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017E202C-DC18-484D-AF35-9BBE228CE88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Active 2" sheetId="4" r:id="rId2"/>
    <sheet name="Graphs 2" sheetId="5" r:id="rId3"/>
    <sheet name="A (2)" sheetId="2" r:id="rId4"/>
    <sheet name="BAV" sheetId="3" r:id="rId5"/>
  </sheets>
  <definedNames>
    <definedName name="solver_adj" localSheetId="3" hidden="1">'A (2)'!$AC$3:$AC$10</definedName>
    <definedName name="solver_adj" localSheetId="1" hidden="1">'Active 2'!$AC$8</definedName>
    <definedName name="solver_cvg" localSheetId="3" hidden="1">0.0001</definedName>
    <definedName name="solver_cvg" localSheetId="1" hidden="1">0.0001</definedName>
    <definedName name="solver_drv" localSheetId="3" hidden="1">1</definedName>
    <definedName name="solver_drv" localSheetId="1" hidden="1">1</definedName>
    <definedName name="solver_est" localSheetId="3" hidden="1">1</definedName>
    <definedName name="solver_est" localSheetId="1" hidden="1">1</definedName>
    <definedName name="solver_itr" localSheetId="3" hidden="1">100</definedName>
    <definedName name="solver_itr" localSheetId="1" hidden="1">100</definedName>
    <definedName name="solver_lin" localSheetId="3" hidden="1">2</definedName>
    <definedName name="solver_lin" localSheetId="1" hidden="1">2</definedName>
    <definedName name="solver_neg" localSheetId="3" hidden="1">2</definedName>
    <definedName name="solver_neg" localSheetId="1" hidden="1">2</definedName>
    <definedName name="solver_num" localSheetId="3" hidden="1">0</definedName>
    <definedName name="solver_num" localSheetId="1" hidden="1">0</definedName>
    <definedName name="solver_nwt" localSheetId="3" hidden="1">1</definedName>
    <definedName name="solver_nwt" localSheetId="1" hidden="1">1</definedName>
    <definedName name="solver_opt" localSheetId="3" hidden="1">'A (2)'!$AC$11</definedName>
    <definedName name="solver_opt" localSheetId="1" hidden="1">'Active 2'!$AC$11</definedName>
    <definedName name="solver_pre" localSheetId="3" hidden="1">0.000001</definedName>
    <definedName name="solver_pre" localSheetId="1" hidden="1">0.000001</definedName>
    <definedName name="solver_scl" localSheetId="3" hidden="1">2</definedName>
    <definedName name="solver_scl" localSheetId="1" hidden="1">2</definedName>
    <definedName name="solver_sho" localSheetId="3" hidden="1">2</definedName>
    <definedName name="solver_sho" localSheetId="1" hidden="1">2</definedName>
    <definedName name="solver_tim" localSheetId="3" hidden="1">100</definedName>
    <definedName name="solver_tim" localSheetId="1" hidden="1">100</definedName>
    <definedName name="solver_tol" localSheetId="3" hidden="1">0.05</definedName>
    <definedName name="solver_tol" localSheetId="1" hidden="1">0.05</definedName>
    <definedName name="solver_typ" localSheetId="3" hidden="1">2</definedName>
    <definedName name="solver_typ" localSheetId="1" hidden="1">2</definedName>
    <definedName name="solver_val" localSheetId="3" hidden="1">0</definedName>
    <definedName name="solver_val" localSheetId="1" hidden="1">0</definedName>
  </definedNames>
  <calcPr calcId="181029"/>
</workbook>
</file>

<file path=xl/calcChain.xml><?xml version="1.0" encoding="utf-8"?>
<calcChain xmlns="http://schemas.openxmlformats.org/spreadsheetml/2006/main">
  <c r="E1245" i="1" l="1"/>
  <c r="F1245" i="1" s="1"/>
  <c r="G1245" i="1" s="1"/>
  <c r="K1245" i="1" s="1"/>
  <c r="Q1245" i="1"/>
  <c r="E1246" i="1"/>
  <c r="F1246" i="1"/>
  <c r="G1246" i="1" s="1"/>
  <c r="K1246" i="1" s="1"/>
  <c r="Q1246" i="1"/>
  <c r="F14" i="1"/>
  <c r="E1147" i="4"/>
  <c r="F1147" i="4" s="1"/>
  <c r="P1147" i="4" s="1"/>
  <c r="Q1147" i="4"/>
  <c r="S1147" i="4"/>
  <c r="E1148" i="4"/>
  <c r="F1148" i="4"/>
  <c r="G1148" i="4" s="1"/>
  <c r="K1148" i="4" s="1"/>
  <c r="Q1148" i="4"/>
  <c r="S1148" i="4"/>
  <c r="AT1148" i="4"/>
  <c r="AU1148" i="4"/>
  <c r="AS1148" i="4" s="1"/>
  <c r="E1149" i="4"/>
  <c r="F1149" i="4" s="1"/>
  <c r="P1149" i="4" s="1"/>
  <c r="Q1149" i="4"/>
  <c r="S1149" i="4"/>
  <c r="E1150" i="4"/>
  <c r="F1150" i="4"/>
  <c r="G1150" i="4"/>
  <c r="Q1150" i="4"/>
  <c r="S1150" i="4"/>
  <c r="E1151" i="4"/>
  <c r="F1151" i="4" s="1"/>
  <c r="P1151" i="4"/>
  <c r="Q1151" i="4"/>
  <c r="S1151" i="4"/>
  <c r="E1152" i="4"/>
  <c r="F1152" i="4"/>
  <c r="Q1152" i="4"/>
  <c r="S1152" i="4"/>
  <c r="E1153" i="4"/>
  <c r="F1153" i="4" s="1"/>
  <c r="P1153" i="4" s="1"/>
  <c r="Q1153" i="4"/>
  <c r="S1153" i="4"/>
  <c r="E1154" i="4"/>
  <c r="F1154" i="4"/>
  <c r="G1154" i="4"/>
  <c r="Q1154" i="4"/>
  <c r="S1154" i="4"/>
  <c r="AU1154" i="4"/>
  <c r="E1155" i="4"/>
  <c r="F1155" i="4" s="1"/>
  <c r="P1155" i="4"/>
  <c r="Q1155" i="4"/>
  <c r="S1155" i="4"/>
  <c r="E1156" i="4"/>
  <c r="F1156" i="4"/>
  <c r="Q1156" i="4"/>
  <c r="S1156" i="4"/>
  <c r="E1157" i="4"/>
  <c r="F1157" i="4" s="1"/>
  <c r="Q1157" i="4"/>
  <c r="S1157" i="4"/>
  <c r="E1158" i="4"/>
  <c r="F1158" i="4"/>
  <c r="G1158" i="4" s="1"/>
  <c r="Q1158" i="4"/>
  <c r="S1158" i="4"/>
  <c r="AU1158" i="4"/>
  <c r="E1159" i="4"/>
  <c r="F1159" i="4" s="1"/>
  <c r="P1159" i="4"/>
  <c r="Q1159" i="4"/>
  <c r="S1159" i="4"/>
  <c r="E1160" i="4"/>
  <c r="F1160" i="4"/>
  <c r="G1160" i="4" s="1"/>
  <c r="Q1160" i="4"/>
  <c r="S1160" i="4"/>
  <c r="AT1160" i="4"/>
  <c r="AU1160" i="4"/>
  <c r="E1161" i="4"/>
  <c r="F1161" i="4" s="1"/>
  <c r="Q1161" i="4"/>
  <c r="S1161" i="4"/>
  <c r="E1162" i="4"/>
  <c r="F1162" i="4"/>
  <c r="G1162" i="4"/>
  <c r="K1162" i="4" s="1"/>
  <c r="Q1162" i="4"/>
  <c r="S1162" i="4"/>
  <c r="AT1162" i="4"/>
  <c r="AU1162" i="4"/>
  <c r="E1163" i="4"/>
  <c r="F1163" i="4" s="1"/>
  <c r="G1163" i="4"/>
  <c r="P1163" i="4"/>
  <c r="Q1163" i="4"/>
  <c r="S1163" i="4"/>
  <c r="E1164" i="4"/>
  <c r="F1164" i="4"/>
  <c r="P1164" i="4" s="1"/>
  <c r="G1164" i="4"/>
  <c r="Q1164" i="4"/>
  <c r="S1164" i="4"/>
  <c r="E1165" i="4"/>
  <c r="F1165" i="4" s="1"/>
  <c r="Z1165" i="4" s="1"/>
  <c r="P1165" i="4"/>
  <c r="Q1165" i="4"/>
  <c r="S1165" i="4"/>
  <c r="E1166" i="4"/>
  <c r="F1166" i="4" s="1"/>
  <c r="Q1166" i="4"/>
  <c r="S1166" i="4"/>
  <c r="E1167" i="4"/>
  <c r="F1167" i="4" s="1"/>
  <c r="G1167" i="4" s="1"/>
  <c r="P1167" i="4"/>
  <c r="Q1167" i="4"/>
  <c r="S1167" i="4"/>
  <c r="Z1167" i="4"/>
  <c r="AU1167" i="4"/>
  <c r="E1168" i="4"/>
  <c r="F1168" i="4" s="1"/>
  <c r="Q1168" i="4"/>
  <c r="S1168" i="4"/>
  <c r="Z1168" i="4"/>
  <c r="E1169" i="4"/>
  <c r="F1169" i="4" s="1"/>
  <c r="G1169" i="4"/>
  <c r="P1169" i="4"/>
  <c r="Q1169" i="4"/>
  <c r="S1169" i="4"/>
  <c r="Z1169" i="4"/>
  <c r="AT1169" i="4"/>
  <c r="AU1169" i="4"/>
  <c r="E1170" i="4"/>
  <c r="F1170" i="4"/>
  <c r="P1170" i="4" s="1"/>
  <c r="Q1170" i="4"/>
  <c r="S1170" i="4"/>
  <c r="Z1170" i="4"/>
  <c r="E1171" i="4"/>
  <c r="F1171" i="4" s="1"/>
  <c r="Z1171" i="4" s="1"/>
  <c r="Q1171" i="4"/>
  <c r="S1171" i="4"/>
  <c r="E1172" i="4"/>
  <c r="F1172" i="4" s="1"/>
  <c r="G1172" i="4" s="1"/>
  <c r="Q1172" i="4"/>
  <c r="S1172" i="4"/>
  <c r="Z1172" i="4"/>
  <c r="E1173" i="4"/>
  <c r="F1173" i="4"/>
  <c r="Z1173" i="4" s="1"/>
  <c r="Q1173" i="4"/>
  <c r="S1173" i="4"/>
  <c r="AU1173" i="4"/>
  <c r="E1174" i="4"/>
  <c r="F1174" i="4" s="1"/>
  <c r="G1174" i="4"/>
  <c r="Q1174" i="4"/>
  <c r="S1174" i="4"/>
  <c r="E1175" i="4"/>
  <c r="F1175" i="4"/>
  <c r="Z1175" i="4" s="1"/>
  <c r="Q1175" i="4"/>
  <c r="S1175" i="4"/>
  <c r="AU1175" i="4"/>
  <c r="E1176" i="4"/>
  <c r="F1176" i="4" s="1"/>
  <c r="G1176" i="4" s="1"/>
  <c r="Q1176" i="4"/>
  <c r="S1176" i="4"/>
  <c r="Z1176" i="4"/>
  <c r="E1177" i="4"/>
  <c r="F1177" i="4"/>
  <c r="Z1177" i="4" s="1"/>
  <c r="Q1177" i="4"/>
  <c r="S1177" i="4"/>
  <c r="AU1177" i="4"/>
  <c r="E1178" i="4"/>
  <c r="F1178" i="4" s="1"/>
  <c r="AU1178" i="4" s="1"/>
  <c r="G1178" i="4"/>
  <c r="P1178" i="4"/>
  <c r="Q1178" i="4"/>
  <c r="S1178" i="4"/>
  <c r="E1179" i="4"/>
  <c r="F1179" i="4"/>
  <c r="Q1179" i="4"/>
  <c r="S1179" i="4"/>
  <c r="E1180" i="4"/>
  <c r="F1180" i="4" s="1"/>
  <c r="Z1180" i="4" s="1"/>
  <c r="G1180" i="4"/>
  <c r="P1180" i="4"/>
  <c r="Q1180" i="4"/>
  <c r="S1180" i="4"/>
  <c r="AU1180" i="4"/>
  <c r="E1181" i="4"/>
  <c r="F1181" i="4"/>
  <c r="Q1181" i="4"/>
  <c r="S1181" i="4"/>
  <c r="AU1181" i="4"/>
  <c r="E1182" i="4"/>
  <c r="F1182" i="4" s="1"/>
  <c r="G1182" i="4"/>
  <c r="K1182" i="4" s="1"/>
  <c r="P1182" i="4"/>
  <c r="AF1182" i="4" s="1"/>
  <c r="Q1182" i="4"/>
  <c r="S1182" i="4"/>
  <c r="Z1182" i="4"/>
  <c r="AT1182" i="4"/>
  <c r="AU1182" i="4"/>
  <c r="E1183" i="4"/>
  <c r="F1183" i="4"/>
  <c r="Q1183" i="4"/>
  <c r="S1183" i="4"/>
  <c r="AU1183" i="4"/>
  <c r="E1184" i="4"/>
  <c r="F1184" i="4" s="1"/>
  <c r="Q1184" i="4"/>
  <c r="S1184" i="4"/>
  <c r="E1185" i="4"/>
  <c r="F1185" i="4" s="1"/>
  <c r="Q1185" i="4"/>
  <c r="S1185" i="4"/>
  <c r="Z1185" i="4"/>
  <c r="E1186" i="4"/>
  <c r="F1186" i="4"/>
  <c r="P1186" i="4" s="1"/>
  <c r="G1186" i="4"/>
  <c r="K1186" i="4"/>
  <c r="Q1186" i="4"/>
  <c r="S1186" i="4"/>
  <c r="AU1186" i="4"/>
  <c r="E1187" i="4"/>
  <c r="F1187" i="4" s="1"/>
  <c r="P1187" i="4" s="1"/>
  <c r="Q1187" i="4"/>
  <c r="S1187" i="4"/>
  <c r="E1188" i="4"/>
  <c r="F1188" i="4"/>
  <c r="G1188" i="4"/>
  <c r="K1188" i="4"/>
  <c r="Q1188" i="4"/>
  <c r="S1188" i="4"/>
  <c r="AU1188" i="4"/>
  <c r="E1189" i="4"/>
  <c r="F1189" i="4" s="1"/>
  <c r="P1189" i="4"/>
  <c r="Q1189" i="4"/>
  <c r="S1189" i="4"/>
  <c r="Z1189" i="4"/>
  <c r="E1190" i="4"/>
  <c r="F1190" i="4"/>
  <c r="G1190" i="4"/>
  <c r="K1190" i="4"/>
  <c r="Q1190" i="4"/>
  <c r="S1190" i="4"/>
  <c r="AS1190" i="4"/>
  <c r="AT1190" i="4"/>
  <c r="AU1190" i="4"/>
  <c r="E1191" i="4"/>
  <c r="F1191" i="4" s="1"/>
  <c r="P1191" i="4"/>
  <c r="Q1191" i="4"/>
  <c r="S1191" i="4"/>
  <c r="Z1191" i="4"/>
  <c r="E1192" i="4"/>
  <c r="F1192" i="4"/>
  <c r="G1192" i="4" s="1"/>
  <c r="Q1192" i="4"/>
  <c r="S1192" i="4"/>
  <c r="AS1192" i="4"/>
  <c r="AT1192" i="4"/>
  <c r="AU1192" i="4"/>
  <c r="E1193" i="4"/>
  <c r="F1193" i="4" s="1"/>
  <c r="P1193" i="4"/>
  <c r="Q1193" i="4"/>
  <c r="S1193" i="4"/>
  <c r="Z1193" i="4"/>
  <c r="E1194" i="4"/>
  <c r="F1194" i="4"/>
  <c r="P1194" i="4" s="1"/>
  <c r="G1194" i="4"/>
  <c r="AF1194" i="4" s="1"/>
  <c r="K1194" i="4"/>
  <c r="Q1194" i="4"/>
  <c r="S1194" i="4"/>
  <c r="Z1194" i="4"/>
  <c r="AT1194" i="4"/>
  <c r="AU1194" i="4"/>
  <c r="E1195" i="4"/>
  <c r="F1195" i="4" s="1"/>
  <c r="AU1195" i="4" s="1"/>
  <c r="Q1195" i="4"/>
  <c r="S1195" i="4"/>
  <c r="Z1195" i="4"/>
  <c r="E1196" i="4"/>
  <c r="F1196" i="4" s="1"/>
  <c r="G1196" i="4"/>
  <c r="K1196" i="4" s="1"/>
  <c r="Q1196" i="4"/>
  <c r="S1196" i="4"/>
  <c r="E1197" i="4"/>
  <c r="F1197" i="4" s="1"/>
  <c r="Z1197" i="4" s="1"/>
  <c r="G1197" i="4"/>
  <c r="P1197" i="4"/>
  <c r="Q1197" i="4"/>
  <c r="S1197" i="4"/>
  <c r="E1198" i="4"/>
  <c r="F1198" i="4"/>
  <c r="P1198" i="4" s="1"/>
  <c r="Q1198" i="4"/>
  <c r="S1198" i="4"/>
  <c r="E1199" i="4"/>
  <c r="F1199" i="4" s="1"/>
  <c r="Q1199" i="4"/>
  <c r="S1199" i="4"/>
  <c r="E1200" i="4"/>
  <c r="F1200" i="4" s="1"/>
  <c r="G1200" i="4"/>
  <c r="K1200" i="4" s="1"/>
  <c r="Q1200" i="4"/>
  <c r="S1200" i="4"/>
  <c r="E1201" i="4"/>
  <c r="F1201" i="4" s="1"/>
  <c r="Q1201" i="4"/>
  <c r="S1201" i="4"/>
  <c r="E1202" i="4"/>
  <c r="F1202" i="4"/>
  <c r="Z1202" i="4" s="1"/>
  <c r="G1202" i="4"/>
  <c r="P1202" i="4"/>
  <c r="AF1202" i="4" s="1"/>
  <c r="Q1202" i="4"/>
  <c r="S1202" i="4"/>
  <c r="E1203" i="4"/>
  <c r="F1203" i="4" s="1"/>
  <c r="P1203" i="4"/>
  <c r="Q1203" i="4"/>
  <c r="S1203" i="4"/>
  <c r="E1204" i="4"/>
  <c r="F1204" i="4"/>
  <c r="G1204" i="4"/>
  <c r="Q1204" i="4"/>
  <c r="S1204" i="4"/>
  <c r="E1205" i="4"/>
  <c r="F1205" i="4"/>
  <c r="AU1205" i="4" s="1"/>
  <c r="G1205" i="4"/>
  <c r="P1205" i="4"/>
  <c r="Q1205" i="4"/>
  <c r="S1205" i="4"/>
  <c r="Z1205" i="4"/>
  <c r="AT1205" i="4"/>
  <c r="AS1205" i="4" s="1"/>
  <c r="E1206" i="4"/>
  <c r="F1206" i="4"/>
  <c r="G1206" i="4"/>
  <c r="P1206" i="4"/>
  <c r="Q1206" i="4"/>
  <c r="S1206" i="4"/>
  <c r="E1207" i="4"/>
  <c r="F1207" i="4" s="1"/>
  <c r="Q1207" i="4"/>
  <c r="S1207" i="4"/>
  <c r="E1208" i="4"/>
  <c r="F1208" i="4"/>
  <c r="G1208" i="4"/>
  <c r="P1208" i="4"/>
  <c r="AF1208" i="4" s="1"/>
  <c r="Q1208" i="4"/>
  <c r="S1208" i="4"/>
  <c r="E1209" i="4"/>
  <c r="F1209" i="4"/>
  <c r="G1209" i="4" s="1"/>
  <c r="Q1209" i="4"/>
  <c r="S1209" i="4"/>
  <c r="E1210" i="4"/>
  <c r="F1210" i="4"/>
  <c r="AU1210" i="4" s="1"/>
  <c r="P1210" i="4"/>
  <c r="Q1210" i="4"/>
  <c r="S1210" i="4"/>
  <c r="AR1210" i="4"/>
  <c r="AS1210" i="4"/>
  <c r="AT1210" i="4"/>
  <c r="E1211" i="4"/>
  <c r="F1211" i="4"/>
  <c r="AU1211" i="4" s="1"/>
  <c r="G1211" i="4"/>
  <c r="P1211" i="4"/>
  <c r="Q1211" i="4"/>
  <c r="S1211" i="4"/>
  <c r="Z1211" i="4"/>
  <c r="AF1211" i="4"/>
  <c r="AT1211" i="4"/>
  <c r="AS1211" i="4" s="1"/>
  <c r="AR1211" i="4" s="1"/>
  <c r="E1212" i="4"/>
  <c r="F1212" i="4"/>
  <c r="Q1212" i="4"/>
  <c r="S1212" i="4"/>
  <c r="E1213" i="4"/>
  <c r="F1213" i="4"/>
  <c r="G1213" i="4"/>
  <c r="Q1213" i="4"/>
  <c r="S1213" i="4"/>
  <c r="E1214" i="4"/>
  <c r="F1214" i="4"/>
  <c r="AU1214" i="4" s="1"/>
  <c r="P1214" i="4"/>
  <c r="Q1214" i="4"/>
  <c r="S1214" i="4"/>
  <c r="AT1214" i="4"/>
  <c r="AS1214" i="4" s="1"/>
  <c r="AR1214" i="4" s="1"/>
  <c r="E1215" i="4"/>
  <c r="F1215" i="4"/>
  <c r="G1215" i="4"/>
  <c r="P1215" i="4"/>
  <c r="Q1215" i="4"/>
  <c r="S1215" i="4"/>
  <c r="Z1215" i="4"/>
  <c r="AF1215" i="4"/>
  <c r="AU1215" i="4"/>
  <c r="E1216" i="4"/>
  <c r="F1216" i="4" s="1"/>
  <c r="P1216" i="4" s="1"/>
  <c r="Q1216" i="4"/>
  <c r="S1216" i="4"/>
  <c r="E1217" i="4"/>
  <c r="F1217" i="4" s="1"/>
  <c r="Z1217" i="4" s="1"/>
  <c r="Q1217" i="4"/>
  <c r="S1217" i="4"/>
  <c r="E1218" i="4"/>
  <c r="F1218" i="4" s="1"/>
  <c r="Q1218" i="4"/>
  <c r="S1218" i="4"/>
  <c r="AU1218" i="4"/>
  <c r="E1219" i="4"/>
  <c r="F1219" i="4" s="1"/>
  <c r="Z1219" i="4" s="1"/>
  <c r="Q1219" i="4"/>
  <c r="S1219" i="4"/>
  <c r="E1220" i="4"/>
  <c r="F1220" i="4" s="1"/>
  <c r="P1220" i="4" s="1"/>
  <c r="Q1220" i="4"/>
  <c r="S1220" i="4"/>
  <c r="AU1220" i="4"/>
  <c r="E1221" i="4"/>
  <c r="F1221" i="4" s="1"/>
  <c r="Q1221" i="4"/>
  <c r="S1221" i="4"/>
  <c r="Z1221" i="4"/>
  <c r="E1222" i="4"/>
  <c r="F1222" i="4" s="1"/>
  <c r="P1222" i="4" s="1"/>
  <c r="Q1222" i="4"/>
  <c r="S1222" i="4"/>
  <c r="AT1222" i="4"/>
  <c r="AU1222" i="4"/>
  <c r="E1223" i="4"/>
  <c r="F1223" i="4" s="1"/>
  <c r="Q1223" i="4"/>
  <c r="S1223" i="4"/>
  <c r="Z1223" i="4"/>
  <c r="AU1223" i="4"/>
  <c r="E1224" i="4"/>
  <c r="F1224" i="4" s="1"/>
  <c r="P1224" i="4" s="1"/>
  <c r="Q1224" i="4"/>
  <c r="S1224" i="4"/>
  <c r="AU1224" i="4"/>
  <c r="E1225" i="4"/>
  <c r="F1225" i="4" s="1"/>
  <c r="Q1225" i="4"/>
  <c r="S1225" i="4"/>
  <c r="Z1225" i="4"/>
  <c r="AU1225" i="4"/>
  <c r="E1226" i="4"/>
  <c r="F1226" i="4" s="1"/>
  <c r="Q1226" i="4"/>
  <c r="S1226" i="4"/>
  <c r="E1227" i="4"/>
  <c r="F1227" i="4" s="1"/>
  <c r="Q1227" i="4"/>
  <c r="S1227" i="4"/>
  <c r="Z1227" i="4"/>
  <c r="AU1227" i="4"/>
  <c r="E1228" i="4"/>
  <c r="F1228" i="4" s="1"/>
  <c r="P1228" i="4" s="1"/>
  <c r="Q1228" i="4"/>
  <c r="S1228" i="4"/>
  <c r="E1229" i="4"/>
  <c r="F1229" i="4" s="1"/>
  <c r="Q1229" i="4"/>
  <c r="S1229" i="4"/>
  <c r="E1230" i="4"/>
  <c r="F1230" i="4" s="1"/>
  <c r="G1230" i="4"/>
  <c r="Q1230" i="4"/>
  <c r="S1230" i="4"/>
  <c r="E1231" i="4"/>
  <c r="F1231" i="4" s="1"/>
  <c r="G1231" i="4"/>
  <c r="P1231" i="4"/>
  <c r="Q1231" i="4"/>
  <c r="S1231" i="4"/>
  <c r="Z1231" i="4"/>
  <c r="AU1231" i="4"/>
  <c r="E1232" i="4"/>
  <c r="F1232" i="4"/>
  <c r="Q1232" i="4"/>
  <c r="S1232" i="4"/>
  <c r="E1233" i="4"/>
  <c r="F1233" i="4" s="1"/>
  <c r="Q1233" i="4"/>
  <c r="S1233" i="4"/>
  <c r="E1234" i="4"/>
  <c r="F1234" i="4" s="1"/>
  <c r="Q1234" i="4"/>
  <c r="S1234" i="4"/>
  <c r="AU1234" i="4"/>
  <c r="E1235" i="4"/>
  <c r="F1235" i="4" s="1"/>
  <c r="G1235" i="4" s="1"/>
  <c r="Q1235" i="4"/>
  <c r="S1235" i="4"/>
  <c r="Z1235" i="4"/>
  <c r="AU1235" i="4"/>
  <c r="E1236" i="4"/>
  <c r="F1236" i="4" s="1"/>
  <c r="Q1236" i="4"/>
  <c r="S1236" i="4"/>
  <c r="Z1236" i="4"/>
  <c r="E1237" i="4"/>
  <c r="F1237" i="4" s="1"/>
  <c r="G1237" i="4"/>
  <c r="P1237" i="4"/>
  <c r="Q1237" i="4"/>
  <c r="S1237" i="4"/>
  <c r="Z1237" i="4"/>
  <c r="AT1237" i="4"/>
  <c r="AU1237" i="4"/>
  <c r="E1238" i="4"/>
  <c r="F1238" i="4"/>
  <c r="P1238" i="4" s="1"/>
  <c r="Q1238" i="4"/>
  <c r="S1238" i="4"/>
  <c r="Z1238" i="4"/>
  <c r="E1239" i="4"/>
  <c r="F1239" i="4" s="1"/>
  <c r="Z1239" i="4" s="1"/>
  <c r="Q1239" i="4"/>
  <c r="S1239" i="4"/>
  <c r="E1240" i="4"/>
  <c r="F1240" i="4" s="1"/>
  <c r="Q1240" i="4"/>
  <c r="S1240" i="4"/>
  <c r="E1241" i="4"/>
  <c r="F1241" i="4" s="1"/>
  <c r="G1241" i="4" s="1"/>
  <c r="P1241" i="4"/>
  <c r="Q1241" i="4"/>
  <c r="S1241" i="4"/>
  <c r="Z1241" i="4"/>
  <c r="AF1241" i="4"/>
  <c r="AU1241" i="4"/>
  <c r="E1242" i="4"/>
  <c r="F1242" i="4"/>
  <c r="Q1242" i="4"/>
  <c r="S1242" i="4"/>
  <c r="E1243" i="4"/>
  <c r="F1243" i="4" s="1"/>
  <c r="P1243" i="4" s="1"/>
  <c r="Q1243" i="4"/>
  <c r="S1243" i="4"/>
  <c r="E1244" i="4"/>
  <c r="F1244" i="4"/>
  <c r="Q1244" i="4"/>
  <c r="S1244" i="4"/>
  <c r="E1245" i="4"/>
  <c r="F1245" i="4" s="1"/>
  <c r="P1245" i="4"/>
  <c r="Q1245" i="4"/>
  <c r="S1245" i="4"/>
  <c r="F14" i="4"/>
  <c r="E1244" i="1"/>
  <c r="F1244" i="1" s="1"/>
  <c r="G1244" i="1" s="1"/>
  <c r="K1244" i="1" s="1"/>
  <c r="Q1244" i="1"/>
  <c r="E1242" i="1"/>
  <c r="F1242" i="1" s="1"/>
  <c r="G1242" i="1" s="1"/>
  <c r="K1242" i="1" s="1"/>
  <c r="Q1242" i="1"/>
  <c r="E1243" i="1"/>
  <c r="F1243" i="1" s="1"/>
  <c r="G1243" i="1" s="1"/>
  <c r="K1243" i="1" s="1"/>
  <c r="Q1243" i="1"/>
  <c r="E987" i="4"/>
  <c r="F987" i="4" s="1"/>
  <c r="Q987" i="4"/>
  <c r="S987" i="4"/>
  <c r="E1026" i="4"/>
  <c r="F1026" i="4" s="1"/>
  <c r="Z1026" i="4" s="1"/>
  <c r="AA1026" i="4" s="1"/>
  <c r="Q1026" i="4"/>
  <c r="S1026" i="4"/>
  <c r="E1077" i="4"/>
  <c r="F1077" i="4" s="1"/>
  <c r="Q1077" i="4"/>
  <c r="S1077" i="4"/>
  <c r="E1084" i="4"/>
  <c r="F1084" i="4" s="1"/>
  <c r="Q1084" i="4"/>
  <c r="S1084" i="4"/>
  <c r="E1092" i="4"/>
  <c r="F1092" i="4"/>
  <c r="Z1092" i="4" s="1"/>
  <c r="AA1092" i="4" s="1"/>
  <c r="Q1092" i="4"/>
  <c r="S1092" i="4"/>
  <c r="E1099" i="4"/>
  <c r="F1099" i="4" s="1"/>
  <c r="G1099" i="4" s="1"/>
  <c r="Q1099" i="4"/>
  <c r="S1099" i="4"/>
  <c r="E1104" i="4"/>
  <c r="F1104" i="4"/>
  <c r="Q1104" i="4"/>
  <c r="S1104" i="4"/>
  <c r="E1106" i="4"/>
  <c r="F1106" i="4" s="1"/>
  <c r="Q1106" i="4"/>
  <c r="S1106" i="4"/>
  <c r="E1108" i="4"/>
  <c r="F1108" i="4" s="1"/>
  <c r="Q1108" i="4"/>
  <c r="S1108" i="4"/>
  <c r="E1110" i="4"/>
  <c r="F1110" i="4" s="1"/>
  <c r="Q1110" i="4"/>
  <c r="S1110" i="4"/>
  <c r="E1112" i="4"/>
  <c r="F1112" i="4" s="1"/>
  <c r="Z1112" i="4" s="1"/>
  <c r="AA1112" i="4" s="1"/>
  <c r="Q1112" i="4"/>
  <c r="S1112" i="4"/>
  <c r="E1117" i="4"/>
  <c r="F1117" i="4" s="1"/>
  <c r="Q1117" i="4"/>
  <c r="S1117" i="4"/>
  <c r="E1120" i="4"/>
  <c r="F1120" i="4" s="1"/>
  <c r="Z1120" i="4" s="1"/>
  <c r="AA1120" i="4" s="1"/>
  <c r="Q1120" i="4"/>
  <c r="S1120" i="4"/>
  <c r="E1122" i="4"/>
  <c r="F1122" i="4" s="1"/>
  <c r="G1122" i="4" s="1"/>
  <c r="Q1122" i="4"/>
  <c r="S1122" i="4"/>
  <c r="E1128" i="4"/>
  <c r="F1128" i="4" s="1"/>
  <c r="Q1128" i="4"/>
  <c r="S1128" i="4"/>
  <c r="E1132" i="4"/>
  <c r="F1132" i="4" s="1"/>
  <c r="Q1132" i="4"/>
  <c r="S1132" i="4"/>
  <c r="E1135" i="4"/>
  <c r="F1135" i="4" s="1"/>
  <c r="Q1135" i="4"/>
  <c r="S1135" i="4"/>
  <c r="E1142" i="4"/>
  <c r="F1142" i="4" s="1"/>
  <c r="Q1142" i="4"/>
  <c r="S1142" i="4"/>
  <c r="E1144" i="4"/>
  <c r="F1144" i="4" s="1"/>
  <c r="Q1144" i="4"/>
  <c r="S1144" i="4"/>
  <c r="E1145" i="4"/>
  <c r="F1145" i="4" s="1"/>
  <c r="Q1145" i="4"/>
  <c r="S1145" i="4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167" i="1"/>
  <c r="Q1168" i="1"/>
  <c r="Q1163" i="1"/>
  <c r="S1163" i="1"/>
  <c r="Q1164" i="1"/>
  <c r="S1164" i="1"/>
  <c r="Q1165" i="1"/>
  <c r="S1165" i="1"/>
  <c r="Q1166" i="1"/>
  <c r="S1166" i="1"/>
  <c r="D9" i="1"/>
  <c r="C9" i="1"/>
  <c r="Q1161" i="1"/>
  <c r="S1161" i="1"/>
  <c r="Q1162" i="1"/>
  <c r="S1162" i="1"/>
  <c r="Q1133" i="1"/>
  <c r="S1133" i="1"/>
  <c r="Q1135" i="1"/>
  <c r="S1135" i="1"/>
  <c r="Q1136" i="1"/>
  <c r="S1136" i="1"/>
  <c r="Q1138" i="1"/>
  <c r="S1138" i="1"/>
  <c r="Q1139" i="1"/>
  <c r="S1139" i="1"/>
  <c r="Q1141" i="1"/>
  <c r="S1141" i="1"/>
  <c r="Q1128" i="1"/>
  <c r="S1128" i="1"/>
  <c r="Q1129" i="1"/>
  <c r="S1129" i="1"/>
  <c r="Q1130" i="1"/>
  <c r="S1130" i="1"/>
  <c r="Q1131" i="1"/>
  <c r="S1131" i="1"/>
  <c r="Q1132" i="1"/>
  <c r="S1132" i="1"/>
  <c r="Q1134" i="1"/>
  <c r="S1134" i="1"/>
  <c r="Q1137" i="1"/>
  <c r="S1137" i="1"/>
  <c r="Q1154" i="1"/>
  <c r="S1154" i="1"/>
  <c r="Q1155" i="1"/>
  <c r="S1155" i="1"/>
  <c r="Q1156" i="1"/>
  <c r="S1156" i="1"/>
  <c r="Q1157" i="1"/>
  <c r="S1157" i="1"/>
  <c r="Q1158" i="1"/>
  <c r="S1158" i="1"/>
  <c r="Q1159" i="1"/>
  <c r="S1159" i="1"/>
  <c r="Q1160" i="1"/>
  <c r="S1160" i="1"/>
  <c r="Q1143" i="1"/>
  <c r="S1143" i="1"/>
  <c r="Q1146" i="1"/>
  <c r="S1146" i="1"/>
  <c r="Q1144" i="1"/>
  <c r="S1144" i="1"/>
  <c r="Q1145" i="1"/>
  <c r="S1145" i="1"/>
  <c r="Q1147" i="1"/>
  <c r="S1147" i="1"/>
  <c r="Q1148" i="1"/>
  <c r="S1148" i="1"/>
  <c r="Q1115" i="1"/>
  <c r="S1115" i="1"/>
  <c r="Q1149" i="1"/>
  <c r="S1149" i="1"/>
  <c r="Q1150" i="1"/>
  <c r="S1150" i="1"/>
  <c r="Q1151" i="1"/>
  <c r="S1151" i="1"/>
  <c r="Q1152" i="1"/>
  <c r="S1152" i="1"/>
  <c r="Q1153" i="1"/>
  <c r="S1153" i="1"/>
  <c r="Q1140" i="1"/>
  <c r="S1140" i="1"/>
  <c r="Q1142" i="1"/>
  <c r="S1142" i="1"/>
  <c r="AB3" i="4"/>
  <c r="D11" i="4"/>
  <c r="AB4" i="4"/>
  <c r="AB5" i="4"/>
  <c r="D13" i="4"/>
  <c r="AB6" i="4"/>
  <c r="AB13" i="4"/>
  <c r="AD13" i="4"/>
  <c r="AB7" i="4"/>
  <c r="AB11" i="4"/>
  <c r="AB8" i="4"/>
  <c r="AB16" i="4"/>
  <c r="S704" i="4"/>
  <c r="AB9" i="4"/>
  <c r="AB10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C9" i="4"/>
  <c r="D9" i="4"/>
  <c r="C17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S45" i="4"/>
  <c r="Q46" i="4"/>
  <c r="S46" i="4"/>
  <c r="Q47" i="4"/>
  <c r="S47" i="4"/>
  <c r="Q48" i="4"/>
  <c r="S48" i="4"/>
  <c r="Q49" i="4"/>
  <c r="Q50" i="4"/>
  <c r="S50" i="4"/>
  <c r="Q51" i="4"/>
  <c r="S51" i="4"/>
  <c r="Q52" i="4"/>
  <c r="S52" i="4"/>
  <c r="Q53" i="4"/>
  <c r="S53" i="4"/>
  <c r="Q54" i="4"/>
  <c r="S54" i="4"/>
  <c r="Q55" i="4"/>
  <c r="S55" i="4"/>
  <c r="Q56" i="4"/>
  <c r="S56" i="4"/>
  <c r="Q57" i="4"/>
  <c r="S57" i="4"/>
  <c r="Q58" i="4"/>
  <c r="S58" i="4"/>
  <c r="Q59" i="4"/>
  <c r="S59" i="4"/>
  <c r="Q60" i="4"/>
  <c r="S60" i="4"/>
  <c r="Q61" i="4"/>
  <c r="S61" i="4"/>
  <c r="Q62" i="4"/>
  <c r="S62" i="4"/>
  <c r="Q63" i="4"/>
  <c r="S63" i="4"/>
  <c r="Q64" i="4"/>
  <c r="S64" i="4"/>
  <c r="Q65" i="4"/>
  <c r="S65" i="4"/>
  <c r="Q66" i="4"/>
  <c r="S66" i="4"/>
  <c r="Q67" i="4"/>
  <c r="S67" i="4"/>
  <c r="Q68" i="4"/>
  <c r="S68" i="4"/>
  <c r="Q69" i="4"/>
  <c r="S69" i="4"/>
  <c r="Q70" i="4"/>
  <c r="S70" i="4"/>
  <c r="Q71" i="4"/>
  <c r="S71" i="4"/>
  <c r="Q72" i="4"/>
  <c r="S72" i="4"/>
  <c r="Q73" i="4"/>
  <c r="S73" i="4"/>
  <c r="Q74" i="4"/>
  <c r="S74" i="4"/>
  <c r="Q75" i="4"/>
  <c r="S75" i="4"/>
  <c r="Q76" i="4"/>
  <c r="S76" i="4"/>
  <c r="Q77" i="4"/>
  <c r="S77" i="4"/>
  <c r="Q78" i="4"/>
  <c r="S78" i="4"/>
  <c r="Q79" i="4"/>
  <c r="S79" i="4"/>
  <c r="Q80" i="4"/>
  <c r="S80" i="4"/>
  <c r="Q81" i="4"/>
  <c r="S81" i="4"/>
  <c r="Q82" i="4"/>
  <c r="S82" i="4"/>
  <c r="Q83" i="4"/>
  <c r="S83" i="4"/>
  <c r="Q84" i="4"/>
  <c r="S84" i="4"/>
  <c r="Q85" i="4"/>
  <c r="S85" i="4"/>
  <c r="Q86" i="4"/>
  <c r="S86" i="4"/>
  <c r="Q87" i="4"/>
  <c r="S87" i="4"/>
  <c r="Q88" i="4"/>
  <c r="S88" i="4"/>
  <c r="Q89" i="4"/>
  <c r="S89" i="4"/>
  <c r="Q90" i="4"/>
  <c r="S90" i="4"/>
  <c r="Q91" i="4"/>
  <c r="S91" i="4"/>
  <c r="Q92" i="4"/>
  <c r="S92" i="4"/>
  <c r="Q93" i="4"/>
  <c r="S93" i="4"/>
  <c r="Q94" i="4"/>
  <c r="S94" i="4"/>
  <c r="Q95" i="4"/>
  <c r="S95" i="4"/>
  <c r="Q96" i="4"/>
  <c r="S96" i="4"/>
  <c r="Q97" i="4"/>
  <c r="S97" i="4"/>
  <c r="Q98" i="4"/>
  <c r="S98" i="4"/>
  <c r="Q99" i="4"/>
  <c r="S99" i="4"/>
  <c r="Q100" i="4"/>
  <c r="S100" i="4"/>
  <c r="Q101" i="4"/>
  <c r="S101" i="4"/>
  <c r="Q102" i="4"/>
  <c r="S102" i="4"/>
  <c r="Q103" i="4"/>
  <c r="S103" i="4"/>
  <c r="Q104" i="4"/>
  <c r="S104" i="4"/>
  <c r="Q105" i="4"/>
  <c r="S105" i="4"/>
  <c r="Q106" i="4"/>
  <c r="S106" i="4"/>
  <c r="Q107" i="4"/>
  <c r="S107" i="4"/>
  <c r="Q108" i="4"/>
  <c r="S108" i="4"/>
  <c r="Q109" i="4"/>
  <c r="S109" i="4"/>
  <c r="Q110" i="4"/>
  <c r="S110" i="4"/>
  <c r="Q111" i="4"/>
  <c r="S111" i="4"/>
  <c r="Q112" i="4"/>
  <c r="S112" i="4"/>
  <c r="Q113" i="4"/>
  <c r="S113" i="4"/>
  <c r="Q114" i="4"/>
  <c r="S114" i="4"/>
  <c r="Q115" i="4"/>
  <c r="S115" i="4"/>
  <c r="Q116" i="4"/>
  <c r="S116" i="4"/>
  <c r="Q117" i="4"/>
  <c r="S117" i="4"/>
  <c r="Q118" i="4"/>
  <c r="S118" i="4"/>
  <c r="Q119" i="4"/>
  <c r="S119" i="4"/>
  <c r="Q120" i="4"/>
  <c r="S120" i="4"/>
  <c r="Q121" i="4"/>
  <c r="S121" i="4"/>
  <c r="Q122" i="4"/>
  <c r="S122" i="4"/>
  <c r="Q123" i="4"/>
  <c r="S123" i="4"/>
  <c r="Q124" i="4"/>
  <c r="S124" i="4"/>
  <c r="Q125" i="4"/>
  <c r="S125" i="4"/>
  <c r="Q126" i="4"/>
  <c r="S126" i="4"/>
  <c r="Q127" i="4"/>
  <c r="S127" i="4"/>
  <c r="Q128" i="4"/>
  <c r="S128" i="4"/>
  <c r="Q129" i="4"/>
  <c r="S129" i="4"/>
  <c r="Q130" i="4"/>
  <c r="S130" i="4"/>
  <c r="Q131" i="4"/>
  <c r="S131" i="4"/>
  <c r="Q132" i="4"/>
  <c r="S132" i="4"/>
  <c r="Q133" i="4"/>
  <c r="S133" i="4"/>
  <c r="Q134" i="4"/>
  <c r="S134" i="4"/>
  <c r="Q135" i="4"/>
  <c r="S135" i="4"/>
  <c r="Q136" i="4"/>
  <c r="S136" i="4"/>
  <c r="Q137" i="4"/>
  <c r="S137" i="4"/>
  <c r="Q138" i="4"/>
  <c r="S138" i="4"/>
  <c r="Q139" i="4"/>
  <c r="S139" i="4"/>
  <c r="Q140" i="4"/>
  <c r="S140" i="4"/>
  <c r="Q141" i="4"/>
  <c r="S141" i="4"/>
  <c r="Q142" i="4"/>
  <c r="S142" i="4"/>
  <c r="Q143" i="4"/>
  <c r="S143" i="4"/>
  <c r="Q144" i="4"/>
  <c r="S144" i="4"/>
  <c r="Q145" i="4"/>
  <c r="S145" i="4"/>
  <c r="Q146" i="4"/>
  <c r="S146" i="4"/>
  <c r="Q147" i="4"/>
  <c r="S147" i="4"/>
  <c r="Q148" i="4"/>
  <c r="S148" i="4"/>
  <c r="Q149" i="4"/>
  <c r="S149" i="4"/>
  <c r="Q150" i="4"/>
  <c r="S150" i="4"/>
  <c r="Q151" i="4"/>
  <c r="S151" i="4"/>
  <c r="Q152" i="4"/>
  <c r="S152" i="4"/>
  <c r="Q153" i="4"/>
  <c r="S153" i="4"/>
  <c r="Q154" i="4"/>
  <c r="S154" i="4"/>
  <c r="Q155" i="4"/>
  <c r="S155" i="4"/>
  <c r="Q156" i="4"/>
  <c r="S156" i="4"/>
  <c r="Q157" i="4"/>
  <c r="S157" i="4"/>
  <c r="Q158" i="4"/>
  <c r="S158" i="4"/>
  <c r="Q159" i="4"/>
  <c r="S159" i="4"/>
  <c r="Q160" i="4"/>
  <c r="S160" i="4"/>
  <c r="Q161" i="4"/>
  <c r="S161" i="4"/>
  <c r="Q162" i="4"/>
  <c r="S162" i="4"/>
  <c r="Q163" i="4"/>
  <c r="S163" i="4"/>
  <c r="Q164" i="4"/>
  <c r="S164" i="4"/>
  <c r="Q165" i="4"/>
  <c r="S165" i="4"/>
  <c r="Q166" i="4"/>
  <c r="S166" i="4"/>
  <c r="Q167" i="4"/>
  <c r="S167" i="4"/>
  <c r="Q168" i="4"/>
  <c r="S168" i="4"/>
  <c r="Q169" i="4"/>
  <c r="S169" i="4"/>
  <c r="Q170" i="4"/>
  <c r="S170" i="4"/>
  <c r="Q171" i="4"/>
  <c r="S171" i="4"/>
  <c r="Q172" i="4"/>
  <c r="S172" i="4"/>
  <c r="Q173" i="4"/>
  <c r="S173" i="4"/>
  <c r="Q174" i="4"/>
  <c r="S174" i="4"/>
  <c r="Q175" i="4"/>
  <c r="S175" i="4"/>
  <c r="Q176" i="4"/>
  <c r="S176" i="4"/>
  <c r="Q177" i="4"/>
  <c r="S177" i="4"/>
  <c r="Q178" i="4"/>
  <c r="S178" i="4"/>
  <c r="Q179" i="4"/>
  <c r="S179" i="4"/>
  <c r="Q180" i="4"/>
  <c r="S180" i="4"/>
  <c r="Q181" i="4"/>
  <c r="S181" i="4"/>
  <c r="Q182" i="4"/>
  <c r="S182" i="4"/>
  <c r="Q183" i="4"/>
  <c r="S183" i="4"/>
  <c r="Q184" i="4"/>
  <c r="S184" i="4"/>
  <c r="Q185" i="4"/>
  <c r="S185" i="4"/>
  <c r="Q186" i="4"/>
  <c r="S186" i="4"/>
  <c r="Q187" i="4"/>
  <c r="S187" i="4"/>
  <c r="Q188" i="4"/>
  <c r="S188" i="4"/>
  <c r="Q189" i="4"/>
  <c r="S189" i="4"/>
  <c r="Q190" i="4"/>
  <c r="S190" i="4"/>
  <c r="Q191" i="4"/>
  <c r="S191" i="4"/>
  <c r="Q192" i="4"/>
  <c r="S192" i="4"/>
  <c r="Q193" i="4"/>
  <c r="S193" i="4"/>
  <c r="Q194" i="4"/>
  <c r="S194" i="4"/>
  <c r="Q195" i="4"/>
  <c r="S195" i="4"/>
  <c r="Q196" i="4"/>
  <c r="S196" i="4"/>
  <c r="Q197" i="4"/>
  <c r="S197" i="4"/>
  <c r="Q198" i="4"/>
  <c r="S198" i="4"/>
  <c r="Q199" i="4"/>
  <c r="S199" i="4"/>
  <c r="Q200" i="4"/>
  <c r="S200" i="4"/>
  <c r="Q201" i="4"/>
  <c r="S201" i="4"/>
  <c r="Q202" i="4"/>
  <c r="S202" i="4"/>
  <c r="Q203" i="4"/>
  <c r="S203" i="4"/>
  <c r="Q204" i="4"/>
  <c r="S204" i="4"/>
  <c r="Q205" i="4"/>
  <c r="S205" i="4"/>
  <c r="Q206" i="4"/>
  <c r="S206" i="4"/>
  <c r="Q207" i="4"/>
  <c r="S207" i="4"/>
  <c r="Q208" i="4"/>
  <c r="S208" i="4"/>
  <c r="Q209" i="4"/>
  <c r="S209" i="4"/>
  <c r="Q210" i="4"/>
  <c r="S210" i="4"/>
  <c r="Q211" i="4"/>
  <c r="S211" i="4"/>
  <c r="Q212" i="4"/>
  <c r="S212" i="4"/>
  <c r="Q213" i="4"/>
  <c r="S213" i="4"/>
  <c r="Q214" i="4"/>
  <c r="S214" i="4"/>
  <c r="Q215" i="4"/>
  <c r="S215" i="4"/>
  <c r="Q216" i="4"/>
  <c r="S216" i="4"/>
  <c r="Q217" i="4"/>
  <c r="S217" i="4"/>
  <c r="Q218" i="4"/>
  <c r="S218" i="4"/>
  <c r="Q219" i="4"/>
  <c r="S219" i="4"/>
  <c r="Q220" i="4"/>
  <c r="S220" i="4"/>
  <c r="Q221" i="4"/>
  <c r="S221" i="4"/>
  <c r="Q222" i="4"/>
  <c r="S222" i="4"/>
  <c r="Q223" i="4"/>
  <c r="S223" i="4"/>
  <c r="Q224" i="4"/>
  <c r="S224" i="4"/>
  <c r="Q225" i="4"/>
  <c r="S225" i="4"/>
  <c r="Q226" i="4"/>
  <c r="S226" i="4"/>
  <c r="Q227" i="4"/>
  <c r="S227" i="4"/>
  <c r="Q228" i="4"/>
  <c r="S228" i="4"/>
  <c r="Q229" i="4"/>
  <c r="S229" i="4"/>
  <c r="Q230" i="4"/>
  <c r="S230" i="4"/>
  <c r="Q231" i="4"/>
  <c r="S231" i="4"/>
  <c r="Q232" i="4"/>
  <c r="S232" i="4"/>
  <c r="Q233" i="4"/>
  <c r="S233" i="4"/>
  <c r="Q234" i="4"/>
  <c r="S234" i="4"/>
  <c r="Q235" i="4"/>
  <c r="S235" i="4"/>
  <c r="Q236" i="4"/>
  <c r="S236" i="4"/>
  <c r="Q237" i="4"/>
  <c r="S237" i="4"/>
  <c r="Q238" i="4"/>
  <c r="S238" i="4"/>
  <c r="Q239" i="4"/>
  <c r="S239" i="4"/>
  <c r="Q240" i="4"/>
  <c r="S240" i="4"/>
  <c r="Q241" i="4"/>
  <c r="S241" i="4"/>
  <c r="Q242" i="4"/>
  <c r="S242" i="4"/>
  <c r="Q243" i="4"/>
  <c r="S243" i="4"/>
  <c r="Q244" i="4"/>
  <c r="S244" i="4"/>
  <c r="Q245" i="4"/>
  <c r="S245" i="4"/>
  <c r="Q246" i="4"/>
  <c r="S246" i="4"/>
  <c r="Q247" i="4"/>
  <c r="S247" i="4"/>
  <c r="Q248" i="4"/>
  <c r="S248" i="4"/>
  <c r="Q249" i="4"/>
  <c r="S249" i="4"/>
  <c r="Q250" i="4"/>
  <c r="S250" i="4"/>
  <c r="Q251" i="4"/>
  <c r="S251" i="4"/>
  <c r="Q252" i="4"/>
  <c r="S252" i="4"/>
  <c r="Q253" i="4"/>
  <c r="S253" i="4"/>
  <c r="Q254" i="4"/>
  <c r="S254" i="4"/>
  <c r="Q255" i="4"/>
  <c r="S255" i="4"/>
  <c r="Q256" i="4"/>
  <c r="S256" i="4"/>
  <c r="Q257" i="4"/>
  <c r="S257" i="4"/>
  <c r="Q258" i="4"/>
  <c r="S258" i="4"/>
  <c r="Q259" i="4"/>
  <c r="S259" i="4"/>
  <c r="Q260" i="4"/>
  <c r="S260" i="4"/>
  <c r="Q261" i="4"/>
  <c r="S261" i="4"/>
  <c r="Q262" i="4"/>
  <c r="S262" i="4"/>
  <c r="Q263" i="4"/>
  <c r="S263" i="4"/>
  <c r="Q264" i="4"/>
  <c r="S264" i="4"/>
  <c r="Q265" i="4"/>
  <c r="S265" i="4"/>
  <c r="Q266" i="4"/>
  <c r="S266" i="4"/>
  <c r="Q267" i="4"/>
  <c r="S267" i="4"/>
  <c r="Q268" i="4"/>
  <c r="S268" i="4"/>
  <c r="Q269" i="4"/>
  <c r="S269" i="4"/>
  <c r="Q270" i="4"/>
  <c r="S270" i="4"/>
  <c r="Q271" i="4"/>
  <c r="S271" i="4"/>
  <c r="Q272" i="4"/>
  <c r="S272" i="4"/>
  <c r="Q273" i="4"/>
  <c r="S273" i="4"/>
  <c r="Q274" i="4"/>
  <c r="S274" i="4"/>
  <c r="Q275" i="4"/>
  <c r="S275" i="4"/>
  <c r="Q276" i="4"/>
  <c r="S276" i="4"/>
  <c r="Q277" i="4"/>
  <c r="S277" i="4"/>
  <c r="Q278" i="4"/>
  <c r="S278" i="4"/>
  <c r="Q279" i="4"/>
  <c r="S279" i="4"/>
  <c r="Q280" i="4"/>
  <c r="S280" i="4"/>
  <c r="Q281" i="4"/>
  <c r="S281" i="4"/>
  <c r="Q282" i="4"/>
  <c r="S282" i="4"/>
  <c r="Q283" i="4"/>
  <c r="S283" i="4"/>
  <c r="Q284" i="4"/>
  <c r="S284" i="4"/>
  <c r="Q285" i="4"/>
  <c r="S285" i="4"/>
  <c r="Q286" i="4"/>
  <c r="S286" i="4"/>
  <c r="Q287" i="4"/>
  <c r="S287" i="4"/>
  <c r="Q288" i="4"/>
  <c r="S288" i="4"/>
  <c r="Q289" i="4"/>
  <c r="S289" i="4"/>
  <c r="Q290" i="4"/>
  <c r="S290" i="4"/>
  <c r="Q291" i="4"/>
  <c r="S291" i="4"/>
  <c r="Q292" i="4"/>
  <c r="S292" i="4"/>
  <c r="Q293" i="4"/>
  <c r="S293" i="4"/>
  <c r="Q294" i="4"/>
  <c r="S294" i="4"/>
  <c r="Q295" i="4"/>
  <c r="S295" i="4"/>
  <c r="Q296" i="4"/>
  <c r="S296" i="4"/>
  <c r="Q297" i="4"/>
  <c r="S297" i="4"/>
  <c r="Q298" i="4"/>
  <c r="S298" i="4"/>
  <c r="Q299" i="4"/>
  <c r="S299" i="4"/>
  <c r="Q300" i="4"/>
  <c r="S300" i="4"/>
  <c r="Q301" i="4"/>
  <c r="S301" i="4"/>
  <c r="Q302" i="4"/>
  <c r="S302" i="4"/>
  <c r="Q303" i="4"/>
  <c r="S303" i="4"/>
  <c r="Q304" i="4"/>
  <c r="S304" i="4"/>
  <c r="Q305" i="4"/>
  <c r="S305" i="4"/>
  <c r="Q306" i="4"/>
  <c r="S306" i="4"/>
  <c r="Q307" i="4"/>
  <c r="S307" i="4"/>
  <c r="Q308" i="4"/>
  <c r="S308" i="4"/>
  <c r="Q309" i="4"/>
  <c r="S309" i="4"/>
  <c r="Q310" i="4"/>
  <c r="S310" i="4"/>
  <c r="Q311" i="4"/>
  <c r="S311" i="4"/>
  <c r="Q312" i="4"/>
  <c r="S312" i="4"/>
  <c r="Q313" i="4"/>
  <c r="S313" i="4"/>
  <c r="Q314" i="4"/>
  <c r="S314" i="4"/>
  <c r="Q315" i="4"/>
  <c r="S315" i="4"/>
  <c r="Q316" i="4"/>
  <c r="S316" i="4"/>
  <c r="Q317" i="4"/>
  <c r="S317" i="4"/>
  <c r="Q318" i="4"/>
  <c r="S318" i="4"/>
  <c r="Q319" i="4"/>
  <c r="S319" i="4"/>
  <c r="Q320" i="4"/>
  <c r="S320" i="4"/>
  <c r="Q321" i="4"/>
  <c r="S321" i="4"/>
  <c r="Q322" i="4"/>
  <c r="S322" i="4"/>
  <c r="Q323" i="4"/>
  <c r="S323" i="4"/>
  <c r="Q324" i="4"/>
  <c r="S324" i="4"/>
  <c r="Q325" i="4"/>
  <c r="S325" i="4"/>
  <c r="Q326" i="4"/>
  <c r="S326" i="4"/>
  <c r="Q327" i="4"/>
  <c r="S327" i="4"/>
  <c r="Q328" i="4"/>
  <c r="S328" i="4"/>
  <c r="Q329" i="4"/>
  <c r="S329" i="4"/>
  <c r="Q330" i="4"/>
  <c r="S330" i="4"/>
  <c r="Q331" i="4"/>
  <c r="S331" i="4"/>
  <c r="Q332" i="4"/>
  <c r="S332" i="4"/>
  <c r="Q333" i="4"/>
  <c r="S333" i="4"/>
  <c r="Q334" i="4"/>
  <c r="S334" i="4"/>
  <c r="Q335" i="4"/>
  <c r="S335" i="4"/>
  <c r="Q336" i="4"/>
  <c r="S336" i="4"/>
  <c r="Q337" i="4"/>
  <c r="S337" i="4"/>
  <c r="Q338" i="4"/>
  <c r="S338" i="4"/>
  <c r="Q339" i="4"/>
  <c r="S339" i="4"/>
  <c r="Q340" i="4"/>
  <c r="S340" i="4"/>
  <c r="Q341" i="4"/>
  <c r="S341" i="4"/>
  <c r="Q342" i="4"/>
  <c r="S342" i="4"/>
  <c r="Q343" i="4"/>
  <c r="S343" i="4"/>
  <c r="Q344" i="4"/>
  <c r="S344" i="4"/>
  <c r="Q345" i="4"/>
  <c r="S345" i="4"/>
  <c r="Q346" i="4"/>
  <c r="S346" i="4"/>
  <c r="Q347" i="4"/>
  <c r="S347" i="4"/>
  <c r="Q348" i="4"/>
  <c r="S348" i="4"/>
  <c r="Q349" i="4"/>
  <c r="S349" i="4"/>
  <c r="Q350" i="4"/>
  <c r="S350" i="4"/>
  <c r="Q351" i="4"/>
  <c r="S351" i="4"/>
  <c r="Q352" i="4"/>
  <c r="S352" i="4"/>
  <c r="Q353" i="4"/>
  <c r="S353" i="4"/>
  <c r="Q354" i="4"/>
  <c r="S354" i="4"/>
  <c r="Q355" i="4"/>
  <c r="S355" i="4"/>
  <c r="Q356" i="4"/>
  <c r="S356" i="4"/>
  <c r="Q357" i="4"/>
  <c r="S357" i="4"/>
  <c r="Q358" i="4"/>
  <c r="S358" i="4"/>
  <c r="Q359" i="4"/>
  <c r="Q360" i="4"/>
  <c r="S360" i="4"/>
  <c r="Q361" i="4"/>
  <c r="S361" i="4"/>
  <c r="Q362" i="4"/>
  <c r="S362" i="4"/>
  <c r="Q363" i="4"/>
  <c r="S363" i="4"/>
  <c r="Q364" i="4"/>
  <c r="S364" i="4"/>
  <c r="Q365" i="4"/>
  <c r="Q366" i="4"/>
  <c r="S366" i="4"/>
  <c r="Q367" i="4"/>
  <c r="S367" i="4"/>
  <c r="Q368" i="4"/>
  <c r="S368" i="4"/>
  <c r="Q369" i="4"/>
  <c r="S369" i="4"/>
  <c r="Q370" i="4"/>
  <c r="S370" i="4"/>
  <c r="Q371" i="4"/>
  <c r="Q372" i="4"/>
  <c r="S372" i="4"/>
  <c r="Q373" i="4"/>
  <c r="S373" i="4"/>
  <c r="Q374" i="4"/>
  <c r="S374" i="4"/>
  <c r="Q375" i="4"/>
  <c r="S375" i="4"/>
  <c r="Q376" i="4"/>
  <c r="S376" i="4"/>
  <c r="Q377" i="4"/>
  <c r="S377" i="4"/>
  <c r="Q378" i="4"/>
  <c r="S378" i="4"/>
  <c r="Q379" i="4"/>
  <c r="S379" i="4"/>
  <c r="Q380" i="4"/>
  <c r="S380" i="4"/>
  <c r="Q381" i="4"/>
  <c r="S381" i="4"/>
  <c r="Q382" i="4"/>
  <c r="S382" i="4"/>
  <c r="Q383" i="4"/>
  <c r="S383" i="4"/>
  <c r="Q384" i="4"/>
  <c r="S384" i="4"/>
  <c r="Q385" i="4"/>
  <c r="S385" i="4"/>
  <c r="Q386" i="4"/>
  <c r="S386" i="4"/>
  <c r="Q387" i="4"/>
  <c r="S387" i="4"/>
  <c r="Q388" i="4"/>
  <c r="S388" i="4"/>
  <c r="Q389" i="4"/>
  <c r="S389" i="4"/>
  <c r="Q390" i="4"/>
  <c r="S390" i="4"/>
  <c r="Q391" i="4"/>
  <c r="S391" i="4"/>
  <c r="Q392" i="4"/>
  <c r="S392" i="4"/>
  <c r="Q393" i="4"/>
  <c r="S393" i="4"/>
  <c r="Q394" i="4"/>
  <c r="S394" i="4"/>
  <c r="Q395" i="4"/>
  <c r="S395" i="4"/>
  <c r="Q396" i="4"/>
  <c r="S396" i="4"/>
  <c r="Q397" i="4"/>
  <c r="S397" i="4"/>
  <c r="Q398" i="4"/>
  <c r="S398" i="4"/>
  <c r="Q399" i="4"/>
  <c r="S399" i="4"/>
  <c r="Q400" i="4"/>
  <c r="S400" i="4"/>
  <c r="Q401" i="4"/>
  <c r="S401" i="4"/>
  <c r="Q402" i="4"/>
  <c r="S402" i="4"/>
  <c r="Q403" i="4"/>
  <c r="S403" i="4"/>
  <c r="Q404" i="4"/>
  <c r="S404" i="4"/>
  <c r="Q405" i="4"/>
  <c r="S405" i="4"/>
  <c r="Q406" i="4"/>
  <c r="S406" i="4"/>
  <c r="Q407" i="4"/>
  <c r="S407" i="4"/>
  <c r="Q408" i="4"/>
  <c r="S408" i="4"/>
  <c r="Q409" i="4"/>
  <c r="S409" i="4"/>
  <c r="Q410" i="4"/>
  <c r="S410" i="4"/>
  <c r="Q411" i="4"/>
  <c r="S411" i="4"/>
  <c r="Q412" i="4"/>
  <c r="S412" i="4"/>
  <c r="Q413" i="4"/>
  <c r="S413" i="4"/>
  <c r="Q414" i="4"/>
  <c r="S414" i="4"/>
  <c r="Q415" i="4"/>
  <c r="S415" i="4"/>
  <c r="Q416" i="4"/>
  <c r="S416" i="4"/>
  <c r="Q417" i="4"/>
  <c r="S417" i="4"/>
  <c r="Q418" i="4"/>
  <c r="S418" i="4"/>
  <c r="Q419" i="4"/>
  <c r="S419" i="4"/>
  <c r="Q420" i="4"/>
  <c r="S420" i="4"/>
  <c r="Q421" i="4"/>
  <c r="S421" i="4"/>
  <c r="Q422" i="4"/>
  <c r="S422" i="4"/>
  <c r="Q423" i="4"/>
  <c r="S423" i="4"/>
  <c r="Q424" i="4"/>
  <c r="S424" i="4"/>
  <c r="Q425" i="4"/>
  <c r="S425" i="4"/>
  <c r="Q426" i="4"/>
  <c r="S426" i="4"/>
  <c r="Q427" i="4"/>
  <c r="S427" i="4"/>
  <c r="Q428" i="4"/>
  <c r="S428" i="4"/>
  <c r="Q429" i="4"/>
  <c r="S429" i="4"/>
  <c r="Q430" i="4"/>
  <c r="S430" i="4"/>
  <c r="Q431" i="4"/>
  <c r="S431" i="4"/>
  <c r="Q432" i="4"/>
  <c r="S432" i="4"/>
  <c r="Q433" i="4"/>
  <c r="S433" i="4"/>
  <c r="Q434" i="4"/>
  <c r="S434" i="4"/>
  <c r="Q435" i="4"/>
  <c r="S435" i="4"/>
  <c r="Q436" i="4"/>
  <c r="S436" i="4"/>
  <c r="Q437" i="4"/>
  <c r="S437" i="4"/>
  <c r="Q438" i="4"/>
  <c r="S438" i="4"/>
  <c r="Q439" i="4"/>
  <c r="S439" i="4"/>
  <c r="Q440" i="4"/>
  <c r="S440" i="4"/>
  <c r="Q441" i="4"/>
  <c r="S441" i="4"/>
  <c r="Q442" i="4"/>
  <c r="S442" i="4"/>
  <c r="Q443" i="4"/>
  <c r="S443" i="4"/>
  <c r="Q444" i="4"/>
  <c r="S444" i="4"/>
  <c r="Q445" i="4"/>
  <c r="S445" i="4"/>
  <c r="Q446" i="4"/>
  <c r="S446" i="4"/>
  <c r="Q447" i="4"/>
  <c r="S447" i="4"/>
  <c r="Q448" i="4"/>
  <c r="S448" i="4"/>
  <c r="Q449" i="4"/>
  <c r="S449" i="4"/>
  <c r="Q450" i="4"/>
  <c r="S450" i="4"/>
  <c r="Q451" i="4"/>
  <c r="S451" i="4"/>
  <c r="Q452" i="4"/>
  <c r="S452" i="4"/>
  <c r="Q453" i="4"/>
  <c r="S453" i="4"/>
  <c r="Q454" i="4"/>
  <c r="S454" i="4"/>
  <c r="Q455" i="4"/>
  <c r="S455" i="4"/>
  <c r="Q456" i="4"/>
  <c r="S456" i="4"/>
  <c r="Q457" i="4"/>
  <c r="S457" i="4"/>
  <c r="Q458" i="4"/>
  <c r="S458" i="4"/>
  <c r="Q459" i="4"/>
  <c r="S459" i="4"/>
  <c r="Q460" i="4"/>
  <c r="S460" i="4"/>
  <c r="Q461" i="4"/>
  <c r="S461" i="4"/>
  <c r="Q462" i="4"/>
  <c r="S462" i="4"/>
  <c r="Q463" i="4"/>
  <c r="S463" i="4"/>
  <c r="Q464" i="4"/>
  <c r="S464" i="4"/>
  <c r="Q465" i="4"/>
  <c r="S465" i="4"/>
  <c r="Q466" i="4"/>
  <c r="S466" i="4"/>
  <c r="Q467" i="4"/>
  <c r="S467" i="4"/>
  <c r="Q468" i="4"/>
  <c r="S468" i="4"/>
  <c r="Q469" i="4"/>
  <c r="S469" i="4"/>
  <c r="Q470" i="4"/>
  <c r="S470" i="4"/>
  <c r="Q471" i="4"/>
  <c r="S471" i="4"/>
  <c r="Q472" i="4"/>
  <c r="S472" i="4"/>
  <c r="Q473" i="4"/>
  <c r="S473" i="4"/>
  <c r="Q474" i="4"/>
  <c r="S474" i="4"/>
  <c r="Q475" i="4"/>
  <c r="S475" i="4"/>
  <c r="Q476" i="4"/>
  <c r="S476" i="4"/>
  <c r="Q477" i="4"/>
  <c r="S477" i="4"/>
  <c r="Q478" i="4"/>
  <c r="S478" i="4"/>
  <c r="Q479" i="4"/>
  <c r="S479" i="4"/>
  <c r="Q480" i="4"/>
  <c r="S480" i="4"/>
  <c r="Q481" i="4"/>
  <c r="S481" i="4"/>
  <c r="Q482" i="4"/>
  <c r="S482" i="4"/>
  <c r="Q483" i="4"/>
  <c r="S483" i="4"/>
  <c r="Q484" i="4"/>
  <c r="S484" i="4"/>
  <c r="Q485" i="4"/>
  <c r="S485" i="4"/>
  <c r="Q486" i="4"/>
  <c r="S486" i="4"/>
  <c r="Q487" i="4"/>
  <c r="S487" i="4"/>
  <c r="Q488" i="4"/>
  <c r="S488" i="4"/>
  <c r="Q489" i="4"/>
  <c r="S489" i="4"/>
  <c r="Q490" i="4"/>
  <c r="S490" i="4"/>
  <c r="Q491" i="4"/>
  <c r="S491" i="4"/>
  <c r="Q492" i="4"/>
  <c r="S492" i="4"/>
  <c r="Q493" i="4"/>
  <c r="S493" i="4"/>
  <c r="Q494" i="4"/>
  <c r="S494" i="4"/>
  <c r="Q495" i="4"/>
  <c r="S495" i="4"/>
  <c r="Q496" i="4"/>
  <c r="S496" i="4"/>
  <c r="Q497" i="4"/>
  <c r="S497" i="4"/>
  <c r="Q498" i="4"/>
  <c r="S498" i="4"/>
  <c r="Q499" i="4"/>
  <c r="S499" i="4"/>
  <c r="Q500" i="4"/>
  <c r="S500" i="4"/>
  <c r="Q501" i="4"/>
  <c r="S501" i="4"/>
  <c r="Q502" i="4"/>
  <c r="S502" i="4"/>
  <c r="Q503" i="4"/>
  <c r="S503" i="4"/>
  <c r="Q504" i="4"/>
  <c r="S504" i="4"/>
  <c r="Q505" i="4"/>
  <c r="S505" i="4"/>
  <c r="Q506" i="4"/>
  <c r="S506" i="4"/>
  <c r="Q507" i="4"/>
  <c r="S507" i="4"/>
  <c r="Q508" i="4"/>
  <c r="S508" i="4"/>
  <c r="Q509" i="4"/>
  <c r="S509" i="4"/>
  <c r="Q510" i="4"/>
  <c r="S510" i="4"/>
  <c r="Q511" i="4"/>
  <c r="S511" i="4"/>
  <c r="Q512" i="4"/>
  <c r="S512" i="4"/>
  <c r="Q513" i="4"/>
  <c r="S513" i="4"/>
  <c r="Q514" i="4"/>
  <c r="S514" i="4"/>
  <c r="Q515" i="4"/>
  <c r="S515" i="4"/>
  <c r="Q516" i="4"/>
  <c r="S516" i="4"/>
  <c r="Q517" i="4"/>
  <c r="S517" i="4"/>
  <c r="Q518" i="4"/>
  <c r="S518" i="4"/>
  <c r="Q519" i="4"/>
  <c r="S519" i="4"/>
  <c r="Q520" i="4"/>
  <c r="S520" i="4"/>
  <c r="Q521" i="4"/>
  <c r="S521" i="4"/>
  <c r="Q522" i="4"/>
  <c r="S522" i="4"/>
  <c r="Q523" i="4"/>
  <c r="S523" i="4"/>
  <c r="Q524" i="4"/>
  <c r="S524" i="4"/>
  <c r="Q525" i="4"/>
  <c r="S525" i="4"/>
  <c r="Q526" i="4"/>
  <c r="S526" i="4"/>
  <c r="Q527" i="4"/>
  <c r="S527" i="4"/>
  <c r="Q528" i="4"/>
  <c r="S528" i="4"/>
  <c r="Q529" i="4"/>
  <c r="S529" i="4"/>
  <c r="Q530" i="4"/>
  <c r="S530" i="4"/>
  <c r="Q531" i="4"/>
  <c r="S531" i="4"/>
  <c r="Q532" i="4"/>
  <c r="S532" i="4"/>
  <c r="Q533" i="4"/>
  <c r="S533" i="4"/>
  <c r="Q534" i="4"/>
  <c r="S534" i="4"/>
  <c r="Q535" i="4"/>
  <c r="S535" i="4"/>
  <c r="Q536" i="4"/>
  <c r="S536" i="4"/>
  <c r="Q537" i="4"/>
  <c r="S537" i="4"/>
  <c r="Q538" i="4"/>
  <c r="S538" i="4"/>
  <c r="Q539" i="4"/>
  <c r="S539" i="4"/>
  <c r="Q540" i="4"/>
  <c r="S540" i="4"/>
  <c r="Q541" i="4"/>
  <c r="S541" i="4"/>
  <c r="Q542" i="4"/>
  <c r="S542" i="4"/>
  <c r="Q543" i="4"/>
  <c r="S543" i="4"/>
  <c r="Q544" i="4"/>
  <c r="S544" i="4"/>
  <c r="Q545" i="4"/>
  <c r="S545" i="4"/>
  <c r="Q546" i="4"/>
  <c r="S546" i="4"/>
  <c r="Q547" i="4"/>
  <c r="S547" i="4"/>
  <c r="Q548" i="4"/>
  <c r="S548" i="4"/>
  <c r="Q549" i="4"/>
  <c r="S549" i="4"/>
  <c r="Q550" i="4"/>
  <c r="S550" i="4"/>
  <c r="Q551" i="4"/>
  <c r="S551" i="4"/>
  <c r="Q552" i="4"/>
  <c r="S552" i="4"/>
  <c r="Q553" i="4"/>
  <c r="S553" i="4"/>
  <c r="Q554" i="4"/>
  <c r="S554" i="4"/>
  <c r="Q555" i="4"/>
  <c r="S555" i="4"/>
  <c r="Q556" i="4"/>
  <c r="S556" i="4"/>
  <c r="Q557" i="4"/>
  <c r="S557" i="4"/>
  <c r="Q558" i="4"/>
  <c r="S558" i="4"/>
  <c r="Q559" i="4"/>
  <c r="S559" i="4"/>
  <c r="Q560" i="4"/>
  <c r="S560" i="4"/>
  <c r="Q561" i="4"/>
  <c r="S561" i="4"/>
  <c r="Q562" i="4"/>
  <c r="S562" i="4"/>
  <c r="Q563" i="4"/>
  <c r="S563" i="4"/>
  <c r="Q564" i="4"/>
  <c r="S564" i="4"/>
  <c r="Q565" i="4"/>
  <c r="S565" i="4"/>
  <c r="Q566" i="4"/>
  <c r="S566" i="4"/>
  <c r="Q567" i="4"/>
  <c r="S567" i="4"/>
  <c r="Q568" i="4"/>
  <c r="S568" i="4"/>
  <c r="Q569" i="4"/>
  <c r="S569" i="4"/>
  <c r="Q570" i="4"/>
  <c r="S570" i="4"/>
  <c r="Q571" i="4"/>
  <c r="S571" i="4"/>
  <c r="Q572" i="4"/>
  <c r="S572" i="4"/>
  <c r="Q573" i="4"/>
  <c r="S573" i="4"/>
  <c r="Q574" i="4"/>
  <c r="S574" i="4"/>
  <c r="Q575" i="4"/>
  <c r="S575" i="4"/>
  <c r="Q576" i="4"/>
  <c r="S576" i="4"/>
  <c r="Q577" i="4"/>
  <c r="S577" i="4"/>
  <c r="Q578" i="4"/>
  <c r="S578" i="4"/>
  <c r="Q579" i="4"/>
  <c r="S579" i="4"/>
  <c r="Q580" i="4"/>
  <c r="S580" i="4"/>
  <c r="Q581" i="4"/>
  <c r="S581" i="4"/>
  <c r="Q582" i="4"/>
  <c r="S582" i="4"/>
  <c r="Q583" i="4"/>
  <c r="S583" i="4"/>
  <c r="Q584" i="4"/>
  <c r="S584" i="4"/>
  <c r="Q585" i="4"/>
  <c r="S585" i="4"/>
  <c r="Q586" i="4"/>
  <c r="S586" i="4"/>
  <c r="Q587" i="4"/>
  <c r="S587" i="4"/>
  <c r="Q588" i="4"/>
  <c r="S588" i="4"/>
  <c r="Q589" i="4"/>
  <c r="S589" i="4"/>
  <c r="Q590" i="4"/>
  <c r="S590" i="4"/>
  <c r="Q591" i="4"/>
  <c r="S591" i="4"/>
  <c r="Q592" i="4"/>
  <c r="S592" i="4"/>
  <c r="Q593" i="4"/>
  <c r="S593" i="4"/>
  <c r="Q594" i="4"/>
  <c r="S594" i="4"/>
  <c r="Q595" i="4"/>
  <c r="S595" i="4"/>
  <c r="Q596" i="4"/>
  <c r="S596" i="4"/>
  <c r="Q597" i="4"/>
  <c r="S597" i="4"/>
  <c r="Q598" i="4"/>
  <c r="S598" i="4"/>
  <c r="Q599" i="4"/>
  <c r="S599" i="4"/>
  <c r="Q600" i="4"/>
  <c r="S600" i="4"/>
  <c r="Q601" i="4"/>
  <c r="S601" i="4"/>
  <c r="Q602" i="4"/>
  <c r="S602" i="4"/>
  <c r="Q603" i="4"/>
  <c r="S603" i="4"/>
  <c r="Q604" i="4"/>
  <c r="S604" i="4"/>
  <c r="Q605" i="4"/>
  <c r="S605" i="4"/>
  <c r="Q606" i="4"/>
  <c r="S606" i="4"/>
  <c r="Q607" i="4"/>
  <c r="S607" i="4"/>
  <c r="Q608" i="4"/>
  <c r="S608" i="4"/>
  <c r="Q609" i="4"/>
  <c r="S609" i="4"/>
  <c r="Q610" i="4"/>
  <c r="S610" i="4"/>
  <c r="Q611" i="4"/>
  <c r="S611" i="4"/>
  <c r="Q612" i="4"/>
  <c r="S612" i="4"/>
  <c r="Q613" i="4"/>
  <c r="S613" i="4"/>
  <c r="Q614" i="4"/>
  <c r="S614" i="4"/>
  <c r="Q615" i="4"/>
  <c r="S615" i="4"/>
  <c r="Q616" i="4"/>
  <c r="S616" i="4"/>
  <c r="Q617" i="4"/>
  <c r="S617" i="4"/>
  <c r="Q618" i="4"/>
  <c r="S618" i="4"/>
  <c r="Q619" i="4"/>
  <c r="S619" i="4"/>
  <c r="Q620" i="4"/>
  <c r="S620" i="4"/>
  <c r="Q621" i="4"/>
  <c r="S621" i="4"/>
  <c r="Q622" i="4"/>
  <c r="S622" i="4"/>
  <c r="Q623" i="4"/>
  <c r="S623" i="4"/>
  <c r="Q624" i="4"/>
  <c r="S624" i="4"/>
  <c r="Q625" i="4"/>
  <c r="S625" i="4"/>
  <c r="Q626" i="4"/>
  <c r="S626" i="4"/>
  <c r="Q627" i="4"/>
  <c r="S627" i="4"/>
  <c r="Q628" i="4"/>
  <c r="S628" i="4"/>
  <c r="Q629" i="4"/>
  <c r="S629" i="4"/>
  <c r="Q630" i="4"/>
  <c r="S630" i="4"/>
  <c r="Q631" i="4"/>
  <c r="S631" i="4"/>
  <c r="Q632" i="4"/>
  <c r="S632" i="4"/>
  <c r="Q633" i="4"/>
  <c r="S633" i="4"/>
  <c r="Q634" i="4"/>
  <c r="S634" i="4"/>
  <c r="Q635" i="4"/>
  <c r="S635" i="4"/>
  <c r="Q636" i="4"/>
  <c r="Q637" i="4"/>
  <c r="S637" i="4"/>
  <c r="Q638" i="4"/>
  <c r="S638" i="4"/>
  <c r="Q639" i="4"/>
  <c r="S639" i="4"/>
  <c r="Q640" i="4"/>
  <c r="S640" i="4"/>
  <c r="Q641" i="4"/>
  <c r="S641" i="4"/>
  <c r="Q642" i="4"/>
  <c r="S642" i="4"/>
  <c r="Q643" i="4"/>
  <c r="S643" i="4"/>
  <c r="Q644" i="4"/>
  <c r="S644" i="4"/>
  <c r="Q645" i="4"/>
  <c r="S645" i="4"/>
  <c r="Q646" i="4"/>
  <c r="S646" i="4"/>
  <c r="Q647" i="4"/>
  <c r="S647" i="4"/>
  <c r="Q648" i="4"/>
  <c r="S648" i="4"/>
  <c r="Q649" i="4"/>
  <c r="S649" i="4"/>
  <c r="Q650" i="4"/>
  <c r="S650" i="4"/>
  <c r="Q651" i="4"/>
  <c r="S651" i="4"/>
  <c r="Q652" i="4"/>
  <c r="S652" i="4"/>
  <c r="Q653" i="4"/>
  <c r="S653" i="4"/>
  <c r="Q654" i="4"/>
  <c r="S654" i="4"/>
  <c r="Q655" i="4"/>
  <c r="S655" i="4"/>
  <c r="Q656" i="4"/>
  <c r="S656" i="4"/>
  <c r="Q657" i="4"/>
  <c r="S657" i="4"/>
  <c r="Q658" i="4"/>
  <c r="S658" i="4"/>
  <c r="Q659" i="4"/>
  <c r="S659" i="4"/>
  <c r="Q660" i="4"/>
  <c r="S660" i="4"/>
  <c r="Q661" i="4"/>
  <c r="S661" i="4"/>
  <c r="Q662" i="4"/>
  <c r="S662" i="4"/>
  <c r="Q663" i="4"/>
  <c r="S663" i="4"/>
  <c r="Q664" i="4"/>
  <c r="S664" i="4"/>
  <c r="Q665" i="4"/>
  <c r="S665" i="4"/>
  <c r="Q666" i="4"/>
  <c r="S666" i="4"/>
  <c r="Q667" i="4"/>
  <c r="S667" i="4"/>
  <c r="Q668" i="4"/>
  <c r="S668" i="4"/>
  <c r="Q669" i="4"/>
  <c r="Q670" i="4"/>
  <c r="S670" i="4"/>
  <c r="Q671" i="4"/>
  <c r="Q672" i="4"/>
  <c r="S672" i="4"/>
  <c r="Q673" i="4"/>
  <c r="S673" i="4"/>
  <c r="Q674" i="4"/>
  <c r="S674" i="4"/>
  <c r="Q675" i="4"/>
  <c r="S675" i="4"/>
  <c r="Q676" i="4"/>
  <c r="S676" i="4"/>
  <c r="Q677" i="4"/>
  <c r="S677" i="4"/>
  <c r="Q678" i="4"/>
  <c r="S678" i="4"/>
  <c r="Q679" i="4"/>
  <c r="S679" i="4"/>
  <c r="Q680" i="4"/>
  <c r="S680" i="4"/>
  <c r="Q681" i="4"/>
  <c r="S681" i="4"/>
  <c r="Q682" i="4"/>
  <c r="S682" i="4"/>
  <c r="Q683" i="4"/>
  <c r="S683" i="4"/>
  <c r="Q684" i="4"/>
  <c r="S684" i="4"/>
  <c r="Q685" i="4"/>
  <c r="S685" i="4"/>
  <c r="Q686" i="4"/>
  <c r="S686" i="4"/>
  <c r="Q687" i="4"/>
  <c r="S687" i="4"/>
  <c r="Q688" i="4"/>
  <c r="S688" i="4"/>
  <c r="Q689" i="4"/>
  <c r="S689" i="4"/>
  <c r="Q690" i="4"/>
  <c r="S690" i="4"/>
  <c r="Q691" i="4"/>
  <c r="S691" i="4"/>
  <c r="Q692" i="4"/>
  <c r="S692" i="4"/>
  <c r="Q693" i="4"/>
  <c r="S693" i="4"/>
  <c r="Q694" i="4"/>
  <c r="S694" i="4"/>
  <c r="Q695" i="4"/>
  <c r="S695" i="4"/>
  <c r="Q696" i="4"/>
  <c r="S696" i="4"/>
  <c r="Q697" i="4"/>
  <c r="S697" i="4"/>
  <c r="Q698" i="4"/>
  <c r="S698" i="4"/>
  <c r="Q699" i="4"/>
  <c r="S699" i="4"/>
  <c r="Q700" i="4"/>
  <c r="S700" i="4"/>
  <c r="Q701" i="4"/>
  <c r="S701" i="4"/>
  <c r="Q702" i="4"/>
  <c r="S702" i="4"/>
  <c r="Q703" i="4"/>
  <c r="S703" i="4"/>
  <c r="Q704" i="4"/>
  <c r="Q705" i="4"/>
  <c r="S705" i="4"/>
  <c r="Q706" i="4"/>
  <c r="S706" i="4"/>
  <c r="Q707" i="4"/>
  <c r="S707" i="4"/>
  <c r="Q708" i="4"/>
  <c r="S708" i="4"/>
  <c r="Q709" i="4"/>
  <c r="S709" i="4"/>
  <c r="Q710" i="4"/>
  <c r="S710" i="4"/>
  <c r="Q711" i="4"/>
  <c r="S711" i="4"/>
  <c r="Q712" i="4"/>
  <c r="S712" i="4"/>
  <c r="Q713" i="4"/>
  <c r="S713" i="4"/>
  <c r="Q714" i="4"/>
  <c r="S714" i="4"/>
  <c r="Q715" i="4"/>
  <c r="S715" i="4"/>
  <c r="Q716" i="4"/>
  <c r="S716" i="4"/>
  <c r="Q717" i="4"/>
  <c r="S717" i="4"/>
  <c r="Q718" i="4"/>
  <c r="S718" i="4"/>
  <c r="Q719" i="4"/>
  <c r="S719" i="4"/>
  <c r="Q720" i="4"/>
  <c r="S720" i="4"/>
  <c r="Q721" i="4"/>
  <c r="S721" i="4"/>
  <c r="Q722" i="4"/>
  <c r="S722" i="4"/>
  <c r="Q723" i="4"/>
  <c r="S723" i="4"/>
  <c r="Q724" i="4"/>
  <c r="S724" i="4"/>
  <c r="Q725" i="4"/>
  <c r="S725" i="4"/>
  <c r="Q726" i="4"/>
  <c r="S726" i="4"/>
  <c r="Q727" i="4"/>
  <c r="S727" i="4"/>
  <c r="Q728" i="4"/>
  <c r="S728" i="4"/>
  <c r="Q729" i="4"/>
  <c r="S729" i="4"/>
  <c r="Q730" i="4"/>
  <c r="S730" i="4"/>
  <c r="Q731" i="4"/>
  <c r="S731" i="4"/>
  <c r="Q732" i="4"/>
  <c r="S732" i="4"/>
  <c r="Q733" i="4"/>
  <c r="S733" i="4"/>
  <c r="Q734" i="4"/>
  <c r="S734" i="4"/>
  <c r="Q735" i="4"/>
  <c r="S735" i="4"/>
  <c r="Q736" i="4"/>
  <c r="S736" i="4"/>
  <c r="Q737" i="4"/>
  <c r="S737" i="4"/>
  <c r="Q738" i="4"/>
  <c r="S738" i="4"/>
  <c r="Q739" i="4"/>
  <c r="S739" i="4"/>
  <c r="Q740" i="4"/>
  <c r="S740" i="4"/>
  <c r="Q741" i="4"/>
  <c r="S741" i="4"/>
  <c r="Q742" i="4"/>
  <c r="S742" i="4"/>
  <c r="Q743" i="4"/>
  <c r="S743" i="4"/>
  <c r="Q744" i="4"/>
  <c r="S744" i="4"/>
  <c r="Q745" i="4"/>
  <c r="S745" i="4"/>
  <c r="Q746" i="4"/>
  <c r="S746" i="4"/>
  <c r="Q747" i="4"/>
  <c r="S747" i="4"/>
  <c r="Q748" i="4"/>
  <c r="S748" i="4"/>
  <c r="Q749" i="4"/>
  <c r="S749" i="4"/>
  <c r="Q750" i="4"/>
  <c r="S750" i="4"/>
  <c r="Q751" i="4"/>
  <c r="S751" i="4"/>
  <c r="Q752" i="4"/>
  <c r="S752" i="4"/>
  <c r="Q753" i="4"/>
  <c r="S753" i="4"/>
  <c r="Q754" i="4"/>
  <c r="S754" i="4"/>
  <c r="Q755" i="4"/>
  <c r="S755" i="4"/>
  <c r="Q756" i="4"/>
  <c r="S756" i="4"/>
  <c r="Q757" i="4"/>
  <c r="S757" i="4"/>
  <c r="Q758" i="4"/>
  <c r="S758" i="4"/>
  <c r="Q759" i="4"/>
  <c r="S759" i="4"/>
  <c r="Q760" i="4"/>
  <c r="S760" i="4"/>
  <c r="Q761" i="4"/>
  <c r="S761" i="4"/>
  <c r="Q762" i="4"/>
  <c r="S762" i="4"/>
  <c r="Q763" i="4"/>
  <c r="S763" i="4"/>
  <c r="Q764" i="4"/>
  <c r="S764" i="4"/>
  <c r="Q765" i="4"/>
  <c r="S765" i="4"/>
  <c r="Q766" i="4"/>
  <c r="S766" i="4"/>
  <c r="Q767" i="4"/>
  <c r="S767" i="4"/>
  <c r="Q768" i="4"/>
  <c r="S768" i="4"/>
  <c r="Q769" i="4"/>
  <c r="S769" i="4"/>
  <c r="Q770" i="4"/>
  <c r="S770" i="4"/>
  <c r="Q771" i="4"/>
  <c r="S771" i="4"/>
  <c r="Q772" i="4"/>
  <c r="S772" i="4"/>
  <c r="Q773" i="4"/>
  <c r="S773" i="4"/>
  <c r="Q774" i="4"/>
  <c r="S774" i="4"/>
  <c r="Q775" i="4"/>
  <c r="S775" i="4"/>
  <c r="Q776" i="4"/>
  <c r="S776" i="4"/>
  <c r="Q777" i="4"/>
  <c r="S777" i="4"/>
  <c r="Q778" i="4"/>
  <c r="S778" i="4"/>
  <c r="Q779" i="4"/>
  <c r="S779" i="4"/>
  <c r="Q780" i="4"/>
  <c r="S780" i="4"/>
  <c r="Q781" i="4"/>
  <c r="S781" i="4"/>
  <c r="Q782" i="4"/>
  <c r="S782" i="4"/>
  <c r="Q783" i="4"/>
  <c r="S783" i="4"/>
  <c r="Q784" i="4"/>
  <c r="S784" i="4"/>
  <c r="Q785" i="4"/>
  <c r="S785" i="4"/>
  <c r="Q786" i="4"/>
  <c r="S786" i="4"/>
  <c r="Q787" i="4"/>
  <c r="S787" i="4"/>
  <c r="Q788" i="4"/>
  <c r="S788" i="4"/>
  <c r="Q789" i="4"/>
  <c r="S789" i="4"/>
  <c r="Q790" i="4"/>
  <c r="S790" i="4"/>
  <c r="Q791" i="4"/>
  <c r="S791" i="4"/>
  <c r="Q792" i="4"/>
  <c r="S792" i="4"/>
  <c r="Q793" i="4"/>
  <c r="S793" i="4"/>
  <c r="Q794" i="4"/>
  <c r="Q795" i="4"/>
  <c r="S795" i="4"/>
  <c r="Q796" i="4"/>
  <c r="S796" i="4"/>
  <c r="Q797" i="4"/>
  <c r="S797" i="4"/>
  <c r="Q798" i="4"/>
  <c r="S798" i="4"/>
  <c r="Q799" i="4"/>
  <c r="S799" i="4"/>
  <c r="Q800" i="4"/>
  <c r="S800" i="4"/>
  <c r="Q801" i="4"/>
  <c r="S801" i="4"/>
  <c r="Q802" i="4"/>
  <c r="S802" i="4"/>
  <c r="Q803" i="4"/>
  <c r="S803" i="4"/>
  <c r="Q804" i="4"/>
  <c r="S804" i="4"/>
  <c r="Q805" i="4"/>
  <c r="S805" i="4"/>
  <c r="Q806" i="4"/>
  <c r="S806" i="4"/>
  <c r="Q807" i="4"/>
  <c r="S807" i="4"/>
  <c r="Q808" i="4"/>
  <c r="S808" i="4"/>
  <c r="Q809" i="4"/>
  <c r="S809" i="4"/>
  <c r="Q810" i="4"/>
  <c r="S810" i="4"/>
  <c r="Q811" i="4"/>
  <c r="S811" i="4"/>
  <c r="Q812" i="4"/>
  <c r="S812" i="4"/>
  <c r="Q813" i="4"/>
  <c r="S813" i="4"/>
  <c r="Q814" i="4"/>
  <c r="S814" i="4"/>
  <c r="Q815" i="4"/>
  <c r="S815" i="4"/>
  <c r="Q816" i="4"/>
  <c r="S816" i="4"/>
  <c r="Q817" i="4"/>
  <c r="S817" i="4"/>
  <c r="Q818" i="4"/>
  <c r="S818" i="4"/>
  <c r="Q819" i="4"/>
  <c r="S819" i="4"/>
  <c r="Q820" i="4"/>
  <c r="S820" i="4"/>
  <c r="Q821" i="4"/>
  <c r="S821" i="4"/>
  <c r="Q822" i="4"/>
  <c r="S822" i="4"/>
  <c r="Q823" i="4"/>
  <c r="S823" i="4"/>
  <c r="Q824" i="4"/>
  <c r="S824" i="4"/>
  <c r="Q825" i="4"/>
  <c r="S825" i="4"/>
  <c r="Q826" i="4"/>
  <c r="S826" i="4"/>
  <c r="Q827" i="4"/>
  <c r="S827" i="4"/>
  <c r="Q828" i="4"/>
  <c r="S828" i="4"/>
  <c r="Q829" i="4"/>
  <c r="S829" i="4"/>
  <c r="Q830" i="4"/>
  <c r="S830" i="4"/>
  <c r="Q831" i="4"/>
  <c r="S831" i="4"/>
  <c r="Q832" i="4"/>
  <c r="S832" i="4"/>
  <c r="Q833" i="4"/>
  <c r="S833" i="4"/>
  <c r="Q834" i="4"/>
  <c r="S834" i="4"/>
  <c r="Q835" i="4"/>
  <c r="S835" i="4"/>
  <c r="Q836" i="4"/>
  <c r="S836" i="4"/>
  <c r="Q837" i="4"/>
  <c r="S837" i="4"/>
  <c r="Q838" i="4"/>
  <c r="S838" i="4"/>
  <c r="Q839" i="4"/>
  <c r="S839" i="4"/>
  <c r="Q840" i="4"/>
  <c r="S840" i="4"/>
  <c r="Q841" i="4"/>
  <c r="S841" i="4"/>
  <c r="Q842" i="4"/>
  <c r="S842" i="4"/>
  <c r="Q843" i="4"/>
  <c r="S843" i="4"/>
  <c r="Q844" i="4"/>
  <c r="S844" i="4"/>
  <c r="Q845" i="4"/>
  <c r="S845" i="4"/>
  <c r="Q846" i="4"/>
  <c r="S846" i="4"/>
  <c r="Q847" i="4"/>
  <c r="S847" i="4"/>
  <c r="Q848" i="4"/>
  <c r="S848" i="4"/>
  <c r="Q849" i="4"/>
  <c r="S849" i="4"/>
  <c r="Q850" i="4"/>
  <c r="S850" i="4"/>
  <c r="Q851" i="4"/>
  <c r="S851" i="4"/>
  <c r="Q852" i="4"/>
  <c r="S852" i="4"/>
  <c r="Q853" i="4"/>
  <c r="S853" i="4"/>
  <c r="Q854" i="4"/>
  <c r="S854" i="4"/>
  <c r="Q855" i="4"/>
  <c r="S855" i="4"/>
  <c r="Q856" i="4"/>
  <c r="S856" i="4"/>
  <c r="Q857" i="4"/>
  <c r="S857" i="4"/>
  <c r="Q858" i="4"/>
  <c r="S858" i="4"/>
  <c r="Q859" i="4"/>
  <c r="S859" i="4"/>
  <c r="Q860" i="4"/>
  <c r="S860" i="4"/>
  <c r="Q861" i="4"/>
  <c r="S861" i="4"/>
  <c r="Q862" i="4"/>
  <c r="S862" i="4"/>
  <c r="Q863" i="4"/>
  <c r="S863" i="4"/>
  <c r="Q864" i="4"/>
  <c r="S864" i="4"/>
  <c r="Q865" i="4"/>
  <c r="S865" i="4"/>
  <c r="Q866" i="4"/>
  <c r="S866" i="4"/>
  <c r="Q867" i="4"/>
  <c r="S867" i="4"/>
  <c r="Q868" i="4"/>
  <c r="S868" i="4"/>
  <c r="Q869" i="4"/>
  <c r="S869" i="4"/>
  <c r="Q870" i="4"/>
  <c r="S870" i="4"/>
  <c r="Q871" i="4"/>
  <c r="S871" i="4"/>
  <c r="Q872" i="4"/>
  <c r="S872" i="4"/>
  <c r="Q873" i="4"/>
  <c r="S873" i="4"/>
  <c r="Q874" i="4"/>
  <c r="S874" i="4"/>
  <c r="Q875" i="4"/>
  <c r="S875" i="4"/>
  <c r="Q876" i="4"/>
  <c r="S876" i="4"/>
  <c r="Q877" i="4"/>
  <c r="S877" i="4"/>
  <c r="Q878" i="4"/>
  <c r="S878" i="4"/>
  <c r="Q879" i="4"/>
  <c r="S879" i="4"/>
  <c r="Q880" i="4"/>
  <c r="S880" i="4"/>
  <c r="Q881" i="4"/>
  <c r="S881" i="4"/>
  <c r="Q882" i="4"/>
  <c r="S882" i="4"/>
  <c r="Q883" i="4"/>
  <c r="S883" i="4"/>
  <c r="Q884" i="4"/>
  <c r="S884" i="4"/>
  <c r="Q885" i="4"/>
  <c r="S885" i="4"/>
  <c r="Q886" i="4"/>
  <c r="S886" i="4"/>
  <c r="Q887" i="4"/>
  <c r="S887" i="4"/>
  <c r="Q888" i="4"/>
  <c r="S888" i="4"/>
  <c r="Q889" i="4"/>
  <c r="S889" i="4"/>
  <c r="Q890" i="4"/>
  <c r="S890" i="4"/>
  <c r="Q891" i="4"/>
  <c r="S891" i="4"/>
  <c r="Q892" i="4"/>
  <c r="S892" i="4"/>
  <c r="Q893" i="4"/>
  <c r="S893" i="4"/>
  <c r="Q894" i="4"/>
  <c r="S894" i="4"/>
  <c r="Q895" i="4"/>
  <c r="S895" i="4"/>
  <c r="Q896" i="4"/>
  <c r="S896" i="4"/>
  <c r="Q897" i="4"/>
  <c r="S897" i="4"/>
  <c r="Q898" i="4"/>
  <c r="S898" i="4"/>
  <c r="Q899" i="4"/>
  <c r="S899" i="4"/>
  <c r="Q900" i="4"/>
  <c r="S900" i="4"/>
  <c r="Q901" i="4"/>
  <c r="S901" i="4"/>
  <c r="Q902" i="4"/>
  <c r="S902" i="4"/>
  <c r="Q903" i="4"/>
  <c r="S903" i="4"/>
  <c r="Q904" i="4"/>
  <c r="S904" i="4"/>
  <c r="Q905" i="4"/>
  <c r="S905" i="4"/>
  <c r="Q906" i="4"/>
  <c r="S906" i="4"/>
  <c r="Q907" i="4"/>
  <c r="S907" i="4"/>
  <c r="Q908" i="4"/>
  <c r="S908" i="4"/>
  <c r="Q909" i="4"/>
  <c r="S909" i="4"/>
  <c r="Q910" i="4"/>
  <c r="S910" i="4"/>
  <c r="Q911" i="4"/>
  <c r="S911" i="4"/>
  <c r="Q912" i="4"/>
  <c r="S912" i="4"/>
  <c r="Q913" i="4"/>
  <c r="S913" i="4"/>
  <c r="Q914" i="4"/>
  <c r="S914" i="4"/>
  <c r="Q915" i="4"/>
  <c r="S915" i="4"/>
  <c r="Q916" i="4"/>
  <c r="S916" i="4"/>
  <c r="Q917" i="4"/>
  <c r="S917" i="4"/>
  <c r="Q918" i="4"/>
  <c r="S918" i="4"/>
  <c r="Q919" i="4"/>
  <c r="S919" i="4"/>
  <c r="Q920" i="4"/>
  <c r="S920" i="4"/>
  <c r="Q921" i="4"/>
  <c r="S921" i="4"/>
  <c r="Q922" i="4"/>
  <c r="S922" i="4"/>
  <c r="Q923" i="4"/>
  <c r="S923" i="4"/>
  <c r="Q924" i="4"/>
  <c r="S924" i="4"/>
  <c r="Q925" i="4"/>
  <c r="S925" i="4"/>
  <c r="Q926" i="4"/>
  <c r="S926" i="4"/>
  <c r="Q927" i="4"/>
  <c r="S927" i="4"/>
  <c r="Q928" i="4"/>
  <c r="S928" i="4"/>
  <c r="Q929" i="4"/>
  <c r="S929" i="4"/>
  <c r="Q930" i="4"/>
  <c r="S930" i="4"/>
  <c r="Q931" i="4"/>
  <c r="S931" i="4"/>
  <c r="Q932" i="4"/>
  <c r="S932" i="4"/>
  <c r="Q933" i="4"/>
  <c r="S933" i="4"/>
  <c r="Q934" i="4"/>
  <c r="S934" i="4"/>
  <c r="Q935" i="4"/>
  <c r="S935" i="4"/>
  <c r="Q936" i="4"/>
  <c r="S936" i="4"/>
  <c r="Q937" i="4"/>
  <c r="S937" i="4"/>
  <c r="Q938" i="4"/>
  <c r="S938" i="4"/>
  <c r="Q939" i="4"/>
  <c r="S939" i="4"/>
  <c r="Q940" i="4"/>
  <c r="S940" i="4"/>
  <c r="Q941" i="4"/>
  <c r="S941" i="4"/>
  <c r="Q942" i="4"/>
  <c r="S942" i="4"/>
  <c r="Q943" i="4"/>
  <c r="S943" i="4"/>
  <c r="Q944" i="4"/>
  <c r="S944" i="4"/>
  <c r="Q945" i="4"/>
  <c r="S945" i="4"/>
  <c r="Q946" i="4"/>
  <c r="S946" i="4"/>
  <c r="Q947" i="4"/>
  <c r="S947" i="4"/>
  <c r="Q948" i="4"/>
  <c r="S948" i="4"/>
  <c r="Q949" i="4"/>
  <c r="S949" i="4"/>
  <c r="Q950" i="4"/>
  <c r="S950" i="4"/>
  <c r="Q951" i="4"/>
  <c r="S951" i="4"/>
  <c r="Q952" i="4"/>
  <c r="S952" i="4"/>
  <c r="Q953" i="4"/>
  <c r="S953" i="4"/>
  <c r="Q954" i="4"/>
  <c r="S954" i="4"/>
  <c r="Q955" i="4"/>
  <c r="S955" i="4"/>
  <c r="Q956" i="4"/>
  <c r="S956" i="4"/>
  <c r="Q957" i="4"/>
  <c r="S957" i="4"/>
  <c r="Q958" i="4"/>
  <c r="S958" i="4"/>
  <c r="Q959" i="4"/>
  <c r="S959" i="4"/>
  <c r="Q960" i="4"/>
  <c r="S960" i="4"/>
  <c r="Q961" i="4"/>
  <c r="S961" i="4"/>
  <c r="Q962" i="4"/>
  <c r="Q963" i="4"/>
  <c r="S963" i="4"/>
  <c r="Q964" i="4"/>
  <c r="S964" i="4"/>
  <c r="Q965" i="4"/>
  <c r="S965" i="4"/>
  <c r="Q966" i="4"/>
  <c r="S966" i="4"/>
  <c r="Q967" i="4"/>
  <c r="S967" i="4"/>
  <c r="Q968" i="4"/>
  <c r="S968" i="4"/>
  <c r="Q969" i="4"/>
  <c r="S969" i="4"/>
  <c r="Q970" i="4"/>
  <c r="S970" i="4"/>
  <c r="Q971" i="4"/>
  <c r="S971" i="4"/>
  <c r="Q972" i="4"/>
  <c r="S972" i="4"/>
  <c r="Q973" i="4"/>
  <c r="S973" i="4"/>
  <c r="Q974" i="4"/>
  <c r="S974" i="4"/>
  <c r="Q975" i="4"/>
  <c r="S975" i="4"/>
  <c r="Q976" i="4"/>
  <c r="S976" i="4"/>
  <c r="Q977" i="4"/>
  <c r="S977" i="4"/>
  <c r="Q978" i="4"/>
  <c r="S978" i="4"/>
  <c r="Q979" i="4"/>
  <c r="S979" i="4"/>
  <c r="Q980" i="4"/>
  <c r="S980" i="4"/>
  <c r="Q981" i="4"/>
  <c r="S981" i="4"/>
  <c r="Q982" i="4"/>
  <c r="S982" i="4"/>
  <c r="Q983" i="4"/>
  <c r="S983" i="4"/>
  <c r="Q984" i="4"/>
  <c r="S984" i="4"/>
  <c r="Q985" i="4"/>
  <c r="S985" i="4"/>
  <c r="Q986" i="4"/>
  <c r="S986" i="4"/>
  <c r="Q988" i="4"/>
  <c r="S988" i="4"/>
  <c r="Q989" i="4"/>
  <c r="S989" i="4"/>
  <c r="Q990" i="4"/>
  <c r="S990" i="4"/>
  <c r="Q991" i="4"/>
  <c r="S991" i="4"/>
  <c r="Q992" i="4"/>
  <c r="S992" i="4"/>
  <c r="Q993" i="4"/>
  <c r="S993" i="4"/>
  <c r="Q994" i="4"/>
  <c r="S994" i="4"/>
  <c r="Q995" i="4"/>
  <c r="S995" i="4"/>
  <c r="Q996" i="4"/>
  <c r="S996" i="4"/>
  <c r="Q997" i="4"/>
  <c r="S997" i="4"/>
  <c r="Q998" i="4"/>
  <c r="S998" i="4"/>
  <c r="Q999" i="4"/>
  <c r="S999" i="4"/>
  <c r="Q1000" i="4"/>
  <c r="S1000" i="4"/>
  <c r="Q1001" i="4"/>
  <c r="Q1002" i="4"/>
  <c r="S1002" i="4"/>
  <c r="Q1003" i="4"/>
  <c r="S1003" i="4"/>
  <c r="Q1004" i="4"/>
  <c r="S1004" i="4"/>
  <c r="Q1005" i="4"/>
  <c r="S1005" i="4"/>
  <c r="Q1006" i="4"/>
  <c r="S1006" i="4"/>
  <c r="Q1007" i="4"/>
  <c r="S1007" i="4"/>
  <c r="Q1008" i="4"/>
  <c r="S1008" i="4"/>
  <c r="Q1009" i="4"/>
  <c r="S1009" i="4"/>
  <c r="Q1010" i="4"/>
  <c r="S1010" i="4"/>
  <c r="Q1011" i="4"/>
  <c r="S1011" i="4"/>
  <c r="Q1012" i="4"/>
  <c r="S1012" i="4"/>
  <c r="Q1013" i="4"/>
  <c r="S1013" i="4"/>
  <c r="Q1014" i="4"/>
  <c r="S1014" i="4"/>
  <c r="Q1015" i="4"/>
  <c r="S1015" i="4"/>
  <c r="Q1016" i="4"/>
  <c r="S1016" i="4"/>
  <c r="Q1017" i="4"/>
  <c r="S1017" i="4"/>
  <c r="Q1018" i="4"/>
  <c r="S1018" i="4"/>
  <c r="Q1019" i="4"/>
  <c r="S1019" i="4"/>
  <c r="Q1020" i="4"/>
  <c r="S1020" i="4"/>
  <c r="Q1021" i="4"/>
  <c r="S1021" i="4"/>
  <c r="Q1022" i="4"/>
  <c r="S1022" i="4"/>
  <c r="Q1023" i="4"/>
  <c r="S1023" i="4"/>
  <c r="Q1024" i="4"/>
  <c r="S1024" i="4"/>
  <c r="Q1025" i="4"/>
  <c r="S1025" i="4"/>
  <c r="Q1027" i="4"/>
  <c r="S1027" i="4"/>
  <c r="Q1028" i="4"/>
  <c r="S1028" i="4"/>
  <c r="Q1029" i="4"/>
  <c r="S1029" i="4"/>
  <c r="Q1030" i="4"/>
  <c r="S1030" i="4"/>
  <c r="Q1031" i="4"/>
  <c r="S1031" i="4"/>
  <c r="Q1032" i="4"/>
  <c r="S1032" i="4"/>
  <c r="Q1033" i="4"/>
  <c r="S1033" i="4"/>
  <c r="Q1034" i="4"/>
  <c r="S1034" i="4"/>
  <c r="Q1035" i="4"/>
  <c r="S1035" i="4"/>
  <c r="Q1036" i="4"/>
  <c r="S1036" i="4"/>
  <c r="Q1037" i="4"/>
  <c r="S1037" i="4"/>
  <c r="Q1038" i="4"/>
  <c r="S1038" i="4"/>
  <c r="Q1039" i="4"/>
  <c r="S1039" i="4"/>
  <c r="Q1040" i="4"/>
  <c r="S1040" i="4"/>
  <c r="Q1041" i="4"/>
  <c r="S1041" i="4"/>
  <c r="Q1042" i="4"/>
  <c r="S1042" i="4"/>
  <c r="Q1043" i="4"/>
  <c r="S1043" i="4"/>
  <c r="Q1044" i="4"/>
  <c r="S1044" i="4"/>
  <c r="Q1045" i="4"/>
  <c r="S1045" i="4"/>
  <c r="Q1046" i="4"/>
  <c r="S1046" i="4"/>
  <c r="Q1047" i="4"/>
  <c r="S1047" i="4"/>
  <c r="Q1048" i="4"/>
  <c r="S1048" i="4"/>
  <c r="Q1049" i="4"/>
  <c r="S1049" i="4"/>
  <c r="Q1050" i="4"/>
  <c r="S1050" i="4"/>
  <c r="Q1051" i="4"/>
  <c r="S1051" i="4"/>
  <c r="Q1052" i="4"/>
  <c r="S1052" i="4"/>
  <c r="Q1053" i="4"/>
  <c r="S1053" i="4"/>
  <c r="Q1054" i="4"/>
  <c r="S1054" i="4"/>
  <c r="Q1055" i="4"/>
  <c r="S1055" i="4"/>
  <c r="Q1056" i="4"/>
  <c r="S1056" i="4"/>
  <c r="Q1057" i="4"/>
  <c r="S1057" i="4"/>
  <c r="Q1058" i="4"/>
  <c r="S1058" i="4"/>
  <c r="Q1059" i="4"/>
  <c r="S1059" i="4"/>
  <c r="Q1060" i="4"/>
  <c r="S1060" i="4"/>
  <c r="Q1061" i="4"/>
  <c r="S1061" i="4"/>
  <c r="Q1062" i="4"/>
  <c r="S1062" i="4"/>
  <c r="Q1063" i="4"/>
  <c r="S1063" i="4"/>
  <c r="Q1064" i="4"/>
  <c r="S1064" i="4"/>
  <c r="Q1065" i="4"/>
  <c r="S1065" i="4"/>
  <c r="Q1066" i="4"/>
  <c r="S1066" i="4"/>
  <c r="Q1067" i="4"/>
  <c r="S1067" i="4"/>
  <c r="Q1068" i="4"/>
  <c r="S1068" i="4"/>
  <c r="Q1069" i="4"/>
  <c r="S1069" i="4"/>
  <c r="Q1070" i="4"/>
  <c r="S1070" i="4"/>
  <c r="Q1071" i="4"/>
  <c r="S1071" i="4"/>
  <c r="Q1072" i="4"/>
  <c r="S1072" i="4"/>
  <c r="Q1073" i="4"/>
  <c r="S1073" i="4"/>
  <c r="Q1074" i="4"/>
  <c r="S1074" i="4"/>
  <c r="Q1075" i="4"/>
  <c r="S1075" i="4"/>
  <c r="Q1076" i="4"/>
  <c r="S1076" i="4"/>
  <c r="Q1078" i="4"/>
  <c r="S1078" i="4"/>
  <c r="Q1079" i="4"/>
  <c r="S1079" i="4"/>
  <c r="Q1080" i="4"/>
  <c r="S1080" i="4"/>
  <c r="Q1081" i="4"/>
  <c r="S1081" i="4"/>
  <c r="Q1082" i="4"/>
  <c r="S1082" i="4"/>
  <c r="Q1083" i="4"/>
  <c r="S1083" i="4"/>
  <c r="Q1085" i="4"/>
  <c r="S1085" i="4"/>
  <c r="Q1086" i="4"/>
  <c r="S1086" i="4"/>
  <c r="Q1087" i="4"/>
  <c r="S1087" i="4"/>
  <c r="Q1088" i="4"/>
  <c r="S1088" i="4"/>
  <c r="Q1089" i="4"/>
  <c r="S1089" i="4"/>
  <c r="Q1090" i="4"/>
  <c r="S1090" i="4"/>
  <c r="Q1091" i="4"/>
  <c r="S1091" i="4"/>
  <c r="Q1093" i="4"/>
  <c r="S1093" i="4"/>
  <c r="Q1094" i="4"/>
  <c r="S1094" i="4"/>
  <c r="Q1095" i="4"/>
  <c r="S1095" i="4"/>
  <c r="Q1096" i="4"/>
  <c r="S1096" i="4"/>
  <c r="Q1097" i="4"/>
  <c r="S1097" i="4"/>
  <c r="Q1098" i="4"/>
  <c r="S1098" i="4"/>
  <c r="Q1100" i="4"/>
  <c r="S1100" i="4"/>
  <c r="Q1101" i="4"/>
  <c r="S1101" i="4"/>
  <c r="Q1102" i="4"/>
  <c r="S1102" i="4"/>
  <c r="Q1103" i="4"/>
  <c r="S1103" i="4"/>
  <c r="Q1105" i="4"/>
  <c r="S1105" i="4"/>
  <c r="Q1107" i="4"/>
  <c r="S1107" i="4"/>
  <c r="Q1109" i="4"/>
  <c r="S1109" i="4"/>
  <c r="Q1111" i="4"/>
  <c r="S1111" i="4"/>
  <c r="Q1113" i="4"/>
  <c r="S1113" i="4"/>
  <c r="Q1114" i="4"/>
  <c r="S1114" i="4"/>
  <c r="Q1115" i="4"/>
  <c r="S1115" i="4"/>
  <c r="Q1116" i="4"/>
  <c r="S1116" i="4"/>
  <c r="Q1118" i="4"/>
  <c r="S1118" i="4"/>
  <c r="Q1119" i="4"/>
  <c r="S1119" i="4"/>
  <c r="Q1121" i="4"/>
  <c r="S1121" i="4"/>
  <c r="Q1123" i="4"/>
  <c r="S1123" i="4"/>
  <c r="Q1124" i="4"/>
  <c r="S1124" i="4"/>
  <c r="Q1125" i="4"/>
  <c r="S1125" i="4"/>
  <c r="Q1126" i="4"/>
  <c r="S1126" i="4"/>
  <c r="Q1127" i="4"/>
  <c r="S1127" i="4"/>
  <c r="Q1129" i="4"/>
  <c r="S1129" i="4"/>
  <c r="Q1130" i="4"/>
  <c r="S1130" i="4"/>
  <c r="Q1131" i="4"/>
  <c r="S1131" i="4"/>
  <c r="Q1133" i="4"/>
  <c r="S1133" i="4"/>
  <c r="Q1134" i="4"/>
  <c r="S1134" i="4"/>
  <c r="Q1136" i="4"/>
  <c r="S1136" i="4"/>
  <c r="Q1137" i="4"/>
  <c r="S1137" i="4"/>
  <c r="Q1138" i="4"/>
  <c r="S1138" i="4"/>
  <c r="Q1139" i="4"/>
  <c r="S1139" i="4"/>
  <c r="Q1140" i="4"/>
  <c r="S1140" i="4"/>
  <c r="Q1141" i="4"/>
  <c r="S1141" i="4"/>
  <c r="Q1143" i="4"/>
  <c r="S1143" i="4"/>
  <c r="Q1146" i="4"/>
  <c r="S1146" i="4"/>
  <c r="S704" i="1"/>
  <c r="S359" i="1"/>
  <c r="S951" i="1"/>
  <c r="S1014" i="1"/>
  <c r="S1033" i="1"/>
  <c r="S1047" i="1"/>
  <c r="S1048" i="1"/>
  <c r="S1053" i="1"/>
  <c r="S1055" i="1"/>
  <c r="S1058" i="1"/>
  <c r="S1059" i="1"/>
  <c r="S1060" i="1"/>
  <c r="S1061" i="1"/>
  <c r="S1069" i="1"/>
  <c r="S1068" i="1"/>
  <c r="S1071" i="1"/>
  <c r="S1075" i="1"/>
  <c r="S1081" i="1"/>
  <c r="S1083" i="1"/>
  <c r="S1086" i="1"/>
  <c r="S1087" i="1"/>
  <c r="S1089" i="1"/>
  <c r="S1090" i="1"/>
  <c r="S1092" i="1"/>
  <c r="S1093" i="1"/>
  <c r="S1091" i="1"/>
  <c r="S1094" i="1"/>
  <c r="S1095" i="1"/>
  <c r="S1096" i="1"/>
  <c r="S1098" i="1"/>
  <c r="S1097" i="1"/>
  <c r="S1099" i="1"/>
  <c r="S1101" i="1"/>
  <c r="S1102" i="1"/>
  <c r="S1105" i="1"/>
  <c r="S1106" i="1"/>
  <c r="S1104" i="1"/>
  <c r="S1118" i="1"/>
  <c r="S1119" i="1"/>
  <c r="S1111" i="1"/>
  <c r="S1120" i="1"/>
  <c r="S1122" i="1"/>
  <c r="S1124" i="1"/>
  <c r="S1109" i="1"/>
  <c r="S1110" i="1"/>
  <c r="S1116" i="1"/>
  <c r="S1123" i="1"/>
  <c r="S1121" i="1"/>
  <c r="S1107" i="1"/>
  <c r="S1114" i="1"/>
  <c r="S1108" i="1"/>
  <c r="S1112" i="1"/>
  <c r="S1113" i="1"/>
  <c r="S1125" i="1"/>
  <c r="S1126" i="1"/>
  <c r="S1127" i="1"/>
  <c r="S571" i="1"/>
  <c r="S407" i="1"/>
  <c r="S411" i="1"/>
  <c r="S567" i="1"/>
  <c r="S609" i="1"/>
  <c r="S607" i="1"/>
  <c r="S612" i="1"/>
  <c r="S707" i="1"/>
  <c r="S618" i="1"/>
  <c r="S682" i="1"/>
  <c r="S678" i="1"/>
  <c r="S687" i="1"/>
  <c r="S699" i="1"/>
  <c r="S616" i="1"/>
  <c r="S590" i="1"/>
  <c r="S622" i="1"/>
  <c r="S591" i="1"/>
  <c r="S627" i="1"/>
  <c r="S956" i="1"/>
  <c r="S957" i="1"/>
  <c r="S969" i="1"/>
  <c r="S1024" i="1"/>
  <c r="S1026" i="1"/>
  <c r="S1040" i="1"/>
  <c r="S1043" i="1"/>
  <c r="S1057" i="1"/>
  <c r="S1065" i="1"/>
  <c r="S1070" i="1"/>
  <c r="S1078" i="1"/>
  <c r="S1080" i="1"/>
  <c r="S216" i="1"/>
  <c r="S1117" i="1"/>
  <c r="S1103" i="1"/>
  <c r="S1100" i="1"/>
  <c r="S1088" i="1"/>
  <c r="S1084" i="1"/>
  <c r="S1085" i="1"/>
  <c r="S1082" i="1"/>
  <c r="S1076" i="1"/>
  <c r="S1066" i="1"/>
  <c r="S1079" i="1"/>
  <c r="S1077" i="1"/>
  <c r="S1072" i="1"/>
  <c r="S1074" i="1"/>
  <c r="S1067" i="1"/>
  <c r="S1062" i="1"/>
  <c r="S1073" i="1"/>
  <c r="S1063" i="1"/>
  <c r="S1056" i="1"/>
  <c r="S1064" i="1"/>
  <c r="S1051" i="1"/>
  <c r="S1052" i="1"/>
  <c r="S1049" i="1"/>
  <c r="S1044" i="1"/>
  <c r="S1050" i="1"/>
  <c r="S1046" i="1"/>
  <c r="S1041" i="1"/>
  <c r="S1042" i="1"/>
  <c r="S1054" i="1"/>
  <c r="S1045" i="1"/>
  <c r="S1038" i="1"/>
  <c r="S1037" i="1"/>
  <c r="S1039" i="1"/>
  <c r="S1035" i="1"/>
  <c r="S1036" i="1"/>
  <c r="S1031" i="1"/>
  <c r="S1034" i="1"/>
  <c r="S1030" i="1"/>
  <c r="S1029" i="1"/>
  <c r="S1032" i="1"/>
  <c r="S1025" i="1"/>
  <c r="S1027" i="1"/>
  <c r="S1028" i="1"/>
  <c r="S1023" i="1"/>
  <c r="S1022" i="1"/>
  <c r="S1019" i="1"/>
  <c r="S1020" i="1"/>
  <c r="S1018" i="1"/>
  <c r="S1016" i="1"/>
  <c r="S1015" i="1"/>
  <c r="S1021" i="1"/>
  <c r="S1017" i="1"/>
  <c r="S1011" i="1"/>
  <c r="S1013" i="1"/>
  <c r="S1012" i="1"/>
  <c r="S1010" i="1"/>
  <c r="S1008" i="1"/>
  <c r="S1007" i="1"/>
  <c r="S1009" i="1"/>
  <c r="S1006" i="1"/>
  <c r="S1005" i="1"/>
  <c r="S1001" i="1"/>
  <c r="S1003" i="1"/>
  <c r="S1004" i="1"/>
  <c r="S1002" i="1"/>
  <c r="S997" i="1"/>
  <c r="S998" i="1"/>
  <c r="S995" i="1"/>
  <c r="S996" i="1"/>
  <c r="S992" i="1"/>
  <c r="S999" i="1"/>
  <c r="S988" i="1"/>
  <c r="S993" i="1"/>
  <c r="S994" i="1"/>
  <c r="S991" i="1"/>
  <c r="S989" i="1"/>
  <c r="S987" i="1"/>
  <c r="S990" i="1"/>
  <c r="S983" i="1"/>
  <c r="S986" i="1"/>
  <c r="S985" i="1"/>
  <c r="S982" i="1"/>
  <c r="S981" i="1"/>
  <c r="S978" i="1"/>
  <c r="S984" i="1"/>
  <c r="S980" i="1"/>
  <c r="S979" i="1"/>
  <c r="S977" i="1"/>
  <c r="S975" i="1"/>
  <c r="S972" i="1"/>
  <c r="S976" i="1"/>
  <c r="S974" i="1"/>
  <c r="S970" i="1"/>
  <c r="S968" i="1"/>
  <c r="S971" i="1"/>
  <c r="S963" i="1"/>
  <c r="S967" i="1"/>
  <c r="S964" i="1"/>
  <c r="S966" i="1"/>
  <c r="S973" i="1"/>
  <c r="S965" i="1"/>
  <c r="S960" i="1"/>
  <c r="S961" i="1"/>
  <c r="S955" i="1"/>
  <c r="S958" i="1"/>
  <c r="S952" i="1"/>
  <c r="S953" i="1"/>
  <c r="S947" i="1"/>
  <c r="S946" i="1"/>
  <c r="S954" i="1"/>
  <c r="S959" i="1"/>
  <c r="S949" i="1"/>
  <c r="S945" i="1"/>
  <c r="S950" i="1"/>
  <c r="S934" i="1"/>
  <c r="S944" i="1"/>
  <c r="S938" i="1"/>
  <c r="S948" i="1"/>
  <c r="S930" i="1"/>
  <c r="S940" i="1"/>
  <c r="S939" i="1"/>
  <c r="S937" i="1"/>
  <c r="S943" i="1"/>
  <c r="S942" i="1"/>
  <c r="S936" i="1"/>
  <c r="S933" i="1"/>
  <c r="S941" i="1"/>
  <c r="S925" i="1"/>
  <c r="S921" i="1"/>
  <c r="S935" i="1"/>
  <c r="S932" i="1"/>
  <c r="S923" i="1"/>
  <c r="S914" i="1"/>
  <c r="S917" i="1"/>
  <c r="S927" i="1"/>
  <c r="S929" i="1"/>
  <c r="S915" i="1"/>
  <c r="S926" i="1"/>
  <c r="S913" i="1"/>
  <c r="S922" i="1"/>
  <c r="S928" i="1"/>
  <c r="S582" i="1"/>
  <c r="S920" i="1"/>
  <c r="S924" i="1"/>
  <c r="S918" i="1"/>
  <c r="S899" i="1"/>
  <c r="S911" i="1"/>
  <c r="S931" i="1"/>
  <c r="S596" i="1"/>
  <c r="S919" i="1"/>
  <c r="S912" i="1"/>
  <c r="S909" i="1"/>
  <c r="S910" i="1"/>
  <c r="S908" i="1"/>
  <c r="S916" i="1"/>
  <c r="S652" i="1"/>
  <c r="S907" i="1"/>
  <c r="S903" i="1"/>
  <c r="S900" i="1"/>
  <c r="S883" i="1"/>
  <c r="S774" i="1"/>
  <c r="S904" i="1"/>
  <c r="S906" i="1"/>
  <c r="S882" i="1"/>
  <c r="S901" i="1"/>
  <c r="S893" i="1"/>
  <c r="S894" i="1"/>
  <c r="S905" i="1"/>
  <c r="S902" i="1"/>
  <c r="S895" i="1"/>
  <c r="S898" i="1"/>
  <c r="S583" i="1"/>
  <c r="S651" i="1"/>
  <c r="S889" i="1"/>
  <c r="S584" i="1"/>
  <c r="S891" i="1"/>
  <c r="S896" i="1"/>
  <c r="S625" i="1"/>
  <c r="S594" i="1"/>
  <c r="S887" i="1"/>
  <c r="S660" i="1"/>
  <c r="S897" i="1"/>
  <c r="S892" i="1"/>
  <c r="S620" i="1"/>
  <c r="S871" i="1"/>
  <c r="S879" i="1"/>
  <c r="S885" i="1"/>
  <c r="S880" i="1"/>
  <c r="S769" i="1"/>
  <c r="S874" i="1"/>
  <c r="S737" i="1"/>
  <c r="S764" i="1"/>
  <c r="S729" i="1"/>
  <c r="S605" i="1"/>
  <c r="S878" i="1"/>
  <c r="S644" i="1"/>
  <c r="S725" i="1"/>
  <c r="S864" i="1"/>
  <c r="S700" i="1"/>
  <c r="S861" i="1"/>
  <c r="S619" i="1"/>
  <c r="S820" i="1"/>
  <c r="S862" i="1"/>
  <c r="S641" i="1"/>
  <c r="S886" i="1"/>
  <c r="S877" i="1"/>
  <c r="S785" i="1"/>
  <c r="S768" i="1"/>
  <c r="S760" i="1"/>
  <c r="S868" i="1"/>
  <c r="S787" i="1"/>
  <c r="S876" i="1"/>
  <c r="S860" i="1"/>
  <c r="S694" i="1"/>
  <c r="S634" i="1"/>
  <c r="S869" i="1"/>
  <c r="S888" i="1"/>
  <c r="S775" i="1"/>
  <c r="S665" i="1"/>
  <c r="S873" i="1"/>
  <c r="S738" i="1"/>
  <c r="S763" i="1"/>
  <c r="S870" i="1"/>
  <c r="S766" i="1"/>
  <c r="S733" i="1"/>
  <c r="S762" i="1"/>
  <c r="S800" i="1"/>
  <c r="S863" i="1"/>
  <c r="S751" i="1"/>
  <c r="S857" i="1"/>
  <c r="S884" i="1"/>
  <c r="S703" i="1"/>
  <c r="S840" i="1"/>
  <c r="S851" i="1"/>
  <c r="S662" i="1"/>
  <c r="S712" i="1"/>
  <c r="S689" i="1"/>
  <c r="S854" i="1"/>
  <c r="S773" i="1"/>
  <c r="S797" i="1"/>
  <c r="S806" i="1"/>
  <c r="S574" i="1"/>
  <c r="S799" i="1"/>
  <c r="S881" i="1"/>
  <c r="S853" i="1"/>
  <c r="S849" i="1"/>
  <c r="S781" i="1"/>
  <c r="S697" i="1"/>
  <c r="S784" i="1"/>
  <c r="S793" i="1"/>
  <c r="S856" i="1"/>
  <c r="S650" i="1"/>
  <c r="S776" i="1"/>
  <c r="S601" i="1"/>
  <c r="S556" i="1"/>
  <c r="S758" i="1"/>
  <c r="S808" i="1"/>
  <c r="S702" i="1"/>
  <c r="S841" i="1"/>
  <c r="S783" i="1"/>
  <c r="S746" i="1"/>
  <c r="S698" i="1"/>
  <c r="S732" i="1"/>
  <c r="S772" i="1"/>
  <c r="S825" i="1"/>
  <c r="S750" i="1"/>
  <c r="S859" i="1"/>
  <c r="S623" i="1"/>
  <c r="S831" i="1"/>
  <c r="S867" i="1"/>
  <c r="S858" i="1"/>
  <c r="S872" i="1"/>
  <c r="S786" i="1"/>
  <c r="S696" i="1"/>
  <c r="S777" i="1"/>
  <c r="S742" i="1"/>
  <c r="S720" i="1"/>
  <c r="S741" i="1"/>
  <c r="S839" i="1"/>
  <c r="S846" i="1"/>
  <c r="S736" i="1"/>
  <c r="S838" i="1"/>
  <c r="S597" i="1"/>
  <c r="S802" i="1"/>
  <c r="S771" i="1"/>
  <c r="S626" i="1"/>
  <c r="S749" i="1"/>
  <c r="S577" i="1"/>
  <c r="S640" i="1"/>
  <c r="S779" i="1"/>
  <c r="S866" i="1"/>
  <c r="S578" i="1"/>
  <c r="S813" i="1"/>
  <c r="S621" i="1"/>
  <c r="S589" i="1"/>
  <c r="S875" i="1"/>
  <c r="S791" i="1"/>
  <c r="S744" i="1"/>
  <c r="S780" i="1"/>
  <c r="S643" i="1"/>
  <c r="S833" i="1"/>
  <c r="S850" i="1"/>
  <c r="S719" i="1"/>
  <c r="S587" i="1"/>
  <c r="S656" i="1"/>
  <c r="S709" i="1"/>
  <c r="S690" i="1"/>
  <c r="S624" i="1"/>
  <c r="S753" i="1"/>
  <c r="S632" i="1"/>
  <c r="S756" i="1"/>
  <c r="S821" i="1"/>
  <c r="S614" i="1"/>
  <c r="S602" i="1"/>
  <c r="S807" i="1"/>
  <c r="S822" i="1"/>
  <c r="S701" i="1"/>
  <c r="S843" i="1"/>
  <c r="S581" i="1"/>
  <c r="S595" i="1"/>
  <c r="S809" i="1"/>
  <c r="S600" i="1"/>
  <c r="S691" i="1"/>
  <c r="S606" i="1"/>
  <c r="S724" i="1"/>
  <c r="S842" i="1"/>
  <c r="S693" i="1"/>
  <c r="S823" i="1"/>
  <c r="S832" i="1"/>
  <c r="S603" i="1"/>
  <c r="S847" i="1"/>
  <c r="S610" i="1"/>
  <c r="S633" i="1"/>
  <c r="S726" i="1"/>
  <c r="S796" i="1"/>
  <c r="S681" i="1"/>
  <c r="S789" i="1"/>
  <c r="S827" i="1"/>
  <c r="S845" i="1"/>
  <c r="S628" i="1"/>
  <c r="S680" i="1"/>
  <c r="S706" i="1"/>
  <c r="S819" i="1"/>
  <c r="S811" i="1"/>
  <c r="S673" i="1"/>
  <c r="S782" i="1"/>
  <c r="S767" i="1"/>
  <c r="S801" i="1"/>
  <c r="S646" i="1"/>
  <c r="S686" i="1"/>
  <c r="S759" i="1"/>
  <c r="S836" i="1"/>
  <c r="S604" i="1"/>
  <c r="S711" i="1"/>
  <c r="S718" i="1"/>
  <c r="S655" i="1"/>
  <c r="S865" i="1"/>
  <c r="S713" i="1"/>
  <c r="S649" i="1"/>
  <c r="S637" i="1"/>
  <c r="S812" i="1"/>
  <c r="S695" i="1"/>
  <c r="S734" i="1"/>
  <c r="S717" i="1"/>
  <c r="S790" i="1"/>
  <c r="S585" i="1"/>
  <c r="S679" i="1"/>
  <c r="S727" i="1"/>
  <c r="S722" i="1"/>
  <c r="S647" i="1"/>
  <c r="S561" i="1"/>
  <c r="S735" i="1"/>
  <c r="S670" i="1"/>
  <c r="S816" i="1"/>
  <c r="S599" i="1"/>
  <c r="S608" i="1"/>
  <c r="S844" i="1"/>
  <c r="S890" i="1"/>
  <c r="S668" i="1"/>
  <c r="S795" i="1"/>
  <c r="S664" i="1"/>
  <c r="S747" i="1"/>
  <c r="S826" i="1"/>
  <c r="S683" i="1"/>
  <c r="S710" i="1"/>
  <c r="S755" i="1"/>
  <c r="S705" i="1"/>
  <c r="S788" i="1"/>
  <c r="S677" i="1"/>
  <c r="S748" i="1"/>
  <c r="S723" i="1"/>
  <c r="S688" i="1"/>
  <c r="S654" i="1"/>
  <c r="S761" i="1"/>
  <c r="S828" i="1"/>
  <c r="S852" i="1"/>
  <c r="S708" i="1"/>
  <c r="S658" i="1"/>
  <c r="S639" i="1"/>
  <c r="S770" i="1"/>
  <c r="S730" i="1"/>
  <c r="S740" i="1"/>
  <c r="S579" i="1"/>
  <c r="S575" i="1"/>
  <c r="S630" i="1"/>
  <c r="S714" i="1"/>
  <c r="S661" i="1"/>
  <c r="S728" i="1"/>
  <c r="S837" i="1"/>
  <c r="S667" i="1"/>
  <c r="S830" i="1"/>
  <c r="S778" i="1"/>
  <c r="S573" i="1"/>
  <c r="S593" i="1"/>
  <c r="S848" i="1"/>
  <c r="S752" i="1"/>
  <c r="S613" i="1"/>
  <c r="S685" i="1"/>
  <c r="S814" i="1"/>
  <c r="S617" i="1"/>
  <c r="S674" i="1"/>
  <c r="S611" i="1"/>
  <c r="S638" i="1"/>
  <c r="S815" i="1"/>
  <c r="S743" i="1"/>
  <c r="S739" i="1"/>
  <c r="S715" i="1"/>
  <c r="S642" i="1"/>
  <c r="S792" i="1"/>
  <c r="S592" i="1"/>
  <c r="S569" i="1"/>
  <c r="S568" i="1"/>
  <c r="S631" i="1"/>
  <c r="S580" i="1"/>
  <c r="S565" i="1"/>
  <c r="S586" i="1"/>
  <c r="S855" i="1"/>
  <c r="S549" i="1"/>
  <c r="S805" i="1"/>
  <c r="S817" i="1"/>
  <c r="S648" i="1"/>
  <c r="S745" i="1"/>
  <c r="S588" i="1"/>
  <c r="S657" i="1"/>
  <c r="S559" i="1"/>
  <c r="S615" i="1"/>
  <c r="S692" i="1"/>
  <c r="S684" i="1"/>
  <c r="S659" i="1"/>
  <c r="S666" i="1"/>
  <c r="S810" i="1"/>
  <c r="S576" i="1"/>
  <c r="S675" i="1"/>
  <c r="S653" i="1"/>
  <c r="S731" i="1"/>
  <c r="S548" i="1"/>
  <c r="S804" i="1"/>
  <c r="S645" i="1"/>
  <c r="S663" i="1"/>
  <c r="S716" i="1"/>
  <c r="S566" i="1"/>
  <c r="S558" i="1"/>
  <c r="S563" i="1"/>
  <c r="S547" i="1"/>
  <c r="S546" i="1"/>
  <c r="S803" i="1"/>
  <c r="S564" i="1"/>
  <c r="S629" i="1"/>
  <c r="S557" i="1"/>
  <c r="S721" i="1"/>
  <c r="S829" i="1"/>
  <c r="S555" i="1"/>
  <c r="S824" i="1"/>
  <c r="S543" i="1"/>
  <c r="S542" i="1"/>
  <c r="S570" i="1"/>
  <c r="S798" i="1"/>
  <c r="S635" i="1"/>
  <c r="S554" i="1"/>
  <c r="S553" i="1"/>
  <c r="S562" i="1"/>
  <c r="S552" i="1"/>
  <c r="S676" i="1"/>
  <c r="S539" i="1"/>
  <c r="S560" i="1"/>
  <c r="S754" i="1"/>
  <c r="S541" i="1"/>
  <c r="S551" i="1"/>
  <c r="S550" i="1"/>
  <c r="S765" i="1"/>
  <c r="S545" i="1"/>
  <c r="S544" i="1"/>
  <c r="S672" i="1"/>
  <c r="S536" i="1"/>
  <c r="S757" i="1"/>
  <c r="S818" i="1"/>
  <c r="S834" i="1"/>
  <c r="S496" i="1"/>
  <c r="S513" i="1"/>
  <c r="S507" i="1"/>
  <c r="S540" i="1"/>
  <c r="S475" i="1"/>
  <c r="S534" i="1"/>
  <c r="S538" i="1"/>
  <c r="S512" i="1"/>
  <c r="S529" i="1"/>
  <c r="S526" i="1"/>
  <c r="S516" i="1"/>
  <c r="S510" i="1"/>
  <c r="S598" i="1"/>
  <c r="S532" i="1"/>
  <c r="S502" i="1"/>
  <c r="S501" i="1"/>
  <c r="S517" i="1"/>
  <c r="S503" i="1"/>
  <c r="S835" i="1"/>
  <c r="S530" i="1"/>
  <c r="S500" i="1"/>
  <c r="S524" i="1"/>
  <c r="S515" i="1"/>
  <c r="S523" i="1"/>
  <c r="S509" i="1"/>
  <c r="S520" i="1"/>
  <c r="S504" i="1"/>
  <c r="S531" i="1"/>
  <c r="S505" i="1"/>
  <c r="S518" i="1"/>
  <c r="S528" i="1"/>
  <c r="S514" i="1"/>
  <c r="S494" i="1"/>
  <c r="S490" i="1"/>
  <c r="S489" i="1"/>
  <c r="S499" i="1"/>
  <c r="S533" i="1"/>
  <c r="S537" i="1"/>
  <c r="S511" i="1"/>
  <c r="S508" i="1"/>
  <c r="S521" i="1"/>
  <c r="S492" i="1"/>
  <c r="S467" i="1"/>
  <c r="S483" i="1"/>
  <c r="S572" i="1"/>
  <c r="S535" i="1"/>
  <c r="S495" i="1"/>
  <c r="S486" i="1"/>
  <c r="S484" i="1"/>
  <c r="S477" i="1"/>
  <c r="S482" i="1"/>
  <c r="S480" i="1"/>
  <c r="S479" i="1"/>
  <c r="S472" i="1"/>
  <c r="S468" i="1"/>
  <c r="S473" i="1"/>
  <c r="S476" i="1"/>
  <c r="S453" i="1"/>
  <c r="S491" i="1"/>
  <c r="S460" i="1"/>
  <c r="S459" i="1"/>
  <c r="S457" i="1"/>
  <c r="S449" i="1"/>
  <c r="S478" i="1"/>
  <c r="S456" i="1"/>
  <c r="S452" i="1"/>
  <c r="S466" i="1"/>
  <c r="S485" i="1"/>
  <c r="S469" i="1"/>
  <c r="S465" i="1"/>
  <c r="S454" i="1"/>
  <c r="S451" i="1"/>
  <c r="S458" i="1"/>
  <c r="S447" i="1"/>
  <c r="S450" i="1"/>
  <c r="S527" i="1"/>
  <c r="S446" i="1"/>
  <c r="S415" i="1"/>
  <c r="S409" i="1"/>
  <c r="S441" i="1"/>
  <c r="S440" i="1"/>
  <c r="S464" i="1"/>
  <c r="S428" i="1"/>
  <c r="S426" i="1"/>
  <c r="S412" i="1"/>
  <c r="S444" i="1"/>
  <c r="S429" i="1"/>
  <c r="S442" i="1"/>
  <c r="S405" i="1"/>
  <c r="S430" i="1"/>
  <c r="S435" i="1"/>
  <c r="S421" i="1"/>
  <c r="S443" i="1"/>
  <c r="S424" i="1"/>
  <c r="S423" i="1"/>
  <c r="S434" i="1"/>
  <c r="S433" i="1"/>
  <c r="S431" i="1"/>
  <c r="S425" i="1"/>
  <c r="S432" i="1"/>
  <c r="S422" i="1"/>
  <c r="S427" i="1"/>
  <c r="S418" i="1"/>
  <c r="S417" i="1"/>
  <c r="S406" i="1"/>
  <c r="S403" i="1"/>
  <c r="S420" i="1"/>
  <c r="S455" i="1"/>
  <c r="S416" i="1"/>
  <c r="S404" i="1"/>
  <c r="S408" i="1"/>
  <c r="S439" i="1"/>
  <c r="S438" i="1"/>
  <c r="S389" i="1"/>
  <c r="S437" i="1"/>
  <c r="S436" i="1"/>
  <c r="S397" i="1"/>
  <c r="S413" i="1"/>
  <c r="S392" i="1"/>
  <c r="S399" i="1"/>
  <c r="S395" i="1"/>
  <c r="S230" i="1"/>
  <c r="S385" i="1"/>
  <c r="S388" i="1"/>
  <c r="S391" i="1"/>
  <c r="S393" i="1"/>
  <c r="S386" i="1"/>
  <c r="S394" i="1"/>
  <c r="S398" i="1"/>
  <c r="S400" i="1"/>
  <c r="S351" i="1"/>
  <c r="S401" i="1"/>
  <c r="S410" i="1"/>
  <c r="S381" i="1"/>
  <c r="S390" i="1"/>
  <c r="S357" i="1"/>
  <c r="S380" i="1"/>
  <c r="S364" i="1"/>
  <c r="S363" i="1"/>
  <c r="S378" i="1"/>
  <c r="S377" i="1"/>
  <c r="S384" i="1"/>
  <c r="S383" i="1"/>
  <c r="S375" i="1"/>
  <c r="S379" i="1"/>
  <c r="S376" i="1"/>
  <c r="S362" i="1"/>
  <c r="S419" i="1"/>
  <c r="S226" i="1"/>
  <c r="S232" i="1"/>
  <c r="S367" i="1"/>
  <c r="S370" i="1"/>
  <c r="S361" i="1"/>
  <c r="S227" i="1"/>
  <c r="S369" i="1"/>
  <c r="S233" i="1"/>
  <c r="S374" i="1"/>
  <c r="S350" i="1"/>
  <c r="S228" i="1"/>
  <c r="S368" i="1"/>
  <c r="S360" i="1"/>
  <c r="S229" i="1"/>
  <c r="S238" i="1"/>
  <c r="S348" i="1"/>
  <c r="S237" i="1"/>
  <c r="S366" i="1"/>
  <c r="S269" i="1"/>
  <c r="S240" i="1"/>
  <c r="S251" i="1"/>
  <c r="S235" i="1"/>
  <c r="S254" i="1"/>
  <c r="S341" i="1"/>
  <c r="S234" i="1"/>
  <c r="S231" i="1"/>
  <c r="S241" i="1"/>
  <c r="S236" i="1"/>
  <c r="S242" i="1"/>
  <c r="S334" i="1"/>
  <c r="S250" i="1"/>
  <c r="S244" i="1"/>
  <c r="S268" i="1"/>
  <c r="S239" i="1"/>
  <c r="S253" i="1"/>
  <c r="S248" i="1"/>
  <c r="S243" i="1"/>
  <c r="S247" i="1"/>
  <c r="S265" i="1"/>
  <c r="S270" i="1"/>
  <c r="S252" i="1"/>
  <c r="S339" i="1"/>
  <c r="S373" i="1"/>
  <c r="S354" i="1"/>
  <c r="S256" i="1"/>
  <c r="S249" i="1"/>
  <c r="S320" i="1"/>
  <c r="S319" i="1"/>
  <c r="S274" i="1"/>
  <c r="S322" i="1"/>
  <c r="S264" i="1"/>
  <c r="S312" i="1"/>
  <c r="S246" i="1"/>
  <c r="S255" i="1"/>
  <c r="S261" i="1"/>
  <c r="S257" i="1"/>
  <c r="S283" i="1"/>
  <c r="S321" i="1"/>
  <c r="S313" i="1"/>
  <c r="S344" i="1"/>
  <c r="S303" i="1"/>
  <c r="S284" i="1"/>
  <c r="S328" i="1"/>
  <c r="S267" i="1"/>
  <c r="S282" i="1"/>
  <c r="S315" i="1"/>
  <c r="S275" i="1"/>
  <c r="S294" i="1"/>
  <c r="S262" i="1"/>
  <c r="S311" i="1"/>
  <c r="S324" i="1"/>
  <c r="S309" i="1"/>
  <c r="S260" i="1"/>
  <c r="S316" i="1"/>
  <c r="S271" i="1"/>
  <c r="S296" i="1"/>
  <c r="S310" i="1"/>
  <c r="S297" i="1"/>
  <c r="S338" i="1"/>
  <c r="S259" i="1"/>
  <c r="S323" i="1"/>
  <c r="S358" i="1"/>
  <c r="S308" i="1"/>
  <c r="S307" i="1"/>
  <c r="S299" i="1"/>
  <c r="S290" i="1"/>
  <c r="S289" i="1"/>
  <c r="S288" i="1"/>
  <c r="S279" i="1"/>
  <c r="S278" i="1"/>
  <c r="S305" i="1"/>
  <c r="S325" i="1"/>
  <c r="S281" i="1"/>
  <c r="S286" i="1"/>
  <c r="S293" i="1"/>
  <c r="S292" i="1"/>
  <c r="S245" i="1"/>
  <c r="S326" i="1"/>
  <c r="S317" i="1"/>
  <c r="S302" i="1"/>
  <c r="S329" i="1"/>
  <c r="S306" i="1"/>
  <c r="S327" i="1"/>
  <c r="S277" i="1"/>
  <c r="S314" i="1"/>
  <c r="S285" i="1"/>
  <c r="S318" i="1"/>
  <c r="S301" i="1"/>
  <c r="S300" i="1"/>
  <c r="S272" i="1"/>
  <c r="S258" i="1"/>
  <c r="S298" i="1"/>
  <c r="S273" i="1"/>
  <c r="S263" i="1"/>
  <c r="S304" i="1"/>
  <c r="S335" i="1"/>
  <c r="S276" i="1"/>
  <c r="S287" i="1"/>
  <c r="S280" i="1"/>
  <c r="S291" i="1"/>
  <c r="S266" i="1"/>
  <c r="S295" i="1"/>
  <c r="S212" i="1"/>
  <c r="S214" i="1"/>
  <c r="S223" i="1"/>
  <c r="S225" i="1"/>
  <c r="S213" i="1"/>
  <c r="S211" i="1"/>
  <c r="S210" i="1"/>
  <c r="S196" i="1"/>
  <c r="S220" i="1"/>
  <c r="S215" i="1"/>
  <c r="S204" i="1"/>
  <c r="S197" i="1"/>
  <c r="S202" i="1"/>
  <c r="S205" i="1"/>
  <c r="S199" i="1"/>
  <c r="S201" i="1"/>
  <c r="S194" i="1"/>
  <c r="S209" i="1"/>
  <c r="S198" i="1"/>
  <c r="S193" i="1"/>
  <c r="S224" i="1"/>
  <c r="S207" i="1"/>
  <c r="S203" i="1"/>
  <c r="S192" i="1"/>
  <c r="S382" i="1"/>
  <c r="S188" i="1"/>
  <c r="S206" i="1"/>
  <c r="S190" i="1"/>
  <c r="S217" i="1"/>
  <c r="S387" i="1"/>
  <c r="S187" i="1"/>
  <c r="S191" i="1"/>
  <c r="S396" i="1"/>
  <c r="S208" i="1"/>
  <c r="S189" i="1"/>
  <c r="S186" i="1"/>
  <c r="S474" i="1"/>
  <c r="S463" i="1"/>
  <c r="S461" i="1"/>
  <c r="S462" i="1"/>
  <c r="S445" i="1"/>
  <c r="S414" i="1"/>
  <c r="S448" i="1"/>
  <c r="S185" i="1"/>
  <c r="S470" i="1"/>
  <c r="S487" i="1"/>
  <c r="S21" i="1"/>
  <c r="S32" i="1"/>
  <c r="S488" i="1"/>
  <c r="S402" i="1"/>
  <c r="S493" i="1"/>
  <c r="S22" i="1"/>
  <c r="S498" i="1"/>
  <c r="S522" i="1"/>
  <c r="S471" i="1"/>
  <c r="S31" i="1"/>
  <c r="S497" i="1"/>
  <c r="S519" i="1"/>
  <c r="S481" i="1"/>
  <c r="S525" i="1"/>
  <c r="S34" i="1"/>
  <c r="S38" i="1"/>
  <c r="S33" i="1"/>
  <c r="S30" i="1"/>
  <c r="S506" i="1"/>
  <c r="S39" i="1"/>
  <c r="S35" i="1"/>
  <c r="S184" i="1"/>
  <c r="S54" i="1"/>
  <c r="S37" i="1"/>
  <c r="S36" i="1"/>
  <c r="S51" i="1"/>
  <c r="S182" i="1"/>
  <c r="S53" i="1"/>
  <c r="S183" i="1"/>
  <c r="S23" i="1"/>
  <c r="S47" i="1"/>
  <c r="S41" i="1"/>
  <c r="S29" i="1"/>
  <c r="S50" i="1"/>
  <c r="S40" i="1"/>
  <c r="S45" i="1"/>
  <c r="S58" i="1"/>
  <c r="S60" i="1"/>
  <c r="S46" i="1"/>
  <c r="S52" i="1"/>
  <c r="S74" i="1"/>
  <c r="S62" i="1"/>
  <c r="S64" i="1"/>
  <c r="S63" i="1"/>
  <c r="S55" i="1"/>
  <c r="S57" i="1"/>
  <c r="S56" i="1"/>
  <c r="S61" i="1"/>
  <c r="S59" i="1"/>
  <c r="S48" i="1"/>
  <c r="S66" i="1"/>
  <c r="S69" i="1"/>
  <c r="S70" i="1"/>
  <c r="S71" i="1"/>
  <c r="S68" i="1"/>
  <c r="S73" i="1"/>
  <c r="S181" i="1"/>
  <c r="S75" i="1"/>
  <c r="S78" i="1"/>
  <c r="S65" i="1"/>
  <c r="S77" i="1"/>
  <c r="S80" i="1"/>
  <c r="S76" i="1"/>
  <c r="S72" i="1"/>
  <c r="S79" i="1"/>
  <c r="S84" i="1"/>
  <c r="S85" i="1"/>
  <c r="S86" i="1"/>
  <c r="S82" i="1"/>
  <c r="S28" i="1"/>
  <c r="S89" i="1"/>
  <c r="S24" i="1"/>
  <c r="S83" i="1"/>
  <c r="S81" i="1"/>
  <c r="S96" i="1"/>
  <c r="S97" i="1"/>
  <c r="S92" i="1"/>
  <c r="S88" i="1"/>
  <c r="S94" i="1"/>
  <c r="S67" i="1"/>
  <c r="S105" i="1"/>
  <c r="S98" i="1"/>
  <c r="S27" i="1"/>
  <c r="S93" i="1"/>
  <c r="S95" i="1"/>
  <c r="S91" i="1"/>
  <c r="S106" i="1"/>
  <c r="S87" i="1"/>
  <c r="S102" i="1"/>
  <c r="S90" i="1"/>
  <c r="S108" i="1"/>
  <c r="S109" i="1"/>
  <c r="S25" i="1"/>
  <c r="S101" i="1"/>
  <c r="S26" i="1"/>
  <c r="S103" i="1"/>
  <c r="S99" i="1"/>
  <c r="S111" i="1"/>
  <c r="S113" i="1"/>
  <c r="S114" i="1"/>
  <c r="S107" i="1"/>
  <c r="S112" i="1"/>
  <c r="S104" i="1"/>
  <c r="S100" i="1"/>
  <c r="S139" i="1"/>
  <c r="S121" i="1"/>
  <c r="S125" i="1"/>
  <c r="S176" i="1"/>
  <c r="S115" i="1"/>
  <c r="S179" i="1"/>
  <c r="S110" i="1"/>
  <c r="S120" i="1"/>
  <c r="S116" i="1"/>
  <c r="S172" i="1"/>
  <c r="S165" i="1"/>
  <c r="S119" i="1"/>
  <c r="S126" i="1"/>
  <c r="S178" i="1"/>
  <c r="S124" i="1"/>
  <c r="S117" i="1"/>
  <c r="S177" i="1"/>
  <c r="S173" i="1"/>
  <c r="S136" i="1"/>
  <c r="S180" i="1"/>
  <c r="S166" i="1"/>
  <c r="S128" i="1"/>
  <c r="S167" i="1"/>
  <c r="S122" i="1"/>
  <c r="S171" i="1"/>
  <c r="S134" i="1"/>
  <c r="S169" i="1"/>
  <c r="S146" i="1"/>
  <c r="S127" i="1"/>
  <c r="S129" i="1"/>
  <c r="S174" i="1"/>
  <c r="S158" i="1"/>
  <c r="S160" i="1"/>
  <c r="S157" i="1"/>
  <c r="S163" i="1"/>
  <c r="S168" i="1"/>
  <c r="S135" i="1"/>
  <c r="S164" i="1"/>
  <c r="S161" i="1"/>
  <c r="S170" i="1"/>
  <c r="S138" i="1"/>
  <c r="S175" i="1"/>
  <c r="S151" i="1"/>
  <c r="S130" i="1"/>
  <c r="S143" i="1"/>
  <c r="S132" i="1"/>
  <c r="S148" i="1"/>
  <c r="S156" i="1"/>
  <c r="S141" i="1"/>
  <c r="S150" i="1"/>
  <c r="S144" i="1"/>
  <c r="S159" i="1"/>
  <c r="S162" i="1"/>
  <c r="S131" i="1"/>
  <c r="S153" i="1"/>
  <c r="S154" i="1"/>
  <c r="S142" i="1"/>
  <c r="S137" i="1"/>
  <c r="S133" i="1"/>
  <c r="S123" i="1"/>
  <c r="S149" i="1"/>
  <c r="S118" i="1"/>
  <c r="S145" i="1"/>
  <c r="S147" i="1"/>
  <c r="S152" i="1"/>
  <c r="S155" i="1"/>
  <c r="S140" i="1"/>
  <c r="S333" i="1"/>
  <c r="S336" i="1"/>
  <c r="S331" i="1"/>
  <c r="S347" i="1"/>
  <c r="S332" i="1"/>
  <c r="S337" i="1"/>
  <c r="S342" i="1"/>
  <c r="S345" i="1"/>
  <c r="S352" i="1"/>
  <c r="S222" i="1"/>
  <c r="S349" i="1"/>
  <c r="S343" i="1"/>
  <c r="S353" i="1"/>
  <c r="S372" i="1"/>
  <c r="S356" i="1"/>
  <c r="S330" i="1"/>
  <c r="S346" i="1"/>
  <c r="S221" i="1"/>
  <c r="S340" i="1"/>
  <c r="S218" i="1"/>
  <c r="S219" i="1"/>
  <c r="S195" i="1"/>
  <c r="S355" i="1"/>
  <c r="S200" i="1"/>
  <c r="E1169" i="1"/>
  <c r="F1169" i="1" s="1"/>
  <c r="G1169" i="1" s="1"/>
  <c r="K1169" i="1" s="1"/>
  <c r="E681" i="1"/>
  <c r="Q227" i="1"/>
  <c r="Q229" i="1"/>
  <c r="Q230" i="1"/>
  <c r="Q231" i="1"/>
  <c r="Q232" i="1"/>
  <c r="Q234" i="1"/>
  <c r="Q235" i="1"/>
  <c r="Q238" i="1"/>
  <c r="Q242" i="1"/>
  <c r="Q247" i="1"/>
  <c r="Q253" i="1"/>
  <c r="Q254" i="1"/>
  <c r="Q261" i="1"/>
  <c r="Q263" i="1"/>
  <c r="Q264" i="1"/>
  <c r="Q265" i="1"/>
  <c r="Q266" i="1"/>
  <c r="Q267" i="1"/>
  <c r="Q268" i="1"/>
  <c r="Q272" i="1"/>
  <c r="Q300" i="1"/>
  <c r="Q301" i="1"/>
  <c r="Q302" i="1"/>
  <c r="Q303" i="1"/>
  <c r="Q308" i="1"/>
  <c r="Q309" i="1"/>
  <c r="Q310" i="1"/>
  <c r="Q311" i="1"/>
  <c r="Q312" i="1"/>
  <c r="Q316" i="1"/>
  <c r="Q321" i="1"/>
  <c r="Q322" i="1"/>
  <c r="Q334" i="1"/>
  <c r="Q361" i="1"/>
  <c r="Q362" i="1"/>
  <c r="Q403" i="1"/>
  <c r="Q640" i="1"/>
  <c r="Q646" i="1"/>
  <c r="Q1011" i="1"/>
  <c r="Q1030" i="1"/>
  <c r="Q1052" i="1"/>
  <c r="Q1063" i="1"/>
  <c r="Q1082" i="1"/>
  <c r="Q1090" i="1"/>
  <c r="Q1096" i="1"/>
  <c r="Q1098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7" i="1"/>
  <c r="Q218" i="1"/>
  <c r="Q219" i="1"/>
  <c r="Q220" i="1"/>
  <c r="Q221" i="1"/>
  <c r="Q222" i="1"/>
  <c r="Q223" i="1"/>
  <c r="Q224" i="1"/>
  <c r="Q225" i="1"/>
  <c r="Q233" i="1"/>
  <c r="Q236" i="1"/>
  <c r="Q237" i="1"/>
  <c r="Q239" i="1"/>
  <c r="Q240" i="1"/>
  <c r="Q241" i="1"/>
  <c r="Q243" i="1"/>
  <c r="Q244" i="1"/>
  <c r="Q246" i="1"/>
  <c r="Q248" i="1"/>
  <c r="Q249" i="1"/>
  <c r="Q250" i="1"/>
  <c r="Q251" i="1"/>
  <c r="Q252" i="1"/>
  <c r="Q255" i="1"/>
  <c r="Q256" i="1"/>
  <c r="Q257" i="1"/>
  <c r="Q258" i="1"/>
  <c r="Q259" i="1"/>
  <c r="Q260" i="1"/>
  <c r="Q262" i="1"/>
  <c r="Q269" i="1"/>
  <c r="Q270" i="1"/>
  <c r="Q271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4" i="1"/>
  <c r="Q305" i="1"/>
  <c r="Q306" i="1"/>
  <c r="Q307" i="1"/>
  <c r="Q313" i="1"/>
  <c r="Q314" i="1"/>
  <c r="Q315" i="1"/>
  <c r="Q317" i="1"/>
  <c r="Q318" i="1"/>
  <c r="Q319" i="1"/>
  <c r="Q320" i="1"/>
  <c r="Q323" i="1"/>
  <c r="Q324" i="1"/>
  <c r="Q325" i="1"/>
  <c r="Q326" i="1"/>
  <c r="Q327" i="1"/>
  <c r="Q328" i="1"/>
  <c r="Q329" i="1"/>
  <c r="Q333" i="1"/>
  <c r="Q335" i="1"/>
  <c r="Q336" i="1"/>
  <c r="Q338" i="1"/>
  <c r="Q339" i="1"/>
  <c r="Q341" i="1"/>
  <c r="Q348" i="1"/>
  <c r="Q354" i="1"/>
  <c r="Q360" i="1"/>
  <c r="Q364" i="1"/>
  <c r="Q363" i="1"/>
  <c r="Q367" i="1"/>
  <c r="Q368" i="1"/>
  <c r="Q369" i="1"/>
  <c r="Q373" i="1"/>
  <c r="Q375" i="1"/>
  <c r="Q376" i="1"/>
  <c r="Q377" i="1"/>
  <c r="Q378" i="1"/>
  <c r="Q381" i="1"/>
  <c r="Q386" i="1"/>
  <c r="Q388" i="1"/>
  <c r="Q389" i="1"/>
  <c r="Q390" i="1"/>
  <c r="Q391" i="1"/>
  <c r="Q392" i="1"/>
  <c r="Q393" i="1"/>
  <c r="Q394" i="1"/>
  <c r="Q395" i="1"/>
  <c r="Q397" i="1"/>
  <c r="Q398" i="1"/>
  <c r="Q399" i="1"/>
  <c r="Q400" i="1"/>
  <c r="Q401" i="1"/>
  <c r="Q409" i="1"/>
  <c r="Q411" i="1"/>
  <c r="Q412" i="1"/>
  <c r="Q415" i="1"/>
  <c r="Q419" i="1"/>
  <c r="Q426" i="1"/>
  <c r="Q436" i="1"/>
  <c r="Q437" i="1"/>
  <c r="Q438" i="1"/>
  <c r="Q439" i="1"/>
  <c r="Q441" i="1"/>
  <c r="Q443" i="1"/>
  <c r="Q444" i="1"/>
  <c r="Q446" i="1"/>
  <c r="Q447" i="1"/>
  <c r="Q455" i="1"/>
  <c r="Q464" i="1"/>
  <c r="Q465" i="1"/>
  <c r="Q504" i="1"/>
  <c r="Q509" i="1"/>
  <c r="Q528" i="1"/>
  <c r="Q537" i="1"/>
  <c r="Q539" i="1"/>
  <c r="Q540" i="1"/>
  <c r="Q548" i="1"/>
  <c r="Q552" i="1"/>
  <c r="Q553" i="1"/>
  <c r="Q557" i="1"/>
  <c r="Q558" i="1"/>
  <c r="Q561" i="1"/>
  <c r="Q564" i="1"/>
  <c r="Q565" i="1"/>
  <c r="Q566" i="1"/>
  <c r="Q568" i="1"/>
  <c r="Q569" i="1"/>
  <c r="Q588" i="1"/>
  <c r="Q589" i="1"/>
  <c r="Q595" i="1"/>
  <c r="Q596" i="1"/>
  <c r="Q597" i="1"/>
  <c r="Q598" i="1"/>
  <c r="Q601" i="1"/>
  <c r="Q602" i="1"/>
  <c r="Q606" i="1"/>
  <c r="Q608" i="1"/>
  <c r="Q610" i="1"/>
  <c r="Q611" i="1"/>
  <c r="Q615" i="1"/>
  <c r="Q617" i="1"/>
  <c r="Q621" i="1"/>
  <c r="Q623" i="1"/>
  <c r="Q629" i="1"/>
  <c r="Q631" i="1"/>
  <c r="Q632" i="1"/>
  <c r="Q652" i="1"/>
  <c r="Q656" i="1"/>
  <c r="Q659" i="1"/>
  <c r="Q670" i="1"/>
  <c r="Q672" i="1"/>
  <c r="Q837" i="1"/>
  <c r="Q842" i="1"/>
  <c r="Q958" i="1"/>
  <c r="Q968" i="1"/>
  <c r="Q992" i="1"/>
  <c r="Q995" i="1"/>
  <c r="Q998" i="1"/>
  <c r="Q999" i="1"/>
  <c r="Q1001" i="1"/>
  <c r="Q1003" i="1"/>
  <c r="Q1004" i="1"/>
  <c r="Q1005" i="1"/>
  <c r="Q1006" i="1"/>
  <c r="Q1007" i="1"/>
  <c r="Q1008" i="1"/>
  <c r="Q1009" i="1"/>
  <c r="Q1010" i="1"/>
  <c r="Q1012" i="1"/>
  <c r="Q1013" i="1"/>
  <c r="Q1015" i="1"/>
  <c r="Q1016" i="1"/>
  <c r="Q1017" i="1"/>
  <c r="Q1018" i="1"/>
  <c r="Q1019" i="1"/>
  <c r="Q1020" i="1"/>
  <c r="Q1021" i="1"/>
  <c r="Q1022" i="1"/>
  <c r="Q1023" i="1"/>
  <c r="Q1024" i="1"/>
  <c r="Q1025" i="1"/>
  <c r="Q1027" i="1"/>
  <c r="Q1028" i="1"/>
  <c r="Q1029" i="1"/>
  <c r="Q1031" i="1"/>
  <c r="Q1032" i="1"/>
  <c r="Q1033" i="1"/>
  <c r="Q1034" i="1"/>
  <c r="Q1035" i="1"/>
  <c r="Q1036" i="1"/>
  <c r="Q1037" i="1"/>
  <c r="Q1038" i="1"/>
  <c r="Q1039" i="1"/>
  <c r="Q1041" i="1"/>
  <c r="Q1042" i="1"/>
  <c r="Q1045" i="1"/>
  <c r="Q1046" i="1"/>
  <c r="Q1048" i="1"/>
  <c r="Q1049" i="1"/>
  <c r="Q1050" i="1"/>
  <c r="Q1051" i="1"/>
  <c r="Q1054" i="1"/>
  <c r="Q1056" i="1"/>
  <c r="Q1059" i="1"/>
  <c r="Q1060" i="1"/>
  <c r="Q1061" i="1"/>
  <c r="Q1062" i="1"/>
  <c r="Q1067" i="1"/>
  <c r="Q1072" i="1"/>
  <c r="Q1073" i="1"/>
  <c r="Q1075" i="1"/>
  <c r="Q1077" i="1"/>
  <c r="Q1079" i="1"/>
  <c r="Q1081" i="1"/>
  <c r="Q1084" i="1"/>
  <c r="Q1085" i="1"/>
  <c r="Q1088" i="1"/>
  <c r="Q1092" i="1"/>
  <c r="Q1100" i="1"/>
  <c r="Q1103" i="1"/>
  <c r="Q1109" i="1"/>
  <c r="Q1111" i="1"/>
  <c r="Q1114" i="1"/>
  <c r="Q1117" i="1"/>
  <c r="Q1121" i="1"/>
  <c r="Q1123" i="1"/>
  <c r="G661" i="3"/>
  <c r="C661" i="3"/>
  <c r="E661" i="3"/>
  <c r="G660" i="3"/>
  <c r="C660" i="3"/>
  <c r="E660" i="3"/>
  <c r="G659" i="3"/>
  <c r="C659" i="3"/>
  <c r="E659" i="3"/>
  <c r="G658" i="3"/>
  <c r="C658" i="3"/>
  <c r="E658" i="3"/>
  <c r="G1102" i="3"/>
  <c r="C1102" i="3"/>
  <c r="E1102" i="3"/>
  <c r="G657" i="3"/>
  <c r="C657" i="3"/>
  <c r="E657" i="3"/>
  <c r="G1101" i="3"/>
  <c r="C1101" i="3"/>
  <c r="E1101" i="3"/>
  <c r="G656" i="3"/>
  <c r="C656" i="3"/>
  <c r="E656" i="3"/>
  <c r="G655" i="3"/>
  <c r="C655" i="3"/>
  <c r="E655" i="3"/>
  <c r="G654" i="3"/>
  <c r="C654" i="3"/>
  <c r="E654" i="3"/>
  <c r="G1100" i="3"/>
  <c r="C1100" i="3"/>
  <c r="E1100" i="3"/>
  <c r="G653" i="3"/>
  <c r="C653" i="3"/>
  <c r="E653" i="3"/>
  <c r="G1099" i="3"/>
  <c r="C1099" i="3"/>
  <c r="E1099" i="3"/>
  <c r="G652" i="3"/>
  <c r="C652" i="3"/>
  <c r="E652" i="3"/>
  <c r="G1098" i="3"/>
  <c r="C1098" i="3"/>
  <c r="E1098" i="3"/>
  <c r="G1097" i="3"/>
  <c r="C1097" i="3"/>
  <c r="E1097" i="3"/>
  <c r="G651" i="3"/>
  <c r="C651" i="3"/>
  <c r="E651" i="3"/>
  <c r="G650" i="3"/>
  <c r="C650" i="3"/>
  <c r="E650" i="3"/>
  <c r="G649" i="3"/>
  <c r="C649" i="3"/>
  <c r="E649" i="3"/>
  <c r="G648" i="3"/>
  <c r="C648" i="3"/>
  <c r="E648" i="3"/>
  <c r="G647" i="3"/>
  <c r="C647" i="3"/>
  <c r="E647" i="3"/>
  <c r="G1096" i="3"/>
  <c r="C1096" i="3"/>
  <c r="E1096" i="3"/>
  <c r="G646" i="3"/>
  <c r="C646" i="3"/>
  <c r="E646" i="3"/>
  <c r="G645" i="3"/>
  <c r="C645" i="3"/>
  <c r="E645" i="3"/>
  <c r="G1095" i="3"/>
  <c r="C1095" i="3"/>
  <c r="E1095" i="3"/>
  <c r="G644" i="3"/>
  <c r="C644" i="3"/>
  <c r="E644" i="3"/>
  <c r="G63" i="3"/>
  <c r="C63" i="3"/>
  <c r="E63" i="3"/>
  <c r="G643" i="3"/>
  <c r="C643" i="3"/>
  <c r="E643" i="3"/>
  <c r="G62" i="3"/>
  <c r="C62" i="3"/>
  <c r="E62" i="3"/>
  <c r="G642" i="3"/>
  <c r="C642" i="3"/>
  <c r="E642" i="3"/>
  <c r="G641" i="3"/>
  <c r="C641" i="3"/>
  <c r="E641" i="3"/>
  <c r="G1094" i="3"/>
  <c r="C1094" i="3"/>
  <c r="E1094" i="3"/>
  <c r="G640" i="3"/>
  <c r="C640" i="3"/>
  <c r="E640" i="3"/>
  <c r="G61" i="3"/>
  <c r="C61" i="3"/>
  <c r="E61" i="3"/>
  <c r="G639" i="3"/>
  <c r="C639" i="3"/>
  <c r="E639" i="3"/>
  <c r="G1093" i="3"/>
  <c r="C1093" i="3"/>
  <c r="E1093" i="3"/>
  <c r="G638" i="3"/>
  <c r="C638" i="3"/>
  <c r="E638" i="3"/>
  <c r="G637" i="3"/>
  <c r="C637" i="3"/>
  <c r="E637" i="3"/>
  <c r="G1092" i="3"/>
  <c r="C1092" i="3"/>
  <c r="E1092" i="3"/>
  <c r="G1091" i="3"/>
  <c r="C1091" i="3"/>
  <c r="E1091" i="3"/>
  <c r="G636" i="3"/>
  <c r="C636" i="3"/>
  <c r="E636" i="3"/>
  <c r="G60" i="3"/>
  <c r="C60" i="3"/>
  <c r="E60" i="3"/>
  <c r="G1090" i="3"/>
  <c r="C1090" i="3"/>
  <c r="E1090" i="3"/>
  <c r="G635" i="3"/>
  <c r="C635" i="3"/>
  <c r="E635" i="3"/>
  <c r="G1089" i="3"/>
  <c r="C1089" i="3"/>
  <c r="E1089" i="3"/>
  <c r="G634" i="3"/>
  <c r="C634" i="3"/>
  <c r="E634" i="3"/>
  <c r="G1088" i="3"/>
  <c r="C1088" i="3"/>
  <c r="E1088" i="3"/>
  <c r="G1087" i="3"/>
  <c r="C1087" i="3"/>
  <c r="E1087" i="3"/>
  <c r="G633" i="3"/>
  <c r="C633" i="3"/>
  <c r="E633" i="3"/>
  <c r="G1086" i="3"/>
  <c r="C1086" i="3"/>
  <c r="E1086" i="3"/>
  <c r="G1085" i="3"/>
  <c r="C1085" i="3"/>
  <c r="E1085" i="3"/>
  <c r="G632" i="3"/>
  <c r="C632" i="3"/>
  <c r="E632" i="3"/>
  <c r="G631" i="3"/>
  <c r="C631" i="3"/>
  <c r="E631" i="3"/>
  <c r="G630" i="3"/>
  <c r="C630" i="3"/>
  <c r="E630" i="3"/>
  <c r="G629" i="3"/>
  <c r="C629" i="3"/>
  <c r="E629" i="3"/>
  <c r="G1084" i="3"/>
  <c r="C1084" i="3"/>
  <c r="E1084" i="3"/>
  <c r="G628" i="3"/>
  <c r="C628" i="3"/>
  <c r="E628" i="3"/>
  <c r="G627" i="3"/>
  <c r="C627" i="3"/>
  <c r="E627" i="3"/>
  <c r="G626" i="3"/>
  <c r="C626" i="3"/>
  <c r="E626" i="3"/>
  <c r="G59" i="3"/>
  <c r="C59" i="3"/>
  <c r="E59" i="3"/>
  <c r="G1083" i="3"/>
  <c r="C1083" i="3"/>
  <c r="E1083" i="3"/>
  <c r="G1082" i="3"/>
  <c r="C1082" i="3"/>
  <c r="E1082" i="3"/>
  <c r="G1081" i="3"/>
  <c r="C1081" i="3"/>
  <c r="E1081" i="3"/>
  <c r="G1080" i="3"/>
  <c r="C1080" i="3"/>
  <c r="E1080" i="3"/>
  <c r="G625" i="3"/>
  <c r="C625" i="3"/>
  <c r="E625" i="3"/>
  <c r="G1079" i="3"/>
  <c r="C1079" i="3"/>
  <c r="E1079" i="3"/>
  <c r="G624" i="3"/>
  <c r="C624" i="3"/>
  <c r="E624" i="3"/>
  <c r="G1078" i="3"/>
  <c r="C1078" i="3"/>
  <c r="E1078" i="3"/>
  <c r="G623" i="3"/>
  <c r="C623" i="3"/>
  <c r="E623" i="3"/>
  <c r="G58" i="3"/>
  <c r="C58" i="3"/>
  <c r="E58" i="3"/>
  <c r="G1077" i="3"/>
  <c r="C1077" i="3"/>
  <c r="E1077" i="3"/>
  <c r="G1076" i="3"/>
  <c r="C1076" i="3"/>
  <c r="E1076" i="3"/>
  <c r="G1075" i="3"/>
  <c r="C1075" i="3"/>
  <c r="E1075" i="3"/>
  <c r="G1074" i="3"/>
  <c r="C1074" i="3"/>
  <c r="E1074" i="3"/>
  <c r="G622" i="3"/>
  <c r="C622" i="3"/>
  <c r="E622" i="3"/>
  <c r="G1073" i="3"/>
  <c r="C1073" i="3"/>
  <c r="E1073" i="3"/>
  <c r="G1072" i="3"/>
  <c r="C1072" i="3"/>
  <c r="E1072" i="3"/>
  <c r="G621" i="3"/>
  <c r="C621" i="3"/>
  <c r="E621" i="3"/>
  <c r="G620" i="3"/>
  <c r="C620" i="3"/>
  <c r="E620" i="3"/>
  <c r="G619" i="3"/>
  <c r="C619" i="3"/>
  <c r="E619" i="3"/>
  <c r="G1071" i="3"/>
  <c r="C1071" i="3"/>
  <c r="E1071" i="3"/>
  <c r="G1070" i="3"/>
  <c r="C1070" i="3"/>
  <c r="E1070" i="3"/>
  <c r="G618" i="3"/>
  <c r="C618" i="3"/>
  <c r="E618" i="3"/>
  <c r="G1069" i="3"/>
  <c r="C1069" i="3"/>
  <c r="E1069" i="3"/>
  <c r="G1068" i="3"/>
  <c r="C1068" i="3"/>
  <c r="E1068" i="3"/>
  <c r="G1067" i="3"/>
  <c r="C1067" i="3"/>
  <c r="E1067" i="3"/>
  <c r="G1066" i="3"/>
  <c r="C1066" i="3"/>
  <c r="E1066" i="3"/>
  <c r="G1065" i="3"/>
  <c r="C1065" i="3"/>
  <c r="E1065" i="3"/>
  <c r="G1064" i="3"/>
  <c r="C1064" i="3"/>
  <c r="E1064" i="3"/>
  <c r="G1063" i="3"/>
  <c r="C1063" i="3"/>
  <c r="E1063" i="3"/>
  <c r="G1062" i="3"/>
  <c r="C1062" i="3"/>
  <c r="E1062" i="3"/>
  <c r="G1061" i="3"/>
  <c r="C1061" i="3"/>
  <c r="E1061" i="3"/>
  <c r="G57" i="3"/>
  <c r="C57" i="3"/>
  <c r="E57" i="3"/>
  <c r="G1060" i="3"/>
  <c r="C1060" i="3"/>
  <c r="E1060" i="3"/>
  <c r="G1059" i="3"/>
  <c r="C1059" i="3"/>
  <c r="E1059" i="3"/>
  <c r="G1058" i="3"/>
  <c r="C1058" i="3"/>
  <c r="E1058" i="3"/>
  <c r="G617" i="3"/>
  <c r="C617" i="3"/>
  <c r="E617" i="3"/>
  <c r="G1057" i="3"/>
  <c r="C1057" i="3"/>
  <c r="E1057" i="3"/>
  <c r="G1056" i="3"/>
  <c r="C1056" i="3"/>
  <c r="E1056" i="3"/>
  <c r="G1055" i="3"/>
  <c r="C1055" i="3"/>
  <c r="E1055" i="3"/>
  <c r="G1054" i="3"/>
  <c r="C1054" i="3"/>
  <c r="E1054" i="3"/>
  <c r="G1053" i="3"/>
  <c r="C1053" i="3"/>
  <c r="E1053" i="3"/>
  <c r="G1052" i="3"/>
  <c r="C1052" i="3"/>
  <c r="E1052" i="3"/>
  <c r="G1051" i="3"/>
  <c r="C1051" i="3"/>
  <c r="E1051" i="3"/>
  <c r="G1050" i="3"/>
  <c r="C1050" i="3"/>
  <c r="E1050" i="3"/>
  <c r="G1049" i="3"/>
  <c r="C1049" i="3"/>
  <c r="E1049" i="3"/>
  <c r="G1048" i="3"/>
  <c r="C1048" i="3"/>
  <c r="E1048" i="3"/>
  <c r="G1047" i="3"/>
  <c r="C1047" i="3"/>
  <c r="E1047" i="3"/>
  <c r="G616" i="3"/>
  <c r="C616" i="3"/>
  <c r="E616" i="3"/>
  <c r="G1046" i="3"/>
  <c r="C1046" i="3"/>
  <c r="E1046" i="3"/>
  <c r="G1045" i="3"/>
  <c r="C1045" i="3"/>
  <c r="E1045" i="3"/>
  <c r="G56" i="3"/>
  <c r="C56" i="3"/>
  <c r="E56" i="3"/>
  <c r="G1044" i="3"/>
  <c r="C1044" i="3"/>
  <c r="E1044" i="3"/>
  <c r="G1043" i="3"/>
  <c r="C1043" i="3"/>
  <c r="E1043" i="3"/>
  <c r="G1042" i="3"/>
  <c r="C1042" i="3"/>
  <c r="E1042" i="3"/>
  <c r="G1041" i="3"/>
  <c r="C1041" i="3"/>
  <c r="E1041" i="3"/>
  <c r="G1040" i="3"/>
  <c r="C1040" i="3"/>
  <c r="E1040" i="3"/>
  <c r="G1039" i="3"/>
  <c r="C1039" i="3"/>
  <c r="E1039" i="3"/>
  <c r="G1038" i="3"/>
  <c r="C1038" i="3"/>
  <c r="E1038" i="3"/>
  <c r="G1037" i="3"/>
  <c r="C1037" i="3"/>
  <c r="E1037" i="3"/>
  <c r="G615" i="3"/>
  <c r="C615" i="3"/>
  <c r="E615" i="3"/>
  <c r="G1036" i="3"/>
  <c r="C1036" i="3"/>
  <c r="E1036" i="3"/>
  <c r="G614" i="3"/>
  <c r="C614" i="3"/>
  <c r="E614" i="3"/>
  <c r="G1035" i="3"/>
  <c r="C1035" i="3"/>
  <c r="E1035" i="3"/>
  <c r="G1034" i="3"/>
  <c r="C1034" i="3"/>
  <c r="E1034" i="3"/>
  <c r="G613" i="3"/>
  <c r="C613" i="3"/>
  <c r="E613" i="3"/>
  <c r="G612" i="3"/>
  <c r="C612" i="3"/>
  <c r="E612" i="3"/>
  <c r="G1033" i="3"/>
  <c r="C1033" i="3"/>
  <c r="E1033" i="3"/>
  <c r="G611" i="3"/>
  <c r="C611" i="3"/>
  <c r="E611" i="3"/>
  <c r="G610" i="3"/>
  <c r="C610" i="3"/>
  <c r="E610" i="3"/>
  <c r="G1032" i="3"/>
  <c r="C1032" i="3"/>
  <c r="E1032" i="3"/>
  <c r="G609" i="3"/>
  <c r="C609" i="3"/>
  <c r="E609" i="3"/>
  <c r="G608" i="3"/>
  <c r="C608" i="3"/>
  <c r="E608" i="3"/>
  <c r="G607" i="3"/>
  <c r="C607" i="3"/>
  <c r="E607" i="3"/>
  <c r="G606" i="3"/>
  <c r="C606" i="3"/>
  <c r="E606" i="3"/>
  <c r="G605" i="3"/>
  <c r="C605" i="3"/>
  <c r="E605" i="3"/>
  <c r="G604" i="3"/>
  <c r="C604" i="3"/>
  <c r="E604" i="3"/>
  <c r="G603" i="3"/>
  <c r="C603" i="3"/>
  <c r="E603" i="3"/>
  <c r="G602" i="3"/>
  <c r="C602" i="3"/>
  <c r="E602" i="3"/>
  <c r="G601" i="3"/>
  <c r="C601" i="3"/>
  <c r="E601" i="3"/>
  <c r="G600" i="3"/>
  <c r="C600" i="3"/>
  <c r="E600" i="3"/>
  <c r="G599" i="3"/>
  <c r="C599" i="3"/>
  <c r="E599" i="3"/>
  <c r="G598" i="3"/>
  <c r="C598" i="3"/>
  <c r="E598" i="3"/>
  <c r="G597" i="3"/>
  <c r="C597" i="3"/>
  <c r="E597" i="3"/>
  <c r="G596" i="3"/>
  <c r="C596" i="3"/>
  <c r="E596" i="3"/>
  <c r="G595" i="3"/>
  <c r="C595" i="3"/>
  <c r="E595" i="3"/>
  <c r="G594" i="3"/>
  <c r="C594" i="3"/>
  <c r="E594" i="3"/>
  <c r="G593" i="3"/>
  <c r="C593" i="3"/>
  <c r="E593" i="3"/>
  <c r="G592" i="3"/>
  <c r="C592" i="3"/>
  <c r="E592" i="3"/>
  <c r="G591" i="3"/>
  <c r="C591" i="3"/>
  <c r="E591" i="3"/>
  <c r="G590" i="3"/>
  <c r="C590" i="3"/>
  <c r="E590" i="3"/>
  <c r="G589" i="3"/>
  <c r="C589" i="3"/>
  <c r="E589" i="3"/>
  <c r="G588" i="3"/>
  <c r="C588" i="3"/>
  <c r="E588" i="3"/>
  <c r="G587" i="3"/>
  <c r="C587" i="3"/>
  <c r="E587" i="3"/>
  <c r="G586" i="3"/>
  <c r="C586" i="3"/>
  <c r="E586" i="3"/>
  <c r="G585" i="3"/>
  <c r="C585" i="3"/>
  <c r="E585" i="3"/>
  <c r="G1031" i="3"/>
  <c r="C1031" i="3"/>
  <c r="G584" i="3"/>
  <c r="C584" i="3"/>
  <c r="G583" i="3"/>
  <c r="C583" i="3"/>
  <c r="G582" i="3"/>
  <c r="C582" i="3"/>
  <c r="G581" i="3"/>
  <c r="C581" i="3"/>
  <c r="G580" i="3"/>
  <c r="C580" i="3"/>
  <c r="G579" i="3"/>
  <c r="C579" i="3"/>
  <c r="G578" i="3"/>
  <c r="C578" i="3"/>
  <c r="G577" i="3"/>
  <c r="C577" i="3"/>
  <c r="G1030" i="3"/>
  <c r="C1030" i="3"/>
  <c r="G576" i="3"/>
  <c r="C576" i="3"/>
  <c r="G575" i="3"/>
  <c r="C575" i="3"/>
  <c r="G574" i="3"/>
  <c r="C574" i="3"/>
  <c r="G573" i="3"/>
  <c r="C573" i="3"/>
  <c r="G572" i="3"/>
  <c r="C572" i="3"/>
  <c r="G571" i="3"/>
  <c r="C571" i="3"/>
  <c r="G570" i="3"/>
  <c r="C570" i="3"/>
  <c r="G569" i="3"/>
  <c r="C569" i="3"/>
  <c r="G568" i="3"/>
  <c r="C568" i="3"/>
  <c r="G567" i="3"/>
  <c r="C567" i="3"/>
  <c r="G566" i="3"/>
  <c r="C566" i="3"/>
  <c r="G565" i="3"/>
  <c r="C565" i="3"/>
  <c r="G564" i="3"/>
  <c r="C564" i="3"/>
  <c r="G563" i="3"/>
  <c r="C563" i="3"/>
  <c r="G562" i="3"/>
  <c r="C562" i="3"/>
  <c r="G561" i="3"/>
  <c r="C561" i="3"/>
  <c r="G560" i="3"/>
  <c r="C560" i="3"/>
  <c r="G559" i="3"/>
  <c r="C559" i="3"/>
  <c r="G558" i="3"/>
  <c r="C558" i="3"/>
  <c r="G557" i="3"/>
  <c r="C557" i="3"/>
  <c r="G556" i="3"/>
  <c r="C556" i="3"/>
  <c r="G555" i="3"/>
  <c r="C555" i="3"/>
  <c r="G554" i="3"/>
  <c r="C554" i="3"/>
  <c r="G553" i="3"/>
  <c r="C553" i="3"/>
  <c r="G552" i="3"/>
  <c r="C552" i="3"/>
  <c r="G551" i="3"/>
  <c r="C551" i="3"/>
  <c r="G550" i="3"/>
  <c r="C550" i="3"/>
  <c r="G549" i="3"/>
  <c r="C549" i="3"/>
  <c r="G548" i="3"/>
  <c r="C548" i="3"/>
  <c r="G547" i="3"/>
  <c r="C547" i="3"/>
  <c r="G546" i="3"/>
  <c r="C546" i="3"/>
  <c r="G545" i="3"/>
  <c r="C545" i="3"/>
  <c r="G544" i="3"/>
  <c r="C544" i="3"/>
  <c r="G543" i="3"/>
  <c r="C543" i="3"/>
  <c r="G542" i="3"/>
  <c r="C542" i="3"/>
  <c r="G541" i="3"/>
  <c r="C541" i="3"/>
  <c r="G540" i="3"/>
  <c r="C540" i="3"/>
  <c r="G539" i="3"/>
  <c r="C539" i="3"/>
  <c r="G538" i="3"/>
  <c r="C538" i="3"/>
  <c r="G537" i="3"/>
  <c r="C537" i="3"/>
  <c r="G536" i="3"/>
  <c r="C536" i="3"/>
  <c r="G535" i="3"/>
  <c r="C535" i="3"/>
  <c r="G534" i="3"/>
  <c r="C534" i="3"/>
  <c r="G533" i="3"/>
  <c r="C533" i="3"/>
  <c r="G532" i="3"/>
  <c r="C532" i="3"/>
  <c r="G531" i="3"/>
  <c r="C531" i="3"/>
  <c r="G530" i="3"/>
  <c r="C530" i="3"/>
  <c r="G529" i="3"/>
  <c r="C529" i="3"/>
  <c r="G528" i="3"/>
  <c r="C528" i="3"/>
  <c r="G527" i="3"/>
  <c r="C527" i="3"/>
  <c r="G526" i="3"/>
  <c r="C526" i="3"/>
  <c r="G525" i="3"/>
  <c r="C525" i="3"/>
  <c r="G524" i="3"/>
  <c r="C524" i="3"/>
  <c r="G523" i="3"/>
  <c r="C523" i="3"/>
  <c r="G522" i="3"/>
  <c r="C522" i="3"/>
  <c r="G521" i="3"/>
  <c r="C521" i="3"/>
  <c r="G520" i="3"/>
  <c r="C520" i="3"/>
  <c r="G519" i="3"/>
  <c r="C519" i="3"/>
  <c r="G518" i="3"/>
  <c r="C518" i="3"/>
  <c r="G517" i="3"/>
  <c r="C517" i="3"/>
  <c r="G516" i="3"/>
  <c r="C516" i="3"/>
  <c r="G515" i="3"/>
  <c r="C515" i="3"/>
  <c r="G514" i="3"/>
  <c r="C514" i="3"/>
  <c r="G513" i="3"/>
  <c r="C513" i="3"/>
  <c r="G512" i="3"/>
  <c r="C512" i="3"/>
  <c r="G511" i="3"/>
  <c r="C511" i="3"/>
  <c r="G510" i="3"/>
  <c r="C510" i="3"/>
  <c r="G509" i="3"/>
  <c r="C509" i="3"/>
  <c r="G508" i="3"/>
  <c r="C508" i="3"/>
  <c r="G507" i="3"/>
  <c r="C507" i="3"/>
  <c r="G506" i="3"/>
  <c r="C506" i="3"/>
  <c r="G505" i="3"/>
  <c r="C505" i="3"/>
  <c r="G504" i="3"/>
  <c r="C504" i="3"/>
  <c r="G503" i="3"/>
  <c r="C503" i="3"/>
  <c r="G502" i="3"/>
  <c r="C502" i="3"/>
  <c r="G501" i="3"/>
  <c r="C501" i="3"/>
  <c r="G500" i="3"/>
  <c r="C500" i="3"/>
  <c r="G499" i="3"/>
  <c r="C499" i="3"/>
  <c r="G498" i="3"/>
  <c r="C498" i="3"/>
  <c r="G497" i="3"/>
  <c r="C497" i="3"/>
  <c r="G496" i="3"/>
  <c r="C496" i="3"/>
  <c r="G495" i="3"/>
  <c r="C495" i="3"/>
  <c r="G494" i="3"/>
  <c r="C494" i="3"/>
  <c r="G493" i="3"/>
  <c r="C493" i="3"/>
  <c r="G492" i="3"/>
  <c r="C492" i="3"/>
  <c r="G491" i="3"/>
  <c r="C491" i="3"/>
  <c r="G490" i="3"/>
  <c r="C490" i="3"/>
  <c r="G489" i="3"/>
  <c r="C489" i="3"/>
  <c r="G488" i="3"/>
  <c r="C488" i="3"/>
  <c r="G487" i="3"/>
  <c r="C487" i="3"/>
  <c r="G486" i="3"/>
  <c r="C486" i="3"/>
  <c r="G485" i="3"/>
  <c r="C485" i="3"/>
  <c r="G484" i="3"/>
  <c r="C484" i="3"/>
  <c r="G483" i="3"/>
  <c r="C483" i="3"/>
  <c r="G482" i="3"/>
  <c r="C482" i="3"/>
  <c r="G481" i="3"/>
  <c r="C481" i="3"/>
  <c r="G480" i="3"/>
  <c r="C480" i="3"/>
  <c r="G479" i="3"/>
  <c r="C479" i="3"/>
  <c r="G478" i="3"/>
  <c r="C478" i="3"/>
  <c r="G477" i="3"/>
  <c r="C477" i="3"/>
  <c r="G476" i="3"/>
  <c r="C476" i="3"/>
  <c r="G475" i="3"/>
  <c r="C475" i="3"/>
  <c r="G474" i="3"/>
  <c r="C474" i="3"/>
  <c r="G473" i="3"/>
  <c r="C473" i="3"/>
  <c r="G472" i="3"/>
  <c r="C472" i="3"/>
  <c r="G471" i="3"/>
  <c r="C471" i="3"/>
  <c r="G470" i="3"/>
  <c r="C470" i="3"/>
  <c r="G469" i="3"/>
  <c r="C469" i="3"/>
  <c r="G468" i="3"/>
  <c r="C468" i="3"/>
  <c r="G467" i="3"/>
  <c r="C467" i="3"/>
  <c r="G466" i="3"/>
  <c r="C466" i="3"/>
  <c r="G465" i="3"/>
  <c r="C465" i="3"/>
  <c r="G464" i="3"/>
  <c r="C464" i="3"/>
  <c r="G463" i="3"/>
  <c r="C463" i="3"/>
  <c r="G462" i="3"/>
  <c r="C462" i="3"/>
  <c r="G461" i="3"/>
  <c r="C461" i="3"/>
  <c r="G460" i="3"/>
  <c r="C460" i="3"/>
  <c r="G459" i="3"/>
  <c r="C459" i="3"/>
  <c r="G458" i="3"/>
  <c r="C458" i="3"/>
  <c r="G457" i="3"/>
  <c r="C457" i="3"/>
  <c r="G1029" i="3"/>
  <c r="C1029" i="3"/>
  <c r="G456" i="3"/>
  <c r="C456" i="3"/>
  <c r="G455" i="3"/>
  <c r="C455" i="3"/>
  <c r="G454" i="3"/>
  <c r="C454" i="3"/>
  <c r="G453" i="3"/>
  <c r="C453" i="3"/>
  <c r="G1028" i="3"/>
  <c r="C1028" i="3"/>
  <c r="G452" i="3"/>
  <c r="C452" i="3"/>
  <c r="G451" i="3"/>
  <c r="C451" i="3"/>
  <c r="G450" i="3"/>
  <c r="C450" i="3"/>
  <c r="G449" i="3"/>
  <c r="C449" i="3"/>
  <c r="G448" i="3"/>
  <c r="C448" i="3"/>
  <c r="G447" i="3"/>
  <c r="C447" i="3"/>
  <c r="G446" i="3"/>
  <c r="C446" i="3"/>
  <c r="G445" i="3"/>
  <c r="C445" i="3"/>
  <c r="G444" i="3"/>
  <c r="C444" i="3"/>
  <c r="G443" i="3"/>
  <c r="C443" i="3"/>
  <c r="G442" i="3"/>
  <c r="C442" i="3"/>
  <c r="G441" i="3"/>
  <c r="C441" i="3"/>
  <c r="G440" i="3"/>
  <c r="C440" i="3"/>
  <c r="G439" i="3"/>
  <c r="C439" i="3"/>
  <c r="G438" i="3"/>
  <c r="C438" i="3"/>
  <c r="G437" i="3"/>
  <c r="C437" i="3"/>
  <c r="G436" i="3"/>
  <c r="C436" i="3"/>
  <c r="G435" i="3"/>
  <c r="C435" i="3"/>
  <c r="G434" i="3"/>
  <c r="C434" i="3"/>
  <c r="G433" i="3"/>
  <c r="C433" i="3"/>
  <c r="G432" i="3"/>
  <c r="C432" i="3"/>
  <c r="G431" i="3"/>
  <c r="C431" i="3"/>
  <c r="G430" i="3"/>
  <c r="C430" i="3"/>
  <c r="G429" i="3"/>
  <c r="C429" i="3"/>
  <c r="G428" i="3"/>
  <c r="C428" i="3"/>
  <c r="G427" i="3"/>
  <c r="C427" i="3"/>
  <c r="G426" i="3"/>
  <c r="C426" i="3"/>
  <c r="G425" i="3"/>
  <c r="C425" i="3"/>
  <c r="G424" i="3"/>
  <c r="C424" i="3"/>
  <c r="G423" i="3"/>
  <c r="C423" i="3"/>
  <c r="G422" i="3"/>
  <c r="C422" i="3"/>
  <c r="G421" i="3"/>
  <c r="C421" i="3"/>
  <c r="G420" i="3"/>
  <c r="C420" i="3"/>
  <c r="G419" i="3"/>
  <c r="C419" i="3"/>
  <c r="G418" i="3"/>
  <c r="C418" i="3"/>
  <c r="G417" i="3"/>
  <c r="C417" i="3"/>
  <c r="G416" i="3"/>
  <c r="C416" i="3"/>
  <c r="G415" i="3"/>
  <c r="C415" i="3"/>
  <c r="G414" i="3"/>
  <c r="C414" i="3"/>
  <c r="G413" i="3"/>
  <c r="C413" i="3"/>
  <c r="G412" i="3"/>
  <c r="C412" i="3"/>
  <c r="G411" i="3"/>
  <c r="C411" i="3"/>
  <c r="G410" i="3"/>
  <c r="C410" i="3"/>
  <c r="G409" i="3"/>
  <c r="C409" i="3"/>
  <c r="G408" i="3"/>
  <c r="C408" i="3"/>
  <c r="G407" i="3"/>
  <c r="C407" i="3"/>
  <c r="G406" i="3"/>
  <c r="C406" i="3"/>
  <c r="G405" i="3"/>
  <c r="C405" i="3"/>
  <c r="G404" i="3"/>
  <c r="C404" i="3"/>
  <c r="G403" i="3"/>
  <c r="C403" i="3"/>
  <c r="G402" i="3"/>
  <c r="C402" i="3"/>
  <c r="G401" i="3"/>
  <c r="C401" i="3"/>
  <c r="G400" i="3"/>
  <c r="C400" i="3"/>
  <c r="G399" i="3"/>
  <c r="C399" i="3"/>
  <c r="G398" i="3"/>
  <c r="C398" i="3"/>
  <c r="G397" i="3"/>
  <c r="C397" i="3"/>
  <c r="G396" i="3"/>
  <c r="C396" i="3"/>
  <c r="G395" i="3"/>
  <c r="C395" i="3"/>
  <c r="G394" i="3"/>
  <c r="C394" i="3"/>
  <c r="G393" i="3"/>
  <c r="C393" i="3"/>
  <c r="G392" i="3"/>
  <c r="C392" i="3"/>
  <c r="G391" i="3"/>
  <c r="C391" i="3"/>
  <c r="G390" i="3"/>
  <c r="C390" i="3"/>
  <c r="G389" i="3"/>
  <c r="C389" i="3"/>
  <c r="G388" i="3"/>
  <c r="C388" i="3"/>
  <c r="G387" i="3"/>
  <c r="C387" i="3"/>
  <c r="G386" i="3"/>
  <c r="C386" i="3"/>
  <c r="G385" i="3"/>
  <c r="C385" i="3"/>
  <c r="G384" i="3"/>
  <c r="C384" i="3"/>
  <c r="G383" i="3"/>
  <c r="C383" i="3"/>
  <c r="G382" i="3"/>
  <c r="C382" i="3"/>
  <c r="G381" i="3"/>
  <c r="C381" i="3"/>
  <c r="G380" i="3"/>
  <c r="C380" i="3"/>
  <c r="G379" i="3"/>
  <c r="C379" i="3"/>
  <c r="G378" i="3"/>
  <c r="C378" i="3"/>
  <c r="G377" i="3"/>
  <c r="C377" i="3"/>
  <c r="G376" i="3"/>
  <c r="C376" i="3"/>
  <c r="G375" i="3"/>
  <c r="C375" i="3"/>
  <c r="G374" i="3"/>
  <c r="C374" i="3"/>
  <c r="G373" i="3"/>
  <c r="C373" i="3"/>
  <c r="G372" i="3"/>
  <c r="C372" i="3"/>
  <c r="G371" i="3"/>
  <c r="C371" i="3"/>
  <c r="G370" i="3"/>
  <c r="C370" i="3"/>
  <c r="G369" i="3"/>
  <c r="C369" i="3"/>
  <c r="G368" i="3"/>
  <c r="C368" i="3"/>
  <c r="G367" i="3"/>
  <c r="C367" i="3"/>
  <c r="G366" i="3"/>
  <c r="C366" i="3"/>
  <c r="G365" i="3"/>
  <c r="C365" i="3"/>
  <c r="G364" i="3"/>
  <c r="C364" i="3"/>
  <c r="G363" i="3"/>
  <c r="C363" i="3"/>
  <c r="G362" i="3"/>
  <c r="C362" i="3"/>
  <c r="G361" i="3"/>
  <c r="C361" i="3"/>
  <c r="G360" i="3"/>
  <c r="C360" i="3"/>
  <c r="G359" i="3"/>
  <c r="C359" i="3"/>
  <c r="G358" i="3"/>
  <c r="C358" i="3"/>
  <c r="G357" i="3"/>
  <c r="C357" i="3"/>
  <c r="G356" i="3"/>
  <c r="C356" i="3"/>
  <c r="G355" i="3"/>
  <c r="C355" i="3"/>
  <c r="G354" i="3"/>
  <c r="C354" i="3"/>
  <c r="G353" i="3"/>
  <c r="C353" i="3"/>
  <c r="G352" i="3"/>
  <c r="C352" i="3"/>
  <c r="G351" i="3"/>
  <c r="C351" i="3"/>
  <c r="G350" i="3"/>
  <c r="C350" i="3"/>
  <c r="G349" i="3"/>
  <c r="C349" i="3"/>
  <c r="G348" i="3"/>
  <c r="C348" i="3"/>
  <c r="G347" i="3"/>
  <c r="C347" i="3"/>
  <c r="G346" i="3"/>
  <c r="C346" i="3"/>
  <c r="G345" i="3"/>
  <c r="C345" i="3"/>
  <c r="G344" i="3"/>
  <c r="C344" i="3"/>
  <c r="G343" i="3"/>
  <c r="C343" i="3"/>
  <c r="G342" i="3"/>
  <c r="C342" i="3"/>
  <c r="G341" i="3"/>
  <c r="C341" i="3"/>
  <c r="G340" i="3"/>
  <c r="C340" i="3"/>
  <c r="G339" i="3"/>
  <c r="C339" i="3"/>
  <c r="G338" i="3"/>
  <c r="C338" i="3"/>
  <c r="G337" i="3"/>
  <c r="C337" i="3"/>
  <c r="G336" i="3"/>
  <c r="C336" i="3"/>
  <c r="G335" i="3"/>
  <c r="C335" i="3"/>
  <c r="G334" i="3"/>
  <c r="C334" i="3"/>
  <c r="G333" i="3"/>
  <c r="C333" i="3"/>
  <c r="G332" i="3"/>
  <c r="C332" i="3"/>
  <c r="G331" i="3"/>
  <c r="C331" i="3"/>
  <c r="G330" i="3"/>
  <c r="C330" i="3"/>
  <c r="G329" i="3"/>
  <c r="C329" i="3"/>
  <c r="G328" i="3"/>
  <c r="C328" i="3"/>
  <c r="G327" i="3"/>
  <c r="C327" i="3"/>
  <c r="G326" i="3"/>
  <c r="C326" i="3"/>
  <c r="G325" i="3"/>
  <c r="C325" i="3"/>
  <c r="G324" i="3"/>
  <c r="C324" i="3"/>
  <c r="G323" i="3"/>
  <c r="C323" i="3"/>
  <c r="G322" i="3"/>
  <c r="C322" i="3"/>
  <c r="G321" i="3"/>
  <c r="C321" i="3"/>
  <c r="G320" i="3"/>
  <c r="C320" i="3"/>
  <c r="G319" i="3"/>
  <c r="C319" i="3"/>
  <c r="G318" i="3"/>
  <c r="C318" i="3"/>
  <c r="G317" i="3"/>
  <c r="C317" i="3"/>
  <c r="G316" i="3"/>
  <c r="C316" i="3"/>
  <c r="G315" i="3"/>
  <c r="C315" i="3"/>
  <c r="G314" i="3"/>
  <c r="C314" i="3"/>
  <c r="G313" i="3"/>
  <c r="C313" i="3"/>
  <c r="G312" i="3"/>
  <c r="C312" i="3"/>
  <c r="G311" i="3"/>
  <c r="C311" i="3"/>
  <c r="G310" i="3"/>
  <c r="C310" i="3"/>
  <c r="G309" i="3"/>
  <c r="C309" i="3"/>
  <c r="G308" i="3"/>
  <c r="C308" i="3"/>
  <c r="G307" i="3"/>
  <c r="C307" i="3"/>
  <c r="G306" i="3"/>
  <c r="C306" i="3"/>
  <c r="G305" i="3"/>
  <c r="C305" i="3"/>
  <c r="G304" i="3"/>
  <c r="C304" i="3"/>
  <c r="G303" i="3"/>
  <c r="C303" i="3"/>
  <c r="G302" i="3"/>
  <c r="C302" i="3"/>
  <c r="G301" i="3"/>
  <c r="C301" i="3"/>
  <c r="G300" i="3"/>
  <c r="C300" i="3"/>
  <c r="G299" i="3"/>
  <c r="C299" i="3"/>
  <c r="G298" i="3"/>
  <c r="C298" i="3"/>
  <c r="G297" i="3"/>
  <c r="C297" i="3"/>
  <c r="G296" i="3"/>
  <c r="C296" i="3"/>
  <c r="G295" i="3"/>
  <c r="C295" i="3"/>
  <c r="G294" i="3"/>
  <c r="C294" i="3"/>
  <c r="G293" i="3"/>
  <c r="C293" i="3"/>
  <c r="G292" i="3"/>
  <c r="C292" i="3"/>
  <c r="G291" i="3"/>
  <c r="C291" i="3"/>
  <c r="G290" i="3"/>
  <c r="C290" i="3"/>
  <c r="G289" i="3"/>
  <c r="C289" i="3"/>
  <c r="G1027" i="3"/>
  <c r="C1027" i="3"/>
  <c r="G1026" i="3"/>
  <c r="C1026" i="3"/>
  <c r="G288" i="3"/>
  <c r="C288" i="3"/>
  <c r="G287" i="3"/>
  <c r="C287" i="3"/>
  <c r="G286" i="3"/>
  <c r="C286" i="3"/>
  <c r="G285" i="3"/>
  <c r="C285" i="3"/>
  <c r="G284" i="3"/>
  <c r="C284" i="3"/>
  <c r="G283" i="3"/>
  <c r="C283" i="3"/>
  <c r="G282" i="3"/>
  <c r="C282" i="3"/>
  <c r="G281" i="3"/>
  <c r="C281" i="3"/>
  <c r="G280" i="3"/>
  <c r="C280" i="3"/>
  <c r="G1025" i="3"/>
  <c r="C1025" i="3"/>
  <c r="G279" i="3"/>
  <c r="C279" i="3"/>
  <c r="G278" i="3"/>
  <c r="C278" i="3"/>
  <c r="G1024" i="3"/>
  <c r="C1024" i="3"/>
  <c r="G277" i="3"/>
  <c r="C277" i="3"/>
  <c r="G276" i="3"/>
  <c r="C276" i="3"/>
  <c r="G275" i="3"/>
  <c r="C275" i="3"/>
  <c r="G1023" i="3"/>
  <c r="C1023" i="3"/>
  <c r="G274" i="3"/>
  <c r="C274" i="3"/>
  <c r="G273" i="3"/>
  <c r="C273" i="3"/>
  <c r="G272" i="3"/>
  <c r="C272" i="3"/>
  <c r="G271" i="3"/>
  <c r="C271" i="3"/>
  <c r="G270" i="3"/>
  <c r="C270" i="3"/>
  <c r="G55" i="3"/>
  <c r="C55" i="3"/>
  <c r="G269" i="3"/>
  <c r="C269" i="3"/>
  <c r="G268" i="3"/>
  <c r="C268" i="3"/>
  <c r="G267" i="3"/>
  <c r="C267" i="3"/>
  <c r="G266" i="3"/>
  <c r="C266" i="3"/>
  <c r="G265" i="3"/>
  <c r="C265" i="3"/>
  <c r="G54" i="3"/>
  <c r="C54" i="3"/>
  <c r="G264" i="3"/>
  <c r="C264" i="3"/>
  <c r="G263" i="3"/>
  <c r="C263" i="3"/>
  <c r="G262" i="3"/>
  <c r="C262" i="3"/>
  <c r="G261" i="3"/>
  <c r="C261" i="3"/>
  <c r="G260" i="3"/>
  <c r="C260" i="3"/>
  <c r="G259" i="3"/>
  <c r="C259" i="3"/>
  <c r="G258" i="3"/>
  <c r="C258" i="3"/>
  <c r="G1022" i="3"/>
  <c r="C1022" i="3"/>
  <c r="G1021" i="3"/>
  <c r="C1021" i="3"/>
  <c r="G257" i="3"/>
  <c r="C257" i="3"/>
  <c r="G1020" i="3"/>
  <c r="C1020" i="3"/>
  <c r="G256" i="3"/>
  <c r="C256" i="3"/>
  <c r="G255" i="3"/>
  <c r="C255" i="3"/>
  <c r="G254" i="3"/>
  <c r="C254" i="3"/>
  <c r="G253" i="3"/>
  <c r="C253" i="3"/>
  <c r="G1019" i="3"/>
  <c r="C1019" i="3"/>
  <c r="G1018" i="3"/>
  <c r="C1018" i="3"/>
  <c r="G252" i="3"/>
  <c r="C252" i="3"/>
  <c r="G251" i="3"/>
  <c r="C251" i="3"/>
  <c r="G1017" i="3"/>
  <c r="C1017" i="3"/>
  <c r="G250" i="3"/>
  <c r="C250" i="3"/>
  <c r="G1016" i="3"/>
  <c r="C1016" i="3"/>
  <c r="G249" i="3"/>
  <c r="C249" i="3"/>
  <c r="G248" i="3"/>
  <c r="C248" i="3"/>
  <c r="G247" i="3"/>
  <c r="C247" i="3"/>
  <c r="G1015" i="3"/>
  <c r="C1015" i="3"/>
  <c r="G1014" i="3"/>
  <c r="C1014" i="3"/>
  <c r="G246" i="3"/>
  <c r="C246" i="3"/>
  <c r="G1013" i="3"/>
  <c r="C1013" i="3"/>
  <c r="G245" i="3"/>
  <c r="C245" i="3"/>
  <c r="G1012" i="3"/>
  <c r="C1012" i="3"/>
  <c r="G244" i="3"/>
  <c r="C244" i="3"/>
  <c r="G243" i="3"/>
  <c r="C243" i="3"/>
  <c r="G242" i="3"/>
  <c r="C242" i="3"/>
  <c r="G1011" i="3"/>
  <c r="C1011" i="3"/>
  <c r="G1010" i="3"/>
  <c r="C1010" i="3"/>
  <c r="G241" i="3"/>
  <c r="C241" i="3"/>
  <c r="G240" i="3"/>
  <c r="C240" i="3"/>
  <c r="G1009" i="3"/>
  <c r="C1009" i="3"/>
  <c r="G1008" i="3"/>
  <c r="C1008" i="3"/>
  <c r="G1007" i="3"/>
  <c r="C1007" i="3"/>
  <c r="G1006" i="3"/>
  <c r="C1006" i="3"/>
  <c r="G239" i="3"/>
  <c r="C239" i="3"/>
  <c r="G238" i="3"/>
  <c r="C238" i="3"/>
  <c r="G237" i="3"/>
  <c r="C237" i="3"/>
  <c r="G236" i="3"/>
  <c r="C236" i="3"/>
  <c r="G235" i="3"/>
  <c r="C235" i="3"/>
  <c r="G1005" i="3"/>
  <c r="C1005" i="3"/>
  <c r="G1004" i="3"/>
  <c r="C1004" i="3"/>
  <c r="G234" i="3"/>
  <c r="C234" i="3"/>
  <c r="G233" i="3"/>
  <c r="C233" i="3"/>
  <c r="G232" i="3"/>
  <c r="C232" i="3"/>
  <c r="G231" i="3"/>
  <c r="C231" i="3"/>
  <c r="G230" i="3"/>
  <c r="C230" i="3"/>
  <c r="G229" i="3"/>
  <c r="C229" i="3"/>
  <c r="G228" i="3"/>
  <c r="C228" i="3"/>
  <c r="G227" i="3"/>
  <c r="C227" i="3"/>
  <c r="G226" i="3"/>
  <c r="C226" i="3"/>
  <c r="G225" i="3"/>
  <c r="C225" i="3"/>
  <c r="G224" i="3"/>
  <c r="C224" i="3"/>
  <c r="G223" i="3"/>
  <c r="C223" i="3"/>
  <c r="G222" i="3"/>
  <c r="C222" i="3"/>
  <c r="G221" i="3"/>
  <c r="C221" i="3"/>
  <c r="G220" i="3"/>
  <c r="C220" i="3"/>
  <c r="G219" i="3"/>
  <c r="C219" i="3"/>
  <c r="G218" i="3"/>
  <c r="C218" i="3"/>
  <c r="G1003" i="3"/>
  <c r="C1003" i="3"/>
  <c r="G1002" i="3"/>
  <c r="C1002" i="3"/>
  <c r="G1001" i="3"/>
  <c r="C1001" i="3"/>
  <c r="G1000" i="3"/>
  <c r="C1000" i="3"/>
  <c r="G999" i="3"/>
  <c r="C999" i="3"/>
  <c r="G217" i="3"/>
  <c r="C217" i="3"/>
  <c r="G216" i="3"/>
  <c r="C216" i="3"/>
  <c r="G998" i="3"/>
  <c r="C998" i="3"/>
  <c r="G215" i="3"/>
  <c r="C215" i="3"/>
  <c r="G214" i="3"/>
  <c r="C214" i="3"/>
  <c r="G997" i="3"/>
  <c r="C997" i="3"/>
  <c r="G996" i="3"/>
  <c r="C996" i="3"/>
  <c r="G213" i="3"/>
  <c r="C213" i="3"/>
  <c r="G212" i="3"/>
  <c r="C212" i="3"/>
  <c r="G211" i="3"/>
  <c r="C211" i="3"/>
  <c r="G210" i="3"/>
  <c r="C210" i="3"/>
  <c r="G995" i="3"/>
  <c r="C995" i="3"/>
  <c r="G994" i="3"/>
  <c r="C994" i="3"/>
  <c r="G209" i="3"/>
  <c r="C209" i="3"/>
  <c r="G208" i="3"/>
  <c r="C208" i="3"/>
  <c r="G993" i="3"/>
  <c r="C993" i="3"/>
  <c r="G207" i="3"/>
  <c r="C207" i="3"/>
  <c r="G206" i="3"/>
  <c r="C206" i="3"/>
  <c r="G205" i="3"/>
  <c r="C205" i="3"/>
  <c r="G204" i="3"/>
  <c r="C204" i="3"/>
  <c r="G992" i="3"/>
  <c r="C992" i="3"/>
  <c r="G991" i="3"/>
  <c r="C991" i="3"/>
  <c r="G203" i="3"/>
  <c r="C203" i="3"/>
  <c r="G202" i="3"/>
  <c r="C202" i="3"/>
  <c r="G201" i="3"/>
  <c r="C201" i="3"/>
  <c r="G990" i="3"/>
  <c r="C990" i="3"/>
  <c r="G200" i="3"/>
  <c r="C200" i="3"/>
  <c r="G199" i="3"/>
  <c r="C199" i="3"/>
  <c r="G198" i="3"/>
  <c r="C198" i="3"/>
  <c r="G197" i="3"/>
  <c r="C197" i="3"/>
  <c r="G196" i="3"/>
  <c r="C196" i="3"/>
  <c r="G195" i="3"/>
  <c r="C195" i="3"/>
  <c r="G194" i="3"/>
  <c r="C194" i="3"/>
  <c r="G193" i="3"/>
  <c r="C193" i="3"/>
  <c r="G989" i="3"/>
  <c r="C989" i="3"/>
  <c r="G192" i="3"/>
  <c r="C192" i="3"/>
  <c r="G191" i="3"/>
  <c r="C191" i="3"/>
  <c r="G190" i="3"/>
  <c r="C190" i="3"/>
  <c r="G189" i="3"/>
  <c r="C189" i="3"/>
  <c r="G188" i="3"/>
  <c r="C188" i="3"/>
  <c r="G187" i="3"/>
  <c r="C187" i="3"/>
  <c r="G186" i="3"/>
  <c r="C186" i="3"/>
  <c r="G185" i="3"/>
  <c r="C185" i="3"/>
  <c r="G184" i="3"/>
  <c r="C184" i="3"/>
  <c r="G183" i="3"/>
  <c r="C183" i="3"/>
  <c r="G182" i="3"/>
  <c r="C182" i="3"/>
  <c r="G181" i="3"/>
  <c r="C181" i="3"/>
  <c r="G180" i="3"/>
  <c r="C180" i="3"/>
  <c r="G179" i="3"/>
  <c r="C179" i="3"/>
  <c r="G178" i="3"/>
  <c r="C178" i="3"/>
  <c r="G177" i="3"/>
  <c r="C177" i="3"/>
  <c r="G176" i="3"/>
  <c r="C176" i="3"/>
  <c r="G988" i="3"/>
  <c r="C988" i="3"/>
  <c r="G175" i="3"/>
  <c r="C175" i="3"/>
  <c r="G174" i="3"/>
  <c r="C174" i="3"/>
  <c r="G173" i="3"/>
  <c r="C173" i="3"/>
  <c r="G172" i="3"/>
  <c r="C172" i="3"/>
  <c r="G987" i="3"/>
  <c r="C987" i="3"/>
  <c r="G171" i="3"/>
  <c r="C171" i="3"/>
  <c r="G170" i="3"/>
  <c r="C170" i="3"/>
  <c r="G169" i="3"/>
  <c r="C169" i="3"/>
  <c r="G168" i="3"/>
  <c r="C168" i="3"/>
  <c r="G167" i="3"/>
  <c r="C167" i="3"/>
  <c r="G166" i="3"/>
  <c r="C166" i="3"/>
  <c r="G165" i="3"/>
  <c r="C165" i="3"/>
  <c r="E497" i="1"/>
  <c r="E165" i="3" s="1"/>
  <c r="G164" i="3"/>
  <c r="C164" i="3"/>
  <c r="G163" i="3"/>
  <c r="C163" i="3"/>
  <c r="G162" i="3"/>
  <c r="C162" i="3"/>
  <c r="E494" i="1"/>
  <c r="G161" i="3"/>
  <c r="C161" i="3"/>
  <c r="G160" i="3"/>
  <c r="C160" i="3"/>
  <c r="E492" i="1"/>
  <c r="E160" i="3" s="1"/>
  <c r="G159" i="3"/>
  <c r="C159" i="3"/>
  <c r="G158" i="3"/>
  <c r="C158" i="3"/>
  <c r="G157" i="3"/>
  <c r="C157" i="3"/>
  <c r="G156" i="3"/>
  <c r="C156" i="3"/>
  <c r="G155" i="3"/>
  <c r="C155" i="3"/>
  <c r="G154" i="3"/>
  <c r="C154" i="3"/>
  <c r="G153" i="3"/>
  <c r="C153" i="3"/>
  <c r="E484" i="1"/>
  <c r="E153" i="3" s="1"/>
  <c r="G152" i="3"/>
  <c r="C152" i="3"/>
  <c r="G151" i="3"/>
  <c r="C151" i="3"/>
  <c r="E482" i="1"/>
  <c r="F482" i="1" s="1"/>
  <c r="G482" i="1" s="1"/>
  <c r="I482" i="1" s="1"/>
  <c r="G150" i="3"/>
  <c r="C150" i="3"/>
  <c r="G149" i="3"/>
  <c r="C149" i="3"/>
  <c r="G148" i="3"/>
  <c r="C148" i="3"/>
  <c r="G147" i="3"/>
  <c r="C147" i="3"/>
  <c r="G146" i="3"/>
  <c r="C146" i="3"/>
  <c r="E477" i="1"/>
  <c r="E145" i="3" s="1"/>
  <c r="G145" i="3"/>
  <c r="C145" i="3"/>
  <c r="G144" i="3"/>
  <c r="C144" i="3"/>
  <c r="G143" i="3"/>
  <c r="C143" i="3"/>
  <c r="G142" i="3"/>
  <c r="C142" i="3"/>
  <c r="G141" i="3"/>
  <c r="C141" i="3"/>
  <c r="G140" i="3"/>
  <c r="C140" i="3"/>
  <c r="G139" i="3"/>
  <c r="C139" i="3"/>
  <c r="E471" i="1"/>
  <c r="F471" i="1" s="1"/>
  <c r="G138" i="3"/>
  <c r="C138" i="3"/>
  <c r="G137" i="3"/>
  <c r="C137" i="3"/>
  <c r="G136" i="3"/>
  <c r="C136" i="3"/>
  <c r="G135" i="3"/>
  <c r="C135" i="3"/>
  <c r="G134" i="3"/>
  <c r="C134" i="3"/>
  <c r="G986" i="3"/>
  <c r="C986" i="3"/>
  <c r="G985" i="3"/>
  <c r="C985" i="3"/>
  <c r="G133" i="3"/>
  <c r="C133" i="3"/>
  <c r="E462" i="1"/>
  <c r="E133" i="3" s="1"/>
  <c r="G132" i="3"/>
  <c r="C132" i="3"/>
  <c r="G131" i="3"/>
  <c r="C131" i="3"/>
  <c r="E460" i="1"/>
  <c r="E131" i="3" s="1"/>
  <c r="G130" i="3"/>
  <c r="C130" i="3"/>
  <c r="G129" i="3"/>
  <c r="C129" i="3"/>
  <c r="E458" i="1"/>
  <c r="E129" i="3" s="1"/>
  <c r="G128" i="3"/>
  <c r="C128" i="3"/>
  <c r="G127" i="3"/>
  <c r="C127" i="3"/>
  <c r="G984" i="3"/>
  <c r="C984" i="3"/>
  <c r="G126" i="3"/>
  <c r="C126" i="3"/>
  <c r="G125" i="3"/>
  <c r="C125" i="3"/>
  <c r="G124" i="3"/>
  <c r="C124" i="3"/>
  <c r="G123" i="3"/>
  <c r="C123" i="3"/>
  <c r="G122" i="3"/>
  <c r="C122" i="3"/>
  <c r="G121" i="3"/>
  <c r="C121" i="3"/>
  <c r="G120" i="3"/>
  <c r="C120" i="3"/>
  <c r="G983" i="3"/>
  <c r="C983" i="3"/>
  <c r="G982" i="3"/>
  <c r="C982" i="3"/>
  <c r="G119" i="3"/>
  <c r="C119" i="3"/>
  <c r="G981" i="3"/>
  <c r="C981" i="3"/>
  <c r="G980" i="3"/>
  <c r="C980" i="3"/>
  <c r="G118" i="3"/>
  <c r="C118" i="3"/>
  <c r="G979" i="3"/>
  <c r="C979" i="3"/>
  <c r="G978" i="3"/>
  <c r="C978" i="3"/>
  <c r="G977" i="3"/>
  <c r="C977" i="3"/>
  <c r="G976" i="3"/>
  <c r="C976" i="3"/>
  <c r="G975" i="3"/>
  <c r="C975" i="3"/>
  <c r="G117" i="3"/>
  <c r="C117" i="3"/>
  <c r="G116" i="3"/>
  <c r="C116" i="3"/>
  <c r="G115" i="3"/>
  <c r="C115" i="3"/>
  <c r="G114" i="3"/>
  <c r="C114" i="3"/>
  <c r="G113" i="3"/>
  <c r="C113" i="3"/>
  <c r="G112" i="3"/>
  <c r="C112" i="3"/>
  <c r="G111" i="3"/>
  <c r="C111" i="3"/>
  <c r="E429" i="1"/>
  <c r="G110" i="3"/>
  <c r="C110" i="3"/>
  <c r="G109" i="3"/>
  <c r="C109" i="3"/>
  <c r="G974" i="3"/>
  <c r="C974" i="3"/>
  <c r="G108" i="3"/>
  <c r="C108" i="3"/>
  <c r="G107" i="3"/>
  <c r="C107" i="3"/>
  <c r="G106" i="3"/>
  <c r="C106" i="3"/>
  <c r="G105" i="3"/>
  <c r="C105" i="3"/>
  <c r="G104" i="3"/>
  <c r="C104" i="3"/>
  <c r="G103" i="3"/>
  <c r="C103" i="3"/>
  <c r="E420" i="1"/>
  <c r="E103" i="3" s="1"/>
  <c r="G973" i="3"/>
  <c r="C973" i="3"/>
  <c r="G102" i="3"/>
  <c r="C102" i="3"/>
  <c r="G101" i="3"/>
  <c r="C101" i="3"/>
  <c r="G100" i="3"/>
  <c r="C100" i="3"/>
  <c r="G972" i="3"/>
  <c r="C972" i="3"/>
  <c r="G99" i="3"/>
  <c r="C99" i="3"/>
  <c r="E413" i="1"/>
  <c r="E99" i="3" s="1"/>
  <c r="G971" i="3"/>
  <c r="C971" i="3"/>
  <c r="G970" i="3"/>
  <c r="C970" i="3"/>
  <c r="G53" i="3"/>
  <c r="C53" i="3"/>
  <c r="E53" i="3"/>
  <c r="G98" i="3"/>
  <c r="C98" i="3"/>
  <c r="G969" i="3"/>
  <c r="C969" i="3"/>
  <c r="G97" i="3"/>
  <c r="C97" i="3"/>
  <c r="G96" i="3"/>
  <c r="C96" i="3"/>
  <c r="G95" i="3"/>
  <c r="C95" i="3"/>
  <c r="G94" i="3"/>
  <c r="C94" i="3"/>
  <c r="G93" i="3"/>
  <c r="C93" i="3"/>
  <c r="G52" i="3"/>
  <c r="C52" i="3"/>
  <c r="G968" i="3"/>
  <c r="C968" i="3"/>
  <c r="G967" i="3"/>
  <c r="C967" i="3"/>
  <c r="G966" i="3"/>
  <c r="C966" i="3"/>
  <c r="G965" i="3"/>
  <c r="C965" i="3"/>
  <c r="G964" i="3"/>
  <c r="C964" i="3"/>
  <c r="G963" i="3"/>
  <c r="C963" i="3"/>
  <c r="G962" i="3"/>
  <c r="C962" i="3"/>
  <c r="G961" i="3"/>
  <c r="C961" i="3"/>
  <c r="G960" i="3"/>
  <c r="C960" i="3"/>
  <c r="G959" i="3"/>
  <c r="C959" i="3"/>
  <c r="G958" i="3"/>
  <c r="C958" i="3"/>
  <c r="G957" i="3"/>
  <c r="C957" i="3"/>
  <c r="G956" i="3"/>
  <c r="C956" i="3"/>
  <c r="G955" i="3"/>
  <c r="C955" i="3"/>
  <c r="G92" i="3"/>
  <c r="C92" i="3"/>
  <c r="G91" i="3"/>
  <c r="C91" i="3"/>
  <c r="G90" i="3"/>
  <c r="C90" i="3"/>
  <c r="G89" i="3"/>
  <c r="C89" i="3"/>
  <c r="G954" i="3"/>
  <c r="C954" i="3"/>
  <c r="G88" i="3"/>
  <c r="C88" i="3"/>
  <c r="G953" i="3"/>
  <c r="C953" i="3"/>
  <c r="G952" i="3"/>
  <c r="C952" i="3"/>
  <c r="G951" i="3"/>
  <c r="C951" i="3"/>
  <c r="G950" i="3"/>
  <c r="C950" i="3"/>
  <c r="G87" i="3"/>
  <c r="C87" i="3"/>
  <c r="E374" i="1"/>
  <c r="G949" i="3"/>
  <c r="C949" i="3"/>
  <c r="G86" i="3"/>
  <c r="C86" i="3"/>
  <c r="G948" i="3"/>
  <c r="C948" i="3"/>
  <c r="G947" i="3"/>
  <c r="C947" i="3"/>
  <c r="G946" i="3"/>
  <c r="C946" i="3"/>
  <c r="G85" i="3"/>
  <c r="C85" i="3"/>
  <c r="G945" i="3"/>
  <c r="C945" i="3"/>
  <c r="G944" i="3"/>
  <c r="C944" i="3"/>
  <c r="G51" i="3"/>
  <c r="C51" i="3"/>
  <c r="G50" i="3"/>
  <c r="C50" i="3"/>
  <c r="G49" i="3"/>
  <c r="C49" i="3"/>
  <c r="G943" i="3"/>
  <c r="C943" i="3"/>
  <c r="G84" i="3"/>
  <c r="C84" i="3"/>
  <c r="G83" i="3"/>
  <c r="C83" i="3"/>
  <c r="G82" i="3"/>
  <c r="C82" i="3"/>
  <c r="G942" i="3"/>
  <c r="C942" i="3"/>
  <c r="G81" i="3"/>
  <c r="C81" i="3"/>
  <c r="G80" i="3"/>
  <c r="C80" i="3"/>
  <c r="E352" i="1"/>
  <c r="G79" i="3"/>
  <c r="C79" i="3"/>
  <c r="G48" i="3"/>
  <c r="C48" i="3"/>
  <c r="E48" i="3"/>
  <c r="G47" i="3"/>
  <c r="C47" i="3"/>
  <c r="E47" i="3"/>
  <c r="G46" i="3"/>
  <c r="C46" i="3"/>
  <c r="E46" i="3"/>
  <c r="G78" i="3"/>
  <c r="C78" i="3"/>
  <c r="G45" i="3"/>
  <c r="C45" i="3"/>
  <c r="E45" i="3"/>
  <c r="G941" i="3"/>
  <c r="C941" i="3"/>
  <c r="G77" i="3"/>
  <c r="C77" i="3"/>
  <c r="E347" i="1"/>
  <c r="G76" i="3"/>
  <c r="C76" i="3"/>
  <c r="G75" i="3"/>
  <c r="C75" i="3"/>
  <c r="G74" i="3"/>
  <c r="C74" i="3"/>
  <c r="G73" i="3"/>
  <c r="C73" i="3"/>
  <c r="G72" i="3"/>
  <c r="C72" i="3"/>
  <c r="G940" i="3"/>
  <c r="C940" i="3"/>
  <c r="G71" i="3"/>
  <c r="C71" i="3"/>
  <c r="G939" i="3"/>
  <c r="C939" i="3"/>
  <c r="G938" i="3"/>
  <c r="C938" i="3"/>
  <c r="G70" i="3"/>
  <c r="C70" i="3"/>
  <c r="G937" i="3"/>
  <c r="C937" i="3"/>
  <c r="G936" i="3"/>
  <c r="C936" i="3"/>
  <c r="G44" i="3"/>
  <c r="C44" i="3"/>
  <c r="G935" i="3"/>
  <c r="C935" i="3"/>
  <c r="G69" i="3"/>
  <c r="C69" i="3"/>
  <c r="G68" i="3"/>
  <c r="C68" i="3"/>
  <c r="G934" i="3"/>
  <c r="C934" i="3"/>
  <c r="E934" i="3"/>
  <c r="G933" i="3"/>
  <c r="C933" i="3"/>
  <c r="G932" i="3"/>
  <c r="C932" i="3"/>
  <c r="G931" i="3"/>
  <c r="C931" i="3"/>
  <c r="G930" i="3"/>
  <c r="C930" i="3"/>
  <c r="G929" i="3"/>
  <c r="C929" i="3"/>
  <c r="G928" i="3"/>
  <c r="C928" i="3"/>
  <c r="G927" i="3"/>
  <c r="C927" i="3"/>
  <c r="G43" i="3"/>
  <c r="C43" i="3"/>
  <c r="G42" i="3"/>
  <c r="C42" i="3"/>
  <c r="G926" i="3"/>
  <c r="C926" i="3"/>
  <c r="G925" i="3"/>
  <c r="C925" i="3"/>
  <c r="G924" i="3"/>
  <c r="C924" i="3"/>
  <c r="G923" i="3"/>
  <c r="C923" i="3"/>
  <c r="G41" i="3"/>
  <c r="C41" i="3"/>
  <c r="G922" i="3"/>
  <c r="C922" i="3"/>
  <c r="G921" i="3"/>
  <c r="C921" i="3"/>
  <c r="G920" i="3"/>
  <c r="C920" i="3"/>
  <c r="G40" i="3"/>
  <c r="C40" i="3"/>
  <c r="G39" i="3"/>
  <c r="C39" i="3"/>
  <c r="G38" i="3"/>
  <c r="C38" i="3"/>
  <c r="G37" i="3"/>
  <c r="C37" i="3"/>
  <c r="G36" i="3"/>
  <c r="C36" i="3"/>
  <c r="G919" i="3"/>
  <c r="C919" i="3"/>
  <c r="G918" i="3"/>
  <c r="C918" i="3"/>
  <c r="G917" i="3"/>
  <c r="C917" i="3"/>
  <c r="G916" i="3"/>
  <c r="C916" i="3"/>
  <c r="G35" i="3"/>
  <c r="C35" i="3"/>
  <c r="G34" i="3"/>
  <c r="C34" i="3"/>
  <c r="G33" i="3"/>
  <c r="C33" i="3"/>
  <c r="G32" i="3"/>
  <c r="C32" i="3"/>
  <c r="G915" i="3"/>
  <c r="C915" i="3"/>
  <c r="G914" i="3"/>
  <c r="C914" i="3"/>
  <c r="G913" i="3"/>
  <c r="C913" i="3"/>
  <c r="G912" i="3"/>
  <c r="C912" i="3"/>
  <c r="G911" i="3"/>
  <c r="C911" i="3"/>
  <c r="G910" i="3"/>
  <c r="C910" i="3"/>
  <c r="G909" i="3"/>
  <c r="C909" i="3"/>
  <c r="G908" i="3"/>
  <c r="C908" i="3"/>
  <c r="G907" i="3"/>
  <c r="C907" i="3"/>
  <c r="G906" i="3"/>
  <c r="C906" i="3"/>
  <c r="G905" i="3"/>
  <c r="C905" i="3"/>
  <c r="G904" i="3"/>
  <c r="C904" i="3"/>
  <c r="G903" i="3"/>
  <c r="C903" i="3"/>
  <c r="G902" i="3"/>
  <c r="C902" i="3"/>
  <c r="G901" i="3"/>
  <c r="C901" i="3"/>
  <c r="G900" i="3"/>
  <c r="C900" i="3"/>
  <c r="G899" i="3"/>
  <c r="C899" i="3"/>
  <c r="G898" i="3"/>
  <c r="C898" i="3"/>
  <c r="G897" i="3"/>
  <c r="C897" i="3"/>
  <c r="G896" i="3"/>
  <c r="C896" i="3"/>
  <c r="G895" i="3"/>
  <c r="C895" i="3"/>
  <c r="G894" i="3"/>
  <c r="C894" i="3"/>
  <c r="G893" i="3"/>
  <c r="C893" i="3"/>
  <c r="G892" i="3"/>
  <c r="C892" i="3"/>
  <c r="G891" i="3"/>
  <c r="C891" i="3"/>
  <c r="G890" i="3"/>
  <c r="C890" i="3"/>
  <c r="G889" i="3"/>
  <c r="C889" i="3"/>
  <c r="G31" i="3"/>
  <c r="C31" i="3"/>
  <c r="G888" i="3"/>
  <c r="C888" i="3"/>
  <c r="G887" i="3"/>
  <c r="C887" i="3"/>
  <c r="G886" i="3"/>
  <c r="C886" i="3"/>
  <c r="G30" i="3"/>
  <c r="C30" i="3"/>
  <c r="G29" i="3"/>
  <c r="C29" i="3"/>
  <c r="G28" i="3"/>
  <c r="C28" i="3"/>
  <c r="G27" i="3"/>
  <c r="C27" i="3"/>
  <c r="G26" i="3"/>
  <c r="C26" i="3"/>
  <c r="G25" i="3"/>
  <c r="C25" i="3"/>
  <c r="G885" i="3"/>
  <c r="C885" i="3"/>
  <c r="G24" i="3"/>
  <c r="C24" i="3"/>
  <c r="G884" i="3"/>
  <c r="C884" i="3"/>
  <c r="G883" i="3"/>
  <c r="C883" i="3"/>
  <c r="G882" i="3"/>
  <c r="C882" i="3"/>
  <c r="G881" i="3"/>
  <c r="C881" i="3"/>
  <c r="G880" i="3"/>
  <c r="C880" i="3"/>
  <c r="G879" i="3"/>
  <c r="C879" i="3"/>
  <c r="G23" i="3"/>
  <c r="C23" i="3"/>
  <c r="G22" i="3"/>
  <c r="C22" i="3"/>
  <c r="G878" i="3"/>
  <c r="C878" i="3"/>
  <c r="G877" i="3"/>
  <c r="C877" i="3"/>
  <c r="G876" i="3"/>
  <c r="C876" i="3"/>
  <c r="G875" i="3"/>
  <c r="C875" i="3"/>
  <c r="G874" i="3"/>
  <c r="C874" i="3"/>
  <c r="G21" i="3"/>
  <c r="C21" i="3"/>
  <c r="G873" i="3"/>
  <c r="C873" i="3"/>
  <c r="G67" i="3"/>
  <c r="C67" i="3"/>
  <c r="G872" i="3"/>
  <c r="C872" i="3"/>
  <c r="G871" i="3"/>
  <c r="C871" i="3"/>
  <c r="G20" i="3"/>
  <c r="C20" i="3"/>
  <c r="G870" i="3"/>
  <c r="C870" i="3"/>
  <c r="G869" i="3"/>
  <c r="C869" i="3"/>
  <c r="G868" i="3"/>
  <c r="C868" i="3"/>
  <c r="G19" i="3"/>
  <c r="C19" i="3"/>
  <c r="G867" i="3"/>
  <c r="C867" i="3"/>
  <c r="G866" i="3"/>
  <c r="C866" i="3"/>
  <c r="G18" i="3"/>
  <c r="C18" i="3"/>
  <c r="G17" i="3"/>
  <c r="C17" i="3"/>
  <c r="G865" i="3"/>
  <c r="C865" i="3"/>
  <c r="G16" i="3"/>
  <c r="C16" i="3"/>
  <c r="G15" i="3"/>
  <c r="C15" i="3"/>
  <c r="G14" i="3"/>
  <c r="C14" i="3"/>
  <c r="G13" i="3"/>
  <c r="C13" i="3"/>
  <c r="G66" i="3"/>
  <c r="C66" i="3"/>
  <c r="G12" i="3"/>
  <c r="C12" i="3"/>
  <c r="G11" i="3"/>
  <c r="C11" i="3"/>
  <c r="G65" i="3"/>
  <c r="C65" i="3"/>
  <c r="G864" i="3"/>
  <c r="C864" i="3"/>
  <c r="G863" i="3"/>
  <c r="C863" i="3"/>
  <c r="G862" i="3"/>
  <c r="C862" i="3"/>
  <c r="G861" i="3"/>
  <c r="C861" i="3"/>
  <c r="G860" i="3"/>
  <c r="C860" i="3"/>
  <c r="G859" i="3"/>
  <c r="C859" i="3"/>
  <c r="G858" i="3"/>
  <c r="C858" i="3"/>
  <c r="G857" i="3"/>
  <c r="C857" i="3"/>
  <c r="G856" i="3"/>
  <c r="C856" i="3"/>
  <c r="G64" i="3"/>
  <c r="C64" i="3"/>
  <c r="E216" i="1"/>
  <c r="F216" i="1" s="1"/>
  <c r="G855" i="3"/>
  <c r="C855" i="3"/>
  <c r="G854" i="3"/>
  <c r="C854" i="3"/>
  <c r="G853" i="3"/>
  <c r="C853" i="3"/>
  <c r="G852" i="3"/>
  <c r="C852" i="3"/>
  <c r="G851" i="3"/>
  <c r="C851" i="3"/>
  <c r="G850" i="3"/>
  <c r="C850" i="3"/>
  <c r="G849" i="3"/>
  <c r="C849" i="3"/>
  <c r="G848" i="3"/>
  <c r="C848" i="3"/>
  <c r="G847" i="3"/>
  <c r="C847" i="3"/>
  <c r="G846" i="3"/>
  <c r="C846" i="3"/>
  <c r="G845" i="3"/>
  <c r="C845" i="3"/>
  <c r="G844" i="3"/>
  <c r="C844" i="3"/>
  <c r="G843" i="3"/>
  <c r="C843" i="3"/>
  <c r="G842" i="3"/>
  <c r="C842" i="3"/>
  <c r="G841" i="3"/>
  <c r="C841" i="3"/>
  <c r="G840" i="3"/>
  <c r="C840" i="3"/>
  <c r="G839" i="3"/>
  <c r="C839" i="3"/>
  <c r="G838" i="3"/>
  <c r="C838" i="3"/>
  <c r="G837" i="3"/>
  <c r="C837" i="3"/>
  <c r="G836" i="3"/>
  <c r="C836" i="3"/>
  <c r="G835" i="3"/>
  <c r="C835" i="3"/>
  <c r="G834" i="3"/>
  <c r="C834" i="3"/>
  <c r="G833" i="3"/>
  <c r="C833" i="3"/>
  <c r="G832" i="3"/>
  <c r="C832" i="3"/>
  <c r="G831" i="3"/>
  <c r="C831" i="3"/>
  <c r="G830" i="3"/>
  <c r="C830" i="3"/>
  <c r="G829" i="3"/>
  <c r="C829" i="3"/>
  <c r="G828" i="3"/>
  <c r="C828" i="3"/>
  <c r="G827" i="3"/>
  <c r="C827" i="3"/>
  <c r="G826" i="3"/>
  <c r="C826" i="3"/>
  <c r="G825" i="3"/>
  <c r="C825" i="3"/>
  <c r="G824" i="3"/>
  <c r="C824" i="3"/>
  <c r="G823" i="3"/>
  <c r="C823" i="3"/>
  <c r="G822" i="3"/>
  <c r="C822" i="3"/>
  <c r="G821" i="3"/>
  <c r="C821" i="3"/>
  <c r="G820" i="3"/>
  <c r="C820" i="3"/>
  <c r="G819" i="3"/>
  <c r="C819" i="3"/>
  <c r="G818" i="3"/>
  <c r="C818" i="3"/>
  <c r="G817" i="3"/>
  <c r="C817" i="3"/>
  <c r="G816" i="3"/>
  <c r="C816" i="3"/>
  <c r="G815" i="3"/>
  <c r="C815" i="3"/>
  <c r="G814" i="3"/>
  <c r="C814" i="3"/>
  <c r="G813" i="3"/>
  <c r="C813" i="3"/>
  <c r="G812" i="3"/>
  <c r="C812" i="3"/>
  <c r="G811" i="3"/>
  <c r="C811" i="3"/>
  <c r="G810" i="3"/>
  <c r="C810" i="3"/>
  <c r="G809" i="3"/>
  <c r="C809" i="3"/>
  <c r="G808" i="3"/>
  <c r="C808" i="3"/>
  <c r="G807" i="3"/>
  <c r="C807" i="3"/>
  <c r="G806" i="3"/>
  <c r="C806" i="3"/>
  <c r="G805" i="3"/>
  <c r="C805" i="3"/>
  <c r="G804" i="3"/>
  <c r="C804" i="3"/>
  <c r="G803" i="3"/>
  <c r="C803" i="3"/>
  <c r="G802" i="3"/>
  <c r="C802" i="3"/>
  <c r="G801" i="3"/>
  <c r="C801" i="3"/>
  <c r="G800" i="3"/>
  <c r="C800" i="3"/>
  <c r="G799" i="3"/>
  <c r="C799" i="3"/>
  <c r="G798" i="3"/>
  <c r="C798" i="3"/>
  <c r="G797" i="3"/>
  <c r="C797" i="3"/>
  <c r="G796" i="3"/>
  <c r="C796" i="3"/>
  <c r="G795" i="3"/>
  <c r="C795" i="3"/>
  <c r="G794" i="3"/>
  <c r="C794" i="3"/>
  <c r="G793" i="3"/>
  <c r="C793" i="3"/>
  <c r="G792" i="3"/>
  <c r="C792" i="3"/>
  <c r="G791" i="3"/>
  <c r="C791" i="3"/>
  <c r="G790" i="3"/>
  <c r="C790" i="3"/>
  <c r="G789" i="3"/>
  <c r="C789" i="3"/>
  <c r="G788" i="3"/>
  <c r="C788" i="3"/>
  <c r="G787" i="3"/>
  <c r="C787" i="3"/>
  <c r="G786" i="3"/>
  <c r="C786" i="3"/>
  <c r="G785" i="3"/>
  <c r="C785" i="3"/>
  <c r="G784" i="3"/>
  <c r="C784" i="3"/>
  <c r="G783" i="3"/>
  <c r="C783" i="3"/>
  <c r="G782" i="3"/>
  <c r="C782" i="3"/>
  <c r="G781" i="3"/>
  <c r="C781" i="3"/>
  <c r="G780" i="3"/>
  <c r="C780" i="3"/>
  <c r="G779" i="3"/>
  <c r="C779" i="3"/>
  <c r="G778" i="3"/>
  <c r="C778" i="3"/>
  <c r="G777" i="3"/>
  <c r="C777" i="3"/>
  <c r="G776" i="3"/>
  <c r="C776" i="3"/>
  <c r="G775" i="3"/>
  <c r="C775" i="3"/>
  <c r="G774" i="3"/>
  <c r="C774" i="3"/>
  <c r="G773" i="3"/>
  <c r="C773" i="3"/>
  <c r="G772" i="3"/>
  <c r="C772" i="3"/>
  <c r="G771" i="3"/>
  <c r="C771" i="3"/>
  <c r="G770" i="3"/>
  <c r="C770" i="3"/>
  <c r="G769" i="3"/>
  <c r="C769" i="3"/>
  <c r="G768" i="3"/>
  <c r="C768" i="3"/>
  <c r="G767" i="3"/>
  <c r="C767" i="3"/>
  <c r="G766" i="3"/>
  <c r="C766" i="3"/>
  <c r="G765" i="3"/>
  <c r="C765" i="3"/>
  <c r="G764" i="3"/>
  <c r="C764" i="3"/>
  <c r="G763" i="3"/>
  <c r="C763" i="3"/>
  <c r="G762" i="3"/>
  <c r="C762" i="3"/>
  <c r="G761" i="3"/>
  <c r="C761" i="3"/>
  <c r="G760" i="3"/>
  <c r="C760" i="3"/>
  <c r="G759" i="3"/>
  <c r="C759" i="3"/>
  <c r="G758" i="3"/>
  <c r="C758" i="3"/>
  <c r="G757" i="3"/>
  <c r="C757" i="3"/>
  <c r="G756" i="3"/>
  <c r="C756" i="3"/>
  <c r="G755" i="3"/>
  <c r="C755" i="3"/>
  <c r="G754" i="3"/>
  <c r="C754" i="3"/>
  <c r="G753" i="3"/>
  <c r="C753" i="3"/>
  <c r="G752" i="3"/>
  <c r="C752" i="3"/>
  <c r="G751" i="3"/>
  <c r="C751" i="3"/>
  <c r="G750" i="3"/>
  <c r="C750" i="3"/>
  <c r="G749" i="3"/>
  <c r="C749" i="3"/>
  <c r="G748" i="3"/>
  <c r="C748" i="3"/>
  <c r="G747" i="3"/>
  <c r="C747" i="3"/>
  <c r="G746" i="3"/>
  <c r="C746" i="3"/>
  <c r="G745" i="3"/>
  <c r="C745" i="3"/>
  <c r="G744" i="3"/>
  <c r="C744" i="3"/>
  <c r="G743" i="3"/>
  <c r="C743" i="3"/>
  <c r="G742" i="3"/>
  <c r="C742" i="3"/>
  <c r="G741" i="3"/>
  <c r="C741" i="3"/>
  <c r="G740" i="3"/>
  <c r="C740" i="3"/>
  <c r="G739" i="3"/>
  <c r="C739" i="3"/>
  <c r="G738" i="3"/>
  <c r="C738" i="3"/>
  <c r="G737" i="3"/>
  <c r="C737" i="3"/>
  <c r="G736" i="3"/>
  <c r="C736" i="3"/>
  <c r="G735" i="3"/>
  <c r="C735" i="3"/>
  <c r="G734" i="3"/>
  <c r="C734" i="3"/>
  <c r="G733" i="3"/>
  <c r="C733" i="3"/>
  <c r="G732" i="3"/>
  <c r="C732" i="3"/>
  <c r="G731" i="3"/>
  <c r="C731" i="3"/>
  <c r="G730" i="3"/>
  <c r="C730" i="3"/>
  <c r="G729" i="3"/>
  <c r="C729" i="3"/>
  <c r="G728" i="3"/>
  <c r="C728" i="3"/>
  <c r="G727" i="3"/>
  <c r="C727" i="3"/>
  <c r="G726" i="3"/>
  <c r="C726" i="3"/>
  <c r="G725" i="3"/>
  <c r="C725" i="3"/>
  <c r="G724" i="3"/>
  <c r="C724" i="3"/>
  <c r="G723" i="3"/>
  <c r="C723" i="3"/>
  <c r="G722" i="3"/>
  <c r="C722" i="3"/>
  <c r="G721" i="3"/>
  <c r="C721" i="3"/>
  <c r="G720" i="3"/>
  <c r="C720" i="3"/>
  <c r="G719" i="3"/>
  <c r="C719" i="3"/>
  <c r="G718" i="3"/>
  <c r="C718" i="3"/>
  <c r="G717" i="3"/>
  <c r="C717" i="3"/>
  <c r="G716" i="3"/>
  <c r="C716" i="3"/>
  <c r="G715" i="3"/>
  <c r="C715" i="3"/>
  <c r="G714" i="3"/>
  <c r="C714" i="3"/>
  <c r="G713" i="3"/>
  <c r="C713" i="3"/>
  <c r="G712" i="3"/>
  <c r="C712" i="3"/>
  <c r="G711" i="3"/>
  <c r="C711" i="3"/>
  <c r="G710" i="3"/>
  <c r="C710" i="3"/>
  <c r="G709" i="3"/>
  <c r="C709" i="3"/>
  <c r="G708" i="3"/>
  <c r="C708" i="3"/>
  <c r="G707" i="3"/>
  <c r="C707" i="3"/>
  <c r="G706" i="3"/>
  <c r="C706" i="3"/>
  <c r="G705" i="3"/>
  <c r="C705" i="3"/>
  <c r="G704" i="3"/>
  <c r="C704" i="3"/>
  <c r="G703" i="3"/>
  <c r="C703" i="3"/>
  <c r="G702" i="3"/>
  <c r="C702" i="3"/>
  <c r="G701" i="3"/>
  <c r="C701" i="3"/>
  <c r="G700" i="3"/>
  <c r="C700" i="3"/>
  <c r="G699" i="3"/>
  <c r="C699" i="3"/>
  <c r="G698" i="3"/>
  <c r="C698" i="3"/>
  <c r="G697" i="3"/>
  <c r="C697" i="3"/>
  <c r="G696" i="3"/>
  <c r="C696" i="3"/>
  <c r="G695" i="3"/>
  <c r="C695" i="3"/>
  <c r="G694" i="3"/>
  <c r="C694" i="3"/>
  <c r="G693" i="3"/>
  <c r="C693" i="3"/>
  <c r="G692" i="3"/>
  <c r="C692" i="3"/>
  <c r="G691" i="3"/>
  <c r="C691" i="3"/>
  <c r="G690" i="3"/>
  <c r="C690" i="3"/>
  <c r="G689" i="3"/>
  <c r="C689" i="3"/>
  <c r="G688" i="3"/>
  <c r="C688" i="3"/>
  <c r="G687" i="3"/>
  <c r="C687" i="3"/>
  <c r="G686" i="3"/>
  <c r="C686" i="3"/>
  <c r="G685" i="3"/>
  <c r="C685" i="3"/>
  <c r="G684" i="3"/>
  <c r="C684" i="3"/>
  <c r="G683" i="3"/>
  <c r="C683" i="3"/>
  <c r="G682" i="3"/>
  <c r="C682" i="3"/>
  <c r="G681" i="3"/>
  <c r="C681" i="3"/>
  <c r="G680" i="3"/>
  <c r="C680" i="3"/>
  <c r="G679" i="3"/>
  <c r="C679" i="3"/>
  <c r="G678" i="3"/>
  <c r="C678" i="3"/>
  <c r="G677" i="3"/>
  <c r="C677" i="3"/>
  <c r="G676" i="3"/>
  <c r="C676" i="3"/>
  <c r="G675" i="3"/>
  <c r="C675" i="3"/>
  <c r="G674" i="3"/>
  <c r="C674" i="3"/>
  <c r="G673" i="3"/>
  <c r="C673" i="3"/>
  <c r="G672" i="3"/>
  <c r="C672" i="3"/>
  <c r="G671" i="3"/>
  <c r="C671" i="3"/>
  <c r="G670" i="3"/>
  <c r="C670" i="3"/>
  <c r="G669" i="3"/>
  <c r="C669" i="3"/>
  <c r="G668" i="3"/>
  <c r="C668" i="3"/>
  <c r="G667" i="3"/>
  <c r="C667" i="3"/>
  <c r="G666" i="3"/>
  <c r="C666" i="3"/>
  <c r="G665" i="3"/>
  <c r="C665" i="3"/>
  <c r="G664" i="3"/>
  <c r="C664" i="3"/>
  <c r="G663" i="3"/>
  <c r="C663" i="3"/>
  <c r="G662" i="3"/>
  <c r="C662" i="3"/>
  <c r="A840" i="3"/>
  <c r="H840" i="3"/>
  <c r="B840" i="3"/>
  <c r="D840" i="3"/>
  <c r="A841" i="3"/>
  <c r="H841" i="3"/>
  <c r="B841" i="3"/>
  <c r="D841" i="3"/>
  <c r="A842" i="3"/>
  <c r="H842" i="3"/>
  <c r="B842" i="3"/>
  <c r="D842" i="3"/>
  <c r="A843" i="3"/>
  <c r="H843" i="3"/>
  <c r="B843" i="3"/>
  <c r="D843" i="3"/>
  <c r="A844" i="3"/>
  <c r="H844" i="3"/>
  <c r="B844" i="3"/>
  <c r="D844" i="3"/>
  <c r="A845" i="3"/>
  <c r="H845" i="3"/>
  <c r="B845" i="3"/>
  <c r="D845" i="3"/>
  <c r="A846" i="3"/>
  <c r="H846" i="3"/>
  <c r="B846" i="3"/>
  <c r="D846" i="3"/>
  <c r="A847" i="3"/>
  <c r="H847" i="3"/>
  <c r="B847" i="3"/>
  <c r="D847" i="3"/>
  <c r="A848" i="3"/>
  <c r="H848" i="3"/>
  <c r="B848" i="3"/>
  <c r="D848" i="3"/>
  <c r="A849" i="3"/>
  <c r="H849" i="3"/>
  <c r="B849" i="3"/>
  <c r="D849" i="3"/>
  <c r="A850" i="3"/>
  <c r="H850" i="3"/>
  <c r="B850" i="3"/>
  <c r="D850" i="3"/>
  <c r="A851" i="3"/>
  <c r="H851" i="3"/>
  <c r="B851" i="3"/>
  <c r="D851" i="3"/>
  <c r="A852" i="3"/>
  <c r="H852" i="3"/>
  <c r="B852" i="3"/>
  <c r="D852" i="3"/>
  <c r="A853" i="3"/>
  <c r="H853" i="3"/>
  <c r="B853" i="3"/>
  <c r="D853" i="3"/>
  <c r="A854" i="3"/>
  <c r="H854" i="3"/>
  <c r="B854" i="3"/>
  <c r="D854" i="3"/>
  <c r="A855" i="3"/>
  <c r="H855" i="3"/>
  <c r="B855" i="3"/>
  <c r="D855" i="3"/>
  <c r="A64" i="3"/>
  <c r="H64" i="3"/>
  <c r="B64" i="3"/>
  <c r="D64" i="3"/>
  <c r="A856" i="3"/>
  <c r="H856" i="3"/>
  <c r="B856" i="3"/>
  <c r="D856" i="3"/>
  <c r="A857" i="3"/>
  <c r="H857" i="3"/>
  <c r="B857" i="3"/>
  <c r="D857" i="3"/>
  <c r="A858" i="3"/>
  <c r="H858" i="3"/>
  <c r="B858" i="3"/>
  <c r="D858" i="3"/>
  <c r="A859" i="3"/>
  <c r="H859" i="3"/>
  <c r="B859" i="3"/>
  <c r="D859" i="3"/>
  <c r="A860" i="3"/>
  <c r="H860" i="3"/>
  <c r="B860" i="3"/>
  <c r="D860" i="3"/>
  <c r="A861" i="3"/>
  <c r="H861" i="3"/>
  <c r="B861" i="3"/>
  <c r="D861" i="3"/>
  <c r="A862" i="3"/>
  <c r="H862" i="3"/>
  <c r="B862" i="3"/>
  <c r="D862" i="3"/>
  <c r="A863" i="3"/>
  <c r="H863" i="3"/>
  <c r="B863" i="3"/>
  <c r="D863" i="3"/>
  <c r="A864" i="3"/>
  <c r="H864" i="3"/>
  <c r="B864" i="3"/>
  <c r="D864" i="3"/>
  <c r="A65" i="3"/>
  <c r="H65" i="3"/>
  <c r="B65" i="3"/>
  <c r="D65" i="3"/>
  <c r="A11" i="3"/>
  <c r="H11" i="3"/>
  <c r="B11" i="3"/>
  <c r="D11" i="3"/>
  <c r="A12" i="3"/>
  <c r="H12" i="3"/>
  <c r="B12" i="3"/>
  <c r="D12" i="3"/>
  <c r="A66" i="3"/>
  <c r="H66" i="3"/>
  <c r="B66" i="3"/>
  <c r="D66" i="3"/>
  <c r="A13" i="3"/>
  <c r="H13" i="3"/>
  <c r="B13" i="3"/>
  <c r="D13" i="3"/>
  <c r="A14" i="3"/>
  <c r="H14" i="3"/>
  <c r="B14" i="3"/>
  <c r="D14" i="3"/>
  <c r="A15" i="3"/>
  <c r="H15" i="3"/>
  <c r="B15" i="3"/>
  <c r="D15" i="3"/>
  <c r="A16" i="3"/>
  <c r="H16" i="3"/>
  <c r="B16" i="3"/>
  <c r="D16" i="3"/>
  <c r="A865" i="3"/>
  <c r="H865" i="3"/>
  <c r="B865" i="3"/>
  <c r="D865" i="3"/>
  <c r="A17" i="3"/>
  <c r="H17" i="3"/>
  <c r="B17" i="3"/>
  <c r="D17" i="3"/>
  <c r="A18" i="3"/>
  <c r="H18" i="3"/>
  <c r="B18" i="3"/>
  <c r="D18" i="3"/>
  <c r="A866" i="3"/>
  <c r="H866" i="3"/>
  <c r="B866" i="3"/>
  <c r="D866" i="3"/>
  <c r="A867" i="3"/>
  <c r="H867" i="3"/>
  <c r="B867" i="3"/>
  <c r="D867" i="3"/>
  <c r="A19" i="3"/>
  <c r="H19" i="3"/>
  <c r="B19" i="3"/>
  <c r="D19" i="3"/>
  <c r="A868" i="3"/>
  <c r="H868" i="3"/>
  <c r="B868" i="3"/>
  <c r="D868" i="3"/>
  <c r="A869" i="3"/>
  <c r="H869" i="3"/>
  <c r="B869" i="3"/>
  <c r="D869" i="3"/>
  <c r="A870" i="3"/>
  <c r="H870" i="3"/>
  <c r="B870" i="3"/>
  <c r="D870" i="3"/>
  <c r="A20" i="3"/>
  <c r="H20" i="3"/>
  <c r="B20" i="3"/>
  <c r="D20" i="3"/>
  <c r="A871" i="3"/>
  <c r="H871" i="3"/>
  <c r="B871" i="3"/>
  <c r="D871" i="3"/>
  <c r="A872" i="3"/>
  <c r="H872" i="3"/>
  <c r="B872" i="3"/>
  <c r="D872" i="3"/>
  <c r="A67" i="3"/>
  <c r="H67" i="3"/>
  <c r="B67" i="3"/>
  <c r="D67" i="3"/>
  <c r="A873" i="3"/>
  <c r="H873" i="3"/>
  <c r="B873" i="3"/>
  <c r="D873" i="3"/>
  <c r="A21" i="3"/>
  <c r="H21" i="3"/>
  <c r="B21" i="3"/>
  <c r="D21" i="3"/>
  <c r="A874" i="3"/>
  <c r="H874" i="3"/>
  <c r="B874" i="3"/>
  <c r="D874" i="3"/>
  <c r="A875" i="3"/>
  <c r="H875" i="3"/>
  <c r="B875" i="3"/>
  <c r="D875" i="3"/>
  <c r="A876" i="3"/>
  <c r="H876" i="3"/>
  <c r="B876" i="3"/>
  <c r="D876" i="3"/>
  <c r="A877" i="3"/>
  <c r="H877" i="3"/>
  <c r="B877" i="3"/>
  <c r="D877" i="3"/>
  <c r="A878" i="3"/>
  <c r="H878" i="3"/>
  <c r="B878" i="3"/>
  <c r="D878" i="3"/>
  <c r="A22" i="3"/>
  <c r="H22" i="3"/>
  <c r="B22" i="3"/>
  <c r="D22" i="3"/>
  <c r="A23" i="3"/>
  <c r="H23" i="3"/>
  <c r="B23" i="3"/>
  <c r="D23" i="3"/>
  <c r="A879" i="3"/>
  <c r="H879" i="3"/>
  <c r="B879" i="3"/>
  <c r="D879" i="3"/>
  <c r="A880" i="3"/>
  <c r="H880" i="3"/>
  <c r="B880" i="3"/>
  <c r="D880" i="3"/>
  <c r="A881" i="3"/>
  <c r="H881" i="3"/>
  <c r="B881" i="3"/>
  <c r="D881" i="3"/>
  <c r="A882" i="3"/>
  <c r="H882" i="3"/>
  <c r="B882" i="3"/>
  <c r="D882" i="3"/>
  <c r="A883" i="3"/>
  <c r="H883" i="3"/>
  <c r="B883" i="3"/>
  <c r="D883" i="3"/>
  <c r="A884" i="3"/>
  <c r="H884" i="3"/>
  <c r="B884" i="3"/>
  <c r="D884" i="3"/>
  <c r="A24" i="3"/>
  <c r="H24" i="3"/>
  <c r="B24" i="3"/>
  <c r="D24" i="3"/>
  <c r="A885" i="3"/>
  <c r="H885" i="3"/>
  <c r="B885" i="3"/>
  <c r="D885" i="3"/>
  <c r="A25" i="3"/>
  <c r="H25" i="3"/>
  <c r="B25" i="3"/>
  <c r="D25" i="3"/>
  <c r="A26" i="3"/>
  <c r="H26" i="3"/>
  <c r="B26" i="3"/>
  <c r="D26" i="3"/>
  <c r="A27" i="3"/>
  <c r="H27" i="3"/>
  <c r="B27" i="3"/>
  <c r="D27" i="3"/>
  <c r="A28" i="3"/>
  <c r="H28" i="3"/>
  <c r="B28" i="3"/>
  <c r="D28" i="3"/>
  <c r="A29" i="3"/>
  <c r="H29" i="3"/>
  <c r="B29" i="3"/>
  <c r="D29" i="3"/>
  <c r="A30" i="3"/>
  <c r="H30" i="3"/>
  <c r="B30" i="3"/>
  <c r="D30" i="3"/>
  <c r="A886" i="3"/>
  <c r="H886" i="3"/>
  <c r="B886" i="3"/>
  <c r="D886" i="3"/>
  <c r="A887" i="3"/>
  <c r="H887" i="3"/>
  <c r="B887" i="3"/>
  <c r="D887" i="3"/>
  <c r="A888" i="3"/>
  <c r="H888" i="3"/>
  <c r="B888" i="3"/>
  <c r="D888" i="3"/>
  <c r="A31" i="3"/>
  <c r="H31" i="3"/>
  <c r="B31" i="3"/>
  <c r="D31" i="3"/>
  <c r="A889" i="3"/>
  <c r="H889" i="3"/>
  <c r="B889" i="3"/>
  <c r="D889" i="3"/>
  <c r="A890" i="3"/>
  <c r="H890" i="3"/>
  <c r="B890" i="3"/>
  <c r="D890" i="3"/>
  <c r="A891" i="3"/>
  <c r="H891" i="3"/>
  <c r="B891" i="3"/>
  <c r="D891" i="3"/>
  <c r="A892" i="3"/>
  <c r="H892" i="3"/>
  <c r="B892" i="3"/>
  <c r="D892" i="3"/>
  <c r="A893" i="3"/>
  <c r="H893" i="3"/>
  <c r="B893" i="3"/>
  <c r="D893" i="3"/>
  <c r="A894" i="3"/>
  <c r="H894" i="3"/>
  <c r="B894" i="3"/>
  <c r="D894" i="3"/>
  <c r="A895" i="3"/>
  <c r="H895" i="3"/>
  <c r="B895" i="3"/>
  <c r="D895" i="3"/>
  <c r="A896" i="3"/>
  <c r="H896" i="3"/>
  <c r="B896" i="3"/>
  <c r="D896" i="3"/>
  <c r="A897" i="3"/>
  <c r="H897" i="3"/>
  <c r="B897" i="3"/>
  <c r="D897" i="3"/>
  <c r="A898" i="3"/>
  <c r="H898" i="3"/>
  <c r="B898" i="3"/>
  <c r="D898" i="3"/>
  <c r="A899" i="3"/>
  <c r="H899" i="3"/>
  <c r="B899" i="3"/>
  <c r="D899" i="3"/>
  <c r="A900" i="3"/>
  <c r="H900" i="3"/>
  <c r="B900" i="3"/>
  <c r="D900" i="3"/>
  <c r="A901" i="3"/>
  <c r="H901" i="3"/>
  <c r="B901" i="3"/>
  <c r="D901" i="3"/>
  <c r="A902" i="3"/>
  <c r="H902" i="3"/>
  <c r="B902" i="3"/>
  <c r="D902" i="3"/>
  <c r="A903" i="3"/>
  <c r="H903" i="3"/>
  <c r="B903" i="3"/>
  <c r="D903" i="3"/>
  <c r="A904" i="3"/>
  <c r="H904" i="3"/>
  <c r="B904" i="3"/>
  <c r="D904" i="3"/>
  <c r="A905" i="3"/>
  <c r="H905" i="3"/>
  <c r="B905" i="3"/>
  <c r="D905" i="3"/>
  <c r="A906" i="3"/>
  <c r="H906" i="3"/>
  <c r="B906" i="3"/>
  <c r="D906" i="3"/>
  <c r="A907" i="3"/>
  <c r="H907" i="3"/>
  <c r="B907" i="3"/>
  <c r="D907" i="3"/>
  <c r="A908" i="3"/>
  <c r="H908" i="3"/>
  <c r="B908" i="3"/>
  <c r="D908" i="3"/>
  <c r="A909" i="3"/>
  <c r="H909" i="3"/>
  <c r="B909" i="3"/>
  <c r="D909" i="3"/>
  <c r="A910" i="3"/>
  <c r="H910" i="3"/>
  <c r="B910" i="3"/>
  <c r="D910" i="3"/>
  <c r="A911" i="3"/>
  <c r="H911" i="3"/>
  <c r="B911" i="3"/>
  <c r="D911" i="3"/>
  <c r="A912" i="3"/>
  <c r="H912" i="3"/>
  <c r="B912" i="3"/>
  <c r="D912" i="3"/>
  <c r="A913" i="3"/>
  <c r="H913" i="3"/>
  <c r="B913" i="3"/>
  <c r="D913" i="3"/>
  <c r="A914" i="3"/>
  <c r="H914" i="3"/>
  <c r="B914" i="3"/>
  <c r="D914" i="3"/>
  <c r="A915" i="3"/>
  <c r="H915" i="3"/>
  <c r="B915" i="3"/>
  <c r="D915" i="3"/>
  <c r="A32" i="3"/>
  <c r="H32" i="3"/>
  <c r="B32" i="3"/>
  <c r="D32" i="3"/>
  <c r="A33" i="3"/>
  <c r="H33" i="3"/>
  <c r="B33" i="3"/>
  <c r="D33" i="3"/>
  <c r="A34" i="3"/>
  <c r="H34" i="3"/>
  <c r="B34" i="3"/>
  <c r="D34" i="3"/>
  <c r="A35" i="3"/>
  <c r="H35" i="3"/>
  <c r="B35" i="3"/>
  <c r="D35" i="3"/>
  <c r="A916" i="3"/>
  <c r="H916" i="3"/>
  <c r="B916" i="3"/>
  <c r="D916" i="3"/>
  <c r="A917" i="3"/>
  <c r="H917" i="3"/>
  <c r="B917" i="3"/>
  <c r="D917" i="3"/>
  <c r="A918" i="3"/>
  <c r="H918" i="3"/>
  <c r="B918" i="3"/>
  <c r="D918" i="3"/>
  <c r="A919" i="3"/>
  <c r="H919" i="3"/>
  <c r="B919" i="3"/>
  <c r="D919" i="3"/>
  <c r="A36" i="3"/>
  <c r="H36" i="3"/>
  <c r="B36" i="3"/>
  <c r="D36" i="3"/>
  <c r="A37" i="3"/>
  <c r="H37" i="3"/>
  <c r="B37" i="3"/>
  <c r="D37" i="3"/>
  <c r="A38" i="3"/>
  <c r="H38" i="3"/>
  <c r="B38" i="3"/>
  <c r="D38" i="3"/>
  <c r="A39" i="3"/>
  <c r="H39" i="3"/>
  <c r="B39" i="3"/>
  <c r="D39" i="3"/>
  <c r="A40" i="3"/>
  <c r="H40" i="3"/>
  <c r="B40" i="3"/>
  <c r="D40" i="3"/>
  <c r="A920" i="3"/>
  <c r="H920" i="3"/>
  <c r="B920" i="3"/>
  <c r="D920" i="3"/>
  <c r="A921" i="3"/>
  <c r="H921" i="3"/>
  <c r="B921" i="3"/>
  <c r="D921" i="3"/>
  <c r="A922" i="3"/>
  <c r="H922" i="3"/>
  <c r="B922" i="3"/>
  <c r="D922" i="3"/>
  <c r="A41" i="3"/>
  <c r="H41" i="3"/>
  <c r="B41" i="3"/>
  <c r="D41" i="3"/>
  <c r="A923" i="3"/>
  <c r="H923" i="3"/>
  <c r="B923" i="3"/>
  <c r="D923" i="3"/>
  <c r="A924" i="3"/>
  <c r="H924" i="3"/>
  <c r="B924" i="3"/>
  <c r="D924" i="3"/>
  <c r="A925" i="3"/>
  <c r="H925" i="3"/>
  <c r="B925" i="3"/>
  <c r="D925" i="3"/>
  <c r="A926" i="3"/>
  <c r="H926" i="3"/>
  <c r="B926" i="3"/>
  <c r="D926" i="3"/>
  <c r="A42" i="3"/>
  <c r="H42" i="3"/>
  <c r="B42" i="3"/>
  <c r="D42" i="3"/>
  <c r="A43" i="3"/>
  <c r="H43" i="3"/>
  <c r="B43" i="3"/>
  <c r="D43" i="3"/>
  <c r="A927" i="3"/>
  <c r="H927" i="3"/>
  <c r="B927" i="3"/>
  <c r="D927" i="3"/>
  <c r="A928" i="3"/>
  <c r="H928" i="3"/>
  <c r="B928" i="3"/>
  <c r="D928" i="3"/>
  <c r="A929" i="3"/>
  <c r="H929" i="3"/>
  <c r="B929" i="3"/>
  <c r="D929" i="3"/>
  <c r="A930" i="3"/>
  <c r="H930" i="3"/>
  <c r="B930" i="3"/>
  <c r="D930" i="3"/>
  <c r="A931" i="3"/>
  <c r="H931" i="3"/>
  <c r="B931" i="3"/>
  <c r="D931" i="3"/>
  <c r="A932" i="3"/>
  <c r="H932" i="3"/>
  <c r="B932" i="3"/>
  <c r="D932" i="3"/>
  <c r="A933" i="3"/>
  <c r="H933" i="3"/>
  <c r="B933" i="3"/>
  <c r="D933" i="3"/>
  <c r="A934" i="3"/>
  <c r="H934" i="3"/>
  <c r="B934" i="3"/>
  <c r="D934" i="3"/>
  <c r="A68" i="3"/>
  <c r="H68" i="3"/>
  <c r="B68" i="3"/>
  <c r="D68" i="3"/>
  <c r="A69" i="3"/>
  <c r="H69" i="3"/>
  <c r="B69" i="3"/>
  <c r="D69" i="3"/>
  <c r="A935" i="3"/>
  <c r="H935" i="3"/>
  <c r="B935" i="3"/>
  <c r="D935" i="3"/>
  <c r="A44" i="3"/>
  <c r="H44" i="3"/>
  <c r="B44" i="3"/>
  <c r="D44" i="3"/>
  <c r="A936" i="3"/>
  <c r="H936" i="3"/>
  <c r="B936" i="3"/>
  <c r="D936" i="3"/>
  <c r="A937" i="3"/>
  <c r="H937" i="3"/>
  <c r="B937" i="3"/>
  <c r="D937" i="3"/>
  <c r="A70" i="3"/>
  <c r="H70" i="3"/>
  <c r="B70" i="3"/>
  <c r="D70" i="3"/>
  <c r="A938" i="3"/>
  <c r="H938" i="3"/>
  <c r="B938" i="3"/>
  <c r="D938" i="3"/>
  <c r="A939" i="3"/>
  <c r="H939" i="3"/>
  <c r="B939" i="3"/>
  <c r="D939" i="3"/>
  <c r="A71" i="3"/>
  <c r="H71" i="3"/>
  <c r="B71" i="3"/>
  <c r="D71" i="3"/>
  <c r="A940" i="3"/>
  <c r="H940" i="3"/>
  <c r="B940" i="3"/>
  <c r="D940" i="3"/>
  <c r="A72" i="3"/>
  <c r="H72" i="3"/>
  <c r="B72" i="3"/>
  <c r="D72" i="3"/>
  <c r="A73" i="3"/>
  <c r="H73" i="3"/>
  <c r="B73" i="3"/>
  <c r="D73" i="3"/>
  <c r="A74" i="3"/>
  <c r="H74" i="3"/>
  <c r="B74" i="3"/>
  <c r="D74" i="3"/>
  <c r="A75" i="3"/>
  <c r="H75" i="3"/>
  <c r="B75" i="3"/>
  <c r="D75" i="3"/>
  <c r="A76" i="3"/>
  <c r="H76" i="3"/>
  <c r="B76" i="3"/>
  <c r="D76" i="3"/>
  <c r="A77" i="3"/>
  <c r="H77" i="3"/>
  <c r="B77" i="3"/>
  <c r="D77" i="3"/>
  <c r="A941" i="3"/>
  <c r="H941" i="3"/>
  <c r="B941" i="3"/>
  <c r="D941" i="3"/>
  <c r="A45" i="3"/>
  <c r="H45" i="3"/>
  <c r="B45" i="3"/>
  <c r="D45" i="3"/>
  <c r="A78" i="3"/>
  <c r="H78" i="3"/>
  <c r="B78" i="3"/>
  <c r="D78" i="3"/>
  <c r="A46" i="3"/>
  <c r="H46" i="3"/>
  <c r="B46" i="3"/>
  <c r="D46" i="3"/>
  <c r="A47" i="3"/>
  <c r="H47" i="3"/>
  <c r="B47" i="3"/>
  <c r="D47" i="3"/>
  <c r="A48" i="3"/>
  <c r="H48" i="3"/>
  <c r="B48" i="3"/>
  <c r="D48" i="3"/>
  <c r="A79" i="3"/>
  <c r="H79" i="3"/>
  <c r="B79" i="3"/>
  <c r="D79" i="3"/>
  <c r="A80" i="3"/>
  <c r="H80" i="3"/>
  <c r="B80" i="3"/>
  <c r="D80" i="3"/>
  <c r="A81" i="3"/>
  <c r="H81" i="3"/>
  <c r="B81" i="3"/>
  <c r="D81" i="3"/>
  <c r="A942" i="3"/>
  <c r="H942" i="3"/>
  <c r="B942" i="3"/>
  <c r="D942" i="3"/>
  <c r="A82" i="3"/>
  <c r="H82" i="3"/>
  <c r="B82" i="3"/>
  <c r="D82" i="3"/>
  <c r="A83" i="3"/>
  <c r="H83" i="3"/>
  <c r="B83" i="3"/>
  <c r="D83" i="3"/>
  <c r="A84" i="3"/>
  <c r="H84" i="3"/>
  <c r="B84" i="3"/>
  <c r="D84" i="3"/>
  <c r="A943" i="3"/>
  <c r="H943" i="3"/>
  <c r="B943" i="3"/>
  <c r="D943" i="3"/>
  <c r="A49" i="3"/>
  <c r="H49" i="3"/>
  <c r="B49" i="3"/>
  <c r="D49" i="3"/>
  <c r="A50" i="3"/>
  <c r="H50" i="3"/>
  <c r="B50" i="3"/>
  <c r="D50" i="3"/>
  <c r="A51" i="3"/>
  <c r="H51" i="3"/>
  <c r="B51" i="3"/>
  <c r="D51" i="3"/>
  <c r="A944" i="3"/>
  <c r="H944" i="3"/>
  <c r="B944" i="3"/>
  <c r="D944" i="3"/>
  <c r="A945" i="3"/>
  <c r="H945" i="3"/>
  <c r="B945" i="3"/>
  <c r="D945" i="3"/>
  <c r="A85" i="3"/>
  <c r="H85" i="3"/>
  <c r="B85" i="3"/>
  <c r="D85" i="3"/>
  <c r="A946" i="3"/>
  <c r="H946" i="3"/>
  <c r="B946" i="3"/>
  <c r="D946" i="3"/>
  <c r="A947" i="3"/>
  <c r="H947" i="3"/>
  <c r="B947" i="3"/>
  <c r="D947" i="3"/>
  <c r="A948" i="3"/>
  <c r="H948" i="3"/>
  <c r="B948" i="3"/>
  <c r="D948" i="3"/>
  <c r="A86" i="3"/>
  <c r="H86" i="3"/>
  <c r="B86" i="3"/>
  <c r="D86" i="3"/>
  <c r="A949" i="3"/>
  <c r="H949" i="3"/>
  <c r="B949" i="3"/>
  <c r="D949" i="3"/>
  <c r="A87" i="3"/>
  <c r="H87" i="3"/>
  <c r="B87" i="3"/>
  <c r="D87" i="3"/>
  <c r="A950" i="3"/>
  <c r="H950" i="3"/>
  <c r="B950" i="3"/>
  <c r="D950" i="3"/>
  <c r="A951" i="3"/>
  <c r="H951" i="3"/>
  <c r="B951" i="3"/>
  <c r="D951" i="3"/>
  <c r="A952" i="3"/>
  <c r="H952" i="3"/>
  <c r="B952" i="3"/>
  <c r="D952" i="3"/>
  <c r="A953" i="3"/>
  <c r="H953" i="3"/>
  <c r="B953" i="3"/>
  <c r="D953" i="3"/>
  <c r="A88" i="3"/>
  <c r="H88" i="3"/>
  <c r="B88" i="3"/>
  <c r="D88" i="3"/>
  <c r="A954" i="3"/>
  <c r="H954" i="3"/>
  <c r="B954" i="3"/>
  <c r="D954" i="3"/>
  <c r="A89" i="3"/>
  <c r="H89" i="3"/>
  <c r="B89" i="3"/>
  <c r="D89" i="3"/>
  <c r="A90" i="3"/>
  <c r="H90" i="3"/>
  <c r="B90" i="3"/>
  <c r="D90" i="3"/>
  <c r="A91" i="3"/>
  <c r="H91" i="3"/>
  <c r="B91" i="3"/>
  <c r="D91" i="3"/>
  <c r="A92" i="3"/>
  <c r="H92" i="3"/>
  <c r="B92" i="3"/>
  <c r="D92" i="3"/>
  <c r="A955" i="3"/>
  <c r="H955" i="3"/>
  <c r="B955" i="3"/>
  <c r="D955" i="3"/>
  <c r="A956" i="3"/>
  <c r="H956" i="3"/>
  <c r="B956" i="3"/>
  <c r="D956" i="3"/>
  <c r="A957" i="3"/>
  <c r="H957" i="3"/>
  <c r="B957" i="3"/>
  <c r="D957" i="3"/>
  <c r="A958" i="3"/>
  <c r="H958" i="3"/>
  <c r="B958" i="3"/>
  <c r="D958" i="3"/>
  <c r="A959" i="3"/>
  <c r="H959" i="3"/>
  <c r="B959" i="3"/>
  <c r="D959" i="3"/>
  <c r="A960" i="3"/>
  <c r="H960" i="3"/>
  <c r="B960" i="3"/>
  <c r="D960" i="3"/>
  <c r="A961" i="3"/>
  <c r="H961" i="3"/>
  <c r="B961" i="3"/>
  <c r="D961" i="3"/>
  <c r="A962" i="3"/>
  <c r="H962" i="3"/>
  <c r="B962" i="3"/>
  <c r="D962" i="3"/>
  <c r="A963" i="3"/>
  <c r="H963" i="3"/>
  <c r="B963" i="3"/>
  <c r="D963" i="3"/>
  <c r="A964" i="3"/>
  <c r="H964" i="3"/>
  <c r="B964" i="3"/>
  <c r="D964" i="3"/>
  <c r="A965" i="3"/>
  <c r="H965" i="3"/>
  <c r="B965" i="3"/>
  <c r="D965" i="3"/>
  <c r="A966" i="3"/>
  <c r="H966" i="3"/>
  <c r="B966" i="3"/>
  <c r="D966" i="3"/>
  <c r="A967" i="3"/>
  <c r="H967" i="3"/>
  <c r="B967" i="3"/>
  <c r="D967" i="3"/>
  <c r="A968" i="3"/>
  <c r="H968" i="3"/>
  <c r="B968" i="3"/>
  <c r="D968" i="3"/>
  <c r="A52" i="3"/>
  <c r="H52" i="3"/>
  <c r="B52" i="3"/>
  <c r="D52" i="3"/>
  <c r="A93" i="3"/>
  <c r="H93" i="3"/>
  <c r="B93" i="3"/>
  <c r="D93" i="3"/>
  <c r="A94" i="3"/>
  <c r="H94" i="3"/>
  <c r="B94" i="3"/>
  <c r="D94" i="3"/>
  <c r="A95" i="3"/>
  <c r="H95" i="3"/>
  <c r="B95" i="3"/>
  <c r="D95" i="3"/>
  <c r="A96" i="3"/>
  <c r="H96" i="3"/>
  <c r="B96" i="3"/>
  <c r="D96" i="3"/>
  <c r="A97" i="3"/>
  <c r="H97" i="3"/>
  <c r="B97" i="3"/>
  <c r="D97" i="3"/>
  <c r="A969" i="3"/>
  <c r="H969" i="3"/>
  <c r="B969" i="3"/>
  <c r="D969" i="3"/>
  <c r="A98" i="3"/>
  <c r="H98" i="3"/>
  <c r="B98" i="3"/>
  <c r="D98" i="3"/>
  <c r="A53" i="3"/>
  <c r="H53" i="3"/>
  <c r="B53" i="3"/>
  <c r="D53" i="3"/>
  <c r="A970" i="3"/>
  <c r="H970" i="3"/>
  <c r="B970" i="3"/>
  <c r="D970" i="3"/>
  <c r="A971" i="3"/>
  <c r="H971" i="3"/>
  <c r="B971" i="3"/>
  <c r="D971" i="3"/>
  <c r="A99" i="3"/>
  <c r="H99" i="3"/>
  <c r="B99" i="3"/>
  <c r="D99" i="3"/>
  <c r="A972" i="3"/>
  <c r="H972" i="3"/>
  <c r="B972" i="3"/>
  <c r="D972" i="3"/>
  <c r="A100" i="3"/>
  <c r="H100" i="3"/>
  <c r="B100" i="3"/>
  <c r="D100" i="3"/>
  <c r="A101" i="3"/>
  <c r="H101" i="3"/>
  <c r="B101" i="3"/>
  <c r="D101" i="3"/>
  <c r="A102" i="3"/>
  <c r="H102" i="3"/>
  <c r="B102" i="3"/>
  <c r="D102" i="3"/>
  <c r="A973" i="3"/>
  <c r="H973" i="3"/>
  <c r="B973" i="3"/>
  <c r="D973" i="3"/>
  <c r="A103" i="3"/>
  <c r="H103" i="3"/>
  <c r="B103" i="3"/>
  <c r="D103" i="3"/>
  <c r="A104" i="3"/>
  <c r="H104" i="3"/>
  <c r="B104" i="3"/>
  <c r="D104" i="3"/>
  <c r="A105" i="3"/>
  <c r="H105" i="3"/>
  <c r="B105" i="3"/>
  <c r="D105" i="3"/>
  <c r="A106" i="3"/>
  <c r="H106" i="3"/>
  <c r="B106" i="3"/>
  <c r="D106" i="3"/>
  <c r="A107" i="3"/>
  <c r="H107" i="3"/>
  <c r="B107" i="3"/>
  <c r="D107" i="3"/>
  <c r="A108" i="3"/>
  <c r="H108" i="3"/>
  <c r="B108" i="3"/>
  <c r="D108" i="3"/>
  <c r="A974" i="3"/>
  <c r="H974" i="3"/>
  <c r="B974" i="3"/>
  <c r="D974" i="3"/>
  <c r="A109" i="3"/>
  <c r="H109" i="3"/>
  <c r="B109" i="3"/>
  <c r="D109" i="3"/>
  <c r="A110" i="3"/>
  <c r="H110" i="3"/>
  <c r="B110" i="3"/>
  <c r="D110" i="3"/>
  <c r="A111" i="3"/>
  <c r="H111" i="3"/>
  <c r="B111" i="3"/>
  <c r="D111" i="3"/>
  <c r="A112" i="3"/>
  <c r="H112" i="3"/>
  <c r="B112" i="3"/>
  <c r="D112" i="3"/>
  <c r="A113" i="3"/>
  <c r="H113" i="3"/>
  <c r="B113" i="3"/>
  <c r="D113" i="3"/>
  <c r="A114" i="3"/>
  <c r="H114" i="3"/>
  <c r="B114" i="3"/>
  <c r="D114" i="3"/>
  <c r="A115" i="3"/>
  <c r="H115" i="3"/>
  <c r="B115" i="3"/>
  <c r="D115" i="3"/>
  <c r="A116" i="3"/>
  <c r="H116" i="3"/>
  <c r="B116" i="3"/>
  <c r="D116" i="3"/>
  <c r="A117" i="3"/>
  <c r="H117" i="3"/>
  <c r="B117" i="3"/>
  <c r="D117" i="3"/>
  <c r="A975" i="3"/>
  <c r="H975" i="3"/>
  <c r="B975" i="3"/>
  <c r="D975" i="3"/>
  <c r="A976" i="3"/>
  <c r="H976" i="3"/>
  <c r="B976" i="3"/>
  <c r="D976" i="3"/>
  <c r="A977" i="3"/>
  <c r="H977" i="3"/>
  <c r="B977" i="3"/>
  <c r="D977" i="3"/>
  <c r="A978" i="3"/>
  <c r="H978" i="3"/>
  <c r="B978" i="3"/>
  <c r="D978" i="3"/>
  <c r="A979" i="3"/>
  <c r="H979" i="3"/>
  <c r="B979" i="3"/>
  <c r="D979" i="3"/>
  <c r="A118" i="3"/>
  <c r="H118" i="3"/>
  <c r="B118" i="3"/>
  <c r="D118" i="3"/>
  <c r="A980" i="3"/>
  <c r="H980" i="3"/>
  <c r="B980" i="3"/>
  <c r="D980" i="3"/>
  <c r="A981" i="3"/>
  <c r="H981" i="3"/>
  <c r="B981" i="3"/>
  <c r="D981" i="3"/>
  <c r="A119" i="3"/>
  <c r="H119" i="3"/>
  <c r="B119" i="3"/>
  <c r="D119" i="3"/>
  <c r="A982" i="3"/>
  <c r="H982" i="3"/>
  <c r="B982" i="3"/>
  <c r="D982" i="3"/>
  <c r="A983" i="3"/>
  <c r="H983" i="3"/>
  <c r="B983" i="3"/>
  <c r="D983" i="3"/>
  <c r="A120" i="3"/>
  <c r="H120" i="3"/>
  <c r="B120" i="3"/>
  <c r="D120" i="3"/>
  <c r="A121" i="3"/>
  <c r="H121" i="3"/>
  <c r="B121" i="3"/>
  <c r="D121" i="3"/>
  <c r="A122" i="3"/>
  <c r="H122" i="3"/>
  <c r="B122" i="3"/>
  <c r="D122" i="3"/>
  <c r="A123" i="3"/>
  <c r="H123" i="3"/>
  <c r="B123" i="3"/>
  <c r="D123" i="3"/>
  <c r="A124" i="3"/>
  <c r="H124" i="3"/>
  <c r="B124" i="3"/>
  <c r="D124" i="3"/>
  <c r="A125" i="3"/>
  <c r="H125" i="3"/>
  <c r="B125" i="3"/>
  <c r="D125" i="3"/>
  <c r="A126" i="3"/>
  <c r="H126" i="3"/>
  <c r="B126" i="3"/>
  <c r="D126" i="3"/>
  <c r="A984" i="3"/>
  <c r="H984" i="3"/>
  <c r="B984" i="3"/>
  <c r="D984" i="3"/>
  <c r="A127" i="3"/>
  <c r="H127" i="3"/>
  <c r="B127" i="3"/>
  <c r="D127" i="3"/>
  <c r="A128" i="3"/>
  <c r="H128" i="3"/>
  <c r="B128" i="3"/>
  <c r="D128" i="3"/>
  <c r="A129" i="3"/>
  <c r="H129" i="3"/>
  <c r="B129" i="3"/>
  <c r="D129" i="3"/>
  <c r="A130" i="3"/>
  <c r="H130" i="3"/>
  <c r="B130" i="3"/>
  <c r="D130" i="3"/>
  <c r="A131" i="3"/>
  <c r="H131" i="3"/>
  <c r="B131" i="3"/>
  <c r="D131" i="3"/>
  <c r="A132" i="3"/>
  <c r="H132" i="3"/>
  <c r="B132" i="3"/>
  <c r="D132" i="3"/>
  <c r="A133" i="3"/>
  <c r="H133" i="3"/>
  <c r="B133" i="3"/>
  <c r="D133" i="3"/>
  <c r="A985" i="3"/>
  <c r="H985" i="3"/>
  <c r="B985" i="3"/>
  <c r="D985" i="3"/>
  <c r="A986" i="3"/>
  <c r="H986" i="3"/>
  <c r="B986" i="3"/>
  <c r="D986" i="3"/>
  <c r="A134" i="3"/>
  <c r="H134" i="3"/>
  <c r="B134" i="3"/>
  <c r="D134" i="3"/>
  <c r="A135" i="3"/>
  <c r="H135" i="3"/>
  <c r="B135" i="3"/>
  <c r="D135" i="3"/>
  <c r="A136" i="3"/>
  <c r="H136" i="3"/>
  <c r="B136" i="3"/>
  <c r="D136" i="3"/>
  <c r="A137" i="3"/>
  <c r="H137" i="3"/>
  <c r="B137" i="3"/>
  <c r="D137" i="3"/>
  <c r="A138" i="3"/>
  <c r="H138" i="3"/>
  <c r="B138" i="3"/>
  <c r="D138" i="3"/>
  <c r="A139" i="3"/>
  <c r="H139" i="3"/>
  <c r="B139" i="3"/>
  <c r="D139" i="3"/>
  <c r="A140" i="3"/>
  <c r="H140" i="3"/>
  <c r="B140" i="3"/>
  <c r="D140" i="3"/>
  <c r="A141" i="3"/>
  <c r="H141" i="3"/>
  <c r="B141" i="3"/>
  <c r="D141" i="3"/>
  <c r="A142" i="3"/>
  <c r="H142" i="3"/>
  <c r="B142" i="3"/>
  <c r="D142" i="3"/>
  <c r="A143" i="3"/>
  <c r="H143" i="3"/>
  <c r="B143" i="3"/>
  <c r="D143" i="3"/>
  <c r="A144" i="3"/>
  <c r="H144" i="3"/>
  <c r="B144" i="3"/>
  <c r="D144" i="3"/>
  <c r="A145" i="3"/>
  <c r="H145" i="3"/>
  <c r="B145" i="3"/>
  <c r="D145" i="3"/>
  <c r="A146" i="3"/>
  <c r="H146" i="3"/>
  <c r="B146" i="3"/>
  <c r="D146" i="3"/>
  <c r="A147" i="3"/>
  <c r="H147" i="3"/>
  <c r="B147" i="3"/>
  <c r="D147" i="3"/>
  <c r="A148" i="3"/>
  <c r="H148" i="3"/>
  <c r="B148" i="3"/>
  <c r="D148" i="3"/>
  <c r="A149" i="3"/>
  <c r="H149" i="3"/>
  <c r="B149" i="3"/>
  <c r="D149" i="3"/>
  <c r="A150" i="3"/>
  <c r="H150" i="3"/>
  <c r="B150" i="3"/>
  <c r="D150" i="3"/>
  <c r="A151" i="3"/>
  <c r="H151" i="3"/>
  <c r="B151" i="3"/>
  <c r="D151" i="3"/>
  <c r="A152" i="3"/>
  <c r="H152" i="3"/>
  <c r="B152" i="3"/>
  <c r="D152" i="3"/>
  <c r="A153" i="3"/>
  <c r="H153" i="3"/>
  <c r="B153" i="3"/>
  <c r="D153" i="3"/>
  <c r="A154" i="3"/>
  <c r="H154" i="3"/>
  <c r="B154" i="3"/>
  <c r="D154" i="3"/>
  <c r="A155" i="3"/>
  <c r="H155" i="3"/>
  <c r="B155" i="3"/>
  <c r="D155" i="3"/>
  <c r="A156" i="3"/>
  <c r="H156" i="3"/>
  <c r="B156" i="3"/>
  <c r="D156" i="3"/>
  <c r="A157" i="3"/>
  <c r="H157" i="3"/>
  <c r="B157" i="3"/>
  <c r="D157" i="3"/>
  <c r="A158" i="3"/>
  <c r="H158" i="3"/>
  <c r="B158" i="3"/>
  <c r="D158" i="3"/>
  <c r="A159" i="3"/>
  <c r="H159" i="3"/>
  <c r="B159" i="3"/>
  <c r="D159" i="3"/>
  <c r="A160" i="3"/>
  <c r="H160" i="3"/>
  <c r="B160" i="3"/>
  <c r="D160" i="3"/>
  <c r="A161" i="3"/>
  <c r="H161" i="3"/>
  <c r="B161" i="3"/>
  <c r="D161" i="3"/>
  <c r="A162" i="3"/>
  <c r="H162" i="3"/>
  <c r="B162" i="3"/>
  <c r="D162" i="3"/>
  <c r="A163" i="3"/>
  <c r="H163" i="3"/>
  <c r="B163" i="3"/>
  <c r="D163" i="3"/>
  <c r="A164" i="3"/>
  <c r="H164" i="3"/>
  <c r="B164" i="3"/>
  <c r="D164" i="3"/>
  <c r="A165" i="3"/>
  <c r="H165" i="3"/>
  <c r="B165" i="3"/>
  <c r="D165" i="3"/>
  <c r="A166" i="3"/>
  <c r="H166" i="3"/>
  <c r="B166" i="3"/>
  <c r="D166" i="3"/>
  <c r="A167" i="3"/>
  <c r="H167" i="3"/>
  <c r="B167" i="3"/>
  <c r="D167" i="3"/>
  <c r="A168" i="3"/>
  <c r="H168" i="3"/>
  <c r="B168" i="3"/>
  <c r="D168" i="3"/>
  <c r="A169" i="3"/>
  <c r="H169" i="3"/>
  <c r="B169" i="3"/>
  <c r="D169" i="3"/>
  <c r="A170" i="3"/>
  <c r="H170" i="3"/>
  <c r="B170" i="3"/>
  <c r="D170" i="3"/>
  <c r="A171" i="3"/>
  <c r="H171" i="3"/>
  <c r="B171" i="3"/>
  <c r="D171" i="3"/>
  <c r="A987" i="3"/>
  <c r="H987" i="3"/>
  <c r="B987" i="3"/>
  <c r="D987" i="3"/>
  <c r="A172" i="3"/>
  <c r="H172" i="3"/>
  <c r="B172" i="3"/>
  <c r="D172" i="3"/>
  <c r="A173" i="3"/>
  <c r="H173" i="3"/>
  <c r="B173" i="3"/>
  <c r="D173" i="3"/>
  <c r="A174" i="3"/>
  <c r="H174" i="3"/>
  <c r="B174" i="3"/>
  <c r="D174" i="3"/>
  <c r="A175" i="3"/>
  <c r="H175" i="3"/>
  <c r="B175" i="3"/>
  <c r="D175" i="3"/>
  <c r="A988" i="3"/>
  <c r="H988" i="3"/>
  <c r="B988" i="3"/>
  <c r="D988" i="3"/>
  <c r="A176" i="3"/>
  <c r="H176" i="3"/>
  <c r="B176" i="3"/>
  <c r="D176" i="3"/>
  <c r="A177" i="3"/>
  <c r="H177" i="3"/>
  <c r="B177" i="3"/>
  <c r="D177" i="3"/>
  <c r="A178" i="3"/>
  <c r="H178" i="3"/>
  <c r="B178" i="3"/>
  <c r="D178" i="3"/>
  <c r="A179" i="3"/>
  <c r="H179" i="3"/>
  <c r="B179" i="3"/>
  <c r="D179" i="3"/>
  <c r="A180" i="3"/>
  <c r="H180" i="3"/>
  <c r="B180" i="3"/>
  <c r="D180" i="3"/>
  <c r="A181" i="3"/>
  <c r="H181" i="3"/>
  <c r="B181" i="3"/>
  <c r="D181" i="3"/>
  <c r="A182" i="3"/>
  <c r="H182" i="3"/>
  <c r="B182" i="3"/>
  <c r="D182" i="3"/>
  <c r="A183" i="3"/>
  <c r="H183" i="3"/>
  <c r="B183" i="3"/>
  <c r="D183" i="3"/>
  <c r="A184" i="3"/>
  <c r="H184" i="3"/>
  <c r="B184" i="3"/>
  <c r="D184" i="3"/>
  <c r="A185" i="3"/>
  <c r="H185" i="3"/>
  <c r="B185" i="3"/>
  <c r="D185" i="3"/>
  <c r="A186" i="3"/>
  <c r="H186" i="3"/>
  <c r="B186" i="3"/>
  <c r="D186" i="3"/>
  <c r="A187" i="3"/>
  <c r="H187" i="3"/>
  <c r="B187" i="3"/>
  <c r="D187" i="3"/>
  <c r="A188" i="3"/>
  <c r="H188" i="3"/>
  <c r="B188" i="3"/>
  <c r="D188" i="3"/>
  <c r="A189" i="3"/>
  <c r="H189" i="3"/>
  <c r="B189" i="3"/>
  <c r="D189" i="3"/>
  <c r="A190" i="3"/>
  <c r="H190" i="3"/>
  <c r="B190" i="3"/>
  <c r="D190" i="3"/>
  <c r="A191" i="3"/>
  <c r="H191" i="3"/>
  <c r="B191" i="3"/>
  <c r="D191" i="3"/>
  <c r="A192" i="3"/>
  <c r="H192" i="3"/>
  <c r="B192" i="3"/>
  <c r="D192" i="3"/>
  <c r="A989" i="3"/>
  <c r="H989" i="3"/>
  <c r="B989" i="3"/>
  <c r="D989" i="3"/>
  <c r="A193" i="3"/>
  <c r="H193" i="3"/>
  <c r="B193" i="3"/>
  <c r="D193" i="3"/>
  <c r="A194" i="3"/>
  <c r="H194" i="3"/>
  <c r="B194" i="3"/>
  <c r="D194" i="3"/>
  <c r="A195" i="3"/>
  <c r="H195" i="3"/>
  <c r="B195" i="3"/>
  <c r="D195" i="3"/>
  <c r="A196" i="3"/>
  <c r="H196" i="3"/>
  <c r="B196" i="3"/>
  <c r="D196" i="3"/>
  <c r="A197" i="3"/>
  <c r="H197" i="3"/>
  <c r="B197" i="3"/>
  <c r="D197" i="3"/>
  <c r="A198" i="3"/>
  <c r="H198" i="3"/>
  <c r="B198" i="3"/>
  <c r="D198" i="3"/>
  <c r="A199" i="3"/>
  <c r="H199" i="3"/>
  <c r="B199" i="3"/>
  <c r="D199" i="3"/>
  <c r="A200" i="3"/>
  <c r="H200" i="3"/>
  <c r="B200" i="3"/>
  <c r="D200" i="3"/>
  <c r="A990" i="3"/>
  <c r="H990" i="3"/>
  <c r="B990" i="3"/>
  <c r="D990" i="3"/>
  <c r="A201" i="3"/>
  <c r="H201" i="3"/>
  <c r="B201" i="3"/>
  <c r="D201" i="3"/>
  <c r="A202" i="3"/>
  <c r="H202" i="3"/>
  <c r="B202" i="3"/>
  <c r="D202" i="3"/>
  <c r="A203" i="3"/>
  <c r="H203" i="3"/>
  <c r="B203" i="3"/>
  <c r="D203" i="3"/>
  <c r="A991" i="3"/>
  <c r="H991" i="3"/>
  <c r="B991" i="3"/>
  <c r="D991" i="3"/>
  <c r="A992" i="3"/>
  <c r="H992" i="3"/>
  <c r="B992" i="3"/>
  <c r="D992" i="3"/>
  <c r="A204" i="3"/>
  <c r="H204" i="3"/>
  <c r="B204" i="3"/>
  <c r="D204" i="3"/>
  <c r="A205" i="3"/>
  <c r="H205" i="3"/>
  <c r="B205" i="3"/>
  <c r="D205" i="3"/>
  <c r="A206" i="3"/>
  <c r="H206" i="3"/>
  <c r="B206" i="3"/>
  <c r="D206" i="3"/>
  <c r="A207" i="3"/>
  <c r="H207" i="3"/>
  <c r="B207" i="3"/>
  <c r="D207" i="3"/>
  <c r="A993" i="3"/>
  <c r="H993" i="3"/>
  <c r="B993" i="3"/>
  <c r="D993" i="3"/>
  <c r="A208" i="3"/>
  <c r="H208" i="3"/>
  <c r="B208" i="3"/>
  <c r="D208" i="3"/>
  <c r="A209" i="3"/>
  <c r="H209" i="3"/>
  <c r="B209" i="3"/>
  <c r="D209" i="3"/>
  <c r="A994" i="3"/>
  <c r="H994" i="3"/>
  <c r="B994" i="3"/>
  <c r="D994" i="3"/>
  <c r="A995" i="3"/>
  <c r="H995" i="3"/>
  <c r="B995" i="3"/>
  <c r="D995" i="3"/>
  <c r="A210" i="3"/>
  <c r="H210" i="3"/>
  <c r="B210" i="3"/>
  <c r="D210" i="3"/>
  <c r="A211" i="3"/>
  <c r="H211" i="3"/>
  <c r="B211" i="3"/>
  <c r="D211" i="3"/>
  <c r="A212" i="3"/>
  <c r="H212" i="3"/>
  <c r="B212" i="3"/>
  <c r="D212" i="3"/>
  <c r="A213" i="3"/>
  <c r="H213" i="3"/>
  <c r="B213" i="3"/>
  <c r="D213" i="3"/>
  <c r="A996" i="3"/>
  <c r="H996" i="3"/>
  <c r="B996" i="3"/>
  <c r="D996" i="3"/>
  <c r="A997" i="3"/>
  <c r="H997" i="3"/>
  <c r="B997" i="3"/>
  <c r="D997" i="3"/>
  <c r="A214" i="3"/>
  <c r="H214" i="3"/>
  <c r="B214" i="3"/>
  <c r="D214" i="3"/>
  <c r="A215" i="3"/>
  <c r="H215" i="3"/>
  <c r="B215" i="3"/>
  <c r="D215" i="3"/>
  <c r="A998" i="3"/>
  <c r="H998" i="3"/>
  <c r="B998" i="3"/>
  <c r="D998" i="3"/>
  <c r="A216" i="3"/>
  <c r="H216" i="3"/>
  <c r="B216" i="3"/>
  <c r="D216" i="3"/>
  <c r="A217" i="3"/>
  <c r="H217" i="3"/>
  <c r="B217" i="3"/>
  <c r="D217" i="3"/>
  <c r="A999" i="3"/>
  <c r="H999" i="3"/>
  <c r="B999" i="3"/>
  <c r="D999" i="3"/>
  <c r="A1000" i="3"/>
  <c r="H1000" i="3"/>
  <c r="B1000" i="3"/>
  <c r="D1000" i="3"/>
  <c r="A1001" i="3"/>
  <c r="H1001" i="3"/>
  <c r="B1001" i="3"/>
  <c r="D1001" i="3"/>
  <c r="A1002" i="3"/>
  <c r="H1002" i="3"/>
  <c r="B1002" i="3"/>
  <c r="D1002" i="3"/>
  <c r="A1003" i="3"/>
  <c r="H1003" i="3"/>
  <c r="B1003" i="3"/>
  <c r="D1003" i="3"/>
  <c r="A218" i="3"/>
  <c r="H218" i="3"/>
  <c r="B218" i="3"/>
  <c r="D218" i="3"/>
  <c r="A219" i="3"/>
  <c r="H219" i="3"/>
  <c r="B219" i="3"/>
  <c r="D219" i="3"/>
  <c r="A220" i="3"/>
  <c r="H220" i="3"/>
  <c r="B220" i="3"/>
  <c r="D220" i="3"/>
  <c r="A221" i="3"/>
  <c r="H221" i="3"/>
  <c r="B221" i="3"/>
  <c r="D221" i="3"/>
  <c r="A222" i="3"/>
  <c r="H222" i="3"/>
  <c r="B222" i="3"/>
  <c r="D222" i="3"/>
  <c r="A223" i="3"/>
  <c r="H223" i="3"/>
  <c r="B223" i="3"/>
  <c r="D223" i="3"/>
  <c r="A224" i="3"/>
  <c r="H224" i="3"/>
  <c r="B224" i="3"/>
  <c r="D224" i="3"/>
  <c r="A225" i="3"/>
  <c r="H225" i="3"/>
  <c r="B225" i="3"/>
  <c r="D225" i="3"/>
  <c r="A226" i="3"/>
  <c r="H226" i="3"/>
  <c r="B226" i="3"/>
  <c r="D226" i="3"/>
  <c r="A227" i="3"/>
  <c r="H227" i="3"/>
  <c r="B227" i="3"/>
  <c r="D227" i="3"/>
  <c r="A228" i="3"/>
  <c r="H228" i="3"/>
  <c r="B228" i="3"/>
  <c r="D228" i="3"/>
  <c r="A229" i="3"/>
  <c r="H229" i="3"/>
  <c r="B229" i="3"/>
  <c r="D229" i="3"/>
  <c r="A230" i="3"/>
  <c r="H230" i="3"/>
  <c r="B230" i="3"/>
  <c r="D230" i="3"/>
  <c r="A231" i="3"/>
  <c r="H231" i="3"/>
  <c r="B231" i="3"/>
  <c r="D231" i="3"/>
  <c r="A232" i="3"/>
  <c r="H232" i="3"/>
  <c r="B232" i="3"/>
  <c r="D232" i="3"/>
  <c r="A233" i="3"/>
  <c r="H233" i="3"/>
  <c r="B233" i="3"/>
  <c r="D233" i="3"/>
  <c r="A234" i="3"/>
  <c r="H234" i="3"/>
  <c r="B234" i="3"/>
  <c r="D234" i="3"/>
  <c r="A1004" i="3"/>
  <c r="H1004" i="3"/>
  <c r="B1004" i="3"/>
  <c r="D1004" i="3"/>
  <c r="A1005" i="3"/>
  <c r="H1005" i="3"/>
  <c r="B1005" i="3"/>
  <c r="D1005" i="3"/>
  <c r="A235" i="3"/>
  <c r="H235" i="3"/>
  <c r="B235" i="3"/>
  <c r="D235" i="3"/>
  <c r="A236" i="3"/>
  <c r="H236" i="3"/>
  <c r="B236" i="3"/>
  <c r="D236" i="3"/>
  <c r="A237" i="3"/>
  <c r="H237" i="3"/>
  <c r="B237" i="3"/>
  <c r="D237" i="3"/>
  <c r="A238" i="3"/>
  <c r="H238" i="3"/>
  <c r="B238" i="3"/>
  <c r="D238" i="3"/>
  <c r="A239" i="3"/>
  <c r="H239" i="3"/>
  <c r="B239" i="3"/>
  <c r="D239" i="3"/>
  <c r="A1006" i="3"/>
  <c r="H1006" i="3"/>
  <c r="B1006" i="3"/>
  <c r="D1006" i="3"/>
  <c r="A1007" i="3"/>
  <c r="H1007" i="3"/>
  <c r="B1007" i="3"/>
  <c r="D1007" i="3"/>
  <c r="A1008" i="3"/>
  <c r="H1008" i="3"/>
  <c r="B1008" i="3"/>
  <c r="D1008" i="3"/>
  <c r="A1009" i="3"/>
  <c r="H1009" i="3"/>
  <c r="B1009" i="3"/>
  <c r="D1009" i="3"/>
  <c r="A240" i="3"/>
  <c r="H240" i="3"/>
  <c r="B240" i="3"/>
  <c r="D240" i="3"/>
  <c r="A241" i="3"/>
  <c r="H241" i="3"/>
  <c r="B241" i="3"/>
  <c r="D241" i="3"/>
  <c r="A1010" i="3"/>
  <c r="H1010" i="3"/>
  <c r="B1010" i="3"/>
  <c r="D1010" i="3"/>
  <c r="A1011" i="3"/>
  <c r="H1011" i="3"/>
  <c r="B1011" i="3"/>
  <c r="D1011" i="3"/>
  <c r="A242" i="3"/>
  <c r="H242" i="3"/>
  <c r="B242" i="3"/>
  <c r="D242" i="3"/>
  <c r="A243" i="3"/>
  <c r="H243" i="3"/>
  <c r="B243" i="3"/>
  <c r="D243" i="3"/>
  <c r="A244" i="3"/>
  <c r="H244" i="3"/>
  <c r="B244" i="3"/>
  <c r="D244" i="3"/>
  <c r="A1012" i="3"/>
  <c r="H1012" i="3"/>
  <c r="B1012" i="3"/>
  <c r="D1012" i="3"/>
  <c r="A245" i="3"/>
  <c r="H245" i="3"/>
  <c r="B245" i="3"/>
  <c r="D245" i="3"/>
  <c r="A1013" i="3"/>
  <c r="H1013" i="3"/>
  <c r="B1013" i="3"/>
  <c r="D1013" i="3"/>
  <c r="A246" i="3"/>
  <c r="H246" i="3"/>
  <c r="B246" i="3"/>
  <c r="D246" i="3"/>
  <c r="A1014" i="3"/>
  <c r="H1014" i="3"/>
  <c r="B1014" i="3"/>
  <c r="D1014" i="3"/>
  <c r="A1015" i="3"/>
  <c r="H1015" i="3"/>
  <c r="B1015" i="3"/>
  <c r="D1015" i="3"/>
  <c r="A247" i="3"/>
  <c r="H247" i="3"/>
  <c r="B247" i="3"/>
  <c r="D247" i="3"/>
  <c r="A248" i="3"/>
  <c r="H248" i="3"/>
  <c r="B248" i="3"/>
  <c r="D248" i="3"/>
  <c r="A249" i="3"/>
  <c r="H249" i="3"/>
  <c r="B249" i="3"/>
  <c r="D249" i="3"/>
  <c r="A1016" i="3"/>
  <c r="H1016" i="3"/>
  <c r="B1016" i="3"/>
  <c r="D1016" i="3"/>
  <c r="A250" i="3"/>
  <c r="H250" i="3"/>
  <c r="B250" i="3"/>
  <c r="D250" i="3"/>
  <c r="A1017" i="3"/>
  <c r="H1017" i="3"/>
  <c r="B1017" i="3"/>
  <c r="D1017" i="3"/>
  <c r="A251" i="3"/>
  <c r="H251" i="3"/>
  <c r="B251" i="3"/>
  <c r="D251" i="3"/>
  <c r="A252" i="3"/>
  <c r="H252" i="3"/>
  <c r="B252" i="3"/>
  <c r="D252" i="3"/>
  <c r="A1018" i="3"/>
  <c r="H1018" i="3"/>
  <c r="B1018" i="3"/>
  <c r="D1018" i="3"/>
  <c r="A1019" i="3"/>
  <c r="H1019" i="3"/>
  <c r="B1019" i="3"/>
  <c r="D1019" i="3"/>
  <c r="A253" i="3"/>
  <c r="H253" i="3"/>
  <c r="B253" i="3"/>
  <c r="D253" i="3"/>
  <c r="A254" i="3"/>
  <c r="H254" i="3"/>
  <c r="B254" i="3"/>
  <c r="D254" i="3"/>
  <c r="A255" i="3"/>
  <c r="H255" i="3"/>
  <c r="B255" i="3"/>
  <c r="D255" i="3"/>
  <c r="A256" i="3"/>
  <c r="H256" i="3"/>
  <c r="B256" i="3"/>
  <c r="D256" i="3"/>
  <c r="A1020" i="3"/>
  <c r="H1020" i="3"/>
  <c r="B1020" i="3"/>
  <c r="D1020" i="3"/>
  <c r="A257" i="3"/>
  <c r="H257" i="3"/>
  <c r="B257" i="3"/>
  <c r="D257" i="3"/>
  <c r="A1021" i="3"/>
  <c r="H1021" i="3"/>
  <c r="B1021" i="3"/>
  <c r="D1021" i="3"/>
  <c r="A1022" i="3"/>
  <c r="H1022" i="3"/>
  <c r="B1022" i="3"/>
  <c r="D1022" i="3"/>
  <c r="A258" i="3"/>
  <c r="H258" i="3"/>
  <c r="B258" i="3"/>
  <c r="D258" i="3"/>
  <c r="A259" i="3"/>
  <c r="H259" i="3"/>
  <c r="B259" i="3"/>
  <c r="D259" i="3"/>
  <c r="A260" i="3"/>
  <c r="H260" i="3"/>
  <c r="B260" i="3"/>
  <c r="D260" i="3"/>
  <c r="A261" i="3"/>
  <c r="H261" i="3"/>
  <c r="B261" i="3"/>
  <c r="D261" i="3"/>
  <c r="A262" i="3"/>
  <c r="H262" i="3"/>
  <c r="B262" i="3"/>
  <c r="D262" i="3"/>
  <c r="A263" i="3"/>
  <c r="H263" i="3"/>
  <c r="B263" i="3"/>
  <c r="D263" i="3"/>
  <c r="A264" i="3"/>
  <c r="H264" i="3"/>
  <c r="B264" i="3"/>
  <c r="D264" i="3"/>
  <c r="A54" i="3"/>
  <c r="H54" i="3"/>
  <c r="B54" i="3"/>
  <c r="D54" i="3"/>
  <c r="A265" i="3"/>
  <c r="H265" i="3"/>
  <c r="B265" i="3"/>
  <c r="D265" i="3"/>
  <c r="A266" i="3"/>
  <c r="H266" i="3"/>
  <c r="B266" i="3"/>
  <c r="D266" i="3"/>
  <c r="A267" i="3"/>
  <c r="H267" i="3"/>
  <c r="B267" i="3"/>
  <c r="D267" i="3"/>
  <c r="A268" i="3"/>
  <c r="H268" i="3"/>
  <c r="B268" i="3"/>
  <c r="D268" i="3"/>
  <c r="A269" i="3"/>
  <c r="H269" i="3"/>
  <c r="B269" i="3"/>
  <c r="D269" i="3"/>
  <c r="A55" i="3"/>
  <c r="H55" i="3"/>
  <c r="B55" i="3"/>
  <c r="D55" i="3"/>
  <c r="A270" i="3"/>
  <c r="H270" i="3"/>
  <c r="B270" i="3"/>
  <c r="D270" i="3"/>
  <c r="A271" i="3"/>
  <c r="H271" i="3"/>
  <c r="B271" i="3"/>
  <c r="D271" i="3"/>
  <c r="A272" i="3"/>
  <c r="H272" i="3"/>
  <c r="B272" i="3"/>
  <c r="D272" i="3"/>
  <c r="A273" i="3"/>
  <c r="H273" i="3"/>
  <c r="B273" i="3"/>
  <c r="D273" i="3"/>
  <c r="A274" i="3"/>
  <c r="H274" i="3"/>
  <c r="B274" i="3"/>
  <c r="D274" i="3"/>
  <c r="A1023" i="3"/>
  <c r="H1023" i="3"/>
  <c r="B1023" i="3"/>
  <c r="D1023" i="3"/>
  <c r="A275" i="3"/>
  <c r="H275" i="3"/>
  <c r="B275" i="3"/>
  <c r="D275" i="3"/>
  <c r="A276" i="3"/>
  <c r="H276" i="3"/>
  <c r="B276" i="3"/>
  <c r="D276" i="3"/>
  <c r="A277" i="3"/>
  <c r="H277" i="3"/>
  <c r="B277" i="3"/>
  <c r="D277" i="3"/>
  <c r="A1024" i="3"/>
  <c r="H1024" i="3"/>
  <c r="B1024" i="3"/>
  <c r="D1024" i="3"/>
  <c r="A278" i="3"/>
  <c r="H278" i="3"/>
  <c r="B278" i="3"/>
  <c r="D278" i="3"/>
  <c r="A279" i="3"/>
  <c r="H279" i="3"/>
  <c r="B279" i="3"/>
  <c r="D279" i="3"/>
  <c r="A1025" i="3"/>
  <c r="H1025" i="3"/>
  <c r="B1025" i="3"/>
  <c r="D1025" i="3"/>
  <c r="A280" i="3"/>
  <c r="H280" i="3"/>
  <c r="B280" i="3"/>
  <c r="D280" i="3"/>
  <c r="A281" i="3"/>
  <c r="H281" i="3"/>
  <c r="B281" i="3"/>
  <c r="D281" i="3"/>
  <c r="A282" i="3"/>
  <c r="H282" i="3"/>
  <c r="B282" i="3"/>
  <c r="D282" i="3"/>
  <c r="A283" i="3"/>
  <c r="H283" i="3"/>
  <c r="B283" i="3"/>
  <c r="D283" i="3"/>
  <c r="A284" i="3"/>
  <c r="H284" i="3"/>
  <c r="B284" i="3"/>
  <c r="D284" i="3"/>
  <c r="A285" i="3"/>
  <c r="H285" i="3"/>
  <c r="B285" i="3"/>
  <c r="D285" i="3"/>
  <c r="A286" i="3"/>
  <c r="H286" i="3"/>
  <c r="B286" i="3"/>
  <c r="D286" i="3"/>
  <c r="A287" i="3"/>
  <c r="H287" i="3"/>
  <c r="B287" i="3"/>
  <c r="D287" i="3"/>
  <c r="A288" i="3"/>
  <c r="H288" i="3"/>
  <c r="B288" i="3"/>
  <c r="D288" i="3"/>
  <c r="A1026" i="3"/>
  <c r="H1026" i="3"/>
  <c r="B1026" i="3"/>
  <c r="D1026" i="3"/>
  <c r="A1027" i="3"/>
  <c r="H1027" i="3"/>
  <c r="B1027" i="3"/>
  <c r="D1027" i="3"/>
  <c r="A289" i="3"/>
  <c r="H289" i="3"/>
  <c r="B289" i="3"/>
  <c r="D289" i="3"/>
  <c r="A290" i="3"/>
  <c r="H290" i="3"/>
  <c r="B290" i="3"/>
  <c r="D290" i="3"/>
  <c r="A291" i="3"/>
  <c r="H291" i="3"/>
  <c r="B291" i="3"/>
  <c r="D291" i="3"/>
  <c r="A292" i="3"/>
  <c r="H292" i="3"/>
  <c r="B292" i="3"/>
  <c r="D292" i="3"/>
  <c r="A293" i="3"/>
  <c r="H293" i="3"/>
  <c r="B293" i="3"/>
  <c r="D293" i="3"/>
  <c r="A294" i="3"/>
  <c r="H294" i="3"/>
  <c r="B294" i="3"/>
  <c r="D294" i="3"/>
  <c r="A295" i="3"/>
  <c r="H295" i="3"/>
  <c r="B295" i="3"/>
  <c r="D295" i="3"/>
  <c r="A296" i="3"/>
  <c r="H296" i="3"/>
  <c r="B296" i="3"/>
  <c r="D296" i="3"/>
  <c r="A297" i="3"/>
  <c r="H297" i="3"/>
  <c r="B297" i="3"/>
  <c r="D297" i="3"/>
  <c r="A298" i="3"/>
  <c r="H298" i="3"/>
  <c r="B298" i="3"/>
  <c r="D298" i="3"/>
  <c r="A299" i="3"/>
  <c r="H299" i="3"/>
  <c r="B299" i="3"/>
  <c r="D299" i="3"/>
  <c r="A300" i="3"/>
  <c r="H300" i="3"/>
  <c r="B300" i="3"/>
  <c r="D300" i="3"/>
  <c r="A301" i="3"/>
  <c r="H301" i="3"/>
  <c r="B301" i="3"/>
  <c r="D301" i="3"/>
  <c r="A302" i="3"/>
  <c r="H302" i="3"/>
  <c r="B302" i="3"/>
  <c r="D302" i="3"/>
  <c r="A303" i="3"/>
  <c r="H303" i="3"/>
  <c r="B303" i="3"/>
  <c r="D303" i="3"/>
  <c r="A304" i="3"/>
  <c r="H304" i="3"/>
  <c r="B304" i="3"/>
  <c r="D304" i="3"/>
  <c r="A305" i="3"/>
  <c r="H305" i="3"/>
  <c r="B305" i="3"/>
  <c r="D305" i="3"/>
  <c r="A306" i="3"/>
  <c r="H306" i="3"/>
  <c r="B306" i="3"/>
  <c r="D306" i="3"/>
  <c r="A307" i="3"/>
  <c r="H307" i="3"/>
  <c r="B307" i="3"/>
  <c r="D307" i="3"/>
  <c r="A308" i="3"/>
  <c r="H308" i="3"/>
  <c r="B308" i="3"/>
  <c r="D308" i="3"/>
  <c r="A309" i="3"/>
  <c r="H309" i="3"/>
  <c r="B309" i="3"/>
  <c r="D309" i="3"/>
  <c r="A310" i="3"/>
  <c r="H310" i="3"/>
  <c r="B310" i="3"/>
  <c r="D310" i="3"/>
  <c r="A311" i="3"/>
  <c r="H311" i="3"/>
  <c r="B311" i="3"/>
  <c r="D311" i="3"/>
  <c r="A312" i="3"/>
  <c r="H312" i="3"/>
  <c r="B312" i="3"/>
  <c r="D312" i="3"/>
  <c r="A313" i="3"/>
  <c r="H313" i="3"/>
  <c r="B313" i="3"/>
  <c r="D313" i="3"/>
  <c r="A314" i="3"/>
  <c r="H314" i="3"/>
  <c r="B314" i="3"/>
  <c r="D314" i="3"/>
  <c r="A315" i="3"/>
  <c r="H315" i="3"/>
  <c r="B315" i="3"/>
  <c r="D315" i="3"/>
  <c r="A316" i="3"/>
  <c r="H316" i="3"/>
  <c r="B316" i="3"/>
  <c r="D316" i="3"/>
  <c r="A317" i="3"/>
  <c r="H317" i="3"/>
  <c r="B317" i="3"/>
  <c r="D317" i="3"/>
  <c r="A318" i="3"/>
  <c r="H318" i="3"/>
  <c r="B318" i="3"/>
  <c r="D318" i="3"/>
  <c r="A319" i="3"/>
  <c r="H319" i="3"/>
  <c r="B319" i="3"/>
  <c r="D319" i="3"/>
  <c r="A320" i="3"/>
  <c r="H320" i="3"/>
  <c r="B320" i="3"/>
  <c r="D320" i="3"/>
  <c r="A321" i="3"/>
  <c r="H321" i="3"/>
  <c r="B321" i="3"/>
  <c r="D321" i="3"/>
  <c r="A322" i="3"/>
  <c r="H322" i="3"/>
  <c r="B322" i="3"/>
  <c r="D322" i="3"/>
  <c r="A323" i="3"/>
  <c r="H323" i="3"/>
  <c r="B323" i="3"/>
  <c r="D323" i="3"/>
  <c r="A324" i="3"/>
  <c r="H324" i="3"/>
  <c r="B324" i="3"/>
  <c r="D324" i="3"/>
  <c r="A325" i="3"/>
  <c r="H325" i="3"/>
  <c r="B325" i="3"/>
  <c r="D325" i="3"/>
  <c r="A326" i="3"/>
  <c r="H326" i="3"/>
  <c r="B326" i="3"/>
  <c r="D326" i="3"/>
  <c r="A327" i="3"/>
  <c r="H327" i="3"/>
  <c r="B327" i="3"/>
  <c r="D327" i="3"/>
  <c r="A328" i="3"/>
  <c r="H328" i="3"/>
  <c r="B328" i="3"/>
  <c r="D328" i="3"/>
  <c r="A329" i="3"/>
  <c r="H329" i="3"/>
  <c r="B329" i="3"/>
  <c r="D329" i="3"/>
  <c r="A330" i="3"/>
  <c r="H330" i="3"/>
  <c r="B330" i="3"/>
  <c r="D330" i="3"/>
  <c r="A331" i="3"/>
  <c r="H331" i="3"/>
  <c r="B331" i="3"/>
  <c r="D331" i="3"/>
  <c r="A332" i="3"/>
  <c r="H332" i="3"/>
  <c r="B332" i="3"/>
  <c r="D332" i="3"/>
  <c r="A333" i="3"/>
  <c r="H333" i="3"/>
  <c r="B333" i="3"/>
  <c r="D333" i="3"/>
  <c r="A334" i="3"/>
  <c r="H334" i="3"/>
  <c r="B334" i="3"/>
  <c r="D334" i="3"/>
  <c r="A335" i="3"/>
  <c r="H335" i="3"/>
  <c r="B335" i="3"/>
  <c r="D335" i="3"/>
  <c r="A336" i="3"/>
  <c r="H336" i="3"/>
  <c r="B336" i="3"/>
  <c r="D336" i="3"/>
  <c r="A337" i="3"/>
  <c r="H337" i="3"/>
  <c r="B337" i="3"/>
  <c r="D337" i="3"/>
  <c r="A338" i="3"/>
  <c r="H338" i="3"/>
  <c r="B338" i="3"/>
  <c r="D338" i="3"/>
  <c r="A339" i="3"/>
  <c r="H339" i="3"/>
  <c r="B339" i="3"/>
  <c r="D339" i="3"/>
  <c r="A340" i="3"/>
  <c r="H340" i="3"/>
  <c r="B340" i="3"/>
  <c r="D340" i="3"/>
  <c r="A341" i="3"/>
  <c r="H341" i="3"/>
  <c r="B341" i="3"/>
  <c r="D341" i="3"/>
  <c r="A342" i="3"/>
  <c r="H342" i="3"/>
  <c r="B342" i="3"/>
  <c r="D342" i="3"/>
  <c r="A343" i="3"/>
  <c r="H343" i="3"/>
  <c r="B343" i="3"/>
  <c r="D343" i="3"/>
  <c r="A344" i="3"/>
  <c r="H344" i="3"/>
  <c r="B344" i="3"/>
  <c r="D344" i="3"/>
  <c r="A345" i="3"/>
  <c r="H345" i="3"/>
  <c r="B345" i="3"/>
  <c r="D345" i="3"/>
  <c r="A346" i="3"/>
  <c r="H346" i="3"/>
  <c r="B346" i="3"/>
  <c r="D346" i="3"/>
  <c r="A347" i="3"/>
  <c r="H347" i="3"/>
  <c r="B347" i="3"/>
  <c r="D347" i="3"/>
  <c r="A348" i="3"/>
  <c r="H348" i="3"/>
  <c r="B348" i="3"/>
  <c r="D348" i="3"/>
  <c r="A349" i="3"/>
  <c r="H349" i="3"/>
  <c r="B349" i="3"/>
  <c r="D349" i="3"/>
  <c r="A350" i="3"/>
  <c r="H350" i="3"/>
  <c r="B350" i="3"/>
  <c r="D350" i="3"/>
  <c r="A351" i="3"/>
  <c r="H351" i="3"/>
  <c r="B351" i="3"/>
  <c r="D351" i="3"/>
  <c r="A352" i="3"/>
  <c r="H352" i="3"/>
  <c r="B352" i="3"/>
  <c r="D352" i="3"/>
  <c r="A353" i="3"/>
  <c r="H353" i="3"/>
  <c r="B353" i="3"/>
  <c r="D353" i="3"/>
  <c r="A354" i="3"/>
  <c r="H354" i="3"/>
  <c r="B354" i="3"/>
  <c r="D354" i="3"/>
  <c r="A355" i="3"/>
  <c r="H355" i="3"/>
  <c r="B355" i="3"/>
  <c r="D355" i="3"/>
  <c r="A356" i="3"/>
  <c r="H356" i="3"/>
  <c r="B356" i="3"/>
  <c r="D356" i="3"/>
  <c r="A357" i="3"/>
  <c r="H357" i="3"/>
  <c r="B357" i="3"/>
  <c r="D357" i="3"/>
  <c r="A358" i="3"/>
  <c r="H358" i="3"/>
  <c r="B358" i="3"/>
  <c r="D358" i="3"/>
  <c r="A359" i="3"/>
  <c r="H359" i="3"/>
  <c r="B359" i="3"/>
  <c r="D359" i="3"/>
  <c r="A360" i="3"/>
  <c r="H360" i="3"/>
  <c r="B360" i="3"/>
  <c r="D360" i="3"/>
  <c r="A361" i="3"/>
  <c r="H361" i="3"/>
  <c r="B361" i="3"/>
  <c r="D361" i="3"/>
  <c r="A362" i="3"/>
  <c r="H362" i="3"/>
  <c r="B362" i="3"/>
  <c r="D362" i="3"/>
  <c r="A363" i="3"/>
  <c r="H363" i="3"/>
  <c r="B363" i="3"/>
  <c r="D363" i="3"/>
  <c r="A364" i="3"/>
  <c r="H364" i="3"/>
  <c r="B364" i="3"/>
  <c r="D364" i="3"/>
  <c r="A365" i="3"/>
  <c r="H365" i="3"/>
  <c r="B365" i="3"/>
  <c r="D365" i="3"/>
  <c r="A366" i="3"/>
  <c r="H366" i="3"/>
  <c r="B366" i="3"/>
  <c r="D366" i="3"/>
  <c r="A367" i="3"/>
  <c r="H367" i="3"/>
  <c r="B367" i="3"/>
  <c r="D367" i="3"/>
  <c r="A368" i="3"/>
  <c r="H368" i="3"/>
  <c r="B368" i="3"/>
  <c r="D368" i="3"/>
  <c r="A369" i="3"/>
  <c r="H369" i="3"/>
  <c r="B369" i="3"/>
  <c r="D369" i="3"/>
  <c r="A370" i="3"/>
  <c r="H370" i="3"/>
  <c r="B370" i="3"/>
  <c r="D370" i="3"/>
  <c r="A371" i="3"/>
  <c r="H371" i="3"/>
  <c r="B371" i="3"/>
  <c r="D371" i="3"/>
  <c r="A372" i="3"/>
  <c r="H372" i="3"/>
  <c r="B372" i="3"/>
  <c r="D372" i="3"/>
  <c r="A373" i="3"/>
  <c r="H373" i="3"/>
  <c r="B373" i="3"/>
  <c r="D373" i="3"/>
  <c r="A374" i="3"/>
  <c r="H374" i="3"/>
  <c r="B374" i="3"/>
  <c r="D374" i="3"/>
  <c r="A375" i="3"/>
  <c r="H375" i="3"/>
  <c r="B375" i="3"/>
  <c r="D375" i="3"/>
  <c r="A376" i="3"/>
  <c r="H376" i="3"/>
  <c r="B376" i="3"/>
  <c r="D376" i="3"/>
  <c r="A377" i="3"/>
  <c r="H377" i="3"/>
  <c r="B377" i="3"/>
  <c r="D377" i="3"/>
  <c r="A378" i="3"/>
  <c r="H378" i="3"/>
  <c r="B378" i="3"/>
  <c r="D378" i="3"/>
  <c r="A379" i="3"/>
  <c r="H379" i="3"/>
  <c r="B379" i="3"/>
  <c r="D379" i="3"/>
  <c r="A380" i="3"/>
  <c r="H380" i="3"/>
  <c r="B380" i="3"/>
  <c r="D380" i="3"/>
  <c r="A381" i="3"/>
  <c r="H381" i="3"/>
  <c r="B381" i="3"/>
  <c r="D381" i="3"/>
  <c r="A382" i="3"/>
  <c r="H382" i="3"/>
  <c r="B382" i="3"/>
  <c r="D382" i="3"/>
  <c r="A383" i="3"/>
  <c r="H383" i="3"/>
  <c r="B383" i="3"/>
  <c r="D383" i="3"/>
  <c r="A384" i="3"/>
  <c r="H384" i="3"/>
  <c r="B384" i="3"/>
  <c r="D384" i="3"/>
  <c r="A385" i="3"/>
  <c r="H385" i="3"/>
  <c r="B385" i="3"/>
  <c r="D385" i="3"/>
  <c r="A386" i="3"/>
  <c r="H386" i="3"/>
  <c r="B386" i="3"/>
  <c r="D386" i="3"/>
  <c r="A387" i="3"/>
  <c r="H387" i="3"/>
  <c r="B387" i="3"/>
  <c r="D387" i="3"/>
  <c r="A388" i="3"/>
  <c r="H388" i="3"/>
  <c r="B388" i="3"/>
  <c r="D388" i="3"/>
  <c r="A389" i="3"/>
  <c r="H389" i="3"/>
  <c r="B389" i="3"/>
  <c r="D389" i="3"/>
  <c r="A390" i="3"/>
  <c r="H390" i="3"/>
  <c r="B390" i="3"/>
  <c r="D390" i="3"/>
  <c r="A391" i="3"/>
  <c r="H391" i="3"/>
  <c r="B391" i="3"/>
  <c r="D391" i="3"/>
  <c r="A392" i="3"/>
  <c r="H392" i="3"/>
  <c r="B392" i="3"/>
  <c r="D392" i="3"/>
  <c r="A393" i="3"/>
  <c r="H393" i="3"/>
  <c r="B393" i="3"/>
  <c r="D393" i="3"/>
  <c r="A394" i="3"/>
  <c r="H394" i="3"/>
  <c r="B394" i="3"/>
  <c r="D394" i="3"/>
  <c r="A395" i="3"/>
  <c r="H395" i="3"/>
  <c r="B395" i="3"/>
  <c r="D395" i="3"/>
  <c r="A396" i="3"/>
  <c r="H396" i="3"/>
  <c r="B396" i="3"/>
  <c r="D396" i="3"/>
  <c r="A397" i="3"/>
  <c r="H397" i="3"/>
  <c r="B397" i="3"/>
  <c r="D397" i="3"/>
  <c r="A398" i="3"/>
  <c r="H398" i="3"/>
  <c r="B398" i="3"/>
  <c r="D398" i="3"/>
  <c r="A399" i="3"/>
  <c r="H399" i="3"/>
  <c r="B399" i="3"/>
  <c r="D399" i="3"/>
  <c r="A400" i="3"/>
  <c r="H400" i="3"/>
  <c r="B400" i="3"/>
  <c r="D400" i="3"/>
  <c r="A401" i="3"/>
  <c r="H401" i="3"/>
  <c r="B401" i="3"/>
  <c r="D401" i="3"/>
  <c r="A402" i="3"/>
  <c r="H402" i="3"/>
  <c r="B402" i="3"/>
  <c r="D402" i="3"/>
  <c r="A403" i="3"/>
  <c r="H403" i="3"/>
  <c r="B403" i="3"/>
  <c r="D403" i="3"/>
  <c r="A404" i="3"/>
  <c r="H404" i="3"/>
  <c r="B404" i="3"/>
  <c r="D404" i="3"/>
  <c r="A405" i="3"/>
  <c r="H405" i="3"/>
  <c r="B405" i="3"/>
  <c r="D405" i="3"/>
  <c r="A406" i="3"/>
  <c r="H406" i="3"/>
  <c r="B406" i="3"/>
  <c r="D406" i="3"/>
  <c r="A407" i="3"/>
  <c r="H407" i="3"/>
  <c r="B407" i="3"/>
  <c r="D407" i="3"/>
  <c r="A408" i="3"/>
  <c r="H408" i="3"/>
  <c r="B408" i="3"/>
  <c r="D408" i="3"/>
  <c r="A409" i="3"/>
  <c r="H409" i="3"/>
  <c r="B409" i="3"/>
  <c r="D409" i="3"/>
  <c r="A410" i="3"/>
  <c r="H410" i="3"/>
  <c r="B410" i="3"/>
  <c r="D410" i="3"/>
  <c r="A411" i="3"/>
  <c r="H411" i="3"/>
  <c r="B411" i="3"/>
  <c r="D411" i="3"/>
  <c r="A412" i="3"/>
  <c r="H412" i="3"/>
  <c r="B412" i="3"/>
  <c r="D412" i="3"/>
  <c r="A413" i="3"/>
  <c r="H413" i="3"/>
  <c r="B413" i="3"/>
  <c r="D413" i="3"/>
  <c r="A414" i="3"/>
  <c r="H414" i="3"/>
  <c r="B414" i="3"/>
  <c r="D414" i="3"/>
  <c r="A415" i="3"/>
  <c r="H415" i="3"/>
  <c r="B415" i="3"/>
  <c r="D415" i="3"/>
  <c r="A416" i="3"/>
  <c r="H416" i="3"/>
  <c r="B416" i="3"/>
  <c r="D416" i="3"/>
  <c r="A417" i="3"/>
  <c r="H417" i="3"/>
  <c r="B417" i="3"/>
  <c r="D417" i="3"/>
  <c r="A418" i="3"/>
  <c r="H418" i="3"/>
  <c r="B418" i="3"/>
  <c r="D418" i="3"/>
  <c r="A419" i="3"/>
  <c r="H419" i="3"/>
  <c r="B419" i="3"/>
  <c r="D419" i="3"/>
  <c r="A420" i="3"/>
  <c r="H420" i="3"/>
  <c r="B420" i="3"/>
  <c r="D420" i="3"/>
  <c r="A421" i="3"/>
  <c r="H421" i="3"/>
  <c r="B421" i="3"/>
  <c r="D421" i="3"/>
  <c r="A422" i="3"/>
  <c r="H422" i="3"/>
  <c r="B422" i="3"/>
  <c r="D422" i="3"/>
  <c r="A423" i="3"/>
  <c r="H423" i="3"/>
  <c r="B423" i="3"/>
  <c r="D423" i="3"/>
  <c r="A424" i="3"/>
  <c r="H424" i="3"/>
  <c r="B424" i="3"/>
  <c r="D424" i="3"/>
  <c r="A425" i="3"/>
  <c r="H425" i="3"/>
  <c r="B425" i="3"/>
  <c r="D425" i="3"/>
  <c r="A426" i="3"/>
  <c r="H426" i="3"/>
  <c r="B426" i="3"/>
  <c r="D426" i="3"/>
  <c r="A427" i="3"/>
  <c r="H427" i="3"/>
  <c r="B427" i="3"/>
  <c r="D427" i="3"/>
  <c r="A428" i="3"/>
  <c r="H428" i="3"/>
  <c r="B428" i="3"/>
  <c r="D428" i="3"/>
  <c r="A429" i="3"/>
  <c r="H429" i="3"/>
  <c r="B429" i="3"/>
  <c r="D429" i="3"/>
  <c r="A430" i="3"/>
  <c r="H430" i="3"/>
  <c r="B430" i="3"/>
  <c r="D430" i="3"/>
  <c r="A431" i="3"/>
  <c r="H431" i="3"/>
  <c r="B431" i="3"/>
  <c r="D431" i="3"/>
  <c r="A432" i="3"/>
  <c r="H432" i="3"/>
  <c r="B432" i="3"/>
  <c r="D432" i="3"/>
  <c r="A433" i="3"/>
  <c r="H433" i="3"/>
  <c r="B433" i="3"/>
  <c r="D433" i="3"/>
  <c r="A434" i="3"/>
  <c r="H434" i="3"/>
  <c r="B434" i="3"/>
  <c r="D434" i="3"/>
  <c r="A435" i="3"/>
  <c r="H435" i="3"/>
  <c r="B435" i="3"/>
  <c r="D435" i="3"/>
  <c r="A436" i="3"/>
  <c r="H436" i="3"/>
  <c r="B436" i="3"/>
  <c r="D436" i="3"/>
  <c r="A437" i="3"/>
  <c r="H437" i="3"/>
  <c r="B437" i="3"/>
  <c r="D437" i="3"/>
  <c r="A438" i="3"/>
  <c r="H438" i="3"/>
  <c r="B438" i="3"/>
  <c r="D438" i="3"/>
  <c r="A439" i="3"/>
  <c r="H439" i="3"/>
  <c r="B439" i="3"/>
  <c r="D439" i="3"/>
  <c r="A440" i="3"/>
  <c r="H440" i="3"/>
  <c r="B440" i="3"/>
  <c r="D440" i="3"/>
  <c r="A441" i="3"/>
  <c r="H441" i="3"/>
  <c r="B441" i="3"/>
  <c r="D441" i="3"/>
  <c r="A442" i="3"/>
  <c r="H442" i="3"/>
  <c r="B442" i="3"/>
  <c r="D442" i="3"/>
  <c r="A443" i="3"/>
  <c r="H443" i="3"/>
  <c r="B443" i="3"/>
  <c r="D443" i="3"/>
  <c r="A444" i="3"/>
  <c r="H444" i="3"/>
  <c r="B444" i="3"/>
  <c r="D444" i="3"/>
  <c r="A445" i="3"/>
  <c r="H445" i="3"/>
  <c r="B445" i="3"/>
  <c r="D445" i="3"/>
  <c r="A446" i="3"/>
  <c r="H446" i="3"/>
  <c r="B446" i="3"/>
  <c r="D446" i="3"/>
  <c r="A447" i="3"/>
  <c r="H447" i="3"/>
  <c r="B447" i="3"/>
  <c r="D447" i="3"/>
  <c r="A448" i="3"/>
  <c r="H448" i="3"/>
  <c r="B448" i="3"/>
  <c r="D448" i="3"/>
  <c r="A449" i="3"/>
  <c r="H449" i="3"/>
  <c r="B449" i="3"/>
  <c r="D449" i="3"/>
  <c r="A450" i="3"/>
  <c r="H450" i="3"/>
  <c r="B450" i="3"/>
  <c r="D450" i="3"/>
  <c r="A451" i="3"/>
  <c r="H451" i="3"/>
  <c r="B451" i="3"/>
  <c r="D451" i="3"/>
  <c r="A452" i="3"/>
  <c r="H452" i="3"/>
  <c r="B452" i="3"/>
  <c r="D452" i="3"/>
  <c r="A1028" i="3"/>
  <c r="H1028" i="3"/>
  <c r="B1028" i="3"/>
  <c r="D1028" i="3"/>
  <c r="A453" i="3"/>
  <c r="H453" i="3"/>
  <c r="B453" i="3"/>
  <c r="D453" i="3"/>
  <c r="A454" i="3"/>
  <c r="H454" i="3"/>
  <c r="B454" i="3"/>
  <c r="D454" i="3"/>
  <c r="A455" i="3"/>
  <c r="H455" i="3"/>
  <c r="B455" i="3"/>
  <c r="D455" i="3"/>
  <c r="A456" i="3"/>
  <c r="H456" i="3"/>
  <c r="B456" i="3"/>
  <c r="D456" i="3"/>
  <c r="A1029" i="3"/>
  <c r="H1029" i="3"/>
  <c r="B1029" i="3"/>
  <c r="D1029" i="3"/>
  <c r="A457" i="3"/>
  <c r="H457" i="3"/>
  <c r="B457" i="3"/>
  <c r="D457" i="3"/>
  <c r="A458" i="3"/>
  <c r="H458" i="3"/>
  <c r="B458" i="3"/>
  <c r="D458" i="3"/>
  <c r="A459" i="3"/>
  <c r="H459" i="3"/>
  <c r="B459" i="3"/>
  <c r="D459" i="3"/>
  <c r="A460" i="3"/>
  <c r="H460" i="3"/>
  <c r="B460" i="3"/>
  <c r="D460" i="3"/>
  <c r="A461" i="3"/>
  <c r="H461" i="3"/>
  <c r="B461" i="3"/>
  <c r="D461" i="3"/>
  <c r="A462" i="3"/>
  <c r="H462" i="3"/>
  <c r="B462" i="3"/>
  <c r="D462" i="3"/>
  <c r="A463" i="3"/>
  <c r="H463" i="3"/>
  <c r="B463" i="3"/>
  <c r="D463" i="3"/>
  <c r="A464" i="3"/>
  <c r="H464" i="3"/>
  <c r="B464" i="3"/>
  <c r="D464" i="3"/>
  <c r="A465" i="3"/>
  <c r="H465" i="3"/>
  <c r="B465" i="3"/>
  <c r="D465" i="3"/>
  <c r="A466" i="3"/>
  <c r="H466" i="3"/>
  <c r="B466" i="3"/>
  <c r="D466" i="3"/>
  <c r="A467" i="3"/>
  <c r="H467" i="3"/>
  <c r="B467" i="3"/>
  <c r="D467" i="3"/>
  <c r="A468" i="3"/>
  <c r="H468" i="3"/>
  <c r="B468" i="3"/>
  <c r="D468" i="3"/>
  <c r="A469" i="3"/>
  <c r="H469" i="3"/>
  <c r="B469" i="3"/>
  <c r="D469" i="3"/>
  <c r="A470" i="3"/>
  <c r="H470" i="3"/>
  <c r="B470" i="3"/>
  <c r="D470" i="3"/>
  <c r="A471" i="3"/>
  <c r="H471" i="3"/>
  <c r="B471" i="3"/>
  <c r="D471" i="3"/>
  <c r="A472" i="3"/>
  <c r="H472" i="3"/>
  <c r="B472" i="3"/>
  <c r="D472" i="3"/>
  <c r="A473" i="3"/>
  <c r="H473" i="3"/>
  <c r="B473" i="3"/>
  <c r="D473" i="3"/>
  <c r="A474" i="3"/>
  <c r="H474" i="3"/>
  <c r="B474" i="3"/>
  <c r="D474" i="3"/>
  <c r="A475" i="3"/>
  <c r="H475" i="3"/>
  <c r="B475" i="3"/>
  <c r="D475" i="3"/>
  <c r="A476" i="3"/>
  <c r="H476" i="3"/>
  <c r="B476" i="3"/>
  <c r="D476" i="3"/>
  <c r="A477" i="3"/>
  <c r="H477" i="3"/>
  <c r="B477" i="3"/>
  <c r="D477" i="3"/>
  <c r="A478" i="3"/>
  <c r="H478" i="3"/>
  <c r="B478" i="3"/>
  <c r="D478" i="3"/>
  <c r="A479" i="3"/>
  <c r="H479" i="3"/>
  <c r="B479" i="3"/>
  <c r="D479" i="3"/>
  <c r="A480" i="3"/>
  <c r="H480" i="3"/>
  <c r="B480" i="3"/>
  <c r="D480" i="3"/>
  <c r="A481" i="3"/>
  <c r="H481" i="3"/>
  <c r="B481" i="3"/>
  <c r="D481" i="3"/>
  <c r="A482" i="3"/>
  <c r="H482" i="3"/>
  <c r="B482" i="3"/>
  <c r="D482" i="3"/>
  <c r="A483" i="3"/>
  <c r="H483" i="3"/>
  <c r="B483" i="3"/>
  <c r="D483" i="3"/>
  <c r="A484" i="3"/>
  <c r="H484" i="3"/>
  <c r="B484" i="3"/>
  <c r="D484" i="3"/>
  <c r="A485" i="3"/>
  <c r="H485" i="3"/>
  <c r="B485" i="3"/>
  <c r="D485" i="3"/>
  <c r="A486" i="3"/>
  <c r="H486" i="3"/>
  <c r="B486" i="3"/>
  <c r="D486" i="3"/>
  <c r="A487" i="3"/>
  <c r="H487" i="3"/>
  <c r="B487" i="3"/>
  <c r="D487" i="3"/>
  <c r="A488" i="3"/>
  <c r="H488" i="3"/>
  <c r="B488" i="3"/>
  <c r="D488" i="3"/>
  <c r="A489" i="3"/>
  <c r="H489" i="3"/>
  <c r="B489" i="3"/>
  <c r="D489" i="3"/>
  <c r="A490" i="3"/>
  <c r="H490" i="3"/>
  <c r="B490" i="3"/>
  <c r="D490" i="3"/>
  <c r="A491" i="3"/>
  <c r="H491" i="3"/>
  <c r="B491" i="3"/>
  <c r="D491" i="3"/>
  <c r="A492" i="3"/>
  <c r="H492" i="3"/>
  <c r="B492" i="3"/>
  <c r="D492" i="3"/>
  <c r="A493" i="3"/>
  <c r="H493" i="3"/>
  <c r="B493" i="3"/>
  <c r="D493" i="3"/>
  <c r="A494" i="3"/>
  <c r="H494" i="3"/>
  <c r="B494" i="3"/>
  <c r="D494" i="3"/>
  <c r="A495" i="3"/>
  <c r="H495" i="3"/>
  <c r="B495" i="3"/>
  <c r="D495" i="3"/>
  <c r="A496" i="3"/>
  <c r="H496" i="3"/>
  <c r="B496" i="3"/>
  <c r="D496" i="3"/>
  <c r="A497" i="3"/>
  <c r="H497" i="3"/>
  <c r="B497" i="3"/>
  <c r="D497" i="3"/>
  <c r="A498" i="3"/>
  <c r="H498" i="3"/>
  <c r="B498" i="3"/>
  <c r="D498" i="3"/>
  <c r="A499" i="3"/>
  <c r="H499" i="3"/>
  <c r="B499" i="3"/>
  <c r="D499" i="3"/>
  <c r="A500" i="3"/>
  <c r="H500" i="3"/>
  <c r="B500" i="3"/>
  <c r="D500" i="3"/>
  <c r="A501" i="3"/>
  <c r="H501" i="3"/>
  <c r="B501" i="3"/>
  <c r="D501" i="3"/>
  <c r="A502" i="3"/>
  <c r="H502" i="3"/>
  <c r="B502" i="3"/>
  <c r="D502" i="3"/>
  <c r="A503" i="3"/>
  <c r="H503" i="3"/>
  <c r="B503" i="3"/>
  <c r="D503" i="3"/>
  <c r="A504" i="3"/>
  <c r="H504" i="3"/>
  <c r="B504" i="3"/>
  <c r="D504" i="3"/>
  <c r="A505" i="3"/>
  <c r="H505" i="3"/>
  <c r="B505" i="3"/>
  <c r="D505" i="3"/>
  <c r="A506" i="3"/>
  <c r="H506" i="3"/>
  <c r="B506" i="3"/>
  <c r="D506" i="3"/>
  <c r="A507" i="3"/>
  <c r="H507" i="3"/>
  <c r="B507" i="3"/>
  <c r="D507" i="3"/>
  <c r="A508" i="3"/>
  <c r="H508" i="3"/>
  <c r="B508" i="3"/>
  <c r="D508" i="3"/>
  <c r="A509" i="3"/>
  <c r="H509" i="3"/>
  <c r="B509" i="3"/>
  <c r="D509" i="3"/>
  <c r="A510" i="3"/>
  <c r="H510" i="3"/>
  <c r="B510" i="3"/>
  <c r="D510" i="3"/>
  <c r="A511" i="3"/>
  <c r="H511" i="3"/>
  <c r="B511" i="3"/>
  <c r="D511" i="3"/>
  <c r="A512" i="3"/>
  <c r="H512" i="3"/>
  <c r="B512" i="3"/>
  <c r="D512" i="3"/>
  <c r="A513" i="3"/>
  <c r="H513" i="3"/>
  <c r="B513" i="3"/>
  <c r="D513" i="3"/>
  <c r="A514" i="3"/>
  <c r="H514" i="3"/>
  <c r="B514" i="3"/>
  <c r="D514" i="3"/>
  <c r="A515" i="3"/>
  <c r="H515" i="3"/>
  <c r="B515" i="3"/>
  <c r="D515" i="3"/>
  <c r="A516" i="3"/>
  <c r="H516" i="3"/>
  <c r="B516" i="3"/>
  <c r="D516" i="3"/>
  <c r="A517" i="3"/>
  <c r="H517" i="3"/>
  <c r="B517" i="3"/>
  <c r="D517" i="3"/>
  <c r="A518" i="3"/>
  <c r="H518" i="3"/>
  <c r="B518" i="3"/>
  <c r="D518" i="3"/>
  <c r="A519" i="3"/>
  <c r="H519" i="3"/>
  <c r="B519" i="3"/>
  <c r="D519" i="3"/>
  <c r="A520" i="3"/>
  <c r="H520" i="3"/>
  <c r="B520" i="3"/>
  <c r="D520" i="3"/>
  <c r="A521" i="3"/>
  <c r="H521" i="3"/>
  <c r="B521" i="3"/>
  <c r="D521" i="3"/>
  <c r="A522" i="3"/>
  <c r="H522" i="3"/>
  <c r="B522" i="3"/>
  <c r="D522" i="3"/>
  <c r="A523" i="3"/>
  <c r="H523" i="3"/>
  <c r="B523" i="3"/>
  <c r="D523" i="3"/>
  <c r="A524" i="3"/>
  <c r="H524" i="3"/>
  <c r="B524" i="3"/>
  <c r="D524" i="3"/>
  <c r="A525" i="3"/>
  <c r="H525" i="3"/>
  <c r="B525" i="3"/>
  <c r="D525" i="3"/>
  <c r="A526" i="3"/>
  <c r="H526" i="3"/>
  <c r="B526" i="3"/>
  <c r="D526" i="3"/>
  <c r="A527" i="3"/>
  <c r="H527" i="3"/>
  <c r="B527" i="3"/>
  <c r="D527" i="3"/>
  <c r="A528" i="3"/>
  <c r="H528" i="3"/>
  <c r="B528" i="3"/>
  <c r="D528" i="3"/>
  <c r="A529" i="3"/>
  <c r="H529" i="3"/>
  <c r="B529" i="3"/>
  <c r="D529" i="3"/>
  <c r="A530" i="3"/>
  <c r="H530" i="3"/>
  <c r="B530" i="3"/>
  <c r="D530" i="3"/>
  <c r="A531" i="3"/>
  <c r="H531" i="3"/>
  <c r="B531" i="3"/>
  <c r="D531" i="3"/>
  <c r="A532" i="3"/>
  <c r="H532" i="3"/>
  <c r="B532" i="3"/>
  <c r="D532" i="3"/>
  <c r="A533" i="3"/>
  <c r="H533" i="3"/>
  <c r="B533" i="3"/>
  <c r="D533" i="3"/>
  <c r="A534" i="3"/>
  <c r="H534" i="3"/>
  <c r="B534" i="3"/>
  <c r="D534" i="3"/>
  <c r="A535" i="3"/>
  <c r="H535" i="3"/>
  <c r="B535" i="3"/>
  <c r="D535" i="3"/>
  <c r="A536" i="3"/>
  <c r="H536" i="3"/>
  <c r="B536" i="3"/>
  <c r="D536" i="3"/>
  <c r="A537" i="3"/>
  <c r="H537" i="3"/>
  <c r="B537" i="3"/>
  <c r="D537" i="3"/>
  <c r="A538" i="3"/>
  <c r="H538" i="3"/>
  <c r="B538" i="3"/>
  <c r="D538" i="3"/>
  <c r="A539" i="3"/>
  <c r="H539" i="3"/>
  <c r="B539" i="3"/>
  <c r="D539" i="3"/>
  <c r="A540" i="3"/>
  <c r="H540" i="3"/>
  <c r="B540" i="3"/>
  <c r="D540" i="3"/>
  <c r="A541" i="3"/>
  <c r="H541" i="3"/>
  <c r="B541" i="3"/>
  <c r="D541" i="3"/>
  <c r="A542" i="3"/>
  <c r="H542" i="3"/>
  <c r="B542" i="3"/>
  <c r="D542" i="3"/>
  <c r="A543" i="3"/>
  <c r="H543" i="3"/>
  <c r="B543" i="3"/>
  <c r="D543" i="3"/>
  <c r="A544" i="3"/>
  <c r="H544" i="3"/>
  <c r="B544" i="3"/>
  <c r="D544" i="3"/>
  <c r="A545" i="3"/>
  <c r="H545" i="3"/>
  <c r="B545" i="3"/>
  <c r="D545" i="3"/>
  <c r="A546" i="3"/>
  <c r="H546" i="3"/>
  <c r="B546" i="3"/>
  <c r="D546" i="3"/>
  <c r="A547" i="3"/>
  <c r="H547" i="3"/>
  <c r="B547" i="3"/>
  <c r="D547" i="3"/>
  <c r="A548" i="3"/>
  <c r="H548" i="3"/>
  <c r="B548" i="3"/>
  <c r="D548" i="3"/>
  <c r="A549" i="3"/>
  <c r="H549" i="3"/>
  <c r="B549" i="3"/>
  <c r="D549" i="3"/>
  <c r="A550" i="3"/>
  <c r="H550" i="3"/>
  <c r="B550" i="3"/>
  <c r="D550" i="3"/>
  <c r="A551" i="3"/>
  <c r="H551" i="3"/>
  <c r="B551" i="3"/>
  <c r="D551" i="3"/>
  <c r="A552" i="3"/>
  <c r="H552" i="3"/>
  <c r="B552" i="3"/>
  <c r="D552" i="3"/>
  <c r="A553" i="3"/>
  <c r="H553" i="3"/>
  <c r="B553" i="3"/>
  <c r="D553" i="3"/>
  <c r="A554" i="3"/>
  <c r="H554" i="3"/>
  <c r="B554" i="3"/>
  <c r="D554" i="3"/>
  <c r="A555" i="3"/>
  <c r="H555" i="3"/>
  <c r="B555" i="3"/>
  <c r="D555" i="3"/>
  <c r="A556" i="3"/>
  <c r="H556" i="3"/>
  <c r="B556" i="3"/>
  <c r="D556" i="3"/>
  <c r="A557" i="3"/>
  <c r="H557" i="3"/>
  <c r="B557" i="3"/>
  <c r="D557" i="3"/>
  <c r="A558" i="3"/>
  <c r="H558" i="3"/>
  <c r="B558" i="3"/>
  <c r="D558" i="3"/>
  <c r="A559" i="3"/>
  <c r="H559" i="3"/>
  <c r="B559" i="3"/>
  <c r="D559" i="3"/>
  <c r="A560" i="3"/>
  <c r="H560" i="3"/>
  <c r="B560" i="3"/>
  <c r="D560" i="3"/>
  <c r="A561" i="3"/>
  <c r="H561" i="3"/>
  <c r="B561" i="3"/>
  <c r="D561" i="3"/>
  <c r="A562" i="3"/>
  <c r="H562" i="3"/>
  <c r="B562" i="3"/>
  <c r="D562" i="3"/>
  <c r="A563" i="3"/>
  <c r="H563" i="3"/>
  <c r="B563" i="3"/>
  <c r="D563" i="3"/>
  <c r="A564" i="3"/>
  <c r="H564" i="3"/>
  <c r="B564" i="3"/>
  <c r="D564" i="3"/>
  <c r="A565" i="3"/>
  <c r="H565" i="3"/>
  <c r="B565" i="3"/>
  <c r="D565" i="3"/>
  <c r="A566" i="3"/>
  <c r="H566" i="3"/>
  <c r="B566" i="3"/>
  <c r="D566" i="3"/>
  <c r="A567" i="3"/>
  <c r="H567" i="3"/>
  <c r="B567" i="3"/>
  <c r="D567" i="3"/>
  <c r="A568" i="3"/>
  <c r="H568" i="3"/>
  <c r="B568" i="3"/>
  <c r="D568" i="3"/>
  <c r="A569" i="3"/>
  <c r="H569" i="3"/>
  <c r="B569" i="3"/>
  <c r="D569" i="3"/>
  <c r="A570" i="3"/>
  <c r="H570" i="3"/>
  <c r="B570" i="3"/>
  <c r="D570" i="3"/>
  <c r="A571" i="3"/>
  <c r="H571" i="3"/>
  <c r="B571" i="3"/>
  <c r="D571" i="3"/>
  <c r="A572" i="3"/>
  <c r="H572" i="3"/>
  <c r="B572" i="3"/>
  <c r="D572" i="3"/>
  <c r="A573" i="3"/>
  <c r="H573" i="3"/>
  <c r="B573" i="3"/>
  <c r="D573" i="3"/>
  <c r="A574" i="3"/>
  <c r="H574" i="3"/>
  <c r="B574" i="3"/>
  <c r="D574" i="3"/>
  <c r="A575" i="3"/>
  <c r="H575" i="3"/>
  <c r="B575" i="3"/>
  <c r="D575" i="3"/>
  <c r="A576" i="3"/>
  <c r="H576" i="3"/>
  <c r="B576" i="3"/>
  <c r="D576" i="3"/>
  <c r="A1030" i="3"/>
  <c r="H1030" i="3"/>
  <c r="B1030" i="3"/>
  <c r="D1030" i="3"/>
  <c r="A577" i="3"/>
  <c r="H577" i="3"/>
  <c r="B577" i="3"/>
  <c r="D577" i="3"/>
  <c r="A578" i="3"/>
  <c r="H578" i="3"/>
  <c r="B578" i="3"/>
  <c r="D578" i="3"/>
  <c r="A579" i="3"/>
  <c r="H579" i="3"/>
  <c r="B579" i="3"/>
  <c r="D579" i="3"/>
  <c r="A580" i="3"/>
  <c r="H580" i="3"/>
  <c r="B580" i="3"/>
  <c r="D580" i="3"/>
  <c r="A581" i="3"/>
  <c r="H581" i="3"/>
  <c r="B581" i="3"/>
  <c r="D581" i="3"/>
  <c r="A582" i="3"/>
  <c r="H582" i="3"/>
  <c r="B582" i="3"/>
  <c r="D582" i="3"/>
  <c r="A583" i="3"/>
  <c r="H583" i="3"/>
  <c r="B583" i="3"/>
  <c r="D583" i="3"/>
  <c r="A584" i="3"/>
  <c r="H584" i="3"/>
  <c r="B584" i="3"/>
  <c r="D584" i="3"/>
  <c r="A1031" i="3"/>
  <c r="H1031" i="3"/>
  <c r="B1031" i="3"/>
  <c r="D1031" i="3"/>
  <c r="A585" i="3"/>
  <c r="H585" i="3"/>
  <c r="B585" i="3"/>
  <c r="D585" i="3"/>
  <c r="A586" i="3"/>
  <c r="H586" i="3"/>
  <c r="B586" i="3"/>
  <c r="D586" i="3"/>
  <c r="A587" i="3"/>
  <c r="H587" i="3"/>
  <c r="B587" i="3"/>
  <c r="D587" i="3"/>
  <c r="A588" i="3"/>
  <c r="H588" i="3"/>
  <c r="B588" i="3"/>
  <c r="D588" i="3"/>
  <c r="A589" i="3"/>
  <c r="H589" i="3"/>
  <c r="B589" i="3"/>
  <c r="D589" i="3"/>
  <c r="A590" i="3"/>
  <c r="H590" i="3"/>
  <c r="B590" i="3"/>
  <c r="D590" i="3"/>
  <c r="A591" i="3"/>
  <c r="H591" i="3"/>
  <c r="B591" i="3"/>
  <c r="D591" i="3"/>
  <c r="A592" i="3"/>
  <c r="H592" i="3"/>
  <c r="B592" i="3"/>
  <c r="D592" i="3"/>
  <c r="A593" i="3"/>
  <c r="H593" i="3"/>
  <c r="B593" i="3"/>
  <c r="D593" i="3"/>
  <c r="A594" i="3"/>
  <c r="H594" i="3"/>
  <c r="B594" i="3"/>
  <c r="D594" i="3"/>
  <c r="A595" i="3"/>
  <c r="H595" i="3"/>
  <c r="B595" i="3"/>
  <c r="D595" i="3"/>
  <c r="A596" i="3"/>
  <c r="H596" i="3"/>
  <c r="B596" i="3"/>
  <c r="D596" i="3"/>
  <c r="A597" i="3"/>
  <c r="H597" i="3"/>
  <c r="B597" i="3"/>
  <c r="D597" i="3"/>
  <c r="A598" i="3"/>
  <c r="H598" i="3"/>
  <c r="B598" i="3"/>
  <c r="D598" i="3"/>
  <c r="A599" i="3"/>
  <c r="H599" i="3"/>
  <c r="B599" i="3"/>
  <c r="D599" i="3"/>
  <c r="A600" i="3"/>
  <c r="H600" i="3"/>
  <c r="B600" i="3"/>
  <c r="D600" i="3"/>
  <c r="A601" i="3"/>
  <c r="H601" i="3"/>
  <c r="B601" i="3"/>
  <c r="D601" i="3"/>
  <c r="A602" i="3"/>
  <c r="H602" i="3"/>
  <c r="B602" i="3"/>
  <c r="D602" i="3"/>
  <c r="A603" i="3"/>
  <c r="H603" i="3"/>
  <c r="B603" i="3"/>
  <c r="D603" i="3"/>
  <c r="A604" i="3"/>
  <c r="H604" i="3"/>
  <c r="B604" i="3"/>
  <c r="D604" i="3"/>
  <c r="A605" i="3"/>
  <c r="H605" i="3"/>
  <c r="B605" i="3"/>
  <c r="D605" i="3"/>
  <c r="A606" i="3"/>
  <c r="H606" i="3"/>
  <c r="B606" i="3"/>
  <c r="D606" i="3"/>
  <c r="A607" i="3"/>
  <c r="H607" i="3"/>
  <c r="B607" i="3"/>
  <c r="D607" i="3"/>
  <c r="A608" i="3"/>
  <c r="H608" i="3"/>
  <c r="B608" i="3"/>
  <c r="D608" i="3"/>
  <c r="A609" i="3"/>
  <c r="H609" i="3"/>
  <c r="B609" i="3"/>
  <c r="D609" i="3"/>
  <c r="A1032" i="3"/>
  <c r="H1032" i="3"/>
  <c r="B1032" i="3"/>
  <c r="D1032" i="3"/>
  <c r="A610" i="3"/>
  <c r="H610" i="3"/>
  <c r="B610" i="3"/>
  <c r="D610" i="3"/>
  <c r="A611" i="3"/>
  <c r="H611" i="3"/>
  <c r="B611" i="3"/>
  <c r="D611" i="3"/>
  <c r="A1033" i="3"/>
  <c r="H1033" i="3"/>
  <c r="B1033" i="3"/>
  <c r="D1033" i="3"/>
  <c r="A612" i="3"/>
  <c r="H612" i="3"/>
  <c r="B612" i="3"/>
  <c r="D612" i="3"/>
  <c r="A613" i="3"/>
  <c r="H613" i="3"/>
  <c r="B613" i="3"/>
  <c r="D613" i="3"/>
  <c r="A1034" i="3"/>
  <c r="H1034" i="3"/>
  <c r="B1034" i="3"/>
  <c r="D1034" i="3"/>
  <c r="A1035" i="3"/>
  <c r="H1035" i="3"/>
  <c r="B1035" i="3"/>
  <c r="D1035" i="3"/>
  <c r="A614" i="3"/>
  <c r="H614" i="3"/>
  <c r="B614" i="3"/>
  <c r="D614" i="3"/>
  <c r="A1036" i="3"/>
  <c r="H1036" i="3"/>
  <c r="B1036" i="3"/>
  <c r="D1036" i="3"/>
  <c r="A615" i="3"/>
  <c r="H615" i="3"/>
  <c r="B615" i="3"/>
  <c r="D615" i="3"/>
  <c r="A1037" i="3"/>
  <c r="H1037" i="3"/>
  <c r="B1037" i="3"/>
  <c r="D1037" i="3"/>
  <c r="A1038" i="3"/>
  <c r="H1038" i="3"/>
  <c r="B1038" i="3"/>
  <c r="D1038" i="3"/>
  <c r="A1039" i="3"/>
  <c r="H1039" i="3"/>
  <c r="B1039" i="3"/>
  <c r="D1039" i="3"/>
  <c r="A1040" i="3"/>
  <c r="H1040" i="3"/>
  <c r="B1040" i="3"/>
  <c r="D1040" i="3"/>
  <c r="A1041" i="3"/>
  <c r="H1041" i="3"/>
  <c r="B1041" i="3"/>
  <c r="D1041" i="3"/>
  <c r="A1042" i="3"/>
  <c r="H1042" i="3"/>
  <c r="B1042" i="3"/>
  <c r="D1042" i="3"/>
  <c r="A1043" i="3"/>
  <c r="H1043" i="3"/>
  <c r="B1043" i="3"/>
  <c r="D1043" i="3"/>
  <c r="A1044" i="3"/>
  <c r="H1044" i="3"/>
  <c r="B1044" i="3"/>
  <c r="D1044" i="3"/>
  <c r="A56" i="3"/>
  <c r="H56" i="3"/>
  <c r="B56" i="3"/>
  <c r="D56" i="3"/>
  <c r="A1045" i="3"/>
  <c r="H1045" i="3"/>
  <c r="B1045" i="3"/>
  <c r="D1045" i="3"/>
  <c r="A1046" i="3"/>
  <c r="H1046" i="3"/>
  <c r="B1046" i="3"/>
  <c r="D1046" i="3"/>
  <c r="A616" i="3"/>
  <c r="H616" i="3"/>
  <c r="B616" i="3"/>
  <c r="D616" i="3"/>
  <c r="A1047" i="3"/>
  <c r="H1047" i="3"/>
  <c r="B1047" i="3"/>
  <c r="D1047" i="3"/>
  <c r="A1048" i="3"/>
  <c r="H1048" i="3"/>
  <c r="B1048" i="3"/>
  <c r="D1048" i="3"/>
  <c r="A1049" i="3"/>
  <c r="H1049" i="3"/>
  <c r="B1049" i="3"/>
  <c r="D1049" i="3"/>
  <c r="A1050" i="3"/>
  <c r="H1050" i="3"/>
  <c r="B1050" i="3"/>
  <c r="D1050" i="3"/>
  <c r="A1051" i="3"/>
  <c r="H1051" i="3"/>
  <c r="B1051" i="3"/>
  <c r="D1051" i="3"/>
  <c r="A1052" i="3"/>
  <c r="H1052" i="3"/>
  <c r="B1052" i="3"/>
  <c r="D1052" i="3"/>
  <c r="A1053" i="3"/>
  <c r="H1053" i="3"/>
  <c r="B1053" i="3"/>
  <c r="D1053" i="3"/>
  <c r="A1054" i="3"/>
  <c r="H1054" i="3"/>
  <c r="B1054" i="3"/>
  <c r="D1054" i="3"/>
  <c r="A1055" i="3"/>
  <c r="H1055" i="3"/>
  <c r="B1055" i="3"/>
  <c r="D1055" i="3"/>
  <c r="A1056" i="3"/>
  <c r="H1056" i="3"/>
  <c r="B1056" i="3"/>
  <c r="D1056" i="3"/>
  <c r="A1057" i="3"/>
  <c r="H1057" i="3"/>
  <c r="B1057" i="3"/>
  <c r="D1057" i="3"/>
  <c r="A617" i="3"/>
  <c r="H617" i="3"/>
  <c r="B617" i="3"/>
  <c r="D617" i="3"/>
  <c r="A1058" i="3"/>
  <c r="H1058" i="3"/>
  <c r="B1058" i="3"/>
  <c r="D1058" i="3"/>
  <c r="A1059" i="3"/>
  <c r="H1059" i="3"/>
  <c r="B1059" i="3"/>
  <c r="D1059" i="3"/>
  <c r="A1060" i="3"/>
  <c r="H1060" i="3"/>
  <c r="B1060" i="3"/>
  <c r="D1060" i="3"/>
  <c r="A57" i="3"/>
  <c r="H57" i="3"/>
  <c r="B57" i="3"/>
  <c r="D57" i="3"/>
  <c r="A1061" i="3"/>
  <c r="H1061" i="3"/>
  <c r="B1061" i="3"/>
  <c r="D1061" i="3"/>
  <c r="A1062" i="3"/>
  <c r="H1062" i="3"/>
  <c r="B1062" i="3"/>
  <c r="D1062" i="3"/>
  <c r="A1063" i="3"/>
  <c r="H1063" i="3"/>
  <c r="B1063" i="3"/>
  <c r="D1063" i="3"/>
  <c r="A1064" i="3"/>
  <c r="H1064" i="3"/>
  <c r="B1064" i="3"/>
  <c r="D1064" i="3"/>
  <c r="A1065" i="3"/>
  <c r="H1065" i="3"/>
  <c r="B1065" i="3"/>
  <c r="D1065" i="3"/>
  <c r="A1066" i="3"/>
  <c r="H1066" i="3"/>
  <c r="B1066" i="3"/>
  <c r="D1066" i="3"/>
  <c r="A1067" i="3"/>
  <c r="H1067" i="3"/>
  <c r="B1067" i="3"/>
  <c r="D1067" i="3"/>
  <c r="A1068" i="3"/>
  <c r="H1068" i="3"/>
  <c r="B1068" i="3"/>
  <c r="D1068" i="3"/>
  <c r="A1069" i="3"/>
  <c r="H1069" i="3"/>
  <c r="B1069" i="3"/>
  <c r="D1069" i="3"/>
  <c r="A618" i="3"/>
  <c r="H618" i="3"/>
  <c r="B618" i="3"/>
  <c r="D618" i="3"/>
  <c r="A1070" i="3"/>
  <c r="H1070" i="3"/>
  <c r="B1070" i="3"/>
  <c r="D1070" i="3"/>
  <c r="A1071" i="3"/>
  <c r="H1071" i="3"/>
  <c r="B1071" i="3"/>
  <c r="D1071" i="3"/>
  <c r="A619" i="3"/>
  <c r="H619" i="3"/>
  <c r="B619" i="3"/>
  <c r="D619" i="3"/>
  <c r="A620" i="3"/>
  <c r="H620" i="3"/>
  <c r="B620" i="3"/>
  <c r="D620" i="3"/>
  <c r="A621" i="3"/>
  <c r="H621" i="3"/>
  <c r="B621" i="3"/>
  <c r="D621" i="3"/>
  <c r="A1072" i="3"/>
  <c r="H1072" i="3"/>
  <c r="B1072" i="3"/>
  <c r="D1072" i="3"/>
  <c r="A1073" i="3"/>
  <c r="H1073" i="3"/>
  <c r="B1073" i="3"/>
  <c r="D1073" i="3"/>
  <c r="A622" i="3"/>
  <c r="H622" i="3"/>
  <c r="B622" i="3"/>
  <c r="D622" i="3"/>
  <c r="A1074" i="3"/>
  <c r="H1074" i="3"/>
  <c r="B1074" i="3"/>
  <c r="D1074" i="3"/>
  <c r="A1075" i="3"/>
  <c r="H1075" i="3"/>
  <c r="B1075" i="3"/>
  <c r="D1075" i="3"/>
  <c r="A1076" i="3"/>
  <c r="H1076" i="3"/>
  <c r="B1076" i="3"/>
  <c r="D1076" i="3"/>
  <c r="A1077" i="3"/>
  <c r="H1077" i="3"/>
  <c r="B1077" i="3"/>
  <c r="D1077" i="3"/>
  <c r="A58" i="3"/>
  <c r="H58" i="3"/>
  <c r="B58" i="3"/>
  <c r="D58" i="3"/>
  <c r="A623" i="3"/>
  <c r="H623" i="3"/>
  <c r="B623" i="3"/>
  <c r="D623" i="3"/>
  <c r="A1078" i="3"/>
  <c r="H1078" i="3"/>
  <c r="B1078" i="3"/>
  <c r="D1078" i="3"/>
  <c r="A624" i="3"/>
  <c r="H624" i="3"/>
  <c r="B624" i="3"/>
  <c r="D624" i="3"/>
  <c r="A1079" i="3"/>
  <c r="H1079" i="3"/>
  <c r="B1079" i="3"/>
  <c r="D1079" i="3"/>
  <c r="A625" i="3"/>
  <c r="H625" i="3"/>
  <c r="B625" i="3"/>
  <c r="D625" i="3"/>
  <c r="A1080" i="3"/>
  <c r="H1080" i="3"/>
  <c r="B1080" i="3"/>
  <c r="D1080" i="3"/>
  <c r="A1081" i="3"/>
  <c r="H1081" i="3"/>
  <c r="B1081" i="3"/>
  <c r="D1081" i="3"/>
  <c r="A1082" i="3"/>
  <c r="H1082" i="3"/>
  <c r="B1082" i="3"/>
  <c r="D1082" i="3"/>
  <c r="A1083" i="3"/>
  <c r="H1083" i="3"/>
  <c r="B1083" i="3"/>
  <c r="D1083" i="3"/>
  <c r="A59" i="3"/>
  <c r="H59" i="3"/>
  <c r="B59" i="3"/>
  <c r="D59" i="3"/>
  <c r="A626" i="3"/>
  <c r="H626" i="3"/>
  <c r="B626" i="3"/>
  <c r="D626" i="3"/>
  <c r="A627" i="3"/>
  <c r="H627" i="3"/>
  <c r="B627" i="3"/>
  <c r="D627" i="3"/>
  <c r="A628" i="3"/>
  <c r="H628" i="3"/>
  <c r="B628" i="3"/>
  <c r="D628" i="3"/>
  <c r="A1084" i="3"/>
  <c r="H1084" i="3"/>
  <c r="B1084" i="3"/>
  <c r="D1084" i="3"/>
  <c r="A629" i="3"/>
  <c r="H629" i="3"/>
  <c r="B629" i="3"/>
  <c r="D629" i="3"/>
  <c r="A630" i="3"/>
  <c r="H630" i="3"/>
  <c r="B630" i="3"/>
  <c r="D630" i="3"/>
  <c r="A631" i="3"/>
  <c r="H631" i="3"/>
  <c r="B631" i="3"/>
  <c r="D631" i="3"/>
  <c r="A632" i="3"/>
  <c r="H632" i="3"/>
  <c r="B632" i="3"/>
  <c r="D632" i="3"/>
  <c r="A1085" i="3"/>
  <c r="H1085" i="3"/>
  <c r="B1085" i="3"/>
  <c r="D1085" i="3"/>
  <c r="A1086" i="3"/>
  <c r="H1086" i="3"/>
  <c r="B1086" i="3"/>
  <c r="D1086" i="3"/>
  <c r="A633" i="3"/>
  <c r="H633" i="3"/>
  <c r="B633" i="3"/>
  <c r="D633" i="3"/>
  <c r="A1087" i="3"/>
  <c r="H1087" i="3"/>
  <c r="B1087" i="3"/>
  <c r="D1087" i="3"/>
  <c r="A1088" i="3"/>
  <c r="H1088" i="3"/>
  <c r="B1088" i="3"/>
  <c r="D1088" i="3"/>
  <c r="A634" i="3"/>
  <c r="H634" i="3"/>
  <c r="B634" i="3"/>
  <c r="D634" i="3"/>
  <c r="A1089" i="3"/>
  <c r="H1089" i="3"/>
  <c r="B1089" i="3"/>
  <c r="D1089" i="3"/>
  <c r="A635" i="3"/>
  <c r="H635" i="3"/>
  <c r="B635" i="3"/>
  <c r="D635" i="3"/>
  <c r="A1090" i="3"/>
  <c r="H1090" i="3"/>
  <c r="B1090" i="3"/>
  <c r="D1090" i="3"/>
  <c r="A60" i="3"/>
  <c r="H60" i="3"/>
  <c r="B60" i="3"/>
  <c r="D60" i="3"/>
  <c r="A636" i="3"/>
  <c r="H636" i="3"/>
  <c r="B636" i="3"/>
  <c r="D636" i="3"/>
  <c r="A1091" i="3"/>
  <c r="H1091" i="3"/>
  <c r="B1091" i="3"/>
  <c r="D1091" i="3"/>
  <c r="A1092" i="3"/>
  <c r="H1092" i="3"/>
  <c r="B1092" i="3"/>
  <c r="D1092" i="3"/>
  <c r="A637" i="3"/>
  <c r="H637" i="3"/>
  <c r="B637" i="3"/>
  <c r="D637" i="3"/>
  <c r="A638" i="3"/>
  <c r="H638" i="3"/>
  <c r="B638" i="3"/>
  <c r="D638" i="3"/>
  <c r="A1093" i="3"/>
  <c r="H1093" i="3"/>
  <c r="B1093" i="3"/>
  <c r="D1093" i="3"/>
  <c r="A639" i="3"/>
  <c r="H639" i="3"/>
  <c r="B639" i="3"/>
  <c r="D639" i="3"/>
  <c r="A61" i="3"/>
  <c r="H61" i="3"/>
  <c r="B61" i="3"/>
  <c r="D61" i="3"/>
  <c r="A640" i="3"/>
  <c r="H640" i="3"/>
  <c r="B640" i="3"/>
  <c r="D640" i="3"/>
  <c r="A1094" i="3"/>
  <c r="H1094" i="3"/>
  <c r="B1094" i="3"/>
  <c r="D1094" i="3"/>
  <c r="A641" i="3"/>
  <c r="H641" i="3"/>
  <c r="B641" i="3"/>
  <c r="D641" i="3"/>
  <c r="A642" i="3"/>
  <c r="H642" i="3"/>
  <c r="B642" i="3"/>
  <c r="D642" i="3"/>
  <c r="A62" i="3"/>
  <c r="H62" i="3"/>
  <c r="B62" i="3"/>
  <c r="D62" i="3"/>
  <c r="A643" i="3"/>
  <c r="H643" i="3"/>
  <c r="B643" i="3"/>
  <c r="D643" i="3"/>
  <c r="A63" i="3"/>
  <c r="H63" i="3"/>
  <c r="B63" i="3"/>
  <c r="D63" i="3"/>
  <c r="A644" i="3"/>
  <c r="H644" i="3"/>
  <c r="B644" i="3"/>
  <c r="D644" i="3"/>
  <c r="A1095" i="3"/>
  <c r="H1095" i="3"/>
  <c r="B1095" i="3"/>
  <c r="D1095" i="3"/>
  <c r="A645" i="3"/>
  <c r="H645" i="3"/>
  <c r="B645" i="3"/>
  <c r="D645" i="3"/>
  <c r="A646" i="3"/>
  <c r="H646" i="3"/>
  <c r="B646" i="3"/>
  <c r="D646" i="3"/>
  <c r="A1096" i="3"/>
  <c r="H1096" i="3"/>
  <c r="B1096" i="3"/>
  <c r="D1096" i="3"/>
  <c r="A647" i="3"/>
  <c r="H647" i="3"/>
  <c r="B647" i="3"/>
  <c r="D647" i="3"/>
  <c r="A648" i="3"/>
  <c r="H648" i="3"/>
  <c r="B648" i="3"/>
  <c r="D648" i="3"/>
  <c r="A649" i="3"/>
  <c r="H649" i="3"/>
  <c r="B649" i="3"/>
  <c r="D649" i="3"/>
  <c r="A650" i="3"/>
  <c r="H650" i="3"/>
  <c r="B650" i="3"/>
  <c r="D650" i="3"/>
  <c r="A651" i="3"/>
  <c r="H651" i="3"/>
  <c r="B651" i="3"/>
  <c r="D651" i="3"/>
  <c r="A1097" i="3"/>
  <c r="H1097" i="3"/>
  <c r="B1097" i="3"/>
  <c r="D1097" i="3"/>
  <c r="A1098" i="3"/>
  <c r="H1098" i="3"/>
  <c r="B1098" i="3"/>
  <c r="D1098" i="3"/>
  <c r="A652" i="3"/>
  <c r="H652" i="3"/>
  <c r="B652" i="3"/>
  <c r="D652" i="3"/>
  <c r="A1099" i="3"/>
  <c r="H1099" i="3"/>
  <c r="B1099" i="3"/>
  <c r="D1099" i="3"/>
  <c r="A653" i="3"/>
  <c r="H653" i="3"/>
  <c r="B653" i="3"/>
  <c r="D653" i="3"/>
  <c r="A1100" i="3"/>
  <c r="H1100" i="3"/>
  <c r="B1100" i="3"/>
  <c r="D1100" i="3"/>
  <c r="A654" i="3"/>
  <c r="H654" i="3"/>
  <c r="B654" i="3"/>
  <c r="D654" i="3"/>
  <c r="A655" i="3"/>
  <c r="H655" i="3"/>
  <c r="B655" i="3"/>
  <c r="D655" i="3"/>
  <c r="A656" i="3"/>
  <c r="H656" i="3"/>
  <c r="B656" i="3"/>
  <c r="D656" i="3"/>
  <c r="A1101" i="3"/>
  <c r="H1101" i="3"/>
  <c r="B1101" i="3"/>
  <c r="D1101" i="3"/>
  <c r="A657" i="3"/>
  <c r="H657" i="3"/>
  <c r="B657" i="3"/>
  <c r="D657" i="3"/>
  <c r="A1102" i="3"/>
  <c r="H1102" i="3"/>
  <c r="B1102" i="3"/>
  <c r="D1102" i="3"/>
  <c r="A658" i="3"/>
  <c r="H658" i="3"/>
  <c r="B658" i="3"/>
  <c r="D658" i="3"/>
  <c r="A659" i="3"/>
  <c r="H659" i="3"/>
  <c r="B659" i="3"/>
  <c r="D659" i="3"/>
  <c r="A660" i="3"/>
  <c r="H660" i="3"/>
  <c r="B660" i="3"/>
  <c r="D660" i="3"/>
  <c r="A661" i="3"/>
  <c r="H661" i="3"/>
  <c r="B661" i="3"/>
  <c r="D661" i="3"/>
  <c r="H839" i="3"/>
  <c r="B839" i="3"/>
  <c r="D839" i="3"/>
  <c r="A839" i="3"/>
  <c r="H838" i="3"/>
  <c r="B838" i="3"/>
  <c r="D838" i="3"/>
  <c r="A838" i="3"/>
  <c r="H837" i="3"/>
  <c r="B837" i="3"/>
  <c r="D837" i="3"/>
  <c r="A837" i="3"/>
  <c r="H836" i="3"/>
  <c r="B836" i="3"/>
  <c r="D836" i="3"/>
  <c r="A836" i="3"/>
  <c r="H835" i="3"/>
  <c r="B835" i="3"/>
  <c r="D835" i="3"/>
  <c r="A835" i="3"/>
  <c r="H834" i="3"/>
  <c r="B834" i="3"/>
  <c r="D834" i="3"/>
  <c r="A834" i="3"/>
  <c r="H833" i="3"/>
  <c r="B833" i="3"/>
  <c r="D833" i="3"/>
  <c r="A833" i="3"/>
  <c r="H832" i="3"/>
  <c r="B832" i="3"/>
  <c r="D832" i="3"/>
  <c r="A832" i="3"/>
  <c r="H831" i="3"/>
  <c r="B831" i="3"/>
  <c r="D831" i="3"/>
  <c r="A831" i="3"/>
  <c r="H830" i="3"/>
  <c r="B830" i="3"/>
  <c r="D830" i="3"/>
  <c r="A830" i="3"/>
  <c r="H829" i="3"/>
  <c r="B829" i="3"/>
  <c r="D829" i="3"/>
  <c r="A829" i="3"/>
  <c r="H828" i="3"/>
  <c r="B828" i="3"/>
  <c r="D828" i="3"/>
  <c r="A828" i="3"/>
  <c r="H827" i="3"/>
  <c r="B827" i="3"/>
  <c r="D827" i="3"/>
  <c r="A827" i="3"/>
  <c r="H826" i="3"/>
  <c r="B826" i="3"/>
  <c r="D826" i="3"/>
  <c r="A826" i="3"/>
  <c r="H825" i="3"/>
  <c r="B825" i="3"/>
  <c r="D825" i="3"/>
  <c r="A825" i="3"/>
  <c r="H824" i="3"/>
  <c r="B824" i="3"/>
  <c r="D824" i="3"/>
  <c r="A824" i="3"/>
  <c r="H823" i="3"/>
  <c r="B823" i="3"/>
  <c r="D823" i="3"/>
  <c r="A823" i="3"/>
  <c r="H822" i="3"/>
  <c r="B822" i="3"/>
  <c r="D822" i="3"/>
  <c r="A822" i="3"/>
  <c r="H821" i="3"/>
  <c r="B821" i="3"/>
  <c r="D821" i="3"/>
  <c r="A821" i="3"/>
  <c r="H820" i="3"/>
  <c r="B820" i="3"/>
  <c r="D820" i="3"/>
  <c r="A820" i="3"/>
  <c r="H819" i="3"/>
  <c r="B819" i="3"/>
  <c r="D819" i="3"/>
  <c r="A819" i="3"/>
  <c r="H818" i="3"/>
  <c r="B818" i="3"/>
  <c r="D818" i="3"/>
  <c r="A818" i="3"/>
  <c r="H817" i="3"/>
  <c r="B817" i="3"/>
  <c r="D817" i="3"/>
  <c r="A817" i="3"/>
  <c r="H816" i="3"/>
  <c r="B816" i="3"/>
  <c r="D816" i="3"/>
  <c r="A816" i="3"/>
  <c r="H815" i="3"/>
  <c r="B815" i="3"/>
  <c r="D815" i="3"/>
  <c r="A815" i="3"/>
  <c r="H814" i="3"/>
  <c r="B814" i="3"/>
  <c r="D814" i="3"/>
  <c r="A814" i="3"/>
  <c r="H813" i="3"/>
  <c r="B813" i="3"/>
  <c r="D813" i="3"/>
  <c r="A813" i="3"/>
  <c r="H812" i="3"/>
  <c r="B812" i="3"/>
  <c r="D812" i="3"/>
  <c r="A812" i="3"/>
  <c r="H811" i="3"/>
  <c r="B811" i="3"/>
  <c r="D811" i="3"/>
  <c r="A811" i="3"/>
  <c r="H810" i="3"/>
  <c r="B810" i="3"/>
  <c r="D810" i="3"/>
  <c r="A810" i="3"/>
  <c r="H809" i="3"/>
  <c r="B809" i="3"/>
  <c r="D809" i="3"/>
  <c r="A809" i="3"/>
  <c r="H808" i="3"/>
  <c r="B808" i="3"/>
  <c r="D808" i="3"/>
  <c r="A808" i="3"/>
  <c r="H807" i="3"/>
  <c r="B807" i="3"/>
  <c r="D807" i="3"/>
  <c r="A807" i="3"/>
  <c r="H806" i="3"/>
  <c r="B806" i="3"/>
  <c r="D806" i="3"/>
  <c r="A806" i="3"/>
  <c r="H805" i="3"/>
  <c r="B805" i="3"/>
  <c r="D805" i="3"/>
  <c r="A805" i="3"/>
  <c r="H804" i="3"/>
  <c r="B804" i="3"/>
  <c r="D804" i="3"/>
  <c r="A804" i="3"/>
  <c r="H803" i="3"/>
  <c r="B803" i="3"/>
  <c r="D803" i="3"/>
  <c r="A803" i="3"/>
  <c r="H802" i="3"/>
  <c r="B802" i="3"/>
  <c r="D802" i="3"/>
  <c r="A802" i="3"/>
  <c r="H801" i="3"/>
  <c r="B801" i="3"/>
  <c r="D801" i="3"/>
  <c r="A801" i="3"/>
  <c r="H800" i="3"/>
  <c r="B800" i="3"/>
  <c r="D800" i="3"/>
  <c r="A800" i="3"/>
  <c r="H799" i="3"/>
  <c r="B799" i="3"/>
  <c r="D799" i="3"/>
  <c r="A799" i="3"/>
  <c r="H798" i="3"/>
  <c r="B798" i="3"/>
  <c r="D798" i="3"/>
  <c r="A798" i="3"/>
  <c r="H797" i="3"/>
  <c r="B797" i="3"/>
  <c r="D797" i="3"/>
  <c r="A797" i="3"/>
  <c r="H796" i="3"/>
  <c r="B796" i="3"/>
  <c r="D796" i="3"/>
  <c r="A796" i="3"/>
  <c r="H795" i="3"/>
  <c r="B795" i="3"/>
  <c r="D795" i="3"/>
  <c r="A795" i="3"/>
  <c r="H794" i="3"/>
  <c r="B794" i="3"/>
  <c r="D794" i="3"/>
  <c r="A794" i="3"/>
  <c r="H793" i="3"/>
  <c r="B793" i="3"/>
  <c r="D793" i="3"/>
  <c r="A793" i="3"/>
  <c r="H792" i="3"/>
  <c r="B792" i="3"/>
  <c r="D792" i="3"/>
  <c r="A792" i="3"/>
  <c r="H791" i="3"/>
  <c r="B791" i="3"/>
  <c r="D791" i="3"/>
  <c r="A791" i="3"/>
  <c r="H790" i="3"/>
  <c r="B790" i="3"/>
  <c r="D790" i="3"/>
  <c r="A790" i="3"/>
  <c r="H789" i="3"/>
  <c r="B789" i="3"/>
  <c r="D789" i="3"/>
  <c r="A789" i="3"/>
  <c r="H788" i="3"/>
  <c r="B788" i="3"/>
  <c r="D788" i="3"/>
  <c r="A788" i="3"/>
  <c r="H787" i="3"/>
  <c r="B787" i="3"/>
  <c r="D787" i="3"/>
  <c r="A787" i="3"/>
  <c r="H786" i="3"/>
  <c r="B786" i="3"/>
  <c r="D786" i="3"/>
  <c r="A786" i="3"/>
  <c r="H785" i="3"/>
  <c r="B785" i="3"/>
  <c r="D785" i="3"/>
  <c r="A785" i="3"/>
  <c r="H784" i="3"/>
  <c r="B784" i="3"/>
  <c r="D784" i="3"/>
  <c r="A784" i="3"/>
  <c r="H783" i="3"/>
  <c r="B783" i="3"/>
  <c r="D783" i="3"/>
  <c r="A783" i="3"/>
  <c r="H782" i="3"/>
  <c r="B782" i="3"/>
  <c r="D782" i="3"/>
  <c r="A782" i="3"/>
  <c r="H781" i="3"/>
  <c r="B781" i="3"/>
  <c r="D781" i="3"/>
  <c r="A781" i="3"/>
  <c r="H780" i="3"/>
  <c r="B780" i="3"/>
  <c r="D780" i="3"/>
  <c r="A780" i="3"/>
  <c r="H779" i="3"/>
  <c r="B779" i="3"/>
  <c r="D779" i="3"/>
  <c r="A779" i="3"/>
  <c r="H778" i="3"/>
  <c r="B778" i="3"/>
  <c r="D778" i="3"/>
  <c r="A778" i="3"/>
  <c r="H777" i="3"/>
  <c r="B777" i="3"/>
  <c r="D777" i="3"/>
  <c r="A777" i="3"/>
  <c r="H776" i="3"/>
  <c r="B776" i="3"/>
  <c r="D776" i="3"/>
  <c r="A776" i="3"/>
  <c r="H775" i="3"/>
  <c r="B775" i="3"/>
  <c r="D775" i="3"/>
  <c r="A775" i="3"/>
  <c r="H774" i="3"/>
  <c r="B774" i="3"/>
  <c r="D774" i="3"/>
  <c r="A774" i="3"/>
  <c r="H773" i="3"/>
  <c r="B773" i="3"/>
  <c r="D773" i="3"/>
  <c r="A773" i="3"/>
  <c r="H772" i="3"/>
  <c r="B772" i="3"/>
  <c r="D772" i="3"/>
  <c r="A772" i="3"/>
  <c r="H771" i="3"/>
  <c r="B771" i="3"/>
  <c r="D771" i="3"/>
  <c r="A771" i="3"/>
  <c r="H770" i="3"/>
  <c r="B770" i="3"/>
  <c r="D770" i="3"/>
  <c r="A770" i="3"/>
  <c r="H769" i="3"/>
  <c r="B769" i="3"/>
  <c r="D769" i="3"/>
  <c r="A769" i="3"/>
  <c r="H768" i="3"/>
  <c r="B768" i="3"/>
  <c r="D768" i="3"/>
  <c r="A768" i="3"/>
  <c r="H767" i="3"/>
  <c r="B767" i="3"/>
  <c r="D767" i="3"/>
  <c r="A767" i="3"/>
  <c r="H766" i="3"/>
  <c r="B766" i="3"/>
  <c r="D766" i="3"/>
  <c r="A766" i="3"/>
  <c r="H765" i="3"/>
  <c r="B765" i="3"/>
  <c r="D765" i="3"/>
  <c r="A765" i="3"/>
  <c r="H764" i="3"/>
  <c r="B764" i="3"/>
  <c r="D764" i="3"/>
  <c r="A764" i="3"/>
  <c r="H763" i="3"/>
  <c r="B763" i="3"/>
  <c r="D763" i="3"/>
  <c r="A763" i="3"/>
  <c r="H762" i="3"/>
  <c r="B762" i="3"/>
  <c r="D762" i="3"/>
  <c r="A762" i="3"/>
  <c r="H761" i="3"/>
  <c r="B761" i="3"/>
  <c r="D761" i="3"/>
  <c r="A761" i="3"/>
  <c r="H760" i="3"/>
  <c r="B760" i="3"/>
  <c r="D760" i="3"/>
  <c r="A760" i="3"/>
  <c r="H759" i="3"/>
  <c r="B759" i="3"/>
  <c r="D759" i="3"/>
  <c r="A759" i="3"/>
  <c r="H758" i="3"/>
  <c r="B758" i="3"/>
  <c r="D758" i="3"/>
  <c r="A758" i="3"/>
  <c r="H757" i="3"/>
  <c r="B757" i="3"/>
  <c r="D757" i="3"/>
  <c r="A757" i="3"/>
  <c r="H756" i="3"/>
  <c r="B756" i="3"/>
  <c r="D756" i="3"/>
  <c r="A756" i="3"/>
  <c r="H755" i="3"/>
  <c r="B755" i="3"/>
  <c r="D755" i="3"/>
  <c r="A755" i="3"/>
  <c r="H754" i="3"/>
  <c r="B754" i="3"/>
  <c r="D754" i="3"/>
  <c r="A754" i="3"/>
  <c r="H753" i="3"/>
  <c r="B753" i="3"/>
  <c r="D753" i="3"/>
  <c r="A753" i="3"/>
  <c r="H752" i="3"/>
  <c r="B752" i="3"/>
  <c r="D752" i="3"/>
  <c r="A752" i="3"/>
  <c r="H751" i="3"/>
  <c r="B751" i="3"/>
  <c r="D751" i="3"/>
  <c r="A751" i="3"/>
  <c r="H750" i="3"/>
  <c r="B750" i="3"/>
  <c r="D750" i="3"/>
  <c r="A750" i="3"/>
  <c r="H749" i="3"/>
  <c r="B749" i="3"/>
  <c r="D749" i="3"/>
  <c r="A749" i="3"/>
  <c r="H748" i="3"/>
  <c r="B748" i="3"/>
  <c r="D748" i="3"/>
  <c r="A748" i="3"/>
  <c r="H747" i="3"/>
  <c r="B747" i="3"/>
  <c r="D747" i="3"/>
  <c r="A747" i="3"/>
  <c r="H746" i="3"/>
  <c r="B746" i="3"/>
  <c r="D746" i="3"/>
  <c r="A746" i="3"/>
  <c r="H745" i="3"/>
  <c r="B745" i="3"/>
  <c r="D745" i="3"/>
  <c r="A745" i="3"/>
  <c r="H744" i="3"/>
  <c r="B744" i="3"/>
  <c r="D744" i="3"/>
  <c r="A744" i="3"/>
  <c r="H743" i="3"/>
  <c r="B743" i="3"/>
  <c r="D743" i="3"/>
  <c r="A743" i="3"/>
  <c r="H742" i="3"/>
  <c r="B742" i="3"/>
  <c r="D742" i="3"/>
  <c r="A742" i="3"/>
  <c r="H741" i="3"/>
  <c r="B741" i="3"/>
  <c r="D741" i="3"/>
  <c r="A741" i="3"/>
  <c r="H740" i="3"/>
  <c r="B740" i="3"/>
  <c r="D740" i="3"/>
  <c r="A740" i="3"/>
  <c r="H739" i="3"/>
  <c r="B739" i="3"/>
  <c r="D739" i="3"/>
  <c r="A739" i="3"/>
  <c r="H738" i="3"/>
  <c r="B738" i="3"/>
  <c r="D738" i="3"/>
  <c r="A738" i="3"/>
  <c r="H737" i="3"/>
  <c r="B737" i="3"/>
  <c r="D737" i="3"/>
  <c r="A737" i="3"/>
  <c r="H736" i="3"/>
  <c r="B736" i="3"/>
  <c r="D736" i="3"/>
  <c r="A736" i="3"/>
  <c r="H735" i="3"/>
  <c r="B735" i="3"/>
  <c r="D735" i="3"/>
  <c r="A735" i="3"/>
  <c r="H734" i="3"/>
  <c r="B734" i="3"/>
  <c r="D734" i="3"/>
  <c r="A734" i="3"/>
  <c r="H733" i="3"/>
  <c r="B733" i="3"/>
  <c r="F733" i="3"/>
  <c r="D733" i="3"/>
  <c r="A733" i="3"/>
  <c r="H732" i="3"/>
  <c r="B732" i="3"/>
  <c r="F732" i="3"/>
  <c r="D732" i="3"/>
  <c r="A732" i="3"/>
  <c r="H731" i="3"/>
  <c r="F731" i="3"/>
  <c r="D731" i="3"/>
  <c r="B731" i="3"/>
  <c r="A731" i="3"/>
  <c r="H730" i="3"/>
  <c r="B730" i="3"/>
  <c r="F730" i="3"/>
  <c r="D730" i="3"/>
  <c r="A730" i="3"/>
  <c r="H729" i="3"/>
  <c r="F729" i="3"/>
  <c r="D729" i="3"/>
  <c r="B729" i="3"/>
  <c r="A729" i="3"/>
  <c r="H728" i="3"/>
  <c r="D728" i="3"/>
  <c r="B728" i="3"/>
  <c r="A728" i="3"/>
  <c r="H727" i="3"/>
  <c r="D727" i="3"/>
  <c r="B727" i="3"/>
  <c r="A727" i="3"/>
  <c r="H726" i="3"/>
  <c r="D726" i="3"/>
  <c r="B726" i="3"/>
  <c r="A726" i="3"/>
  <c r="H725" i="3"/>
  <c r="D725" i="3"/>
  <c r="B725" i="3"/>
  <c r="A725" i="3"/>
  <c r="H724" i="3"/>
  <c r="D724" i="3"/>
  <c r="B724" i="3"/>
  <c r="A724" i="3"/>
  <c r="H723" i="3"/>
  <c r="D723" i="3"/>
  <c r="B723" i="3"/>
  <c r="A723" i="3"/>
  <c r="H722" i="3"/>
  <c r="D722" i="3"/>
  <c r="B722" i="3"/>
  <c r="A722" i="3"/>
  <c r="H721" i="3"/>
  <c r="D721" i="3"/>
  <c r="B721" i="3"/>
  <c r="A721" i="3"/>
  <c r="H720" i="3"/>
  <c r="D720" i="3"/>
  <c r="B720" i="3"/>
  <c r="A720" i="3"/>
  <c r="H719" i="3"/>
  <c r="D719" i="3"/>
  <c r="B719" i="3"/>
  <c r="A719" i="3"/>
  <c r="H718" i="3"/>
  <c r="D718" i="3"/>
  <c r="B718" i="3"/>
  <c r="A718" i="3"/>
  <c r="H717" i="3"/>
  <c r="D717" i="3"/>
  <c r="B717" i="3"/>
  <c r="A717" i="3"/>
  <c r="H716" i="3"/>
  <c r="D716" i="3"/>
  <c r="B716" i="3"/>
  <c r="A716" i="3"/>
  <c r="H715" i="3"/>
  <c r="D715" i="3"/>
  <c r="B715" i="3"/>
  <c r="A715" i="3"/>
  <c r="H714" i="3"/>
  <c r="D714" i="3"/>
  <c r="B714" i="3"/>
  <c r="A714" i="3"/>
  <c r="H713" i="3"/>
  <c r="D713" i="3"/>
  <c r="B713" i="3"/>
  <c r="A713" i="3"/>
  <c r="H712" i="3"/>
  <c r="D712" i="3"/>
  <c r="B712" i="3"/>
  <c r="A712" i="3"/>
  <c r="H711" i="3"/>
  <c r="D711" i="3"/>
  <c r="B711" i="3"/>
  <c r="A711" i="3"/>
  <c r="H710" i="3"/>
  <c r="D710" i="3"/>
  <c r="B710" i="3"/>
  <c r="A710" i="3"/>
  <c r="H709" i="3"/>
  <c r="D709" i="3"/>
  <c r="B709" i="3"/>
  <c r="A709" i="3"/>
  <c r="H708" i="3"/>
  <c r="D708" i="3"/>
  <c r="B708" i="3"/>
  <c r="A708" i="3"/>
  <c r="H707" i="3"/>
  <c r="D707" i="3"/>
  <c r="B707" i="3"/>
  <c r="A707" i="3"/>
  <c r="H706" i="3"/>
  <c r="D706" i="3"/>
  <c r="B706" i="3"/>
  <c r="A706" i="3"/>
  <c r="H705" i="3"/>
  <c r="D705" i="3"/>
  <c r="B705" i="3"/>
  <c r="A705" i="3"/>
  <c r="H704" i="3"/>
  <c r="D704" i="3"/>
  <c r="B704" i="3"/>
  <c r="A704" i="3"/>
  <c r="H703" i="3"/>
  <c r="D703" i="3"/>
  <c r="B703" i="3"/>
  <c r="A703" i="3"/>
  <c r="H702" i="3"/>
  <c r="D702" i="3"/>
  <c r="B702" i="3"/>
  <c r="A702" i="3"/>
  <c r="H701" i="3"/>
  <c r="D701" i="3"/>
  <c r="B701" i="3"/>
  <c r="A701" i="3"/>
  <c r="H700" i="3"/>
  <c r="D700" i="3"/>
  <c r="B700" i="3"/>
  <c r="A700" i="3"/>
  <c r="H699" i="3"/>
  <c r="D699" i="3"/>
  <c r="B699" i="3"/>
  <c r="A699" i="3"/>
  <c r="H698" i="3"/>
  <c r="D698" i="3"/>
  <c r="B698" i="3"/>
  <c r="A698" i="3"/>
  <c r="H697" i="3"/>
  <c r="D697" i="3"/>
  <c r="B697" i="3"/>
  <c r="A697" i="3"/>
  <c r="H696" i="3"/>
  <c r="D696" i="3"/>
  <c r="B696" i="3"/>
  <c r="A696" i="3"/>
  <c r="H695" i="3"/>
  <c r="D695" i="3"/>
  <c r="B695" i="3"/>
  <c r="A695" i="3"/>
  <c r="H694" i="3"/>
  <c r="D694" i="3"/>
  <c r="B694" i="3"/>
  <c r="A694" i="3"/>
  <c r="H693" i="3"/>
  <c r="D693" i="3"/>
  <c r="B693" i="3"/>
  <c r="A693" i="3"/>
  <c r="H692" i="3"/>
  <c r="D692" i="3"/>
  <c r="B692" i="3"/>
  <c r="A692" i="3"/>
  <c r="H691" i="3"/>
  <c r="D691" i="3"/>
  <c r="B691" i="3"/>
  <c r="A691" i="3"/>
  <c r="H690" i="3"/>
  <c r="D690" i="3"/>
  <c r="B690" i="3"/>
  <c r="A690" i="3"/>
  <c r="H689" i="3"/>
  <c r="D689" i="3"/>
  <c r="B689" i="3"/>
  <c r="A689" i="3"/>
  <c r="H688" i="3"/>
  <c r="D688" i="3"/>
  <c r="B688" i="3"/>
  <c r="A688" i="3"/>
  <c r="H687" i="3"/>
  <c r="D687" i="3"/>
  <c r="B687" i="3"/>
  <c r="A687" i="3"/>
  <c r="H686" i="3"/>
  <c r="D686" i="3"/>
  <c r="B686" i="3"/>
  <c r="A686" i="3"/>
  <c r="H685" i="3"/>
  <c r="D685" i="3"/>
  <c r="B685" i="3"/>
  <c r="A685" i="3"/>
  <c r="H684" i="3"/>
  <c r="D684" i="3"/>
  <c r="B684" i="3"/>
  <c r="A684" i="3"/>
  <c r="H683" i="3"/>
  <c r="D683" i="3"/>
  <c r="B683" i="3"/>
  <c r="A683" i="3"/>
  <c r="H682" i="3"/>
  <c r="D682" i="3"/>
  <c r="B682" i="3"/>
  <c r="A682" i="3"/>
  <c r="H681" i="3"/>
  <c r="D681" i="3"/>
  <c r="B681" i="3"/>
  <c r="A681" i="3"/>
  <c r="H680" i="3"/>
  <c r="D680" i="3"/>
  <c r="B680" i="3"/>
  <c r="A680" i="3"/>
  <c r="H679" i="3"/>
  <c r="D679" i="3"/>
  <c r="B679" i="3"/>
  <c r="A679" i="3"/>
  <c r="H678" i="3"/>
  <c r="D678" i="3"/>
  <c r="B678" i="3"/>
  <c r="A678" i="3"/>
  <c r="H677" i="3"/>
  <c r="D677" i="3"/>
  <c r="B677" i="3"/>
  <c r="A677" i="3"/>
  <c r="H676" i="3"/>
  <c r="D676" i="3"/>
  <c r="B676" i="3"/>
  <c r="A676" i="3"/>
  <c r="H675" i="3"/>
  <c r="D675" i="3"/>
  <c r="B675" i="3"/>
  <c r="A675" i="3"/>
  <c r="H674" i="3"/>
  <c r="D674" i="3"/>
  <c r="B674" i="3"/>
  <c r="A674" i="3"/>
  <c r="H673" i="3"/>
  <c r="D673" i="3"/>
  <c r="B673" i="3"/>
  <c r="A673" i="3"/>
  <c r="H672" i="3"/>
  <c r="D672" i="3"/>
  <c r="B672" i="3"/>
  <c r="A672" i="3"/>
  <c r="H671" i="3"/>
  <c r="D671" i="3"/>
  <c r="B671" i="3"/>
  <c r="A671" i="3"/>
  <c r="H670" i="3"/>
  <c r="D670" i="3"/>
  <c r="B670" i="3"/>
  <c r="A670" i="3"/>
  <c r="H669" i="3"/>
  <c r="D669" i="3"/>
  <c r="B669" i="3"/>
  <c r="A669" i="3"/>
  <c r="H668" i="3"/>
  <c r="D668" i="3"/>
  <c r="B668" i="3"/>
  <c r="A668" i="3"/>
  <c r="H667" i="3"/>
  <c r="D667" i="3"/>
  <c r="B667" i="3"/>
  <c r="A667" i="3"/>
  <c r="H666" i="3"/>
  <c r="D666" i="3"/>
  <c r="B666" i="3"/>
  <c r="A666" i="3"/>
  <c r="H665" i="3"/>
  <c r="D665" i="3"/>
  <c r="B665" i="3"/>
  <c r="A665" i="3"/>
  <c r="H664" i="3"/>
  <c r="D664" i="3"/>
  <c r="B664" i="3"/>
  <c r="A664" i="3"/>
  <c r="H663" i="3"/>
  <c r="D663" i="3"/>
  <c r="B663" i="3"/>
  <c r="A663" i="3"/>
  <c r="H662" i="3"/>
  <c r="D662" i="3"/>
  <c r="B662" i="3"/>
  <c r="A662" i="3"/>
  <c r="E359" i="1"/>
  <c r="F359" i="1" s="1"/>
  <c r="G359" i="1" s="1"/>
  <c r="K359" i="1"/>
  <c r="E567" i="1"/>
  <c r="F567" i="1" s="1"/>
  <c r="G567" i="1" s="1"/>
  <c r="J567" i="1" s="1"/>
  <c r="E571" i="1"/>
  <c r="F571" i="1"/>
  <c r="G571" i="1" s="1"/>
  <c r="J571" i="1" s="1"/>
  <c r="G216" i="1"/>
  <c r="J216" i="1" s="1"/>
  <c r="F352" i="1"/>
  <c r="G352" i="1" s="1"/>
  <c r="H352" i="1" s="1"/>
  <c r="E387" i="1"/>
  <c r="F387" i="1"/>
  <c r="G387" i="1" s="1"/>
  <c r="H387" i="1" s="1"/>
  <c r="F462" i="1"/>
  <c r="G462" i="1" s="1"/>
  <c r="H462" i="1" s="1"/>
  <c r="E414" i="1"/>
  <c r="F414" i="1" s="1"/>
  <c r="G414" i="1" s="1"/>
  <c r="H414" i="1" s="1"/>
  <c r="E402" i="1"/>
  <c r="F402" i="1" s="1"/>
  <c r="G402" i="1" s="1"/>
  <c r="H402" i="1" s="1"/>
  <c r="G471" i="1"/>
  <c r="H471" i="1" s="1"/>
  <c r="E350" i="1"/>
  <c r="F350" i="1" s="1"/>
  <c r="G350" i="1" s="1"/>
  <c r="I350" i="1" s="1"/>
  <c r="E370" i="1"/>
  <c r="F370" i="1" s="1"/>
  <c r="G370" i="1"/>
  <c r="I370" i="1" s="1"/>
  <c r="E380" i="1"/>
  <c r="F380" i="1" s="1"/>
  <c r="G380" i="1" s="1"/>
  <c r="I380" i="1" s="1"/>
  <c r="E357" i="1"/>
  <c r="F357" i="1" s="1"/>
  <c r="G357" i="1" s="1"/>
  <c r="I357" i="1" s="1"/>
  <c r="F413" i="1"/>
  <c r="G413" i="1" s="1"/>
  <c r="I413" i="1" s="1"/>
  <c r="F420" i="1"/>
  <c r="G420" i="1" s="1"/>
  <c r="I420" i="1" s="1"/>
  <c r="E418" i="1"/>
  <c r="F418" i="1" s="1"/>
  <c r="G418" i="1" s="1"/>
  <c r="I418" i="1" s="1"/>
  <c r="E424" i="1"/>
  <c r="F424" i="1" s="1"/>
  <c r="G424" i="1" s="1"/>
  <c r="I424" i="1" s="1"/>
  <c r="F458" i="1"/>
  <c r="G458" i="1" s="1"/>
  <c r="I458" i="1" s="1"/>
  <c r="E480" i="1"/>
  <c r="F480" i="1" s="1"/>
  <c r="G480" i="1" s="1"/>
  <c r="I480" i="1" s="1"/>
  <c r="F477" i="1"/>
  <c r="G477" i="1" s="1"/>
  <c r="I477" i="1" s="1"/>
  <c r="F484" i="1"/>
  <c r="G484" i="1" s="1"/>
  <c r="I484" i="1" s="1"/>
  <c r="F492" i="1"/>
  <c r="G492" i="1" s="1"/>
  <c r="I492" i="1" s="1"/>
  <c r="E490" i="1"/>
  <c r="F490" i="1" s="1"/>
  <c r="G490" i="1" s="1"/>
  <c r="I490" i="1" s="1"/>
  <c r="E510" i="1"/>
  <c r="F510" i="1" s="1"/>
  <c r="G510" i="1" s="1"/>
  <c r="I510" i="1" s="1"/>
  <c r="E545" i="1"/>
  <c r="F545" i="1" s="1"/>
  <c r="G545" i="1" s="1"/>
  <c r="I545" i="1" s="1"/>
  <c r="E551" i="1"/>
  <c r="F551" i="1"/>
  <c r="G551" i="1" s="1"/>
  <c r="I551" i="1" s="1"/>
  <c r="E543" i="1"/>
  <c r="F543" i="1" s="1"/>
  <c r="G543" i="1" s="1"/>
  <c r="I543" i="1" s="1"/>
  <c r="E547" i="1"/>
  <c r="F547" i="1" s="1"/>
  <c r="G547" i="1" s="1"/>
  <c r="I547" i="1" s="1"/>
  <c r="Q589" i="2"/>
  <c r="Q556" i="2"/>
  <c r="Q391" i="2"/>
  <c r="Q301" i="2"/>
  <c r="Q269" i="2"/>
  <c r="Q268" i="2"/>
  <c r="Q240" i="2"/>
  <c r="Q194" i="2"/>
  <c r="Q192" i="2"/>
  <c r="Q50" i="2"/>
  <c r="Q47" i="2"/>
  <c r="Q46" i="2"/>
  <c r="Q1126" i="1"/>
  <c r="Q1127" i="1"/>
  <c r="AB7" i="2"/>
  <c r="AB9" i="2"/>
  <c r="AB8" i="2"/>
  <c r="AB10" i="2"/>
  <c r="AB6" i="2"/>
  <c r="AB3" i="2"/>
  <c r="AB4" i="2"/>
  <c r="AB5" i="2"/>
  <c r="AY7" i="2"/>
  <c r="AY8" i="2"/>
  <c r="AY9" i="2"/>
  <c r="AY10" i="2"/>
  <c r="AY11" i="2"/>
  <c r="AY12" i="2"/>
  <c r="AY13" i="2"/>
  <c r="AY14" i="2"/>
  <c r="AY15" i="2"/>
  <c r="AY16" i="2"/>
  <c r="AY17" i="2"/>
  <c r="AY18" i="2"/>
  <c r="AY19" i="2"/>
  <c r="AY20" i="2"/>
  <c r="AY21" i="2"/>
  <c r="AY22" i="2"/>
  <c r="AY23" i="2"/>
  <c r="AY24" i="2"/>
  <c r="AY25" i="2"/>
  <c r="AY26" i="2"/>
  <c r="AY27" i="2"/>
  <c r="AY28" i="2"/>
  <c r="AY29" i="2"/>
  <c r="AY30" i="2"/>
  <c r="AY31" i="2"/>
  <c r="AY32" i="2"/>
  <c r="AY33" i="2"/>
  <c r="AY34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48" i="2"/>
  <c r="AY49" i="2"/>
  <c r="AY50" i="2"/>
  <c r="AY51" i="2"/>
  <c r="AY52" i="2"/>
  <c r="AY53" i="2"/>
  <c r="AY54" i="2"/>
  <c r="AY55" i="2"/>
  <c r="AY56" i="2"/>
  <c r="AY57" i="2"/>
  <c r="AY58" i="2"/>
  <c r="AY59" i="2"/>
  <c r="AY60" i="2"/>
  <c r="AY61" i="2"/>
  <c r="AY62" i="2"/>
  <c r="AY63" i="2"/>
  <c r="AY64" i="2"/>
  <c r="AY65" i="2"/>
  <c r="AY66" i="2"/>
  <c r="AY67" i="2"/>
  <c r="AY68" i="2"/>
  <c r="AY69" i="2"/>
  <c r="AY70" i="2"/>
  <c r="AY71" i="2"/>
  <c r="AY72" i="2"/>
  <c r="AY73" i="2"/>
  <c r="AY74" i="2"/>
  <c r="AY75" i="2"/>
  <c r="AY76" i="2"/>
  <c r="AY77" i="2"/>
  <c r="AY78" i="2"/>
  <c r="AY79" i="2"/>
  <c r="AY80" i="2"/>
  <c r="AY81" i="2"/>
  <c r="AY82" i="2"/>
  <c r="AY83" i="2"/>
  <c r="AY84" i="2"/>
  <c r="AY85" i="2"/>
  <c r="AY86" i="2"/>
  <c r="AY87" i="2"/>
  <c r="AY88" i="2"/>
  <c r="AY89" i="2"/>
  <c r="AY90" i="2"/>
  <c r="AY91" i="2"/>
  <c r="AY92" i="2"/>
  <c r="AY93" i="2"/>
  <c r="AY94" i="2"/>
  <c r="AY95" i="2"/>
  <c r="AY96" i="2"/>
  <c r="AY97" i="2"/>
  <c r="AY98" i="2"/>
  <c r="AY99" i="2"/>
  <c r="AY100" i="2"/>
  <c r="AY101" i="2"/>
  <c r="AY102" i="2"/>
  <c r="AY103" i="2"/>
  <c r="AY104" i="2"/>
  <c r="AY105" i="2"/>
  <c r="AY106" i="2"/>
  <c r="AY107" i="2"/>
  <c r="AY108" i="2"/>
  <c r="AY109" i="2"/>
  <c r="AY110" i="2"/>
  <c r="AY111" i="2"/>
  <c r="AY112" i="2"/>
  <c r="AY113" i="2"/>
  <c r="AY114" i="2"/>
  <c r="AY115" i="2"/>
  <c r="AY116" i="2"/>
  <c r="AY117" i="2"/>
  <c r="AY118" i="2"/>
  <c r="AY119" i="2"/>
  <c r="AY120" i="2"/>
  <c r="AY121" i="2"/>
  <c r="AY122" i="2"/>
  <c r="AY123" i="2"/>
  <c r="AY124" i="2"/>
  <c r="C7" i="2"/>
  <c r="C8" i="2"/>
  <c r="AB14" i="2"/>
  <c r="Q639" i="2"/>
  <c r="Q640" i="2"/>
  <c r="AD2" i="2"/>
  <c r="AB18" i="2"/>
  <c r="AB2" i="2"/>
  <c r="AB13" i="2"/>
  <c r="AD13" i="2"/>
  <c r="AB17" i="2"/>
  <c r="AB16" i="2"/>
  <c r="AY6" i="2"/>
  <c r="AY5" i="2"/>
  <c r="AY4" i="2"/>
  <c r="AY3" i="2"/>
  <c r="AY2" i="2"/>
  <c r="D9" i="2"/>
  <c r="E9" i="2"/>
  <c r="F16" i="2"/>
  <c r="F17" i="2" s="1"/>
  <c r="C17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8" i="2"/>
  <c r="Q49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3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1113" i="1"/>
  <c r="Q1116" i="1"/>
  <c r="Q1118" i="1"/>
  <c r="Q1119" i="1"/>
  <c r="Q1120" i="1"/>
  <c r="Q1124" i="1"/>
  <c r="Q1125" i="1"/>
  <c r="Q1122" i="1"/>
  <c r="Q1089" i="1"/>
  <c r="Q1091" i="1"/>
  <c r="Q1094" i="1"/>
  <c r="Q1095" i="1"/>
  <c r="Q1097" i="1"/>
  <c r="Q1099" i="1"/>
  <c r="Q1101" i="1"/>
  <c r="Q1105" i="1"/>
  <c r="Q1086" i="1"/>
  <c r="Q1087" i="1"/>
  <c r="Q1107" i="1"/>
  <c r="Q1108" i="1"/>
  <c r="Q1112" i="1"/>
  <c r="Q1074" i="1"/>
  <c r="Q1064" i="1"/>
  <c r="Q1066" i="1"/>
  <c r="Q407" i="1"/>
  <c r="Q216" i="1"/>
  <c r="Q636" i="1"/>
  <c r="Q481" i="1"/>
  <c r="Q510" i="1"/>
  <c r="Q402" i="1"/>
  <c r="Q365" i="1"/>
  <c r="Q359" i="1"/>
  <c r="Q1076" i="1"/>
  <c r="Q1110" i="1"/>
  <c r="Q1106" i="1"/>
  <c r="Q1104" i="1"/>
  <c r="Q1102" i="1"/>
  <c r="Q1093" i="1"/>
  <c r="C17" i="1"/>
  <c r="Q1083" i="1"/>
  <c r="Q1044" i="1"/>
  <c r="Q1070" i="1"/>
  <c r="Q1078" i="1"/>
  <c r="Q1080" i="1"/>
  <c r="Q1065" i="1"/>
  <c r="Q1057" i="1"/>
  <c r="Q380" i="1"/>
  <c r="Q404" i="1"/>
  <c r="Q406" i="1"/>
  <c r="Q226" i="1"/>
  <c r="Q228" i="1"/>
  <c r="Q245" i="1"/>
  <c r="Q344" i="1"/>
  <c r="Q371" i="1"/>
  <c r="Q417" i="1"/>
  <c r="Q418" i="1"/>
  <c r="Q420" i="1"/>
  <c r="Q421" i="1"/>
  <c r="Q422" i="1"/>
  <c r="Q423" i="1"/>
  <c r="Q424" i="1"/>
  <c r="Q425" i="1"/>
  <c r="Q405" i="1"/>
  <c r="Q427" i="1"/>
  <c r="Q428" i="1"/>
  <c r="Q429" i="1"/>
  <c r="Q430" i="1"/>
  <c r="Q431" i="1"/>
  <c r="Q432" i="1"/>
  <c r="Q433" i="1"/>
  <c r="Q434" i="1"/>
  <c r="Q435" i="1"/>
  <c r="Q440" i="1"/>
  <c r="Q442" i="1"/>
  <c r="Q450" i="1"/>
  <c r="Q451" i="1"/>
  <c r="Q453" i="1"/>
  <c r="Q454" i="1"/>
  <c r="Q383" i="1"/>
  <c r="Q385" i="1"/>
  <c r="Q452" i="1"/>
  <c r="Q456" i="1"/>
  <c r="Q457" i="1"/>
  <c r="Q458" i="1"/>
  <c r="Q459" i="1"/>
  <c r="Q460" i="1"/>
  <c r="Q466" i="1"/>
  <c r="Q467" i="1"/>
  <c r="Q468" i="1"/>
  <c r="Q469" i="1"/>
  <c r="Q330" i="1"/>
  <c r="Q331" i="1"/>
  <c r="Q332" i="1"/>
  <c r="Q337" i="1"/>
  <c r="Q340" i="1"/>
  <c r="Q342" i="1"/>
  <c r="Q343" i="1"/>
  <c r="Q345" i="1"/>
  <c r="Q346" i="1"/>
  <c r="Q347" i="1"/>
  <c r="Q349" i="1"/>
  <c r="Q350" i="1"/>
  <c r="Q351" i="1"/>
  <c r="Q352" i="1"/>
  <c r="Q353" i="1"/>
  <c r="Q355" i="1"/>
  <c r="Q356" i="1"/>
  <c r="Q357" i="1"/>
  <c r="Q358" i="1"/>
  <c r="Q366" i="1"/>
  <c r="Q370" i="1"/>
  <c r="Q372" i="1"/>
  <c r="Q374" i="1"/>
  <c r="Q379" i="1"/>
  <c r="Q382" i="1"/>
  <c r="Q384" i="1"/>
  <c r="Q387" i="1"/>
  <c r="Q396" i="1"/>
  <c r="Q410" i="1"/>
  <c r="Q413" i="1"/>
  <c r="Q414" i="1"/>
  <c r="Q445" i="1"/>
  <c r="Q448" i="1"/>
  <c r="Q461" i="1"/>
  <c r="Q462" i="1"/>
  <c r="Q463" i="1"/>
  <c r="Q470" i="1"/>
  <c r="Q471" i="1"/>
  <c r="Q474" i="1"/>
  <c r="Q560" i="1"/>
  <c r="Q472" i="1"/>
  <c r="Q473" i="1"/>
  <c r="Q476" i="1"/>
  <c r="Q477" i="1"/>
  <c r="Q478" i="1"/>
  <c r="Q479" i="1"/>
  <c r="Q480" i="1"/>
  <c r="Q482" i="1"/>
  <c r="Q483" i="1"/>
  <c r="Q484" i="1"/>
  <c r="Q485" i="1"/>
  <c r="Q486" i="1"/>
  <c r="Q491" i="1"/>
  <c r="Q492" i="1"/>
  <c r="Q495" i="1"/>
  <c r="Q496" i="1"/>
  <c r="Q503" i="1"/>
  <c r="Q508" i="1"/>
  <c r="Q514" i="1"/>
  <c r="Q518" i="1"/>
  <c r="Q520" i="1"/>
  <c r="Q521" i="1"/>
  <c r="Q523" i="1"/>
  <c r="Q524" i="1"/>
  <c r="Q529" i="1"/>
  <c r="Q530" i="1"/>
  <c r="Q533" i="1"/>
  <c r="Q534" i="1"/>
  <c r="Q535" i="1"/>
  <c r="Q962" i="1"/>
  <c r="Q475" i="1"/>
  <c r="Q678" i="1"/>
  <c r="Q682" i="1"/>
  <c r="Q687" i="1"/>
  <c r="Q699" i="1"/>
  <c r="Q707" i="1"/>
  <c r="Q951" i="1"/>
  <c r="Q956" i="1"/>
  <c r="Q957" i="1"/>
  <c r="Q969" i="1"/>
  <c r="Q1055" i="1"/>
  <c r="Q1068" i="1"/>
  <c r="Q1069" i="1"/>
  <c r="Q1071" i="1"/>
  <c r="Q1058" i="1"/>
  <c r="Q1053" i="1"/>
  <c r="Q1040" i="1"/>
  <c r="Q1043" i="1"/>
  <c r="Q1047" i="1"/>
  <c r="Q1026" i="1"/>
  <c r="Q642" i="1"/>
  <c r="Q643" i="1"/>
  <c r="Q644" i="1"/>
  <c r="Q645" i="1"/>
  <c r="Q647" i="1"/>
  <c r="Q648" i="1"/>
  <c r="Q649" i="1"/>
  <c r="Q653" i="1"/>
  <c r="Q657" i="1"/>
  <c r="Q658" i="1"/>
  <c r="Q661" i="1"/>
  <c r="Q663" i="1"/>
  <c r="Q679" i="1"/>
  <c r="Q686" i="1"/>
  <c r="Q688" i="1"/>
  <c r="Q689" i="1"/>
  <c r="Q690" i="1"/>
  <c r="Q695" i="1"/>
  <c r="Q698" i="1"/>
  <c r="Q700" i="1"/>
  <c r="Q703" i="1"/>
  <c r="Q708" i="1"/>
  <c r="Q710" i="1"/>
  <c r="Q711" i="1"/>
  <c r="Q713" i="1"/>
  <c r="Q724" i="1"/>
  <c r="Q727" i="1"/>
  <c r="Q728" i="1"/>
  <c r="Q730" i="1"/>
  <c r="Q734" i="1"/>
  <c r="Q751" i="1"/>
  <c r="Q759" i="1"/>
  <c r="Q760" i="1"/>
  <c r="Q761" i="1"/>
  <c r="Q762" i="1"/>
  <c r="Q763" i="1"/>
  <c r="Q778" i="1"/>
  <c r="Q780" i="1"/>
  <c r="Q781" i="1"/>
  <c r="Q784" i="1"/>
  <c r="Q786" i="1"/>
  <c r="Q787" i="1"/>
  <c r="Q788" i="1"/>
  <c r="Q789" i="1"/>
  <c r="Q790" i="1"/>
  <c r="Q791" i="1"/>
  <c r="Q795" i="1"/>
  <c r="Q796" i="1"/>
  <c r="Q809" i="1"/>
  <c r="Q813" i="1"/>
  <c r="Q814" i="1"/>
  <c r="Q816" i="1"/>
  <c r="Q823" i="1"/>
  <c r="Q828" i="1"/>
  <c r="Q830" i="1"/>
  <c r="Q843" i="1"/>
  <c r="Q845" i="1"/>
  <c r="Q846" i="1"/>
  <c r="Q848" i="1"/>
  <c r="Q850" i="1"/>
  <c r="Q851" i="1"/>
  <c r="Q856" i="1"/>
  <c r="Q857" i="1"/>
  <c r="Q858" i="1"/>
  <c r="Q859" i="1"/>
  <c r="Q860" i="1"/>
  <c r="Q861" i="1"/>
  <c r="Q863" i="1"/>
  <c r="Q865" i="1"/>
  <c r="Q866" i="1"/>
  <c r="Q867" i="1"/>
  <c r="Q868" i="1"/>
  <c r="Q870" i="1"/>
  <c r="Q871" i="1"/>
  <c r="Q873" i="1"/>
  <c r="Q874" i="1"/>
  <c r="Q880" i="1"/>
  <c r="Q884" i="1"/>
  <c r="Q885" i="1"/>
  <c r="Q886" i="1"/>
  <c r="Q892" i="1"/>
  <c r="Q894" i="1"/>
  <c r="Q896" i="1"/>
  <c r="Q898" i="1"/>
  <c r="Q902" i="1"/>
  <c r="Q903" i="1"/>
  <c r="Q904" i="1"/>
  <c r="Q910" i="1"/>
  <c r="Q911" i="1"/>
  <c r="Q913" i="1"/>
  <c r="Q915" i="1"/>
  <c r="Q918" i="1"/>
  <c r="Q917" i="1"/>
  <c r="Q924" i="1"/>
  <c r="Q927" i="1"/>
  <c r="Q928" i="1"/>
  <c r="Q931" i="1"/>
  <c r="Q932" i="1"/>
  <c r="Q933" i="1"/>
  <c r="Q935" i="1"/>
  <c r="Q936" i="1"/>
  <c r="Q939" i="1"/>
  <c r="Q940" i="1"/>
  <c r="Q941" i="1"/>
  <c r="Q942" i="1"/>
  <c r="Q949" i="1"/>
  <c r="Q950" i="1"/>
  <c r="Q953" i="1"/>
  <c r="Q960" i="1"/>
  <c r="Q963" i="1"/>
  <c r="Q965" i="1"/>
  <c r="Q966" i="1"/>
  <c r="Q967" i="1"/>
  <c r="Q970" i="1"/>
  <c r="Q972" i="1"/>
  <c r="Q973" i="1"/>
  <c r="Q975" i="1"/>
  <c r="Q978" i="1"/>
  <c r="Q979" i="1"/>
  <c r="Q980" i="1"/>
  <c r="Q981" i="1"/>
  <c r="Q983" i="1"/>
  <c r="Q985" i="1"/>
  <c r="Q986" i="1"/>
  <c r="Q590" i="1"/>
  <c r="Q591" i="1"/>
  <c r="Q618" i="1"/>
  <c r="Q622" i="1"/>
  <c r="Q989" i="1"/>
  <c r="Q822" i="1"/>
  <c r="Q824" i="1"/>
  <c r="Q829" i="1"/>
  <c r="Q877" i="1"/>
  <c r="Q882" i="1"/>
  <c r="Q946" i="1"/>
  <c r="Q988" i="1"/>
  <c r="Q1014" i="1"/>
  <c r="Q575" i="1"/>
  <c r="Q794" i="1"/>
  <c r="Q554" i="1"/>
  <c r="Q555" i="1"/>
  <c r="Q556" i="1"/>
  <c r="Q408" i="1"/>
  <c r="Q416" i="1"/>
  <c r="Q449" i="1"/>
  <c r="Q489" i="1"/>
  <c r="Q494" i="1"/>
  <c r="Q499" i="1"/>
  <c r="Q500" i="1"/>
  <c r="Q501" i="1"/>
  <c r="Q502" i="1"/>
  <c r="Q505" i="1"/>
  <c r="Q513" i="1"/>
  <c r="Q515" i="1"/>
  <c r="Q516" i="1"/>
  <c r="Q517" i="1"/>
  <c r="Q527" i="1"/>
  <c r="Q526" i="1"/>
  <c r="Q531" i="1"/>
  <c r="Q532" i="1"/>
  <c r="Q536" i="1"/>
  <c r="Q541" i="1"/>
  <c r="Q542" i="1"/>
  <c r="Q544" i="1"/>
  <c r="Q546" i="1"/>
  <c r="Q550" i="1"/>
  <c r="Q577" i="1"/>
  <c r="Q919" i="1"/>
  <c r="Q922" i="1"/>
  <c r="Q923" i="1"/>
  <c r="Q925" i="1"/>
  <c r="Q926" i="1"/>
  <c r="Q929" i="1"/>
  <c r="Q930" i="1"/>
  <c r="Q934" i="1"/>
  <c r="Q937" i="1"/>
  <c r="Q938" i="1"/>
  <c r="Q948" i="1"/>
  <c r="Q952" i="1"/>
  <c r="Q954" i="1"/>
  <c r="Q955" i="1"/>
  <c r="Q959" i="1"/>
  <c r="Q961" i="1"/>
  <c r="Q578" i="1"/>
  <c r="Q579" i="1"/>
  <c r="Q580" i="1"/>
  <c r="Q581" i="1"/>
  <c r="Q964" i="1"/>
  <c r="Q971" i="1"/>
  <c r="Q974" i="1"/>
  <c r="Q976" i="1"/>
  <c r="Q977" i="1"/>
  <c r="Q982" i="1"/>
  <c r="Q984" i="1"/>
  <c r="Q987" i="1"/>
  <c r="Q990" i="1"/>
  <c r="Q991" i="1"/>
  <c r="Q993" i="1"/>
  <c r="Q994" i="1"/>
  <c r="Q996" i="1"/>
  <c r="Q997" i="1"/>
  <c r="Q1000" i="1"/>
  <c r="Q1002" i="1"/>
  <c r="Q582" i="1"/>
  <c r="Q584" i="1"/>
  <c r="Q586" i="1"/>
  <c r="Q587" i="1"/>
  <c r="Q592" i="1"/>
  <c r="Q593" i="1"/>
  <c r="Q594" i="1"/>
  <c r="Q559" i="1"/>
  <c r="Q599" i="1"/>
  <c r="Q600" i="1"/>
  <c r="Q603" i="1"/>
  <c r="Q604" i="1"/>
  <c r="Q605" i="1"/>
  <c r="Q613" i="1"/>
  <c r="Q614" i="1"/>
  <c r="Q619" i="1"/>
  <c r="Q620" i="1"/>
  <c r="Q624" i="1"/>
  <c r="Q625" i="1"/>
  <c r="Q626" i="1"/>
  <c r="Q628" i="1"/>
  <c r="Q630" i="1"/>
  <c r="Q633" i="1"/>
  <c r="Q634" i="1"/>
  <c r="Q635" i="1"/>
  <c r="Q637" i="1"/>
  <c r="Q638" i="1"/>
  <c r="Q639" i="1"/>
  <c r="Q641" i="1"/>
  <c r="Q650" i="1"/>
  <c r="Q651" i="1"/>
  <c r="Q654" i="1"/>
  <c r="Q655" i="1"/>
  <c r="Q660" i="1"/>
  <c r="Q662" i="1"/>
  <c r="Q664" i="1"/>
  <c r="Q665" i="1"/>
  <c r="Q666" i="1"/>
  <c r="Q667" i="1"/>
  <c r="Q668" i="1"/>
  <c r="Q669" i="1"/>
  <c r="Q671" i="1"/>
  <c r="Q673" i="1"/>
  <c r="Q674" i="1"/>
  <c r="Q675" i="1"/>
  <c r="Q676" i="1"/>
  <c r="Q677" i="1"/>
  <c r="Q680" i="1"/>
  <c r="Q681" i="1"/>
  <c r="Q683" i="1"/>
  <c r="Q684" i="1"/>
  <c r="Q685" i="1"/>
  <c r="Q691" i="1"/>
  <c r="Q692" i="1"/>
  <c r="Q696" i="1"/>
  <c r="Q697" i="1"/>
  <c r="Q701" i="1"/>
  <c r="Q702" i="1"/>
  <c r="Q562" i="1"/>
  <c r="Q563" i="1"/>
  <c r="Q705" i="1"/>
  <c r="Q706" i="1"/>
  <c r="Q712" i="1"/>
  <c r="Q714" i="1"/>
  <c r="Q715" i="1"/>
  <c r="Q716" i="1"/>
  <c r="Q717" i="1"/>
  <c r="Q718" i="1"/>
  <c r="Q719" i="1"/>
  <c r="Q720" i="1"/>
  <c r="Q721" i="1"/>
  <c r="Q722" i="1"/>
  <c r="Q723" i="1"/>
  <c r="Q725" i="1"/>
  <c r="Q726" i="1"/>
  <c r="Q729" i="1"/>
  <c r="Q731" i="1"/>
  <c r="Q732" i="1"/>
  <c r="Q733" i="1"/>
  <c r="Q735" i="1"/>
  <c r="Q736" i="1"/>
  <c r="Q737" i="1"/>
  <c r="Q738" i="1"/>
  <c r="Q739" i="1"/>
  <c r="Q740" i="1"/>
  <c r="Q741" i="1"/>
  <c r="Q742" i="1"/>
  <c r="Q743" i="1"/>
  <c r="Q744" i="1"/>
  <c r="Q567" i="1"/>
  <c r="Q570" i="1"/>
  <c r="Q572" i="1"/>
  <c r="Q573" i="1"/>
  <c r="Q745" i="1"/>
  <c r="Q746" i="1"/>
  <c r="Q747" i="1"/>
  <c r="Q748" i="1"/>
  <c r="Q749" i="1"/>
  <c r="Q750" i="1"/>
  <c r="Q753" i="1"/>
  <c r="Q752" i="1"/>
  <c r="Q754" i="1"/>
  <c r="Q755" i="1"/>
  <c r="Q756" i="1"/>
  <c r="Q757" i="1"/>
  <c r="Q758" i="1"/>
  <c r="Q764" i="1"/>
  <c r="Q765" i="1"/>
  <c r="Q766" i="1"/>
  <c r="Q767" i="1"/>
  <c r="Q768" i="1"/>
  <c r="Q770" i="1"/>
  <c r="Q771" i="1"/>
  <c r="Q772" i="1"/>
  <c r="Q773" i="1"/>
  <c r="Q774" i="1"/>
  <c r="Q571" i="1"/>
  <c r="Q574" i="1"/>
  <c r="Q775" i="1"/>
  <c r="Q777" i="1"/>
  <c r="Q779" i="1"/>
  <c r="Q782" i="1"/>
  <c r="Q783" i="1"/>
  <c r="Q785" i="1"/>
  <c r="Q792" i="1"/>
  <c r="Q793" i="1"/>
  <c r="Q797" i="1"/>
  <c r="Q798" i="1"/>
  <c r="Q799" i="1"/>
  <c r="Q800" i="1"/>
  <c r="Q803" i="1"/>
  <c r="Q804" i="1"/>
  <c r="Q805" i="1"/>
  <c r="Q806" i="1"/>
  <c r="Q808" i="1"/>
  <c r="Q810" i="1"/>
  <c r="Q811" i="1"/>
  <c r="Q815" i="1"/>
  <c r="Q576" i="1"/>
  <c r="Q812" i="1"/>
  <c r="Q817" i="1"/>
  <c r="Q818" i="1"/>
  <c r="Q821" i="1"/>
  <c r="Q825" i="1"/>
  <c r="Q826" i="1"/>
  <c r="Q827" i="1"/>
  <c r="Q831" i="1"/>
  <c r="Q832" i="1"/>
  <c r="Q833" i="1"/>
  <c r="Q834" i="1"/>
  <c r="Q835" i="1"/>
  <c r="Q836" i="1"/>
  <c r="Q838" i="1"/>
  <c r="Q839" i="1"/>
  <c r="Q840" i="1"/>
  <c r="Q841" i="1"/>
  <c r="Q844" i="1"/>
  <c r="Q847" i="1"/>
  <c r="Q849" i="1"/>
  <c r="Q852" i="1"/>
  <c r="Q853" i="1"/>
  <c r="Q854" i="1"/>
  <c r="Q855" i="1"/>
  <c r="Q862" i="1"/>
  <c r="Q864" i="1"/>
  <c r="Q869" i="1"/>
  <c r="Q872" i="1"/>
  <c r="Q875" i="1"/>
  <c r="Q876" i="1"/>
  <c r="Q878" i="1"/>
  <c r="Q879" i="1"/>
  <c r="Q881" i="1"/>
  <c r="Q883" i="1"/>
  <c r="Q887" i="1"/>
  <c r="Q889" i="1"/>
  <c r="Q891" i="1"/>
  <c r="Q888" i="1"/>
  <c r="Q890" i="1"/>
  <c r="Q893" i="1"/>
  <c r="Q895" i="1"/>
  <c r="Q897" i="1"/>
  <c r="Q901" i="1"/>
  <c r="Q905" i="1"/>
  <c r="Q906" i="1"/>
  <c r="Q907" i="1"/>
  <c r="Q908" i="1"/>
  <c r="Q909" i="1"/>
  <c r="Q912" i="1"/>
  <c r="Q899" i="1"/>
  <c r="Q914" i="1"/>
  <c r="Q916" i="1"/>
  <c r="Q920" i="1"/>
  <c r="Q921" i="1"/>
  <c r="Q538" i="1"/>
  <c r="Q549" i="1"/>
  <c r="Q693" i="1"/>
  <c r="Q694" i="1"/>
  <c r="Q704" i="1"/>
  <c r="Q709" i="1"/>
  <c r="Q769" i="1"/>
  <c r="Q776" i="1"/>
  <c r="Q801" i="1"/>
  <c r="Q802" i="1"/>
  <c r="Q807" i="1"/>
  <c r="Q819" i="1"/>
  <c r="Q820" i="1"/>
  <c r="Q900" i="1"/>
  <c r="Q943" i="1"/>
  <c r="Q944" i="1"/>
  <c r="Q945" i="1"/>
  <c r="Q947" i="1"/>
  <c r="Q627" i="1"/>
  <c r="Q607" i="1"/>
  <c r="Q609" i="1"/>
  <c r="Q612" i="1"/>
  <c r="Q616" i="1"/>
  <c r="Q507" i="1"/>
  <c r="Q511" i="1"/>
  <c r="Q512" i="1"/>
  <c r="Q525" i="1"/>
  <c r="Q487" i="1"/>
  <c r="Q488" i="1"/>
  <c r="Q493" i="1"/>
  <c r="Q497" i="1"/>
  <c r="Q498" i="1"/>
  <c r="Q506" i="1"/>
  <c r="Q519" i="1"/>
  <c r="Q522" i="1"/>
  <c r="Q583" i="1"/>
  <c r="Q585" i="1"/>
  <c r="Q490" i="1"/>
  <c r="Q543" i="1"/>
  <c r="Q545" i="1"/>
  <c r="Q547" i="1"/>
  <c r="Q551" i="1"/>
  <c r="Q57" i="1"/>
  <c r="N617" i="3"/>
  <c r="N619" i="3"/>
  <c r="AB15" i="2"/>
  <c r="BL73" i="2"/>
  <c r="E46" i="2"/>
  <c r="F46" i="2"/>
  <c r="Z46" i="2"/>
  <c r="E398" i="2"/>
  <c r="F398" i="2"/>
  <c r="Z398" i="2"/>
  <c r="E400" i="2"/>
  <c r="F400" i="2"/>
  <c r="Z400" i="2"/>
  <c r="E402" i="2"/>
  <c r="F402" i="2"/>
  <c r="Z402" i="2"/>
  <c r="E301" i="2"/>
  <c r="F301" i="2"/>
  <c r="Z301" i="2"/>
  <c r="E625" i="2"/>
  <c r="F625" i="2"/>
  <c r="Z625" i="2"/>
  <c r="G627" i="2"/>
  <c r="E633" i="2"/>
  <c r="F633" i="2"/>
  <c r="Z633" i="2"/>
  <c r="E407" i="2"/>
  <c r="F407" i="2"/>
  <c r="E415" i="2"/>
  <c r="F415" i="2"/>
  <c r="E423" i="2"/>
  <c r="F423" i="2"/>
  <c r="E431" i="2"/>
  <c r="F431" i="2"/>
  <c r="E439" i="2"/>
  <c r="F439" i="2"/>
  <c r="E447" i="2"/>
  <c r="F447" i="2"/>
  <c r="E455" i="2"/>
  <c r="F455" i="2"/>
  <c r="G455" i="2"/>
  <c r="E463" i="2"/>
  <c r="F463" i="2"/>
  <c r="E471" i="2"/>
  <c r="F471" i="2"/>
  <c r="E479" i="2"/>
  <c r="F479" i="2"/>
  <c r="E487" i="2"/>
  <c r="F487" i="2"/>
  <c r="E495" i="2"/>
  <c r="F495" i="2"/>
  <c r="E503" i="2"/>
  <c r="F503" i="2"/>
  <c r="E511" i="2"/>
  <c r="F511" i="2"/>
  <c r="E519" i="2"/>
  <c r="F519" i="2"/>
  <c r="E527" i="2"/>
  <c r="F527" i="2"/>
  <c r="E535" i="2"/>
  <c r="F535" i="2"/>
  <c r="E543" i="2"/>
  <c r="F543" i="2"/>
  <c r="E551" i="2"/>
  <c r="F551" i="2"/>
  <c r="E560" i="2"/>
  <c r="F560" i="2"/>
  <c r="E568" i="2"/>
  <c r="F568" i="2"/>
  <c r="E576" i="2"/>
  <c r="F576" i="2"/>
  <c r="E584" i="2"/>
  <c r="F584" i="2"/>
  <c r="E593" i="2"/>
  <c r="F593" i="2"/>
  <c r="E601" i="2"/>
  <c r="F601" i="2"/>
  <c r="E609" i="2"/>
  <c r="F609" i="2"/>
  <c r="E617" i="2"/>
  <c r="F617" i="2"/>
  <c r="Z617" i="2"/>
  <c r="E628" i="2"/>
  <c r="F628" i="2"/>
  <c r="E636" i="2"/>
  <c r="F636" i="2"/>
  <c r="Z636" i="2"/>
  <c r="E408" i="2"/>
  <c r="F408" i="2"/>
  <c r="E416" i="2"/>
  <c r="F416" i="2"/>
  <c r="E424" i="2"/>
  <c r="F424" i="2"/>
  <c r="E432" i="2"/>
  <c r="F432" i="2"/>
  <c r="E440" i="2"/>
  <c r="F440" i="2"/>
  <c r="E448" i="2"/>
  <c r="F448" i="2"/>
  <c r="E456" i="2"/>
  <c r="F456" i="2"/>
  <c r="E464" i="2"/>
  <c r="F464" i="2"/>
  <c r="E472" i="2"/>
  <c r="F472" i="2"/>
  <c r="E480" i="2"/>
  <c r="F480" i="2"/>
  <c r="E488" i="2"/>
  <c r="F488" i="2"/>
  <c r="E496" i="2"/>
  <c r="F496" i="2"/>
  <c r="E504" i="2"/>
  <c r="F504" i="2"/>
  <c r="E512" i="2"/>
  <c r="F512" i="2"/>
  <c r="E520" i="2"/>
  <c r="F520" i="2"/>
  <c r="E528" i="2"/>
  <c r="F528" i="2"/>
  <c r="E536" i="2"/>
  <c r="F536" i="2"/>
  <c r="E544" i="2"/>
  <c r="F544" i="2"/>
  <c r="E552" i="2"/>
  <c r="F552" i="2"/>
  <c r="E561" i="2"/>
  <c r="F561" i="2"/>
  <c r="E569" i="2"/>
  <c r="F569" i="2"/>
  <c r="E577" i="2"/>
  <c r="F577" i="2"/>
  <c r="E585" i="2"/>
  <c r="F585" i="2"/>
  <c r="E594" i="2"/>
  <c r="F594" i="2"/>
  <c r="E602" i="2"/>
  <c r="F602" i="2"/>
  <c r="E610" i="2"/>
  <c r="F610" i="2"/>
  <c r="E618" i="2"/>
  <c r="F618" i="2"/>
  <c r="E391" i="2"/>
  <c r="F391" i="2"/>
  <c r="Z391" i="2"/>
  <c r="E626" i="2"/>
  <c r="F626" i="2"/>
  <c r="G626" i="2"/>
  <c r="G628" i="2"/>
  <c r="E634" i="2"/>
  <c r="F634" i="2"/>
  <c r="E410" i="2"/>
  <c r="F410" i="2"/>
  <c r="E418" i="2"/>
  <c r="F418" i="2"/>
  <c r="E426" i="2"/>
  <c r="F426" i="2"/>
  <c r="E434" i="2"/>
  <c r="F434" i="2"/>
  <c r="E442" i="2"/>
  <c r="F442" i="2"/>
  <c r="E450" i="2"/>
  <c r="F450" i="2"/>
  <c r="E458" i="2"/>
  <c r="F458" i="2"/>
  <c r="E466" i="2"/>
  <c r="F466" i="2"/>
  <c r="E474" i="2"/>
  <c r="F474" i="2"/>
  <c r="E482" i="2"/>
  <c r="F482" i="2"/>
  <c r="E490" i="2"/>
  <c r="F490" i="2"/>
  <c r="E498" i="2"/>
  <c r="F498" i="2"/>
  <c r="E506" i="2"/>
  <c r="F506" i="2"/>
  <c r="E514" i="2"/>
  <c r="F514" i="2"/>
  <c r="E522" i="2"/>
  <c r="F522" i="2"/>
  <c r="E530" i="2"/>
  <c r="F530" i="2"/>
  <c r="E538" i="2"/>
  <c r="F538" i="2"/>
  <c r="E546" i="2"/>
  <c r="F546" i="2"/>
  <c r="E554" i="2"/>
  <c r="F554" i="2"/>
  <c r="E563" i="2"/>
  <c r="F563" i="2"/>
  <c r="E571" i="2"/>
  <c r="F571" i="2"/>
  <c r="E579" i="2"/>
  <c r="F579" i="2"/>
  <c r="E587" i="2"/>
  <c r="F587" i="2"/>
  <c r="E596" i="2"/>
  <c r="F596" i="2"/>
  <c r="E604" i="2"/>
  <c r="F604" i="2"/>
  <c r="E612" i="2"/>
  <c r="F612" i="2"/>
  <c r="E620" i="2"/>
  <c r="F620" i="2"/>
  <c r="E399" i="2"/>
  <c r="F399" i="2"/>
  <c r="Z399" i="2"/>
  <c r="E401" i="2"/>
  <c r="F401" i="2"/>
  <c r="Z401" i="2"/>
  <c r="E403" i="2"/>
  <c r="F403" i="2"/>
  <c r="Z403" i="2"/>
  <c r="E629" i="2"/>
  <c r="F629" i="2"/>
  <c r="Z629" i="2"/>
  <c r="E637" i="2"/>
  <c r="F637" i="2"/>
  <c r="Z637" i="2"/>
  <c r="E411" i="2"/>
  <c r="F411" i="2"/>
  <c r="E419" i="2"/>
  <c r="F419" i="2"/>
  <c r="G419" i="2"/>
  <c r="E427" i="2"/>
  <c r="F427" i="2"/>
  <c r="G427" i="2"/>
  <c r="E435" i="2"/>
  <c r="F435" i="2"/>
  <c r="G435" i="2"/>
  <c r="E443" i="2"/>
  <c r="F443" i="2"/>
  <c r="E451" i="2"/>
  <c r="F451" i="2"/>
  <c r="G451" i="2"/>
  <c r="E459" i="2"/>
  <c r="F459" i="2"/>
  <c r="G459" i="2"/>
  <c r="E467" i="2"/>
  <c r="F467" i="2"/>
  <c r="G467" i="2"/>
  <c r="E475" i="2"/>
  <c r="F475" i="2"/>
  <c r="E483" i="2"/>
  <c r="F483" i="2"/>
  <c r="E491" i="2"/>
  <c r="F491" i="2"/>
  <c r="E499" i="2"/>
  <c r="F499" i="2"/>
  <c r="E507" i="2"/>
  <c r="F507" i="2"/>
  <c r="E515" i="2"/>
  <c r="F515" i="2"/>
  <c r="E523" i="2"/>
  <c r="F523" i="2"/>
  <c r="E531" i="2"/>
  <c r="F531" i="2"/>
  <c r="E539" i="2"/>
  <c r="F539" i="2"/>
  <c r="E547" i="2"/>
  <c r="F547" i="2"/>
  <c r="E555" i="2"/>
  <c r="F555" i="2"/>
  <c r="E564" i="2"/>
  <c r="F564" i="2"/>
  <c r="E572" i="2"/>
  <c r="F572" i="2"/>
  <c r="G46" i="2"/>
  <c r="G50" i="2"/>
  <c r="E269" i="2"/>
  <c r="F269" i="2"/>
  <c r="Z269" i="2"/>
  <c r="E406" i="2"/>
  <c r="F406" i="2"/>
  <c r="Z406" i="2"/>
  <c r="E624" i="2"/>
  <c r="F624" i="2"/>
  <c r="E632" i="2"/>
  <c r="F632" i="2"/>
  <c r="G632" i="2"/>
  <c r="G634" i="2"/>
  <c r="E640" i="2"/>
  <c r="F640" i="2"/>
  <c r="Z640" i="2"/>
  <c r="E412" i="2"/>
  <c r="F412" i="2"/>
  <c r="E420" i="2"/>
  <c r="F420" i="2"/>
  <c r="E428" i="2"/>
  <c r="F428" i="2"/>
  <c r="E436" i="2"/>
  <c r="F436" i="2"/>
  <c r="E444" i="2"/>
  <c r="F444" i="2"/>
  <c r="E452" i="2"/>
  <c r="F452" i="2"/>
  <c r="E460" i="2"/>
  <c r="F460" i="2"/>
  <c r="E468" i="2"/>
  <c r="F468" i="2"/>
  <c r="E476" i="2"/>
  <c r="F476" i="2"/>
  <c r="E484" i="2"/>
  <c r="F484" i="2"/>
  <c r="E492" i="2"/>
  <c r="F492" i="2"/>
  <c r="E500" i="2"/>
  <c r="F500" i="2"/>
  <c r="E508" i="2"/>
  <c r="F508" i="2"/>
  <c r="E516" i="2"/>
  <c r="F516" i="2"/>
  <c r="E524" i="2"/>
  <c r="F524" i="2"/>
  <c r="E532" i="2"/>
  <c r="F532" i="2"/>
  <c r="E540" i="2"/>
  <c r="F540" i="2"/>
  <c r="E548" i="2"/>
  <c r="F548" i="2"/>
  <c r="E557" i="2"/>
  <c r="F557" i="2"/>
  <c r="E565" i="2"/>
  <c r="F565" i="2"/>
  <c r="E573" i="2"/>
  <c r="F573" i="2"/>
  <c r="E581" i="2"/>
  <c r="F581" i="2"/>
  <c r="E590" i="2"/>
  <c r="F590" i="2"/>
  <c r="E598" i="2"/>
  <c r="F598" i="2"/>
  <c r="E606" i="2"/>
  <c r="F606" i="2"/>
  <c r="E614" i="2"/>
  <c r="F614" i="2"/>
  <c r="E404" i="2"/>
  <c r="F404" i="2"/>
  <c r="Z404" i="2"/>
  <c r="G556" i="2"/>
  <c r="E622" i="2"/>
  <c r="F622" i="2"/>
  <c r="G622" i="2"/>
  <c r="G624" i="2"/>
  <c r="E630" i="2"/>
  <c r="F630" i="2"/>
  <c r="G630" i="2"/>
  <c r="E638" i="2"/>
  <c r="F638" i="2"/>
  <c r="G638" i="2"/>
  <c r="G640" i="2"/>
  <c r="E414" i="2"/>
  <c r="F414" i="2"/>
  <c r="E422" i="2"/>
  <c r="F422" i="2"/>
  <c r="E430" i="2"/>
  <c r="F430" i="2"/>
  <c r="E438" i="2"/>
  <c r="F438" i="2"/>
  <c r="E446" i="2"/>
  <c r="F446" i="2"/>
  <c r="E454" i="2"/>
  <c r="F454" i="2"/>
  <c r="E462" i="2"/>
  <c r="F462" i="2"/>
  <c r="E470" i="2"/>
  <c r="F470" i="2"/>
  <c r="E478" i="2"/>
  <c r="F478" i="2"/>
  <c r="E486" i="2"/>
  <c r="F486" i="2"/>
  <c r="E494" i="2"/>
  <c r="F494" i="2"/>
  <c r="G494" i="2"/>
  <c r="E502" i="2"/>
  <c r="F502" i="2"/>
  <c r="G502" i="2"/>
  <c r="E510" i="2"/>
  <c r="F510" i="2"/>
  <c r="G510" i="2"/>
  <c r="E518" i="2"/>
  <c r="F518" i="2"/>
  <c r="E526" i="2"/>
  <c r="F526" i="2"/>
  <c r="E534" i="2"/>
  <c r="F534" i="2"/>
  <c r="G534" i="2"/>
  <c r="E542" i="2"/>
  <c r="F542" i="2"/>
  <c r="E550" i="2"/>
  <c r="F550" i="2"/>
  <c r="E559" i="2"/>
  <c r="F559" i="2"/>
  <c r="G559" i="2"/>
  <c r="E567" i="2"/>
  <c r="F567" i="2"/>
  <c r="E575" i="2"/>
  <c r="F575" i="2"/>
  <c r="G399" i="2"/>
  <c r="E240" i="2"/>
  <c r="F240" i="2"/>
  <c r="Z240" i="2"/>
  <c r="G406" i="2"/>
  <c r="E589" i="2"/>
  <c r="F589" i="2"/>
  <c r="Z589" i="2"/>
  <c r="E627" i="2"/>
  <c r="F627" i="2"/>
  <c r="Z627" i="2"/>
  <c r="G637" i="2"/>
  <c r="E433" i="2"/>
  <c r="F433" i="2"/>
  <c r="E465" i="2"/>
  <c r="F465" i="2"/>
  <c r="E497" i="2"/>
  <c r="F497" i="2"/>
  <c r="E529" i="2"/>
  <c r="F529" i="2"/>
  <c r="E562" i="2"/>
  <c r="F562" i="2"/>
  <c r="E586" i="2"/>
  <c r="F586" i="2"/>
  <c r="E603" i="2"/>
  <c r="F603" i="2"/>
  <c r="E619" i="2"/>
  <c r="F619" i="2"/>
  <c r="Z619" i="2"/>
  <c r="G564" i="2"/>
  <c r="G561" i="2"/>
  <c r="G554" i="2"/>
  <c r="G552" i="2"/>
  <c r="G550" i="2"/>
  <c r="G548" i="2"/>
  <c r="G546" i="2"/>
  <c r="G544" i="2"/>
  <c r="G540" i="2"/>
  <c r="G538" i="2"/>
  <c r="G536" i="2"/>
  <c r="G532" i="2"/>
  <c r="G530" i="2"/>
  <c r="G528" i="2"/>
  <c r="G524" i="2"/>
  <c r="G522" i="2"/>
  <c r="G520" i="2"/>
  <c r="G518" i="2"/>
  <c r="G516" i="2"/>
  <c r="G514" i="2"/>
  <c r="G512" i="2"/>
  <c r="G508" i="2"/>
  <c r="G506" i="2"/>
  <c r="G504" i="2"/>
  <c r="G500" i="2"/>
  <c r="G498" i="2"/>
  <c r="G496" i="2"/>
  <c r="G492" i="2"/>
  <c r="G490" i="2"/>
  <c r="G488" i="2"/>
  <c r="G486" i="2"/>
  <c r="G484" i="2"/>
  <c r="G482" i="2"/>
  <c r="G480" i="2"/>
  <c r="E392" i="2"/>
  <c r="F392" i="2"/>
  <c r="E389" i="2"/>
  <c r="F389" i="2"/>
  <c r="G388" i="2"/>
  <c r="E381" i="2"/>
  <c r="F381" i="2"/>
  <c r="E373" i="2"/>
  <c r="F373" i="2"/>
  <c r="G372" i="2"/>
  <c r="E365" i="2"/>
  <c r="F365" i="2"/>
  <c r="E357" i="2"/>
  <c r="F357" i="2"/>
  <c r="G356" i="2"/>
  <c r="E349" i="2"/>
  <c r="F349" i="2"/>
  <c r="E341" i="2"/>
  <c r="F341" i="2"/>
  <c r="G340" i="2"/>
  <c r="E333" i="2"/>
  <c r="F333" i="2"/>
  <c r="E325" i="2"/>
  <c r="F325" i="2"/>
  <c r="G324" i="2"/>
  <c r="E317" i="2"/>
  <c r="F317" i="2"/>
  <c r="E309" i="2"/>
  <c r="F309" i="2"/>
  <c r="G308" i="2"/>
  <c r="E298" i="2"/>
  <c r="F298" i="2"/>
  <c r="E290" i="2"/>
  <c r="F290" i="2"/>
  <c r="G289" i="2"/>
  <c r="E282" i="2"/>
  <c r="F282" i="2"/>
  <c r="G398" i="2"/>
  <c r="E194" i="2"/>
  <c r="F194" i="2"/>
  <c r="Z194" i="2"/>
  <c r="E639" i="2"/>
  <c r="F639" i="2"/>
  <c r="Z639" i="2"/>
  <c r="E437" i="2"/>
  <c r="F437" i="2"/>
  <c r="E469" i="2"/>
  <c r="F469" i="2"/>
  <c r="E501" i="2"/>
  <c r="F501" i="2"/>
  <c r="E533" i="2"/>
  <c r="F533" i="2"/>
  <c r="E566" i="2"/>
  <c r="F566" i="2"/>
  <c r="E588" i="2"/>
  <c r="F588" i="2"/>
  <c r="E605" i="2"/>
  <c r="F605" i="2"/>
  <c r="E621" i="2"/>
  <c r="F621" i="2"/>
  <c r="Z621" i="2"/>
  <c r="E388" i="2"/>
  <c r="F388" i="2"/>
  <c r="E380" i="2"/>
  <c r="F380" i="2"/>
  <c r="E372" i="2"/>
  <c r="F372" i="2"/>
  <c r="E364" i="2"/>
  <c r="F364" i="2"/>
  <c r="G364" i="2"/>
  <c r="E356" i="2"/>
  <c r="F356" i="2"/>
  <c r="E348" i="2"/>
  <c r="F348" i="2"/>
  <c r="E340" i="2"/>
  <c r="F340" i="2"/>
  <c r="E332" i="2"/>
  <c r="F332" i="2"/>
  <c r="G332" i="2"/>
  <c r="E324" i="2"/>
  <c r="F324" i="2"/>
  <c r="E316" i="2"/>
  <c r="F316" i="2"/>
  <c r="E308" i="2"/>
  <c r="F308" i="2"/>
  <c r="E192" i="2"/>
  <c r="F192" i="2"/>
  <c r="Z192" i="2"/>
  <c r="E556" i="2"/>
  <c r="F556" i="2"/>
  <c r="Z556" i="2"/>
  <c r="G629" i="2"/>
  <c r="E409" i="2"/>
  <c r="F409" i="2"/>
  <c r="E441" i="2"/>
  <c r="F441" i="2"/>
  <c r="E473" i="2"/>
  <c r="F473" i="2"/>
  <c r="E505" i="2"/>
  <c r="F505" i="2"/>
  <c r="E537" i="2"/>
  <c r="F537" i="2"/>
  <c r="E570" i="2"/>
  <c r="F570" i="2"/>
  <c r="E591" i="2"/>
  <c r="F591" i="2"/>
  <c r="E607" i="2"/>
  <c r="F607" i="2"/>
  <c r="G563" i="2"/>
  <c r="G476" i="2"/>
  <c r="G475" i="2"/>
  <c r="G474" i="2"/>
  <c r="G473" i="2"/>
  <c r="G472" i="2"/>
  <c r="G471" i="2"/>
  <c r="G470" i="2"/>
  <c r="G469" i="2"/>
  <c r="G468" i="2"/>
  <c r="G466" i="2"/>
  <c r="G465" i="2"/>
  <c r="G464" i="2"/>
  <c r="G463" i="2"/>
  <c r="G462" i="2"/>
  <c r="G461" i="2"/>
  <c r="G460" i="2"/>
  <c r="G458" i="2"/>
  <c r="G456" i="2"/>
  <c r="G454" i="2"/>
  <c r="G452" i="2"/>
  <c r="G450" i="2"/>
  <c r="G448" i="2"/>
  <c r="G447" i="2"/>
  <c r="G446" i="2"/>
  <c r="G444" i="2"/>
  <c r="G443" i="2"/>
  <c r="G442" i="2"/>
  <c r="G441" i="2"/>
  <c r="G440" i="2"/>
  <c r="G439" i="2"/>
  <c r="G438" i="2"/>
  <c r="G437" i="2"/>
  <c r="G436" i="2"/>
  <c r="G434" i="2"/>
  <c r="G433" i="2"/>
  <c r="G432" i="2"/>
  <c r="G431" i="2"/>
  <c r="G430" i="2"/>
  <c r="G428" i="2"/>
  <c r="G426" i="2"/>
  <c r="G424" i="2"/>
  <c r="G423" i="2"/>
  <c r="G422" i="2"/>
  <c r="G420" i="2"/>
  <c r="G418" i="2"/>
  <c r="G416" i="2"/>
  <c r="G415" i="2"/>
  <c r="G414" i="2"/>
  <c r="G412" i="2"/>
  <c r="G411" i="2"/>
  <c r="G410" i="2"/>
  <c r="G409" i="2"/>
  <c r="G408" i="2"/>
  <c r="G407" i="2"/>
  <c r="E387" i="2"/>
  <c r="F387" i="2"/>
  <c r="E379" i="2"/>
  <c r="F379" i="2"/>
  <c r="E371" i="2"/>
  <c r="F371" i="2"/>
  <c r="E363" i="2"/>
  <c r="F363" i="2"/>
  <c r="E355" i="2"/>
  <c r="F355" i="2"/>
  <c r="E347" i="2"/>
  <c r="F347" i="2"/>
  <c r="E339" i="2"/>
  <c r="F339" i="2"/>
  <c r="E331" i="2"/>
  <c r="F331" i="2"/>
  <c r="E323" i="2"/>
  <c r="F323" i="2"/>
  <c r="E315" i="2"/>
  <c r="F315" i="2"/>
  <c r="E50" i="2"/>
  <c r="F50" i="2"/>
  <c r="Z50" i="2"/>
  <c r="E631" i="2"/>
  <c r="F631" i="2"/>
  <c r="Z631" i="2"/>
  <c r="E413" i="2"/>
  <c r="F413" i="2"/>
  <c r="G413" i="2"/>
  <c r="E445" i="2"/>
  <c r="F445" i="2"/>
  <c r="G445" i="2"/>
  <c r="E477" i="2"/>
  <c r="F477" i="2"/>
  <c r="E509" i="2"/>
  <c r="F509" i="2"/>
  <c r="G509" i="2"/>
  <c r="E541" i="2"/>
  <c r="F541" i="2"/>
  <c r="G541" i="2"/>
  <c r="E574" i="2"/>
  <c r="F574" i="2"/>
  <c r="E592" i="2"/>
  <c r="F592" i="2"/>
  <c r="E608" i="2"/>
  <c r="F608" i="2"/>
  <c r="G608" i="2"/>
  <c r="E386" i="2"/>
  <c r="F386" i="2"/>
  <c r="G386" i="2"/>
  <c r="E378" i="2"/>
  <c r="F378" i="2"/>
  <c r="G378" i="2"/>
  <c r="E370" i="2"/>
  <c r="F370" i="2"/>
  <c r="E362" i="2"/>
  <c r="F362" i="2"/>
  <c r="G362" i="2"/>
  <c r="E354" i="2"/>
  <c r="F354" i="2"/>
  <c r="G354" i="2"/>
  <c r="E346" i="2"/>
  <c r="F346" i="2"/>
  <c r="G346" i="2"/>
  <c r="E338" i="2"/>
  <c r="F338" i="2"/>
  <c r="E330" i="2"/>
  <c r="F330" i="2"/>
  <c r="G330" i="2"/>
  <c r="E322" i="2"/>
  <c r="F322" i="2"/>
  <c r="G322" i="2"/>
  <c r="E314" i="2"/>
  <c r="F314" i="2"/>
  <c r="E306" i="2"/>
  <c r="F306" i="2"/>
  <c r="E295" i="2"/>
  <c r="F295" i="2"/>
  <c r="E287" i="2"/>
  <c r="F287" i="2"/>
  <c r="E279" i="2"/>
  <c r="F279" i="2"/>
  <c r="E271" i="2"/>
  <c r="F271" i="2"/>
  <c r="E265" i="2"/>
  <c r="F265" i="2"/>
  <c r="E257" i="2"/>
  <c r="F257" i="2"/>
  <c r="E47" i="2"/>
  <c r="F47" i="2"/>
  <c r="Z47" i="2"/>
  <c r="E417" i="2"/>
  <c r="F417" i="2"/>
  <c r="E449" i="2"/>
  <c r="F449" i="2"/>
  <c r="E481" i="2"/>
  <c r="F481" i="2"/>
  <c r="E513" i="2"/>
  <c r="F513" i="2"/>
  <c r="E545" i="2"/>
  <c r="F545" i="2"/>
  <c r="E578" i="2"/>
  <c r="F578" i="2"/>
  <c r="E595" i="2"/>
  <c r="F595" i="2"/>
  <c r="E611" i="2"/>
  <c r="F611" i="2"/>
  <c r="Z611" i="2"/>
  <c r="G562" i="2"/>
  <c r="G560" i="2"/>
  <c r="G555" i="2"/>
  <c r="G551" i="2"/>
  <c r="G547" i="2"/>
  <c r="G545" i="2"/>
  <c r="G543" i="2"/>
  <c r="G539" i="2"/>
  <c r="G537" i="2"/>
  <c r="G535" i="2"/>
  <c r="G531" i="2"/>
  <c r="G529" i="2"/>
  <c r="G527" i="2"/>
  <c r="G523" i="2"/>
  <c r="G521" i="2"/>
  <c r="G519" i="2"/>
  <c r="G515" i="2"/>
  <c r="G513" i="2"/>
  <c r="G511" i="2"/>
  <c r="G507" i="2"/>
  <c r="G505" i="2"/>
  <c r="G503" i="2"/>
  <c r="G499" i="2"/>
  <c r="G497" i="2"/>
  <c r="G495" i="2"/>
  <c r="G491" i="2"/>
  <c r="G487" i="2"/>
  <c r="G483" i="2"/>
  <c r="G481" i="2"/>
  <c r="G479" i="2"/>
  <c r="G477" i="2"/>
  <c r="E396" i="2"/>
  <c r="F396" i="2"/>
  <c r="G396" i="2"/>
  <c r="E385" i="2"/>
  <c r="F385" i="2"/>
  <c r="G385" i="2"/>
  <c r="E377" i="2"/>
  <c r="F377" i="2"/>
  <c r="G377" i="2"/>
  <c r="E369" i="2"/>
  <c r="F369" i="2"/>
  <c r="G369" i="2"/>
  <c r="E361" i="2"/>
  <c r="F361" i="2"/>
  <c r="G361" i="2"/>
  <c r="E353" i="2"/>
  <c r="F353" i="2"/>
  <c r="G353" i="2"/>
  <c r="E345" i="2"/>
  <c r="F345" i="2"/>
  <c r="G345" i="2"/>
  <c r="E337" i="2"/>
  <c r="F337" i="2"/>
  <c r="G337" i="2"/>
  <c r="E329" i="2"/>
  <c r="F329" i="2"/>
  <c r="G329" i="2"/>
  <c r="E321" i="2"/>
  <c r="F321" i="2"/>
  <c r="G321" i="2"/>
  <c r="E313" i="2"/>
  <c r="F313" i="2"/>
  <c r="G313" i="2"/>
  <c r="E305" i="2"/>
  <c r="F305" i="2"/>
  <c r="G305" i="2"/>
  <c r="E294" i="2"/>
  <c r="F294" i="2"/>
  <c r="G294" i="2"/>
  <c r="E286" i="2"/>
  <c r="F286" i="2"/>
  <c r="G286" i="2"/>
  <c r="E397" i="2"/>
  <c r="F397" i="2"/>
  <c r="Z397" i="2"/>
  <c r="G402" i="2"/>
  <c r="E405" i="2"/>
  <c r="F405" i="2"/>
  <c r="Z405" i="2"/>
  <c r="E623" i="2"/>
  <c r="F623" i="2"/>
  <c r="Z623" i="2"/>
  <c r="G633" i="2"/>
  <c r="E421" i="2"/>
  <c r="F421" i="2"/>
  <c r="G421" i="2"/>
  <c r="E453" i="2"/>
  <c r="F453" i="2"/>
  <c r="G453" i="2"/>
  <c r="E485" i="2"/>
  <c r="F485" i="2"/>
  <c r="E517" i="2"/>
  <c r="F517" i="2"/>
  <c r="E549" i="2"/>
  <c r="F549" i="2"/>
  <c r="E580" i="2"/>
  <c r="F580" i="2"/>
  <c r="E597" i="2"/>
  <c r="F597" i="2"/>
  <c r="E613" i="2"/>
  <c r="F613" i="2"/>
  <c r="Z613" i="2"/>
  <c r="E395" i="2"/>
  <c r="F395" i="2"/>
  <c r="G394" i="2"/>
  <c r="E384" i="2"/>
  <c r="F384" i="2"/>
  <c r="G383" i="2"/>
  <c r="E376" i="2"/>
  <c r="F376" i="2"/>
  <c r="G375" i="2"/>
  <c r="E368" i="2"/>
  <c r="F368" i="2"/>
  <c r="G367" i="2"/>
  <c r="E360" i="2"/>
  <c r="F360" i="2"/>
  <c r="G359" i="2"/>
  <c r="E352" i="2"/>
  <c r="F352" i="2"/>
  <c r="G351" i="2"/>
  <c r="E344" i="2"/>
  <c r="F344" i="2"/>
  <c r="G343" i="2"/>
  <c r="E336" i="2"/>
  <c r="F336" i="2"/>
  <c r="G335" i="2"/>
  <c r="E328" i="2"/>
  <c r="F328" i="2"/>
  <c r="G327" i="2"/>
  <c r="E320" i="2"/>
  <c r="F320" i="2"/>
  <c r="G319" i="2"/>
  <c r="E312" i="2"/>
  <c r="F312" i="2"/>
  <c r="G311" i="2"/>
  <c r="E304" i="2"/>
  <c r="F304" i="2"/>
  <c r="G401" i="2"/>
  <c r="E635" i="2"/>
  <c r="F635" i="2"/>
  <c r="Z635" i="2"/>
  <c r="E425" i="2"/>
  <c r="F425" i="2"/>
  <c r="E457" i="2"/>
  <c r="F457" i="2"/>
  <c r="E489" i="2"/>
  <c r="F489" i="2"/>
  <c r="E521" i="2"/>
  <c r="F521" i="2"/>
  <c r="E553" i="2"/>
  <c r="F553" i="2"/>
  <c r="G553" i="2"/>
  <c r="E582" i="2"/>
  <c r="F582" i="2"/>
  <c r="E599" i="2"/>
  <c r="F599" i="2"/>
  <c r="G599" i="2"/>
  <c r="E615" i="2"/>
  <c r="F615" i="2"/>
  <c r="Z615" i="2"/>
  <c r="E394" i="2"/>
  <c r="F394" i="2"/>
  <c r="E383" i="2"/>
  <c r="F383" i="2"/>
  <c r="E375" i="2"/>
  <c r="F375" i="2"/>
  <c r="E367" i="2"/>
  <c r="F367" i="2"/>
  <c r="E359" i="2"/>
  <c r="F359" i="2"/>
  <c r="E351" i="2"/>
  <c r="F351" i="2"/>
  <c r="E343" i="2"/>
  <c r="F343" i="2"/>
  <c r="E335" i="2"/>
  <c r="F335" i="2"/>
  <c r="E327" i="2"/>
  <c r="F327" i="2"/>
  <c r="E319" i="2"/>
  <c r="F319" i="2"/>
  <c r="E311" i="2"/>
  <c r="F311" i="2"/>
  <c r="G400" i="2"/>
  <c r="E268" i="2"/>
  <c r="F268" i="2"/>
  <c r="Z268" i="2"/>
  <c r="G625" i="2"/>
  <c r="E429" i="2"/>
  <c r="F429" i="2"/>
  <c r="E461" i="2"/>
  <c r="F461" i="2"/>
  <c r="E493" i="2"/>
  <c r="F493" i="2"/>
  <c r="G493" i="2"/>
  <c r="E525" i="2"/>
  <c r="F525" i="2"/>
  <c r="G525" i="2"/>
  <c r="E558" i="2"/>
  <c r="F558" i="2"/>
  <c r="G558" i="2"/>
  <c r="E583" i="2"/>
  <c r="F583" i="2"/>
  <c r="E600" i="2"/>
  <c r="F600" i="2"/>
  <c r="E616" i="2"/>
  <c r="F616" i="2"/>
  <c r="G621" i="2"/>
  <c r="G620" i="2"/>
  <c r="G619" i="2"/>
  <c r="G618" i="2"/>
  <c r="G617" i="2"/>
  <c r="G615" i="2"/>
  <c r="G614" i="2"/>
  <c r="G613" i="2"/>
  <c r="G612" i="2"/>
  <c r="G611" i="2"/>
  <c r="G610" i="2"/>
  <c r="G609" i="2"/>
  <c r="G607" i="2"/>
  <c r="G606" i="2"/>
  <c r="G605" i="2"/>
  <c r="G604" i="2"/>
  <c r="G603" i="2"/>
  <c r="G602" i="2"/>
  <c r="G601" i="2"/>
  <c r="G598" i="2"/>
  <c r="G597" i="2"/>
  <c r="G596" i="2"/>
  <c r="G595" i="2"/>
  <c r="G594" i="2"/>
  <c r="G593" i="2"/>
  <c r="G592" i="2"/>
  <c r="G591" i="2"/>
  <c r="G590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E393" i="2"/>
  <c r="F393" i="2"/>
  <c r="G392" i="2"/>
  <c r="E390" i="2"/>
  <c r="F390" i="2"/>
  <c r="G390" i="2"/>
  <c r="G389" i="2"/>
  <c r="E382" i="2"/>
  <c r="F382" i="2"/>
  <c r="G381" i="2"/>
  <c r="E374" i="2"/>
  <c r="F374" i="2"/>
  <c r="G373" i="2"/>
  <c r="E366" i="2"/>
  <c r="F366" i="2"/>
  <c r="G365" i="2"/>
  <c r="E358" i="2"/>
  <c r="F358" i="2"/>
  <c r="G358" i="2"/>
  <c r="G357" i="2"/>
  <c r="E350" i="2"/>
  <c r="F350" i="2"/>
  <c r="G349" i="2"/>
  <c r="E342" i="2"/>
  <c r="F342" i="2"/>
  <c r="G341" i="2"/>
  <c r="E334" i="2"/>
  <c r="F334" i="2"/>
  <c r="G333" i="2"/>
  <c r="E326" i="2"/>
  <c r="F326" i="2"/>
  <c r="G326" i="2"/>
  <c r="G325" i="2"/>
  <c r="E318" i="2"/>
  <c r="F318" i="2"/>
  <c r="G317" i="2"/>
  <c r="E310" i="2"/>
  <c r="F310" i="2"/>
  <c r="G309" i="2"/>
  <c r="E302" i="2"/>
  <c r="F302" i="2"/>
  <c r="E299" i="2"/>
  <c r="F299" i="2"/>
  <c r="G298" i="2"/>
  <c r="E291" i="2"/>
  <c r="F291" i="2"/>
  <c r="G290" i="2"/>
  <c r="E283" i="2"/>
  <c r="F283" i="2"/>
  <c r="G282" i="2"/>
  <c r="E275" i="2"/>
  <c r="F275" i="2"/>
  <c r="E261" i="2"/>
  <c r="F261" i="2"/>
  <c r="E303" i="2"/>
  <c r="F303" i="2"/>
  <c r="E289" i="2"/>
  <c r="F289" i="2"/>
  <c r="E260" i="2"/>
  <c r="F260" i="2"/>
  <c r="E255" i="2"/>
  <c r="F255" i="2"/>
  <c r="E249" i="2"/>
  <c r="F249" i="2"/>
  <c r="E241" i="2"/>
  <c r="F241" i="2"/>
  <c r="E238" i="2"/>
  <c r="F238" i="2"/>
  <c r="E230" i="2"/>
  <c r="F230" i="2"/>
  <c r="E222" i="2"/>
  <c r="F222" i="2"/>
  <c r="E214" i="2"/>
  <c r="F214" i="2"/>
  <c r="E206" i="2"/>
  <c r="F206" i="2"/>
  <c r="E198" i="2"/>
  <c r="F198" i="2"/>
  <c r="E184" i="2"/>
  <c r="F184" i="2"/>
  <c r="G183" i="2"/>
  <c r="E176" i="2"/>
  <c r="F176" i="2"/>
  <c r="E168" i="2"/>
  <c r="F168" i="2"/>
  <c r="G167" i="2"/>
  <c r="E160" i="2"/>
  <c r="F160" i="2"/>
  <c r="E152" i="2"/>
  <c r="F152" i="2"/>
  <c r="G151" i="2"/>
  <c r="E144" i="2"/>
  <c r="F144" i="2"/>
  <c r="E136" i="2"/>
  <c r="F136" i="2"/>
  <c r="G135" i="2"/>
  <c r="E128" i="2"/>
  <c r="F128" i="2"/>
  <c r="E120" i="2"/>
  <c r="F120" i="2"/>
  <c r="G119" i="2"/>
  <c r="E112" i="2"/>
  <c r="F112" i="2"/>
  <c r="E104" i="2"/>
  <c r="F104" i="2"/>
  <c r="G103" i="2"/>
  <c r="E96" i="2"/>
  <c r="F96" i="2"/>
  <c r="E88" i="2"/>
  <c r="F88" i="2"/>
  <c r="G87" i="2"/>
  <c r="E80" i="2"/>
  <c r="F80" i="2"/>
  <c r="E72" i="2"/>
  <c r="F72" i="2"/>
  <c r="G71" i="2"/>
  <c r="E64" i="2"/>
  <c r="F64" i="2"/>
  <c r="E56" i="2"/>
  <c r="F56" i="2"/>
  <c r="G55" i="2"/>
  <c r="E39" i="2"/>
  <c r="F39" i="2"/>
  <c r="E31" i="2"/>
  <c r="F31" i="2"/>
  <c r="E23" i="2"/>
  <c r="F23" i="2"/>
  <c r="G314" i="2"/>
  <c r="E288" i="2"/>
  <c r="F288" i="2"/>
  <c r="G288" i="2"/>
  <c r="G287" i="2"/>
  <c r="E276" i="2"/>
  <c r="F276" i="2"/>
  <c r="G275" i="2"/>
  <c r="E248" i="2"/>
  <c r="F248" i="2"/>
  <c r="E237" i="2"/>
  <c r="F237" i="2"/>
  <c r="G237" i="2"/>
  <c r="E229" i="2"/>
  <c r="F229" i="2"/>
  <c r="G229" i="2"/>
  <c r="E221" i="2"/>
  <c r="F221" i="2"/>
  <c r="E213" i="2"/>
  <c r="F213" i="2"/>
  <c r="E205" i="2"/>
  <c r="F205" i="2"/>
  <c r="G205" i="2"/>
  <c r="E197" i="2"/>
  <c r="F197" i="2"/>
  <c r="G197" i="2"/>
  <c r="E191" i="2"/>
  <c r="F191" i="2"/>
  <c r="G191" i="2"/>
  <c r="E183" i="2"/>
  <c r="F183" i="2"/>
  <c r="G182" i="2"/>
  <c r="E175" i="2"/>
  <c r="F175" i="2"/>
  <c r="G175" i="2"/>
  <c r="E167" i="2"/>
  <c r="F167" i="2"/>
  <c r="G166" i="2"/>
  <c r="E159" i="2"/>
  <c r="F159" i="2"/>
  <c r="G159" i="2"/>
  <c r="E151" i="2"/>
  <c r="F151" i="2"/>
  <c r="G150" i="2"/>
  <c r="E143" i="2"/>
  <c r="F143" i="2"/>
  <c r="G143" i="2"/>
  <c r="E135" i="2"/>
  <c r="F135" i="2"/>
  <c r="G134" i="2"/>
  <c r="E127" i="2"/>
  <c r="F127" i="2"/>
  <c r="G127" i="2"/>
  <c r="E119" i="2"/>
  <c r="F119" i="2"/>
  <c r="G118" i="2"/>
  <c r="E111" i="2"/>
  <c r="F111" i="2"/>
  <c r="G111" i="2"/>
  <c r="E103" i="2"/>
  <c r="F103" i="2"/>
  <c r="G102" i="2"/>
  <c r="E95" i="2"/>
  <c r="F95" i="2"/>
  <c r="G95" i="2"/>
  <c r="E87" i="2"/>
  <c r="F87" i="2"/>
  <c r="G86" i="2"/>
  <c r="E79" i="2"/>
  <c r="F79" i="2"/>
  <c r="G79" i="2"/>
  <c r="E71" i="2"/>
  <c r="F71" i="2"/>
  <c r="G70" i="2"/>
  <c r="E63" i="2"/>
  <c r="F63" i="2"/>
  <c r="G63" i="2"/>
  <c r="E55" i="2"/>
  <c r="F55" i="2"/>
  <c r="G54" i="2"/>
  <c r="E38" i="2"/>
  <c r="F38" i="2"/>
  <c r="G38" i="2"/>
  <c r="E30" i="2"/>
  <c r="F30" i="2"/>
  <c r="G30" i="2"/>
  <c r="E22" i="2"/>
  <c r="F22" i="2"/>
  <c r="Z22" i="2"/>
  <c r="E285" i="2"/>
  <c r="F285" i="2"/>
  <c r="G285" i="2"/>
  <c r="E274" i="2"/>
  <c r="F274" i="2"/>
  <c r="G274" i="2"/>
  <c r="E263" i="2"/>
  <c r="F263" i="2"/>
  <c r="E258" i="2"/>
  <c r="F258" i="2"/>
  <c r="G257" i="2"/>
  <c r="E247" i="2"/>
  <c r="F247" i="2"/>
  <c r="G247" i="2"/>
  <c r="E236" i="2"/>
  <c r="F236" i="2"/>
  <c r="G235" i="2"/>
  <c r="E228" i="2"/>
  <c r="F228" i="2"/>
  <c r="E220" i="2"/>
  <c r="F220" i="2"/>
  <c r="G220" i="2"/>
  <c r="G219" i="2"/>
  <c r="E212" i="2"/>
  <c r="F212" i="2"/>
  <c r="G212" i="2"/>
  <c r="E204" i="2"/>
  <c r="F204" i="2"/>
  <c r="G203" i="2"/>
  <c r="E196" i="2"/>
  <c r="F196" i="2"/>
  <c r="E193" i="2"/>
  <c r="F193" i="2"/>
  <c r="G193" i="2"/>
  <c r="E190" i="2"/>
  <c r="F190" i="2"/>
  <c r="G190" i="2"/>
  <c r="E182" i="2"/>
  <c r="F182" i="2"/>
  <c r="E174" i="2"/>
  <c r="F174" i="2"/>
  <c r="E166" i="2"/>
  <c r="F166" i="2"/>
  <c r="E158" i="2"/>
  <c r="F158" i="2"/>
  <c r="G158" i="2"/>
  <c r="E150" i="2"/>
  <c r="F150" i="2"/>
  <c r="E142" i="2"/>
  <c r="F142" i="2"/>
  <c r="E134" i="2"/>
  <c r="F134" i="2"/>
  <c r="E126" i="2"/>
  <c r="F126" i="2"/>
  <c r="G126" i="2"/>
  <c r="E118" i="2"/>
  <c r="F118" i="2"/>
  <c r="E110" i="2"/>
  <c r="F110" i="2"/>
  <c r="E102" i="2"/>
  <c r="F102" i="2"/>
  <c r="E94" i="2"/>
  <c r="F94" i="2"/>
  <c r="G94" i="2"/>
  <c r="E86" i="2"/>
  <c r="F86" i="2"/>
  <c r="E78" i="2"/>
  <c r="F78" i="2"/>
  <c r="E70" i="2"/>
  <c r="F70" i="2"/>
  <c r="E62" i="2"/>
  <c r="F62" i="2"/>
  <c r="G62" i="2"/>
  <c r="E54" i="2"/>
  <c r="F54" i="2"/>
  <c r="E45" i="2"/>
  <c r="F45" i="2"/>
  <c r="G44" i="2"/>
  <c r="E37" i="2"/>
  <c r="F37" i="2"/>
  <c r="E29" i="2"/>
  <c r="F29" i="2"/>
  <c r="G29" i="2"/>
  <c r="G28" i="2"/>
  <c r="E21" i="2"/>
  <c r="F21" i="2"/>
  <c r="G21" i="2"/>
  <c r="E284" i="2"/>
  <c r="F284" i="2"/>
  <c r="G283" i="2"/>
  <c r="E256" i="2"/>
  <c r="F256" i="2"/>
  <c r="G255" i="2"/>
  <c r="E246" i="2"/>
  <c r="F246" i="2"/>
  <c r="G246" i="2"/>
  <c r="G245" i="2"/>
  <c r="E235" i="2"/>
  <c r="F235" i="2"/>
  <c r="E227" i="2"/>
  <c r="F227" i="2"/>
  <c r="G227" i="2"/>
  <c r="G226" i="2"/>
  <c r="E219" i="2"/>
  <c r="F219" i="2"/>
  <c r="E211" i="2"/>
  <c r="F211" i="2"/>
  <c r="G211" i="2"/>
  <c r="G210" i="2"/>
  <c r="E203" i="2"/>
  <c r="F203" i="2"/>
  <c r="E195" i="2"/>
  <c r="F195" i="2"/>
  <c r="G195" i="2"/>
  <c r="E189" i="2"/>
  <c r="F189" i="2"/>
  <c r="E181" i="2"/>
  <c r="F181" i="2"/>
  <c r="G181" i="2"/>
  <c r="E173" i="2"/>
  <c r="F173" i="2"/>
  <c r="G173" i="2"/>
  <c r="E165" i="2"/>
  <c r="F165" i="2"/>
  <c r="E157" i="2"/>
  <c r="F157" i="2"/>
  <c r="E149" i="2"/>
  <c r="F149" i="2"/>
  <c r="G149" i="2"/>
  <c r="E141" i="2"/>
  <c r="F141" i="2"/>
  <c r="G141" i="2"/>
  <c r="E133" i="2"/>
  <c r="F133" i="2"/>
  <c r="E125" i="2"/>
  <c r="F125" i="2"/>
  <c r="E117" i="2"/>
  <c r="F117" i="2"/>
  <c r="G117" i="2"/>
  <c r="E109" i="2"/>
  <c r="F109" i="2"/>
  <c r="G109" i="2"/>
  <c r="E101" i="2"/>
  <c r="F101" i="2"/>
  <c r="E93" i="2"/>
  <c r="F93" i="2"/>
  <c r="E85" i="2"/>
  <c r="F85" i="2"/>
  <c r="G85" i="2"/>
  <c r="E77" i="2"/>
  <c r="F77" i="2"/>
  <c r="G77" i="2"/>
  <c r="E69" i="2"/>
  <c r="F69" i="2"/>
  <c r="E61" i="2"/>
  <c r="F61" i="2"/>
  <c r="E53" i="2"/>
  <c r="F53" i="2"/>
  <c r="G53" i="2"/>
  <c r="G49" i="2"/>
  <c r="E44" i="2"/>
  <c r="F44" i="2"/>
  <c r="E36" i="2"/>
  <c r="F36" i="2"/>
  <c r="G35" i="2"/>
  <c r="E28" i="2"/>
  <c r="F28" i="2"/>
  <c r="E300" i="2"/>
  <c r="F300" i="2"/>
  <c r="G299" i="2"/>
  <c r="E297" i="2"/>
  <c r="F297" i="2"/>
  <c r="G297" i="2"/>
  <c r="G296" i="2"/>
  <c r="E281" i="2"/>
  <c r="F281" i="2"/>
  <c r="G281" i="2"/>
  <c r="E277" i="2"/>
  <c r="F277" i="2"/>
  <c r="G276" i="2"/>
  <c r="E272" i="2"/>
  <c r="F272" i="2"/>
  <c r="G271" i="2"/>
  <c r="E266" i="2"/>
  <c r="F266" i="2"/>
  <c r="G265" i="2"/>
  <c r="E253" i="2"/>
  <c r="F253" i="2"/>
  <c r="G252" i="2"/>
  <c r="E245" i="2"/>
  <c r="F245" i="2"/>
  <c r="E234" i="2"/>
  <c r="F234" i="2"/>
  <c r="G234" i="2"/>
  <c r="G233" i="2"/>
  <c r="E226" i="2"/>
  <c r="F226" i="2"/>
  <c r="E218" i="2"/>
  <c r="F218" i="2"/>
  <c r="G217" i="2"/>
  <c r="E210" i="2"/>
  <c r="F210" i="2"/>
  <c r="E202" i="2"/>
  <c r="F202" i="2"/>
  <c r="G202" i="2"/>
  <c r="G201" i="2"/>
  <c r="E188" i="2"/>
  <c r="F188" i="2"/>
  <c r="G188" i="2"/>
  <c r="E180" i="2"/>
  <c r="F180" i="2"/>
  <c r="G179" i="2"/>
  <c r="E172" i="2"/>
  <c r="F172" i="2"/>
  <c r="E164" i="2"/>
  <c r="F164" i="2"/>
  <c r="G164" i="2"/>
  <c r="G163" i="2"/>
  <c r="E156" i="2"/>
  <c r="F156" i="2"/>
  <c r="G156" i="2"/>
  <c r="E148" i="2"/>
  <c r="F148" i="2"/>
  <c r="G147" i="2"/>
  <c r="E140" i="2"/>
  <c r="F140" i="2"/>
  <c r="E132" i="2"/>
  <c r="F132" i="2"/>
  <c r="G132" i="2"/>
  <c r="G131" i="2"/>
  <c r="E124" i="2"/>
  <c r="F124" i="2"/>
  <c r="G124" i="2"/>
  <c r="E116" i="2"/>
  <c r="F116" i="2"/>
  <c r="G115" i="2"/>
  <c r="E108" i="2"/>
  <c r="F108" i="2"/>
  <c r="E100" i="2"/>
  <c r="F100" i="2"/>
  <c r="G100" i="2"/>
  <c r="G99" i="2"/>
  <c r="E92" i="2"/>
  <c r="F92" i="2"/>
  <c r="G92" i="2"/>
  <c r="E84" i="2"/>
  <c r="F84" i="2"/>
  <c r="G83" i="2"/>
  <c r="E76" i="2"/>
  <c r="F76" i="2"/>
  <c r="E68" i="2"/>
  <c r="F68" i="2"/>
  <c r="G68" i="2"/>
  <c r="G67" i="2"/>
  <c r="E60" i="2"/>
  <c r="F60" i="2"/>
  <c r="G60" i="2"/>
  <c r="E52" i="2"/>
  <c r="F52" i="2"/>
  <c r="G51" i="2"/>
  <c r="E49" i="2"/>
  <c r="F49" i="2"/>
  <c r="E43" i="2"/>
  <c r="F43" i="2"/>
  <c r="G43" i="2"/>
  <c r="E35" i="2"/>
  <c r="F35" i="2"/>
  <c r="G34" i="2"/>
  <c r="E27" i="2"/>
  <c r="F27" i="2"/>
  <c r="E296" i="2"/>
  <c r="F296" i="2"/>
  <c r="G295" i="2"/>
  <c r="E270" i="2"/>
  <c r="F270" i="2"/>
  <c r="G270" i="2"/>
  <c r="E264" i="2"/>
  <c r="F264" i="2"/>
  <c r="E259" i="2"/>
  <c r="F259" i="2"/>
  <c r="G259" i="2"/>
  <c r="G258" i="2"/>
  <c r="E254" i="2"/>
  <c r="F254" i="2"/>
  <c r="E252" i="2"/>
  <c r="F252" i="2"/>
  <c r="G251" i="2"/>
  <c r="E244" i="2"/>
  <c r="F244" i="2"/>
  <c r="E233" i="2"/>
  <c r="F233" i="2"/>
  <c r="E225" i="2"/>
  <c r="F225" i="2"/>
  <c r="E217" i="2"/>
  <c r="F217" i="2"/>
  <c r="E209" i="2"/>
  <c r="F209" i="2"/>
  <c r="E201" i="2"/>
  <c r="F201" i="2"/>
  <c r="E187" i="2"/>
  <c r="F187" i="2"/>
  <c r="E179" i="2"/>
  <c r="F179" i="2"/>
  <c r="E171" i="2"/>
  <c r="F171" i="2"/>
  <c r="E163" i="2"/>
  <c r="F163" i="2"/>
  <c r="E155" i="2"/>
  <c r="F155" i="2"/>
  <c r="E147" i="2"/>
  <c r="F147" i="2"/>
  <c r="E139" i="2"/>
  <c r="F139" i="2"/>
  <c r="E131" i="2"/>
  <c r="F131" i="2"/>
  <c r="E123" i="2"/>
  <c r="F123" i="2"/>
  <c r="E115" i="2"/>
  <c r="F115" i="2"/>
  <c r="E107" i="2"/>
  <c r="F107" i="2"/>
  <c r="E99" i="2"/>
  <c r="F99" i="2"/>
  <c r="E91" i="2"/>
  <c r="F91" i="2"/>
  <c r="E83" i="2"/>
  <c r="F83" i="2"/>
  <c r="E75" i="2"/>
  <c r="F75" i="2"/>
  <c r="E67" i="2"/>
  <c r="F67" i="2"/>
  <c r="E59" i="2"/>
  <c r="F59" i="2"/>
  <c r="E51" i="2"/>
  <c r="F51" i="2"/>
  <c r="E48" i="2"/>
  <c r="F48" i="2"/>
  <c r="E42" i="2"/>
  <c r="F42" i="2"/>
  <c r="G42" i="2"/>
  <c r="E34" i="2"/>
  <c r="F34" i="2"/>
  <c r="E26" i="2"/>
  <c r="F26" i="2"/>
  <c r="G26" i="2"/>
  <c r="E293" i="2"/>
  <c r="F293" i="2"/>
  <c r="E280" i="2"/>
  <c r="F280" i="2"/>
  <c r="G280" i="2"/>
  <c r="G279" i="2"/>
  <c r="E251" i="2"/>
  <c r="F251" i="2"/>
  <c r="E243" i="2"/>
  <c r="F243" i="2"/>
  <c r="E232" i="2"/>
  <c r="F232" i="2"/>
  <c r="G232" i="2"/>
  <c r="G231" i="2"/>
  <c r="E224" i="2"/>
  <c r="F224" i="2"/>
  <c r="G224" i="2"/>
  <c r="E216" i="2"/>
  <c r="F216" i="2"/>
  <c r="G215" i="2"/>
  <c r="E208" i="2"/>
  <c r="F208" i="2"/>
  <c r="E200" i="2"/>
  <c r="F200" i="2"/>
  <c r="G200" i="2"/>
  <c r="G199" i="2"/>
  <c r="E186" i="2"/>
  <c r="F186" i="2"/>
  <c r="G186" i="2"/>
  <c r="E178" i="2"/>
  <c r="F178" i="2"/>
  <c r="G177" i="2"/>
  <c r="E170" i="2"/>
  <c r="F170" i="2"/>
  <c r="E162" i="2"/>
  <c r="F162" i="2"/>
  <c r="G162" i="2"/>
  <c r="G161" i="2"/>
  <c r="E154" i="2"/>
  <c r="F154" i="2"/>
  <c r="AU154" i="2"/>
  <c r="E146" i="2"/>
  <c r="F146" i="2"/>
  <c r="G145" i="2"/>
  <c r="E138" i="2"/>
  <c r="F138" i="2"/>
  <c r="E130" i="2"/>
  <c r="F130" i="2"/>
  <c r="G130" i="2"/>
  <c r="G129" i="2"/>
  <c r="E122" i="2"/>
  <c r="F122" i="2"/>
  <c r="G122" i="2"/>
  <c r="E114" i="2"/>
  <c r="F114" i="2"/>
  <c r="G113" i="2"/>
  <c r="E106" i="2"/>
  <c r="F106" i="2"/>
  <c r="E98" i="2"/>
  <c r="F98" i="2"/>
  <c r="G98" i="2"/>
  <c r="G97" i="2"/>
  <c r="E90" i="2"/>
  <c r="F90" i="2"/>
  <c r="AU90" i="2"/>
  <c r="E82" i="2"/>
  <c r="F82" i="2"/>
  <c r="G81" i="2"/>
  <c r="E74" i="2"/>
  <c r="F74" i="2"/>
  <c r="E66" i="2"/>
  <c r="F66" i="2"/>
  <c r="G66" i="2"/>
  <c r="G65" i="2"/>
  <c r="E58" i="2"/>
  <c r="F58" i="2"/>
  <c r="G58" i="2"/>
  <c r="E41" i="2"/>
  <c r="F41" i="2"/>
  <c r="G40" i="2"/>
  <c r="E33" i="2"/>
  <c r="F33" i="2"/>
  <c r="E25" i="2"/>
  <c r="F25" i="2"/>
  <c r="G25" i="2"/>
  <c r="G24" i="2"/>
  <c r="E307" i="2"/>
  <c r="F307" i="2"/>
  <c r="AU307" i="2"/>
  <c r="G306" i="2"/>
  <c r="E292" i="2"/>
  <c r="F292" i="2"/>
  <c r="G291" i="2"/>
  <c r="E278" i="2"/>
  <c r="F278" i="2"/>
  <c r="G277" i="2"/>
  <c r="E273" i="2"/>
  <c r="F273" i="2"/>
  <c r="G273" i="2"/>
  <c r="G272" i="2"/>
  <c r="E267" i="2"/>
  <c r="F267" i="2"/>
  <c r="G267" i="2"/>
  <c r="G266" i="2"/>
  <c r="E262" i="2"/>
  <c r="F262" i="2"/>
  <c r="G262" i="2"/>
  <c r="G261" i="2"/>
  <c r="E250" i="2"/>
  <c r="F250" i="2"/>
  <c r="G249" i="2"/>
  <c r="E242" i="2"/>
  <c r="F242" i="2"/>
  <c r="G242" i="2"/>
  <c r="G241" i="2"/>
  <c r="E239" i="2"/>
  <c r="F239" i="2"/>
  <c r="G239" i="2"/>
  <c r="G238" i="2"/>
  <c r="E231" i="2"/>
  <c r="F231" i="2"/>
  <c r="G230" i="2"/>
  <c r="E223" i="2"/>
  <c r="F223" i="2"/>
  <c r="G222" i="2"/>
  <c r="E215" i="2"/>
  <c r="F215" i="2"/>
  <c r="AU215" i="2"/>
  <c r="G214" i="2"/>
  <c r="E207" i="2"/>
  <c r="F207" i="2"/>
  <c r="G207" i="2"/>
  <c r="G206" i="2"/>
  <c r="E199" i="2"/>
  <c r="F199" i="2"/>
  <c r="G198" i="2"/>
  <c r="E185" i="2"/>
  <c r="F185" i="2"/>
  <c r="G184" i="2"/>
  <c r="E177" i="2"/>
  <c r="F177" i="2"/>
  <c r="AU177" i="2"/>
  <c r="G176" i="2"/>
  <c r="E169" i="2"/>
  <c r="F169" i="2"/>
  <c r="G169" i="2"/>
  <c r="G168" i="2"/>
  <c r="E161" i="2"/>
  <c r="F161" i="2"/>
  <c r="G160" i="2"/>
  <c r="E153" i="2"/>
  <c r="F153" i="2"/>
  <c r="G152" i="2"/>
  <c r="E145" i="2"/>
  <c r="F145" i="2"/>
  <c r="AU145" i="2"/>
  <c r="G144" i="2"/>
  <c r="E137" i="2"/>
  <c r="F137" i="2"/>
  <c r="G137" i="2"/>
  <c r="G136" i="2"/>
  <c r="E129" i="2"/>
  <c r="F129" i="2"/>
  <c r="G128" i="2"/>
  <c r="E121" i="2"/>
  <c r="F121" i="2"/>
  <c r="G120" i="2"/>
  <c r="E113" i="2"/>
  <c r="F113" i="2"/>
  <c r="AU113" i="2"/>
  <c r="G112" i="2"/>
  <c r="E105" i="2"/>
  <c r="F105" i="2"/>
  <c r="G105" i="2"/>
  <c r="G104" i="2"/>
  <c r="E97" i="2"/>
  <c r="F97" i="2"/>
  <c r="G96" i="2"/>
  <c r="E89" i="2"/>
  <c r="F89" i="2"/>
  <c r="G88" i="2"/>
  <c r="E81" i="2"/>
  <c r="F81" i="2"/>
  <c r="AU81" i="2"/>
  <c r="G80" i="2"/>
  <c r="E73" i="2"/>
  <c r="F73" i="2"/>
  <c r="G73" i="2"/>
  <c r="G72" i="2"/>
  <c r="E65" i="2"/>
  <c r="F65" i="2"/>
  <c r="G64" i="2"/>
  <c r="E57" i="2"/>
  <c r="F57" i="2"/>
  <c r="G56" i="2"/>
  <c r="E40" i="2"/>
  <c r="F40" i="2"/>
  <c r="AU40" i="2"/>
  <c r="G39" i="2"/>
  <c r="E32" i="2"/>
  <c r="F32" i="2"/>
  <c r="G32" i="2"/>
  <c r="G31" i="2"/>
  <c r="E24" i="2"/>
  <c r="F24" i="2"/>
  <c r="G23" i="2"/>
  <c r="BL117" i="2"/>
  <c r="BL109" i="2"/>
  <c r="BL101" i="2"/>
  <c r="BL93" i="2"/>
  <c r="BL85" i="2"/>
  <c r="BL77" i="2"/>
  <c r="BL69" i="2"/>
  <c r="BL61" i="2"/>
  <c r="BL53" i="2"/>
  <c r="BL45" i="2"/>
  <c r="BL37" i="2"/>
  <c r="BL29" i="2"/>
  <c r="BL21" i="2"/>
  <c r="AU637" i="2"/>
  <c r="AU633" i="2"/>
  <c r="AU629" i="2"/>
  <c r="AU625" i="2"/>
  <c r="AU556" i="2"/>
  <c r="AU589" i="2"/>
  <c r="AU621" i="2"/>
  <c r="AU620" i="2"/>
  <c r="AU619" i="2"/>
  <c r="AU618" i="2"/>
  <c r="AU617" i="2"/>
  <c r="AU616" i="2"/>
  <c r="AU615" i="2"/>
  <c r="AU614" i="2"/>
  <c r="AU613" i="2"/>
  <c r="AU612" i="2"/>
  <c r="AU611" i="2"/>
  <c r="AU610" i="2"/>
  <c r="AU609" i="2"/>
  <c r="AU608" i="2"/>
  <c r="AU607" i="2"/>
  <c r="AU606" i="2"/>
  <c r="AU605" i="2"/>
  <c r="AU604" i="2"/>
  <c r="AU603" i="2"/>
  <c r="AU602" i="2"/>
  <c r="AU601" i="2"/>
  <c r="AU600" i="2"/>
  <c r="AU599" i="2"/>
  <c r="AU598" i="2"/>
  <c r="AU597" i="2"/>
  <c r="AU596" i="2"/>
  <c r="AU595" i="2"/>
  <c r="AU594" i="2"/>
  <c r="AU593" i="2"/>
  <c r="AU592" i="2"/>
  <c r="AU591" i="2"/>
  <c r="AU590" i="2"/>
  <c r="AU588" i="2"/>
  <c r="AU587" i="2"/>
  <c r="AU586" i="2"/>
  <c r="AU585" i="2"/>
  <c r="AU584" i="2"/>
  <c r="AU583" i="2"/>
  <c r="AU582" i="2"/>
  <c r="AU581" i="2"/>
  <c r="AU580" i="2"/>
  <c r="AU579" i="2"/>
  <c r="AU578" i="2"/>
  <c r="AU577" i="2"/>
  <c r="AU576" i="2"/>
  <c r="AU575" i="2"/>
  <c r="AU574" i="2"/>
  <c r="AU573" i="2"/>
  <c r="AU572" i="2"/>
  <c r="AU571" i="2"/>
  <c r="AU570" i="2"/>
  <c r="AU569" i="2"/>
  <c r="AU568" i="2"/>
  <c r="AU567" i="2"/>
  <c r="AU566" i="2"/>
  <c r="AU565" i="2"/>
  <c r="AU564" i="2"/>
  <c r="AU563" i="2"/>
  <c r="AU562" i="2"/>
  <c r="AU398" i="2"/>
  <c r="AU400" i="2"/>
  <c r="AU402" i="2"/>
  <c r="AU640" i="2"/>
  <c r="AU399" i="2"/>
  <c r="AU401" i="2"/>
  <c r="AU403" i="2"/>
  <c r="AU394" i="2"/>
  <c r="AU383" i="2"/>
  <c r="AU375" i="2"/>
  <c r="AU367" i="2"/>
  <c r="AU359" i="2"/>
  <c r="AU351" i="2"/>
  <c r="AU343" i="2"/>
  <c r="AU335" i="2"/>
  <c r="AU327" i="2"/>
  <c r="AU319" i="2"/>
  <c r="AU311" i="2"/>
  <c r="AU303" i="2"/>
  <c r="AU301" i="2"/>
  <c r="AU300" i="2"/>
  <c r="AU292" i="2"/>
  <c r="AU284" i="2"/>
  <c r="AU638" i="2"/>
  <c r="AU630" i="2"/>
  <c r="AU622" i="2"/>
  <c r="AU393" i="2"/>
  <c r="AU391" i="2"/>
  <c r="AU390" i="2"/>
  <c r="AU382" i="2"/>
  <c r="AU374" i="2"/>
  <c r="AU366" i="2"/>
  <c r="AU358" i="2"/>
  <c r="AU350" i="2"/>
  <c r="AU342" i="2"/>
  <c r="AU334" i="2"/>
  <c r="AU326" i="2"/>
  <c r="AU318" i="2"/>
  <c r="AU310" i="2"/>
  <c r="AU302" i="2"/>
  <c r="AU299" i="2"/>
  <c r="AU639" i="2"/>
  <c r="AU631" i="2"/>
  <c r="AU623" i="2"/>
  <c r="AU560" i="2"/>
  <c r="AU558" i="2"/>
  <c r="AU555" i="2"/>
  <c r="AU553" i="2"/>
  <c r="AU551" i="2"/>
  <c r="AU549" i="2"/>
  <c r="AU547" i="2"/>
  <c r="AU545" i="2"/>
  <c r="AU543" i="2"/>
  <c r="AU541" i="2"/>
  <c r="AU539" i="2"/>
  <c r="AU537" i="2"/>
  <c r="AU535" i="2"/>
  <c r="AU533" i="2"/>
  <c r="AU531" i="2"/>
  <c r="AU529" i="2"/>
  <c r="AU527" i="2"/>
  <c r="AU525" i="2"/>
  <c r="AU523" i="2"/>
  <c r="AU521" i="2"/>
  <c r="AU519" i="2"/>
  <c r="AU517" i="2"/>
  <c r="AU515" i="2"/>
  <c r="AU513" i="2"/>
  <c r="AU511" i="2"/>
  <c r="AU509" i="2"/>
  <c r="AU507" i="2"/>
  <c r="AU505" i="2"/>
  <c r="AU503" i="2"/>
  <c r="AU501" i="2"/>
  <c r="AU499" i="2"/>
  <c r="AU497" i="2"/>
  <c r="AU495" i="2"/>
  <c r="AU493" i="2"/>
  <c r="AU491" i="2"/>
  <c r="AU489" i="2"/>
  <c r="AU487" i="2"/>
  <c r="AU485" i="2"/>
  <c r="AU483" i="2"/>
  <c r="AU481" i="2"/>
  <c r="AU479" i="2"/>
  <c r="AU477" i="2"/>
  <c r="AU392" i="2"/>
  <c r="AU389" i="2"/>
  <c r="AU381" i="2"/>
  <c r="AU373" i="2"/>
  <c r="AU365" i="2"/>
  <c r="AU357" i="2"/>
  <c r="AU349" i="2"/>
  <c r="AU341" i="2"/>
  <c r="AU333" i="2"/>
  <c r="AU325" i="2"/>
  <c r="AU317" i="2"/>
  <c r="AU632" i="2"/>
  <c r="AU624" i="2"/>
  <c r="AU388" i="2"/>
  <c r="AU380" i="2"/>
  <c r="AU372" i="2"/>
  <c r="AU364" i="2"/>
  <c r="AU356" i="2"/>
  <c r="AU348" i="2"/>
  <c r="AU340" i="2"/>
  <c r="AU332" i="2"/>
  <c r="AU324" i="2"/>
  <c r="AU316" i="2"/>
  <c r="AU308" i="2"/>
  <c r="AU297" i="2"/>
  <c r="AU289" i="2"/>
  <c r="AU281" i="2"/>
  <c r="AU273" i="2"/>
  <c r="AU268" i="2"/>
  <c r="AU259" i="2"/>
  <c r="AU387" i="2"/>
  <c r="AU379" i="2"/>
  <c r="AU371" i="2"/>
  <c r="AU363" i="2"/>
  <c r="AU355" i="2"/>
  <c r="AU347" i="2"/>
  <c r="AU339" i="2"/>
  <c r="AU331" i="2"/>
  <c r="AU323" i="2"/>
  <c r="AU315" i="2"/>
  <c r="AU296" i="2"/>
  <c r="AU288" i="2"/>
  <c r="AU634" i="2"/>
  <c r="AU626" i="2"/>
  <c r="AU475" i="2"/>
  <c r="AU474" i="2"/>
  <c r="AU473" i="2"/>
  <c r="AU472" i="2"/>
  <c r="AU471" i="2"/>
  <c r="AU470" i="2"/>
  <c r="AU469" i="2"/>
  <c r="AU468" i="2"/>
  <c r="AU467" i="2"/>
  <c r="AU466" i="2"/>
  <c r="AU465" i="2"/>
  <c r="AU464" i="2"/>
  <c r="AU463" i="2"/>
  <c r="AU462" i="2"/>
  <c r="AU461" i="2"/>
  <c r="AU460" i="2"/>
  <c r="AU459" i="2"/>
  <c r="AU458" i="2"/>
  <c r="AU457" i="2"/>
  <c r="AU456" i="2"/>
  <c r="AU455" i="2"/>
  <c r="AU454" i="2"/>
  <c r="AU453" i="2"/>
  <c r="AU452" i="2"/>
  <c r="AU451" i="2"/>
  <c r="AU450" i="2"/>
  <c r="AU449" i="2"/>
  <c r="AU448" i="2"/>
  <c r="AU447" i="2"/>
  <c r="AU446" i="2"/>
  <c r="AU445" i="2"/>
  <c r="AU444" i="2"/>
  <c r="AU443" i="2"/>
  <c r="AU442" i="2"/>
  <c r="AU441" i="2"/>
  <c r="AU440" i="2"/>
  <c r="AU439" i="2"/>
  <c r="AU438" i="2"/>
  <c r="AU437" i="2"/>
  <c r="AU436" i="2"/>
  <c r="AU435" i="2"/>
  <c r="AU434" i="2"/>
  <c r="AU433" i="2"/>
  <c r="AU432" i="2"/>
  <c r="AU431" i="2"/>
  <c r="AU430" i="2"/>
  <c r="AU429" i="2"/>
  <c r="AU428" i="2"/>
  <c r="AU427" i="2"/>
  <c r="AU426" i="2"/>
  <c r="AU425" i="2"/>
  <c r="AU424" i="2"/>
  <c r="AU423" i="2"/>
  <c r="AU422" i="2"/>
  <c r="AU421" i="2"/>
  <c r="AU420" i="2"/>
  <c r="AU419" i="2"/>
  <c r="AU418" i="2"/>
  <c r="AU417" i="2"/>
  <c r="AU416" i="2"/>
  <c r="AU415" i="2"/>
  <c r="AU414" i="2"/>
  <c r="AU413" i="2"/>
  <c r="AU412" i="2"/>
  <c r="AU411" i="2"/>
  <c r="AU410" i="2"/>
  <c r="AU409" i="2"/>
  <c r="AU408" i="2"/>
  <c r="AU407" i="2"/>
  <c r="AU386" i="2"/>
  <c r="AU378" i="2"/>
  <c r="AU370" i="2"/>
  <c r="AU362" i="2"/>
  <c r="AU354" i="2"/>
  <c r="AU346" i="2"/>
  <c r="AU338" i="2"/>
  <c r="AU330" i="2"/>
  <c r="AU322" i="2"/>
  <c r="AU314" i="2"/>
  <c r="AU306" i="2"/>
  <c r="AU635" i="2"/>
  <c r="AU627" i="2"/>
  <c r="AU561" i="2"/>
  <c r="AU559" i="2"/>
  <c r="AU557" i="2"/>
  <c r="AU554" i="2"/>
  <c r="AU552" i="2"/>
  <c r="AU550" i="2"/>
  <c r="AU548" i="2"/>
  <c r="AU546" i="2"/>
  <c r="AU544" i="2"/>
  <c r="AU542" i="2"/>
  <c r="AU540" i="2"/>
  <c r="AU538" i="2"/>
  <c r="AU536" i="2"/>
  <c r="AU534" i="2"/>
  <c r="AU532" i="2"/>
  <c r="AU530" i="2"/>
  <c r="AU528" i="2"/>
  <c r="AU526" i="2"/>
  <c r="AU524" i="2"/>
  <c r="AU522" i="2"/>
  <c r="AU520" i="2"/>
  <c r="AU518" i="2"/>
  <c r="AU516" i="2"/>
  <c r="AU514" i="2"/>
  <c r="AU512" i="2"/>
  <c r="AU510" i="2"/>
  <c r="AU508" i="2"/>
  <c r="AU506" i="2"/>
  <c r="AU504" i="2"/>
  <c r="AU502" i="2"/>
  <c r="AU500" i="2"/>
  <c r="AU498" i="2"/>
  <c r="AU496" i="2"/>
  <c r="AU494" i="2"/>
  <c r="AU492" i="2"/>
  <c r="AU490" i="2"/>
  <c r="AU488" i="2"/>
  <c r="AU486" i="2"/>
  <c r="AU484" i="2"/>
  <c r="AU482" i="2"/>
  <c r="AU480" i="2"/>
  <c r="AU478" i="2"/>
  <c r="AU476" i="2"/>
  <c r="AU396" i="2"/>
  <c r="AU385" i="2"/>
  <c r="AU377" i="2"/>
  <c r="AU369" i="2"/>
  <c r="AU361" i="2"/>
  <c r="AU353" i="2"/>
  <c r="AU345" i="2"/>
  <c r="AU337" i="2"/>
  <c r="AU329" i="2"/>
  <c r="AU321" i="2"/>
  <c r="AU313" i="2"/>
  <c r="AU404" i="2"/>
  <c r="AU636" i="2"/>
  <c r="AU628" i="2"/>
  <c r="AU395" i="2"/>
  <c r="AU384" i="2"/>
  <c r="AU376" i="2"/>
  <c r="AU368" i="2"/>
  <c r="AU360" i="2"/>
  <c r="AU352" i="2"/>
  <c r="AU344" i="2"/>
  <c r="AU336" i="2"/>
  <c r="AU328" i="2"/>
  <c r="AU320" i="2"/>
  <c r="AU312" i="2"/>
  <c r="AU304" i="2"/>
  <c r="AU293" i="2"/>
  <c r="AU285" i="2"/>
  <c r="AU277" i="2"/>
  <c r="AU263" i="2"/>
  <c r="AU255" i="2"/>
  <c r="AU305" i="2"/>
  <c r="AU291" i="2"/>
  <c r="AU262" i="2"/>
  <c r="AU257" i="2"/>
  <c r="AU251" i="2"/>
  <c r="AU243" i="2"/>
  <c r="AU232" i="2"/>
  <c r="AU224" i="2"/>
  <c r="AU216" i="2"/>
  <c r="AU208" i="2"/>
  <c r="AU200" i="2"/>
  <c r="AU178" i="2"/>
  <c r="AU170" i="2"/>
  <c r="AU162" i="2"/>
  <c r="AU146" i="2"/>
  <c r="AU138" i="2"/>
  <c r="AU130" i="2"/>
  <c r="AU114" i="2"/>
  <c r="AU106" i="2"/>
  <c r="AU98" i="2"/>
  <c r="AU82" i="2"/>
  <c r="AU74" i="2"/>
  <c r="AU66" i="2"/>
  <c r="AU41" i="2"/>
  <c r="AU33" i="2"/>
  <c r="AU25" i="2"/>
  <c r="AU290" i="2"/>
  <c r="AU278" i="2"/>
  <c r="AU250" i="2"/>
  <c r="AU242" i="2"/>
  <c r="AU240" i="2"/>
  <c r="AU239" i="2"/>
  <c r="AU231" i="2"/>
  <c r="AU223" i="2"/>
  <c r="AU207" i="2"/>
  <c r="AU199" i="2"/>
  <c r="AU185" i="2"/>
  <c r="AU169" i="2"/>
  <c r="AU161" i="2"/>
  <c r="AU153" i="2"/>
  <c r="AU137" i="2"/>
  <c r="AU129" i="2"/>
  <c r="AU121" i="2"/>
  <c r="AU105" i="2"/>
  <c r="AU97" i="2"/>
  <c r="AU89" i="2"/>
  <c r="AU73" i="2"/>
  <c r="AU65" i="2"/>
  <c r="AU57" i="2"/>
  <c r="AU32" i="2"/>
  <c r="AU24" i="2"/>
  <c r="AU309" i="2"/>
  <c r="AU287" i="2"/>
  <c r="AU276" i="2"/>
  <c r="AU271" i="2"/>
  <c r="AU269" i="2"/>
  <c r="AU265" i="2"/>
  <c r="AU260" i="2"/>
  <c r="AU249" i="2"/>
  <c r="AU241" i="2"/>
  <c r="AU238" i="2"/>
  <c r="AU230" i="2"/>
  <c r="AU222" i="2"/>
  <c r="AU214" i="2"/>
  <c r="AU206" i="2"/>
  <c r="AU198" i="2"/>
  <c r="AU184" i="2"/>
  <c r="AU176" i="2"/>
  <c r="AU168" i="2"/>
  <c r="AU160" i="2"/>
  <c r="AU152" i="2"/>
  <c r="AU144" i="2"/>
  <c r="AU136" i="2"/>
  <c r="AU128" i="2"/>
  <c r="AU120" i="2"/>
  <c r="AU112" i="2"/>
  <c r="AU104" i="2"/>
  <c r="AU96" i="2"/>
  <c r="AU88" i="2"/>
  <c r="AU80" i="2"/>
  <c r="AU72" i="2"/>
  <c r="AU64" i="2"/>
  <c r="AU56" i="2"/>
  <c r="AU39" i="2"/>
  <c r="AU31" i="2"/>
  <c r="AU23" i="2"/>
  <c r="AU286" i="2"/>
  <c r="AU258" i="2"/>
  <c r="AU248" i="2"/>
  <c r="AU237" i="2"/>
  <c r="AU229" i="2"/>
  <c r="AU221" i="2"/>
  <c r="AU213" i="2"/>
  <c r="AU205" i="2"/>
  <c r="AU197" i="2"/>
  <c r="AU192" i="2"/>
  <c r="AU191" i="2"/>
  <c r="AU183" i="2"/>
  <c r="AU175" i="2"/>
  <c r="AU167" i="2"/>
  <c r="AU159" i="2"/>
  <c r="AU151" i="2"/>
  <c r="AU143" i="2"/>
  <c r="AU135" i="2"/>
  <c r="AU127" i="2"/>
  <c r="AU119" i="2"/>
  <c r="AU111" i="2"/>
  <c r="AU103" i="2"/>
  <c r="AU95" i="2"/>
  <c r="AU87" i="2"/>
  <c r="AU79" i="2"/>
  <c r="AU71" i="2"/>
  <c r="AU63" i="2"/>
  <c r="AU55" i="2"/>
  <c r="AU38" i="2"/>
  <c r="AU30" i="2"/>
  <c r="AU22" i="2"/>
  <c r="AU283" i="2"/>
  <c r="AU279" i="2"/>
  <c r="AU274" i="2"/>
  <c r="AU247" i="2"/>
  <c r="AU236" i="2"/>
  <c r="AU228" i="2"/>
  <c r="AU220" i="2"/>
  <c r="AU212" i="2"/>
  <c r="AU204" i="2"/>
  <c r="AU196" i="2"/>
  <c r="AU194" i="2"/>
  <c r="AU193" i="2"/>
  <c r="AU190" i="2"/>
  <c r="AU182" i="2"/>
  <c r="AU174" i="2"/>
  <c r="AU166" i="2"/>
  <c r="AU158" i="2"/>
  <c r="AU150" i="2"/>
  <c r="AU142" i="2"/>
  <c r="AU134" i="2"/>
  <c r="AU126" i="2"/>
  <c r="AU118" i="2"/>
  <c r="AU110" i="2"/>
  <c r="AU102" i="2"/>
  <c r="AU94" i="2"/>
  <c r="AU86" i="2"/>
  <c r="AU78" i="2"/>
  <c r="AU70" i="2"/>
  <c r="AU62" i="2"/>
  <c r="AU54" i="2"/>
  <c r="AU46" i="2"/>
  <c r="AU45" i="2"/>
  <c r="AU37" i="2"/>
  <c r="AU29" i="2"/>
  <c r="AU21" i="2"/>
  <c r="AU298" i="2"/>
  <c r="AU282" i="2"/>
  <c r="AU272" i="2"/>
  <c r="AU266" i="2"/>
  <c r="AU261" i="2"/>
  <c r="AU256" i="2"/>
  <c r="AU246" i="2"/>
  <c r="AU235" i="2"/>
  <c r="AU227" i="2"/>
  <c r="AU219" i="2"/>
  <c r="AU211" i="2"/>
  <c r="AU203" i="2"/>
  <c r="AU195" i="2"/>
  <c r="AU189" i="2"/>
  <c r="AU181" i="2"/>
  <c r="AU173" i="2"/>
  <c r="AU165" i="2"/>
  <c r="AU157" i="2"/>
  <c r="AU149" i="2"/>
  <c r="AU141" i="2"/>
  <c r="AU133" i="2"/>
  <c r="AU125" i="2"/>
  <c r="AU117" i="2"/>
  <c r="AU109" i="2"/>
  <c r="AU101" i="2"/>
  <c r="AU93" i="2"/>
  <c r="AU85" i="2"/>
  <c r="AU77" i="2"/>
  <c r="AU69" i="2"/>
  <c r="AU61" i="2"/>
  <c r="AU53" i="2"/>
  <c r="AU44" i="2"/>
  <c r="AU36" i="2"/>
  <c r="AU28" i="2"/>
  <c r="AU295" i="2"/>
  <c r="AU254" i="2"/>
  <c r="AU253" i="2"/>
  <c r="AU245" i="2"/>
  <c r="AU234" i="2"/>
  <c r="AU226" i="2"/>
  <c r="AU218" i="2"/>
  <c r="AU210" i="2"/>
  <c r="AU202" i="2"/>
  <c r="AU188" i="2"/>
  <c r="AU180" i="2"/>
  <c r="AU172" i="2"/>
  <c r="AU164" i="2"/>
  <c r="AU156" i="2"/>
  <c r="AU148" i="2"/>
  <c r="AU140" i="2"/>
  <c r="AU132" i="2"/>
  <c r="AU124" i="2"/>
  <c r="AU116" i="2"/>
  <c r="AU108" i="2"/>
  <c r="AU100" i="2"/>
  <c r="AU92" i="2"/>
  <c r="AU84" i="2"/>
  <c r="AU76" i="2"/>
  <c r="AU68" i="2"/>
  <c r="AU60" i="2"/>
  <c r="AU52" i="2"/>
  <c r="AU50" i="2"/>
  <c r="AU49" i="2"/>
  <c r="AU47" i="2"/>
  <c r="AU43" i="2"/>
  <c r="AU35" i="2"/>
  <c r="AU27" i="2"/>
  <c r="AU294" i="2"/>
  <c r="AU280" i="2"/>
  <c r="AU275" i="2"/>
  <c r="AU270" i="2"/>
  <c r="AU264" i="2"/>
  <c r="AU252" i="2"/>
  <c r="AU244" i="2"/>
  <c r="AU233" i="2"/>
  <c r="AU225" i="2"/>
  <c r="AU217" i="2"/>
  <c r="AU209" i="2"/>
  <c r="AU201" i="2"/>
  <c r="AU187" i="2"/>
  <c r="AU179" i="2"/>
  <c r="AU171" i="2"/>
  <c r="AU163" i="2"/>
  <c r="AU155" i="2"/>
  <c r="AU147" i="2"/>
  <c r="AU139" i="2"/>
  <c r="AU131" i="2"/>
  <c r="AU123" i="2"/>
  <c r="AU115" i="2"/>
  <c r="AU107" i="2"/>
  <c r="AU99" i="2"/>
  <c r="AU91" i="2"/>
  <c r="AU83" i="2"/>
  <c r="AU75" i="2"/>
  <c r="AU67" i="2"/>
  <c r="AU59" i="2"/>
  <c r="AU51" i="2"/>
  <c r="AU48" i="2"/>
  <c r="AU42" i="2"/>
  <c r="AU34" i="2"/>
  <c r="AU26" i="2"/>
  <c r="BL118" i="2"/>
  <c r="BL110" i="2"/>
  <c r="BL102" i="2"/>
  <c r="BL94" i="2"/>
  <c r="BL86" i="2"/>
  <c r="BL78" i="2"/>
  <c r="BL70" i="2"/>
  <c r="BL62" i="2"/>
  <c r="BL54" i="2"/>
  <c r="BL46" i="2"/>
  <c r="BL38" i="2"/>
  <c r="BL30" i="2"/>
  <c r="BL22" i="2"/>
  <c r="BL14" i="2"/>
  <c r="BL119" i="2"/>
  <c r="BL111" i="2"/>
  <c r="BL103" i="2"/>
  <c r="BL95" i="2"/>
  <c r="BL87" i="2"/>
  <c r="BL79" i="2"/>
  <c r="BL71" i="2"/>
  <c r="BL63" i="2"/>
  <c r="BL55" i="2"/>
  <c r="BL47" i="2"/>
  <c r="BL39" i="2"/>
  <c r="BL31" i="2"/>
  <c r="BL23" i="2"/>
  <c r="BL15" i="2"/>
  <c r="BL7" i="2"/>
  <c r="BL120" i="2"/>
  <c r="BL112" i="2"/>
  <c r="BL104" i="2"/>
  <c r="BL96" i="2"/>
  <c r="BL88" i="2"/>
  <c r="BL80" i="2"/>
  <c r="BL72" i="2"/>
  <c r="BL64" i="2"/>
  <c r="BL56" i="2"/>
  <c r="BL48" i="2"/>
  <c r="BL40" i="2"/>
  <c r="BL32" i="2"/>
  <c r="BL24" i="2"/>
  <c r="BL16" i="2"/>
  <c r="BL8" i="2"/>
  <c r="P640" i="2"/>
  <c r="P613" i="2"/>
  <c r="P617" i="2"/>
  <c r="P621" i="2"/>
  <c r="P625" i="2"/>
  <c r="P629" i="2"/>
  <c r="P633" i="2"/>
  <c r="P637" i="2"/>
  <c r="P22" i="2"/>
  <c r="P46" i="2"/>
  <c r="P50" i="2"/>
  <c r="P194" i="2"/>
  <c r="P403" i="2"/>
  <c r="P391" i="2"/>
  <c r="P397" i="2"/>
  <c r="P399" i="2"/>
  <c r="P401" i="2"/>
  <c r="P406" i="2"/>
  <c r="P556" i="2"/>
  <c r="P589" i="2"/>
  <c r="P404" i="2"/>
  <c r="P47" i="2"/>
  <c r="P192" i="2"/>
  <c r="P240" i="2"/>
  <c r="P398" i="2"/>
  <c r="P400" i="2"/>
  <c r="P402" i="2"/>
  <c r="P301" i="2"/>
  <c r="P268" i="2"/>
  <c r="P405" i="2"/>
  <c r="P269" i="2"/>
  <c r="P611" i="2"/>
  <c r="P615" i="2"/>
  <c r="P619" i="2"/>
  <c r="P623" i="2"/>
  <c r="P627" i="2"/>
  <c r="P631" i="2"/>
  <c r="P635" i="2"/>
  <c r="P639" i="2"/>
  <c r="P636" i="2"/>
  <c r="AU406" i="2"/>
  <c r="AB11" i="2"/>
  <c r="AZ124" i="2" s="1"/>
  <c r="AX124" i="2" s="1"/>
  <c r="AB12" i="2"/>
  <c r="AU405" i="2"/>
  <c r="AU397" i="2"/>
  <c r="E64" i="3"/>
  <c r="E80" i="3"/>
  <c r="E151" i="3"/>
  <c r="E575" i="1"/>
  <c r="F575" i="1" s="1"/>
  <c r="E577" i="1"/>
  <c r="F577" i="1" s="1"/>
  <c r="G577" i="1" s="1"/>
  <c r="I577" i="1" s="1"/>
  <c r="E585" i="1"/>
  <c r="F585" i="1" s="1"/>
  <c r="E981" i="1"/>
  <c r="F981" i="1" s="1"/>
  <c r="G981" i="1" s="1"/>
  <c r="E973" i="1"/>
  <c r="F973" i="1" s="1"/>
  <c r="G973" i="1" s="1"/>
  <c r="I973" i="1" s="1"/>
  <c r="E964" i="1"/>
  <c r="F964" i="1" s="1"/>
  <c r="G964" i="1" s="1"/>
  <c r="I964" i="1" s="1"/>
  <c r="E954" i="1"/>
  <c r="E573" i="3" s="1"/>
  <c r="E946" i="1"/>
  <c r="E938" i="1"/>
  <c r="E930" i="1"/>
  <c r="E922" i="1"/>
  <c r="E914" i="1"/>
  <c r="E906" i="1"/>
  <c r="F906" i="1" s="1"/>
  <c r="G906" i="1" s="1"/>
  <c r="I906" i="1" s="1"/>
  <c r="E898" i="1"/>
  <c r="F898" i="1" s="1"/>
  <c r="E890" i="1"/>
  <c r="F890" i="1" s="1"/>
  <c r="G890" i="1" s="1"/>
  <c r="I890" i="1" s="1"/>
  <c r="E882" i="1"/>
  <c r="F882" i="1" s="1"/>
  <c r="E874" i="1"/>
  <c r="F874" i="1"/>
  <c r="E866" i="1"/>
  <c r="E858" i="1"/>
  <c r="F858" i="1" s="1"/>
  <c r="E850" i="1"/>
  <c r="F850" i="1" s="1"/>
  <c r="E841" i="1"/>
  <c r="F841" i="1" s="1"/>
  <c r="G841" i="1" s="1"/>
  <c r="I841" i="1" s="1"/>
  <c r="E832" i="1"/>
  <c r="F832" i="1" s="1"/>
  <c r="G832" i="1" s="1"/>
  <c r="I832" i="1" s="1"/>
  <c r="E824" i="1"/>
  <c r="F824" i="1" s="1"/>
  <c r="E816" i="1"/>
  <c r="F816" i="1" s="1"/>
  <c r="E808" i="1"/>
  <c r="F808" i="1" s="1"/>
  <c r="G808" i="1" s="1"/>
  <c r="I808" i="1" s="1"/>
  <c r="E800" i="1"/>
  <c r="E791" i="1"/>
  <c r="F791" i="1" s="1"/>
  <c r="E783" i="1"/>
  <c r="F783" i="1" s="1"/>
  <c r="G783" i="1" s="1"/>
  <c r="I783" i="1" s="1"/>
  <c r="E775" i="1"/>
  <c r="E767" i="1"/>
  <c r="E382" i="3" s="1"/>
  <c r="E759" i="1"/>
  <c r="E751" i="1"/>
  <c r="E743" i="1"/>
  <c r="F743" i="1" s="1"/>
  <c r="E735" i="1"/>
  <c r="E727" i="1"/>
  <c r="F727" i="1" s="1"/>
  <c r="E719" i="1"/>
  <c r="F719" i="1" s="1"/>
  <c r="G719" i="1" s="1"/>
  <c r="I719" i="1" s="1"/>
  <c r="E711" i="1"/>
  <c r="F711" i="1" s="1"/>
  <c r="G711" i="1" s="1"/>
  <c r="I711" i="1" s="1"/>
  <c r="E702" i="1"/>
  <c r="E694" i="1"/>
  <c r="E686" i="1"/>
  <c r="E678" i="1"/>
  <c r="E666" i="1"/>
  <c r="F666" i="1" s="1"/>
  <c r="E657" i="1"/>
  <c r="F657" i="1" s="1"/>
  <c r="G657" i="1" s="1"/>
  <c r="I657" i="1" s="1"/>
  <c r="E647" i="1"/>
  <c r="F647" i="1" s="1"/>
  <c r="G647" i="1" s="1"/>
  <c r="I647" i="1" s="1"/>
  <c r="E637" i="1"/>
  <c r="E626" i="1"/>
  <c r="F626" i="1" s="1"/>
  <c r="G626" i="1" s="1"/>
  <c r="I626" i="1" s="1"/>
  <c r="E328" i="1"/>
  <c r="F328" i="1" s="1"/>
  <c r="E318" i="1"/>
  <c r="E304" i="1"/>
  <c r="F304" i="1" s="1"/>
  <c r="E292" i="1"/>
  <c r="E284" i="1"/>
  <c r="E276" i="1"/>
  <c r="E260" i="1"/>
  <c r="E250" i="1"/>
  <c r="F250" i="1" s="1"/>
  <c r="G250" i="1" s="1"/>
  <c r="I250" i="1" s="1"/>
  <c r="E223" i="1"/>
  <c r="F223" i="1" s="1"/>
  <c r="G223" i="1" s="1"/>
  <c r="H223" i="1" s="1"/>
  <c r="E215" i="1"/>
  <c r="F215" i="1" s="1"/>
  <c r="E208" i="1"/>
  <c r="F208" i="1" s="1"/>
  <c r="E190" i="1"/>
  <c r="F190" i="1"/>
  <c r="G190" i="1" s="1"/>
  <c r="H190" i="1" s="1"/>
  <c r="E183" i="1"/>
  <c r="F183" i="1" s="1"/>
  <c r="E176" i="1"/>
  <c r="F176" i="1" s="1"/>
  <c r="G176" i="1" s="1"/>
  <c r="H176" i="1" s="1"/>
  <c r="E158" i="1"/>
  <c r="F158" i="1" s="1"/>
  <c r="G158" i="1" s="1"/>
  <c r="H158" i="1" s="1"/>
  <c r="E151" i="1"/>
  <c r="F151" i="1" s="1"/>
  <c r="G151" i="1" s="1"/>
  <c r="H151" i="1" s="1"/>
  <c r="E144" i="1"/>
  <c r="F144" i="1" s="1"/>
  <c r="E126" i="1"/>
  <c r="E119" i="1"/>
  <c r="F119" i="1" s="1"/>
  <c r="E112" i="1"/>
  <c r="F112" i="1" s="1"/>
  <c r="E94" i="1"/>
  <c r="E87" i="1"/>
  <c r="F87" i="1" s="1"/>
  <c r="E80" i="1"/>
  <c r="F80" i="1" s="1"/>
  <c r="G80" i="1" s="1"/>
  <c r="H80" i="1" s="1"/>
  <c r="E62" i="1"/>
  <c r="E58" i="1"/>
  <c r="E27" i="1"/>
  <c r="E23" i="1"/>
  <c r="F23" i="1" s="1"/>
  <c r="E311" i="1"/>
  <c r="F311" i="1" s="1"/>
  <c r="G311" i="1" s="1"/>
  <c r="I311" i="1" s="1"/>
  <c r="E264" i="1"/>
  <c r="F264" i="1" s="1"/>
  <c r="G264" i="1" s="1"/>
  <c r="I264" i="1" s="1"/>
  <c r="E253" i="1"/>
  <c r="F253" i="1" s="1"/>
  <c r="G253" i="1" s="1"/>
  <c r="I253" i="1" s="1"/>
  <c r="E400" i="1"/>
  <c r="E397" i="1"/>
  <c r="F397" i="1" s="1"/>
  <c r="E439" i="1"/>
  <c r="F439" i="1" s="1"/>
  <c r="G439" i="1" s="1"/>
  <c r="I439" i="1" s="1"/>
  <c r="E436" i="1"/>
  <c r="F436" i="1" s="1"/>
  <c r="E631" i="1"/>
  <c r="E1021" i="3" s="1"/>
  <c r="F631" i="1"/>
  <c r="G631" i="1" s="1"/>
  <c r="I631" i="1" s="1"/>
  <c r="E615" i="1"/>
  <c r="E565" i="1"/>
  <c r="F565" i="1" s="1"/>
  <c r="G565" i="1" s="1"/>
  <c r="I565" i="1" s="1"/>
  <c r="E558" i="1"/>
  <c r="F558" i="1" s="1"/>
  <c r="E378" i="1"/>
  <c r="F378" i="1"/>
  <c r="E373" i="1"/>
  <c r="E443" i="1"/>
  <c r="F443" i="1" s="1"/>
  <c r="E363" i="1"/>
  <c r="E599" i="1"/>
  <c r="E574" i="1"/>
  <c r="F574" i="1" s="1"/>
  <c r="G574" i="1" s="1"/>
  <c r="I574" i="1" s="1"/>
  <c r="E603" i="1"/>
  <c r="F603" i="1" s="1"/>
  <c r="G603" i="1" s="1"/>
  <c r="I603" i="1" s="1"/>
  <c r="E962" i="1"/>
  <c r="F962" i="1" s="1"/>
  <c r="R962" i="1" s="1"/>
  <c r="E975" i="1"/>
  <c r="F975" i="1" s="1"/>
  <c r="G975" i="1" s="1"/>
  <c r="I975" i="1" s="1"/>
  <c r="E966" i="1"/>
  <c r="F966" i="1" s="1"/>
  <c r="G966" i="1" s="1"/>
  <c r="I966" i="1" s="1"/>
  <c r="E956" i="1"/>
  <c r="F956" i="1" s="1"/>
  <c r="G956" i="1" s="1"/>
  <c r="J956" i="1" s="1"/>
  <c r="E948" i="1"/>
  <c r="F948" i="1" s="1"/>
  <c r="G948" i="1" s="1"/>
  <c r="I948" i="1" s="1"/>
  <c r="E940" i="1"/>
  <c r="F940" i="1" s="1"/>
  <c r="G940" i="1" s="1"/>
  <c r="I940" i="1" s="1"/>
  <c r="E932" i="1"/>
  <c r="F932" i="1" s="1"/>
  <c r="G932" i="1" s="1"/>
  <c r="I932" i="1" s="1"/>
  <c r="E924" i="1"/>
  <c r="F924" i="1" s="1"/>
  <c r="G924" i="1" s="1"/>
  <c r="I924" i="1" s="1"/>
  <c r="E916" i="1"/>
  <c r="F916" i="1" s="1"/>
  <c r="G916" i="1" s="1"/>
  <c r="I916" i="1" s="1"/>
  <c r="E908" i="1"/>
  <c r="E900" i="1"/>
  <c r="F900" i="1" s="1"/>
  <c r="G900" i="1" s="1"/>
  <c r="I900" i="1" s="1"/>
  <c r="E892" i="1"/>
  <c r="F892" i="1" s="1"/>
  <c r="G892" i="1" s="1"/>
  <c r="I892" i="1" s="1"/>
  <c r="E884" i="1"/>
  <c r="F884" i="1" s="1"/>
  <c r="G884" i="1" s="1"/>
  <c r="I884" i="1" s="1"/>
  <c r="E876" i="1"/>
  <c r="F876" i="1" s="1"/>
  <c r="G876" i="1" s="1"/>
  <c r="I876" i="1" s="1"/>
  <c r="E868" i="1"/>
  <c r="F868" i="1" s="1"/>
  <c r="G868" i="1" s="1"/>
  <c r="I868" i="1" s="1"/>
  <c r="E860" i="1"/>
  <c r="F860" i="1"/>
  <c r="G860" i="1" s="1"/>
  <c r="I860" i="1" s="1"/>
  <c r="E852" i="1"/>
  <c r="F852" i="1" s="1"/>
  <c r="G852" i="1" s="1"/>
  <c r="I852" i="1" s="1"/>
  <c r="E844" i="1"/>
  <c r="F844" i="1" s="1"/>
  <c r="G844" i="1" s="1"/>
  <c r="I844" i="1" s="1"/>
  <c r="E834" i="1"/>
  <c r="F834" i="1"/>
  <c r="G834" i="1" s="1"/>
  <c r="I834" i="1" s="1"/>
  <c r="E826" i="1"/>
  <c r="E818" i="1"/>
  <c r="F818" i="1" s="1"/>
  <c r="G818" i="1" s="1"/>
  <c r="I818" i="1" s="1"/>
  <c r="E810" i="1"/>
  <c r="F810" i="1" s="1"/>
  <c r="G810" i="1" s="1"/>
  <c r="I810" i="1" s="1"/>
  <c r="E802" i="1"/>
  <c r="E793" i="1"/>
  <c r="F793" i="1"/>
  <c r="G793" i="1" s="1"/>
  <c r="I793" i="1" s="1"/>
  <c r="E785" i="1"/>
  <c r="F785" i="1" s="1"/>
  <c r="G785" i="1" s="1"/>
  <c r="I785" i="1" s="1"/>
  <c r="E777" i="1"/>
  <c r="F777" i="1" s="1"/>
  <c r="G777" i="1" s="1"/>
  <c r="I777" i="1" s="1"/>
  <c r="E769" i="1"/>
  <c r="F769" i="1"/>
  <c r="G769" i="1" s="1"/>
  <c r="I769" i="1" s="1"/>
  <c r="E761" i="1"/>
  <c r="F761" i="1"/>
  <c r="G761" i="1" s="1"/>
  <c r="I761" i="1" s="1"/>
  <c r="E753" i="1"/>
  <c r="F753" i="1" s="1"/>
  <c r="G753" i="1" s="1"/>
  <c r="I753" i="1" s="1"/>
  <c r="E745" i="1"/>
  <c r="F745" i="1" s="1"/>
  <c r="G745" i="1" s="1"/>
  <c r="I745" i="1" s="1"/>
  <c r="E737" i="1"/>
  <c r="F737" i="1" s="1"/>
  <c r="G737" i="1" s="1"/>
  <c r="I737" i="1" s="1"/>
  <c r="E729" i="1"/>
  <c r="F729" i="1" s="1"/>
  <c r="G729" i="1" s="1"/>
  <c r="I729" i="1" s="1"/>
  <c r="E721" i="1"/>
  <c r="F721" i="1" s="1"/>
  <c r="G721" i="1" s="1"/>
  <c r="I721" i="1" s="1"/>
  <c r="E713" i="1"/>
  <c r="F713" i="1" s="1"/>
  <c r="G713" i="1" s="1"/>
  <c r="I713" i="1" s="1"/>
  <c r="E705" i="1"/>
  <c r="F705" i="1" s="1"/>
  <c r="G705" i="1" s="1"/>
  <c r="I705" i="1" s="1"/>
  <c r="E696" i="1"/>
  <c r="E688" i="1"/>
  <c r="F688" i="1" s="1"/>
  <c r="G688" i="1" s="1"/>
  <c r="I688" i="1" s="1"/>
  <c r="E680" i="1"/>
  <c r="F680" i="1" s="1"/>
  <c r="G680" i="1" s="1"/>
  <c r="I680" i="1" s="1"/>
  <c r="E668" i="1"/>
  <c r="E660" i="1"/>
  <c r="E649" i="1"/>
  <c r="E639" i="1"/>
  <c r="F639" i="1" s="1"/>
  <c r="G639" i="1" s="1"/>
  <c r="I639" i="1" s="1"/>
  <c r="E628" i="1"/>
  <c r="E618" i="1"/>
  <c r="F618" i="1" s="1"/>
  <c r="G618" i="1" s="1"/>
  <c r="J618" i="1" s="1"/>
  <c r="E320" i="1"/>
  <c r="F320" i="1" s="1"/>
  <c r="G320" i="1" s="1"/>
  <c r="I320" i="1" s="1"/>
  <c r="E306" i="1"/>
  <c r="F306" i="1" s="1"/>
  <c r="G306" i="1" s="1"/>
  <c r="I306" i="1" s="1"/>
  <c r="E294" i="1"/>
  <c r="F294" i="1" s="1"/>
  <c r="G294" i="1" s="1"/>
  <c r="I294" i="1" s="1"/>
  <c r="E286" i="1"/>
  <c r="E278" i="1"/>
  <c r="F278" i="1" s="1"/>
  <c r="G278" i="1" s="1"/>
  <c r="I278" i="1" s="1"/>
  <c r="E269" i="1"/>
  <c r="E252" i="1"/>
  <c r="E244" i="1"/>
  <c r="F244" i="1" s="1"/>
  <c r="G244" i="1" s="1"/>
  <c r="I244" i="1" s="1"/>
  <c r="E214" i="1"/>
  <c r="F214" i="1" s="1"/>
  <c r="G214" i="1" s="1"/>
  <c r="H214" i="1" s="1"/>
  <c r="E207" i="1"/>
  <c r="E200" i="1"/>
  <c r="F200" i="1" s="1"/>
  <c r="G200" i="1" s="1"/>
  <c r="H200" i="1" s="1"/>
  <c r="E182" i="1"/>
  <c r="F182" i="1" s="1"/>
  <c r="G182" i="1" s="1"/>
  <c r="H182" i="1" s="1"/>
  <c r="E175" i="1"/>
  <c r="F175" i="1" s="1"/>
  <c r="G175" i="1" s="1"/>
  <c r="H175" i="1" s="1"/>
  <c r="E168" i="1"/>
  <c r="F168" i="1" s="1"/>
  <c r="G168" i="1" s="1"/>
  <c r="H168" i="1" s="1"/>
  <c r="E150" i="1"/>
  <c r="E143" i="1"/>
  <c r="F143" i="1" s="1"/>
  <c r="G143" i="1" s="1"/>
  <c r="H143" i="1" s="1"/>
  <c r="E136" i="1"/>
  <c r="F136" i="1"/>
  <c r="G136" i="1" s="1"/>
  <c r="H136" i="1" s="1"/>
  <c r="E118" i="1"/>
  <c r="E111" i="1"/>
  <c r="F111" i="1" s="1"/>
  <c r="G111" i="1" s="1"/>
  <c r="H111" i="1" s="1"/>
  <c r="E104" i="1"/>
  <c r="F104" i="1" s="1"/>
  <c r="G104" i="1" s="1"/>
  <c r="H104" i="1" s="1"/>
  <c r="E86" i="1"/>
  <c r="E79" i="1"/>
  <c r="F79" i="1" s="1"/>
  <c r="G79" i="1" s="1"/>
  <c r="H79" i="1" s="1"/>
  <c r="E72" i="1"/>
  <c r="E43" i="1"/>
  <c r="E39" i="1"/>
  <c r="F39" i="1" s="1"/>
  <c r="G39" i="1" s="1"/>
  <c r="H39" i="1" s="1"/>
  <c r="E26" i="1"/>
  <c r="F26" i="1" s="1"/>
  <c r="G26" i="1" s="1"/>
  <c r="H26" i="1" s="1"/>
  <c r="E321" i="1"/>
  <c r="F321" i="1" s="1"/>
  <c r="G321" i="1" s="1"/>
  <c r="I321" i="1" s="1"/>
  <c r="E310" i="1"/>
  <c r="F310" i="1" s="1"/>
  <c r="G310" i="1" s="1"/>
  <c r="I310" i="1" s="1"/>
  <c r="E394" i="1"/>
  <c r="E391" i="1"/>
  <c r="F391" i="1"/>
  <c r="G391" i="1" s="1"/>
  <c r="I391" i="1" s="1"/>
  <c r="E389" i="1"/>
  <c r="E548" i="1"/>
  <c r="E611" i="1"/>
  <c r="F611" i="1" s="1"/>
  <c r="G611" i="1" s="1"/>
  <c r="I611" i="1" s="1"/>
  <c r="E606" i="1"/>
  <c r="F606" i="1" s="1"/>
  <c r="G606" i="1" s="1"/>
  <c r="I606" i="1" s="1"/>
  <c r="E557" i="1"/>
  <c r="F557" i="1" s="1"/>
  <c r="G557" i="1" s="1"/>
  <c r="I557" i="1" s="1"/>
  <c r="E540" i="1"/>
  <c r="E368" i="1"/>
  <c r="F368" i="1" s="1"/>
  <c r="G368" i="1" s="1"/>
  <c r="I368" i="1" s="1"/>
  <c r="E341" i="1"/>
  <c r="F341" i="1" s="1"/>
  <c r="G341" i="1" s="1"/>
  <c r="I341" i="1" s="1"/>
  <c r="E409" i="1"/>
  <c r="F409" i="1" s="1"/>
  <c r="G409" i="1" s="1"/>
  <c r="I409" i="1" s="1"/>
  <c r="E718" i="1"/>
  <c r="E710" i="1"/>
  <c r="E701" i="1"/>
  <c r="F701" i="1" s="1"/>
  <c r="G701" i="1" s="1"/>
  <c r="I701" i="1" s="1"/>
  <c r="E693" i="1"/>
  <c r="E685" i="1"/>
  <c r="E677" i="1"/>
  <c r="E665" i="1"/>
  <c r="E655" i="1"/>
  <c r="F655" i="1" s="1"/>
  <c r="G655" i="1" s="1"/>
  <c r="I655" i="1" s="1"/>
  <c r="E645" i="1"/>
  <c r="F645" i="1"/>
  <c r="G645" i="1" s="1"/>
  <c r="I645" i="1" s="1"/>
  <c r="E636" i="1"/>
  <c r="F636" i="1" s="1"/>
  <c r="R636" i="1" s="1"/>
  <c r="E625" i="1"/>
  <c r="F625" i="1" s="1"/>
  <c r="G625" i="1" s="1"/>
  <c r="I625" i="1" s="1"/>
  <c r="E327" i="1"/>
  <c r="F327" i="1" s="1"/>
  <c r="G327" i="1"/>
  <c r="I327" i="1" s="1"/>
  <c r="E317" i="1"/>
  <c r="E299" i="1"/>
  <c r="F299" i="1" s="1"/>
  <c r="G299" i="1" s="1"/>
  <c r="I299" i="1" s="1"/>
  <c r="E291" i="1"/>
  <c r="F291" i="1"/>
  <c r="G291" i="1" s="1"/>
  <c r="I291" i="1" s="1"/>
  <c r="E283" i="1"/>
  <c r="F283" i="1"/>
  <c r="G283" i="1" s="1"/>
  <c r="I283" i="1" s="1"/>
  <c r="E275" i="1"/>
  <c r="F275" i="1" s="1"/>
  <c r="G275" i="1" s="1"/>
  <c r="I275" i="1" s="1"/>
  <c r="E259" i="1"/>
  <c r="F259" i="1"/>
  <c r="G259" i="1" s="1"/>
  <c r="I259" i="1" s="1"/>
  <c r="E249" i="1"/>
  <c r="F249" i="1"/>
  <c r="G249" i="1" s="1"/>
  <c r="I249" i="1" s="1"/>
  <c r="E239" i="1"/>
  <c r="E210" i="1"/>
  <c r="E203" i="1"/>
  <c r="E196" i="1"/>
  <c r="F196" i="1" s="1"/>
  <c r="G196" i="1" s="1"/>
  <c r="H196" i="1" s="1"/>
  <c r="E178" i="1"/>
  <c r="E171" i="1"/>
  <c r="F171" i="1" s="1"/>
  <c r="G171" i="1" s="1"/>
  <c r="H171" i="1" s="1"/>
  <c r="E164" i="1"/>
  <c r="F164" i="1" s="1"/>
  <c r="G164" i="1" s="1"/>
  <c r="H164" i="1" s="1"/>
  <c r="E146" i="1"/>
  <c r="E139" i="1"/>
  <c r="E132" i="1"/>
  <c r="F132" i="1"/>
  <c r="G132" i="1" s="1"/>
  <c r="H132" i="1" s="1"/>
  <c r="E114" i="1"/>
  <c r="E107" i="1"/>
  <c r="F107" i="1" s="1"/>
  <c r="G107" i="1" s="1"/>
  <c r="H107" i="1" s="1"/>
  <c r="E100" i="1"/>
  <c r="F100" i="1" s="1"/>
  <c r="G100" i="1" s="1"/>
  <c r="H100" i="1" s="1"/>
  <c r="E82" i="1"/>
  <c r="E75" i="1"/>
  <c r="F75" i="1" s="1"/>
  <c r="G75" i="1" s="1"/>
  <c r="H75" i="1" s="1"/>
  <c r="E68" i="1"/>
  <c r="F68" i="1"/>
  <c r="G68" i="1" s="1"/>
  <c r="H68" i="1" s="1"/>
  <c r="E51" i="1"/>
  <c r="F51" i="1"/>
  <c r="G51" i="1" s="1"/>
  <c r="H51" i="1" s="1"/>
  <c r="E47" i="1"/>
  <c r="E34" i="1"/>
  <c r="F34" i="1"/>
  <c r="E21" i="1"/>
  <c r="F21" i="1"/>
  <c r="G21" i="1" s="1"/>
  <c r="H21" i="1" s="1"/>
  <c r="E362" i="1"/>
  <c r="F362" i="1" s="1"/>
  <c r="G362" i="1" s="1"/>
  <c r="I362" i="1" s="1"/>
  <c r="E232" i="1"/>
  <c r="F232" i="1" s="1"/>
  <c r="E399" i="1"/>
  <c r="F399" i="1" s="1"/>
  <c r="G399" i="1" s="1"/>
  <c r="I399" i="1" s="1"/>
  <c r="E455" i="1"/>
  <c r="F455" i="1"/>
  <c r="G455" i="1" s="1"/>
  <c r="I455" i="1" s="1"/>
  <c r="E438" i="1"/>
  <c r="F438" i="1" s="1"/>
  <c r="G438" i="1" s="1"/>
  <c r="I438" i="1" s="1"/>
  <c r="E629" i="1"/>
  <c r="E588" i="1"/>
  <c r="E564" i="1"/>
  <c r="F564" i="1" s="1"/>
  <c r="G564" i="1" s="1"/>
  <c r="I564" i="1" s="1"/>
  <c r="E419" i="1"/>
  <c r="F419" i="1" s="1"/>
  <c r="G419" i="1" s="1"/>
  <c r="I419" i="1" s="1"/>
  <c r="E377" i="1"/>
  <c r="F377" i="1" s="1"/>
  <c r="G377" i="1" s="1"/>
  <c r="I377" i="1" s="1"/>
  <c r="E446" i="1"/>
  <c r="F446" i="1" s="1"/>
  <c r="G446" i="1" s="1"/>
  <c r="I446" i="1" s="1"/>
  <c r="E364" i="1"/>
  <c r="F364" i="1" s="1"/>
  <c r="G364" i="1" s="1"/>
  <c r="I364" i="1" s="1"/>
  <c r="E1161" i="1"/>
  <c r="F1161" i="1" s="1"/>
  <c r="G1161" i="1" s="1"/>
  <c r="K1161" i="1" s="1"/>
  <c r="E1138" i="1"/>
  <c r="F1138" i="1" s="1"/>
  <c r="G1138" i="1" s="1"/>
  <c r="K1138" i="1" s="1"/>
  <c r="E1134" i="1"/>
  <c r="F1134" i="1" s="1"/>
  <c r="G1134" i="1" s="1"/>
  <c r="K1134" i="1" s="1"/>
  <c r="E1128" i="1"/>
  <c r="F1128" i="1"/>
  <c r="G1128" i="1" s="1"/>
  <c r="K1128" i="1" s="1"/>
  <c r="E1155" i="1"/>
  <c r="F1155" i="1" s="1"/>
  <c r="G1155" i="1" s="1"/>
  <c r="K1155" i="1" s="1"/>
  <c r="E1127" i="1"/>
  <c r="F1127" i="1" s="1"/>
  <c r="G1127" i="1" s="1"/>
  <c r="K1127" i="1" s="1"/>
  <c r="E1148" i="1"/>
  <c r="F1148" i="1" s="1"/>
  <c r="G1148" i="1" s="1"/>
  <c r="K1148" i="1" s="1"/>
  <c r="E984" i="1"/>
  <c r="F984" i="1"/>
  <c r="G984" i="1" s="1"/>
  <c r="I984" i="1" s="1"/>
  <c r="E992" i="1"/>
  <c r="F992" i="1" s="1"/>
  <c r="G992" i="1" s="1"/>
  <c r="I992" i="1" s="1"/>
  <c r="E1001" i="1"/>
  <c r="F1001" i="1" s="1"/>
  <c r="G1001" i="1" s="1"/>
  <c r="I1001" i="1" s="1"/>
  <c r="E1009" i="1"/>
  <c r="F1009" i="1" s="1"/>
  <c r="G1009" i="1" s="1"/>
  <c r="I1009" i="1" s="1"/>
  <c r="E1017" i="1"/>
  <c r="F1017" i="1" s="1"/>
  <c r="G1017" i="1" s="1"/>
  <c r="I1017" i="1" s="1"/>
  <c r="E1025" i="1"/>
  <c r="F1025" i="1"/>
  <c r="G1025" i="1" s="1"/>
  <c r="I1025" i="1" s="1"/>
  <c r="E1033" i="1"/>
  <c r="F1033" i="1" s="1"/>
  <c r="G1033" i="1" s="1"/>
  <c r="K1033" i="1" s="1"/>
  <c r="E1041" i="1"/>
  <c r="F1041" i="1"/>
  <c r="E1049" i="1"/>
  <c r="F1049" i="1" s="1"/>
  <c r="G1049" i="1" s="1"/>
  <c r="I1049" i="1" s="1"/>
  <c r="E1057" i="1"/>
  <c r="F1057" i="1" s="1"/>
  <c r="G1057" i="1" s="1"/>
  <c r="J1057" i="1" s="1"/>
  <c r="E1065" i="1"/>
  <c r="F1065" i="1" s="1"/>
  <c r="G1065" i="1" s="1"/>
  <c r="J1065" i="1" s="1"/>
  <c r="E1073" i="1"/>
  <c r="F1073" i="1" s="1"/>
  <c r="G1073" i="1" s="1"/>
  <c r="I1073" i="1" s="1"/>
  <c r="E1081" i="1"/>
  <c r="F1081" i="1"/>
  <c r="G1081" i="1" s="1"/>
  <c r="K1081" i="1" s="1"/>
  <c r="E1089" i="1"/>
  <c r="F1089" i="1"/>
  <c r="E1097" i="1"/>
  <c r="F1097" i="1" s="1"/>
  <c r="G1097" i="1" s="1"/>
  <c r="K1097" i="1" s="1"/>
  <c r="E1105" i="1"/>
  <c r="F1105" i="1" s="1"/>
  <c r="G1105" i="1" s="1"/>
  <c r="K1105" i="1" s="1"/>
  <c r="E1113" i="1"/>
  <c r="F1113" i="1" s="1"/>
  <c r="G1113" i="1" s="1"/>
  <c r="K1113" i="1" s="1"/>
  <c r="E1135" i="1"/>
  <c r="F1135" i="1" s="1"/>
  <c r="G1135" i="1" s="1"/>
  <c r="K1135" i="1" s="1"/>
  <c r="E1131" i="1"/>
  <c r="F1131" i="1" s="1"/>
  <c r="G1131" i="1" s="1"/>
  <c r="K1131" i="1" s="1"/>
  <c r="E1158" i="1"/>
  <c r="F1158" i="1" s="1"/>
  <c r="G1158" i="1" s="1"/>
  <c r="K1158" i="1" s="1"/>
  <c r="E1143" i="1"/>
  <c r="F1143" i="1" s="1"/>
  <c r="G1143" i="1" s="1"/>
  <c r="K1143" i="1" s="1"/>
  <c r="E1151" i="1"/>
  <c r="F1151" i="1" s="1"/>
  <c r="G1151" i="1" s="1"/>
  <c r="K1151" i="1" s="1"/>
  <c r="E987" i="1"/>
  <c r="F987" i="1" s="1"/>
  <c r="G987" i="1" s="1"/>
  <c r="I987" i="1" s="1"/>
  <c r="E995" i="1"/>
  <c r="F995" i="1" s="1"/>
  <c r="G995" i="1" s="1"/>
  <c r="I995" i="1" s="1"/>
  <c r="E1004" i="1"/>
  <c r="F1004" i="1" s="1"/>
  <c r="G1004" i="1" s="1"/>
  <c r="I1004" i="1" s="1"/>
  <c r="E1012" i="1"/>
  <c r="F1012" i="1"/>
  <c r="G1012" i="1" s="1"/>
  <c r="I1012" i="1" s="1"/>
  <c r="E1020" i="1"/>
  <c r="F1020" i="1" s="1"/>
  <c r="G1020" i="1" s="1"/>
  <c r="I1020" i="1" s="1"/>
  <c r="E1028" i="1"/>
  <c r="F1028" i="1" s="1"/>
  <c r="G1028" i="1" s="1"/>
  <c r="I1028" i="1" s="1"/>
  <c r="E1036" i="1"/>
  <c r="F1036" i="1"/>
  <c r="G1036" i="1" s="1"/>
  <c r="I1036" i="1" s="1"/>
  <c r="E1044" i="1"/>
  <c r="F1044" i="1" s="1"/>
  <c r="G1044" i="1" s="1"/>
  <c r="I1044" i="1" s="1"/>
  <c r="E1052" i="1"/>
  <c r="F1052" i="1" s="1"/>
  <c r="G1052" i="1" s="1"/>
  <c r="I1052" i="1" s="1"/>
  <c r="E1060" i="1"/>
  <c r="F1060" i="1"/>
  <c r="G1060" i="1" s="1"/>
  <c r="K1060" i="1" s="1"/>
  <c r="E1068" i="1"/>
  <c r="F1068" i="1" s="1"/>
  <c r="G1068" i="1" s="1"/>
  <c r="K1068" i="1" s="1"/>
  <c r="E1076" i="1"/>
  <c r="F1076" i="1" s="1"/>
  <c r="G1076" i="1" s="1"/>
  <c r="I1076" i="1" s="1"/>
  <c r="E1084" i="1"/>
  <c r="F1084" i="1" s="1"/>
  <c r="G1084" i="1" s="1"/>
  <c r="I1084" i="1" s="1"/>
  <c r="E1092" i="1"/>
  <c r="F1092" i="1" s="1"/>
  <c r="G1092" i="1" s="1"/>
  <c r="K1092" i="1" s="1"/>
  <c r="E1100" i="1"/>
  <c r="F1100" i="1" s="1"/>
  <c r="G1100" i="1" s="1"/>
  <c r="I1100" i="1" s="1"/>
  <c r="E1108" i="1"/>
  <c r="F1108" i="1" s="1"/>
  <c r="G1108" i="1" s="1"/>
  <c r="K1108" i="1" s="1"/>
  <c r="E1117" i="1"/>
  <c r="F1117" i="1" s="1"/>
  <c r="G1117" i="1" s="1"/>
  <c r="I1117" i="1" s="1"/>
  <c r="E1139" i="1"/>
  <c r="F1139" i="1"/>
  <c r="G1139" i="1" s="1"/>
  <c r="K1139" i="1" s="1"/>
  <c r="E1137" i="1"/>
  <c r="F1137" i="1" s="1"/>
  <c r="G1137" i="1" s="1"/>
  <c r="K1137" i="1" s="1"/>
  <c r="E1115" i="1"/>
  <c r="F1115" i="1" s="1"/>
  <c r="G1115" i="1" s="1"/>
  <c r="K1115" i="1" s="1"/>
  <c r="E1146" i="1"/>
  <c r="F1146" i="1" s="1"/>
  <c r="G1146" i="1" s="1"/>
  <c r="K1146" i="1" s="1"/>
  <c r="E990" i="1"/>
  <c r="F990" i="1" s="1"/>
  <c r="G990" i="1" s="1"/>
  <c r="I990" i="1" s="1"/>
  <c r="E998" i="1"/>
  <c r="F998" i="1" s="1"/>
  <c r="G998" i="1" s="1"/>
  <c r="I998" i="1" s="1"/>
  <c r="E1007" i="1"/>
  <c r="F1007" i="1" s="1"/>
  <c r="G1007" i="1" s="1"/>
  <c r="I1007" i="1" s="1"/>
  <c r="E1015" i="1"/>
  <c r="F1015" i="1" s="1"/>
  <c r="G1015" i="1" s="1"/>
  <c r="I1015" i="1" s="1"/>
  <c r="E1023" i="1"/>
  <c r="F1023" i="1" s="1"/>
  <c r="G1023" i="1" s="1"/>
  <c r="I1023" i="1" s="1"/>
  <c r="E1031" i="1"/>
  <c r="F1031" i="1" s="1"/>
  <c r="G1031" i="1" s="1"/>
  <c r="I1031" i="1" s="1"/>
  <c r="E1039" i="1"/>
  <c r="F1039" i="1" s="1"/>
  <c r="G1039" i="1" s="1"/>
  <c r="I1039" i="1" s="1"/>
  <c r="G1041" i="1"/>
  <c r="I1041" i="1" s="1"/>
  <c r="E1047" i="1"/>
  <c r="F1047" i="1" s="1"/>
  <c r="G1047" i="1" s="1"/>
  <c r="K1047" i="1" s="1"/>
  <c r="E1055" i="1"/>
  <c r="F1055" i="1" s="1"/>
  <c r="G1055" i="1" s="1"/>
  <c r="K1055" i="1" s="1"/>
  <c r="E1063" i="1"/>
  <c r="F1063" i="1" s="1"/>
  <c r="G1063" i="1" s="1"/>
  <c r="I1063" i="1" s="1"/>
  <c r="E1071" i="1"/>
  <c r="F1071" i="1" s="1"/>
  <c r="G1071" i="1" s="1"/>
  <c r="K1071" i="1" s="1"/>
  <c r="E1079" i="1"/>
  <c r="F1079" i="1" s="1"/>
  <c r="G1079" i="1"/>
  <c r="I1079" i="1" s="1"/>
  <c r="E1087" i="1"/>
  <c r="F1087" i="1" s="1"/>
  <c r="G1087" i="1" s="1"/>
  <c r="K1087" i="1" s="1"/>
  <c r="G1089" i="1"/>
  <c r="K1089" i="1" s="1"/>
  <c r="E1095" i="1"/>
  <c r="F1095" i="1" s="1"/>
  <c r="G1095" i="1" s="1"/>
  <c r="K1095" i="1" s="1"/>
  <c r="E1162" i="1"/>
  <c r="F1162" i="1" s="1"/>
  <c r="G1162" i="1" s="1"/>
  <c r="K1162" i="1" s="1"/>
  <c r="E1129" i="1"/>
  <c r="F1129" i="1"/>
  <c r="G1129" i="1" s="1"/>
  <c r="K1129" i="1" s="1"/>
  <c r="E1156" i="1"/>
  <c r="F1156" i="1" s="1"/>
  <c r="G1156" i="1" s="1"/>
  <c r="K1156" i="1" s="1"/>
  <c r="E1140" i="1"/>
  <c r="F1140" i="1" s="1"/>
  <c r="G1140" i="1" s="1"/>
  <c r="K1140" i="1" s="1"/>
  <c r="E1149" i="1"/>
  <c r="F1149" i="1"/>
  <c r="G1149" i="1" s="1"/>
  <c r="K1149" i="1" s="1"/>
  <c r="E985" i="1"/>
  <c r="F985" i="1"/>
  <c r="G985" i="1" s="1"/>
  <c r="I985" i="1" s="1"/>
  <c r="E993" i="1"/>
  <c r="F993" i="1" s="1"/>
  <c r="G993" i="1" s="1"/>
  <c r="I993" i="1" s="1"/>
  <c r="E1002" i="1"/>
  <c r="F1002" i="1"/>
  <c r="G1002" i="1" s="1"/>
  <c r="I1002" i="1" s="1"/>
  <c r="E1010" i="1"/>
  <c r="F1010" i="1" s="1"/>
  <c r="G1010" i="1" s="1"/>
  <c r="I1010" i="1" s="1"/>
  <c r="E1018" i="1"/>
  <c r="F1018" i="1" s="1"/>
  <c r="G1018" i="1" s="1"/>
  <c r="I1018" i="1" s="1"/>
  <c r="E1026" i="1"/>
  <c r="F1026" i="1" s="1"/>
  <c r="G1026" i="1" s="1"/>
  <c r="J1026" i="1" s="1"/>
  <c r="E1034" i="1"/>
  <c r="F1034" i="1" s="1"/>
  <c r="E1042" i="1"/>
  <c r="F1042" i="1" s="1"/>
  <c r="G1042" i="1" s="1"/>
  <c r="I1042" i="1" s="1"/>
  <c r="E1050" i="1"/>
  <c r="F1050" i="1" s="1"/>
  <c r="G1050" i="1" s="1"/>
  <c r="I1050" i="1" s="1"/>
  <c r="E1058" i="1"/>
  <c r="F1058" i="1" s="1"/>
  <c r="G1058" i="1" s="1"/>
  <c r="K1058" i="1" s="1"/>
  <c r="E1066" i="1"/>
  <c r="F1066" i="1" s="1"/>
  <c r="G1066" i="1" s="1"/>
  <c r="I1066" i="1" s="1"/>
  <c r="E1074" i="1"/>
  <c r="F1074" i="1" s="1"/>
  <c r="G1074" i="1"/>
  <c r="I1074" i="1" s="1"/>
  <c r="E1082" i="1"/>
  <c r="F1082" i="1" s="1"/>
  <c r="G1082" i="1"/>
  <c r="I1082" i="1" s="1"/>
  <c r="E1090" i="1"/>
  <c r="F1090" i="1" s="1"/>
  <c r="G1090" i="1" s="1"/>
  <c r="K1090" i="1" s="1"/>
  <c r="E1098" i="1"/>
  <c r="F1098" i="1" s="1"/>
  <c r="G1098" i="1" s="1"/>
  <c r="K1098" i="1" s="1"/>
  <c r="E1106" i="1"/>
  <c r="F1106" i="1" s="1"/>
  <c r="G1106" i="1" s="1"/>
  <c r="K1106" i="1" s="1"/>
  <c r="E1114" i="1"/>
  <c r="F1114" i="1" s="1"/>
  <c r="G1114" i="1" s="1"/>
  <c r="K1114" i="1" s="1"/>
  <c r="E1136" i="1"/>
  <c r="F1136" i="1" s="1"/>
  <c r="G1136" i="1" s="1"/>
  <c r="K1136" i="1" s="1"/>
  <c r="E1132" i="1"/>
  <c r="F1132" i="1" s="1"/>
  <c r="G1132" i="1" s="1"/>
  <c r="K1132" i="1" s="1"/>
  <c r="E1154" i="1"/>
  <c r="F1154" i="1" s="1"/>
  <c r="G1154" i="1" s="1"/>
  <c r="K1154" i="1" s="1"/>
  <c r="E1159" i="1"/>
  <c r="F1159" i="1" s="1"/>
  <c r="G1159" i="1" s="1"/>
  <c r="K1159" i="1" s="1"/>
  <c r="E1144" i="1"/>
  <c r="F1144" i="1" s="1"/>
  <c r="G1144" i="1" s="1"/>
  <c r="K1144" i="1" s="1"/>
  <c r="E1152" i="1"/>
  <c r="F1152" i="1" s="1"/>
  <c r="G1152" i="1" s="1"/>
  <c r="K1152" i="1" s="1"/>
  <c r="E988" i="1"/>
  <c r="F988" i="1" s="1"/>
  <c r="G988" i="1"/>
  <c r="I988" i="1" s="1"/>
  <c r="E996" i="1"/>
  <c r="F996" i="1" s="1"/>
  <c r="E1005" i="1"/>
  <c r="F1005" i="1"/>
  <c r="G1005" i="1" s="1"/>
  <c r="I1005" i="1" s="1"/>
  <c r="E1013" i="1"/>
  <c r="F1013" i="1" s="1"/>
  <c r="G1013" i="1" s="1"/>
  <c r="I1013" i="1" s="1"/>
  <c r="E1021" i="1"/>
  <c r="F1021" i="1" s="1"/>
  <c r="G1021" i="1" s="1"/>
  <c r="I1021" i="1" s="1"/>
  <c r="E1029" i="1"/>
  <c r="F1029" i="1" s="1"/>
  <c r="G1029" i="1"/>
  <c r="I1029" i="1" s="1"/>
  <c r="E1037" i="1"/>
  <c r="F1037" i="1" s="1"/>
  <c r="G1037" i="1" s="1"/>
  <c r="I1037" i="1" s="1"/>
  <c r="E1045" i="1"/>
  <c r="F1045" i="1"/>
  <c r="G1045" i="1" s="1"/>
  <c r="I1045" i="1" s="1"/>
  <c r="E1053" i="1"/>
  <c r="F1053" i="1" s="1"/>
  <c r="G1053" i="1" s="1"/>
  <c r="K1053" i="1" s="1"/>
  <c r="E1061" i="1"/>
  <c r="F1061" i="1" s="1"/>
  <c r="G1061" i="1" s="1"/>
  <c r="K1061" i="1" s="1"/>
  <c r="E1069" i="1"/>
  <c r="F1069" i="1" s="1"/>
  <c r="G1069" i="1" s="1"/>
  <c r="K1069" i="1" s="1"/>
  <c r="E1077" i="1"/>
  <c r="F1077" i="1" s="1"/>
  <c r="G1077" i="1" s="1"/>
  <c r="I1077" i="1" s="1"/>
  <c r="E1085" i="1"/>
  <c r="F1085" i="1" s="1"/>
  <c r="G1085" i="1" s="1"/>
  <c r="I1085" i="1" s="1"/>
  <c r="E1093" i="1"/>
  <c r="F1093" i="1" s="1"/>
  <c r="G1093" i="1" s="1"/>
  <c r="E1141" i="1"/>
  <c r="F1141" i="1" s="1"/>
  <c r="G1141" i="1" s="1"/>
  <c r="K1141" i="1" s="1"/>
  <c r="E1126" i="1"/>
  <c r="F1126" i="1"/>
  <c r="G1126" i="1" s="1"/>
  <c r="K1126" i="1" s="1"/>
  <c r="E1147" i="1"/>
  <c r="F1147" i="1"/>
  <c r="G1147" i="1" s="1"/>
  <c r="K1147" i="1" s="1"/>
  <c r="E983" i="1"/>
  <c r="F983" i="1" s="1"/>
  <c r="G983" i="1" s="1"/>
  <c r="I983" i="1" s="1"/>
  <c r="E991" i="1"/>
  <c r="F991" i="1" s="1"/>
  <c r="G991" i="1" s="1"/>
  <c r="I991" i="1" s="1"/>
  <c r="E999" i="1"/>
  <c r="F999" i="1" s="1"/>
  <c r="G999" i="1" s="1"/>
  <c r="I999" i="1" s="1"/>
  <c r="E1008" i="1"/>
  <c r="F1008" i="1" s="1"/>
  <c r="G1008" i="1" s="1"/>
  <c r="I1008" i="1" s="1"/>
  <c r="E1016" i="1"/>
  <c r="F1016" i="1" s="1"/>
  <c r="G1016" i="1" s="1"/>
  <c r="I1016" i="1" s="1"/>
  <c r="E1024" i="1"/>
  <c r="F1024" i="1" s="1"/>
  <c r="G1024" i="1" s="1"/>
  <c r="J1024" i="1" s="1"/>
  <c r="E1032" i="1"/>
  <c r="F1032" i="1" s="1"/>
  <c r="G1032" i="1" s="1"/>
  <c r="I1032" i="1" s="1"/>
  <c r="G1034" i="1"/>
  <c r="I1034" i="1" s="1"/>
  <c r="E1040" i="1"/>
  <c r="F1040" i="1" s="1"/>
  <c r="G1040" i="1" s="1"/>
  <c r="J1040" i="1" s="1"/>
  <c r="E1048" i="1"/>
  <c r="F1048" i="1" s="1"/>
  <c r="G1048" i="1" s="1"/>
  <c r="K1048" i="1" s="1"/>
  <c r="E1056" i="1"/>
  <c r="F1056" i="1" s="1"/>
  <c r="G1056" i="1"/>
  <c r="I1056" i="1" s="1"/>
  <c r="E1064" i="1"/>
  <c r="F1064" i="1" s="1"/>
  <c r="G1064" i="1" s="1"/>
  <c r="I1064" i="1" s="1"/>
  <c r="E1072" i="1"/>
  <c r="F1072" i="1" s="1"/>
  <c r="G1072" i="1" s="1"/>
  <c r="I1072" i="1" s="1"/>
  <c r="E1080" i="1"/>
  <c r="F1080" i="1" s="1"/>
  <c r="G1080" i="1"/>
  <c r="J1080" i="1" s="1"/>
  <c r="E1088" i="1"/>
  <c r="F1088" i="1" s="1"/>
  <c r="G1088" i="1" s="1"/>
  <c r="I1088" i="1" s="1"/>
  <c r="E1096" i="1"/>
  <c r="F1096" i="1" s="1"/>
  <c r="G1096" i="1" s="1"/>
  <c r="K1096" i="1" s="1"/>
  <c r="E1104" i="1"/>
  <c r="F1104" i="1" s="1"/>
  <c r="G1104" i="1" s="1"/>
  <c r="K1104" i="1" s="1"/>
  <c r="E1112" i="1"/>
  <c r="F1112" i="1" s="1"/>
  <c r="G1112" i="1" s="1"/>
  <c r="K1112" i="1" s="1"/>
  <c r="E1133" i="1"/>
  <c r="F1133" i="1" s="1"/>
  <c r="G1133" i="1" s="1"/>
  <c r="K1133" i="1" s="1"/>
  <c r="E1130" i="1"/>
  <c r="F1130" i="1" s="1"/>
  <c r="G1130" i="1" s="1"/>
  <c r="K1130" i="1" s="1"/>
  <c r="E1157" i="1"/>
  <c r="F1157" i="1" s="1"/>
  <c r="G1157" i="1" s="1"/>
  <c r="K1157" i="1" s="1"/>
  <c r="E1142" i="1"/>
  <c r="F1142" i="1" s="1"/>
  <c r="G1142" i="1"/>
  <c r="K1142" i="1" s="1"/>
  <c r="E1150" i="1"/>
  <c r="F1150" i="1" s="1"/>
  <c r="G1150" i="1" s="1"/>
  <c r="K1150" i="1" s="1"/>
  <c r="E986" i="1"/>
  <c r="F986" i="1" s="1"/>
  <c r="G986" i="1" s="1"/>
  <c r="I986" i="1" s="1"/>
  <c r="E994" i="1"/>
  <c r="F994" i="1" s="1"/>
  <c r="G994" i="1" s="1"/>
  <c r="I994" i="1" s="1"/>
  <c r="G996" i="1"/>
  <c r="I996" i="1" s="1"/>
  <c r="E1003" i="1"/>
  <c r="F1003" i="1" s="1"/>
  <c r="G1003" i="1" s="1"/>
  <c r="I1003" i="1" s="1"/>
  <c r="E1011" i="1"/>
  <c r="F1011" i="1" s="1"/>
  <c r="G1011" i="1" s="1"/>
  <c r="I1011" i="1" s="1"/>
  <c r="E1153" i="1"/>
  <c r="F1153" i="1" s="1"/>
  <c r="G1153" i="1" s="1"/>
  <c r="E997" i="1"/>
  <c r="F997" i="1"/>
  <c r="G997" i="1" s="1"/>
  <c r="I997" i="1" s="1"/>
  <c r="E1027" i="1"/>
  <c r="F1027" i="1" s="1"/>
  <c r="G1027" i="1" s="1"/>
  <c r="I1027" i="1" s="1"/>
  <c r="E1059" i="1"/>
  <c r="F1059" i="1"/>
  <c r="G1059" i="1" s="1"/>
  <c r="K1059" i="1" s="1"/>
  <c r="E1091" i="1"/>
  <c r="F1091" i="1"/>
  <c r="G1091" i="1" s="1"/>
  <c r="K1091" i="1" s="1"/>
  <c r="E1111" i="1"/>
  <c r="F1111" i="1" s="1"/>
  <c r="G1111" i="1" s="1"/>
  <c r="K1111" i="1" s="1"/>
  <c r="E1038" i="1"/>
  <c r="F1038" i="1" s="1"/>
  <c r="G1038" i="1" s="1"/>
  <c r="I1038" i="1" s="1"/>
  <c r="E1070" i="1"/>
  <c r="F1070" i="1" s="1"/>
  <c r="G1070" i="1" s="1"/>
  <c r="J1070" i="1" s="1"/>
  <c r="E1101" i="1"/>
  <c r="F1101" i="1" s="1"/>
  <c r="G1101" i="1" s="1"/>
  <c r="K1101" i="1" s="1"/>
  <c r="E1121" i="1"/>
  <c r="F1121" i="1" s="1"/>
  <c r="G1121" i="1" s="1"/>
  <c r="K1121" i="1"/>
  <c r="E1124" i="1"/>
  <c r="F1124" i="1" s="1"/>
  <c r="G1124" i="1" s="1"/>
  <c r="K1124" i="1" s="1"/>
  <c r="E1160" i="1"/>
  <c r="F1160" i="1" s="1"/>
  <c r="G1160" i="1" s="1"/>
  <c r="K1160" i="1" s="1"/>
  <c r="E1043" i="1"/>
  <c r="F1043" i="1" s="1"/>
  <c r="G1043" i="1" s="1"/>
  <c r="J1043" i="1" s="1"/>
  <c r="E1075" i="1"/>
  <c r="F1075" i="1"/>
  <c r="G1075" i="1" s="1"/>
  <c r="K1075" i="1" s="1"/>
  <c r="E1103" i="1"/>
  <c r="F1103" i="1" s="1"/>
  <c r="G1103" i="1" s="1"/>
  <c r="I1103" i="1" s="1"/>
  <c r="E1122" i="1"/>
  <c r="F1122" i="1" s="1"/>
  <c r="G1122" i="1" s="1"/>
  <c r="K1122" i="1" s="1"/>
  <c r="E1125" i="1"/>
  <c r="F1125" i="1" s="1"/>
  <c r="G1125" i="1" s="1"/>
  <c r="K1125" i="1" s="1"/>
  <c r="E1145" i="1"/>
  <c r="F1145" i="1"/>
  <c r="G1145" i="1"/>
  <c r="K1145" i="1" s="1"/>
  <c r="E989" i="1"/>
  <c r="F989" i="1"/>
  <c r="G989" i="1" s="1"/>
  <c r="I989" i="1" s="1"/>
  <c r="E1022" i="1"/>
  <c r="F1022" i="1" s="1"/>
  <c r="G1022" i="1" s="1"/>
  <c r="I1022" i="1" s="1"/>
  <c r="E1054" i="1"/>
  <c r="F1054" i="1" s="1"/>
  <c r="G1054" i="1" s="1"/>
  <c r="I1054" i="1" s="1"/>
  <c r="E1086" i="1"/>
  <c r="F1086" i="1"/>
  <c r="G1086" i="1" s="1"/>
  <c r="K1086" i="1" s="1"/>
  <c r="E1109" i="1"/>
  <c r="F1109" i="1" s="1"/>
  <c r="G1109" i="1" s="1"/>
  <c r="K1109" i="1" s="1"/>
  <c r="E1119" i="1"/>
  <c r="F1119" i="1"/>
  <c r="G1119" i="1" s="1"/>
  <c r="K1119" i="1" s="1"/>
  <c r="E1035" i="1"/>
  <c r="F1035" i="1" s="1"/>
  <c r="G1035" i="1" s="1"/>
  <c r="I1035" i="1" s="1"/>
  <c r="E1067" i="1"/>
  <c r="F1067" i="1"/>
  <c r="G1067" i="1" s="1"/>
  <c r="I1067" i="1" s="1"/>
  <c r="E1099" i="1"/>
  <c r="F1099" i="1" s="1"/>
  <c r="G1099" i="1" s="1"/>
  <c r="K1099" i="1" s="1"/>
  <c r="E1120" i="1"/>
  <c r="F1120" i="1"/>
  <c r="G1120" i="1" s="1"/>
  <c r="K1120" i="1" s="1"/>
  <c r="E1123" i="1"/>
  <c r="F1123" i="1" s="1"/>
  <c r="G1123" i="1" s="1"/>
  <c r="K1123" i="1" s="1"/>
  <c r="E1014" i="1"/>
  <c r="F1014" i="1" s="1"/>
  <c r="G1014" i="1" s="1"/>
  <c r="K1014" i="1" s="1"/>
  <c r="E1046" i="1"/>
  <c r="F1046" i="1"/>
  <c r="G1046" i="1" s="1"/>
  <c r="I1046" i="1" s="1"/>
  <c r="E1078" i="1"/>
  <c r="F1078" i="1" s="1"/>
  <c r="G1078" i="1" s="1"/>
  <c r="J1078" i="1" s="1"/>
  <c r="E1110" i="1"/>
  <c r="F1110" i="1" s="1"/>
  <c r="G1110" i="1" s="1"/>
  <c r="K1110" i="1" s="1"/>
  <c r="E1116" i="1"/>
  <c r="F1116" i="1" s="1"/>
  <c r="G1116" i="1" s="1"/>
  <c r="K1116" i="1" s="1"/>
  <c r="E1000" i="1"/>
  <c r="F1000" i="1" s="1"/>
  <c r="R1000" i="1" s="1"/>
  <c r="E1030" i="1"/>
  <c r="F1030" i="1" s="1"/>
  <c r="G1030" i="1" s="1"/>
  <c r="I1030" i="1" s="1"/>
  <c r="E1006" i="1"/>
  <c r="F1006" i="1"/>
  <c r="G1006" i="1" s="1"/>
  <c r="I1006" i="1" s="1"/>
  <c r="E1094" i="1"/>
  <c r="F1094" i="1" s="1"/>
  <c r="G1094" i="1" s="1"/>
  <c r="K1094" i="1" s="1"/>
  <c r="E1062" i="1"/>
  <c r="F1062" i="1" s="1"/>
  <c r="G1062" i="1" s="1"/>
  <c r="I1062" i="1" s="1"/>
  <c r="E1102" i="1"/>
  <c r="F1102" i="1" s="1"/>
  <c r="G1102" i="1" s="1"/>
  <c r="K1102" i="1" s="1"/>
  <c r="E1107" i="1"/>
  <c r="F1107" i="1"/>
  <c r="G1107" i="1" s="1"/>
  <c r="K1107" i="1" s="1"/>
  <c r="E1019" i="1"/>
  <c r="F1019" i="1" s="1"/>
  <c r="G1019" i="1" s="1"/>
  <c r="I1019" i="1" s="1"/>
  <c r="E1051" i="1"/>
  <c r="F1051" i="1" s="1"/>
  <c r="G1051" i="1"/>
  <c r="I1051" i="1" s="1"/>
  <c r="E1118" i="1"/>
  <c r="F1118" i="1" s="1"/>
  <c r="G1118" i="1" s="1"/>
  <c r="K1118" i="1" s="1"/>
  <c r="E1083" i="1"/>
  <c r="F1083" i="1" s="1"/>
  <c r="G1083" i="1" s="1"/>
  <c r="K1083" i="1" s="1"/>
  <c r="K1093" i="1"/>
  <c r="E794" i="1"/>
  <c r="F794" i="1" s="1"/>
  <c r="R794" i="1" s="1"/>
  <c r="E388" i="1"/>
  <c r="E956" i="3" s="1"/>
  <c r="E415" i="1"/>
  <c r="F415" i="1" s="1"/>
  <c r="G415" i="1"/>
  <c r="I415" i="1" s="1"/>
  <c r="E509" i="1"/>
  <c r="F509" i="1" s="1"/>
  <c r="G509" i="1" s="1"/>
  <c r="I509" i="1" s="1"/>
  <c r="E441" i="1"/>
  <c r="F441" i="1" s="1"/>
  <c r="G441" i="1" s="1"/>
  <c r="I441" i="1" s="1"/>
  <c r="E227" i="1"/>
  <c r="E234" i="1"/>
  <c r="F234" i="1"/>
  <c r="G234" i="1" s="1"/>
  <c r="I234" i="1" s="1"/>
  <c r="E263" i="1"/>
  <c r="F263" i="1"/>
  <c r="G263" i="1" s="1"/>
  <c r="I263" i="1" s="1"/>
  <c r="E301" i="1"/>
  <c r="F301" i="1"/>
  <c r="G301" i="1" s="1"/>
  <c r="I301" i="1" s="1"/>
  <c r="E316" i="1"/>
  <c r="F316" i="1" s="1"/>
  <c r="G316" i="1" s="1"/>
  <c r="I316" i="1" s="1"/>
  <c r="E646" i="1"/>
  <c r="F646" i="1" s="1"/>
  <c r="G646" i="1" s="1"/>
  <c r="I646" i="1" s="1"/>
  <c r="E28" i="1"/>
  <c r="E36" i="1"/>
  <c r="F36" i="1" s="1"/>
  <c r="G36" i="1" s="1"/>
  <c r="H36" i="1" s="1"/>
  <c r="E44" i="1"/>
  <c r="F44" i="1" s="1"/>
  <c r="E52" i="1"/>
  <c r="F52" i="1" s="1"/>
  <c r="G52" i="1" s="1"/>
  <c r="H52" i="1" s="1"/>
  <c r="E61" i="1"/>
  <c r="E69" i="1"/>
  <c r="F69" i="1" s="1"/>
  <c r="G69" i="1" s="1"/>
  <c r="H69" i="1" s="1"/>
  <c r="E77" i="1"/>
  <c r="E85" i="1"/>
  <c r="F85" i="1" s="1"/>
  <c r="G85" i="1" s="1"/>
  <c r="H85" i="1" s="1"/>
  <c r="G87" i="1"/>
  <c r="H87" i="1" s="1"/>
  <c r="E93" i="1"/>
  <c r="E101" i="1"/>
  <c r="E109" i="1"/>
  <c r="E117" i="1"/>
  <c r="G119" i="1"/>
  <c r="H119" i="1" s="1"/>
  <c r="E125" i="1"/>
  <c r="E133" i="1"/>
  <c r="F133" i="1" s="1"/>
  <c r="G133" i="1" s="1"/>
  <c r="H133" i="1" s="1"/>
  <c r="E141" i="1"/>
  <c r="E149" i="1"/>
  <c r="E157" i="1"/>
  <c r="E165" i="1"/>
  <c r="E173" i="1"/>
  <c r="E181" i="1"/>
  <c r="F181" i="1" s="1"/>
  <c r="G181" i="1" s="1"/>
  <c r="H181" i="1" s="1"/>
  <c r="G183" i="1"/>
  <c r="H183" i="1" s="1"/>
  <c r="E189" i="1"/>
  <c r="E197" i="1"/>
  <c r="F197" i="1" s="1"/>
  <c r="G197" i="1" s="1"/>
  <c r="H197" i="1" s="1"/>
  <c r="E205" i="1"/>
  <c r="F205" i="1" s="1"/>
  <c r="E213" i="1"/>
  <c r="F213" i="1" s="1"/>
  <c r="G213" i="1"/>
  <c r="H213" i="1" s="1"/>
  <c r="G215" i="1"/>
  <c r="H215" i="1" s="1"/>
  <c r="E222" i="1"/>
  <c r="F222" i="1" s="1"/>
  <c r="G222" i="1" s="1"/>
  <c r="H222" i="1" s="1"/>
  <c r="E240" i="1"/>
  <c r="E671" i="1"/>
  <c r="F671" i="1" s="1"/>
  <c r="R671" i="1" s="1"/>
  <c r="E704" i="1"/>
  <c r="F704" i="1" s="1"/>
  <c r="G704" i="1" s="1"/>
  <c r="I704" i="1" s="1"/>
  <c r="E369" i="1"/>
  <c r="E395" i="1"/>
  <c r="F395" i="1"/>
  <c r="G395" i="1" s="1"/>
  <c r="I395" i="1" s="1"/>
  <c r="E464" i="1"/>
  <c r="F464" i="1" s="1"/>
  <c r="G464" i="1" s="1"/>
  <c r="I464" i="1" s="1"/>
  <c r="E381" i="1"/>
  <c r="E367" i="1"/>
  <c r="F367" i="1" s="1"/>
  <c r="G367" i="1" s="1"/>
  <c r="I367" i="1" s="1"/>
  <c r="E229" i="1"/>
  <c r="F229" i="1" s="1"/>
  <c r="G229" i="1" s="1"/>
  <c r="I229" i="1" s="1"/>
  <c r="E247" i="1"/>
  <c r="F247" i="1" s="1"/>
  <c r="G247" i="1" s="1"/>
  <c r="I247" i="1" s="1"/>
  <c r="E267" i="1"/>
  <c r="F267" i="1"/>
  <c r="G267" i="1" s="1"/>
  <c r="I267" i="1" s="1"/>
  <c r="E309" i="1"/>
  <c r="F309" i="1" s="1"/>
  <c r="G309" i="1" s="1"/>
  <c r="I309" i="1" s="1"/>
  <c r="E361" i="1"/>
  <c r="E24" i="1"/>
  <c r="F24" i="1" s="1"/>
  <c r="G24" i="1" s="1"/>
  <c r="H24" i="1" s="1"/>
  <c r="E32" i="1"/>
  <c r="F32" i="1" s="1"/>
  <c r="G32" i="1" s="1"/>
  <c r="H32" i="1" s="1"/>
  <c r="G34" i="1"/>
  <c r="H34" i="1" s="1"/>
  <c r="E40" i="1"/>
  <c r="E48" i="1"/>
  <c r="F48" i="1" s="1"/>
  <c r="G48" i="1" s="1"/>
  <c r="H48" i="1" s="1"/>
  <c r="E56" i="1"/>
  <c r="F56" i="1" s="1"/>
  <c r="G56" i="1"/>
  <c r="H56" i="1" s="1"/>
  <c r="E65" i="1"/>
  <c r="E73" i="1"/>
  <c r="E81" i="1"/>
  <c r="F81" i="1" s="1"/>
  <c r="G81" i="1" s="1"/>
  <c r="H81" i="1" s="1"/>
  <c r="E89" i="1"/>
  <c r="F89" i="1" s="1"/>
  <c r="G89" i="1" s="1"/>
  <c r="H89" i="1" s="1"/>
  <c r="E97" i="1"/>
  <c r="E105" i="1"/>
  <c r="E745" i="3" s="1"/>
  <c r="E113" i="1"/>
  <c r="E121" i="1"/>
  <c r="E129" i="1"/>
  <c r="E137" i="1"/>
  <c r="E145" i="1"/>
  <c r="E153" i="1"/>
  <c r="F153" i="1" s="1"/>
  <c r="G153" i="1" s="1"/>
  <c r="H153" i="1" s="1"/>
  <c r="E161" i="1"/>
  <c r="E169" i="1"/>
  <c r="F169" i="1" s="1"/>
  <c r="G169" i="1" s="1"/>
  <c r="H169" i="1" s="1"/>
  <c r="E177" i="1"/>
  <c r="E185" i="1"/>
  <c r="E193" i="1"/>
  <c r="E201" i="1"/>
  <c r="E209" i="1"/>
  <c r="E218" i="1"/>
  <c r="E858" i="3" s="1"/>
  <c r="E233" i="1"/>
  <c r="F233" i="1" s="1"/>
  <c r="G233" i="1" s="1"/>
  <c r="I233" i="1" s="1"/>
  <c r="E246" i="1"/>
  <c r="E873" i="3" s="1"/>
  <c r="E238" i="1"/>
  <c r="E265" i="1"/>
  <c r="F265" i="1" s="1"/>
  <c r="G265" i="1" s="1"/>
  <c r="I265" i="1" s="1"/>
  <c r="E303" i="1"/>
  <c r="F303" i="1" s="1"/>
  <c r="G303" i="1" s="1"/>
  <c r="I303" i="1" s="1"/>
  <c r="E322" i="1"/>
  <c r="F322" i="1" s="1"/>
  <c r="G322" i="1" s="1"/>
  <c r="I322" i="1" s="1"/>
  <c r="E22" i="1"/>
  <c r="F22" i="1" s="1"/>
  <c r="G22" i="1" s="1"/>
  <c r="H22" i="1" s="1"/>
  <c r="E30" i="1"/>
  <c r="F30" i="1" s="1"/>
  <c r="G30" i="1" s="1"/>
  <c r="H30" i="1" s="1"/>
  <c r="E38" i="1"/>
  <c r="E46" i="1"/>
  <c r="F46" i="1" s="1"/>
  <c r="G46" i="1" s="1"/>
  <c r="H46" i="1" s="1"/>
  <c r="E54" i="1"/>
  <c r="F54" i="1"/>
  <c r="G54" i="1" s="1"/>
  <c r="H54" i="1" s="1"/>
  <c r="E579" i="1"/>
  <c r="F579" i="1" s="1"/>
  <c r="G579" i="1" s="1"/>
  <c r="I579" i="1" s="1"/>
  <c r="E556" i="1"/>
  <c r="F556" i="1" s="1"/>
  <c r="G556" i="1" s="1"/>
  <c r="I556" i="1" s="1"/>
  <c r="E604" i="1"/>
  <c r="F604" i="1" s="1"/>
  <c r="G604" i="1" s="1"/>
  <c r="I604" i="1" s="1"/>
  <c r="E982" i="1"/>
  <c r="F982" i="1"/>
  <c r="G982" i="1" s="1"/>
  <c r="I982" i="1" s="1"/>
  <c r="E974" i="1"/>
  <c r="F974" i="1" s="1"/>
  <c r="G974" i="1" s="1"/>
  <c r="I974" i="1" s="1"/>
  <c r="E965" i="1"/>
  <c r="F965" i="1" s="1"/>
  <c r="G965" i="1" s="1"/>
  <c r="I965" i="1" s="1"/>
  <c r="E955" i="1"/>
  <c r="F955" i="1" s="1"/>
  <c r="G955" i="1" s="1"/>
  <c r="I955" i="1" s="1"/>
  <c r="E947" i="1"/>
  <c r="E565" i="3" s="1"/>
  <c r="E939" i="1"/>
  <c r="E931" i="1"/>
  <c r="F931" i="1" s="1"/>
  <c r="G931" i="1" s="1"/>
  <c r="I931" i="1" s="1"/>
  <c r="E923" i="1"/>
  <c r="E915" i="1"/>
  <c r="E907" i="1"/>
  <c r="F907" i="1" s="1"/>
  <c r="G907" i="1" s="1"/>
  <c r="I907" i="1" s="1"/>
  <c r="E899" i="1"/>
  <c r="E891" i="1"/>
  <c r="F891" i="1" s="1"/>
  <c r="G891" i="1" s="1"/>
  <c r="I891" i="1" s="1"/>
  <c r="E883" i="1"/>
  <c r="F883" i="1" s="1"/>
  <c r="G883" i="1"/>
  <c r="I883" i="1" s="1"/>
  <c r="E875" i="1"/>
  <c r="F875" i="1" s="1"/>
  <c r="G875" i="1" s="1"/>
  <c r="I875" i="1" s="1"/>
  <c r="E867" i="1"/>
  <c r="F867" i="1" s="1"/>
  <c r="G867" i="1" s="1"/>
  <c r="I867" i="1" s="1"/>
  <c r="E859" i="1"/>
  <c r="F859" i="1" s="1"/>
  <c r="G859" i="1" s="1"/>
  <c r="I859" i="1" s="1"/>
  <c r="E851" i="1"/>
  <c r="F851" i="1" s="1"/>
  <c r="G851" i="1" s="1"/>
  <c r="I851" i="1" s="1"/>
  <c r="E843" i="1"/>
  <c r="F843" i="1" s="1"/>
  <c r="G843" i="1" s="1"/>
  <c r="I843" i="1" s="1"/>
  <c r="E833" i="1"/>
  <c r="F833" i="1" s="1"/>
  <c r="G833" i="1" s="1"/>
  <c r="I833" i="1" s="1"/>
  <c r="E825" i="1"/>
  <c r="F825" i="1" s="1"/>
  <c r="G825" i="1" s="1"/>
  <c r="I825" i="1" s="1"/>
  <c r="E817" i="1"/>
  <c r="F817" i="1" s="1"/>
  <c r="G817" i="1" s="1"/>
  <c r="I817" i="1" s="1"/>
  <c r="E809" i="1"/>
  <c r="F809" i="1" s="1"/>
  <c r="G809" i="1" s="1"/>
  <c r="I809" i="1" s="1"/>
  <c r="E801" i="1"/>
  <c r="F801" i="1" s="1"/>
  <c r="G801" i="1" s="1"/>
  <c r="I801" i="1" s="1"/>
  <c r="E792" i="1"/>
  <c r="E784" i="1"/>
  <c r="F784" i="1" s="1"/>
  <c r="G784" i="1" s="1"/>
  <c r="I784" i="1" s="1"/>
  <c r="E776" i="1"/>
  <c r="F776" i="1"/>
  <c r="G776" i="1" s="1"/>
  <c r="I776" i="1" s="1"/>
  <c r="E768" i="1"/>
  <c r="E760" i="1"/>
  <c r="F760" i="1" s="1"/>
  <c r="G760" i="1" s="1"/>
  <c r="I760" i="1" s="1"/>
  <c r="E752" i="1"/>
  <c r="E744" i="1"/>
  <c r="F744" i="1" s="1"/>
  <c r="G744" i="1" s="1"/>
  <c r="I744" i="1" s="1"/>
  <c r="E736" i="1"/>
  <c r="E728" i="1"/>
  <c r="F728" i="1" s="1"/>
  <c r="G728" i="1" s="1"/>
  <c r="I728" i="1" s="1"/>
  <c r="E720" i="1"/>
  <c r="F720" i="1" s="1"/>
  <c r="G720" i="1" s="1"/>
  <c r="I720" i="1" s="1"/>
  <c r="E712" i="1"/>
  <c r="F712" i="1" s="1"/>
  <c r="G712" i="1" s="1"/>
  <c r="I712" i="1" s="1"/>
  <c r="E703" i="1"/>
  <c r="E695" i="1"/>
  <c r="F695" i="1" s="1"/>
  <c r="G695" i="1" s="1"/>
  <c r="I695" i="1" s="1"/>
  <c r="E687" i="1"/>
  <c r="E303" i="3" s="1"/>
  <c r="E679" i="1"/>
  <c r="E667" i="1"/>
  <c r="F667" i="1" s="1"/>
  <c r="G667" i="1" s="1"/>
  <c r="I667" i="1" s="1"/>
  <c r="E658" i="1"/>
  <c r="F658" i="1"/>
  <c r="G658" i="1" s="1"/>
  <c r="I658" i="1" s="1"/>
  <c r="E648" i="1"/>
  <c r="F648" i="1"/>
  <c r="G648" i="1" s="1"/>
  <c r="I648" i="1" s="1"/>
  <c r="E638" i="1"/>
  <c r="E627" i="1"/>
  <c r="E329" i="1"/>
  <c r="F329" i="1" s="1"/>
  <c r="G329" i="1" s="1"/>
  <c r="I329" i="1" s="1"/>
  <c r="E319" i="1"/>
  <c r="F319" i="1" s="1"/>
  <c r="G319" i="1" s="1"/>
  <c r="I319" i="1" s="1"/>
  <c r="E305" i="1"/>
  <c r="F305" i="1" s="1"/>
  <c r="G305" i="1" s="1"/>
  <c r="I305" i="1" s="1"/>
  <c r="E293" i="1"/>
  <c r="F293" i="1" s="1"/>
  <c r="G293" i="1" s="1"/>
  <c r="I293" i="1" s="1"/>
  <c r="E285" i="1"/>
  <c r="E277" i="1"/>
  <c r="E893" i="3" s="1"/>
  <c r="E262" i="1"/>
  <c r="F262" i="1" s="1"/>
  <c r="G262" i="1" s="1"/>
  <c r="I262" i="1" s="1"/>
  <c r="E251" i="1"/>
  <c r="F251" i="1" s="1"/>
  <c r="G251" i="1" s="1"/>
  <c r="I251" i="1" s="1"/>
  <c r="E248" i="1"/>
  <c r="F248" i="1" s="1"/>
  <c r="G248" i="1" s="1"/>
  <c r="I248" i="1" s="1"/>
  <c r="E237" i="1"/>
  <c r="F237" i="1" s="1"/>
  <c r="G237" i="1" s="1"/>
  <c r="I237" i="1" s="1"/>
  <c r="E221" i="1"/>
  <c r="F221" i="1" s="1"/>
  <c r="G221" i="1" s="1"/>
  <c r="H221" i="1" s="1"/>
  <c r="G205" i="1"/>
  <c r="H205" i="1" s="1"/>
  <c r="E202" i="1"/>
  <c r="F202" i="1" s="1"/>
  <c r="G202" i="1" s="1"/>
  <c r="H202" i="1" s="1"/>
  <c r="E195" i="1"/>
  <c r="F195" i="1" s="1"/>
  <c r="G195" i="1" s="1"/>
  <c r="H195" i="1" s="1"/>
  <c r="E188" i="1"/>
  <c r="F188" i="1" s="1"/>
  <c r="G188" i="1" s="1"/>
  <c r="H188" i="1" s="1"/>
  <c r="E170" i="1"/>
  <c r="E163" i="1"/>
  <c r="F163" i="1"/>
  <c r="G163" i="1" s="1"/>
  <c r="H163" i="1" s="1"/>
  <c r="E156" i="1"/>
  <c r="F156" i="1" s="1"/>
  <c r="G156" i="1" s="1"/>
  <c r="H156" i="1" s="1"/>
  <c r="E138" i="1"/>
  <c r="E131" i="1"/>
  <c r="F131" i="1" s="1"/>
  <c r="G131" i="1" s="1"/>
  <c r="H131" i="1" s="1"/>
  <c r="E124" i="1"/>
  <c r="F124" i="1" s="1"/>
  <c r="G124" i="1" s="1"/>
  <c r="H124" i="1" s="1"/>
  <c r="E106" i="1"/>
  <c r="F106" i="1" s="1"/>
  <c r="G106" i="1" s="1"/>
  <c r="H106" i="1" s="1"/>
  <c r="E99" i="1"/>
  <c r="F99" i="1"/>
  <c r="G99" i="1" s="1"/>
  <c r="H99" i="1" s="1"/>
  <c r="E92" i="1"/>
  <c r="E74" i="1"/>
  <c r="E67" i="1"/>
  <c r="F67" i="1" s="1"/>
  <c r="G67" i="1" s="1"/>
  <c r="H67" i="1" s="1"/>
  <c r="E50" i="1"/>
  <c r="F50" i="1" s="1"/>
  <c r="G50" i="1" s="1"/>
  <c r="H50" i="1" s="1"/>
  <c r="E37" i="1"/>
  <c r="F37" i="1" s="1"/>
  <c r="G37" i="1" s="1"/>
  <c r="H37" i="1" s="1"/>
  <c r="E33" i="1"/>
  <c r="F33" i="1" s="1"/>
  <c r="G33" i="1" s="1"/>
  <c r="H33" i="1" s="1"/>
  <c r="E300" i="1"/>
  <c r="E266" i="1"/>
  <c r="F266" i="1" s="1"/>
  <c r="G266" i="1" s="1"/>
  <c r="I266" i="1" s="1"/>
  <c r="E231" i="1"/>
  <c r="E398" i="1"/>
  <c r="E393" i="1"/>
  <c r="F393" i="1" s="1"/>
  <c r="G393" i="1" s="1"/>
  <c r="I393" i="1" s="1"/>
  <c r="E437" i="1"/>
  <c r="F437" i="1" s="1"/>
  <c r="G437" i="1" s="1"/>
  <c r="I437" i="1" s="1"/>
  <c r="E426" i="1"/>
  <c r="F426" i="1" s="1"/>
  <c r="G426" i="1" s="1"/>
  <c r="I426" i="1" s="1"/>
  <c r="E621" i="1"/>
  <c r="F621" i="1" s="1"/>
  <c r="G621" i="1" s="1"/>
  <c r="I621" i="1" s="1"/>
  <c r="E610" i="1"/>
  <c r="E561" i="1"/>
  <c r="F561" i="1" s="1"/>
  <c r="G561" i="1" s="1"/>
  <c r="I561" i="1" s="1"/>
  <c r="E553" i="1"/>
  <c r="F553" i="1" s="1"/>
  <c r="G553" i="1" s="1"/>
  <c r="I553" i="1" s="1"/>
  <c r="E354" i="1"/>
  <c r="F354" i="1" s="1"/>
  <c r="G354" i="1" s="1"/>
  <c r="I354" i="1" s="1"/>
  <c r="E360" i="1"/>
  <c r="F360" i="1" s="1"/>
  <c r="G360" i="1" s="1"/>
  <c r="I360" i="1" s="1"/>
  <c r="E376" i="1"/>
  <c r="F376" i="1" s="1"/>
  <c r="G376" i="1" s="1"/>
  <c r="I376" i="1" s="1"/>
  <c r="G575" i="1"/>
  <c r="I575" i="1" s="1"/>
  <c r="E583" i="1"/>
  <c r="E587" i="1"/>
  <c r="G585" i="1"/>
  <c r="I585" i="1" s="1"/>
  <c r="I981" i="1"/>
  <c r="E979" i="1"/>
  <c r="F979" i="1"/>
  <c r="G979" i="1" s="1"/>
  <c r="I979" i="1" s="1"/>
  <c r="E971" i="1"/>
  <c r="F971" i="1" s="1"/>
  <c r="G971" i="1" s="1"/>
  <c r="I971" i="1" s="1"/>
  <c r="E961" i="1"/>
  <c r="E952" i="1"/>
  <c r="F952" i="1" s="1"/>
  <c r="G952" i="1" s="1"/>
  <c r="I952" i="1" s="1"/>
  <c r="E944" i="1"/>
  <c r="F944" i="1" s="1"/>
  <c r="G944" i="1" s="1"/>
  <c r="I944" i="1" s="1"/>
  <c r="E936" i="1"/>
  <c r="F936" i="1" s="1"/>
  <c r="G936" i="1" s="1"/>
  <c r="I936" i="1" s="1"/>
  <c r="E928" i="1"/>
  <c r="F928" i="1" s="1"/>
  <c r="G928" i="1" s="1"/>
  <c r="I928" i="1" s="1"/>
  <c r="E920" i="1"/>
  <c r="F920" i="1" s="1"/>
  <c r="G920" i="1" s="1"/>
  <c r="I920" i="1" s="1"/>
  <c r="E912" i="1"/>
  <c r="F912" i="1" s="1"/>
  <c r="G912" i="1" s="1"/>
  <c r="I912" i="1" s="1"/>
  <c r="E904" i="1"/>
  <c r="F904" i="1" s="1"/>
  <c r="G904" i="1" s="1"/>
  <c r="I904" i="1" s="1"/>
  <c r="G898" i="1"/>
  <c r="I898" i="1" s="1"/>
  <c r="E896" i="1"/>
  <c r="E888" i="1"/>
  <c r="F888" i="1" s="1"/>
  <c r="G888" i="1" s="1"/>
  <c r="I888" i="1" s="1"/>
  <c r="G882" i="1"/>
  <c r="I882" i="1" s="1"/>
  <c r="E880" i="1"/>
  <c r="F880" i="1" s="1"/>
  <c r="G880" i="1" s="1"/>
  <c r="I880" i="1" s="1"/>
  <c r="G874" i="1"/>
  <c r="I874" i="1" s="1"/>
  <c r="E872" i="1"/>
  <c r="F872" i="1" s="1"/>
  <c r="G872" i="1" s="1"/>
  <c r="I872" i="1" s="1"/>
  <c r="E864" i="1"/>
  <c r="G858" i="1"/>
  <c r="I858" i="1"/>
  <c r="E856" i="1"/>
  <c r="F856" i="1" s="1"/>
  <c r="G856" i="1" s="1"/>
  <c r="I856" i="1" s="1"/>
  <c r="G850" i="1"/>
  <c r="I850" i="1" s="1"/>
  <c r="E848" i="1"/>
  <c r="F848" i="1"/>
  <c r="G848" i="1" s="1"/>
  <c r="I848" i="1" s="1"/>
  <c r="E839" i="1"/>
  <c r="F839" i="1" s="1"/>
  <c r="G839" i="1" s="1"/>
  <c r="I839" i="1" s="1"/>
  <c r="E830" i="1"/>
  <c r="G824" i="1"/>
  <c r="I824" i="1" s="1"/>
  <c r="E822" i="1"/>
  <c r="G816" i="1"/>
  <c r="I816" i="1" s="1"/>
  <c r="E814" i="1"/>
  <c r="E430" i="3" s="1"/>
  <c r="E806" i="1"/>
  <c r="E798" i="1"/>
  <c r="F798" i="1"/>
  <c r="G798" i="1" s="1"/>
  <c r="I798" i="1" s="1"/>
  <c r="G791" i="1"/>
  <c r="I791" i="1" s="1"/>
  <c r="E789" i="1"/>
  <c r="E781" i="1"/>
  <c r="F781" i="1" s="1"/>
  <c r="G781" i="1" s="1"/>
  <c r="I781" i="1" s="1"/>
  <c r="E773" i="1"/>
  <c r="E765" i="1"/>
  <c r="F765" i="1" s="1"/>
  <c r="G765" i="1" s="1"/>
  <c r="I765" i="1" s="1"/>
  <c r="E757" i="1"/>
  <c r="F757" i="1" s="1"/>
  <c r="G757" i="1" s="1"/>
  <c r="I757" i="1" s="1"/>
  <c r="E749" i="1"/>
  <c r="F749" i="1" s="1"/>
  <c r="G749" i="1" s="1"/>
  <c r="I749" i="1" s="1"/>
  <c r="G743" i="1"/>
  <c r="I743" i="1" s="1"/>
  <c r="E741" i="1"/>
  <c r="F741" i="1" s="1"/>
  <c r="G741" i="1" s="1"/>
  <c r="I741" i="1" s="1"/>
  <c r="E733" i="1"/>
  <c r="F733" i="1" s="1"/>
  <c r="G733" i="1" s="1"/>
  <c r="I733" i="1" s="1"/>
  <c r="G727" i="1"/>
  <c r="I727" i="1" s="1"/>
  <c r="E725" i="1"/>
  <c r="F725" i="1" s="1"/>
  <c r="G725" i="1" s="1"/>
  <c r="I725" i="1" s="1"/>
  <c r="E717" i="1"/>
  <c r="E334" i="3" s="1"/>
  <c r="E709" i="1"/>
  <c r="E700" i="1"/>
  <c r="F700" i="1" s="1"/>
  <c r="G700" i="1" s="1"/>
  <c r="I700" i="1" s="1"/>
  <c r="E692" i="1"/>
  <c r="F692" i="1" s="1"/>
  <c r="G692" i="1" s="1"/>
  <c r="I692" i="1" s="1"/>
  <c r="E684" i="1"/>
  <c r="F684" i="1" s="1"/>
  <c r="G684" i="1" s="1"/>
  <c r="I684" i="1" s="1"/>
  <c r="E676" i="1"/>
  <c r="F676" i="1" s="1"/>
  <c r="G676" i="1" s="1"/>
  <c r="I676" i="1" s="1"/>
  <c r="G666" i="1"/>
  <c r="I666" i="1" s="1"/>
  <c r="E664" i="1"/>
  <c r="E654" i="1"/>
  <c r="E644" i="1"/>
  <c r="E268" i="3" s="1"/>
  <c r="E635" i="1"/>
  <c r="F635" i="1" s="1"/>
  <c r="G635" i="1" s="1"/>
  <c r="I635" i="1" s="1"/>
  <c r="E624" i="1"/>
  <c r="F624" i="1" s="1"/>
  <c r="G624" i="1" s="1"/>
  <c r="I624" i="1" s="1"/>
  <c r="G328" i="1"/>
  <c r="I328" i="1" s="1"/>
  <c r="E326" i="1"/>
  <c r="F326" i="1" s="1"/>
  <c r="G326" i="1" s="1"/>
  <c r="I326" i="1" s="1"/>
  <c r="E315" i="1"/>
  <c r="F315" i="1" s="1"/>
  <c r="G315" i="1" s="1"/>
  <c r="I315" i="1" s="1"/>
  <c r="G304" i="1"/>
  <c r="I304" i="1" s="1"/>
  <c r="E298" i="1"/>
  <c r="F298" i="1" s="1"/>
  <c r="G298" i="1" s="1"/>
  <c r="I298" i="1" s="1"/>
  <c r="E290" i="1"/>
  <c r="F290" i="1" s="1"/>
  <c r="G290" i="1" s="1"/>
  <c r="I290" i="1" s="1"/>
  <c r="E282" i="1"/>
  <c r="F282" i="1" s="1"/>
  <c r="G282" i="1" s="1"/>
  <c r="I282" i="1" s="1"/>
  <c r="E274" i="1"/>
  <c r="E258" i="1"/>
  <c r="E241" i="1"/>
  <c r="F241" i="1" s="1"/>
  <c r="G241" i="1" s="1"/>
  <c r="I241" i="1" s="1"/>
  <c r="E224" i="1"/>
  <c r="E217" i="1"/>
  <c r="F217" i="1" s="1"/>
  <c r="G217" i="1" s="1"/>
  <c r="H217" i="1" s="1"/>
  <c r="G208" i="1"/>
  <c r="H208" i="1" s="1"/>
  <c r="E198" i="1"/>
  <c r="E191" i="1"/>
  <c r="F191" i="1" s="1"/>
  <c r="G191" i="1" s="1"/>
  <c r="H191" i="1" s="1"/>
  <c r="E184" i="1"/>
  <c r="F184" i="1" s="1"/>
  <c r="G184" i="1" s="1"/>
  <c r="H184" i="1" s="1"/>
  <c r="E166" i="1"/>
  <c r="E159" i="1"/>
  <c r="F159" i="1" s="1"/>
  <c r="G159" i="1" s="1"/>
  <c r="H159" i="1" s="1"/>
  <c r="E152" i="1"/>
  <c r="F152" i="1" s="1"/>
  <c r="G152" i="1" s="1"/>
  <c r="H152" i="1" s="1"/>
  <c r="G144" i="1"/>
  <c r="H144" i="1" s="1"/>
  <c r="E134" i="1"/>
  <c r="E127" i="1"/>
  <c r="F127" i="1" s="1"/>
  <c r="G127" i="1" s="1"/>
  <c r="H127" i="1" s="1"/>
  <c r="E120" i="1"/>
  <c r="F120" i="1" s="1"/>
  <c r="G120" i="1" s="1"/>
  <c r="H120" i="1" s="1"/>
  <c r="G112" i="1"/>
  <c r="H112" i="1" s="1"/>
  <c r="E102" i="1"/>
  <c r="E95" i="1"/>
  <c r="F95" i="1" s="1"/>
  <c r="G95" i="1" s="1"/>
  <c r="H95" i="1" s="1"/>
  <c r="E88" i="1"/>
  <c r="F88" i="1"/>
  <c r="G88" i="1" s="1"/>
  <c r="H88" i="1" s="1"/>
  <c r="E70" i="1"/>
  <c r="F70" i="1" s="1"/>
  <c r="G70" i="1" s="1"/>
  <c r="H70" i="1" s="1"/>
  <c r="E63" i="1"/>
  <c r="F63" i="1" s="1"/>
  <c r="G63" i="1" s="1"/>
  <c r="H63" i="1" s="1"/>
  <c r="E59" i="1"/>
  <c r="E45" i="1"/>
  <c r="F45" i="1" s="1"/>
  <c r="G45" i="1" s="1"/>
  <c r="H45" i="1" s="1"/>
  <c r="E41" i="1"/>
  <c r="G23" i="1"/>
  <c r="H23" i="1" s="1"/>
  <c r="E312" i="1"/>
  <c r="E308" i="1"/>
  <c r="E36" i="3" s="1"/>
  <c r="E254" i="1"/>
  <c r="F254" i="1"/>
  <c r="G254" i="1" s="1"/>
  <c r="I254" i="1" s="1"/>
  <c r="E659" i="1"/>
  <c r="E401" i="1"/>
  <c r="F401" i="1" s="1"/>
  <c r="G401" i="1" s="1"/>
  <c r="I401" i="1" s="1"/>
  <c r="E504" i="1"/>
  <c r="E412" i="1"/>
  <c r="E670" i="1"/>
  <c r="E632" i="1"/>
  <c r="F632" i="1" s="1"/>
  <c r="G632" i="1" s="1"/>
  <c r="I632" i="1" s="1"/>
  <c r="E595" i="1"/>
  <c r="E566" i="1"/>
  <c r="F566" i="1"/>
  <c r="G566" i="1" s="1"/>
  <c r="I566" i="1" s="1"/>
  <c r="E617" i="1"/>
  <c r="E386" i="1"/>
  <c r="F386" i="1" s="1"/>
  <c r="G386" i="1" s="1"/>
  <c r="I386" i="1" s="1"/>
  <c r="E465" i="1"/>
  <c r="F465" i="1" s="1"/>
  <c r="G465" i="1" s="1"/>
  <c r="I465" i="1" s="1"/>
  <c r="E444" i="1"/>
  <c r="F444" i="1" s="1"/>
  <c r="G444" i="1" s="1"/>
  <c r="I444" i="1" s="1"/>
  <c r="E98" i="1"/>
  <c r="E91" i="1"/>
  <c r="F91" i="1" s="1"/>
  <c r="G91" i="1" s="1"/>
  <c r="H91" i="1" s="1"/>
  <c r="E84" i="1"/>
  <c r="F84" i="1"/>
  <c r="G84" i="1" s="1"/>
  <c r="H84" i="1" s="1"/>
  <c r="E66" i="1"/>
  <c r="E53" i="1"/>
  <c r="F53" i="1" s="1"/>
  <c r="G53" i="1" s="1"/>
  <c r="H53" i="1" s="1"/>
  <c r="E49" i="1"/>
  <c r="R44" i="1"/>
  <c r="E640" i="1"/>
  <c r="F640" i="1" s="1"/>
  <c r="G640" i="1" s="1"/>
  <c r="I640" i="1" s="1"/>
  <c r="E334" i="1"/>
  <c r="F334" i="1" s="1"/>
  <c r="G334" i="1" s="1"/>
  <c r="I334" i="1" s="1"/>
  <c r="E272" i="1"/>
  <c r="F272" i="1"/>
  <c r="G272" i="1" s="1"/>
  <c r="I272" i="1" s="1"/>
  <c r="E235" i="1"/>
  <c r="E230" i="1"/>
  <c r="F230" i="1" s="1"/>
  <c r="G230" i="1" s="1"/>
  <c r="I230" i="1" s="1"/>
  <c r="E958" i="1"/>
  <c r="F958" i="1" s="1"/>
  <c r="G958" i="1" s="1"/>
  <c r="I958" i="1" s="1"/>
  <c r="G397" i="1"/>
  <c r="I397" i="1" s="1"/>
  <c r="E392" i="1"/>
  <c r="F392" i="1" s="1"/>
  <c r="G392" i="1" s="1"/>
  <c r="I392" i="1" s="1"/>
  <c r="E335" i="1"/>
  <c r="F335" i="1" s="1"/>
  <c r="G335" i="1" s="1"/>
  <c r="I335" i="1" s="1"/>
  <c r="G436" i="1"/>
  <c r="I436" i="1" s="1"/>
  <c r="E652" i="1"/>
  <c r="E569" i="1"/>
  <c r="F569" i="1" s="1"/>
  <c r="G569" i="1" s="1"/>
  <c r="I569" i="1" s="1"/>
  <c r="E608" i="1"/>
  <c r="E601" i="1"/>
  <c r="E1010" i="3" s="1"/>
  <c r="G558" i="1"/>
  <c r="I558" i="1" s="1"/>
  <c r="E552" i="1"/>
  <c r="F552" i="1"/>
  <c r="G552" i="1" s="1"/>
  <c r="I552" i="1" s="1"/>
  <c r="G378" i="1"/>
  <c r="I378" i="1" s="1"/>
  <c r="E348" i="1"/>
  <c r="E338" i="1"/>
  <c r="G443" i="1"/>
  <c r="I443" i="1" s="1"/>
  <c r="K1153" i="1"/>
  <c r="AT40" i="2"/>
  <c r="AS40" i="2"/>
  <c r="AR40" i="2"/>
  <c r="AQ40" i="2"/>
  <c r="AP40" i="2"/>
  <c r="AO40" i="2"/>
  <c r="AN40" i="2"/>
  <c r="AM40" i="2"/>
  <c r="AL40" i="2"/>
  <c r="AT81" i="2"/>
  <c r="AS81" i="2"/>
  <c r="AR81" i="2"/>
  <c r="AQ81" i="2"/>
  <c r="AP81" i="2"/>
  <c r="AO81" i="2"/>
  <c r="AN81" i="2"/>
  <c r="AM81" i="2"/>
  <c r="AL81" i="2"/>
  <c r="AT113" i="2"/>
  <c r="AS113" i="2"/>
  <c r="AR113" i="2"/>
  <c r="AQ113" i="2"/>
  <c r="AP113" i="2"/>
  <c r="AO113" i="2"/>
  <c r="AN113" i="2"/>
  <c r="AM113" i="2"/>
  <c r="AL113" i="2"/>
  <c r="AT145" i="2"/>
  <c r="AS145" i="2"/>
  <c r="AR145" i="2"/>
  <c r="AQ145" i="2"/>
  <c r="AP145" i="2"/>
  <c r="AO145" i="2"/>
  <c r="AN145" i="2"/>
  <c r="AM145" i="2"/>
  <c r="AL145" i="2"/>
  <c r="AT177" i="2"/>
  <c r="AS177" i="2"/>
  <c r="AR177" i="2"/>
  <c r="AQ177" i="2"/>
  <c r="AP177" i="2"/>
  <c r="AO177" i="2"/>
  <c r="AN177" i="2"/>
  <c r="AM177" i="2"/>
  <c r="AL177" i="2"/>
  <c r="AT215" i="2"/>
  <c r="AS215" i="2"/>
  <c r="AR215" i="2"/>
  <c r="AQ215" i="2"/>
  <c r="AP215" i="2"/>
  <c r="AO215" i="2"/>
  <c r="AN215" i="2"/>
  <c r="AM215" i="2"/>
  <c r="AL215" i="2"/>
  <c r="I242" i="2"/>
  <c r="I273" i="2"/>
  <c r="I25" i="2"/>
  <c r="I122" i="2"/>
  <c r="I162" i="2"/>
  <c r="I280" i="2"/>
  <c r="I68" i="2"/>
  <c r="I156" i="2"/>
  <c r="I202" i="2"/>
  <c r="J211" i="2"/>
  <c r="I63" i="2"/>
  <c r="I191" i="2"/>
  <c r="I493" i="2"/>
  <c r="I453" i="2"/>
  <c r="I294" i="2"/>
  <c r="I361" i="2"/>
  <c r="I346" i="2"/>
  <c r="I510" i="2"/>
  <c r="K632" i="2"/>
  <c r="I427" i="2"/>
  <c r="I455" i="2"/>
  <c r="I220" i="2"/>
  <c r="I274" i="2"/>
  <c r="H111" i="2"/>
  <c r="I197" i="2"/>
  <c r="I421" i="2"/>
  <c r="I305" i="2"/>
  <c r="I369" i="2"/>
  <c r="I354" i="2"/>
  <c r="I541" i="2"/>
  <c r="I502" i="2"/>
  <c r="K622" i="2"/>
  <c r="I419" i="2"/>
  <c r="AT90" i="2"/>
  <c r="AS90" i="2"/>
  <c r="AR90" i="2"/>
  <c r="AQ90" i="2"/>
  <c r="AP90" i="2"/>
  <c r="AO90" i="2"/>
  <c r="AN90" i="2"/>
  <c r="AM90" i="2"/>
  <c r="AL90" i="2"/>
  <c r="I130" i="2"/>
  <c r="I224" i="2"/>
  <c r="H26" i="2"/>
  <c r="I259" i="2"/>
  <c r="H43" i="2"/>
  <c r="I124" i="2"/>
  <c r="I164" i="2"/>
  <c r="I109" i="2"/>
  <c r="I173" i="2"/>
  <c r="I62" i="2"/>
  <c r="I126" i="2"/>
  <c r="I190" i="2"/>
  <c r="I285" i="2"/>
  <c r="I159" i="2"/>
  <c r="I205" i="2"/>
  <c r="J599" i="2"/>
  <c r="I313" i="2"/>
  <c r="I377" i="2"/>
  <c r="I362" i="2"/>
  <c r="I509" i="2"/>
  <c r="I559" i="2"/>
  <c r="I494" i="2"/>
  <c r="I297" i="2"/>
  <c r="I53" i="2"/>
  <c r="I117" i="2"/>
  <c r="I181" i="2"/>
  <c r="J227" i="2"/>
  <c r="H21" i="2"/>
  <c r="I193" i="2"/>
  <c r="I79" i="2"/>
  <c r="I288" i="2"/>
  <c r="I321" i="2"/>
  <c r="I385" i="2"/>
  <c r="I364" i="2"/>
  <c r="I467" i="2"/>
  <c r="I262" i="2"/>
  <c r="I58" i="2"/>
  <c r="I98" i="2"/>
  <c r="I186" i="2"/>
  <c r="I232" i="2"/>
  <c r="H42" i="2"/>
  <c r="I270" i="2"/>
  <c r="I92" i="2"/>
  <c r="I132" i="2"/>
  <c r="H30" i="2"/>
  <c r="H127" i="2"/>
  <c r="I326" i="2"/>
  <c r="I358" i="2"/>
  <c r="I390" i="2"/>
  <c r="I553" i="2"/>
  <c r="I329" i="2"/>
  <c r="I396" i="2"/>
  <c r="I378" i="2"/>
  <c r="I445" i="2"/>
  <c r="I459" i="2"/>
  <c r="I195" i="2"/>
  <c r="H29" i="2"/>
  <c r="I247" i="2"/>
  <c r="I38" i="2"/>
  <c r="I175" i="2"/>
  <c r="I229" i="2"/>
  <c r="I337" i="2"/>
  <c r="I322" i="2"/>
  <c r="I386" i="2"/>
  <c r="I413" i="2"/>
  <c r="I534" i="2"/>
  <c r="I451" i="2"/>
  <c r="K626" i="2"/>
  <c r="H32" i="2"/>
  <c r="I73" i="2"/>
  <c r="H105" i="2"/>
  <c r="H137" i="2"/>
  <c r="I169" i="2"/>
  <c r="I207" i="2"/>
  <c r="I239" i="2"/>
  <c r="I267" i="2"/>
  <c r="AT307" i="2"/>
  <c r="AR307" i="2"/>
  <c r="AQ307" i="2"/>
  <c r="AP307" i="2"/>
  <c r="AO307" i="2"/>
  <c r="AN307" i="2"/>
  <c r="AM307" i="2"/>
  <c r="AL307" i="2"/>
  <c r="AS307" i="2"/>
  <c r="I66" i="2"/>
  <c r="AT154" i="2"/>
  <c r="AS154" i="2"/>
  <c r="AR154" i="2"/>
  <c r="AQ154" i="2"/>
  <c r="AP154" i="2"/>
  <c r="AO154" i="2"/>
  <c r="AN154" i="2"/>
  <c r="AM154" i="2"/>
  <c r="AL154" i="2"/>
  <c r="I200" i="2"/>
  <c r="H60" i="2"/>
  <c r="I100" i="2"/>
  <c r="I188" i="2"/>
  <c r="J234" i="2"/>
  <c r="I77" i="2"/>
  <c r="I141" i="2"/>
  <c r="I246" i="2"/>
  <c r="I94" i="2"/>
  <c r="I158" i="2"/>
  <c r="I95" i="2"/>
  <c r="I237" i="2"/>
  <c r="I558" i="2"/>
  <c r="I345" i="2"/>
  <c r="I330" i="2"/>
  <c r="I608" i="2"/>
  <c r="K638" i="2"/>
  <c r="I85" i="2"/>
  <c r="I149" i="2"/>
  <c r="J212" i="2"/>
  <c r="I143" i="2"/>
  <c r="I525" i="2"/>
  <c r="I286" i="2"/>
  <c r="I353" i="2"/>
  <c r="I332" i="2"/>
  <c r="K630" i="2"/>
  <c r="I435" i="2"/>
  <c r="BK73" i="2"/>
  <c r="BJ73" i="2"/>
  <c r="BI73" i="2"/>
  <c r="BH73" i="2"/>
  <c r="BG73" i="2"/>
  <c r="BF73" i="2"/>
  <c r="BE73" i="2"/>
  <c r="BD73" i="2"/>
  <c r="BC73" i="2"/>
  <c r="F717" i="1"/>
  <c r="G717" i="1" s="1"/>
  <c r="I717" i="1" s="1"/>
  <c r="F277" i="1"/>
  <c r="G277" i="1" s="1"/>
  <c r="I277" i="1" s="1"/>
  <c r="F687" i="1"/>
  <c r="G687" i="1" s="1"/>
  <c r="J687" i="1" s="1"/>
  <c r="F752" i="1"/>
  <c r="G752" i="1" s="1"/>
  <c r="I752" i="1" s="1"/>
  <c r="E367" i="3"/>
  <c r="F915" i="1"/>
  <c r="G915" i="1" s="1"/>
  <c r="I915" i="1" s="1"/>
  <c r="E532" i="3"/>
  <c r="E531" i="3"/>
  <c r="F209" i="1"/>
  <c r="G209" i="1" s="1"/>
  <c r="H209" i="1" s="1"/>
  <c r="E849" i="3"/>
  <c r="F177" i="1"/>
  <c r="G177" i="1" s="1"/>
  <c r="H177" i="1" s="1"/>
  <c r="E817" i="3"/>
  <c r="F145" i="1"/>
  <c r="G145" i="1"/>
  <c r="H145" i="1" s="1"/>
  <c r="E785" i="3"/>
  <c r="F113" i="1"/>
  <c r="G113" i="1" s="1"/>
  <c r="H113" i="1" s="1"/>
  <c r="E753" i="3"/>
  <c r="E721" i="3"/>
  <c r="F141" i="1"/>
  <c r="G141" i="1" s="1"/>
  <c r="H141" i="1" s="1"/>
  <c r="E781" i="3"/>
  <c r="F109" i="1"/>
  <c r="G109" i="1"/>
  <c r="H109" i="1" s="1"/>
  <c r="E749" i="3"/>
  <c r="E222" i="3"/>
  <c r="E583" i="3"/>
  <c r="E473" i="3"/>
  <c r="E27" i="3"/>
  <c r="E320" i="3"/>
  <c r="E527" i="3"/>
  <c r="E497" i="3"/>
  <c r="E804" i="3"/>
  <c r="E21" i="3"/>
  <c r="E815" i="3"/>
  <c r="E343" i="3"/>
  <c r="E895" i="3"/>
  <c r="E739" i="3"/>
  <c r="E513" i="3"/>
  <c r="E979" i="3"/>
  <c r="E764" i="3"/>
  <c r="E899" i="3"/>
  <c r="E978" i="3"/>
  <c r="E808" i="3"/>
  <c r="AT405" i="2"/>
  <c r="AS405" i="2"/>
  <c r="AR405" i="2"/>
  <c r="AQ405" i="2"/>
  <c r="AP405" i="2"/>
  <c r="AO405" i="2"/>
  <c r="AN405" i="2"/>
  <c r="AM405" i="2"/>
  <c r="AL405" i="2"/>
  <c r="E964" i="3"/>
  <c r="E25" i="3"/>
  <c r="E796" i="3"/>
  <c r="E982" i="3"/>
  <c r="E874" i="3"/>
  <c r="BK8" i="2"/>
  <c r="BJ8" i="2"/>
  <c r="BI8" i="2"/>
  <c r="BH8" i="2"/>
  <c r="BG8" i="2"/>
  <c r="BF8" i="2"/>
  <c r="BE8" i="2"/>
  <c r="BD8" i="2"/>
  <c r="BC8" i="2"/>
  <c r="BK72" i="2"/>
  <c r="BJ72" i="2"/>
  <c r="BI72" i="2"/>
  <c r="BH72" i="2"/>
  <c r="BG72" i="2"/>
  <c r="BF72" i="2"/>
  <c r="BE72" i="2"/>
  <c r="BD72" i="2"/>
  <c r="BC72" i="2"/>
  <c r="BK15" i="2"/>
  <c r="BJ15" i="2"/>
  <c r="BI15" i="2"/>
  <c r="BH15" i="2"/>
  <c r="BG15" i="2"/>
  <c r="BF15" i="2"/>
  <c r="BE15" i="2"/>
  <c r="BD15" i="2"/>
  <c r="BC15" i="2"/>
  <c r="BK79" i="2"/>
  <c r="BJ79" i="2"/>
  <c r="BI79" i="2"/>
  <c r="BH79" i="2"/>
  <c r="BG79" i="2"/>
  <c r="BF79" i="2"/>
  <c r="BE79" i="2"/>
  <c r="BD79" i="2"/>
  <c r="BC79" i="2"/>
  <c r="BK30" i="2"/>
  <c r="BJ30" i="2"/>
  <c r="BI30" i="2"/>
  <c r="BH30" i="2"/>
  <c r="BG30" i="2"/>
  <c r="BF30" i="2"/>
  <c r="BE30" i="2"/>
  <c r="BD30" i="2"/>
  <c r="BC30" i="2"/>
  <c r="BK94" i="2"/>
  <c r="BJ94" i="2"/>
  <c r="BI94" i="2"/>
  <c r="BH94" i="2"/>
  <c r="BG94" i="2"/>
  <c r="BF94" i="2"/>
  <c r="BE94" i="2"/>
  <c r="BD94" i="2"/>
  <c r="BC94" i="2"/>
  <c r="AT51" i="2"/>
  <c r="AS51" i="2"/>
  <c r="AR51" i="2"/>
  <c r="AQ51" i="2"/>
  <c r="AP51" i="2"/>
  <c r="AO51" i="2"/>
  <c r="AN51" i="2"/>
  <c r="AM51" i="2"/>
  <c r="AL51" i="2"/>
  <c r="AT115" i="2"/>
  <c r="AS115" i="2"/>
  <c r="AR115" i="2"/>
  <c r="AQ115" i="2"/>
  <c r="AP115" i="2"/>
  <c r="AO115" i="2"/>
  <c r="AN115" i="2"/>
  <c r="AM115" i="2"/>
  <c r="AL115" i="2"/>
  <c r="AT179" i="2"/>
  <c r="AS179" i="2"/>
  <c r="AR179" i="2"/>
  <c r="AQ179" i="2"/>
  <c r="AP179" i="2"/>
  <c r="AO179" i="2"/>
  <c r="AN179" i="2"/>
  <c r="AM179" i="2"/>
  <c r="AL179" i="2"/>
  <c r="AT252" i="2"/>
  <c r="AS252" i="2"/>
  <c r="AR252" i="2"/>
  <c r="AQ252" i="2"/>
  <c r="AP252" i="2"/>
  <c r="AO252" i="2"/>
  <c r="AN252" i="2"/>
  <c r="AM252" i="2"/>
  <c r="AL252" i="2"/>
  <c r="AT43" i="2"/>
  <c r="AS43" i="2"/>
  <c r="AR43" i="2"/>
  <c r="AQ43" i="2"/>
  <c r="AP43" i="2"/>
  <c r="AO43" i="2"/>
  <c r="AN43" i="2"/>
  <c r="AM43" i="2"/>
  <c r="AL43" i="2"/>
  <c r="AS84" i="2"/>
  <c r="AR84" i="2"/>
  <c r="AQ84" i="2"/>
  <c r="AP84" i="2"/>
  <c r="AO84" i="2"/>
  <c r="AN84" i="2"/>
  <c r="AM84" i="2"/>
  <c r="AL84" i="2"/>
  <c r="AT84" i="2"/>
  <c r="AS148" i="2"/>
  <c r="AR148" i="2"/>
  <c r="AQ148" i="2"/>
  <c r="AP148" i="2"/>
  <c r="AO148" i="2"/>
  <c r="AN148" i="2"/>
  <c r="AM148" i="2"/>
  <c r="AL148" i="2"/>
  <c r="AT148" i="2"/>
  <c r="AT218" i="2"/>
  <c r="AS218" i="2"/>
  <c r="AR218" i="2"/>
  <c r="AQ218" i="2"/>
  <c r="AP218" i="2"/>
  <c r="AO218" i="2"/>
  <c r="AN218" i="2"/>
  <c r="AM218" i="2"/>
  <c r="AL218" i="2"/>
  <c r="AT36" i="2"/>
  <c r="AS36" i="2"/>
  <c r="AR36" i="2"/>
  <c r="AQ36" i="2"/>
  <c r="AP36" i="2"/>
  <c r="AO36" i="2"/>
  <c r="AN36" i="2"/>
  <c r="AM36" i="2"/>
  <c r="AL36" i="2"/>
  <c r="AT101" i="2"/>
  <c r="AS101" i="2"/>
  <c r="AR101" i="2"/>
  <c r="AQ101" i="2"/>
  <c r="AP101" i="2"/>
  <c r="AO101" i="2"/>
  <c r="AN101" i="2"/>
  <c r="AM101" i="2"/>
  <c r="AL101" i="2"/>
  <c r="AR165" i="2"/>
  <c r="AQ165" i="2"/>
  <c r="AP165" i="2"/>
  <c r="AO165" i="2"/>
  <c r="AN165" i="2"/>
  <c r="AM165" i="2"/>
  <c r="AL165" i="2"/>
  <c r="AT165" i="2"/>
  <c r="AS165" i="2"/>
  <c r="AT227" i="2"/>
  <c r="AS227" i="2"/>
  <c r="AR227" i="2"/>
  <c r="AQ227" i="2"/>
  <c r="AP227" i="2"/>
  <c r="AO227" i="2"/>
  <c r="AN227" i="2"/>
  <c r="AM227" i="2"/>
  <c r="AL227" i="2"/>
  <c r="AT298" i="2"/>
  <c r="AS298" i="2"/>
  <c r="AR298" i="2"/>
  <c r="AQ298" i="2"/>
  <c r="AP298" i="2"/>
  <c r="AO298" i="2"/>
  <c r="AN298" i="2"/>
  <c r="AM298" i="2"/>
  <c r="AL298" i="2"/>
  <c r="AT70" i="2"/>
  <c r="AS70" i="2"/>
  <c r="AR70" i="2"/>
  <c r="AQ70" i="2"/>
  <c r="AP70" i="2"/>
  <c r="AO70" i="2"/>
  <c r="AN70" i="2"/>
  <c r="AM70" i="2"/>
  <c r="AL70" i="2"/>
  <c r="AT134" i="2"/>
  <c r="AS134" i="2"/>
  <c r="AR134" i="2"/>
  <c r="AQ134" i="2"/>
  <c r="AP134" i="2"/>
  <c r="AO134" i="2"/>
  <c r="AN134" i="2"/>
  <c r="AM134" i="2"/>
  <c r="AL134" i="2"/>
  <c r="AT193" i="2"/>
  <c r="AS193" i="2"/>
  <c r="AR193" i="2"/>
  <c r="AQ193" i="2"/>
  <c r="AP193" i="2"/>
  <c r="AO193" i="2"/>
  <c r="AN193" i="2"/>
  <c r="AM193" i="2"/>
  <c r="AL193" i="2"/>
  <c r="AT247" i="2"/>
  <c r="AS247" i="2"/>
  <c r="AR247" i="2"/>
  <c r="AQ247" i="2"/>
  <c r="AP247" i="2"/>
  <c r="AO247" i="2"/>
  <c r="AN247" i="2"/>
  <c r="AM247" i="2"/>
  <c r="AL247" i="2"/>
  <c r="AT63" i="2"/>
  <c r="AS63" i="2"/>
  <c r="AR63" i="2"/>
  <c r="AQ63" i="2"/>
  <c r="AP63" i="2"/>
  <c r="AO63" i="2"/>
  <c r="AN63" i="2"/>
  <c r="AM63" i="2"/>
  <c r="AL63" i="2"/>
  <c r="AT127" i="2"/>
  <c r="AS127" i="2"/>
  <c r="AR127" i="2"/>
  <c r="AQ127" i="2"/>
  <c r="AP127" i="2"/>
  <c r="AO127" i="2"/>
  <c r="AN127" i="2"/>
  <c r="AM127" i="2"/>
  <c r="AL127" i="2"/>
  <c r="AT191" i="2"/>
  <c r="AS191" i="2"/>
  <c r="AR191" i="2"/>
  <c r="AQ191" i="2"/>
  <c r="AP191" i="2"/>
  <c r="AO191" i="2"/>
  <c r="AN191" i="2"/>
  <c r="AM191" i="2"/>
  <c r="AL191" i="2"/>
  <c r="AT248" i="2"/>
  <c r="AS248" i="2"/>
  <c r="AR248" i="2"/>
  <c r="AQ248" i="2"/>
  <c r="AP248" i="2"/>
  <c r="AO248" i="2"/>
  <c r="AN248" i="2"/>
  <c r="AM248" i="2"/>
  <c r="AL248" i="2"/>
  <c r="AT72" i="2"/>
  <c r="AS72" i="2"/>
  <c r="AR72" i="2"/>
  <c r="AQ72" i="2"/>
  <c r="AP72" i="2"/>
  <c r="AO72" i="2"/>
  <c r="AN72" i="2"/>
  <c r="AM72" i="2"/>
  <c r="AL72" i="2"/>
  <c r="AT136" i="2"/>
  <c r="AS136" i="2"/>
  <c r="AR136" i="2"/>
  <c r="AQ136" i="2"/>
  <c r="AP136" i="2"/>
  <c r="AO136" i="2"/>
  <c r="AN136" i="2"/>
  <c r="AM136" i="2"/>
  <c r="AL136" i="2"/>
  <c r="AT206" i="2"/>
  <c r="AS206" i="2"/>
  <c r="AR206" i="2"/>
  <c r="AQ206" i="2"/>
  <c r="AP206" i="2"/>
  <c r="AO206" i="2"/>
  <c r="AN206" i="2"/>
  <c r="AM206" i="2"/>
  <c r="AL206" i="2"/>
  <c r="AT265" i="2"/>
  <c r="AS265" i="2"/>
  <c r="AR265" i="2"/>
  <c r="AQ265" i="2"/>
  <c r="AP265" i="2"/>
  <c r="AO265" i="2"/>
  <c r="AN265" i="2"/>
  <c r="AM265" i="2"/>
  <c r="AL265" i="2"/>
  <c r="AT240" i="2"/>
  <c r="AS240" i="2"/>
  <c r="AR240" i="2"/>
  <c r="AQ240" i="2"/>
  <c r="AP240" i="2"/>
  <c r="AO240" i="2"/>
  <c r="AN240" i="2"/>
  <c r="AM240" i="2"/>
  <c r="AL240" i="2"/>
  <c r="AU58" i="2"/>
  <c r="AU122" i="2"/>
  <c r="AU186" i="2"/>
  <c r="AS257" i="2"/>
  <c r="AR257" i="2"/>
  <c r="AQ257" i="2"/>
  <c r="AP257" i="2"/>
  <c r="AO257" i="2"/>
  <c r="AN257" i="2"/>
  <c r="AM257" i="2"/>
  <c r="AL257" i="2"/>
  <c r="AT257" i="2"/>
  <c r="AT293" i="2"/>
  <c r="AS293" i="2"/>
  <c r="AR293" i="2"/>
  <c r="AQ293" i="2"/>
  <c r="AP293" i="2"/>
  <c r="AO293" i="2"/>
  <c r="AN293" i="2"/>
  <c r="AM293" i="2"/>
  <c r="AL293" i="2"/>
  <c r="AT360" i="2"/>
  <c r="AS360" i="2"/>
  <c r="AR360" i="2"/>
  <c r="AQ360" i="2"/>
  <c r="AP360" i="2"/>
  <c r="AO360" i="2"/>
  <c r="AN360" i="2"/>
  <c r="AM360" i="2"/>
  <c r="AL360" i="2"/>
  <c r="AS313" i="2"/>
  <c r="AR313" i="2"/>
  <c r="AQ313" i="2"/>
  <c r="AP313" i="2"/>
  <c r="AO313" i="2"/>
  <c r="AN313" i="2"/>
  <c r="AM313" i="2"/>
  <c r="AL313" i="2"/>
  <c r="AT313" i="2"/>
  <c r="AT377" i="2"/>
  <c r="AS377" i="2"/>
  <c r="AR377" i="2"/>
  <c r="AQ377" i="2"/>
  <c r="AP377" i="2"/>
  <c r="AO377" i="2"/>
  <c r="AN377" i="2"/>
  <c r="AM377" i="2"/>
  <c r="AL377" i="2"/>
  <c r="AT486" i="2"/>
  <c r="AS486" i="2"/>
  <c r="AR486" i="2"/>
  <c r="AQ486" i="2"/>
  <c r="AP486" i="2"/>
  <c r="AO486" i="2"/>
  <c r="AN486" i="2"/>
  <c r="AM486" i="2"/>
  <c r="AL486" i="2"/>
  <c r="AT502" i="2"/>
  <c r="AS502" i="2"/>
  <c r="AR502" i="2"/>
  <c r="AQ502" i="2"/>
  <c r="AP502" i="2"/>
  <c r="AO502" i="2"/>
  <c r="AN502" i="2"/>
  <c r="AM502" i="2"/>
  <c r="AL502" i="2"/>
  <c r="AT518" i="2"/>
  <c r="AS518" i="2"/>
  <c r="AR518" i="2"/>
  <c r="AQ518" i="2"/>
  <c r="AP518" i="2"/>
  <c r="AO518" i="2"/>
  <c r="AN518" i="2"/>
  <c r="AM518" i="2"/>
  <c r="AL518" i="2"/>
  <c r="AT534" i="2"/>
  <c r="AS534" i="2"/>
  <c r="AR534" i="2"/>
  <c r="AQ534" i="2"/>
  <c r="AP534" i="2"/>
  <c r="AO534" i="2"/>
  <c r="AN534" i="2"/>
  <c r="AM534" i="2"/>
  <c r="AL534" i="2"/>
  <c r="AS550" i="2"/>
  <c r="AR550" i="2"/>
  <c r="AQ550" i="2"/>
  <c r="AP550" i="2"/>
  <c r="AO550" i="2"/>
  <c r="AN550" i="2"/>
  <c r="AM550" i="2"/>
  <c r="AL550" i="2"/>
  <c r="AT550" i="2"/>
  <c r="AT306" i="2"/>
  <c r="AS306" i="2"/>
  <c r="AR306" i="2"/>
  <c r="AQ306" i="2"/>
  <c r="AP306" i="2"/>
  <c r="AO306" i="2"/>
  <c r="AN306" i="2"/>
  <c r="AM306" i="2"/>
  <c r="AL306" i="2"/>
  <c r="AR370" i="2"/>
  <c r="AQ370" i="2"/>
  <c r="AP370" i="2"/>
  <c r="AO370" i="2"/>
  <c r="AN370" i="2"/>
  <c r="AM370" i="2"/>
  <c r="AL370" i="2"/>
  <c r="AT370" i="2"/>
  <c r="AS370" i="2"/>
  <c r="AT412" i="2"/>
  <c r="AS412" i="2"/>
  <c r="AR412" i="2"/>
  <c r="AQ412" i="2"/>
  <c r="AP412" i="2"/>
  <c r="AO412" i="2"/>
  <c r="AN412" i="2"/>
  <c r="AM412" i="2"/>
  <c r="AL412" i="2"/>
  <c r="AT420" i="2"/>
  <c r="AS420" i="2"/>
  <c r="AR420" i="2"/>
  <c r="AQ420" i="2"/>
  <c r="AP420" i="2"/>
  <c r="AO420" i="2"/>
  <c r="AN420" i="2"/>
  <c r="AM420" i="2"/>
  <c r="AL420" i="2"/>
  <c r="AT428" i="2"/>
  <c r="AS428" i="2"/>
  <c r="AR428" i="2"/>
  <c r="AQ428" i="2"/>
  <c r="AP428" i="2"/>
  <c r="AO428" i="2"/>
  <c r="AN428" i="2"/>
  <c r="AM428" i="2"/>
  <c r="AL428" i="2"/>
  <c r="AR436" i="2"/>
  <c r="AQ436" i="2"/>
  <c r="AP436" i="2"/>
  <c r="AO436" i="2"/>
  <c r="AN436" i="2"/>
  <c r="AM436" i="2"/>
  <c r="AL436" i="2"/>
  <c r="AT436" i="2"/>
  <c r="AS436" i="2"/>
  <c r="AT444" i="2"/>
  <c r="AS444" i="2"/>
  <c r="AR444" i="2"/>
  <c r="AQ444" i="2"/>
  <c r="AP444" i="2"/>
  <c r="AO444" i="2"/>
  <c r="AN444" i="2"/>
  <c r="AM444" i="2"/>
  <c r="AL444" i="2"/>
  <c r="AT452" i="2"/>
  <c r="AS452" i="2"/>
  <c r="AR452" i="2"/>
  <c r="AQ452" i="2"/>
  <c r="AP452" i="2"/>
  <c r="AO452" i="2"/>
  <c r="AN452" i="2"/>
  <c r="AM452" i="2"/>
  <c r="AL452" i="2"/>
  <c r="AT460" i="2"/>
  <c r="AS460" i="2"/>
  <c r="AR460" i="2"/>
  <c r="AQ460" i="2"/>
  <c r="AP460" i="2"/>
  <c r="AO460" i="2"/>
  <c r="AN460" i="2"/>
  <c r="AM460" i="2"/>
  <c r="AL460" i="2"/>
  <c r="AR468" i="2"/>
  <c r="AQ468" i="2"/>
  <c r="AP468" i="2"/>
  <c r="AO468" i="2"/>
  <c r="AN468" i="2"/>
  <c r="AM468" i="2"/>
  <c r="AL468" i="2"/>
  <c r="AT468" i="2"/>
  <c r="AS468" i="2"/>
  <c r="AT626" i="2"/>
  <c r="AS626" i="2"/>
  <c r="AR626" i="2"/>
  <c r="AQ626" i="2"/>
  <c r="AP626" i="2"/>
  <c r="AO626" i="2"/>
  <c r="AN626" i="2"/>
  <c r="AM626" i="2"/>
  <c r="AL626" i="2"/>
  <c r="AT339" i="2"/>
  <c r="AS339" i="2"/>
  <c r="AR339" i="2"/>
  <c r="AQ339" i="2"/>
  <c r="AP339" i="2"/>
  <c r="AO339" i="2"/>
  <c r="AN339" i="2"/>
  <c r="AM339" i="2"/>
  <c r="AL339" i="2"/>
  <c r="AU267" i="2"/>
  <c r="AT324" i="2"/>
  <c r="AS324" i="2"/>
  <c r="AR324" i="2"/>
  <c r="AQ324" i="2"/>
  <c r="AP324" i="2"/>
  <c r="AO324" i="2"/>
  <c r="AN324" i="2"/>
  <c r="AM324" i="2"/>
  <c r="AL324" i="2"/>
  <c r="AT388" i="2"/>
  <c r="AS388" i="2"/>
  <c r="AR388" i="2"/>
  <c r="AQ388" i="2"/>
  <c r="AP388" i="2"/>
  <c r="AO388" i="2"/>
  <c r="AN388" i="2"/>
  <c r="AM388" i="2"/>
  <c r="AL388" i="2"/>
  <c r="AT357" i="2"/>
  <c r="AS357" i="2"/>
  <c r="AR357" i="2"/>
  <c r="AQ357" i="2"/>
  <c r="AP357" i="2"/>
  <c r="AO357" i="2"/>
  <c r="AN357" i="2"/>
  <c r="AM357" i="2"/>
  <c r="AL357" i="2"/>
  <c r="AT481" i="2"/>
  <c r="AS481" i="2"/>
  <c r="AR481" i="2"/>
  <c r="AQ481" i="2"/>
  <c r="AP481" i="2"/>
  <c r="AO481" i="2"/>
  <c r="AN481" i="2"/>
  <c r="AM481" i="2"/>
  <c r="AL481" i="2"/>
  <c r="AT497" i="2"/>
  <c r="AS497" i="2"/>
  <c r="AR497" i="2"/>
  <c r="AQ497" i="2"/>
  <c r="AP497" i="2"/>
  <c r="AO497" i="2"/>
  <c r="AN497" i="2"/>
  <c r="AM497" i="2"/>
  <c r="AL497" i="2"/>
  <c r="AT513" i="2"/>
  <c r="AS513" i="2"/>
  <c r="AR513" i="2"/>
  <c r="AQ513" i="2"/>
  <c r="AP513" i="2"/>
  <c r="AO513" i="2"/>
  <c r="AN513" i="2"/>
  <c r="AM513" i="2"/>
  <c r="AL513" i="2"/>
  <c r="AT529" i="2"/>
  <c r="AS529" i="2"/>
  <c r="AR529" i="2"/>
  <c r="AQ529" i="2"/>
  <c r="AP529" i="2"/>
  <c r="AO529" i="2"/>
  <c r="AN529" i="2"/>
  <c r="AM529" i="2"/>
  <c r="AL529" i="2"/>
  <c r="AT545" i="2"/>
  <c r="AS545" i="2"/>
  <c r="AR545" i="2"/>
  <c r="AQ545" i="2"/>
  <c r="AP545" i="2"/>
  <c r="AO545" i="2"/>
  <c r="AN545" i="2"/>
  <c r="AM545" i="2"/>
  <c r="AL545" i="2"/>
  <c r="AT623" i="2"/>
  <c r="AS623" i="2"/>
  <c r="AR623" i="2"/>
  <c r="AQ623" i="2"/>
  <c r="AP623" i="2"/>
  <c r="AO623" i="2"/>
  <c r="AN623" i="2"/>
  <c r="AM623" i="2"/>
  <c r="AL623" i="2"/>
  <c r="AT334" i="2"/>
  <c r="AS334" i="2"/>
  <c r="AR334" i="2"/>
  <c r="AQ334" i="2"/>
  <c r="AP334" i="2"/>
  <c r="AO334" i="2"/>
  <c r="AN334" i="2"/>
  <c r="AM334" i="2"/>
  <c r="AL334" i="2"/>
  <c r="AT391" i="2"/>
  <c r="AS391" i="2"/>
  <c r="AR391" i="2"/>
  <c r="AQ391" i="2"/>
  <c r="AP391" i="2"/>
  <c r="AO391" i="2"/>
  <c r="AN391" i="2"/>
  <c r="AM391" i="2"/>
  <c r="AL391" i="2"/>
  <c r="AT301" i="2"/>
  <c r="AR301" i="2"/>
  <c r="AQ301" i="2"/>
  <c r="AP301" i="2"/>
  <c r="AO301" i="2"/>
  <c r="AN301" i="2"/>
  <c r="AM301" i="2"/>
  <c r="AL301" i="2"/>
  <c r="AS301" i="2"/>
  <c r="AT359" i="2"/>
  <c r="AS359" i="2"/>
  <c r="AR359" i="2"/>
  <c r="AQ359" i="2"/>
  <c r="AP359" i="2"/>
  <c r="AO359" i="2"/>
  <c r="AN359" i="2"/>
  <c r="AM359" i="2"/>
  <c r="AL359" i="2"/>
  <c r="AT640" i="2"/>
  <c r="AS640" i="2"/>
  <c r="AR640" i="2"/>
  <c r="AQ640" i="2"/>
  <c r="AP640" i="2"/>
  <c r="AO640" i="2"/>
  <c r="AN640" i="2"/>
  <c r="AM640" i="2"/>
  <c r="AL640" i="2"/>
  <c r="AS566" i="2"/>
  <c r="AT566" i="2"/>
  <c r="AR566" i="2"/>
  <c r="AQ566" i="2"/>
  <c r="AP566" i="2"/>
  <c r="AO566" i="2"/>
  <c r="AN566" i="2"/>
  <c r="AM566" i="2"/>
  <c r="AL566" i="2"/>
  <c r="AS574" i="2"/>
  <c r="AR574" i="2"/>
  <c r="AQ574" i="2"/>
  <c r="AP574" i="2"/>
  <c r="AO574" i="2"/>
  <c r="AN574" i="2"/>
  <c r="AM574" i="2"/>
  <c r="AL574" i="2"/>
  <c r="AT574" i="2"/>
  <c r="AT582" i="2"/>
  <c r="AS582" i="2"/>
  <c r="AR582" i="2"/>
  <c r="AQ582" i="2"/>
  <c r="AP582" i="2"/>
  <c r="AO582" i="2"/>
  <c r="AN582" i="2"/>
  <c r="AM582" i="2"/>
  <c r="AL582" i="2"/>
  <c r="AT591" i="2"/>
  <c r="AS591" i="2"/>
  <c r="AR591" i="2"/>
  <c r="AQ591" i="2"/>
  <c r="AP591" i="2"/>
  <c r="AO591" i="2"/>
  <c r="AN591" i="2"/>
  <c r="AM591" i="2"/>
  <c r="AL591" i="2"/>
  <c r="AS599" i="2"/>
  <c r="AT599" i="2"/>
  <c r="AR599" i="2"/>
  <c r="AQ599" i="2"/>
  <c r="AP599" i="2"/>
  <c r="AO599" i="2"/>
  <c r="AN599" i="2"/>
  <c r="AM599" i="2"/>
  <c r="AL599" i="2"/>
  <c r="AS607" i="2"/>
  <c r="AR607" i="2"/>
  <c r="AQ607" i="2"/>
  <c r="AP607" i="2"/>
  <c r="AO607" i="2"/>
  <c r="AN607" i="2"/>
  <c r="AM607" i="2"/>
  <c r="AL607" i="2"/>
  <c r="AT607" i="2"/>
  <c r="AT615" i="2"/>
  <c r="AS615" i="2"/>
  <c r="AR615" i="2"/>
  <c r="AQ615" i="2"/>
  <c r="AP615" i="2"/>
  <c r="AO615" i="2"/>
  <c r="AN615" i="2"/>
  <c r="AM615" i="2"/>
  <c r="AL615" i="2"/>
  <c r="AT556" i="2"/>
  <c r="AS556" i="2"/>
  <c r="AR556" i="2"/>
  <c r="AQ556" i="2"/>
  <c r="AP556" i="2"/>
  <c r="AO556" i="2"/>
  <c r="AN556" i="2"/>
  <c r="AM556" i="2"/>
  <c r="AL556" i="2"/>
  <c r="BK45" i="2"/>
  <c r="BJ45" i="2"/>
  <c r="BI45" i="2"/>
  <c r="BH45" i="2"/>
  <c r="BG45" i="2"/>
  <c r="BF45" i="2"/>
  <c r="BE45" i="2"/>
  <c r="BD45" i="2"/>
  <c r="BC45" i="2"/>
  <c r="BK109" i="2"/>
  <c r="BJ109" i="2"/>
  <c r="BI109" i="2"/>
  <c r="BH109" i="2"/>
  <c r="BG109" i="2"/>
  <c r="BF109" i="2"/>
  <c r="BE109" i="2"/>
  <c r="BD109" i="2"/>
  <c r="BC109" i="2"/>
  <c r="I56" i="2"/>
  <c r="I88" i="2"/>
  <c r="I120" i="2"/>
  <c r="I152" i="2"/>
  <c r="I184" i="2"/>
  <c r="J222" i="2"/>
  <c r="I249" i="2"/>
  <c r="AF277" i="2"/>
  <c r="I277" i="2"/>
  <c r="Z293" i="2"/>
  <c r="P293" i="2"/>
  <c r="P51" i="2"/>
  <c r="Z51" i="2"/>
  <c r="P83" i="2"/>
  <c r="Z83" i="2"/>
  <c r="P115" i="2"/>
  <c r="Z115" i="2"/>
  <c r="P147" i="2"/>
  <c r="Z147" i="2"/>
  <c r="P179" i="2"/>
  <c r="Z179" i="2"/>
  <c r="P217" i="2"/>
  <c r="Z217" i="2"/>
  <c r="P252" i="2"/>
  <c r="Z252" i="2"/>
  <c r="P296" i="2"/>
  <c r="Z296" i="2"/>
  <c r="Z49" i="2"/>
  <c r="P49" i="2"/>
  <c r="P76" i="2"/>
  <c r="Z76" i="2"/>
  <c r="P108" i="2"/>
  <c r="Z108" i="2"/>
  <c r="P140" i="2"/>
  <c r="Z140" i="2"/>
  <c r="Z172" i="2"/>
  <c r="P172" i="2"/>
  <c r="P210" i="2"/>
  <c r="Z210" i="2"/>
  <c r="Z245" i="2"/>
  <c r="P245" i="2"/>
  <c r="Z277" i="2"/>
  <c r="P277" i="2"/>
  <c r="Z28" i="2"/>
  <c r="P28" i="2"/>
  <c r="P219" i="2"/>
  <c r="Z219" i="2"/>
  <c r="AF255" i="2"/>
  <c r="I255" i="2"/>
  <c r="Z37" i="2"/>
  <c r="P37" i="2"/>
  <c r="P70" i="2"/>
  <c r="Z70" i="2"/>
  <c r="P102" i="2"/>
  <c r="Z102" i="2"/>
  <c r="P134" i="2"/>
  <c r="Z134" i="2"/>
  <c r="Z166" i="2"/>
  <c r="P166" i="2"/>
  <c r="Z258" i="2"/>
  <c r="P258" i="2"/>
  <c r="P55" i="2"/>
  <c r="Z55" i="2"/>
  <c r="P87" i="2"/>
  <c r="Z87" i="2"/>
  <c r="P119" i="2"/>
  <c r="Z119" i="2"/>
  <c r="P151" i="2"/>
  <c r="Z151" i="2"/>
  <c r="P183" i="2"/>
  <c r="Z183" i="2"/>
  <c r="G22" i="2"/>
  <c r="P222" i="2"/>
  <c r="Z222" i="2"/>
  <c r="Z255" i="2"/>
  <c r="P255" i="2"/>
  <c r="Z261" i="2"/>
  <c r="P261" i="2"/>
  <c r="P299" i="2"/>
  <c r="Z299" i="2"/>
  <c r="I333" i="2"/>
  <c r="I365" i="2"/>
  <c r="I392" i="2"/>
  <c r="I571" i="2"/>
  <c r="I579" i="2"/>
  <c r="I587" i="2"/>
  <c r="K596" i="2"/>
  <c r="K604" i="2"/>
  <c r="K612" i="2"/>
  <c r="K620" i="2"/>
  <c r="P461" i="2"/>
  <c r="Z461" i="2"/>
  <c r="Z319" i="2"/>
  <c r="P319" i="2"/>
  <c r="P351" i="2"/>
  <c r="Z351" i="2"/>
  <c r="P383" i="2"/>
  <c r="Z383" i="2"/>
  <c r="P521" i="2"/>
  <c r="Z521" i="2"/>
  <c r="P304" i="2"/>
  <c r="Z304" i="2"/>
  <c r="P336" i="2"/>
  <c r="Z336" i="2"/>
  <c r="P368" i="2"/>
  <c r="Z368" i="2"/>
  <c r="P597" i="2"/>
  <c r="Z597" i="2"/>
  <c r="G304" i="2"/>
  <c r="G336" i="2"/>
  <c r="G368" i="2"/>
  <c r="I477" i="2"/>
  <c r="P481" i="2"/>
  <c r="Z481" i="2"/>
  <c r="P592" i="2"/>
  <c r="Z592" i="2"/>
  <c r="I411" i="2"/>
  <c r="AF443" i="2"/>
  <c r="I443" i="2"/>
  <c r="I475" i="2"/>
  <c r="P473" i="2"/>
  <c r="Z473" i="2"/>
  <c r="P308" i="2"/>
  <c r="Z308" i="2"/>
  <c r="P340" i="2"/>
  <c r="Z340" i="2"/>
  <c r="P372" i="2"/>
  <c r="Z372" i="2"/>
  <c r="P566" i="2"/>
  <c r="Z566" i="2"/>
  <c r="Z282" i="2"/>
  <c r="P282" i="2"/>
  <c r="P317" i="2"/>
  <c r="Z317" i="2"/>
  <c r="P349" i="2"/>
  <c r="Z349" i="2"/>
  <c r="P381" i="2"/>
  <c r="Z381" i="2"/>
  <c r="AF486" i="2"/>
  <c r="I486" i="2"/>
  <c r="I518" i="2"/>
  <c r="AF550" i="2"/>
  <c r="I550" i="2"/>
  <c r="P603" i="2"/>
  <c r="Z603" i="2"/>
  <c r="P550" i="2"/>
  <c r="Z550" i="2"/>
  <c r="P486" i="2"/>
  <c r="Z486" i="2"/>
  <c r="P422" i="2"/>
  <c r="Z422" i="2"/>
  <c r="G589" i="2"/>
  <c r="P573" i="2"/>
  <c r="Z573" i="2"/>
  <c r="P508" i="2"/>
  <c r="Z508" i="2"/>
  <c r="P444" i="2"/>
  <c r="Z444" i="2"/>
  <c r="P572" i="2"/>
  <c r="Z572" i="2"/>
  <c r="P507" i="2"/>
  <c r="Z507" i="2"/>
  <c r="P443" i="2"/>
  <c r="Z443" i="2"/>
  <c r="P596" i="2"/>
  <c r="AF596" i="2"/>
  <c r="Z596" i="2"/>
  <c r="P530" i="2"/>
  <c r="Z530" i="2"/>
  <c r="P466" i="2"/>
  <c r="Z466" i="2"/>
  <c r="G636" i="2"/>
  <c r="P602" i="2"/>
  <c r="Z602" i="2"/>
  <c r="P536" i="2"/>
  <c r="Z536" i="2"/>
  <c r="P472" i="2"/>
  <c r="Z472" i="2"/>
  <c r="P408" i="2"/>
  <c r="Z408" i="2"/>
  <c r="G47" i="2"/>
  <c r="P560" i="2"/>
  <c r="Z560" i="2"/>
  <c r="P495" i="2"/>
  <c r="Z495" i="2"/>
  <c r="P431" i="2"/>
  <c r="Z431" i="2"/>
  <c r="BL12" i="2"/>
  <c r="BL76" i="2"/>
  <c r="BL19" i="2"/>
  <c r="BL83" i="2"/>
  <c r="BL26" i="2"/>
  <c r="BL90" i="2"/>
  <c r="BL33" i="2"/>
  <c r="BL97" i="2"/>
  <c r="F308" i="1"/>
  <c r="G308" i="1" s="1"/>
  <c r="I308" i="1" s="1"/>
  <c r="F224" i="1"/>
  <c r="G224" i="1" s="1"/>
  <c r="H224" i="1" s="1"/>
  <c r="E863" i="3"/>
  <c r="F138" i="1"/>
  <c r="G138" i="1" s="1"/>
  <c r="H138" i="1" s="1"/>
  <c r="E778" i="3"/>
  <c r="F178" i="1"/>
  <c r="G178" i="1"/>
  <c r="H178" i="1" s="1"/>
  <c r="E818" i="3"/>
  <c r="F693" i="1"/>
  <c r="G693" i="1" s="1"/>
  <c r="I693" i="1" s="1"/>
  <c r="E309" i="3"/>
  <c r="F252" i="1"/>
  <c r="G252" i="1" s="1"/>
  <c r="I252" i="1" s="1"/>
  <c r="E878" i="3"/>
  <c r="E256" i="3"/>
  <c r="F628" i="1"/>
  <c r="G628" i="1" s="1"/>
  <c r="I628" i="1" s="1"/>
  <c r="F373" i="1"/>
  <c r="G373" i="1" s="1"/>
  <c r="I373" i="1" s="1"/>
  <c r="E949" i="3"/>
  <c r="F27" i="1"/>
  <c r="G27" i="1" s="1"/>
  <c r="H27" i="1" s="1"/>
  <c r="E668" i="3"/>
  <c r="F260" i="1"/>
  <c r="G260" i="1" s="1"/>
  <c r="I260" i="1" s="1"/>
  <c r="E884" i="3"/>
  <c r="F678" i="1"/>
  <c r="G678" i="1"/>
  <c r="J678" i="1" s="1"/>
  <c r="E294" i="3"/>
  <c r="F775" i="1"/>
  <c r="G775" i="1" s="1"/>
  <c r="I775" i="1" s="1"/>
  <c r="E390" i="3"/>
  <c r="F938" i="1"/>
  <c r="G938" i="1" s="1"/>
  <c r="I938" i="1" s="1"/>
  <c r="E556" i="3"/>
  <c r="E329" i="3"/>
  <c r="E917" i="3"/>
  <c r="E494" i="3"/>
  <c r="E997" i="3"/>
  <c r="E449" i="3"/>
  <c r="E872" i="3"/>
  <c r="E498" i="3"/>
  <c r="E506" i="3"/>
  <c r="E254" i="3"/>
  <c r="E772" i="3"/>
  <c r="E426" i="3"/>
  <c r="E213" i="3"/>
  <c r="E533" i="3"/>
  <c r="E1001" i="3"/>
  <c r="E665" i="3"/>
  <c r="E311" i="3"/>
  <c r="E916" i="3"/>
  <c r="E791" i="3"/>
  <c r="E735" i="3"/>
  <c r="E416" i="3"/>
  <c r="E973" i="3"/>
  <c r="E727" i="3"/>
  <c r="E994" i="3"/>
  <c r="E760" i="3"/>
  <c r="E951" i="3"/>
  <c r="E959" i="3"/>
  <c r="E865" i="3"/>
  <c r="E759" i="3"/>
  <c r="E968" i="3"/>
  <c r="E744" i="3"/>
  <c r="E662" i="3"/>
  <c r="BK16" i="2"/>
  <c r="BJ16" i="2"/>
  <c r="BI16" i="2"/>
  <c r="BH16" i="2"/>
  <c r="BG16" i="2"/>
  <c r="BF16" i="2"/>
  <c r="BE16" i="2"/>
  <c r="BD16" i="2"/>
  <c r="BC16" i="2"/>
  <c r="BK80" i="2"/>
  <c r="BJ80" i="2"/>
  <c r="BI80" i="2"/>
  <c r="BH80" i="2"/>
  <c r="BG80" i="2"/>
  <c r="BF80" i="2"/>
  <c r="BE80" i="2"/>
  <c r="BD80" i="2"/>
  <c r="BC80" i="2"/>
  <c r="BK23" i="2"/>
  <c r="BJ23" i="2"/>
  <c r="BI23" i="2"/>
  <c r="BH23" i="2"/>
  <c r="BG23" i="2"/>
  <c r="BF23" i="2"/>
  <c r="BE23" i="2"/>
  <c r="BD23" i="2"/>
  <c r="BC23" i="2"/>
  <c r="BK87" i="2"/>
  <c r="BJ87" i="2"/>
  <c r="BI87" i="2"/>
  <c r="BH87" i="2"/>
  <c r="BG87" i="2"/>
  <c r="BF87" i="2"/>
  <c r="BE87" i="2"/>
  <c r="BD87" i="2"/>
  <c r="BC87" i="2"/>
  <c r="BK38" i="2"/>
  <c r="BJ38" i="2"/>
  <c r="BI38" i="2"/>
  <c r="BH38" i="2"/>
  <c r="BG38" i="2"/>
  <c r="BF38" i="2"/>
  <c r="BE38" i="2"/>
  <c r="BD38" i="2"/>
  <c r="BC38" i="2"/>
  <c r="BK102" i="2"/>
  <c r="BJ102" i="2"/>
  <c r="BI102" i="2"/>
  <c r="BH102" i="2"/>
  <c r="BG102" i="2"/>
  <c r="BF102" i="2"/>
  <c r="BE102" i="2"/>
  <c r="BD102" i="2"/>
  <c r="BC102" i="2"/>
  <c r="AT59" i="2"/>
  <c r="AS59" i="2"/>
  <c r="AR59" i="2"/>
  <c r="AQ59" i="2"/>
  <c r="AP59" i="2"/>
  <c r="AO59" i="2"/>
  <c r="AN59" i="2"/>
  <c r="AM59" i="2"/>
  <c r="AL59" i="2"/>
  <c r="AT123" i="2"/>
  <c r="AS123" i="2"/>
  <c r="AR123" i="2"/>
  <c r="AQ123" i="2"/>
  <c r="AP123" i="2"/>
  <c r="AO123" i="2"/>
  <c r="AN123" i="2"/>
  <c r="AM123" i="2"/>
  <c r="AL123" i="2"/>
  <c r="AT187" i="2"/>
  <c r="AS187" i="2"/>
  <c r="AR187" i="2"/>
  <c r="AQ187" i="2"/>
  <c r="AP187" i="2"/>
  <c r="AO187" i="2"/>
  <c r="AN187" i="2"/>
  <c r="AM187" i="2"/>
  <c r="AL187" i="2"/>
  <c r="AT264" i="2"/>
  <c r="AS264" i="2"/>
  <c r="AR264" i="2"/>
  <c r="AQ264" i="2"/>
  <c r="AP264" i="2"/>
  <c r="AO264" i="2"/>
  <c r="AN264" i="2"/>
  <c r="AM264" i="2"/>
  <c r="AL264" i="2"/>
  <c r="AT47" i="2"/>
  <c r="AS47" i="2"/>
  <c r="AR47" i="2"/>
  <c r="AQ47" i="2"/>
  <c r="AP47" i="2"/>
  <c r="AO47" i="2"/>
  <c r="AN47" i="2"/>
  <c r="AM47" i="2"/>
  <c r="AL47" i="2"/>
  <c r="AS92" i="2"/>
  <c r="AR92" i="2"/>
  <c r="AQ92" i="2"/>
  <c r="AP92" i="2"/>
  <c r="AO92" i="2"/>
  <c r="AN92" i="2"/>
  <c r="AM92" i="2"/>
  <c r="AL92" i="2"/>
  <c r="AT92" i="2"/>
  <c r="AS156" i="2"/>
  <c r="AR156" i="2"/>
  <c r="AQ156" i="2"/>
  <c r="AP156" i="2"/>
  <c r="AO156" i="2"/>
  <c r="AN156" i="2"/>
  <c r="AM156" i="2"/>
  <c r="AL156" i="2"/>
  <c r="AT156" i="2"/>
  <c r="AT226" i="2"/>
  <c r="AS226" i="2"/>
  <c r="AR226" i="2"/>
  <c r="AQ226" i="2"/>
  <c r="AP226" i="2"/>
  <c r="AO226" i="2"/>
  <c r="AN226" i="2"/>
  <c r="AM226" i="2"/>
  <c r="AL226" i="2"/>
  <c r="AT44" i="2"/>
  <c r="AS44" i="2"/>
  <c r="AR44" i="2"/>
  <c r="AQ44" i="2"/>
  <c r="AP44" i="2"/>
  <c r="AO44" i="2"/>
  <c r="AN44" i="2"/>
  <c r="AM44" i="2"/>
  <c r="AL44" i="2"/>
  <c r="AT109" i="2"/>
  <c r="AS109" i="2"/>
  <c r="AR109" i="2"/>
  <c r="AQ109" i="2"/>
  <c r="AP109" i="2"/>
  <c r="AO109" i="2"/>
  <c r="AN109" i="2"/>
  <c r="AM109" i="2"/>
  <c r="AL109" i="2"/>
  <c r="AR173" i="2"/>
  <c r="AQ173" i="2"/>
  <c r="AP173" i="2"/>
  <c r="AO173" i="2"/>
  <c r="AN173" i="2"/>
  <c r="AM173" i="2"/>
  <c r="AL173" i="2"/>
  <c r="AT173" i="2"/>
  <c r="AS173" i="2"/>
  <c r="AT235" i="2"/>
  <c r="AS235" i="2"/>
  <c r="AR235" i="2"/>
  <c r="AQ235" i="2"/>
  <c r="AP235" i="2"/>
  <c r="AO235" i="2"/>
  <c r="AN235" i="2"/>
  <c r="AM235" i="2"/>
  <c r="AL235" i="2"/>
  <c r="AT21" i="2"/>
  <c r="AS21" i="2"/>
  <c r="AR21" i="2"/>
  <c r="AQ21" i="2"/>
  <c r="AP21" i="2"/>
  <c r="AO21" i="2"/>
  <c r="AN21" i="2"/>
  <c r="AM21" i="2"/>
  <c r="AL21" i="2"/>
  <c r="AT78" i="2"/>
  <c r="AS78" i="2"/>
  <c r="AR78" i="2"/>
  <c r="AQ78" i="2"/>
  <c r="AP78" i="2"/>
  <c r="AO78" i="2"/>
  <c r="AN78" i="2"/>
  <c r="AM78" i="2"/>
  <c r="AL78" i="2"/>
  <c r="AT142" i="2"/>
  <c r="AS142" i="2"/>
  <c r="AR142" i="2"/>
  <c r="AQ142" i="2"/>
  <c r="AP142" i="2"/>
  <c r="AO142" i="2"/>
  <c r="AN142" i="2"/>
  <c r="AM142" i="2"/>
  <c r="AL142" i="2"/>
  <c r="AT194" i="2"/>
  <c r="AS194" i="2"/>
  <c r="AR194" i="2"/>
  <c r="AQ194" i="2"/>
  <c r="AP194" i="2"/>
  <c r="AO194" i="2"/>
  <c r="AN194" i="2"/>
  <c r="AM194" i="2"/>
  <c r="AL194" i="2"/>
  <c r="AT274" i="2"/>
  <c r="AS274" i="2"/>
  <c r="AR274" i="2"/>
  <c r="AQ274" i="2"/>
  <c r="AP274" i="2"/>
  <c r="AO274" i="2"/>
  <c r="AN274" i="2"/>
  <c r="AM274" i="2"/>
  <c r="AL274" i="2"/>
  <c r="AT71" i="2"/>
  <c r="AS71" i="2"/>
  <c r="AR71" i="2"/>
  <c r="AQ71" i="2"/>
  <c r="AP71" i="2"/>
  <c r="AO71" i="2"/>
  <c r="AN71" i="2"/>
  <c r="AM71" i="2"/>
  <c r="AL71" i="2"/>
  <c r="AT135" i="2"/>
  <c r="AS135" i="2"/>
  <c r="AR135" i="2"/>
  <c r="AQ135" i="2"/>
  <c r="AP135" i="2"/>
  <c r="AO135" i="2"/>
  <c r="AN135" i="2"/>
  <c r="AM135" i="2"/>
  <c r="AL135" i="2"/>
  <c r="AT192" i="2"/>
  <c r="AS192" i="2"/>
  <c r="AR192" i="2"/>
  <c r="AQ192" i="2"/>
  <c r="AP192" i="2"/>
  <c r="AO192" i="2"/>
  <c r="AN192" i="2"/>
  <c r="AM192" i="2"/>
  <c r="AL192" i="2"/>
  <c r="AT258" i="2"/>
  <c r="AS258" i="2"/>
  <c r="AR258" i="2"/>
  <c r="AQ258" i="2"/>
  <c r="AP258" i="2"/>
  <c r="AO258" i="2"/>
  <c r="AN258" i="2"/>
  <c r="AM258" i="2"/>
  <c r="AL258" i="2"/>
  <c r="AT80" i="2"/>
  <c r="AS80" i="2"/>
  <c r="AR80" i="2"/>
  <c r="AQ80" i="2"/>
  <c r="AP80" i="2"/>
  <c r="AO80" i="2"/>
  <c r="AN80" i="2"/>
  <c r="AM80" i="2"/>
  <c r="AL80" i="2"/>
  <c r="AT144" i="2"/>
  <c r="AS144" i="2"/>
  <c r="AR144" i="2"/>
  <c r="AQ144" i="2"/>
  <c r="AP144" i="2"/>
  <c r="AO144" i="2"/>
  <c r="AN144" i="2"/>
  <c r="AM144" i="2"/>
  <c r="AL144" i="2"/>
  <c r="AT214" i="2"/>
  <c r="AS214" i="2"/>
  <c r="AR214" i="2"/>
  <c r="AQ214" i="2"/>
  <c r="AP214" i="2"/>
  <c r="AO214" i="2"/>
  <c r="AN214" i="2"/>
  <c r="AM214" i="2"/>
  <c r="AL214" i="2"/>
  <c r="AT269" i="2"/>
  <c r="AS269" i="2"/>
  <c r="AR269" i="2"/>
  <c r="AQ269" i="2"/>
  <c r="AP269" i="2"/>
  <c r="AO269" i="2"/>
  <c r="AN269" i="2"/>
  <c r="AM269" i="2"/>
  <c r="AL269" i="2"/>
  <c r="AT57" i="2"/>
  <c r="AS57" i="2"/>
  <c r="AR57" i="2"/>
  <c r="AQ57" i="2"/>
  <c r="AP57" i="2"/>
  <c r="AO57" i="2"/>
  <c r="AN57" i="2"/>
  <c r="AM57" i="2"/>
  <c r="AL57" i="2"/>
  <c r="AT121" i="2"/>
  <c r="AS121" i="2"/>
  <c r="AR121" i="2"/>
  <c r="AQ121" i="2"/>
  <c r="AP121" i="2"/>
  <c r="AO121" i="2"/>
  <c r="AN121" i="2"/>
  <c r="AM121" i="2"/>
  <c r="AL121" i="2"/>
  <c r="AT185" i="2"/>
  <c r="AS185" i="2"/>
  <c r="AR185" i="2"/>
  <c r="AQ185" i="2"/>
  <c r="AP185" i="2"/>
  <c r="AO185" i="2"/>
  <c r="AN185" i="2"/>
  <c r="AM185" i="2"/>
  <c r="AL185" i="2"/>
  <c r="AT242" i="2"/>
  <c r="AS242" i="2"/>
  <c r="AR242" i="2"/>
  <c r="AQ242" i="2"/>
  <c r="AP242" i="2"/>
  <c r="AO242" i="2"/>
  <c r="AN242" i="2"/>
  <c r="AM242" i="2"/>
  <c r="AL242" i="2"/>
  <c r="AT66" i="2"/>
  <c r="AS66" i="2"/>
  <c r="AR66" i="2"/>
  <c r="AQ66" i="2"/>
  <c r="AP66" i="2"/>
  <c r="AO66" i="2"/>
  <c r="AN66" i="2"/>
  <c r="AM66" i="2"/>
  <c r="AL66" i="2"/>
  <c r="AT130" i="2"/>
  <c r="AS130" i="2"/>
  <c r="AR130" i="2"/>
  <c r="AQ130" i="2"/>
  <c r="AP130" i="2"/>
  <c r="AO130" i="2"/>
  <c r="AN130" i="2"/>
  <c r="AM130" i="2"/>
  <c r="AL130" i="2"/>
  <c r="AT200" i="2"/>
  <c r="AS200" i="2"/>
  <c r="AR200" i="2"/>
  <c r="AQ200" i="2"/>
  <c r="AP200" i="2"/>
  <c r="AO200" i="2"/>
  <c r="AN200" i="2"/>
  <c r="AM200" i="2"/>
  <c r="AL200" i="2"/>
  <c r="AT262" i="2"/>
  <c r="AS262" i="2"/>
  <c r="AR262" i="2"/>
  <c r="AQ262" i="2"/>
  <c r="AP262" i="2"/>
  <c r="AO262" i="2"/>
  <c r="AN262" i="2"/>
  <c r="AM262" i="2"/>
  <c r="AL262" i="2"/>
  <c r="AT304" i="2"/>
  <c r="AS304" i="2"/>
  <c r="AR304" i="2"/>
  <c r="AQ304" i="2"/>
  <c r="AP304" i="2"/>
  <c r="AO304" i="2"/>
  <c r="AN304" i="2"/>
  <c r="AM304" i="2"/>
  <c r="AL304" i="2"/>
  <c r="AT368" i="2"/>
  <c r="AS368" i="2"/>
  <c r="AR368" i="2"/>
  <c r="AQ368" i="2"/>
  <c r="AP368" i="2"/>
  <c r="AO368" i="2"/>
  <c r="AN368" i="2"/>
  <c r="AM368" i="2"/>
  <c r="AL368" i="2"/>
  <c r="AT321" i="2"/>
  <c r="AS321" i="2"/>
  <c r="AR321" i="2"/>
  <c r="AQ321" i="2"/>
  <c r="AP321" i="2"/>
  <c r="AO321" i="2"/>
  <c r="AN321" i="2"/>
  <c r="AM321" i="2"/>
  <c r="AL321" i="2"/>
  <c r="AT385" i="2"/>
  <c r="AS385" i="2"/>
  <c r="AR385" i="2"/>
  <c r="AQ385" i="2"/>
  <c r="AP385" i="2"/>
  <c r="AO385" i="2"/>
  <c r="AN385" i="2"/>
  <c r="AM385" i="2"/>
  <c r="AL385" i="2"/>
  <c r="AS488" i="2"/>
  <c r="AR488" i="2"/>
  <c r="AQ488" i="2"/>
  <c r="AP488" i="2"/>
  <c r="AO488" i="2"/>
  <c r="AN488" i="2"/>
  <c r="AM488" i="2"/>
  <c r="AL488" i="2"/>
  <c r="AT488" i="2"/>
  <c r="AT504" i="2"/>
  <c r="AS504" i="2"/>
  <c r="AR504" i="2"/>
  <c r="AQ504" i="2"/>
  <c r="AP504" i="2"/>
  <c r="AO504" i="2"/>
  <c r="AN504" i="2"/>
  <c r="AM504" i="2"/>
  <c r="AL504" i="2"/>
  <c r="AT520" i="2"/>
  <c r="AS520" i="2"/>
  <c r="AR520" i="2"/>
  <c r="AQ520" i="2"/>
  <c r="AP520" i="2"/>
  <c r="AO520" i="2"/>
  <c r="AN520" i="2"/>
  <c r="AM520" i="2"/>
  <c r="AL520" i="2"/>
  <c r="AT536" i="2"/>
  <c r="AS536" i="2"/>
  <c r="AR536" i="2"/>
  <c r="AQ536" i="2"/>
  <c r="AP536" i="2"/>
  <c r="AO536" i="2"/>
  <c r="AN536" i="2"/>
  <c r="AM536" i="2"/>
  <c r="AL536" i="2"/>
  <c r="AT552" i="2"/>
  <c r="AS552" i="2"/>
  <c r="AR552" i="2"/>
  <c r="AQ552" i="2"/>
  <c r="AP552" i="2"/>
  <c r="AO552" i="2"/>
  <c r="AN552" i="2"/>
  <c r="AM552" i="2"/>
  <c r="AL552" i="2"/>
  <c r="AT314" i="2"/>
  <c r="AS314" i="2"/>
  <c r="AR314" i="2"/>
  <c r="AQ314" i="2"/>
  <c r="AP314" i="2"/>
  <c r="AO314" i="2"/>
  <c r="AN314" i="2"/>
  <c r="AM314" i="2"/>
  <c r="AL314" i="2"/>
  <c r="AT378" i="2"/>
  <c r="AS378" i="2"/>
  <c r="AR378" i="2"/>
  <c r="AQ378" i="2"/>
  <c r="AP378" i="2"/>
  <c r="AO378" i="2"/>
  <c r="AN378" i="2"/>
  <c r="AM378" i="2"/>
  <c r="AL378" i="2"/>
  <c r="AT413" i="2"/>
  <c r="AS413" i="2"/>
  <c r="AR413" i="2"/>
  <c r="AQ413" i="2"/>
  <c r="AP413" i="2"/>
  <c r="AO413" i="2"/>
  <c r="AN413" i="2"/>
  <c r="AM413" i="2"/>
  <c r="AL413" i="2"/>
  <c r="AT421" i="2"/>
  <c r="AS421" i="2"/>
  <c r="AR421" i="2"/>
  <c r="AQ421" i="2"/>
  <c r="AP421" i="2"/>
  <c r="AO421" i="2"/>
  <c r="AN421" i="2"/>
  <c r="AM421" i="2"/>
  <c r="AL421" i="2"/>
  <c r="AR429" i="2"/>
  <c r="AQ429" i="2"/>
  <c r="AP429" i="2"/>
  <c r="AO429" i="2"/>
  <c r="AN429" i="2"/>
  <c r="AM429" i="2"/>
  <c r="AL429" i="2"/>
  <c r="AT429" i="2"/>
  <c r="AS429" i="2"/>
  <c r="AT437" i="2"/>
  <c r="AS437" i="2"/>
  <c r="AR437" i="2"/>
  <c r="AQ437" i="2"/>
  <c r="AP437" i="2"/>
  <c r="AO437" i="2"/>
  <c r="AN437" i="2"/>
  <c r="AM437" i="2"/>
  <c r="AL437" i="2"/>
  <c r="AT445" i="2"/>
  <c r="AS445" i="2"/>
  <c r="AR445" i="2"/>
  <c r="AQ445" i="2"/>
  <c r="AP445" i="2"/>
  <c r="AO445" i="2"/>
  <c r="AN445" i="2"/>
  <c r="AM445" i="2"/>
  <c r="AL445" i="2"/>
  <c r="AT453" i="2"/>
  <c r="AS453" i="2"/>
  <c r="AR453" i="2"/>
  <c r="AQ453" i="2"/>
  <c r="AP453" i="2"/>
  <c r="AO453" i="2"/>
  <c r="AN453" i="2"/>
  <c r="AM453" i="2"/>
  <c r="AL453" i="2"/>
  <c r="AR461" i="2"/>
  <c r="AQ461" i="2"/>
  <c r="AP461" i="2"/>
  <c r="AO461" i="2"/>
  <c r="AN461" i="2"/>
  <c r="AM461" i="2"/>
  <c r="AL461" i="2"/>
  <c r="AT461" i="2"/>
  <c r="AS461" i="2"/>
  <c r="AT469" i="2"/>
  <c r="AS469" i="2"/>
  <c r="AR469" i="2"/>
  <c r="AQ469" i="2"/>
  <c r="AP469" i="2"/>
  <c r="AO469" i="2"/>
  <c r="AN469" i="2"/>
  <c r="AM469" i="2"/>
  <c r="AL469" i="2"/>
  <c r="AT634" i="2"/>
  <c r="AS634" i="2"/>
  <c r="AR634" i="2"/>
  <c r="AQ634" i="2"/>
  <c r="AP634" i="2"/>
  <c r="AO634" i="2"/>
  <c r="AN634" i="2"/>
  <c r="AM634" i="2"/>
  <c r="AL634" i="2"/>
  <c r="AT347" i="2"/>
  <c r="AS347" i="2"/>
  <c r="AR347" i="2"/>
  <c r="AQ347" i="2"/>
  <c r="AP347" i="2"/>
  <c r="AO347" i="2"/>
  <c r="AN347" i="2"/>
  <c r="AM347" i="2"/>
  <c r="AL347" i="2"/>
  <c r="AT268" i="2"/>
  <c r="AS268" i="2"/>
  <c r="AR268" i="2"/>
  <c r="AQ268" i="2"/>
  <c r="AP268" i="2"/>
  <c r="AO268" i="2"/>
  <c r="AN268" i="2"/>
  <c r="AM268" i="2"/>
  <c r="AL268" i="2"/>
  <c r="AT332" i="2"/>
  <c r="AS332" i="2"/>
  <c r="AR332" i="2"/>
  <c r="AQ332" i="2"/>
  <c r="AP332" i="2"/>
  <c r="AO332" i="2"/>
  <c r="AN332" i="2"/>
  <c r="AM332" i="2"/>
  <c r="AL332" i="2"/>
  <c r="AT624" i="2"/>
  <c r="AS624" i="2"/>
  <c r="AR624" i="2"/>
  <c r="AQ624" i="2"/>
  <c r="AP624" i="2"/>
  <c r="AO624" i="2"/>
  <c r="AN624" i="2"/>
  <c r="AM624" i="2"/>
  <c r="AL624" i="2"/>
  <c r="AT365" i="2"/>
  <c r="AS365" i="2"/>
  <c r="AR365" i="2"/>
  <c r="AQ365" i="2"/>
  <c r="AP365" i="2"/>
  <c r="AO365" i="2"/>
  <c r="AN365" i="2"/>
  <c r="AM365" i="2"/>
  <c r="AL365" i="2"/>
  <c r="AT483" i="2"/>
  <c r="AS483" i="2"/>
  <c r="AR483" i="2"/>
  <c r="AQ483" i="2"/>
  <c r="AP483" i="2"/>
  <c r="AO483" i="2"/>
  <c r="AN483" i="2"/>
  <c r="AM483" i="2"/>
  <c r="AL483" i="2"/>
  <c r="AT499" i="2"/>
  <c r="AS499" i="2"/>
  <c r="AR499" i="2"/>
  <c r="AQ499" i="2"/>
  <c r="AP499" i="2"/>
  <c r="AO499" i="2"/>
  <c r="AN499" i="2"/>
  <c r="AM499" i="2"/>
  <c r="AL499" i="2"/>
  <c r="AT515" i="2"/>
  <c r="AS515" i="2"/>
  <c r="AR515" i="2"/>
  <c r="AQ515" i="2"/>
  <c r="AP515" i="2"/>
  <c r="AO515" i="2"/>
  <c r="AN515" i="2"/>
  <c r="AM515" i="2"/>
  <c r="AL515" i="2"/>
  <c r="AT531" i="2"/>
  <c r="AS531" i="2"/>
  <c r="AR531" i="2"/>
  <c r="AQ531" i="2"/>
  <c r="AP531" i="2"/>
  <c r="AO531" i="2"/>
  <c r="AN531" i="2"/>
  <c r="AM531" i="2"/>
  <c r="AL531" i="2"/>
  <c r="AT547" i="2"/>
  <c r="AS547" i="2"/>
  <c r="AR547" i="2"/>
  <c r="AQ547" i="2"/>
  <c r="AP547" i="2"/>
  <c r="AO547" i="2"/>
  <c r="AN547" i="2"/>
  <c r="AM547" i="2"/>
  <c r="AL547" i="2"/>
  <c r="AT631" i="2"/>
  <c r="AS631" i="2"/>
  <c r="AR631" i="2"/>
  <c r="AQ631" i="2"/>
  <c r="AP631" i="2"/>
  <c r="AO631" i="2"/>
  <c r="AN631" i="2"/>
  <c r="AM631" i="2"/>
  <c r="AL631" i="2"/>
  <c r="AT342" i="2"/>
  <c r="AS342" i="2"/>
  <c r="AR342" i="2"/>
  <c r="AQ342" i="2"/>
  <c r="AP342" i="2"/>
  <c r="AO342" i="2"/>
  <c r="AN342" i="2"/>
  <c r="AM342" i="2"/>
  <c r="AL342" i="2"/>
  <c r="AT393" i="2"/>
  <c r="AS393" i="2"/>
  <c r="AR393" i="2"/>
  <c r="AQ393" i="2"/>
  <c r="AP393" i="2"/>
  <c r="AO393" i="2"/>
  <c r="AN393" i="2"/>
  <c r="AM393" i="2"/>
  <c r="AL393" i="2"/>
  <c r="AT303" i="2"/>
  <c r="AS303" i="2"/>
  <c r="AR303" i="2"/>
  <c r="AQ303" i="2"/>
  <c r="AP303" i="2"/>
  <c r="AO303" i="2"/>
  <c r="AN303" i="2"/>
  <c r="AM303" i="2"/>
  <c r="AL303" i="2"/>
  <c r="AT367" i="2"/>
  <c r="AS367" i="2"/>
  <c r="AR367" i="2"/>
  <c r="AQ367" i="2"/>
  <c r="AP367" i="2"/>
  <c r="AO367" i="2"/>
  <c r="AN367" i="2"/>
  <c r="AM367" i="2"/>
  <c r="AL367" i="2"/>
  <c r="AT402" i="2"/>
  <c r="AS402" i="2"/>
  <c r="AR402" i="2"/>
  <c r="AQ402" i="2"/>
  <c r="AP402" i="2"/>
  <c r="AO402" i="2"/>
  <c r="AN402" i="2"/>
  <c r="AM402" i="2"/>
  <c r="AL402" i="2"/>
  <c r="AT567" i="2"/>
  <c r="AS567" i="2"/>
  <c r="AR567" i="2"/>
  <c r="AQ567" i="2"/>
  <c r="AP567" i="2"/>
  <c r="AO567" i="2"/>
  <c r="AN567" i="2"/>
  <c r="AM567" i="2"/>
  <c r="AL567" i="2"/>
  <c r="AS575" i="2"/>
  <c r="AT575" i="2"/>
  <c r="AR575" i="2"/>
  <c r="AQ575" i="2"/>
  <c r="AP575" i="2"/>
  <c r="AO575" i="2"/>
  <c r="AN575" i="2"/>
  <c r="AM575" i="2"/>
  <c r="AL575" i="2"/>
  <c r="AS583" i="2"/>
  <c r="AR583" i="2"/>
  <c r="AQ583" i="2"/>
  <c r="AP583" i="2"/>
  <c r="AO583" i="2"/>
  <c r="AN583" i="2"/>
  <c r="AM583" i="2"/>
  <c r="AL583" i="2"/>
  <c r="AT583" i="2"/>
  <c r="AT592" i="2"/>
  <c r="AS592" i="2"/>
  <c r="AR592" i="2"/>
  <c r="AQ592" i="2"/>
  <c r="AP592" i="2"/>
  <c r="AO592" i="2"/>
  <c r="AN592" i="2"/>
  <c r="AM592" i="2"/>
  <c r="AL592" i="2"/>
  <c r="AT600" i="2"/>
  <c r="AS600" i="2"/>
  <c r="AR600" i="2"/>
  <c r="AQ600" i="2"/>
  <c r="AP600" i="2"/>
  <c r="AO600" i="2"/>
  <c r="AN600" i="2"/>
  <c r="AM600" i="2"/>
  <c r="AL600" i="2"/>
  <c r="AS608" i="2"/>
  <c r="AT608" i="2"/>
  <c r="AR608" i="2"/>
  <c r="AQ608" i="2"/>
  <c r="AP608" i="2"/>
  <c r="AO608" i="2"/>
  <c r="AN608" i="2"/>
  <c r="AM608" i="2"/>
  <c r="AL608" i="2"/>
  <c r="AS616" i="2"/>
  <c r="AR616" i="2"/>
  <c r="AQ616" i="2"/>
  <c r="AP616" i="2"/>
  <c r="AO616" i="2"/>
  <c r="AN616" i="2"/>
  <c r="AM616" i="2"/>
  <c r="AL616" i="2"/>
  <c r="AT616" i="2"/>
  <c r="AT625" i="2"/>
  <c r="AS625" i="2"/>
  <c r="AR625" i="2"/>
  <c r="AQ625" i="2"/>
  <c r="AP625" i="2"/>
  <c r="AO625" i="2"/>
  <c r="AN625" i="2"/>
  <c r="AM625" i="2"/>
  <c r="AL625" i="2"/>
  <c r="BK53" i="2"/>
  <c r="BJ53" i="2"/>
  <c r="BI53" i="2"/>
  <c r="BH53" i="2"/>
  <c r="BG53" i="2"/>
  <c r="BF53" i="2"/>
  <c r="BE53" i="2"/>
  <c r="BD53" i="2"/>
  <c r="BC53" i="2"/>
  <c r="BK117" i="2"/>
  <c r="BJ117" i="2"/>
  <c r="BI117" i="2"/>
  <c r="BH117" i="2"/>
  <c r="BG117" i="2"/>
  <c r="BF117" i="2"/>
  <c r="BE117" i="2"/>
  <c r="BD117" i="2"/>
  <c r="BC117" i="2"/>
  <c r="Z57" i="2"/>
  <c r="P57" i="2"/>
  <c r="Z89" i="2"/>
  <c r="P89" i="2"/>
  <c r="Z121" i="2"/>
  <c r="P121" i="2"/>
  <c r="P153" i="2"/>
  <c r="Z153" i="2"/>
  <c r="P185" i="2"/>
  <c r="Z185" i="2"/>
  <c r="P223" i="2"/>
  <c r="Z223" i="2"/>
  <c r="Z250" i="2"/>
  <c r="P250" i="2"/>
  <c r="P278" i="2"/>
  <c r="Z278" i="2"/>
  <c r="P33" i="2"/>
  <c r="Z33" i="2"/>
  <c r="Z74" i="2"/>
  <c r="P74" i="2"/>
  <c r="Z106" i="2"/>
  <c r="P106" i="2"/>
  <c r="Z138" i="2"/>
  <c r="P138" i="2"/>
  <c r="P170" i="2"/>
  <c r="Z170" i="2"/>
  <c r="P208" i="2"/>
  <c r="Z208" i="2"/>
  <c r="G90" i="2"/>
  <c r="G154" i="2"/>
  <c r="P254" i="2"/>
  <c r="Z254" i="2"/>
  <c r="H51" i="2"/>
  <c r="AF51" i="2"/>
  <c r="AF83" i="2"/>
  <c r="I83" i="2"/>
  <c r="AF115" i="2"/>
  <c r="I115" i="2"/>
  <c r="I147" i="2"/>
  <c r="AF147" i="2"/>
  <c r="AF179" i="2"/>
  <c r="I179" i="2"/>
  <c r="I217" i="2"/>
  <c r="AF217" i="2"/>
  <c r="AF252" i="2"/>
  <c r="I252" i="2"/>
  <c r="I281" i="2"/>
  <c r="H35" i="2"/>
  <c r="Z61" i="2"/>
  <c r="P61" i="2"/>
  <c r="Z93" i="2"/>
  <c r="P93" i="2"/>
  <c r="Z125" i="2"/>
  <c r="P125" i="2"/>
  <c r="P157" i="2"/>
  <c r="Z157" i="2"/>
  <c r="P189" i="2"/>
  <c r="Z189" i="2"/>
  <c r="J226" i="2"/>
  <c r="Z256" i="2"/>
  <c r="P256" i="2"/>
  <c r="I44" i="2"/>
  <c r="P196" i="2"/>
  <c r="Z196" i="2"/>
  <c r="P228" i="2"/>
  <c r="Z228" i="2"/>
  <c r="Z213" i="2"/>
  <c r="P213" i="2"/>
  <c r="Z248" i="2"/>
  <c r="P248" i="2"/>
  <c r="P23" i="2"/>
  <c r="Z23" i="2"/>
  <c r="Z64" i="2"/>
  <c r="P64" i="2"/>
  <c r="Z96" i="2"/>
  <c r="P96" i="2"/>
  <c r="Z128" i="2"/>
  <c r="P128" i="2"/>
  <c r="P160" i="2"/>
  <c r="Z160" i="2"/>
  <c r="P302" i="2"/>
  <c r="Z302" i="2"/>
  <c r="P334" i="2"/>
  <c r="Z334" i="2"/>
  <c r="P366" i="2"/>
  <c r="Z366" i="2"/>
  <c r="P393" i="2"/>
  <c r="Z393" i="2"/>
  <c r="AF572" i="2"/>
  <c r="I572" i="2"/>
  <c r="I580" i="2"/>
  <c r="I588" i="2"/>
  <c r="AF597" i="2"/>
  <c r="K597" i="2"/>
  <c r="K605" i="2"/>
  <c r="AF613" i="2"/>
  <c r="K613" i="2"/>
  <c r="AF621" i="2"/>
  <c r="K621" i="2"/>
  <c r="P429" i="2"/>
  <c r="Z429" i="2"/>
  <c r="P489" i="2"/>
  <c r="Z489" i="2"/>
  <c r="I311" i="2"/>
  <c r="I343" i="2"/>
  <c r="I375" i="2"/>
  <c r="P580" i="2"/>
  <c r="AF580" i="2"/>
  <c r="Z580" i="2"/>
  <c r="P305" i="2"/>
  <c r="Z305" i="2"/>
  <c r="P337" i="2"/>
  <c r="AF337" i="2"/>
  <c r="Z337" i="2"/>
  <c r="P369" i="2"/>
  <c r="AF369" i="2"/>
  <c r="Z369" i="2"/>
  <c r="I479" i="2"/>
  <c r="AF495" i="2"/>
  <c r="I495" i="2"/>
  <c r="I511" i="2"/>
  <c r="I527" i="2"/>
  <c r="I543" i="2"/>
  <c r="AF560" i="2"/>
  <c r="I560" i="2"/>
  <c r="P449" i="2"/>
  <c r="Z449" i="2"/>
  <c r="Z271" i="2"/>
  <c r="P271" i="2"/>
  <c r="P306" i="2"/>
  <c r="Z306" i="2"/>
  <c r="P338" i="2"/>
  <c r="Z338" i="2"/>
  <c r="P370" i="2"/>
  <c r="Z370" i="2"/>
  <c r="P574" i="2"/>
  <c r="Z574" i="2"/>
  <c r="P315" i="2"/>
  <c r="Z315" i="2"/>
  <c r="P347" i="2"/>
  <c r="Z347" i="2"/>
  <c r="P379" i="2"/>
  <c r="Z379" i="2"/>
  <c r="I412" i="2"/>
  <c r="I420" i="2"/>
  <c r="I428" i="2"/>
  <c r="I436" i="2"/>
  <c r="AF444" i="2"/>
  <c r="I444" i="2"/>
  <c r="I452" i="2"/>
  <c r="I460" i="2"/>
  <c r="I468" i="2"/>
  <c r="I476" i="2"/>
  <c r="P441" i="2"/>
  <c r="Z441" i="2"/>
  <c r="G315" i="2"/>
  <c r="G347" i="2"/>
  <c r="G379" i="2"/>
  <c r="P533" i="2"/>
  <c r="Z533" i="2"/>
  <c r="I289" i="2"/>
  <c r="I324" i="2"/>
  <c r="I356" i="2"/>
  <c r="I388" i="2"/>
  <c r="I488" i="2"/>
  <c r="I504" i="2"/>
  <c r="I520" i="2"/>
  <c r="AF536" i="2"/>
  <c r="I536" i="2"/>
  <c r="J552" i="2"/>
  <c r="P586" i="2"/>
  <c r="Z586" i="2"/>
  <c r="P542" i="2"/>
  <c r="Z542" i="2"/>
  <c r="P478" i="2"/>
  <c r="Z478" i="2"/>
  <c r="P414" i="2"/>
  <c r="Z414" i="2"/>
  <c r="K556" i="2"/>
  <c r="AF556" i="2"/>
  <c r="P565" i="2"/>
  <c r="Z565" i="2"/>
  <c r="P500" i="2"/>
  <c r="Z500" i="2"/>
  <c r="P436" i="2"/>
  <c r="AF436" i="2"/>
  <c r="Z436" i="2"/>
  <c r="P624" i="2"/>
  <c r="Z624" i="2"/>
  <c r="P564" i="2"/>
  <c r="Z564" i="2"/>
  <c r="P499" i="2"/>
  <c r="Z499" i="2"/>
  <c r="P435" i="2"/>
  <c r="AF435" i="2"/>
  <c r="Z435" i="2"/>
  <c r="G623" i="2"/>
  <c r="P587" i="2"/>
  <c r="AF587" i="2"/>
  <c r="Z587" i="2"/>
  <c r="P522" i="2"/>
  <c r="Z522" i="2"/>
  <c r="P458" i="2"/>
  <c r="Z458" i="2"/>
  <c r="P634" i="2"/>
  <c r="Z634" i="2"/>
  <c r="P594" i="2"/>
  <c r="Z594" i="2"/>
  <c r="P528" i="2"/>
  <c r="Z528" i="2"/>
  <c r="P464" i="2"/>
  <c r="Z464" i="2"/>
  <c r="P551" i="2"/>
  <c r="Z551" i="2"/>
  <c r="P487" i="2"/>
  <c r="Z487" i="2"/>
  <c r="P423" i="2"/>
  <c r="Z423" i="2"/>
  <c r="G404" i="2"/>
  <c r="BL20" i="2"/>
  <c r="BL84" i="2"/>
  <c r="BL27" i="2"/>
  <c r="BL91" i="2"/>
  <c r="BL34" i="2"/>
  <c r="BL98" i="2"/>
  <c r="BL41" i="2"/>
  <c r="BL105" i="2"/>
  <c r="F789" i="1"/>
  <c r="G789" i="1" s="1"/>
  <c r="I789" i="1" s="1"/>
  <c r="E405" i="3"/>
  <c r="E32" i="3"/>
  <c r="F923" i="1"/>
  <c r="G923" i="1"/>
  <c r="I923" i="1" s="1"/>
  <c r="E541" i="3"/>
  <c r="F201" i="1"/>
  <c r="G201" i="1" s="1"/>
  <c r="H201" i="1" s="1"/>
  <c r="E841" i="3"/>
  <c r="F137" i="1"/>
  <c r="G137" i="1" s="1"/>
  <c r="H137" i="1" s="1"/>
  <c r="E777" i="3"/>
  <c r="F105" i="1"/>
  <c r="G105" i="1" s="1"/>
  <c r="H105" i="1" s="1"/>
  <c r="F73" i="1"/>
  <c r="G73" i="1" s="1"/>
  <c r="H73" i="1" s="1"/>
  <c r="E713" i="3"/>
  <c r="E37" i="3"/>
  <c r="F240" i="1"/>
  <c r="G240" i="1" s="1"/>
  <c r="I240" i="1" s="1"/>
  <c r="E869" i="3"/>
  <c r="F165" i="1"/>
  <c r="G165" i="1" s="1"/>
  <c r="H165" i="1" s="1"/>
  <c r="E805" i="3"/>
  <c r="F101" i="1"/>
  <c r="G101" i="1" s="1"/>
  <c r="H101" i="1" s="1"/>
  <c r="E741" i="3"/>
  <c r="E710" i="3"/>
  <c r="F239" i="1"/>
  <c r="G239" i="1" s="1"/>
  <c r="I239" i="1" s="1"/>
  <c r="E868" i="3"/>
  <c r="F394" i="1"/>
  <c r="G394" i="1" s="1"/>
  <c r="I394" i="1" s="1"/>
  <c r="E962" i="3"/>
  <c r="E240" i="3"/>
  <c r="F599" i="1"/>
  <c r="G599" i="1"/>
  <c r="I599" i="1" s="1"/>
  <c r="E286" i="3"/>
  <c r="E482" i="3"/>
  <c r="E279" i="3"/>
  <c r="E566" i="3"/>
  <c r="E440" i="3"/>
  <c r="E830" i="3"/>
  <c r="E481" i="3"/>
  <c r="E489" i="3"/>
  <c r="E462" i="3"/>
  <c r="E932" i="3"/>
  <c r="E496" i="3"/>
  <c r="E998" i="3"/>
  <c r="E292" i="3"/>
  <c r="E728" i="3"/>
  <c r="E28" i="3"/>
  <c r="E391" i="3"/>
  <c r="E693" i="3"/>
  <c r="E571" i="3"/>
  <c r="E986" i="3"/>
  <c r="E23" i="3"/>
  <c r="E719" i="3"/>
  <c r="E425" i="3"/>
  <c r="E955" i="3"/>
  <c r="E13" i="3"/>
  <c r="E687" i="3"/>
  <c r="E862" i="3"/>
  <c r="E707" i="3"/>
  <c r="AT406" i="2"/>
  <c r="AS406" i="2"/>
  <c r="AR406" i="2"/>
  <c r="AQ406" i="2"/>
  <c r="AP406" i="2"/>
  <c r="AO406" i="2"/>
  <c r="AN406" i="2"/>
  <c r="AM406" i="2"/>
  <c r="AL406" i="2"/>
  <c r="BK24" i="2"/>
  <c r="BJ24" i="2"/>
  <c r="BI24" i="2"/>
  <c r="BH24" i="2"/>
  <c r="BG24" i="2"/>
  <c r="BF24" i="2"/>
  <c r="BE24" i="2"/>
  <c r="BD24" i="2"/>
  <c r="BC24" i="2"/>
  <c r="BK88" i="2"/>
  <c r="BJ88" i="2"/>
  <c r="BI88" i="2"/>
  <c r="BH88" i="2"/>
  <c r="BG88" i="2"/>
  <c r="BF88" i="2"/>
  <c r="BE88" i="2"/>
  <c r="BD88" i="2"/>
  <c r="BC88" i="2"/>
  <c r="BK31" i="2"/>
  <c r="BJ31" i="2"/>
  <c r="BI31" i="2"/>
  <c r="BH31" i="2"/>
  <c r="BG31" i="2"/>
  <c r="BF31" i="2"/>
  <c r="BE31" i="2"/>
  <c r="BD31" i="2"/>
  <c r="BC31" i="2"/>
  <c r="BK95" i="2"/>
  <c r="BJ95" i="2"/>
  <c r="BI95" i="2"/>
  <c r="BH95" i="2"/>
  <c r="BG95" i="2"/>
  <c r="BF95" i="2"/>
  <c r="BE95" i="2"/>
  <c r="BD95" i="2"/>
  <c r="BC95" i="2"/>
  <c r="BK46" i="2"/>
  <c r="BJ46" i="2"/>
  <c r="BI46" i="2"/>
  <c r="BH46" i="2"/>
  <c r="BG46" i="2"/>
  <c r="BF46" i="2"/>
  <c r="BE46" i="2"/>
  <c r="BD46" i="2"/>
  <c r="BC46" i="2"/>
  <c r="BK110" i="2"/>
  <c r="BJ110" i="2"/>
  <c r="BI110" i="2"/>
  <c r="BH110" i="2"/>
  <c r="BG110" i="2"/>
  <c r="BF110" i="2"/>
  <c r="BE110" i="2"/>
  <c r="BD110" i="2"/>
  <c r="BC110" i="2"/>
  <c r="AT67" i="2"/>
  <c r="AS67" i="2"/>
  <c r="AR67" i="2"/>
  <c r="AQ67" i="2"/>
  <c r="AP67" i="2"/>
  <c r="AO67" i="2"/>
  <c r="AN67" i="2"/>
  <c r="AM67" i="2"/>
  <c r="AL67" i="2"/>
  <c r="AT131" i="2"/>
  <c r="AS131" i="2"/>
  <c r="AR131" i="2"/>
  <c r="AQ131" i="2"/>
  <c r="AP131" i="2"/>
  <c r="AO131" i="2"/>
  <c r="AN131" i="2"/>
  <c r="AM131" i="2"/>
  <c r="AL131" i="2"/>
  <c r="AT201" i="2"/>
  <c r="AS201" i="2"/>
  <c r="AR201" i="2"/>
  <c r="AQ201" i="2"/>
  <c r="AP201" i="2"/>
  <c r="AO201" i="2"/>
  <c r="AN201" i="2"/>
  <c r="AM201" i="2"/>
  <c r="AL201" i="2"/>
  <c r="AT270" i="2"/>
  <c r="AS270" i="2"/>
  <c r="AR270" i="2"/>
  <c r="AQ270" i="2"/>
  <c r="AP270" i="2"/>
  <c r="AO270" i="2"/>
  <c r="AN270" i="2"/>
  <c r="AM270" i="2"/>
  <c r="AL270" i="2"/>
  <c r="AS49" i="2"/>
  <c r="AR49" i="2"/>
  <c r="AQ49" i="2"/>
  <c r="AP49" i="2"/>
  <c r="AO49" i="2"/>
  <c r="AN49" i="2"/>
  <c r="AM49" i="2"/>
  <c r="AL49" i="2"/>
  <c r="AT49" i="2"/>
  <c r="AT100" i="2"/>
  <c r="AS100" i="2"/>
  <c r="AR100" i="2"/>
  <c r="AQ100" i="2"/>
  <c r="AP100" i="2"/>
  <c r="AO100" i="2"/>
  <c r="AN100" i="2"/>
  <c r="AM100" i="2"/>
  <c r="AL100" i="2"/>
  <c r="AT164" i="2"/>
  <c r="AS164" i="2"/>
  <c r="AR164" i="2"/>
  <c r="AQ164" i="2"/>
  <c r="AP164" i="2"/>
  <c r="AO164" i="2"/>
  <c r="AN164" i="2"/>
  <c r="AM164" i="2"/>
  <c r="AL164" i="2"/>
  <c r="AS234" i="2"/>
  <c r="AR234" i="2"/>
  <c r="AQ234" i="2"/>
  <c r="AP234" i="2"/>
  <c r="AO234" i="2"/>
  <c r="AN234" i="2"/>
  <c r="AM234" i="2"/>
  <c r="AL234" i="2"/>
  <c r="AT234" i="2"/>
  <c r="AR53" i="2"/>
  <c r="AQ53" i="2"/>
  <c r="AP53" i="2"/>
  <c r="AO53" i="2"/>
  <c r="AN53" i="2"/>
  <c r="AM53" i="2"/>
  <c r="AL53" i="2"/>
  <c r="AT53" i="2"/>
  <c r="AS53" i="2"/>
  <c r="AT117" i="2"/>
  <c r="AS117" i="2"/>
  <c r="AR117" i="2"/>
  <c r="AQ117" i="2"/>
  <c r="AP117" i="2"/>
  <c r="AO117" i="2"/>
  <c r="AN117" i="2"/>
  <c r="AM117" i="2"/>
  <c r="AL117" i="2"/>
  <c r="AT181" i="2"/>
  <c r="AS181" i="2"/>
  <c r="AR181" i="2"/>
  <c r="AQ181" i="2"/>
  <c r="AP181" i="2"/>
  <c r="AO181" i="2"/>
  <c r="AN181" i="2"/>
  <c r="AM181" i="2"/>
  <c r="AL181" i="2"/>
  <c r="AT246" i="2"/>
  <c r="AS246" i="2"/>
  <c r="AR246" i="2"/>
  <c r="AQ246" i="2"/>
  <c r="AP246" i="2"/>
  <c r="AO246" i="2"/>
  <c r="AN246" i="2"/>
  <c r="AM246" i="2"/>
  <c r="AL246" i="2"/>
  <c r="AT29" i="2"/>
  <c r="AS29" i="2"/>
  <c r="AR29" i="2"/>
  <c r="AQ29" i="2"/>
  <c r="AP29" i="2"/>
  <c r="AO29" i="2"/>
  <c r="AN29" i="2"/>
  <c r="AM29" i="2"/>
  <c r="AL29" i="2"/>
  <c r="AT86" i="2"/>
  <c r="AS86" i="2"/>
  <c r="AR86" i="2"/>
  <c r="AQ86" i="2"/>
  <c r="AP86" i="2"/>
  <c r="AO86" i="2"/>
  <c r="AN86" i="2"/>
  <c r="AM86" i="2"/>
  <c r="AL86" i="2"/>
  <c r="AT150" i="2"/>
  <c r="AS150" i="2"/>
  <c r="AR150" i="2"/>
  <c r="AQ150" i="2"/>
  <c r="AP150" i="2"/>
  <c r="AO150" i="2"/>
  <c r="AN150" i="2"/>
  <c r="AM150" i="2"/>
  <c r="AL150" i="2"/>
  <c r="AT196" i="2"/>
  <c r="AS196" i="2"/>
  <c r="AR196" i="2"/>
  <c r="AQ196" i="2"/>
  <c r="AP196" i="2"/>
  <c r="AO196" i="2"/>
  <c r="AN196" i="2"/>
  <c r="AM196" i="2"/>
  <c r="AL196" i="2"/>
  <c r="AT279" i="2"/>
  <c r="AS279" i="2"/>
  <c r="AR279" i="2"/>
  <c r="AQ279" i="2"/>
  <c r="AP279" i="2"/>
  <c r="AO279" i="2"/>
  <c r="AN279" i="2"/>
  <c r="AM279" i="2"/>
  <c r="AL279" i="2"/>
  <c r="AT79" i="2"/>
  <c r="AS79" i="2"/>
  <c r="AR79" i="2"/>
  <c r="AQ79" i="2"/>
  <c r="AP79" i="2"/>
  <c r="AO79" i="2"/>
  <c r="AN79" i="2"/>
  <c r="AM79" i="2"/>
  <c r="AL79" i="2"/>
  <c r="AT143" i="2"/>
  <c r="AS143" i="2"/>
  <c r="AR143" i="2"/>
  <c r="AQ143" i="2"/>
  <c r="AP143" i="2"/>
  <c r="AO143" i="2"/>
  <c r="AN143" i="2"/>
  <c r="AM143" i="2"/>
  <c r="AL143" i="2"/>
  <c r="AT197" i="2"/>
  <c r="AS197" i="2"/>
  <c r="AR197" i="2"/>
  <c r="AQ197" i="2"/>
  <c r="AP197" i="2"/>
  <c r="AO197" i="2"/>
  <c r="AN197" i="2"/>
  <c r="AM197" i="2"/>
  <c r="AL197" i="2"/>
  <c r="AS286" i="2"/>
  <c r="AT286" i="2"/>
  <c r="AR286" i="2"/>
  <c r="AQ286" i="2"/>
  <c r="AP286" i="2"/>
  <c r="AO286" i="2"/>
  <c r="AN286" i="2"/>
  <c r="AM286" i="2"/>
  <c r="AL286" i="2"/>
  <c r="AT88" i="2"/>
  <c r="AS88" i="2"/>
  <c r="AR88" i="2"/>
  <c r="AQ88" i="2"/>
  <c r="AP88" i="2"/>
  <c r="AO88" i="2"/>
  <c r="AN88" i="2"/>
  <c r="AM88" i="2"/>
  <c r="AL88" i="2"/>
  <c r="AT152" i="2"/>
  <c r="AS152" i="2"/>
  <c r="AR152" i="2"/>
  <c r="AQ152" i="2"/>
  <c r="AP152" i="2"/>
  <c r="AO152" i="2"/>
  <c r="AN152" i="2"/>
  <c r="AM152" i="2"/>
  <c r="AL152" i="2"/>
  <c r="AT222" i="2"/>
  <c r="AS222" i="2"/>
  <c r="AR222" i="2"/>
  <c r="AQ222" i="2"/>
  <c r="AP222" i="2"/>
  <c r="AO222" i="2"/>
  <c r="AN222" i="2"/>
  <c r="AM222" i="2"/>
  <c r="AL222" i="2"/>
  <c r="AT271" i="2"/>
  <c r="AS271" i="2"/>
  <c r="AR271" i="2"/>
  <c r="AQ271" i="2"/>
  <c r="AP271" i="2"/>
  <c r="AO271" i="2"/>
  <c r="AN271" i="2"/>
  <c r="AM271" i="2"/>
  <c r="AL271" i="2"/>
  <c r="AT65" i="2"/>
  <c r="AS65" i="2"/>
  <c r="AR65" i="2"/>
  <c r="AQ65" i="2"/>
  <c r="AP65" i="2"/>
  <c r="AO65" i="2"/>
  <c r="AN65" i="2"/>
  <c r="AM65" i="2"/>
  <c r="AL65" i="2"/>
  <c r="AT129" i="2"/>
  <c r="AS129" i="2"/>
  <c r="AR129" i="2"/>
  <c r="AQ129" i="2"/>
  <c r="AP129" i="2"/>
  <c r="AO129" i="2"/>
  <c r="AN129" i="2"/>
  <c r="AM129" i="2"/>
  <c r="AL129" i="2"/>
  <c r="AT199" i="2"/>
  <c r="AS199" i="2"/>
  <c r="AR199" i="2"/>
  <c r="AQ199" i="2"/>
  <c r="AP199" i="2"/>
  <c r="AO199" i="2"/>
  <c r="AN199" i="2"/>
  <c r="AM199" i="2"/>
  <c r="AL199" i="2"/>
  <c r="AT250" i="2"/>
  <c r="AS250" i="2"/>
  <c r="AR250" i="2"/>
  <c r="AQ250" i="2"/>
  <c r="AP250" i="2"/>
  <c r="AO250" i="2"/>
  <c r="AN250" i="2"/>
  <c r="AM250" i="2"/>
  <c r="AL250" i="2"/>
  <c r="AT74" i="2"/>
  <c r="AS74" i="2"/>
  <c r="AR74" i="2"/>
  <c r="AQ74" i="2"/>
  <c r="AP74" i="2"/>
  <c r="AO74" i="2"/>
  <c r="AN74" i="2"/>
  <c r="AM74" i="2"/>
  <c r="AL74" i="2"/>
  <c r="AT138" i="2"/>
  <c r="AS138" i="2"/>
  <c r="AR138" i="2"/>
  <c r="AQ138" i="2"/>
  <c r="AP138" i="2"/>
  <c r="AO138" i="2"/>
  <c r="AN138" i="2"/>
  <c r="AM138" i="2"/>
  <c r="AL138" i="2"/>
  <c r="AT208" i="2"/>
  <c r="AS208" i="2"/>
  <c r="AR208" i="2"/>
  <c r="AQ208" i="2"/>
  <c r="AP208" i="2"/>
  <c r="AO208" i="2"/>
  <c r="AN208" i="2"/>
  <c r="AM208" i="2"/>
  <c r="AL208" i="2"/>
  <c r="AT291" i="2"/>
  <c r="AS291" i="2"/>
  <c r="AR291" i="2"/>
  <c r="AQ291" i="2"/>
  <c r="AP291" i="2"/>
  <c r="AO291" i="2"/>
  <c r="AN291" i="2"/>
  <c r="AM291" i="2"/>
  <c r="AL291" i="2"/>
  <c r="AT312" i="2"/>
  <c r="AS312" i="2"/>
  <c r="AR312" i="2"/>
  <c r="AQ312" i="2"/>
  <c r="AP312" i="2"/>
  <c r="AO312" i="2"/>
  <c r="AN312" i="2"/>
  <c r="AM312" i="2"/>
  <c r="AL312" i="2"/>
  <c r="AT376" i="2"/>
  <c r="AS376" i="2"/>
  <c r="AR376" i="2"/>
  <c r="AQ376" i="2"/>
  <c r="AP376" i="2"/>
  <c r="AO376" i="2"/>
  <c r="AN376" i="2"/>
  <c r="AM376" i="2"/>
  <c r="AL376" i="2"/>
  <c r="AS329" i="2"/>
  <c r="AR329" i="2"/>
  <c r="AQ329" i="2"/>
  <c r="AP329" i="2"/>
  <c r="AO329" i="2"/>
  <c r="AN329" i="2"/>
  <c r="AM329" i="2"/>
  <c r="AL329" i="2"/>
  <c r="AT329" i="2"/>
  <c r="AS396" i="2"/>
  <c r="AR396" i="2"/>
  <c r="AQ396" i="2"/>
  <c r="AP396" i="2"/>
  <c r="AO396" i="2"/>
  <c r="AN396" i="2"/>
  <c r="AM396" i="2"/>
  <c r="AL396" i="2"/>
  <c r="AT396" i="2"/>
  <c r="AT490" i="2"/>
  <c r="AS490" i="2"/>
  <c r="AR490" i="2"/>
  <c r="AQ490" i="2"/>
  <c r="AP490" i="2"/>
  <c r="AO490" i="2"/>
  <c r="AN490" i="2"/>
  <c r="AM490" i="2"/>
  <c r="AL490" i="2"/>
  <c r="AT506" i="2"/>
  <c r="AS506" i="2"/>
  <c r="AR506" i="2"/>
  <c r="AQ506" i="2"/>
  <c r="AP506" i="2"/>
  <c r="AO506" i="2"/>
  <c r="AN506" i="2"/>
  <c r="AM506" i="2"/>
  <c r="AL506" i="2"/>
  <c r="AT522" i="2"/>
  <c r="AS522" i="2"/>
  <c r="AR522" i="2"/>
  <c r="AQ522" i="2"/>
  <c r="AP522" i="2"/>
  <c r="AO522" i="2"/>
  <c r="AN522" i="2"/>
  <c r="AM522" i="2"/>
  <c r="AL522" i="2"/>
  <c r="AT538" i="2"/>
  <c r="AS538" i="2"/>
  <c r="AR538" i="2"/>
  <c r="AQ538" i="2"/>
  <c r="AP538" i="2"/>
  <c r="AO538" i="2"/>
  <c r="AN538" i="2"/>
  <c r="AM538" i="2"/>
  <c r="AL538" i="2"/>
  <c r="AT554" i="2"/>
  <c r="AS554" i="2"/>
  <c r="AR554" i="2"/>
  <c r="AQ554" i="2"/>
  <c r="AP554" i="2"/>
  <c r="AO554" i="2"/>
  <c r="AN554" i="2"/>
  <c r="AM554" i="2"/>
  <c r="AL554" i="2"/>
  <c r="AT322" i="2"/>
  <c r="AS322" i="2"/>
  <c r="AR322" i="2"/>
  <c r="AQ322" i="2"/>
  <c r="AP322" i="2"/>
  <c r="AO322" i="2"/>
  <c r="AN322" i="2"/>
  <c r="AM322" i="2"/>
  <c r="AL322" i="2"/>
  <c r="AT386" i="2"/>
  <c r="AS386" i="2"/>
  <c r="AR386" i="2"/>
  <c r="AQ386" i="2"/>
  <c r="AP386" i="2"/>
  <c r="AO386" i="2"/>
  <c r="AN386" i="2"/>
  <c r="AM386" i="2"/>
  <c r="AL386" i="2"/>
  <c r="AR414" i="2"/>
  <c r="AQ414" i="2"/>
  <c r="AP414" i="2"/>
  <c r="AO414" i="2"/>
  <c r="AN414" i="2"/>
  <c r="AM414" i="2"/>
  <c r="AL414" i="2"/>
  <c r="AT414" i="2"/>
  <c r="AS414" i="2"/>
  <c r="AT422" i="2"/>
  <c r="AS422" i="2"/>
  <c r="AR422" i="2"/>
  <c r="AQ422" i="2"/>
  <c r="AP422" i="2"/>
  <c r="AO422" i="2"/>
  <c r="AN422" i="2"/>
  <c r="AM422" i="2"/>
  <c r="AL422" i="2"/>
  <c r="AT430" i="2"/>
  <c r="AS430" i="2"/>
  <c r="AR430" i="2"/>
  <c r="AQ430" i="2"/>
  <c r="AP430" i="2"/>
  <c r="AO430" i="2"/>
  <c r="AN430" i="2"/>
  <c r="AM430" i="2"/>
  <c r="AL430" i="2"/>
  <c r="AT438" i="2"/>
  <c r="AS438" i="2"/>
  <c r="AR438" i="2"/>
  <c r="AQ438" i="2"/>
  <c r="AP438" i="2"/>
  <c r="AO438" i="2"/>
  <c r="AN438" i="2"/>
  <c r="AM438" i="2"/>
  <c r="AL438" i="2"/>
  <c r="AR446" i="2"/>
  <c r="AQ446" i="2"/>
  <c r="AP446" i="2"/>
  <c r="AO446" i="2"/>
  <c r="AN446" i="2"/>
  <c r="AM446" i="2"/>
  <c r="AL446" i="2"/>
  <c r="AT446" i="2"/>
  <c r="AS446" i="2"/>
  <c r="AT454" i="2"/>
  <c r="AS454" i="2"/>
  <c r="AR454" i="2"/>
  <c r="AQ454" i="2"/>
  <c r="AP454" i="2"/>
  <c r="AO454" i="2"/>
  <c r="AN454" i="2"/>
  <c r="AM454" i="2"/>
  <c r="AL454" i="2"/>
  <c r="AT462" i="2"/>
  <c r="AS462" i="2"/>
  <c r="AR462" i="2"/>
  <c r="AQ462" i="2"/>
  <c r="AP462" i="2"/>
  <c r="AO462" i="2"/>
  <c r="AN462" i="2"/>
  <c r="AM462" i="2"/>
  <c r="AL462" i="2"/>
  <c r="AT470" i="2"/>
  <c r="AS470" i="2"/>
  <c r="AR470" i="2"/>
  <c r="AQ470" i="2"/>
  <c r="AP470" i="2"/>
  <c r="AO470" i="2"/>
  <c r="AN470" i="2"/>
  <c r="AM470" i="2"/>
  <c r="AL470" i="2"/>
  <c r="AT288" i="2"/>
  <c r="AS288" i="2"/>
  <c r="AR288" i="2"/>
  <c r="AQ288" i="2"/>
  <c r="AP288" i="2"/>
  <c r="AO288" i="2"/>
  <c r="AN288" i="2"/>
  <c r="AM288" i="2"/>
  <c r="AL288" i="2"/>
  <c r="AT355" i="2"/>
  <c r="AS355" i="2"/>
  <c r="AR355" i="2"/>
  <c r="AQ355" i="2"/>
  <c r="AP355" i="2"/>
  <c r="AO355" i="2"/>
  <c r="AN355" i="2"/>
  <c r="AM355" i="2"/>
  <c r="AL355" i="2"/>
  <c r="AT273" i="2"/>
  <c r="AS273" i="2"/>
  <c r="AR273" i="2"/>
  <c r="AQ273" i="2"/>
  <c r="AP273" i="2"/>
  <c r="AO273" i="2"/>
  <c r="AN273" i="2"/>
  <c r="AM273" i="2"/>
  <c r="AL273" i="2"/>
  <c r="AT340" i="2"/>
  <c r="AS340" i="2"/>
  <c r="AR340" i="2"/>
  <c r="AQ340" i="2"/>
  <c r="AP340" i="2"/>
  <c r="AO340" i="2"/>
  <c r="AN340" i="2"/>
  <c r="AM340" i="2"/>
  <c r="AL340" i="2"/>
  <c r="AT632" i="2"/>
  <c r="AS632" i="2"/>
  <c r="AR632" i="2"/>
  <c r="AQ632" i="2"/>
  <c r="AP632" i="2"/>
  <c r="AO632" i="2"/>
  <c r="AN632" i="2"/>
  <c r="AM632" i="2"/>
  <c r="AL632" i="2"/>
  <c r="AT373" i="2"/>
  <c r="AS373" i="2"/>
  <c r="AR373" i="2"/>
  <c r="AQ373" i="2"/>
  <c r="AP373" i="2"/>
  <c r="AO373" i="2"/>
  <c r="AN373" i="2"/>
  <c r="AM373" i="2"/>
  <c r="AL373" i="2"/>
  <c r="AT485" i="2"/>
  <c r="AS485" i="2"/>
  <c r="AR485" i="2"/>
  <c r="AQ485" i="2"/>
  <c r="AP485" i="2"/>
  <c r="AO485" i="2"/>
  <c r="AN485" i="2"/>
  <c r="AM485" i="2"/>
  <c r="AL485" i="2"/>
  <c r="AT501" i="2"/>
  <c r="AS501" i="2"/>
  <c r="AR501" i="2"/>
  <c r="AQ501" i="2"/>
  <c r="AP501" i="2"/>
  <c r="AO501" i="2"/>
  <c r="AN501" i="2"/>
  <c r="AM501" i="2"/>
  <c r="AL501" i="2"/>
  <c r="AT517" i="2"/>
  <c r="AS517" i="2"/>
  <c r="AR517" i="2"/>
  <c r="AQ517" i="2"/>
  <c r="AP517" i="2"/>
  <c r="AO517" i="2"/>
  <c r="AN517" i="2"/>
  <c r="AM517" i="2"/>
  <c r="AL517" i="2"/>
  <c r="AT533" i="2"/>
  <c r="AS533" i="2"/>
  <c r="AR533" i="2"/>
  <c r="AQ533" i="2"/>
  <c r="AP533" i="2"/>
  <c r="AO533" i="2"/>
  <c r="AN533" i="2"/>
  <c r="AM533" i="2"/>
  <c r="AL533" i="2"/>
  <c r="AT549" i="2"/>
  <c r="AS549" i="2"/>
  <c r="AR549" i="2"/>
  <c r="AQ549" i="2"/>
  <c r="AP549" i="2"/>
  <c r="AO549" i="2"/>
  <c r="AN549" i="2"/>
  <c r="AM549" i="2"/>
  <c r="AL549" i="2"/>
  <c r="AT639" i="2"/>
  <c r="AS639" i="2"/>
  <c r="AR639" i="2"/>
  <c r="AQ639" i="2"/>
  <c r="AP639" i="2"/>
  <c r="AO639" i="2"/>
  <c r="AN639" i="2"/>
  <c r="AM639" i="2"/>
  <c r="AL639" i="2"/>
  <c r="AT350" i="2"/>
  <c r="AS350" i="2"/>
  <c r="AR350" i="2"/>
  <c r="AQ350" i="2"/>
  <c r="AP350" i="2"/>
  <c r="AO350" i="2"/>
  <c r="AN350" i="2"/>
  <c r="AM350" i="2"/>
  <c r="AL350" i="2"/>
  <c r="AT622" i="2"/>
  <c r="AS622" i="2"/>
  <c r="AR622" i="2"/>
  <c r="AQ622" i="2"/>
  <c r="AP622" i="2"/>
  <c r="AO622" i="2"/>
  <c r="AN622" i="2"/>
  <c r="AM622" i="2"/>
  <c r="AL622" i="2"/>
  <c r="AT311" i="2"/>
  <c r="AS311" i="2"/>
  <c r="AR311" i="2"/>
  <c r="AQ311" i="2"/>
  <c r="AP311" i="2"/>
  <c r="AO311" i="2"/>
  <c r="AN311" i="2"/>
  <c r="AM311" i="2"/>
  <c r="AL311" i="2"/>
  <c r="AT375" i="2"/>
  <c r="AS375" i="2"/>
  <c r="AR375" i="2"/>
  <c r="AQ375" i="2"/>
  <c r="AP375" i="2"/>
  <c r="AO375" i="2"/>
  <c r="AN375" i="2"/>
  <c r="AM375" i="2"/>
  <c r="AL375" i="2"/>
  <c r="AT400" i="2"/>
  <c r="AS400" i="2"/>
  <c r="AR400" i="2"/>
  <c r="AQ400" i="2"/>
  <c r="AP400" i="2"/>
  <c r="AO400" i="2"/>
  <c r="AN400" i="2"/>
  <c r="AM400" i="2"/>
  <c r="AL400" i="2"/>
  <c r="AS568" i="2"/>
  <c r="AR568" i="2"/>
  <c r="AQ568" i="2"/>
  <c r="AP568" i="2"/>
  <c r="AO568" i="2"/>
  <c r="AN568" i="2"/>
  <c r="AM568" i="2"/>
  <c r="AL568" i="2"/>
  <c r="AT568" i="2"/>
  <c r="AT576" i="2"/>
  <c r="AS576" i="2"/>
  <c r="AR576" i="2"/>
  <c r="AQ576" i="2"/>
  <c r="AP576" i="2"/>
  <c r="AO576" i="2"/>
  <c r="AN576" i="2"/>
  <c r="AM576" i="2"/>
  <c r="AL576" i="2"/>
  <c r="AT584" i="2"/>
  <c r="AS584" i="2"/>
  <c r="AR584" i="2"/>
  <c r="AQ584" i="2"/>
  <c r="AP584" i="2"/>
  <c r="AO584" i="2"/>
  <c r="AN584" i="2"/>
  <c r="AM584" i="2"/>
  <c r="AL584" i="2"/>
  <c r="AS593" i="2"/>
  <c r="AT593" i="2"/>
  <c r="AR593" i="2"/>
  <c r="AQ593" i="2"/>
  <c r="AP593" i="2"/>
  <c r="AO593" i="2"/>
  <c r="AN593" i="2"/>
  <c r="AM593" i="2"/>
  <c r="AL593" i="2"/>
  <c r="AS601" i="2"/>
  <c r="AR601" i="2"/>
  <c r="AQ601" i="2"/>
  <c r="AP601" i="2"/>
  <c r="AO601" i="2"/>
  <c r="AN601" i="2"/>
  <c r="AM601" i="2"/>
  <c r="AL601" i="2"/>
  <c r="AT601" i="2"/>
  <c r="AT609" i="2"/>
  <c r="AS609" i="2"/>
  <c r="AR609" i="2"/>
  <c r="AQ609" i="2"/>
  <c r="AP609" i="2"/>
  <c r="AO609" i="2"/>
  <c r="AN609" i="2"/>
  <c r="AM609" i="2"/>
  <c r="AL609" i="2"/>
  <c r="AT617" i="2"/>
  <c r="AS617" i="2"/>
  <c r="AR617" i="2"/>
  <c r="AQ617" i="2"/>
  <c r="AP617" i="2"/>
  <c r="AO617" i="2"/>
  <c r="AN617" i="2"/>
  <c r="AM617" i="2"/>
  <c r="AL617" i="2"/>
  <c r="AT629" i="2"/>
  <c r="AS629" i="2"/>
  <c r="AR629" i="2"/>
  <c r="AQ629" i="2"/>
  <c r="AP629" i="2"/>
  <c r="AO629" i="2"/>
  <c r="AN629" i="2"/>
  <c r="AM629" i="2"/>
  <c r="AL629" i="2"/>
  <c r="BK61" i="2"/>
  <c r="BJ61" i="2"/>
  <c r="BI61" i="2"/>
  <c r="BH61" i="2"/>
  <c r="BG61" i="2"/>
  <c r="BF61" i="2"/>
  <c r="BE61" i="2"/>
  <c r="BD61" i="2"/>
  <c r="BC61" i="2"/>
  <c r="AF23" i="2"/>
  <c r="I23" i="2"/>
  <c r="AF64" i="2"/>
  <c r="I64" i="2"/>
  <c r="AF96" i="2"/>
  <c r="I96" i="2"/>
  <c r="AF128" i="2"/>
  <c r="H128" i="2"/>
  <c r="AF160" i="2"/>
  <c r="H160" i="2"/>
  <c r="I198" i="2"/>
  <c r="J230" i="2"/>
  <c r="AF261" i="2"/>
  <c r="I261" i="2"/>
  <c r="I291" i="2"/>
  <c r="H40" i="2"/>
  <c r="I81" i="2"/>
  <c r="I113" i="2"/>
  <c r="H145" i="2"/>
  <c r="I177" i="2"/>
  <c r="I215" i="2"/>
  <c r="P243" i="2"/>
  <c r="Z243" i="2"/>
  <c r="P26" i="2"/>
  <c r="AF26" i="2"/>
  <c r="Z26" i="2"/>
  <c r="P59" i="2"/>
  <c r="Z59" i="2"/>
  <c r="P91" i="2"/>
  <c r="Z91" i="2"/>
  <c r="P123" i="2"/>
  <c r="Z123" i="2"/>
  <c r="P155" i="2"/>
  <c r="Z155" i="2"/>
  <c r="P187" i="2"/>
  <c r="Z187" i="2"/>
  <c r="P225" i="2"/>
  <c r="Z225" i="2"/>
  <c r="AF258" i="2"/>
  <c r="I258" i="2"/>
  <c r="P27" i="2"/>
  <c r="Z27" i="2"/>
  <c r="P52" i="2"/>
  <c r="Z52" i="2"/>
  <c r="P84" i="2"/>
  <c r="Z84" i="2"/>
  <c r="P116" i="2"/>
  <c r="Z116" i="2"/>
  <c r="P148" i="2"/>
  <c r="Z148" i="2"/>
  <c r="P180" i="2"/>
  <c r="Z180" i="2"/>
  <c r="P218" i="2"/>
  <c r="Z218" i="2"/>
  <c r="Z253" i="2"/>
  <c r="P253" i="2"/>
  <c r="Z281" i="2"/>
  <c r="P281" i="2"/>
  <c r="Z36" i="2"/>
  <c r="P36" i="2"/>
  <c r="P195" i="2"/>
  <c r="Z195" i="2"/>
  <c r="P227" i="2"/>
  <c r="Z227" i="2"/>
  <c r="I283" i="2"/>
  <c r="Z45" i="2"/>
  <c r="P45" i="2"/>
  <c r="P78" i="2"/>
  <c r="Z78" i="2"/>
  <c r="P110" i="2"/>
  <c r="Z110" i="2"/>
  <c r="P142" i="2"/>
  <c r="Z142" i="2"/>
  <c r="P174" i="2"/>
  <c r="Z174" i="2"/>
  <c r="I203" i="2"/>
  <c r="I235" i="2"/>
  <c r="P263" i="2"/>
  <c r="Z263" i="2"/>
  <c r="P63" i="2"/>
  <c r="Z63" i="2"/>
  <c r="P95" i="2"/>
  <c r="Z95" i="2"/>
  <c r="P127" i="2"/>
  <c r="Z127" i="2"/>
  <c r="P159" i="2"/>
  <c r="Z159" i="2"/>
  <c r="P191" i="2"/>
  <c r="Z191" i="2"/>
  <c r="AF275" i="2"/>
  <c r="J275" i="2"/>
  <c r="I71" i="2"/>
  <c r="H103" i="2"/>
  <c r="I135" i="2"/>
  <c r="I167" i="2"/>
  <c r="P198" i="2"/>
  <c r="AF198" i="2"/>
  <c r="Z198" i="2"/>
  <c r="P230" i="2"/>
  <c r="AF230" i="2"/>
  <c r="Z230" i="2"/>
  <c r="P260" i="2"/>
  <c r="Z260" i="2"/>
  <c r="P275" i="2"/>
  <c r="Z275" i="2"/>
  <c r="I309" i="2"/>
  <c r="I341" i="2"/>
  <c r="I373" i="2"/>
  <c r="AF565" i="2"/>
  <c r="I565" i="2"/>
  <c r="AF573" i="2"/>
  <c r="I573" i="2"/>
  <c r="I581" i="2"/>
  <c r="I590" i="2"/>
  <c r="K598" i="2"/>
  <c r="J606" i="2"/>
  <c r="K614" i="2"/>
  <c r="P616" i="2"/>
  <c r="Z616" i="2"/>
  <c r="AF625" i="2"/>
  <c r="K625" i="2"/>
  <c r="P327" i="2"/>
  <c r="Z327" i="2"/>
  <c r="P359" i="2"/>
  <c r="Z359" i="2"/>
  <c r="G393" i="2"/>
  <c r="P457" i="2"/>
  <c r="Z457" i="2"/>
  <c r="P312" i="2"/>
  <c r="Z312" i="2"/>
  <c r="P344" i="2"/>
  <c r="Z344" i="2"/>
  <c r="P376" i="2"/>
  <c r="Z376" i="2"/>
  <c r="P549" i="2"/>
  <c r="Z549" i="2"/>
  <c r="AF402" i="2"/>
  <c r="I402" i="2"/>
  <c r="G312" i="2"/>
  <c r="G344" i="2"/>
  <c r="G376" i="2"/>
  <c r="AF481" i="2"/>
  <c r="I481" i="2"/>
  <c r="I497" i="2"/>
  <c r="I513" i="2"/>
  <c r="I529" i="2"/>
  <c r="I545" i="2"/>
  <c r="AF562" i="2"/>
  <c r="J562" i="2"/>
  <c r="P417" i="2"/>
  <c r="Z417" i="2"/>
  <c r="G278" i="2"/>
  <c r="P541" i="2"/>
  <c r="Z541" i="2"/>
  <c r="G429" i="2"/>
  <c r="I437" i="2"/>
  <c r="AF461" i="2"/>
  <c r="I461" i="2"/>
  <c r="I469" i="2"/>
  <c r="I563" i="2"/>
  <c r="P409" i="2"/>
  <c r="Z409" i="2"/>
  <c r="P316" i="2"/>
  <c r="Z316" i="2"/>
  <c r="P348" i="2"/>
  <c r="Z348" i="2"/>
  <c r="P380" i="2"/>
  <c r="Z380" i="2"/>
  <c r="P501" i="2"/>
  <c r="Z501" i="2"/>
  <c r="P290" i="2"/>
  <c r="Z290" i="2"/>
  <c r="Z325" i="2"/>
  <c r="P325" i="2"/>
  <c r="P357" i="2"/>
  <c r="Z357" i="2"/>
  <c r="P389" i="2"/>
  <c r="Z389" i="2"/>
  <c r="I490" i="2"/>
  <c r="I506" i="2"/>
  <c r="AF522" i="2"/>
  <c r="I522" i="2"/>
  <c r="I538" i="2"/>
  <c r="I554" i="2"/>
  <c r="P562" i="2"/>
  <c r="Z562" i="2"/>
  <c r="AF406" i="2"/>
  <c r="I406" i="2"/>
  <c r="P534" i="2"/>
  <c r="AF534" i="2"/>
  <c r="Z534" i="2"/>
  <c r="P470" i="2"/>
  <c r="Z470" i="2"/>
  <c r="AF640" i="2"/>
  <c r="K640" i="2"/>
  <c r="P557" i="2"/>
  <c r="Z557" i="2"/>
  <c r="P492" i="2"/>
  <c r="Z492" i="2"/>
  <c r="P428" i="2"/>
  <c r="AF428" i="2"/>
  <c r="Z428" i="2"/>
  <c r="P555" i="2"/>
  <c r="Z555" i="2"/>
  <c r="P491" i="2"/>
  <c r="Z491" i="2"/>
  <c r="P427" i="2"/>
  <c r="AF427" i="2"/>
  <c r="Z427" i="2"/>
  <c r="P579" i="2"/>
  <c r="AF579" i="2"/>
  <c r="Z579" i="2"/>
  <c r="P514" i="2"/>
  <c r="Z514" i="2"/>
  <c r="P450" i="2"/>
  <c r="Z450" i="2"/>
  <c r="K628" i="2"/>
  <c r="P585" i="2"/>
  <c r="Z585" i="2"/>
  <c r="P520" i="2"/>
  <c r="AF520" i="2"/>
  <c r="Z520" i="2"/>
  <c r="P456" i="2"/>
  <c r="Z456" i="2"/>
  <c r="P609" i="2"/>
  <c r="Z609" i="2"/>
  <c r="P543" i="2"/>
  <c r="AF543" i="2"/>
  <c r="Z543" i="2"/>
  <c r="P479" i="2"/>
  <c r="Z479" i="2"/>
  <c r="P415" i="2"/>
  <c r="Z415" i="2"/>
  <c r="BL28" i="2"/>
  <c r="BL92" i="2"/>
  <c r="BL35" i="2"/>
  <c r="BL99" i="2"/>
  <c r="BL42" i="2"/>
  <c r="BL106" i="2"/>
  <c r="BL49" i="2"/>
  <c r="BL113" i="2"/>
  <c r="F98" i="1"/>
  <c r="G98" i="1" s="1"/>
  <c r="H98" i="1"/>
  <c r="E738" i="3"/>
  <c r="F670" i="1"/>
  <c r="G670" i="1" s="1"/>
  <c r="I670" i="1" s="1"/>
  <c r="E1026" i="3"/>
  <c r="F659" i="1"/>
  <c r="G659" i="1" s="1"/>
  <c r="I659" i="1" s="1"/>
  <c r="E1025" i="3"/>
  <c r="F102" i="1"/>
  <c r="G102" i="1" s="1"/>
  <c r="H102" i="1" s="1"/>
  <c r="E742" i="3"/>
  <c r="F588" i="1"/>
  <c r="G588" i="1" s="1"/>
  <c r="I588" i="1" s="1"/>
  <c r="E1004" i="3"/>
  <c r="F146" i="1"/>
  <c r="G146" i="1" s="1"/>
  <c r="H146" i="1" s="1"/>
  <c r="E786" i="3"/>
  <c r="F665" i="1"/>
  <c r="G665" i="1" s="1"/>
  <c r="I665" i="1" s="1"/>
  <c r="E285" i="3"/>
  <c r="F118" i="1"/>
  <c r="G118" i="1" s="1"/>
  <c r="H118" i="1" s="1"/>
  <c r="E758" i="3"/>
  <c r="F269" i="1"/>
  <c r="G269" i="1" s="1"/>
  <c r="I269" i="1" s="1"/>
  <c r="E886" i="3"/>
  <c r="F318" i="1"/>
  <c r="G318" i="1" s="1"/>
  <c r="I318" i="1" s="1"/>
  <c r="E924" i="3"/>
  <c r="F686" i="1"/>
  <c r="G686" i="1" s="1"/>
  <c r="I686" i="1" s="1"/>
  <c r="E302" i="3"/>
  <c r="F751" i="1"/>
  <c r="G751" i="1" s="1"/>
  <c r="I751" i="1" s="1"/>
  <c r="E366" i="3"/>
  <c r="F946" i="1"/>
  <c r="G946" i="1" s="1"/>
  <c r="I946" i="1" s="1"/>
  <c r="E564" i="3"/>
  <c r="E474" i="3"/>
  <c r="E465" i="3"/>
  <c r="E554" i="3"/>
  <c r="E376" i="3"/>
  <c r="E472" i="3"/>
  <c r="E860" i="3"/>
  <c r="E409" i="3"/>
  <c r="E724" i="3"/>
  <c r="E42" i="3"/>
  <c r="E413" i="3"/>
  <c r="E984" i="3"/>
  <c r="E803" i="3"/>
  <c r="E224" i="3"/>
  <c r="E677" i="3"/>
  <c r="E988" i="3"/>
  <c r="E466" i="3"/>
  <c r="E972" i="3"/>
  <c r="E38" i="3"/>
  <c r="E752" i="3"/>
  <c r="E549" i="3"/>
  <c r="E931" i="3"/>
  <c r="E840" i="3"/>
  <c r="E694" i="3"/>
  <c r="E692" i="3"/>
  <c r="AF268" i="2"/>
  <c r="BK32" i="2"/>
  <c r="BJ32" i="2"/>
  <c r="BI32" i="2"/>
  <c r="BH32" i="2"/>
  <c r="BG32" i="2"/>
  <c r="BF32" i="2"/>
  <c r="BE32" i="2"/>
  <c r="BD32" i="2"/>
  <c r="BC32" i="2"/>
  <c r="BK96" i="2"/>
  <c r="BJ96" i="2"/>
  <c r="BI96" i="2"/>
  <c r="BH96" i="2"/>
  <c r="BG96" i="2"/>
  <c r="BF96" i="2"/>
  <c r="BE96" i="2"/>
  <c r="BD96" i="2"/>
  <c r="BC96" i="2"/>
  <c r="BK39" i="2"/>
  <c r="BJ39" i="2"/>
  <c r="BI39" i="2"/>
  <c r="BH39" i="2"/>
  <c r="BG39" i="2"/>
  <c r="BF39" i="2"/>
  <c r="BE39" i="2"/>
  <c r="BD39" i="2"/>
  <c r="BC39" i="2"/>
  <c r="BK103" i="2"/>
  <c r="BJ103" i="2"/>
  <c r="BI103" i="2"/>
  <c r="BH103" i="2"/>
  <c r="BG103" i="2"/>
  <c r="BF103" i="2"/>
  <c r="BE103" i="2"/>
  <c r="BD103" i="2"/>
  <c r="BC103" i="2"/>
  <c r="BK54" i="2"/>
  <c r="BJ54" i="2"/>
  <c r="BI54" i="2"/>
  <c r="BH54" i="2"/>
  <c r="BG54" i="2"/>
  <c r="BF54" i="2"/>
  <c r="BE54" i="2"/>
  <c r="BD54" i="2"/>
  <c r="BC54" i="2"/>
  <c r="BK118" i="2"/>
  <c r="BJ118" i="2"/>
  <c r="BI118" i="2"/>
  <c r="BH118" i="2"/>
  <c r="BG118" i="2"/>
  <c r="BF118" i="2"/>
  <c r="BE118" i="2"/>
  <c r="BD118" i="2"/>
  <c r="BC118" i="2"/>
  <c r="AT75" i="2"/>
  <c r="AS75" i="2"/>
  <c r="AR75" i="2"/>
  <c r="AQ75" i="2"/>
  <c r="AP75" i="2"/>
  <c r="AO75" i="2"/>
  <c r="AN75" i="2"/>
  <c r="AM75" i="2"/>
  <c r="AL75" i="2"/>
  <c r="AT139" i="2"/>
  <c r="AS139" i="2"/>
  <c r="AR139" i="2"/>
  <c r="AQ139" i="2"/>
  <c r="AP139" i="2"/>
  <c r="AO139" i="2"/>
  <c r="AN139" i="2"/>
  <c r="AM139" i="2"/>
  <c r="AL139" i="2"/>
  <c r="AT209" i="2"/>
  <c r="AS209" i="2"/>
  <c r="AR209" i="2"/>
  <c r="AQ209" i="2"/>
  <c r="AP209" i="2"/>
  <c r="AO209" i="2"/>
  <c r="AN209" i="2"/>
  <c r="AM209" i="2"/>
  <c r="AL209" i="2"/>
  <c r="AT275" i="2"/>
  <c r="AS275" i="2"/>
  <c r="AR275" i="2"/>
  <c r="AQ275" i="2"/>
  <c r="AP275" i="2"/>
  <c r="AO275" i="2"/>
  <c r="AN275" i="2"/>
  <c r="AM275" i="2"/>
  <c r="AL275" i="2"/>
  <c r="AT50" i="2"/>
  <c r="AS50" i="2"/>
  <c r="AR50" i="2"/>
  <c r="AQ50" i="2"/>
  <c r="AP50" i="2"/>
  <c r="AO50" i="2"/>
  <c r="AN50" i="2"/>
  <c r="AM50" i="2"/>
  <c r="AL50" i="2"/>
  <c r="AS108" i="2"/>
  <c r="AR108" i="2"/>
  <c r="AQ108" i="2"/>
  <c r="AP108" i="2"/>
  <c r="AO108" i="2"/>
  <c r="AN108" i="2"/>
  <c r="AM108" i="2"/>
  <c r="AL108" i="2"/>
  <c r="AT108" i="2"/>
  <c r="AS172" i="2"/>
  <c r="AR172" i="2"/>
  <c r="AQ172" i="2"/>
  <c r="AP172" i="2"/>
  <c r="AO172" i="2"/>
  <c r="AN172" i="2"/>
  <c r="AM172" i="2"/>
  <c r="AL172" i="2"/>
  <c r="AT172" i="2"/>
  <c r="AT245" i="2"/>
  <c r="AS245" i="2"/>
  <c r="AR245" i="2"/>
  <c r="AQ245" i="2"/>
  <c r="AP245" i="2"/>
  <c r="AO245" i="2"/>
  <c r="AN245" i="2"/>
  <c r="AM245" i="2"/>
  <c r="AL245" i="2"/>
  <c r="AT61" i="2"/>
  <c r="AS61" i="2"/>
  <c r="AR61" i="2"/>
  <c r="AQ61" i="2"/>
  <c r="AP61" i="2"/>
  <c r="AO61" i="2"/>
  <c r="AN61" i="2"/>
  <c r="AM61" i="2"/>
  <c r="AL61" i="2"/>
  <c r="AT125" i="2"/>
  <c r="AS125" i="2"/>
  <c r="AR125" i="2"/>
  <c r="AQ125" i="2"/>
  <c r="AP125" i="2"/>
  <c r="AO125" i="2"/>
  <c r="AN125" i="2"/>
  <c r="AM125" i="2"/>
  <c r="AL125" i="2"/>
  <c r="AR189" i="2"/>
  <c r="AQ189" i="2"/>
  <c r="AP189" i="2"/>
  <c r="AO189" i="2"/>
  <c r="AN189" i="2"/>
  <c r="AM189" i="2"/>
  <c r="AL189" i="2"/>
  <c r="AT189" i="2"/>
  <c r="AS189" i="2"/>
  <c r="AT256" i="2"/>
  <c r="AS256" i="2"/>
  <c r="AR256" i="2"/>
  <c r="AQ256" i="2"/>
  <c r="AP256" i="2"/>
  <c r="AO256" i="2"/>
  <c r="AN256" i="2"/>
  <c r="AM256" i="2"/>
  <c r="AL256" i="2"/>
  <c r="AT37" i="2"/>
  <c r="AS37" i="2"/>
  <c r="AR37" i="2"/>
  <c r="AQ37" i="2"/>
  <c r="AP37" i="2"/>
  <c r="AO37" i="2"/>
  <c r="AN37" i="2"/>
  <c r="AM37" i="2"/>
  <c r="AL37" i="2"/>
  <c r="AT94" i="2"/>
  <c r="AS94" i="2"/>
  <c r="AR94" i="2"/>
  <c r="AQ94" i="2"/>
  <c r="AP94" i="2"/>
  <c r="AO94" i="2"/>
  <c r="AN94" i="2"/>
  <c r="AM94" i="2"/>
  <c r="AL94" i="2"/>
  <c r="AT158" i="2"/>
  <c r="AS158" i="2"/>
  <c r="AR158" i="2"/>
  <c r="AQ158" i="2"/>
  <c r="AP158" i="2"/>
  <c r="AO158" i="2"/>
  <c r="AN158" i="2"/>
  <c r="AM158" i="2"/>
  <c r="AL158" i="2"/>
  <c r="AT204" i="2"/>
  <c r="AS204" i="2"/>
  <c r="AR204" i="2"/>
  <c r="AQ204" i="2"/>
  <c r="AP204" i="2"/>
  <c r="AO204" i="2"/>
  <c r="AN204" i="2"/>
  <c r="AM204" i="2"/>
  <c r="AL204" i="2"/>
  <c r="AT283" i="2"/>
  <c r="AS283" i="2"/>
  <c r="AR283" i="2"/>
  <c r="AQ283" i="2"/>
  <c r="AP283" i="2"/>
  <c r="AO283" i="2"/>
  <c r="AN283" i="2"/>
  <c r="AM283" i="2"/>
  <c r="AL283" i="2"/>
  <c r="AT87" i="2"/>
  <c r="AS87" i="2"/>
  <c r="AR87" i="2"/>
  <c r="AQ87" i="2"/>
  <c r="AP87" i="2"/>
  <c r="AO87" i="2"/>
  <c r="AN87" i="2"/>
  <c r="AM87" i="2"/>
  <c r="AL87" i="2"/>
  <c r="AT151" i="2"/>
  <c r="AS151" i="2"/>
  <c r="AR151" i="2"/>
  <c r="AQ151" i="2"/>
  <c r="AP151" i="2"/>
  <c r="AO151" i="2"/>
  <c r="AN151" i="2"/>
  <c r="AM151" i="2"/>
  <c r="AL151" i="2"/>
  <c r="AT205" i="2"/>
  <c r="AS205" i="2"/>
  <c r="AR205" i="2"/>
  <c r="AQ205" i="2"/>
  <c r="AP205" i="2"/>
  <c r="AO205" i="2"/>
  <c r="AN205" i="2"/>
  <c r="AM205" i="2"/>
  <c r="AL205" i="2"/>
  <c r="AT23" i="2"/>
  <c r="AS23" i="2"/>
  <c r="AR23" i="2"/>
  <c r="AQ23" i="2"/>
  <c r="AP23" i="2"/>
  <c r="AO23" i="2"/>
  <c r="AN23" i="2"/>
  <c r="AM23" i="2"/>
  <c r="AL23" i="2"/>
  <c r="AT96" i="2"/>
  <c r="AS96" i="2"/>
  <c r="AR96" i="2"/>
  <c r="AQ96" i="2"/>
  <c r="AP96" i="2"/>
  <c r="AO96" i="2"/>
  <c r="AN96" i="2"/>
  <c r="AM96" i="2"/>
  <c r="AL96" i="2"/>
  <c r="AT160" i="2"/>
  <c r="AS160" i="2"/>
  <c r="AR160" i="2"/>
  <c r="AQ160" i="2"/>
  <c r="AP160" i="2"/>
  <c r="AO160" i="2"/>
  <c r="AN160" i="2"/>
  <c r="AM160" i="2"/>
  <c r="AL160" i="2"/>
  <c r="AT230" i="2"/>
  <c r="AS230" i="2"/>
  <c r="AR230" i="2"/>
  <c r="AQ230" i="2"/>
  <c r="AP230" i="2"/>
  <c r="AO230" i="2"/>
  <c r="AN230" i="2"/>
  <c r="AM230" i="2"/>
  <c r="AL230" i="2"/>
  <c r="AT276" i="2"/>
  <c r="AS276" i="2"/>
  <c r="AR276" i="2"/>
  <c r="AQ276" i="2"/>
  <c r="AP276" i="2"/>
  <c r="AO276" i="2"/>
  <c r="AN276" i="2"/>
  <c r="AM276" i="2"/>
  <c r="AL276" i="2"/>
  <c r="AT73" i="2"/>
  <c r="AS73" i="2"/>
  <c r="AR73" i="2"/>
  <c r="AQ73" i="2"/>
  <c r="AP73" i="2"/>
  <c r="AO73" i="2"/>
  <c r="AN73" i="2"/>
  <c r="AM73" i="2"/>
  <c r="AL73" i="2"/>
  <c r="AT137" i="2"/>
  <c r="AS137" i="2"/>
  <c r="AR137" i="2"/>
  <c r="AQ137" i="2"/>
  <c r="AP137" i="2"/>
  <c r="AO137" i="2"/>
  <c r="AN137" i="2"/>
  <c r="AM137" i="2"/>
  <c r="AL137" i="2"/>
  <c r="AT207" i="2"/>
  <c r="AS207" i="2"/>
  <c r="AR207" i="2"/>
  <c r="AQ207" i="2"/>
  <c r="AP207" i="2"/>
  <c r="AO207" i="2"/>
  <c r="AN207" i="2"/>
  <c r="AM207" i="2"/>
  <c r="AL207" i="2"/>
  <c r="AT278" i="2"/>
  <c r="AS278" i="2"/>
  <c r="AR278" i="2"/>
  <c r="AQ278" i="2"/>
  <c r="AP278" i="2"/>
  <c r="AO278" i="2"/>
  <c r="AN278" i="2"/>
  <c r="AM278" i="2"/>
  <c r="AL278" i="2"/>
  <c r="AT82" i="2"/>
  <c r="AS82" i="2"/>
  <c r="AR82" i="2"/>
  <c r="AQ82" i="2"/>
  <c r="AP82" i="2"/>
  <c r="AO82" i="2"/>
  <c r="AN82" i="2"/>
  <c r="AM82" i="2"/>
  <c r="AL82" i="2"/>
  <c r="AT146" i="2"/>
  <c r="AS146" i="2"/>
  <c r="AR146" i="2"/>
  <c r="AQ146" i="2"/>
  <c r="AP146" i="2"/>
  <c r="AO146" i="2"/>
  <c r="AN146" i="2"/>
  <c r="AM146" i="2"/>
  <c r="AL146" i="2"/>
  <c r="AT216" i="2"/>
  <c r="AS216" i="2"/>
  <c r="AR216" i="2"/>
  <c r="AQ216" i="2"/>
  <c r="AP216" i="2"/>
  <c r="AO216" i="2"/>
  <c r="AN216" i="2"/>
  <c r="AM216" i="2"/>
  <c r="AL216" i="2"/>
  <c r="AS305" i="2"/>
  <c r="AR305" i="2"/>
  <c r="AQ305" i="2"/>
  <c r="AP305" i="2"/>
  <c r="AO305" i="2"/>
  <c r="AN305" i="2"/>
  <c r="AM305" i="2"/>
  <c r="AL305" i="2"/>
  <c r="AT305" i="2"/>
  <c r="AT320" i="2"/>
  <c r="AS320" i="2"/>
  <c r="AR320" i="2"/>
  <c r="AQ320" i="2"/>
  <c r="AP320" i="2"/>
  <c r="AO320" i="2"/>
  <c r="AN320" i="2"/>
  <c r="AM320" i="2"/>
  <c r="AL320" i="2"/>
  <c r="AT384" i="2"/>
  <c r="AS384" i="2"/>
  <c r="AR384" i="2"/>
  <c r="AQ384" i="2"/>
  <c r="AP384" i="2"/>
  <c r="AO384" i="2"/>
  <c r="AN384" i="2"/>
  <c r="AM384" i="2"/>
  <c r="AL384" i="2"/>
  <c r="AR337" i="2"/>
  <c r="AQ337" i="2"/>
  <c r="AP337" i="2"/>
  <c r="AO337" i="2"/>
  <c r="AN337" i="2"/>
  <c r="AM337" i="2"/>
  <c r="AL337" i="2"/>
  <c r="AT337" i="2"/>
  <c r="AS337" i="2"/>
  <c r="AR476" i="2"/>
  <c r="AQ476" i="2"/>
  <c r="AP476" i="2"/>
  <c r="AO476" i="2"/>
  <c r="AN476" i="2"/>
  <c r="AM476" i="2"/>
  <c r="AL476" i="2"/>
  <c r="AT476" i="2"/>
  <c r="AS476" i="2"/>
  <c r="AR492" i="2"/>
  <c r="AQ492" i="2"/>
  <c r="AP492" i="2"/>
  <c r="AO492" i="2"/>
  <c r="AN492" i="2"/>
  <c r="AM492" i="2"/>
  <c r="AL492" i="2"/>
  <c r="AT492" i="2"/>
  <c r="AS492" i="2"/>
  <c r="AP508" i="2"/>
  <c r="AO508" i="2"/>
  <c r="AN508" i="2"/>
  <c r="AM508" i="2"/>
  <c r="AL508" i="2"/>
  <c r="AT508" i="2"/>
  <c r="AS508" i="2"/>
  <c r="AR508" i="2"/>
  <c r="AQ508" i="2"/>
  <c r="AT524" i="2"/>
  <c r="AS524" i="2"/>
  <c r="AR524" i="2"/>
  <c r="AQ524" i="2"/>
  <c r="AP524" i="2"/>
  <c r="AO524" i="2"/>
  <c r="AN524" i="2"/>
  <c r="AM524" i="2"/>
  <c r="AL524" i="2"/>
  <c r="AS540" i="2"/>
  <c r="AR540" i="2"/>
  <c r="AQ540" i="2"/>
  <c r="AP540" i="2"/>
  <c r="AO540" i="2"/>
  <c r="AN540" i="2"/>
  <c r="AM540" i="2"/>
  <c r="AL540" i="2"/>
  <c r="AT540" i="2"/>
  <c r="AT557" i="2"/>
  <c r="AS557" i="2"/>
  <c r="AR557" i="2"/>
  <c r="AQ557" i="2"/>
  <c r="AP557" i="2"/>
  <c r="AO557" i="2"/>
  <c r="AN557" i="2"/>
  <c r="AM557" i="2"/>
  <c r="AL557" i="2"/>
  <c r="AR330" i="2"/>
  <c r="AQ330" i="2"/>
  <c r="AP330" i="2"/>
  <c r="AO330" i="2"/>
  <c r="AN330" i="2"/>
  <c r="AM330" i="2"/>
  <c r="AL330" i="2"/>
  <c r="AT330" i="2"/>
  <c r="AS330" i="2"/>
  <c r="AQ407" i="2"/>
  <c r="AP407" i="2"/>
  <c r="AO407" i="2"/>
  <c r="AN407" i="2"/>
  <c r="AM407" i="2"/>
  <c r="AL407" i="2"/>
  <c r="AT407" i="2"/>
  <c r="AS407" i="2"/>
  <c r="AR407" i="2"/>
  <c r="AT415" i="2"/>
  <c r="AS415" i="2"/>
  <c r="AR415" i="2"/>
  <c r="AQ415" i="2"/>
  <c r="AP415" i="2"/>
  <c r="AO415" i="2"/>
  <c r="AN415" i="2"/>
  <c r="AM415" i="2"/>
  <c r="AL415" i="2"/>
  <c r="AT423" i="2"/>
  <c r="AS423" i="2"/>
  <c r="AR423" i="2"/>
  <c r="AQ423" i="2"/>
  <c r="AP423" i="2"/>
  <c r="AO423" i="2"/>
  <c r="AN423" i="2"/>
  <c r="AM423" i="2"/>
  <c r="AL423" i="2"/>
  <c r="AR431" i="2"/>
  <c r="AQ431" i="2"/>
  <c r="AP431" i="2"/>
  <c r="AO431" i="2"/>
  <c r="AN431" i="2"/>
  <c r="AM431" i="2"/>
  <c r="AL431" i="2"/>
  <c r="AT431" i="2"/>
  <c r="AS431" i="2"/>
  <c r="AQ439" i="2"/>
  <c r="AP439" i="2"/>
  <c r="AO439" i="2"/>
  <c r="AN439" i="2"/>
  <c r="AM439" i="2"/>
  <c r="AL439" i="2"/>
  <c r="AT439" i="2"/>
  <c r="AS439" i="2"/>
  <c r="AR439" i="2"/>
  <c r="AT447" i="2"/>
  <c r="AS447" i="2"/>
  <c r="AR447" i="2"/>
  <c r="AQ447" i="2"/>
  <c r="AP447" i="2"/>
  <c r="AO447" i="2"/>
  <c r="AN447" i="2"/>
  <c r="AM447" i="2"/>
  <c r="AL447" i="2"/>
  <c r="AO455" i="2"/>
  <c r="AN455" i="2"/>
  <c r="AM455" i="2"/>
  <c r="AL455" i="2"/>
  <c r="AT455" i="2"/>
  <c r="AS455" i="2"/>
  <c r="AR455" i="2"/>
  <c r="AQ455" i="2"/>
  <c r="AP455" i="2"/>
  <c r="AR463" i="2"/>
  <c r="AQ463" i="2"/>
  <c r="AP463" i="2"/>
  <c r="AO463" i="2"/>
  <c r="AN463" i="2"/>
  <c r="AM463" i="2"/>
  <c r="AL463" i="2"/>
  <c r="AT463" i="2"/>
  <c r="AS463" i="2"/>
  <c r="AQ471" i="2"/>
  <c r="AP471" i="2"/>
  <c r="AO471" i="2"/>
  <c r="AN471" i="2"/>
  <c r="AM471" i="2"/>
  <c r="AL471" i="2"/>
  <c r="AT471" i="2"/>
  <c r="AS471" i="2"/>
  <c r="AR471" i="2"/>
  <c r="AR296" i="2"/>
  <c r="AQ296" i="2"/>
  <c r="AP296" i="2"/>
  <c r="AO296" i="2"/>
  <c r="AN296" i="2"/>
  <c r="AM296" i="2"/>
  <c r="AL296" i="2"/>
  <c r="AT296" i="2"/>
  <c r="AS296" i="2"/>
  <c r="AN363" i="2"/>
  <c r="AM363" i="2"/>
  <c r="AL363" i="2"/>
  <c r="AT363" i="2"/>
  <c r="AS363" i="2"/>
  <c r="AR363" i="2"/>
  <c r="AQ363" i="2"/>
  <c r="AP363" i="2"/>
  <c r="AO363" i="2"/>
  <c r="AP281" i="2"/>
  <c r="AO281" i="2"/>
  <c r="AT281" i="2"/>
  <c r="AS281" i="2"/>
  <c r="AR281" i="2"/>
  <c r="AQ281" i="2"/>
  <c r="AN281" i="2"/>
  <c r="AM281" i="2"/>
  <c r="AL281" i="2"/>
  <c r="AT348" i="2"/>
  <c r="AS348" i="2"/>
  <c r="AR348" i="2"/>
  <c r="AQ348" i="2"/>
  <c r="AP348" i="2"/>
  <c r="AO348" i="2"/>
  <c r="AN348" i="2"/>
  <c r="AM348" i="2"/>
  <c r="AL348" i="2"/>
  <c r="AT317" i="2"/>
  <c r="AS317" i="2"/>
  <c r="AR317" i="2"/>
  <c r="AQ317" i="2"/>
  <c r="AP317" i="2"/>
  <c r="AO317" i="2"/>
  <c r="AN317" i="2"/>
  <c r="AM317" i="2"/>
  <c r="AL317" i="2"/>
  <c r="AT381" i="2"/>
  <c r="AS381" i="2"/>
  <c r="AR381" i="2"/>
  <c r="AQ381" i="2"/>
  <c r="AP381" i="2"/>
  <c r="AO381" i="2"/>
  <c r="AN381" i="2"/>
  <c r="AM381" i="2"/>
  <c r="AL381" i="2"/>
  <c r="AN487" i="2"/>
  <c r="AM487" i="2"/>
  <c r="AL487" i="2"/>
  <c r="AT487" i="2"/>
  <c r="AS487" i="2"/>
  <c r="AR487" i="2"/>
  <c r="AQ487" i="2"/>
  <c r="AP487" i="2"/>
  <c r="AO487" i="2"/>
  <c r="AQ503" i="2"/>
  <c r="AP503" i="2"/>
  <c r="AO503" i="2"/>
  <c r="AN503" i="2"/>
  <c r="AM503" i="2"/>
  <c r="AL503" i="2"/>
  <c r="AT503" i="2"/>
  <c r="AS503" i="2"/>
  <c r="AR503" i="2"/>
  <c r="AT519" i="2"/>
  <c r="AS519" i="2"/>
  <c r="AR519" i="2"/>
  <c r="AQ519" i="2"/>
  <c r="AP519" i="2"/>
  <c r="AO519" i="2"/>
  <c r="AN519" i="2"/>
  <c r="AM519" i="2"/>
  <c r="AL519" i="2"/>
  <c r="AT535" i="2"/>
  <c r="AS535" i="2"/>
  <c r="AR535" i="2"/>
  <c r="AQ535" i="2"/>
  <c r="AP535" i="2"/>
  <c r="AO535" i="2"/>
  <c r="AN535" i="2"/>
  <c r="AM535" i="2"/>
  <c r="AL535" i="2"/>
  <c r="AT551" i="2"/>
  <c r="AS551" i="2"/>
  <c r="AR551" i="2"/>
  <c r="AQ551" i="2"/>
  <c r="AP551" i="2"/>
  <c r="AO551" i="2"/>
  <c r="AN551" i="2"/>
  <c r="AM551" i="2"/>
  <c r="AL551" i="2"/>
  <c r="AT299" i="2"/>
  <c r="AS299" i="2"/>
  <c r="AR299" i="2"/>
  <c r="AQ299" i="2"/>
  <c r="AP299" i="2"/>
  <c r="AO299" i="2"/>
  <c r="AN299" i="2"/>
  <c r="AM299" i="2"/>
  <c r="AL299" i="2"/>
  <c r="AT358" i="2"/>
  <c r="AS358" i="2"/>
  <c r="AR358" i="2"/>
  <c r="AQ358" i="2"/>
  <c r="AP358" i="2"/>
  <c r="AO358" i="2"/>
  <c r="AN358" i="2"/>
  <c r="AM358" i="2"/>
  <c r="AL358" i="2"/>
  <c r="AT630" i="2"/>
  <c r="AR630" i="2"/>
  <c r="AQ630" i="2"/>
  <c r="AP630" i="2"/>
  <c r="AO630" i="2"/>
  <c r="AN630" i="2"/>
  <c r="AM630" i="2"/>
  <c r="AL630" i="2"/>
  <c r="AS630" i="2"/>
  <c r="AT319" i="2"/>
  <c r="AS319" i="2"/>
  <c r="AR319" i="2"/>
  <c r="AQ319" i="2"/>
  <c r="AP319" i="2"/>
  <c r="AO319" i="2"/>
  <c r="AN319" i="2"/>
  <c r="AM319" i="2"/>
  <c r="AL319" i="2"/>
  <c r="AT383" i="2"/>
  <c r="AS383" i="2"/>
  <c r="AR383" i="2"/>
  <c r="AQ383" i="2"/>
  <c r="AP383" i="2"/>
  <c r="AO383" i="2"/>
  <c r="AN383" i="2"/>
  <c r="AM383" i="2"/>
  <c r="AL383" i="2"/>
  <c r="AT398" i="2"/>
  <c r="AS398" i="2"/>
  <c r="AR398" i="2"/>
  <c r="AQ398" i="2"/>
  <c r="AP398" i="2"/>
  <c r="AO398" i="2"/>
  <c r="AN398" i="2"/>
  <c r="AM398" i="2"/>
  <c r="AL398" i="2"/>
  <c r="AT569" i="2"/>
  <c r="AS569" i="2"/>
  <c r="AR569" i="2"/>
  <c r="AQ569" i="2"/>
  <c r="AP569" i="2"/>
  <c r="AO569" i="2"/>
  <c r="AN569" i="2"/>
  <c r="AM569" i="2"/>
  <c r="AL569" i="2"/>
  <c r="AN577" i="2"/>
  <c r="AM577" i="2"/>
  <c r="AL577" i="2"/>
  <c r="AS577" i="2"/>
  <c r="AT577" i="2"/>
  <c r="AR577" i="2"/>
  <c r="AQ577" i="2"/>
  <c r="AP577" i="2"/>
  <c r="AO577" i="2"/>
  <c r="AS585" i="2"/>
  <c r="AR585" i="2"/>
  <c r="AQ585" i="2"/>
  <c r="AP585" i="2"/>
  <c r="AO585" i="2"/>
  <c r="AN585" i="2"/>
  <c r="AM585" i="2"/>
  <c r="AL585" i="2"/>
  <c r="AT585" i="2"/>
  <c r="AT594" i="2"/>
  <c r="AS594" i="2"/>
  <c r="AR594" i="2"/>
  <c r="AQ594" i="2"/>
  <c r="AP594" i="2"/>
  <c r="AO594" i="2"/>
  <c r="AN594" i="2"/>
  <c r="AM594" i="2"/>
  <c r="AL594" i="2"/>
  <c r="AT602" i="2"/>
  <c r="AS602" i="2"/>
  <c r="AR602" i="2"/>
  <c r="AQ602" i="2"/>
  <c r="AP602" i="2"/>
  <c r="AO602" i="2"/>
  <c r="AN602" i="2"/>
  <c r="AM602" i="2"/>
  <c r="AL602" i="2"/>
  <c r="AS610" i="2"/>
  <c r="AT610" i="2"/>
  <c r="AR610" i="2"/>
  <c r="AQ610" i="2"/>
  <c r="AP610" i="2"/>
  <c r="AO610" i="2"/>
  <c r="AN610" i="2"/>
  <c r="AM610" i="2"/>
  <c r="AL610" i="2"/>
  <c r="AS618" i="2"/>
  <c r="AR618" i="2"/>
  <c r="AQ618" i="2"/>
  <c r="AT618" i="2"/>
  <c r="AP618" i="2"/>
  <c r="AO618" i="2"/>
  <c r="AN618" i="2"/>
  <c r="AM618" i="2"/>
  <c r="AL618" i="2"/>
  <c r="AT633" i="2"/>
  <c r="AS633" i="2"/>
  <c r="AR633" i="2"/>
  <c r="AQ633" i="2"/>
  <c r="AP633" i="2"/>
  <c r="AO633" i="2"/>
  <c r="AN633" i="2"/>
  <c r="AM633" i="2"/>
  <c r="AL633" i="2"/>
  <c r="BK69" i="2"/>
  <c r="BJ69" i="2"/>
  <c r="BI69" i="2"/>
  <c r="BH69" i="2"/>
  <c r="BG69" i="2"/>
  <c r="BF69" i="2"/>
  <c r="BE69" i="2"/>
  <c r="BD69" i="2"/>
  <c r="BC69" i="2"/>
  <c r="Z24" i="2"/>
  <c r="P24" i="2"/>
  <c r="Z65" i="2"/>
  <c r="P65" i="2"/>
  <c r="Z97" i="2"/>
  <c r="P97" i="2"/>
  <c r="Z129" i="2"/>
  <c r="P129" i="2"/>
  <c r="P161" i="2"/>
  <c r="Z161" i="2"/>
  <c r="Z199" i="2"/>
  <c r="P199" i="2"/>
  <c r="Z231" i="2"/>
  <c r="P231" i="2"/>
  <c r="P262" i="2"/>
  <c r="AF262" i="2"/>
  <c r="Z262" i="2"/>
  <c r="Z292" i="2"/>
  <c r="P292" i="2"/>
  <c r="P41" i="2"/>
  <c r="Z41" i="2"/>
  <c r="Z82" i="2"/>
  <c r="P82" i="2"/>
  <c r="Z114" i="2"/>
  <c r="P114" i="2"/>
  <c r="Z146" i="2"/>
  <c r="P146" i="2"/>
  <c r="Z178" i="2"/>
  <c r="P178" i="2"/>
  <c r="P216" i="2"/>
  <c r="Z216" i="2"/>
  <c r="G250" i="2"/>
  <c r="G33" i="2"/>
  <c r="P259" i="2"/>
  <c r="Z259" i="2"/>
  <c r="H34" i="2"/>
  <c r="G59" i="2"/>
  <c r="G91" i="2"/>
  <c r="G123" i="2"/>
  <c r="G155" i="2"/>
  <c r="G187" i="2"/>
  <c r="G225" i="2"/>
  <c r="I265" i="2"/>
  <c r="AF296" i="2"/>
  <c r="J296" i="2"/>
  <c r="Z69" i="2"/>
  <c r="P69" i="2"/>
  <c r="Z101" i="2"/>
  <c r="P101" i="2"/>
  <c r="Z133" i="2"/>
  <c r="P133" i="2"/>
  <c r="P165" i="2"/>
  <c r="Z165" i="2"/>
  <c r="P284" i="2"/>
  <c r="Z284" i="2"/>
  <c r="P204" i="2"/>
  <c r="Z204" i="2"/>
  <c r="P236" i="2"/>
  <c r="Z236" i="2"/>
  <c r="P30" i="2"/>
  <c r="Z30" i="2"/>
  <c r="I70" i="2"/>
  <c r="AF70" i="2"/>
  <c r="I102" i="2"/>
  <c r="AF102" i="2"/>
  <c r="I134" i="2"/>
  <c r="AF134" i="2"/>
  <c r="AF166" i="2"/>
  <c r="I166" i="2"/>
  <c r="Z221" i="2"/>
  <c r="P221" i="2"/>
  <c r="Z276" i="2"/>
  <c r="P276" i="2"/>
  <c r="P31" i="2"/>
  <c r="Z31" i="2"/>
  <c r="Z72" i="2"/>
  <c r="P72" i="2"/>
  <c r="Z104" i="2"/>
  <c r="P104" i="2"/>
  <c r="Z136" i="2"/>
  <c r="P136" i="2"/>
  <c r="Z168" i="2"/>
  <c r="P168" i="2"/>
  <c r="AF282" i="2"/>
  <c r="I282" i="2"/>
  <c r="P310" i="2"/>
  <c r="Z310" i="2"/>
  <c r="P342" i="2"/>
  <c r="Z342" i="2"/>
  <c r="P374" i="2"/>
  <c r="Z374" i="2"/>
  <c r="AF566" i="2"/>
  <c r="I566" i="2"/>
  <c r="AF574" i="2"/>
  <c r="I574" i="2"/>
  <c r="I582" i="2"/>
  <c r="K591" i="2"/>
  <c r="K607" i="2"/>
  <c r="AF615" i="2"/>
  <c r="K615" i="2"/>
  <c r="P600" i="2"/>
  <c r="Z600" i="2"/>
  <c r="G334" i="2"/>
  <c r="G366" i="2"/>
  <c r="P394" i="2"/>
  <c r="Z394" i="2"/>
  <c r="P425" i="2"/>
  <c r="Z425" i="2"/>
  <c r="AF319" i="2"/>
  <c r="I319" i="2"/>
  <c r="AF351" i="2"/>
  <c r="I351" i="2"/>
  <c r="AF383" i="2"/>
  <c r="I383" i="2"/>
  <c r="P517" i="2"/>
  <c r="Z517" i="2"/>
  <c r="Z313" i="2"/>
  <c r="P313" i="2"/>
  <c r="AF313" i="2"/>
  <c r="P345" i="2"/>
  <c r="AF345" i="2"/>
  <c r="Z345" i="2"/>
  <c r="P377" i="2"/>
  <c r="Z377" i="2"/>
  <c r="I483" i="2"/>
  <c r="AF499" i="2"/>
  <c r="I499" i="2"/>
  <c r="I515" i="2"/>
  <c r="I531" i="2"/>
  <c r="I547" i="2"/>
  <c r="P279" i="2"/>
  <c r="Z279" i="2"/>
  <c r="P314" i="2"/>
  <c r="Z314" i="2"/>
  <c r="P346" i="2"/>
  <c r="AF346" i="2"/>
  <c r="Z346" i="2"/>
  <c r="P378" i="2"/>
  <c r="AF378" i="2"/>
  <c r="Z378" i="2"/>
  <c r="P509" i="2"/>
  <c r="AF509" i="2"/>
  <c r="Z509" i="2"/>
  <c r="P323" i="2"/>
  <c r="Z323" i="2"/>
  <c r="P355" i="2"/>
  <c r="Z355" i="2"/>
  <c r="P387" i="2"/>
  <c r="Z387" i="2"/>
  <c r="AF414" i="2"/>
  <c r="I414" i="2"/>
  <c r="AF422" i="2"/>
  <c r="I422" i="2"/>
  <c r="I430" i="2"/>
  <c r="I438" i="2"/>
  <c r="I446" i="2"/>
  <c r="I454" i="2"/>
  <c r="AF462" i="2"/>
  <c r="I462" i="2"/>
  <c r="AF470" i="2"/>
  <c r="I470" i="2"/>
  <c r="P607" i="2"/>
  <c r="AF607" i="2"/>
  <c r="Z607" i="2"/>
  <c r="AF629" i="2"/>
  <c r="K629" i="2"/>
  <c r="G323" i="2"/>
  <c r="G355" i="2"/>
  <c r="G387" i="2"/>
  <c r="P469" i="2"/>
  <c r="AF469" i="2"/>
  <c r="Z469" i="2"/>
  <c r="P392" i="2"/>
  <c r="AF392" i="2"/>
  <c r="Z392" i="2"/>
  <c r="AF492" i="2"/>
  <c r="I492" i="2"/>
  <c r="AF508" i="2"/>
  <c r="I508" i="2"/>
  <c r="I524" i="2"/>
  <c r="I540" i="2"/>
  <c r="G557" i="2"/>
  <c r="P529" i="2"/>
  <c r="Z529" i="2"/>
  <c r="P526" i="2"/>
  <c r="Z526" i="2"/>
  <c r="P462" i="2"/>
  <c r="Z462" i="2"/>
  <c r="P638" i="2"/>
  <c r="Z638" i="2"/>
  <c r="P614" i="2"/>
  <c r="AF614" i="2"/>
  <c r="Z614" i="2"/>
  <c r="P548" i="2"/>
  <c r="Z548" i="2"/>
  <c r="P484" i="2"/>
  <c r="Z484" i="2"/>
  <c r="P420" i="2"/>
  <c r="AF420" i="2"/>
  <c r="Z420" i="2"/>
  <c r="P547" i="2"/>
  <c r="Z547" i="2"/>
  <c r="P483" i="2"/>
  <c r="Z483" i="2"/>
  <c r="P419" i="2"/>
  <c r="Z419" i="2"/>
  <c r="P571" i="2"/>
  <c r="Z571" i="2"/>
  <c r="P506" i="2"/>
  <c r="Z506" i="2"/>
  <c r="P442" i="2"/>
  <c r="Z442" i="2"/>
  <c r="P626" i="2"/>
  <c r="Z626" i="2"/>
  <c r="P577" i="2"/>
  <c r="Z577" i="2"/>
  <c r="P512" i="2"/>
  <c r="Z512" i="2"/>
  <c r="P448" i="2"/>
  <c r="Z448" i="2"/>
  <c r="P601" i="2"/>
  <c r="Z601" i="2"/>
  <c r="P535" i="2"/>
  <c r="Z535" i="2"/>
  <c r="P471" i="2"/>
  <c r="Z471" i="2"/>
  <c r="P407" i="2"/>
  <c r="Z407" i="2"/>
  <c r="BL36" i="2"/>
  <c r="BL100" i="2"/>
  <c r="BL43" i="2"/>
  <c r="BL107" i="2"/>
  <c r="BL50" i="2"/>
  <c r="BL114" i="2"/>
  <c r="BL57" i="2"/>
  <c r="BL121" i="2"/>
  <c r="F617" i="1"/>
  <c r="G617" i="1" s="1"/>
  <c r="I617" i="1" s="1"/>
  <c r="E1017" i="3"/>
  <c r="F830" i="1"/>
  <c r="G830" i="1" s="1"/>
  <c r="I830" i="1" s="1"/>
  <c r="E446" i="3"/>
  <c r="F896" i="1"/>
  <c r="G896" i="1" s="1"/>
  <c r="I896" i="1" s="1"/>
  <c r="E509" i="3"/>
  <c r="F627" i="1"/>
  <c r="G627" i="1" s="1"/>
  <c r="J627" i="1" s="1"/>
  <c r="E255" i="3"/>
  <c r="F703" i="1"/>
  <c r="G703" i="1" s="1"/>
  <c r="I703" i="1" s="1"/>
  <c r="E319" i="3"/>
  <c r="F768" i="1"/>
  <c r="G768" i="1" s="1"/>
  <c r="I768" i="1" s="1"/>
  <c r="E383" i="3"/>
  <c r="F161" i="1"/>
  <c r="G161" i="1" s="1"/>
  <c r="H161" i="1" s="1"/>
  <c r="E801" i="3"/>
  <c r="F129" i="1"/>
  <c r="G129" i="1" s="1"/>
  <c r="H129" i="1" s="1"/>
  <c r="E769" i="3"/>
  <c r="F97" i="1"/>
  <c r="G97" i="1" s="1"/>
  <c r="H97" i="1" s="1"/>
  <c r="E737" i="3"/>
  <c r="F65" i="1"/>
  <c r="G65" i="1" s="1"/>
  <c r="H65" i="1" s="1"/>
  <c r="E705" i="3"/>
  <c r="F157" i="1"/>
  <c r="G157" i="1" s="1"/>
  <c r="H157" i="1" s="1"/>
  <c r="E797" i="3"/>
  <c r="F125" i="1"/>
  <c r="G125" i="1" s="1"/>
  <c r="H125" i="1" s="1"/>
  <c r="E765" i="3"/>
  <c r="F93" i="1"/>
  <c r="G93" i="1" s="1"/>
  <c r="H93" i="1" s="1"/>
  <c r="E733" i="3"/>
  <c r="F61" i="1"/>
  <c r="G61" i="1" s="1"/>
  <c r="H61" i="1" s="1"/>
  <c r="E701" i="3"/>
  <c r="F94" i="1"/>
  <c r="G94" i="1" s="1"/>
  <c r="H94" i="1" s="1"/>
  <c r="E734" i="3"/>
  <c r="E54" i="3"/>
  <c r="E450" i="3"/>
  <c r="E520" i="3"/>
  <c r="E364" i="3"/>
  <c r="E963" i="3"/>
  <c r="E456" i="3"/>
  <c r="E401" i="3"/>
  <c r="E985" i="3"/>
  <c r="E854" i="3"/>
  <c r="E708" i="3"/>
  <c r="E396" i="3"/>
  <c r="E875" i="3"/>
  <c r="E349" i="3"/>
  <c r="E976" i="3"/>
  <c r="E799" i="3"/>
  <c r="E870" i="3"/>
  <c r="E673" i="3"/>
  <c r="E975" i="3"/>
  <c r="E685" i="3"/>
  <c r="E296" i="3"/>
  <c r="E680" i="3"/>
  <c r="E375" i="3"/>
  <c r="E961" i="3"/>
  <c r="E697" i="3"/>
  <c r="E278" i="3"/>
  <c r="E26" i="3"/>
  <c r="E715" i="3"/>
  <c r="E925" i="3"/>
  <c r="E855" i="3"/>
  <c r="E434" i="3"/>
  <c r="E907" i="3"/>
  <c r="E831" i="3"/>
  <c r="E678" i="3"/>
  <c r="E686" i="3"/>
  <c r="BK40" i="2"/>
  <c r="BJ40" i="2"/>
  <c r="BI40" i="2"/>
  <c r="BH40" i="2"/>
  <c r="BG40" i="2"/>
  <c r="BF40" i="2"/>
  <c r="BE40" i="2"/>
  <c r="BD40" i="2"/>
  <c r="BC40" i="2"/>
  <c r="BK104" i="2"/>
  <c r="BJ104" i="2"/>
  <c r="BI104" i="2"/>
  <c r="BH104" i="2"/>
  <c r="BG104" i="2"/>
  <c r="BF104" i="2"/>
  <c r="BE104" i="2"/>
  <c r="BD104" i="2"/>
  <c r="BC104" i="2"/>
  <c r="BK47" i="2"/>
  <c r="BJ47" i="2"/>
  <c r="BI47" i="2"/>
  <c r="BH47" i="2"/>
  <c r="BG47" i="2"/>
  <c r="BF47" i="2"/>
  <c r="BE47" i="2"/>
  <c r="BD47" i="2"/>
  <c r="BC47" i="2"/>
  <c r="BK111" i="2"/>
  <c r="BJ111" i="2"/>
  <c r="BI111" i="2"/>
  <c r="BH111" i="2"/>
  <c r="BG111" i="2"/>
  <c r="BF111" i="2"/>
  <c r="BE111" i="2"/>
  <c r="BD111" i="2"/>
  <c r="BC111" i="2"/>
  <c r="BF62" i="2"/>
  <c r="BE62" i="2"/>
  <c r="BD62" i="2"/>
  <c r="BC62" i="2"/>
  <c r="BK62" i="2"/>
  <c r="BJ62" i="2"/>
  <c r="BI62" i="2"/>
  <c r="BH62" i="2"/>
  <c r="BG62" i="2"/>
  <c r="AT26" i="2"/>
  <c r="AS26" i="2"/>
  <c r="AR26" i="2"/>
  <c r="AQ26" i="2"/>
  <c r="AP26" i="2"/>
  <c r="AO26" i="2"/>
  <c r="AN26" i="2"/>
  <c r="AM26" i="2"/>
  <c r="AL26" i="2"/>
  <c r="AT83" i="2"/>
  <c r="AS83" i="2"/>
  <c r="AR83" i="2"/>
  <c r="AQ83" i="2"/>
  <c r="AP83" i="2"/>
  <c r="AO83" i="2"/>
  <c r="AN83" i="2"/>
  <c r="AM83" i="2"/>
  <c r="AL83" i="2"/>
  <c r="AT147" i="2"/>
  <c r="AS147" i="2"/>
  <c r="AR147" i="2"/>
  <c r="AQ147" i="2"/>
  <c r="AP147" i="2"/>
  <c r="AO147" i="2"/>
  <c r="AN147" i="2"/>
  <c r="AM147" i="2"/>
  <c r="AL147" i="2"/>
  <c r="AT217" i="2"/>
  <c r="AS217" i="2"/>
  <c r="AR217" i="2"/>
  <c r="AQ217" i="2"/>
  <c r="AP217" i="2"/>
  <c r="AO217" i="2"/>
  <c r="AN217" i="2"/>
  <c r="AM217" i="2"/>
  <c r="AL217" i="2"/>
  <c r="AR280" i="2"/>
  <c r="AQ280" i="2"/>
  <c r="AP280" i="2"/>
  <c r="AO280" i="2"/>
  <c r="AN280" i="2"/>
  <c r="AM280" i="2"/>
  <c r="AL280" i="2"/>
  <c r="AT280" i="2"/>
  <c r="AS280" i="2"/>
  <c r="AT52" i="2"/>
  <c r="AS52" i="2"/>
  <c r="AR52" i="2"/>
  <c r="AQ52" i="2"/>
  <c r="AP52" i="2"/>
  <c r="AO52" i="2"/>
  <c r="AN52" i="2"/>
  <c r="AM52" i="2"/>
  <c r="AL52" i="2"/>
  <c r="AT116" i="2"/>
  <c r="AS116" i="2"/>
  <c r="AR116" i="2"/>
  <c r="AQ116" i="2"/>
  <c r="AP116" i="2"/>
  <c r="AO116" i="2"/>
  <c r="AN116" i="2"/>
  <c r="AM116" i="2"/>
  <c r="AL116" i="2"/>
  <c r="AT180" i="2"/>
  <c r="AS180" i="2"/>
  <c r="AR180" i="2"/>
  <c r="AQ180" i="2"/>
  <c r="AP180" i="2"/>
  <c r="AO180" i="2"/>
  <c r="AN180" i="2"/>
  <c r="AM180" i="2"/>
  <c r="AL180" i="2"/>
  <c r="AS253" i="2"/>
  <c r="AR253" i="2"/>
  <c r="AQ253" i="2"/>
  <c r="AP253" i="2"/>
  <c r="AO253" i="2"/>
  <c r="AN253" i="2"/>
  <c r="AM253" i="2"/>
  <c r="AL253" i="2"/>
  <c r="AT253" i="2"/>
  <c r="AT69" i="2"/>
  <c r="AS69" i="2"/>
  <c r="AR69" i="2"/>
  <c r="AQ69" i="2"/>
  <c r="AP69" i="2"/>
  <c r="AO69" i="2"/>
  <c r="AN69" i="2"/>
  <c r="AM69" i="2"/>
  <c r="AL69" i="2"/>
  <c r="AT133" i="2"/>
  <c r="AS133" i="2"/>
  <c r="AR133" i="2"/>
  <c r="AQ133" i="2"/>
  <c r="AP133" i="2"/>
  <c r="AO133" i="2"/>
  <c r="AN133" i="2"/>
  <c r="AM133" i="2"/>
  <c r="AL133" i="2"/>
  <c r="AT195" i="2"/>
  <c r="AS195" i="2"/>
  <c r="AR195" i="2"/>
  <c r="AQ195" i="2"/>
  <c r="AP195" i="2"/>
  <c r="AO195" i="2"/>
  <c r="AN195" i="2"/>
  <c r="AM195" i="2"/>
  <c r="AL195" i="2"/>
  <c r="AS261" i="2"/>
  <c r="AR261" i="2"/>
  <c r="AQ261" i="2"/>
  <c r="AP261" i="2"/>
  <c r="AO261" i="2"/>
  <c r="AN261" i="2"/>
  <c r="AM261" i="2"/>
  <c r="AL261" i="2"/>
  <c r="AT261" i="2"/>
  <c r="AT45" i="2"/>
  <c r="AS45" i="2"/>
  <c r="AR45" i="2"/>
  <c r="AQ45" i="2"/>
  <c r="AP45" i="2"/>
  <c r="AO45" i="2"/>
  <c r="AN45" i="2"/>
  <c r="AM45" i="2"/>
  <c r="AL45" i="2"/>
  <c r="AT102" i="2"/>
  <c r="AS102" i="2"/>
  <c r="AR102" i="2"/>
  <c r="AQ102" i="2"/>
  <c r="AP102" i="2"/>
  <c r="AO102" i="2"/>
  <c r="AN102" i="2"/>
  <c r="AM102" i="2"/>
  <c r="AL102" i="2"/>
  <c r="AT166" i="2"/>
  <c r="AS166" i="2"/>
  <c r="AR166" i="2"/>
  <c r="AQ166" i="2"/>
  <c r="AP166" i="2"/>
  <c r="AO166" i="2"/>
  <c r="AN166" i="2"/>
  <c r="AM166" i="2"/>
  <c r="AL166" i="2"/>
  <c r="AT212" i="2"/>
  <c r="AS212" i="2"/>
  <c r="AR212" i="2"/>
  <c r="AQ212" i="2"/>
  <c r="AP212" i="2"/>
  <c r="AO212" i="2"/>
  <c r="AN212" i="2"/>
  <c r="AM212" i="2"/>
  <c r="AL212" i="2"/>
  <c r="AT22" i="2"/>
  <c r="AS22" i="2"/>
  <c r="AR22" i="2"/>
  <c r="AQ22" i="2"/>
  <c r="AP22" i="2"/>
  <c r="AO22" i="2"/>
  <c r="AN22" i="2"/>
  <c r="AM22" i="2"/>
  <c r="AL22" i="2"/>
  <c r="AT95" i="2"/>
  <c r="AS95" i="2"/>
  <c r="AR95" i="2"/>
  <c r="AQ95" i="2"/>
  <c r="AP95" i="2"/>
  <c r="AO95" i="2"/>
  <c r="AN95" i="2"/>
  <c r="AM95" i="2"/>
  <c r="AL95" i="2"/>
  <c r="AT159" i="2"/>
  <c r="AS159" i="2"/>
  <c r="AR159" i="2"/>
  <c r="AQ159" i="2"/>
  <c r="AP159" i="2"/>
  <c r="AO159" i="2"/>
  <c r="AN159" i="2"/>
  <c r="AM159" i="2"/>
  <c r="AL159" i="2"/>
  <c r="AT213" i="2"/>
  <c r="AS213" i="2"/>
  <c r="AR213" i="2"/>
  <c r="AQ213" i="2"/>
  <c r="AP213" i="2"/>
  <c r="AO213" i="2"/>
  <c r="AN213" i="2"/>
  <c r="AM213" i="2"/>
  <c r="AL213" i="2"/>
  <c r="AT31" i="2"/>
  <c r="AS31" i="2"/>
  <c r="AR31" i="2"/>
  <c r="AQ31" i="2"/>
  <c r="AP31" i="2"/>
  <c r="AO31" i="2"/>
  <c r="AN31" i="2"/>
  <c r="AM31" i="2"/>
  <c r="AL31" i="2"/>
  <c r="AT104" i="2"/>
  <c r="AS104" i="2"/>
  <c r="AR104" i="2"/>
  <c r="AQ104" i="2"/>
  <c r="AP104" i="2"/>
  <c r="AO104" i="2"/>
  <c r="AN104" i="2"/>
  <c r="AM104" i="2"/>
  <c r="AL104" i="2"/>
  <c r="AT168" i="2"/>
  <c r="AS168" i="2"/>
  <c r="AR168" i="2"/>
  <c r="AQ168" i="2"/>
  <c r="AP168" i="2"/>
  <c r="AO168" i="2"/>
  <c r="AN168" i="2"/>
  <c r="AM168" i="2"/>
  <c r="AL168" i="2"/>
  <c r="AT238" i="2"/>
  <c r="AS238" i="2"/>
  <c r="AR238" i="2"/>
  <c r="AQ238" i="2"/>
  <c r="AP238" i="2"/>
  <c r="AO238" i="2"/>
  <c r="AN238" i="2"/>
  <c r="AM238" i="2"/>
  <c r="AL238" i="2"/>
  <c r="AR287" i="2"/>
  <c r="AQ287" i="2"/>
  <c r="AP287" i="2"/>
  <c r="AO287" i="2"/>
  <c r="AN287" i="2"/>
  <c r="AM287" i="2"/>
  <c r="AL287" i="2"/>
  <c r="AT287" i="2"/>
  <c r="AS287" i="2"/>
  <c r="AT290" i="2"/>
  <c r="AS290" i="2"/>
  <c r="AR290" i="2"/>
  <c r="AQ290" i="2"/>
  <c r="AP290" i="2"/>
  <c r="AO290" i="2"/>
  <c r="AN290" i="2"/>
  <c r="AM290" i="2"/>
  <c r="AL290" i="2"/>
  <c r="AT224" i="2"/>
  <c r="AS224" i="2"/>
  <c r="AR224" i="2"/>
  <c r="AQ224" i="2"/>
  <c r="AP224" i="2"/>
  <c r="AO224" i="2"/>
  <c r="AN224" i="2"/>
  <c r="AM224" i="2"/>
  <c r="AL224" i="2"/>
  <c r="AT255" i="2"/>
  <c r="AS255" i="2"/>
  <c r="AR255" i="2"/>
  <c r="AQ255" i="2"/>
  <c r="AP255" i="2"/>
  <c r="AO255" i="2"/>
  <c r="AN255" i="2"/>
  <c r="AM255" i="2"/>
  <c r="AL255" i="2"/>
  <c r="AT328" i="2"/>
  <c r="AS328" i="2"/>
  <c r="AR328" i="2"/>
  <c r="AQ328" i="2"/>
  <c r="AP328" i="2"/>
  <c r="AO328" i="2"/>
  <c r="AN328" i="2"/>
  <c r="AM328" i="2"/>
  <c r="AL328" i="2"/>
  <c r="AT395" i="2"/>
  <c r="AS395" i="2"/>
  <c r="AR395" i="2"/>
  <c r="AQ395" i="2"/>
  <c r="AP395" i="2"/>
  <c r="AO395" i="2"/>
  <c r="AN395" i="2"/>
  <c r="AM395" i="2"/>
  <c r="AL395" i="2"/>
  <c r="AS345" i="2"/>
  <c r="AR345" i="2"/>
  <c r="AQ345" i="2"/>
  <c r="AP345" i="2"/>
  <c r="AO345" i="2"/>
  <c r="AN345" i="2"/>
  <c r="AM345" i="2"/>
  <c r="AL345" i="2"/>
  <c r="AT345" i="2"/>
  <c r="AR478" i="2"/>
  <c r="AQ478" i="2"/>
  <c r="AP478" i="2"/>
  <c r="AO478" i="2"/>
  <c r="AN478" i="2"/>
  <c r="AM478" i="2"/>
  <c r="AL478" i="2"/>
  <c r="AT478" i="2"/>
  <c r="AS478" i="2"/>
  <c r="AT494" i="2"/>
  <c r="AS494" i="2"/>
  <c r="AR494" i="2"/>
  <c r="AQ494" i="2"/>
  <c r="AP494" i="2"/>
  <c r="AO494" i="2"/>
  <c r="AN494" i="2"/>
  <c r="AM494" i="2"/>
  <c r="AL494" i="2"/>
  <c r="AS510" i="2"/>
  <c r="AR510" i="2"/>
  <c r="AQ510" i="2"/>
  <c r="AP510" i="2"/>
  <c r="AO510" i="2"/>
  <c r="AN510" i="2"/>
  <c r="AM510" i="2"/>
  <c r="AL510" i="2"/>
  <c r="AT510" i="2"/>
  <c r="AS526" i="2"/>
  <c r="AR526" i="2"/>
  <c r="AQ526" i="2"/>
  <c r="AP526" i="2"/>
  <c r="AO526" i="2"/>
  <c r="AN526" i="2"/>
  <c r="AM526" i="2"/>
  <c r="AL526" i="2"/>
  <c r="AT526" i="2"/>
  <c r="AT542" i="2"/>
  <c r="AS542" i="2"/>
  <c r="AR542" i="2"/>
  <c r="AQ542" i="2"/>
  <c r="AP542" i="2"/>
  <c r="AO542" i="2"/>
  <c r="AN542" i="2"/>
  <c r="AM542" i="2"/>
  <c r="AL542" i="2"/>
  <c r="AS559" i="2"/>
  <c r="AR559" i="2"/>
  <c r="AQ559" i="2"/>
  <c r="AP559" i="2"/>
  <c r="AO559" i="2"/>
  <c r="AN559" i="2"/>
  <c r="AM559" i="2"/>
  <c r="AL559" i="2"/>
  <c r="AT559" i="2"/>
  <c r="AT338" i="2"/>
  <c r="AS338" i="2"/>
  <c r="AR338" i="2"/>
  <c r="AQ338" i="2"/>
  <c r="AP338" i="2"/>
  <c r="AO338" i="2"/>
  <c r="AN338" i="2"/>
  <c r="AM338" i="2"/>
  <c r="AL338" i="2"/>
  <c r="AR408" i="2"/>
  <c r="AQ408" i="2"/>
  <c r="AP408" i="2"/>
  <c r="AO408" i="2"/>
  <c r="AN408" i="2"/>
  <c r="AM408" i="2"/>
  <c r="AL408" i="2"/>
  <c r="AT408" i="2"/>
  <c r="AS408" i="2"/>
  <c r="AT416" i="2"/>
  <c r="AS416" i="2"/>
  <c r="AR416" i="2"/>
  <c r="AQ416" i="2"/>
  <c r="AP416" i="2"/>
  <c r="AO416" i="2"/>
  <c r="AN416" i="2"/>
  <c r="AM416" i="2"/>
  <c r="AL416" i="2"/>
  <c r="AR424" i="2"/>
  <c r="AQ424" i="2"/>
  <c r="AP424" i="2"/>
  <c r="AO424" i="2"/>
  <c r="AN424" i="2"/>
  <c r="AM424" i="2"/>
  <c r="AL424" i="2"/>
  <c r="AT424" i="2"/>
  <c r="AS424" i="2"/>
  <c r="AT432" i="2"/>
  <c r="AS432" i="2"/>
  <c r="AR432" i="2"/>
  <c r="AQ432" i="2"/>
  <c r="AP432" i="2"/>
  <c r="AO432" i="2"/>
  <c r="AN432" i="2"/>
  <c r="AM432" i="2"/>
  <c r="AL432" i="2"/>
  <c r="AT440" i="2"/>
  <c r="AS440" i="2"/>
  <c r="AR440" i="2"/>
  <c r="AQ440" i="2"/>
  <c r="AP440" i="2"/>
  <c r="AO440" i="2"/>
  <c r="AN440" i="2"/>
  <c r="AM440" i="2"/>
  <c r="AL440" i="2"/>
  <c r="AT448" i="2"/>
  <c r="AS448" i="2"/>
  <c r="AR448" i="2"/>
  <c r="AQ448" i="2"/>
  <c r="AP448" i="2"/>
  <c r="AO448" i="2"/>
  <c r="AN448" i="2"/>
  <c r="AM448" i="2"/>
  <c r="AL448" i="2"/>
  <c r="AR456" i="2"/>
  <c r="AQ456" i="2"/>
  <c r="AP456" i="2"/>
  <c r="AO456" i="2"/>
  <c r="AN456" i="2"/>
  <c r="AM456" i="2"/>
  <c r="AL456" i="2"/>
  <c r="AT456" i="2"/>
  <c r="AS456" i="2"/>
  <c r="AT464" i="2"/>
  <c r="AS464" i="2"/>
  <c r="AR464" i="2"/>
  <c r="AQ464" i="2"/>
  <c r="AP464" i="2"/>
  <c r="AO464" i="2"/>
  <c r="AN464" i="2"/>
  <c r="AM464" i="2"/>
  <c r="AL464" i="2"/>
  <c r="AT472" i="2"/>
  <c r="AS472" i="2"/>
  <c r="AR472" i="2"/>
  <c r="AQ472" i="2"/>
  <c r="AP472" i="2"/>
  <c r="AO472" i="2"/>
  <c r="AN472" i="2"/>
  <c r="AM472" i="2"/>
  <c r="AL472" i="2"/>
  <c r="AT371" i="2"/>
  <c r="AS371" i="2"/>
  <c r="AR371" i="2"/>
  <c r="AQ371" i="2"/>
  <c r="AP371" i="2"/>
  <c r="AO371" i="2"/>
  <c r="AN371" i="2"/>
  <c r="AM371" i="2"/>
  <c r="AL371" i="2"/>
  <c r="AT289" i="2"/>
  <c r="AS289" i="2"/>
  <c r="AR289" i="2"/>
  <c r="AQ289" i="2"/>
  <c r="AP289" i="2"/>
  <c r="AO289" i="2"/>
  <c r="AN289" i="2"/>
  <c r="AM289" i="2"/>
  <c r="AL289" i="2"/>
  <c r="AT356" i="2"/>
  <c r="AS356" i="2"/>
  <c r="AR356" i="2"/>
  <c r="AQ356" i="2"/>
  <c r="AP356" i="2"/>
  <c r="AO356" i="2"/>
  <c r="AN356" i="2"/>
  <c r="AM356" i="2"/>
  <c r="AL356" i="2"/>
  <c r="AT325" i="2"/>
  <c r="AS325" i="2"/>
  <c r="AR325" i="2"/>
  <c r="AQ325" i="2"/>
  <c r="AP325" i="2"/>
  <c r="AO325" i="2"/>
  <c r="AN325" i="2"/>
  <c r="AM325" i="2"/>
  <c r="AL325" i="2"/>
  <c r="AT389" i="2"/>
  <c r="AS389" i="2"/>
  <c r="AR389" i="2"/>
  <c r="AQ389" i="2"/>
  <c r="AP389" i="2"/>
  <c r="AO389" i="2"/>
  <c r="AN389" i="2"/>
  <c r="AM389" i="2"/>
  <c r="AL389" i="2"/>
  <c r="AT489" i="2"/>
  <c r="AS489" i="2"/>
  <c r="AR489" i="2"/>
  <c r="AQ489" i="2"/>
  <c r="AP489" i="2"/>
  <c r="AO489" i="2"/>
  <c r="AN489" i="2"/>
  <c r="AM489" i="2"/>
  <c r="AL489" i="2"/>
  <c r="AQ505" i="2"/>
  <c r="AT505" i="2"/>
  <c r="AS505" i="2"/>
  <c r="AR505" i="2"/>
  <c r="AP505" i="2"/>
  <c r="AO505" i="2"/>
  <c r="AN505" i="2"/>
  <c r="AM505" i="2"/>
  <c r="AL505" i="2"/>
  <c r="AT521" i="2"/>
  <c r="AS521" i="2"/>
  <c r="AR521" i="2"/>
  <c r="AQ521" i="2"/>
  <c r="AP521" i="2"/>
  <c r="AO521" i="2"/>
  <c r="AN521" i="2"/>
  <c r="AM521" i="2"/>
  <c r="AL521" i="2"/>
  <c r="AT537" i="2"/>
  <c r="AS537" i="2"/>
  <c r="AR537" i="2"/>
  <c r="AQ537" i="2"/>
  <c r="AP537" i="2"/>
  <c r="AO537" i="2"/>
  <c r="AN537" i="2"/>
  <c r="AM537" i="2"/>
  <c r="AL537" i="2"/>
  <c r="AT553" i="2"/>
  <c r="AS553" i="2"/>
  <c r="AR553" i="2"/>
  <c r="AQ553" i="2"/>
  <c r="AP553" i="2"/>
  <c r="AO553" i="2"/>
  <c r="AN553" i="2"/>
  <c r="AM553" i="2"/>
  <c r="AL553" i="2"/>
  <c r="AS302" i="2"/>
  <c r="AR302" i="2"/>
  <c r="AQ302" i="2"/>
  <c r="AP302" i="2"/>
  <c r="AO302" i="2"/>
  <c r="AN302" i="2"/>
  <c r="AM302" i="2"/>
  <c r="AL302" i="2"/>
  <c r="AT302" i="2"/>
  <c r="AT366" i="2"/>
  <c r="AS366" i="2"/>
  <c r="AR366" i="2"/>
  <c r="AQ366" i="2"/>
  <c r="AP366" i="2"/>
  <c r="AO366" i="2"/>
  <c r="AN366" i="2"/>
  <c r="AM366" i="2"/>
  <c r="AL366" i="2"/>
  <c r="AT638" i="2"/>
  <c r="AS638" i="2"/>
  <c r="AR638" i="2"/>
  <c r="AQ638" i="2"/>
  <c r="AP638" i="2"/>
  <c r="AO638" i="2"/>
  <c r="AN638" i="2"/>
  <c r="AM638" i="2"/>
  <c r="AL638" i="2"/>
  <c r="AT327" i="2"/>
  <c r="AS327" i="2"/>
  <c r="AR327" i="2"/>
  <c r="AQ327" i="2"/>
  <c r="AP327" i="2"/>
  <c r="AO327" i="2"/>
  <c r="AN327" i="2"/>
  <c r="AM327" i="2"/>
  <c r="AL327" i="2"/>
  <c r="AT394" i="2"/>
  <c r="AS394" i="2"/>
  <c r="AR394" i="2"/>
  <c r="AQ394" i="2"/>
  <c r="AP394" i="2"/>
  <c r="AO394" i="2"/>
  <c r="AN394" i="2"/>
  <c r="AM394" i="2"/>
  <c r="AL394" i="2"/>
  <c r="AT562" i="2"/>
  <c r="AS562" i="2"/>
  <c r="AR562" i="2"/>
  <c r="AQ562" i="2"/>
  <c r="AP562" i="2"/>
  <c r="AO562" i="2"/>
  <c r="AN562" i="2"/>
  <c r="AM562" i="2"/>
  <c r="AL562" i="2"/>
  <c r="AT570" i="2"/>
  <c r="AS570" i="2"/>
  <c r="AR570" i="2"/>
  <c r="AQ570" i="2"/>
  <c r="AP570" i="2"/>
  <c r="AO570" i="2"/>
  <c r="AN570" i="2"/>
  <c r="AM570" i="2"/>
  <c r="AL570" i="2"/>
  <c r="AT578" i="2"/>
  <c r="AS578" i="2"/>
  <c r="AR578" i="2"/>
  <c r="AQ578" i="2"/>
  <c r="AP578" i="2"/>
  <c r="AO578" i="2"/>
  <c r="AN578" i="2"/>
  <c r="AM578" i="2"/>
  <c r="AL578" i="2"/>
  <c r="AS586" i="2"/>
  <c r="AR586" i="2"/>
  <c r="AQ586" i="2"/>
  <c r="AP586" i="2"/>
  <c r="AO586" i="2"/>
  <c r="AN586" i="2"/>
  <c r="AM586" i="2"/>
  <c r="AL586" i="2"/>
  <c r="AT586" i="2"/>
  <c r="AS595" i="2"/>
  <c r="AR595" i="2"/>
  <c r="AQ595" i="2"/>
  <c r="AP595" i="2"/>
  <c r="AO595" i="2"/>
  <c r="AN595" i="2"/>
  <c r="AM595" i="2"/>
  <c r="AL595" i="2"/>
  <c r="AT595" i="2"/>
  <c r="AT603" i="2"/>
  <c r="AS603" i="2"/>
  <c r="AR603" i="2"/>
  <c r="AQ603" i="2"/>
  <c r="AP603" i="2"/>
  <c r="AO603" i="2"/>
  <c r="AN603" i="2"/>
  <c r="AM603" i="2"/>
  <c r="AL603" i="2"/>
  <c r="AT611" i="2"/>
  <c r="AS611" i="2"/>
  <c r="AR611" i="2"/>
  <c r="AQ611" i="2"/>
  <c r="AP611" i="2"/>
  <c r="AO611" i="2"/>
  <c r="AN611" i="2"/>
  <c r="AM611" i="2"/>
  <c r="AL611" i="2"/>
  <c r="AS619" i="2"/>
  <c r="AR619" i="2"/>
  <c r="AQ619" i="2"/>
  <c r="AP619" i="2"/>
  <c r="AO619" i="2"/>
  <c r="AN619" i="2"/>
  <c r="AM619" i="2"/>
  <c r="AL619" i="2"/>
  <c r="AT619" i="2"/>
  <c r="AT637" i="2"/>
  <c r="AS637" i="2"/>
  <c r="AR637" i="2"/>
  <c r="AQ637" i="2"/>
  <c r="AP637" i="2"/>
  <c r="AO637" i="2"/>
  <c r="AN637" i="2"/>
  <c r="AM637" i="2"/>
  <c r="AL637" i="2"/>
  <c r="BK77" i="2"/>
  <c r="BJ77" i="2"/>
  <c r="BI77" i="2"/>
  <c r="BH77" i="2"/>
  <c r="BG77" i="2"/>
  <c r="BF77" i="2"/>
  <c r="BE77" i="2"/>
  <c r="BD77" i="2"/>
  <c r="BC77" i="2"/>
  <c r="AF31" i="2"/>
  <c r="H31" i="2"/>
  <c r="I72" i="2"/>
  <c r="AF72" i="2"/>
  <c r="AF104" i="2"/>
  <c r="H104" i="2"/>
  <c r="I136" i="2"/>
  <c r="AF136" i="2"/>
  <c r="I168" i="2"/>
  <c r="AF168" i="2"/>
  <c r="I206" i="2"/>
  <c r="I238" i="2"/>
  <c r="AF238" i="2"/>
  <c r="I266" i="2"/>
  <c r="AF306" i="2"/>
  <c r="I306" i="2"/>
  <c r="G57" i="2"/>
  <c r="G89" i="2"/>
  <c r="G121" i="2"/>
  <c r="G153" i="2"/>
  <c r="G185" i="2"/>
  <c r="G223" i="2"/>
  <c r="P251" i="2"/>
  <c r="Z251" i="2"/>
  <c r="P34" i="2"/>
  <c r="Z34" i="2"/>
  <c r="P67" i="2"/>
  <c r="Z67" i="2"/>
  <c r="P99" i="2"/>
  <c r="Z99" i="2"/>
  <c r="P131" i="2"/>
  <c r="Z131" i="2"/>
  <c r="P163" i="2"/>
  <c r="Z163" i="2"/>
  <c r="P201" i="2"/>
  <c r="Z201" i="2"/>
  <c r="P233" i="2"/>
  <c r="Z233" i="2"/>
  <c r="G263" i="2"/>
  <c r="P35" i="2"/>
  <c r="Z35" i="2"/>
  <c r="P60" i="2"/>
  <c r="Z60" i="2"/>
  <c r="P92" i="2"/>
  <c r="Z92" i="2"/>
  <c r="P124" i="2"/>
  <c r="Z124" i="2"/>
  <c r="Z156" i="2"/>
  <c r="P156" i="2"/>
  <c r="Z188" i="2"/>
  <c r="P188" i="2"/>
  <c r="P226" i="2"/>
  <c r="Z226" i="2"/>
  <c r="Z266" i="2"/>
  <c r="P266" i="2"/>
  <c r="AF266" i="2"/>
  <c r="Z297" i="2"/>
  <c r="P297" i="2"/>
  <c r="Z44" i="2"/>
  <c r="P44" i="2"/>
  <c r="G76" i="2"/>
  <c r="G108" i="2"/>
  <c r="G140" i="2"/>
  <c r="G172" i="2"/>
  <c r="P203" i="2"/>
  <c r="Z203" i="2"/>
  <c r="P235" i="2"/>
  <c r="Z235" i="2"/>
  <c r="P21" i="2"/>
  <c r="Z21" i="2"/>
  <c r="P54" i="2"/>
  <c r="Z54" i="2"/>
  <c r="P86" i="2"/>
  <c r="Z86" i="2"/>
  <c r="P118" i="2"/>
  <c r="Z118" i="2"/>
  <c r="Z150" i="2"/>
  <c r="P150" i="2"/>
  <c r="Z182" i="2"/>
  <c r="P182" i="2"/>
  <c r="G37" i="2"/>
  <c r="P71" i="2"/>
  <c r="Z71" i="2"/>
  <c r="P103" i="2"/>
  <c r="Z103" i="2"/>
  <c r="P135" i="2"/>
  <c r="Z135" i="2"/>
  <c r="P167" i="2"/>
  <c r="Z167" i="2"/>
  <c r="G196" i="2"/>
  <c r="G228" i="2"/>
  <c r="P206" i="2"/>
  <c r="AF206" i="2"/>
  <c r="Z206" i="2"/>
  <c r="P238" i="2"/>
  <c r="Z238" i="2"/>
  <c r="P289" i="2"/>
  <c r="Z289" i="2"/>
  <c r="P283" i="2"/>
  <c r="Z283" i="2"/>
  <c r="AF317" i="2"/>
  <c r="I317" i="2"/>
  <c r="AF349" i="2"/>
  <c r="I349" i="2"/>
  <c r="AF381" i="2"/>
  <c r="I381" i="2"/>
  <c r="I567" i="2"/>
  <c r="I575" i="2"/>
  <c r="I583" i="2"/>
  <c r="AF592" i="2"/>
  <c r="J592" i="2"/>
  <c r="G600" i="2"/>
  <c r="G616" i="2"/>
  <c r="P583" i="2"/>
  <c r="Z583" i="2"/>
  <c r="AF400" i="2"/>
  <c r="I400" i="2"/>
  <c r="Z335" i="2"/>
  <c r="P335" i="2"/>
  <c r="P367" i="2"/>
  <c r="Z367" i="2"/>
  <c r="P320" i="2"/>
  <c r="Z320" i="2"/>
  <c r="P352" i="2"/>
  <c r="Z352" i="2"/>
  <c r="P384" i="2"/>
  <c r="Z384" i="2"/>
  <c r="P485" i="2"/>
  <c r="Z485" i="2"/>
  <c r="G320" i="2"/>
  <c r="G352" i="2"/>
  <c r="G384" i="2"/>
  <c r="G485" i="2"/>
  <c r="G501" i="2"/>
  <c r="G517" i="2"/>
  <c r="G533" i="2"/>
  <c r="G549" i="2"/>
  <c r="P595" i="2"/>
  <c r="Z595" i="2"/>
  <c r="G256" i="2"/>
  <c r="P477" i="2"/>
  <c r="Z477" i="2"/>
  <c r="AF407" i="2"/>
  <c r="I407" i="2"/>
  <c r="AF415" i="2"/>
  <c r="I415" i="2"/>
  <c r="AF423" i="2"/>
  <c r="I423" i="2"/>
  <c r="AF431" i="2"/>
  <c r="I431" i="2"/>
  <c r="I439" i="2"/>
  <c r="I447" i="2"/>
  <c r="I463" i="2"/>
  <c r="AF471" i="2"/>
  <c r="I471" i="2"/>
  <c r="P591" i="2"/>
  <c r="Z591" i="2"/>
  <c r="P324" i="2"/>
  <c r="Z324" i="2"/>
  <c r="P356" i="2"/>
  <c r="Z356" i="2"/>
  <c r="P388" i="2"/>
  <c r="Z388" i="2"/>
  <c r="P437" i="2"/>
  <c r="Z437" i="2"/>
  <c r="Z298" i="2"/>
  <c r="P298" i="2"/>
  <c r="P333" i="2"/>
  <c r="Z333" i="2"/>
  <c r="P365" i="2"/>
  <c r="Z365" i="2"/>
  <c r="G478" i="2"/>
  <c r="G526" i="2"/>
  <c r="G542" i="2"/>
  <c r="P497" i="2"/>
  <c r="Z497" i="2"/>
  <c r="AF399" i="2"/>
  <c r="I399" i="2"/>
  <c r="P518" i="2"/>
  <c r="Z518" i="2"/>
  <c r="P454" i="2"/>
  <c r="Z454" i="2"/>
  <c r="P606" i="2"/>
  <c r="Z606" i="2"/>
  <c r="P540" i="2"/>
  <c r="Z540" i="2"/>
  <c r="P476" i="2"/>
  <c r="Z476" i="2"/>
  <c r="P412" i="2"/>
  <c r="Z412" i="2"/>
  <c r="G403" i="2"/>
  <c r="P539" i="2"/>
  <c r="Z539" i="2"/>
  <c r="P475" i="2"/>
  <c r="Z475" i="2"/>
  <c r="P411" i="2"/>
  <c r="Z411" i="2"/>
  <c r="P563" i="2"/>
  <c r="Z563" i="2"/>
  <c r="P498" i="2"/>
  <c r="Z498" i="2"/>
  <c r="P434" i="2"/>
  <c r="Z434" i="2"/>
  <c r="P569" i="2"/>
  <c r="Z569" i="2"/>
  <c r="P504" i="2"/>
  <c r="Z504" i="2"/>
  <c r="P440" i="2"/>
  <c r="Z440" i="2"/>
  <c r="P628" i="2"/>
  <c r="Z628" i="2"/>
  <c r="P593" i="2"/>
  <c r="Z593" i="2"/>
  <c r="P527" i="2"/>
  <c r="Z527" i="2"/>
  <c r="P463" i="2"/>
  <c r="AF463" i="2"/>
  <c r="Z463" i="2"/>
  <c r="G635" i="2"/>
  <c r="BL44" i="2"/>
  <c r="BL108" i="2"/>
  <c r="BL51" i="2"/>
  <c r="BL115" i="2"/>
  <c r="BL58" i="2"/>
  <c r="BL122" i="2"/>
  <c r="BL65" i="2"/>
  <c r="F66" i="1"/>
  <c r="G66" i="1" s="1"/>
  <c r="H66" i="1" s="1"/>
  <c r="E706" i="3"/>
  <c r="F583" i="1"/>
  <c r="G583" i="1" s="1"/>
  <c r="I583" i="1" s="1"/>
  <c r="E230" i="3"/>
  <c r="F398" i="1"/>
  <c r="G398" i="1" s="1"/>
  <c r="I398" i="1" s="1"/>
  <c r="E965" i="3"/>
  <c r="F74" i="1"/>
  <c r="G74" i="1" s="1"/>
  <c r="H74" i="1" s="1"/>
  <c r="E714" i="3"/>
  <c r="E226" i="3"/>
  <c r="E966" i="3"/>
  <c r="F114" i="1"/>
  <c r="G114" i="1" s="1"/>
  <c r="H114" i="1"/>
  <c r="E754" i="3"/>
  <c r="F677" i="1"/>
  <c r="G677" i="1" s="1"/>
  <c r="I677" i="1" s="1"/>
  <c r="E293" i="3"/>
  <c r="F710" i="1"/>
  <c r="G710" i="1" s="1"/>
  <c r="I710" i="1" s="1"/>
  <c r="E326" i="3"/>
  <c r="F86" i="1"/>
  <c r="G86" i="1" s="1"/>
  <c r="H86" i="1"/>
  <c r="E726" i="3"/>
  <c r="E272" i="3"/>
  <c r="F649" i="1"/>
  <c r="G649" i="1" s="1"/>
  <c r="I649" i="1" s="1"/>
  <c r="F58" i="1"/>
  <c r="G58" i="1" s="1"/>
  <c r="H58" i="1" s="1"/>
  <c r="E698" i="3"/>
  <c r="F284" i="1"/>
  <c r="G284" i="1" s="1"/>
  <c r="I284" i="1" s="1"/>
  <c r="E900" i="3"/>
  <c r="F694" i="1"/>
  <c r="G694" i="1" s="1"/>
  <c r="I694" i="1" s="1"/>
  <c r="E310" i="3"/>
  <c r="F922" i="1"/>
  <c r="G922" i="1" s="1"/>
  <c r="I922" i="1"/>
  <c r="E540" i="3"/>
  <c r="F954" i="1"/>
  <c r="G954" i="1" s="1"/>
  <c r="I954" i="1" s="1"/>
  <c r="E960" i="3"/>
  <c r="E441" i="3"/>
  <c r="E511" i="3"/>
  <c r="E582" i="3"/>
  <c r="E392" i="3"/>
  <c r="E353" i="3"/>
  <c r="E947" i="3"/>
  <c r="E784" i="3"/>
  <c r="E867" i="3"/>
  <c r="E664" i="3"/>
  <c r="E974" i="3"/>
  <c r="E253" i="3"/>
  <c r="E663" i="3"/>
  <c r="E926" i="3"/>
  <c r="E271" i="3"/>
  <c r="E883" i="3"/>
  <c r="E359" i="3"/>
  <c r="E918" i="3"/>
  <c r="E845" i="3"/>
  <c r="E317" i="3"/>
  <c r="E31" i="3"/>
  <c r="E695" i="3"/>
  <c r="AF301" i="2"/>
  <c r="BK48" i="2"/>
  <c r="BJ48" i="2"/>
  <c r="BI48" i="2"/>
  <c r="BH48" i="2"/>
  <c r="BG48" i="2"/>
  <c r="BF48" i="2"/>
  <c r="BE48" i="2"/>
  <c r="BD48" i="2"/>
  <c r="BC48" i="2"/>
  <c r="BK112" i="2"/>
  <c r="BJ112" i="2"/>
  <c r="BI112" i="2"/>
  <c r="BH112" i="2"/>
  <c r="BG112" i="2"/>
  <c r="BF112" i="2"/>
  <c r="BE112" i="2"/>
  <c r="BD112" i="2"/>
  <c r="BC112" i="2"/>
  <c r="BK55" i="2"/>
  <c r="BJ55" i="2"/>
  <c r="BI55" i="2"/>
  <c r="BH55" i="2"/>
  <c r="BG55" i="2"/>
  <c r="BF55" i="2"/>
  <c r="BE55" i="2"/>
  <c r="BD55" i="2"/>
  <c r="BC55" i="2"/>
  <c r="BK119" i="2"/>
  <c r="BJ119" i="2"/>
  <c r="BI119" i="2"/>
  <c r="BH119" i="2"/>
  <c r="BG119" i="2"/>
  <c r="BF119" i="2"/>
  <c r="BE119" i="2"/>
  <c r="BD119" i="2"/>
  <c r="BC119" i="2"/>
  <c r="BK70" i="2"/>
  <c r="BJ70" i="2"/>
  <c r="BI70" i="2"/>
  <c r="BH70" i="2"/>
  <c r="BG70" i="2"/>
  <c r="BF70" i="2"/>
  <c r="BE70" i="2"/>
  <c r="BD70" i="2"/>
  <c r="BC70" i="2"/>
  <c r="AT34" i="2"/>
  <c r="AS34" i="2"/>
  <c r="AR34" i="2"/>
  <c r="AQ34" i="2"/>
  <c r="AP34" i="2"/>
  <c r="AO34" i="2"/>
  <c r="AN34" i="2"/>
  <c r="AM34" i="2"/>
  <c r="AL34" i="2"/>
  <c r="AT91" i="2"/>
  <c r="AS91" i="2"/>
  <c r="AR91" i="2"/>
  <c r="AQ91" i="2"/>
  <c r="AP91" i="2"/>
  <c r="AO91" i="2"/>
  <c r="AN91" i="2"/>
  <c r="AM91" i="2"/>
  <c r="AL91" i="2"/>
  <c r="AT155" i="2"/>
  <c r="AS155" i="2"/>
  <c r="AR155" i="2"/>
  <c r="AQ155" i="2"/>
  <c r="AP155" i="2"/>
  <c r="AO155" i="2"/>
  <c r="AN155" i="2"/>
  <c r="AM155" i="2"/>
  <c r="AL155" i="2"/>
  <c r="AT225" i="2"/>
  <c r="AS225" i="2"/>
  <c r="AR225" i="2"/>
  <c r="AQ225" i="2"/>
  <c r="AP225" i="2"/>
  <c r="AO225" i="2"/>
  <c r="AN225" i="2"/>
  <c r="AM225" i="2"/>
  <c r="AL225" i="2"/>
  <c r="AS294" i="2"/>
  <c r="AR294" i="2"/>
  <c r="AQ294" i="2"/>
  <c r="AP294" i="2"/>
  <c r="AO294" i="2"/>
  <c r="AN294" i="2"/>
  <c r="AM294" i="2"/>
  <c r="AL294" i="2"/>
  <c r="AT294" i="2"/>
  <c r="AS60" i="2"/>
  <c r="AR60" i="2"/>
  <c r="AQ60" i="2"/>
  <c r="AP60" i="2"/>
  <c r="AO60" i="2"/>
  <c r="AN60" i="2"/>
  <c r="AM60" i="2"/>
  <c r="AL60" i="2"/>
  <c r="AT60" i="2"/>
  <c r="AT124" i="2"/>
  <c r="AS124" i="2"/>
  <c r="AR124" i="2"/>
  <c r="AQ124" i="2"/>
  <c r="AP124" i="2"/>
  <c r="AO124" i="2"/>
  <c r="AN124" i="2"/>
  <c r="AM124" i="2"/>
  <c r="AL124" i="2"/>
  <c r="AT188" i="2"/>
  <c r="AS188" i="2"/>
  <c r="AR188" i="2"/>
  <c r="AQ188" i="2"/>
  <c r="AP188" i="2"/>
  <c r="AO188" i="2"/>
  <c r="AN188" i="2"/>
  <c r="AM188" i="2"/>
  <c r="AL188" i="2"/>
  <c r="AT254" i="2"/>
  <c r="AS254" i="2"/>
  <c r="AR254" i="2"/>
  <c r="AQ254" i="2"/>
  <c r="AP254" i="2"/>
  <c r="AO254" i="2"/>
  <c r="AN254" i="2"/>
  <c r="AM254" i="2"/>
  <c r="AL254" i="2"/>
  <c r="AT77" i="2"/>
  <c r="AS77" i="2"/>
  <c r="AR77" i="2"/>
  <c r="AQ77" i="2"/>
  <c r="AP77" i="2"/>
  <c r="AO77" i="2"/>
  <c r="AN77" i="2"/>
  <c r="AM77" i="2"/>
  <c r="AL77" i="2"/>
  <c r="AT141" i="2"/>
  <c r="AS141" i="2"/>
  <c r="AR141" i="2"/>
  <c r="AQ141" i="2"/>
  <c r="AP141" i="2"/>
  <c r="AO141" i="2"/>
  <c r="AN141" i="2"/>
  <c r="AM141" i="2"/>
  <c r="AL141" i="2"/>
  <c r="AT203" i="2"/>
  <c r="AS203" i="2"/>
  <c r="AR203" i="2"/>
  <c r="AQ203" i="2"/>
  <c r="AP203" i="2"/>
  <c r="AO203" i="2"/>
  <c r="AN203" i="2"/>
  <c r="AM203" i="2"/>
  <c r="AL203" i="2"/>
  <c r="AT266" i="2"/>
  <c r="AS266" i="2"/>
  <c r="AR266" i="2"/>
  <c r="AQ266" i="2"/>
  <c r="AP266" i="2"/>
  <c r="AO266" i="2"/>
  <c r="AN266" i="2"/>
  <c r="AM266" i="2"/>
  <c r="AL266" i="2"/>
  <c r="AT46" i="2"/>
  <c r="AS46" i="2"/>
  <c r="AR46" i="2"/>
  <c r="AQ46" i="2"/>
  <c r="AP46" i="2"/>
  <c r="AO46" i="2"/>
  <c r="AN46" i="2"/>
  <c r="AM46" i="2"/>
  <c r="AL46" i="2"/>
  <c r="AT110" i="2"/>
  <c r="AS110" i="2"/>
  <c r="AR110" i="2"/>
  <c r="AQ110" i="2"/>
  <c r="AP110" i="2"/>
  <c r="AO110" i="2"/>
  <c r="AN110" i="2"/>
  <c r="AM110" i="2"/>
  <c r="AL110" i="2"/>
  <c r="AT174" i="2"/>
  <c r="AS174" i="2"/>
  <c r="AR174" i="2"/>
  <c r="AQ174" i="2"/>
  <c r="AP174" i="2"/>
  <c r="AO174" i="2"/>
  <c r="AN174" i="2"/>
  <c r="AM174" i="2"/>
  <c r="AL174" i="2"/>
  <c r="AT220" i="2"/>
  <c r="AS220" i="2"/>
  <c r="AR220" i="2"/>
  <c r="AQ220" i="2"/>
  <c r="AP220" i="2"/>
  <c r="AO220" i="2"/>
  <c r="AN220" i="2"/>
  <c r="AM220" i="2"/>
  <c r="AL220" i="2"/>
  <c r="AT30" i="2"/>
  <c r="AS30" i="2"/>
  <c r="AR30" i="2"/>
  <c r="AQ30" i="2"/>
  <c r="AP30" i="2"/>
  <c r="AO30" i="2"/>
  <c r="AN30" i="2"/>
  <c r="AM30" i="2"/>
  <c r="AL30" i="2"/>
  <c r="AT103" i="2"/>
  <c r="AS103" i="2"/>
  <c r="AR103" i="2"/>
  <c r="AQ103" i="2"/>
  <c r="AP103" i="2"/>
  <c r="AO103" i="2"/>
  <c r="AN103" i="2"/>
  <c r="AM103" i="2"/>
  <c r="AL103" i="2"/>
  <c r="AT167" i="2"/>
  <c r="AS167" i="2"/>
  <c r="AR167" i="2"/>
  <c r="AQ167" i="2"/>
  <c r="AP167" i="2"/>
  <c r="AO167" i="2"/>
  <c r="AN167" i="2"/>
  <c r="AM167" i="2"/>
  <c r="AL167" i="2"/>
  <c r="AT221" i="2"/>
  <c r="AS221" i="2"/>
  <c r="AR221" i="2"/>
  <c r="AQ221" i="2"/>
  <c r="AP221" i="2"/>
  <c r="AO221" i="2"/>
  <c r="AN221" i="2"/>
  <c r="AM221" i="2"/>
  <c r="AL221" i="2"/>
  <c r="AT39" i="2"/>
  <c r="AS39" i="2"/>
  <c r="AR39" i="2"/>
  <c r="AQ39" i="2"/>
  <c r="AP39" i="2"/>
  <c r="AO39" i="2"/>
  <c r="AN39" i="2"/>
  <c r="AM39" i="2"/>
  <c r="AL39" i="2"/>
  <c r="AT112" i="2"/>
  <c r="AS112" i="2"/>
  <c r="AR112" i="2"/>
  <c r="AQ112" i="2"/>
  <c r="AP112" i="2"/>
  <c r="AO112" i="2"/>
  <c r="AN112" i="2"/>
  <c r="AM112" i="2"/>
  <c r="AL112" i="2"/>
  <c r="AT176" i="2"/>
  <c r="AS176" i="2"/>
  <c r="AR176" i="2"/>
  <c r="AQ176" i="2"/>
  <c r="AP176" i="2"/>
  <c r="AO176" i="2"/>
  <c r="AN176" i="2"/>
  <c r="AM176" i="2"/>
  <c r="AL176" i="2"/>
  <c r="AT241" i="2"/>
  <c r="AS241" i="2"/>
  <c r="AR241" i="2"/>
  <c r="AQ241" i="2"/>
  <c r="AP241" i="2"/>
  <c r="AO241" i="2"/>
  <c r="AN241" i="2"/>
  <c r="AM241" i="2"/>
  <c r="AL241" i="2"/>
  <c r="AT309" i="2"/>
  <c r="AS309" i="2"/>
  <c r="AR309" i="2"/>
  <c r="AQ309" i="2"/>
  <c r="AP309" i="2"/>
  <c r="AO309" i="2"/>
  <c r="AN309" i="2"/>
  <c r="AM309" i="2"/>
  <c r="AL309" i="2"/>
  <c r="AT89" i="2"/>
  <c r="AS89" i="2"/>
  <c r="AR89" i="2"/>
  <c r="AQ89" i="2"/>
  <c r="AP89" i="2"/>
  <c r="AO89" i="2"/>
  <c r="AN89" i="2"/>
  <c r="AM89" i="2"/>
  <c r="AL89" i="2"/>
  <c r="AT153" i="2"/>
  <c r="AS153" i="2"/>
  <c r="AR153" i="2"/>
  <c r="AQ153" i="2"/>
  <c r="AP153" i="2"/>
  <c r="AO153" i="2"/>
  <c r="AN153" i="2"/>
  <c r="AM153" i="2"/>
  <c r="AL153" i="2"/>
  <c r="AT223" i="2"/>
  <c r="AS223" i="2"/>
  <c r="AR223" i="2"/>
  <c r="AQ223" i="2"/>
  <c r="AP223" i="2"/>
  <c r="AO223" i="2"/>
  <c r="AN223" i="2"/>
  <c r="AM223" i="2"/>
  <c r="AL223" i="2"/>
  <c r="AT25" i="2"/>
  <c r="AS25" i="2"/>
  <c r="AR25" i="2"/>
  <c r="AQ25" i="2"/>
  <c r="AP25" i="2"/>
  <c r="AO25" i="2"/>
  <c r="AN25" i="2"/>
  <c r="AM25" i="2"/>
  <c r="AL25" i="2"/>
  <c r="AT98" i="2"/>
  <c r="AS98" i="2"/>
  <c r="AR98" i="2"/>
  <c r="AQ98" i="2"/>
  <c r="AP98" i="2"/>
  <c r="AO98" i="2"/>
  <c r="AN98" i="2"/>
  <c r="AM98" i="2"/>
  <c r="AL98" i="2"/>
  <c r="AT162" i="2"/>
  <c r="AS162" i="2"/>
  <c r="AR162" i="2"/>
  <c r="AQ162" i="2"/>
  <c r="AP162" i="2"/>
  <c r="AO162" i="2"/>
  <c r="AN162" i="2"/>
  <c r="AM162" i="2"/>
  <c r="AL162" i="2"/>
  <c r="AT232" i="2"/>
  <c r="AS232" i="2"/>
  <c r="AR232" i="2"/>
  <c r="AQ232" i="2"/>
  <c r="AP232" i="2"/>
  <c r="AO232" i="2"/>
  <c r="AN232" i="2"/>
  <c r="AM232" i="2"/>
  <c r="AL232" i="2"/>
  <c r="AT263" i="2"/>
  <c r="AS263" i="2"/>
  <c r="AR263" i="2"/>
  <c r="AQ263" i="2"/>
  <c r="AP263" i="2"/>
  <c r="AO263" i="2"/>
  <c r="AN263" i="2"/>
  <c r="AM263" i="2"/>
  <c r="AL263" i="2"/>
  <c r="AT336" i="2"/>
  <c r="AS336" i="2"/>
  <c r="AR336" i="2"/>
  <c r="AQ336" i="2"/>
  <c r="AP336" i="2"/>
  <c r="AO336" i="2"/>
  <c r="AN336" i="2"/>
  <c r="AM336" i="2"/>
  <c r="AL336" i="2"/>
  <c r="AT628" i="2"/>
  <c r="AS628" i="2"/>
  <c r="AR628" i="2"/>
  <c r="AQ628" i="2"/>
  <c r="AP628" i="2"/>
  <c r="AO628" i="2"/>
  <c r="AN628" i="2"/>
  <c r="AM628" i="2"/>
  <c r="AL628" i="2"/>
  <c r="AS353" i="2"/>
  <c r="AR353" i="2"/>
  <c r="AQ353" i="2"/>
  <c r="AP353" i="2"/>
  <c r="AO353" i="2"/>
  <c r="AN353" i="2"/>
  <c r="AM353" i="2"/>
  <c r="AL353" i="2"/>
  <c r="AT353" i="2"/>
  <c r="AT480" i="2"/>
  <c r="AS480" i="2"/>
  <c r="AR480" i="2"/>
  <c r="AQ480" i="2"/>
  <c r="AP480" i="2"/>
  <c r="AO480" i="2"/>
  <c r="AN480" i="2"/>
  <c r="AM480" i="2"/>
  <c r="AL480" i="2"/>
  <c r="AS496" i="2"/>
  <c r="AR496" i="2"/>
  <c r="AQ496" i="2"/>
  <c r="AP496" i="2"/>
  <c r="AO496" i="2"/>
  <c r="AN496" i="2"/>
  <c r="AM496" i="2"/>
  <c r="AL496" i="2"/>
  <c r="AT496" i="2"/>
  <c r="AT512" i="2"/>
  <c r="AS512" i="2"/>
  <c r="AR512" i="2"/>
  <c r="AQ512" i="2"/>
  <c r="AP512" i="2"/>
  <c r="AO512" i="2"/>
  <c r="AN512" i="2"/>
  <c r="AM512" i="2"/>
  <c r="AL512" i="2"/>
  <c r="AT528" i="2"/>
  <c r="AS528" i="2"/>
  <c r="AR528" i="2"/>
  <c r="AQ528" i="2"/>
  <c r="AP528" i="2"/>
  <c r="AO528" i="2"/>
  <c r="AN528" i="2"/>
  <c r="AM528" i="2"/>
  <c r="AL528" i="2"/>
  <c r="AT544" i="2"/>
  <c r="AS544" i="2"/>
  <c r="AR544" i="2"/>
  <c r="AQ544" i="2"/>
  <c r="AP544" i="2"/>
  <c r="AO544" i="2"/>
  <c r="AN544" i="2"/>
  <c r="AM544" i="2"/>
  <c r="AL544" i="2"/>
  <c r="AT561" i="2"/>
  <c r="AS561" i="2"/>
  <c r="AR561" i="2"/>
  <c r="AQ561" i="2"/>
  <c r="AP561" i="2"/>
  <c r="AO561" i="2"/>
  <c r="AN561" i="2"/>
  <c r="AM561" i="2"/>
  <c r="AL561" i="2"/>
  <c r="AT346" i="2"/>
  <c r="AS346" i="2"/>
  <c r="AR346" i="2"/>
  <c r="AQ346" i="2"/>
  <c r="AP346" i="2"/>
  <c r="AO346" i="2"/>
  <c r="AN346" i="2"/>
  <c r="AM346" i="2"/>
  <c r="AL346" i="2"/>
  <c r="AR409" i="2"/>
  <c r="AQ409" i="2"/>
  <c r="AP409" i="2"/>
  <c r="AO409" i="2"/>
  <c r="AN409" i="2"/>
  <c r="AM409" i="2"/>
  <c r="AL409" i="2"/>
  <c r="AT409" i="2"/>
  <c r="AS409" i="2"/>
  <c r="AT417" i="2"/>
  <c r="AS417" i="2"/>
  <c r="AR417" i="2"/>
  <c r="AQ417" i="2"/>
  <c r="AP417" i="2"/>
  <c r="AO417" i="2"/>
  <c r="AN417" i="2"/>
  <c r="AM417" i="2"/>
  <c r="AL417" i="2"/>
  <c r="AT425" i="2"/>
  <c r="AS425" i="2"/>
  <c r="AR425" i="2"/>
  <c r="AQ425" i="2"/>
  <c r="AP425" i="2"/>
  <c r="AO425" i="2"/>
  <c r="AN425" i="2"/>
  <c r="AM425" i="2"/>
  <c r="AL425" i="2"/>
  <c r="AT433" i="2"/>
  <c r="AS433" i="2"/>
  <c r="AR433" i="2"/>
  <c r="AQ433" i="2"/>
  <c r="AP433" i="2"/>
  <c r="AO433" i="2"/>
  <c r="AN433" i="2"/>
  <c r="AM433" i="2"/>
  <c r="AL433" i="2"/>
  <c r="AR441" i="2"/>
  <c r="AQ441" i="2"/>
  <c r="AP441" i="2"/>
  <c r="AO441" i="2"/>
  <c r="AN441" i="2"/>
  <c r="AM441" i="2"/>
  <c r="AL441" i="2"/>
  <c r="AT441" i="2"/>
  <c r="AS441" i="2"/>
  <c r="AT449" i="2"/>
  <c r="AS449" i="2"/>
  <c r="AR449" i="2"/>
  <c r="AQ449" i="2"/>
  <c r="AP449" i="2"/>
  <c r="AO449" i="2"/>
  <c r="AN449" i="2"/>
  <c r="AM449" i="2"/>
  <c r="AL449" i="2"/>
  <c r="AT457" i="2"/>
  <c r="AS457" i="2"/>
  <c r="AR457" i="2"/>
  <c r="AQ457" i="2"/>
  <c r="AP457" i="2"/>
  <c r="AO457" i="2"/>
  <c r="AN457" i="2"/>
  <c r="AM457" i="2"/>
  <c r="AL457" i="2"/>
  <c r="AT465" i="2"/>
  <c r="AS465" i="2"/>
  <c r="AR465" i="2"/>
  <c r="AQ465" i="2"/>
  <c r="AP465" i="2"/>
  <c r="AO465" i="2"/>
  <c r="AN465" i="2"/>
  <c r="AM465" i="2"/>
  <c r="AL465" i="2"/>
  <c r="AR473" i="2"/>
  <c r="AQ473" i="2"/>
  <c r="AP473" i="2"/>
  <c r="AO473" i="2"/>
  <c r="AN473" i="2"/>
  <c r="AM473" i="2"/>
  <c r="AL473" i="2"/>
  <c r="AT473" i="2"/>
  <c r="AS473" i="2"/>
  <c r="AT315" i="2"/>
  <c r="AS315" i="2"/>
  <c r="AR315" i="2"/>
  <c r="AQ315" i="2"/>
  <c r="AP315" i="2"/>
  <c r="AO315" i="2"/>
  <c r="AN315" i="2"/>
  <c r="AM315" i="2"/>
  <c r="AL315" i="2"/>
  <c r="AT379" i="2"/>
  <c r="AS379" i="2"/>
  <c r="AR379" i="2"/>
  <c r="AQ379" i="2"/>
  <c r="AP379" i="2"/>
  <c r="AO379" i="2"/>
  <c r="AN379" i="2"/>
  <c r="AM379" i="2"/>
  <c r="AL379" i="2"/>
  <c r="AT297" i="2"/>
  <c r="AS297" i="2"/>
  <c r="AR297" i="2"/>
  <c r="AQ297" i="2"/>
  <c r="AP297" i="2"/>
  <c r="AO297" i="2"/>
  <c r="AN297" i="2"/>
  <c r="AM297" i="2"/>
  <c r="AL297" i="2"/>
  <c r="AT364" i="2"/>
  <c r="AS364" i="2"/>
  <c r="AR364" i="2"/>
  <c r="AQ364" i="2"/>
  <c r="AP364" i="2"/>
  <c r="AO364" i="2"/>
  <c r="AN364" i="2"/>
  <c r="AM364" i="2"/>
  <c r="AL364" i="2"/>
  <c r="AT333" i="2"/>
  <c r="AS333" i="2"/>
  <c r="AR333" i="2"/>
  <c r="AQ333" i="2"/>
  <c r="AP333" i="2"/>
  <c r="AO333" i="2"/>
  <c r="AN333" i="2"/>
  <c r="AM333" i="2"/>
  <c r="AL333" i="2"/>
  <c r="AT392" i="2"/>
  <c r="AS392" i="2"/>
  <c r="AR392" i="2"/>
  <c r="AQ392" i="2"/>
  <c r="AP392" i="2"/>
  <c r="AO392" i="2"/>
  <c r="AN392" i="2"/>
  <c r="AM392" i="2"/>
  <c r="AL392" i="2"/>
  <c r="AT491" i="2"/>
  <c r="AS491" i="2"/>
  <c r="AR491" i="2"/>
  <c r="AQ491" i="2"/>
  <c r="AP491" i="2"/>
  <c r="AO491" i="2"/>
  <c r="AN491" i="2"/>
  <c r="AM491" i="2"/>
  <c r="AL491" i="2"/>
  <c r="AT507" i="2"/>
  <c r="AS507" i="2"/>
  <c r="AR507" i="2"/>
  <c r="AQ507" i="2"/>
  <c r="AP507" i="2"/>
  <c r="AO507" i="2"/>
  <c r="AN507" i="2"/>
  <c r="AM507" i="2"/>
  <c r="AL507" i="2"/>
  <c r="AQ523" i="2"/>
  <c r="AP523" i="2"/>
  <c r="AO523" i="2"/>
  <c r="AN523" i="2"/>
  <c r="AM523" i="2"/>
  <c r="AL523" i="2"/>
  <c r="AT523" i="2"/>
  <c r="AS523" i="2"/>
  <c r="AR523" i="2"/>
  <c r="AT539" i="2"/>
  <c r="AS539" i="2"/>
  <c r="AR539" i="2"/>
  <c r="AQ539" i="2"/>
  <c r="AP539" i="2"/>
  <c r="AO539" i="2"/>
  <c r="AN539" i="2"/>
  <c r="AM539" i="2"/>
  <c r="AL539" i="2"/>
  <c r="AT555" i="2"/>
  <c r="AS555" i="2"/>
  <c r="AR555" i="2"/>
  <c r="AQ555" i="2"/>
  <c r="AP555" i="2"/>
  <c r="AO555" i="2"/>
  <c r="AN555" i="2"/>
  <c r="AM555" i="2"/>
  <c r="AL555" i="2"/>
  <c r="AT310" i="2"/>
  <c r="AS310" i="2"/>
  <c r="AR310" i="2"/>
  <c r="AQ310" i="2"/>
  <c r="AP310" i="2"/>
  <c r="AO310" i="2"/>
  <c r="AN310" i="2"/>
  <c r="AM310" i="2"/>
  <c r="AL310" i="2"/>
  <c r="AT374" i="2"/>
  <c r="AS374" i="2"/>
  <c r="AR374" i="2"/>
  <c r="AQ374" i="2"/>
  <c r="AP374" i="2"/>
  <c r="AO374" i="2"/>
  <c r="AN374" i="2"/>
  <c r="AM374" i="2"/>
  <c r="AL374" i="2"/>
  <c r="AT284" i="2"/>
  <c r="AS284" i="2"/>
  <c r="AR284" i="2"/>
  <c r="AQ284" i="2"/>
  <c r="AP284" i="2"/>
  <c r="AO284" i="2"/>
  <c r="AN284" i="2"/>
  <c r="AM284" i="2"/>
  <c r="AL284" i="2"/>
  <c r="AT335" i="2"/>
  <c r="AS335" i="2"/>
  <c r="AR335" i="2"/>
  <c r="AQ335" i="2"/>
  <c r="AP335" i="2"/>
  <c r="AO335" i="2"/>
  <c r="AN335" i="2"/>
  <c r="AM335" i="2"/>
  <c r="AL335" i="2"/>
  <c r="AT403" i="2"/>
  <c r="AS403" i="2"/>
  <c r="AR403" i="2"/>
  <c r="AQ403" i="2"/>
  <c r="AP403" i="2"/>
  <c r="AO403" i="2"/>
  <c r="AN403" i="2"/>
  <c r="AM403" i="2"/>
  <c r="AL403" i="2"/>
  <c r="AQ563" i="2"/>
  <c r="AP563" i="2"/>
  <c r="AO563" i="2"/>
  <c r="AN563" i="2"/>
  <c r="AM563" i="2"/>
  <c r="AL563" i="2"/>
  <c r="AT563" i="2"/>
  <c r="AS563" i="2"/>
  <c r="AR563" i="2"/>
  <c r="AS571" i="2"/>
  <c r="AR571" i="2"/>
  <c r="AQ571" i="2"/>
  <c r="AP571" i="2"/>
  <c r="AO571" i="2"/>
  <c r="AN571" i="2"/>
  <c r="AM571" i="2"/>
  <c r="AL571" i="2"/>
  <c r="AT571" i="2"/>
  <c r="AT579" i="2"/>
  <c r="AS579" i="2"/>
  <c r="AR579" i="2"/>
  <c r="AQ579" i="2"/>
  <c r="AP579" i="2"/>
  <c r="AO579" i="2"/>
  <c r="AN579" i="2"/>
  <c r="AM579" i="2"/>
  <c r="AL579" i="2"/>
  <c r="AT587" i="2"/>
  <c r="AS587" i="2"/>
  <c r="AR587" i="2"/>
  <c r="AQ587" i="2"/>
  <c r="AP587" i="2"/>
  <c r="AO587" i="2"/>
  <c r="AN587" i="2"/>
  <c r="AM587" i="2"/>
  <c r="AL587" i="2"/>
  <c r="AS596" i="2"/>
  <c r="AR596" i="2"/>
  <c r="AQ596" i="2"/>
  <c r="AP596" i="2"/>
  <c r="AO596" i="2"/>
  <c r="AN596" i="2"/>
  <c r="AM596" i="2"/>
  <c r="AL596" i="2"/>
  <c r="AT596" i="2"/>
  <c r="AS604" i="2"/>
  <c r="AR604" i="2"/>
  <c r="AQ604" i="2"/>
  <c r="AP604" i="2"/>
  <c r="AO604" i="2"/>
  <c r="AN604" i="2"/>
  <c r="AM604" i="2"/>
  <c r="AL604" i="2"/>
  <c r="AT604" i="2"/>
  <c r="AT612" i="2"/>
  <c r="AS612" i="2"/>
  <c r="AR612" i="2"/>
  <c r="AQ612" i="2"/>
  <c r="AP612" i="2"/>
  <c r="AO612" i="2"/>
  <c r="AN612" i="2"/>
  <c r="AM612" i="2"/>
  <c r="AL612" i="2"/>
  <c r="AT620" i="2"/>
  <c r="AS620" i="2"/>
  <c r="AR620" i="2"/>
  <c r="AQ620" i="2"/>
  <c r="AP620" i="2"/>
  <c r="AO620" i="2"/>
  <c r="AN620" i="2"/>
  <c r="AM620" i="2"/>
  <c r="AL620" i="2"/>
  <c r="BK21" i="2"/>
  <c r="BJ21" i="2"/>
  <c r="BI21" i="2"/>
  <c r="BH21" i="2"/>
  <c r="BG21" i="2"/>
  <c r="BF21" i="2"/>
  <c r="BE21" i="2"/>
  <c r="BD21" i="2"/>
  <c r="BC21" i="2"/>
  <c r="BK85" i="2"/>
  <c r="BJ85" i="2"/>
  <c r="BI85" i="2"/>
  <c r="BH85" i="2"/>
  <c r="BG85" i="2"/>
  <c r="BF85" i="2"/>
  <c r="BE85" i="2"/>
  <c r="BD85" i="2"/>
  <c r="BC85" i="2"/>
  <c r="Z32" i="2"/>
  <c r="P32" i="2"/>
  <c r="Z73" i="2"/>
  <c r="P73" i="2"/>
  <c r="Z105" i="2"/>
  <c r="P105" i="2"/>
  <c r="Z137" i="2"/>
  <c r="P137" i="2"/>
  <c r="P169" i="2"/>
  <c r="Z169" i="2"/>
  <c r="P207" i="2"/>
  <c r="Z207" i="2"/>
  <c r="P239" i="2"/>
  <c r="Z239" i="2"/>
  <c r="P267" i="2"/>
  <c r="Z267" i="2"/>
  <c r="P307" i="2"/>
  <c r="Z307" i="2"/>
  <c r="Z58" i="2"/>
  <c r="P58" i="2"/>
  <c r="Z90" i="2"/>
  <c r="P90" i="2"/>
  <c r="Z122" i="2"/>
  <c r="P122" i="2"/>
  <c r="P154" i="2"/>
  <c r="Z154" i="2"/>
  <c r="P186" i="2"/>
  <c r="Z186" i="2"/>
  <c r="P224" i="2"/>
  <c r="Z224" i="2"/>
  <c r="AF279" i="2"/>
  <c r="J279" i="2"/>
  <c r="G41" i="2"/>
  <c r="G74" i="2"/>
  <c r="G106" i="2"/>
  <c r="G138" i="2"/>
  <c r="G170" i="2"/>
  <c r="G208" i="2"/>
  <c r="G243" i="2"/>
  <c r="Z264" i="2"/>
  <c r="P264" i="2"/>
  <c r="AF67" i="2"/>
  <c r="I67" i="2"/>
  <c r="I99" i="2"/>
  <c r="AF99" i="2"/>
  <c r="AF131" i="2"/>
  <c r="I131" i="2"/>
  <c r="H163" i="2"/>
  <c r="AF163" i="2"/>
  <c r="I201" i="2"/>
  <c r="AF201" i="2"/>
  <c r="AF233" i="2"/>
  <c r="I233" i="2"/>
  <c r="I271" i="2"/>
  <c r="AF271" i="2"/>
  <c r="I299" i="2"/>
  <c r="AF299" i="2"/>
  <c r="I49" i="2"/>
  <c r="AF49" i="2"/>
  <c r="Z77" i="2"/>
  <c r="P77" i="2"/>
  <c r="Z109" i="2"/>
  <c r="P109" i="2"/>
  <c r="Z141" i="2"/>
  <c r="P141" i="2"/>
  <c r="P173" i="2"/>
  <c r="Z173" i="2"/>
  <c r="I210" i="2"/>
  <c r="AF210" i="2"/>
  <c r="AF245" i="2"/>
  <c r="I245" i="2"/>
  <c r="H28" i="2"/>
  <c r="AF28" i="2"/>
  <c r="G61" i="2"/>
  <c r="G93" i="2"/>
  <c r="G125" i="2"/>
  <c r="G157" i="2"/>
  <c r="G189" i="2"/>
  <c r="P212" i="2"/>
  <c r="Z212" i="2"/>
  <c r="P247" i="2"/>
  <c r="Z247" i="2"/>
  <c r="P274" i="2"/>
  <c r="Z274" i="2"/>
  <c r="P38" i="2"/>
  <c r="Z38" i="2"/>
  <c r="G78" i="2"/>
  <c r="G110" i="2"/>
  <c r="G142" i="2"/>
  <c r="G174" i="2"/>
  <c r="Z197" i="2"/>
  <c r="P197" i="2"/>
  <c r="Z229" i="2"/>
  <c r="P229" i="2"/>
  <c r="I287" i="2"/>
  <c r="P39" i="2"/>
  <c r="Z39" i="2"/>
  <c r="Z80" i="2"/>
  <c r="P80" i="2"/>
  <c r="Z112" i="2"/>
  <c r="P112" i="2"/>
  <c r="Z144" i="2"/>
  <c r="P144" i="2"/>
  <c r="P176" i="2"/>
  <c r="Z176" i="2"/>
  <c r="G213" i="2"/>
  <c r="P241" i="2"/>
  <c r="Z241" i="2"/>
  <c r="G302" i="2"/>
  <c r="AF290" i="2"/>
  <c r="I290" i="2"/>
  <c r="P318" i="2"/>
  <c r="Z318" i="2"/>
  <c r="P350" i="2"/>
  <c r="Z350" i="2"/>
  <c r="P382" i="2"/>
  <c r="Z382" i="2"/>
  <c r="I568" i="2"/>
  <c r="I576" i="2"/>
  <c r="AF584" i="2"/>
  <c r="I584" i="2"/>
  <c r="AF593" i="2"/>
  <c r="J593" i="2"/>
  <c r="AF601" i="2"/>
  <c r="I601" i="2"/>
  <c r="AF609" i="2"/>
  <c r="I609" i="2"/>
  <c r="AF617" i="2"/>
  <c r="K617" i="2"/>
  <c r="P558" i="2"/>
  <c r="Z558" i="2"/>
  <c r="G310" i="2"/>
  <c r="G342" i="2"/>
  <c r="G374" i="2"/>
  <c r="P599" i="2"/>
  <c r="Z599" i="2"/>
  <c r="AF401" i="2"/>
  <c r="I401" i="2"/>
  <c r="AF327" i="2"/>
  <c r="I327" i="2"/>
  <c r="AF359" i="2"/>
  <c r="I359" i="2"/>
  <c r="AF394" i="2"/>
  <c r="I394" i="2"/>
  <c r="P453" i="2"/>
  <c r="Z453" i="2"/>
  <c r="Z286" i="2"/>
  <c r="P286" i="2"/>
  <c r="P321" i="2"/>
  <c r="Z321" i="2"/>
  <c r="P353" i="2"/>
  <c r="Z353" i="2"/>
  <c r="P385" i="2"/>
  <c r="Z385" i="2"/>
  <c r="AF487" i="2"/>
  <c r="I487" i="2"/>
  <c r="I503" i="2"/>
  <c r="I519" i="2"/>
  <c r="AF535" i="2"/>
  <c r="I535" i="2"/>
  <c r="AF551" i="2"/>
  <c r="J551" i="2"/>
  <c r="P578" i="2"/>
  <c r="Z578" i="2"/>
  <c r="P257" i="2"/>
  <c r="Z257" i="2"/>
  <c r="Z287" i="2"/>
  <c r="P287" i="2"/>
  <c r="AF287" i="2"/>
  <c r="P322" i="2"/>
  <c r="Z322" i="2"/>
  <c r="P354" i="2"/>
  <c r="Z354" i="2"/>
  <c r="P386" i="2"/>
  <c r="Z386" i="2"/>
  <c r="P445" i="2"/>
  <c r="Z445" i="2"/>
  <c r="P331" i="2"/>
  <c r="Z331" i="2"/>
  <c r="P363" i="2"/>
  <c r="Z363" i="2"/>
  <c r="AF408" i="2"/>
  <c r="I408" i="2"/>
  <c r="I416" i="2"/>
  <c r="I424" i="2"/>
  <c r="I432" i="2"/>
  <c r="AF440" i="2"/>
  <c r="I440" i="2"/>
  <c r="AF448" i="2"/>
  <c r="I448" i="2"/>
  <c r="AF456" i="2"/>
  <c r="I456" i="2"/>
  <c r="AF464" i="2"/>
  <c r="I464" i="2"/>
  <c r="AF472" i="2"/>
  <c r="I472" i="2"/>
  <c r="P570" i="2"/>
  <c r="Z570" i="2"/>
  <c r="G331" i="2"/>
  <c r="G363" i="2"/>
  <c r="AF308" i="2"/>
  <c r="I308" i="2"/>
  <c r="AF340" i="2"/>
  <c r="I340" i="2"/>
  <c r="AF372" i="2"/>
  <c r="I372" i="2"/>
  <c r="I480" i="2"/>
  <c r="AF496" i="2"/>
  <c r="I496" i="2"/>
  <c r="AF512" i="2"/>
  <c r="I512" i="2"/>
  <c r="AF528" i="2"/>
  <c r="I528" i="2"/>
  <c r="I544" i="2"/>
  <c r="AF561" i="2"/>
  <c r="I561" i="2"/>
  <c r="P465" i="2"/>
  <c r="Z465" i="2"/>
  <c r="P575" i="2"/>
  <c r="AF575" i="2"/>
  <c r="Z575" i="2"/>
  <c r="P510" i="2"/>
  <c r="Z510" i="2"/>
  <c r="P446" i="2"/>
  <c r="Z446" i="2"/>
  <c r="P630" i="2"/>
  <c r="Z630" i="2"/>
  <c r="P598" i="2"/>
  <c r="Z598" i="2"/>
  <c r="P532" i="2"/>
  <c r="Z532" i="2"/>
  <c r="P468" i="2"/>
  <c r="Z468" i="2"/>
  <c r="G194" i="2"/>
  <c r="P531" i="2"/>
  <c r="Z531" i="2"/>
  <c r="P467" i="2"/>
  <c r="Z467" i="2"/>
  <c r="G639" i="2"/>
  <c r="P620" i="2"/>
  <c r="Z620" i="2"/>
  <c r="P554" i="2"/>
  <c r="Z554" i="2"/>
  <c r="P490" i="2"/>
  <c r="Z490" i="2"/>
  <c r="P426" i="2"/>
  <c r="Z426" i="2"/>
  <c r="G405" i="2"/>
  <c r="P561" i="2"/>
  <c r="Z561" i="2"/>
  <c r="P496" i="2"/>
  <c r="Z496" i="2"/>
  <c r="P432" i="2"/>
  <c r="AF432" i="2"/>
  <c r="Z432" i="2"/>
  <c r="P584" i="2"/>
  <c r="Z584" i="2"/>
  <c r="P519" i="2"/>
  <c r="AF519" i="2"/>
  <c r="Z519" i="2"/>
  <c r="P455" i="2"/>
  <c r="Z455" i="2"/>
  <c r="BL52" i="2"/>
  <c r="BL116" i="2"/>
  <c r="BL59" i="2"/>
  <c r="BL123" i="2"/>
  <c r="BL66" i="2"/>
  <c r="BL9" i="2"/>
  <c r="F652" i="1"/>
  <c r="G652" i="1" s="1"/>
  <c r="I652" i="1" s="1"/>
  <c r="E1023" i="3"/>
  <c r="F412" i="1"/>
  <c r="G412" i="1" s="1"/>
  <c r="I412" i="1" s="1"/>
  <c r="E971" i="3"/>
  <c r="F806" i="1"/>
  <c r="G806" i="1" s="1"/>
  <c r="I806" i="1" s="1"/>
  <c r="E422" i="3"/>
  <c r="E262" i="3"/>
  <c r="F939" i="1"/>
  <c r="G939" i="1" s="1"/>
  <c r="I939" i="1" s="1"/>
  <c r="E557" i="3"/>
  <c r="F185" i="1"/>
  <c r="G185" i="1" s="1"/>
  <c r="H185" i="1" s="1"/>
  <c r="E825" i="3"/>
  <c r="E793" i="3"/>
  <c r="F121" i="1"/>
  <c r="G121" i="1" s="1"/>
  <c r="H121" i="1" s="1"/>
  <c r="E761" i="3"/>
  <c r="F149" i="1"/>
  <c r="G149" i="1" s="1"/>
  <c r="H149" i="1" s="1"/>
  <c r="E789" i="3"/>
  <c r="F117" i="1"/>
  <c r="G117" i="1" s="1"/>
  <c r="H117" i="1" s="1"/>
  <c r="E757" i="3"/>
  <c r="F540" i="1"/>
  <c r="G540" i="1" s="1"/>
  <c r="I540" i="1" s="1"/>
  <c r="E992" i="3"/>
  <c r="F389" i="1"/>
  <c r="G389" i="1" s="1"/>
  <c r="I389" i="1" s="1"/>
  <c r="E957" i="3"/>
  <c r="F43" i="1"/>
  <c r="R43" i="1" s="1"/>
  <c r="E684" i="3"/>
  <c r="E550" i="3"/>
  <c r="E433" i="3"/>
  <c r="E242" i="3"/>
  <c r="E432" i="3"/>
  <c r="E502" i="3"/>
  <c r="E384" i="3"/>
  <c r="E380" i="3"/>
  <c r="E308" i="3"/>
  <c r="E29" i="3"/>
  <c r="E488" i="3"/>
  <c r="E345" i="3"/>
  <c r="E977" i="3"/>
  <c r="E747" i="3"/>
  <c r="E454" i="3"/>
  <c r="E946" i="3"/>
  <c r="E853" i="3"/>
  <c r="E783" i="3"/>
  <c r="E1030" i="3"/>
  <c r="E996" i="3"/>
  <c r="E287" i="3"/>
  <c r="E39" i="3"/>
  <c r="E837" i="3"/>
  <c r="E17" i="3"/>
  <c r="E675" i="3"/>
  <c r="E337" i="3"/>
  <c r="E835" i="3"/>
  <c r="E885" i="3"/>
  <c r="E816" i="3"/>
  <c r="BK56" i="2"/>
  <c r="BJ56" i="2"/>
  <c r="BI56" i="2"/>
  <c r="BH56" i="2"/>
  <c r="BG56" i="2"/>
  <c r="BF56" i="2"/>
  <c r="BE56" i="2"/>
  <c r="BD56" i="2"/>
  <c r="BC56" i="2"/>
  <c r="BK120" i="2"/>
  <c r="BJ120" i="2"/>
  <c r="BI120" i="2"/>
  <c r="BH120" i="2"/>
  <c r="BG120" i="2"/>
  <c r="BF120" i="2"/>
  <c r="BE120" i="2"/>
  <c r="BD120" i="2"/>
  <c r="BC120" i="2"/>
  <c r="BK63" i="2"/>
  <c r="BJ63" i="2"/>
  <c r="BI63" i="2"/>
  <c r="BH63" i="2"/>
  <c r="BG63" i="2"/>
  <c r="BF63" i="2"/>
  <c r="BE63" i="2"/>
  <c r="BD63" i="2"/>
  <c r="BC63" i="2"/>
  <c r="BK14" i="2"/>
  <c r="BJ14" i="2"/>
  <c r="BI14" i="2"/>
  <c r="BH14" i="2"/>
  <c r="BG14" i="2"/>
  <c r="BF14" i="2"/>
  <c r="BE14" i="2"/>
  <c r="BD14" i="2"/>
  <c r="BC14" i="2"/>
  <c r="BK78" i="2"/>
  <c r="BJ78" i="2"/>
  <c r="BI78" i="2"/>
  <c r="BH78" i="2"/>
  <c r="BG78" i="2"/>
  <c r="BF78" i="2"/>
  <c r="BE78" i="2"/>
  <c r="BD78" i="2"/>
  <c r="BC78" i="2"/>
  <c r="AT42" i="2"/>
  <c r="AS42" i="2"/>
  <c r="AR42" i="2"/>
  <c r="AQ42" i="2"/>
  <c r="AP42" i="2"/>
  <c r="AO42" i="2"/>
  <c r="AN42" i="2"/>
  <c r="AM42" i="2"/>
  <c r="AL42" i="2"/>
  <c r="AT99" i="2"/>
  <c r="AS99" i="2"/>
  <c r="AR99" i="2"/>
  <c r="AQ99" i="2"/>
  <c r="AP99" i="2"/>
  <c r="AO99" i="2"/>
  <c r="AN99" i="2"/>
  <c r="AM99" i="2"/>
  <c r="AL99" i="2"/>
  <c r="AT163" i="2"/>
  <c r="AS163" i="2"/>
  <c r="AR163" i="2"/>
  <c r="AQ163" i="2"/>
  <c r="AP163" i="2"/>
  <c r="AO163" i="2"/>
  <c r="AN163" i="2"/>
  <c r="AM163" i="2"/>
  <c r="AL163" i="2"/>
  <c r="AT233" i="2"/>
  <c r="AS233" i="2"/>
  <c r="AR233" i="2"/>
  <c r="AQ233" i="2"/>
  <c r="AP233" i="2"/>
  <c r="AO233" i="2"/>
  <c r="AN233" i="2"/>
  <c r="AM233" i="2"/>
  <c r="AL233" i="2"/>
  <c r="AS27" i="2"/>
  <c r="AR27" i="2"/>
  <c r="AQ27" i="2"/>
  <c r="AP27" i="2"/>
  <c r="AO27" i="2"/>
  <c r="AN27" i="2"/>
  <c r="AM27" i="2"/>
  <c r="AL27" i="2"/>
  <c r="AT27" i="2"/>
  <c r="AT68" i="2"/>
  <c r="AS68" i="2"/>
  <c r="AR68" i="2"/>
  <c r="AQ68" i="2"/>
  <c r="AP68" i="2"/>
  <c r="AO68" i="2"/>
  <c r="AN68" i="2"/>
  <c r="AM68" i="2"/>
  <c r="AL68" i="2"/>
  <c r="AT132" i="2"/>
  <c r="AS132" i="2"/>
  <c r="AR132" i="2"/>
  <c r="AQ132" i="2"/>
  <c r="AP132" i="2"/>
  <c r="AO132" i="2"/>
  <c r="AN132" i="2"/>
  <c r="AM132" i="2"/>
  <c r="AL132" i="2"/>
  <c r="AS202" i="2"/>
  <c r="AR202" i="2"/>
  <c r="AQ202" i="2"/>
  <c r="AP202" i="2"/>
  <c r="AO202" i="2"/>
  <c r="AN202" i="2"/>
  <c r="AM202" i="2"/>
  <c r="AL202" i="2"/>
  <c r="AT202" i="2"/>
  <c r="AR295" i="2"/>
  <c r="AQ295" i="2"/>
  <c r="AP295" i="2"/>
  <c r="AO295" i="2"/>
  <c r="AN295" i="2"/>
  <c r="AM295" i="2"/>
  <c r="AL295" i="2"/>
  <c r="AS295" i="2"/>
  <c r="AT295" i="2"/>
  <c r="AT85" i="2"/>
  <c r="AS85" i="2"/>
  <c r="AR85" i="2"/>
  <c r="AQ85" i="2"/>
  <c r="AP85" i="2"/>
  <c r="AO85" i="2"/>
  <c r="AN85" i="2"/>
  <c r="AM85" i="2"/>
  <c r="AL85" i="2"/>
  <c r="AT149" i="2"/>
  <c r="AS149" i="2"/>
  <c r="AR149" i="2"/>
  <c r="AQ149" i="2"/>
  <c r="AP149" i="2"/>
  <c r="AO149" i="2"/>
  <c r="AN149" i="2"/>
  <c r="AM149" i="2"/>
  <c r="AL149" i="2"/>
  <c r="AR211" i="2"/>
  <c r="AQ211" i="2"/>
  <c r="AP211" i="2"/>
  <c r="AO211" i="2"/>
  <c r="AN211" i="2"/>
  <c r="AM211" i="2"/>
  <c r="AL211" i="2"/>
  <c r="AT211" i="2"/>
  <c r="AS211" i="2"/>
  <c r="AT272" i="2"/>
  <c r="AS272" i="2"/>
  <c r="AR272" i="2"/>
  <c r="AQ272" i="2"/>
  <c r="AP272" i="2"/>
  <c r="AO272" i="2"/>
  <c r="AN272" i="2"/>
  <c r="AM272" i="2"/>
  <c r="AL272" i="2"/>
  <c r="AT54" i="2"/>
  <c r="AS54" i="2"/>
  <c r="AR54" i="2"/>
  <c r="AQ54" i="2"/>
  <c r="AP54" i="2"/>
  <c r="AO54" i="2"/>
  <c r="AN54" i="2"/>
  <c r="AM54" i="2"/>
  <c r="AL54" i="2"/>
  <c r="AT118" i="2"/>
  <c r="AS118" i="2"/>
  <c r="AR118" i="2"/>
  <c r="AQ118" i="2"/>
  <c r="AP118" i="2"/>
  <c r="AO118" i="2"/>
  <c r="AN118" i="2"/>
  <c r="AM118" i="2"/>
  <c r="AL118" i="2"/>
  <c r="AT182" i="2"/>
  <c r="AS182" i="2"/>
  <c r="AR182" i="2"/>
  <c r="AQ182" i="2"/>
  <c r="AP182" i="2"/>
  <c r="AO182" i="2"/>
  <c r="AN182" i="2"/>
  <c r="AM182" i="2"/>
  <c r="AL182" i="2"/>
  <c r="AT228" i="2"/>
  <c r="AS228" i="2"/>
  <c r="AR228" i="2"/>
  <c r="AQ228" i="2"/>
  <c r="AP228" i="2"/>
  <c r="AO228" i="2"/>
  <c r="AN228" i="2"/>
  <c r="AM228" i="2"/>
  <c r="AL228" i="2"/>
  <c r="AT38" i="2"/>
  <c r="AS38" i="2"/>
  <c r="AR38" i="2"/>
  <c r="AQ38" i="2"/>
  <c r="AP38" i="2"/>
  <c r="AO38" i="2"/>
  <c r="AN38" i="2"/>
  <c r="AM38" i="2"/>
  <c r="AL38" i="2"/>
  <c r="AT111" i="2"/>
  <c r="AS111" i="2"/>
  <c r="AR111" i="2"/>
  <c r="AQ111" i="2"/>
  <c r="AP111" i="2"/>
  <c r="AO111" i="2"/>
  <c r="AN111" i="2"/>
  <c r="AM111" i="2"/>
  <c r="AL111" i="2"/>
  <c r="AT175" i="2"/>
  <c r="AS175" i="2"/>
  <c r="AR175" i="2"/>
  <c r="AQ175" i="2"/>
  <c r="AP175" i="2"/>
  <c r="AO175" i="2"/>
  <c r="AN175" i="2"/>
  <c r="AM175" i="2"/>
  <c r="AL175" i="2"/>
  <c r="AT229" i="2"/>
  <c r="AS229" i="2"/>
  <c r="AR229" i="2"/>
  <c r="AQ229" i="2"/>
  <c r="AP229" i="2"/>
  <c r="AO229" i="2"/>
  <c r="AN229" i="2"/>
  <c r="AM229" i="2"/>
  <c r="AL229" i="2"/>
  <c r="AT56" i="2"/>
  <c r="AS56" i="2"/>
  <c r="AR56" i="2"/>
  <c r="AQ56" i="2"/>
  <c r="AP56" i="2"/>
  <c r="AO56" i="2"/>
  <c r="AN56" i="2"/>
  <c r="AM56" i="2"/>
  <c r="AL56" i="2"/>
  <c r="AT120" i="2"/>
  <c r="AS120" i="2"/>
  <c r="AR120" i="2"/>
  <c r="AQ120" i="2"/>
  <c r="AP120" i="2"/>
  <c r="AO120" i="2"/>
  <c r="AN120" i="2"/>
  <c r="AM120" i="2"/>
  <c r="AL120" i="2"/>
  <c r="AT184" i="2"/>
  <c r="AS184" i="2"/>
  <c r="AR184" i="2"/>
  <c r="AQ184" i="2"/>
  <c r="AP184" i="2"/>
  <c r="AO184" i="2"/>
  <c r="AN184" i="2"/>
  <c r="AM184" i="2"/>
  <c r="AL184" i="2"/>
  <c r="AT249" i="2"/>
  <c r="AS249" i="2"/>
  <c r="AR249" i="2"/>
  <c r="AQ249" i="2"/>
  <c r="AP249" i="2"/>
  <c r="AO249" i="2"/>
  <c r="AN249" i="2"/>
  <c r="AM249" i="2"/>
  <c r="AL249" i="2"/>
  <c r="AT24" i="2"/>
  <c r="AS24" i="2"/>
  <c r="AR24" i="2"/>
  <c r="AQ24" i="2"/>
  <c r="AP24" i="2"/>
  <c r="AO24" i="2"/>
  <c r="AN24" i="2"/>
  <c r="AM24" i="2"/>
  <c r="AL24" i="2"/>
  <c r="AT97" i="2"/>
  <c r="AS97" i="2"/>
  <c r="AR97" i="2"/>
  <c r="AQ97" i="2"/>
  <c r="AP97" i="2"/>
  <c r="AO97" i="2"/>
  <c r="AN97" i="2"/>
  <c r="AM97" i="2"/>
  <c r="AL97" i="2"/>
  <c r="AT161" i="2"/>
  <c r="AS161" i="2"/>
  <c r="AR161" i="2"/>
  <c r="AQ161" i="2"/>
  <c r="AP161" i="2"/>
  <c r="AO161" i="2"/>
  <c r="AN161" i="2"/>
  <c r="AM161" i="2"/>
  <c r="AL161" i="2"/>
  <c r="AT231" i="2"/>
  <c r="AS231" i="2"/>
  <c r="AR231" i="2"/>
  <c r="AQ231" i="2"/>
  <c r="AP231" i="2"/>
  <c r="AO231" i="2"/>
  <c r="AN231" i="2"/>
  <c r="AM231" i="2"/>
  <c r="AL231" i="2"/>
  <c r="AT33" i="2"/>
  <c r="AS33" i="2"/>
  <c r="AR33" i="2"/>
  <c r="AQ33" i="2"/>
  <c r="AP33" i="2"/>
  <c r="AO33" i="2"/>
  <c r="AN33" i="2"/>
  <c r="AM33" i="2"/>
  <c r="AL33" i="2"/>
  <c r="AT106" i="2"/>
  <c r="AS106" i="2"/>
  <c r="AR106" i="2"/>
  <c r="AQ106" i="2"/>
  <c r="AP106" i="2"/>
  <c r="AO106" i="2"/>
  <c r="AN106" i="2"/>
  <c r="AM106" i="2"/>
  <c r="AL106" i="2"/>
  <c r="AT170" i="2"/>
  <c r="AS170" i="2"/>
  <c r="AR170" i="2"/>
  <c r="AQ170" i="2"/>
  <c r="AP170" i="2"/>
  <c r="AO170" i="2"/>
  <c r="AN170" i="2"/>
  <c r="AM170" i="2"/>
  <c r="AL170" i="2"/>
  <c r="AT243" i="2"/>
  <c r="AS243" i="2"/>
  <c r="AR243" i="2"/>
  <c r="AQ243" i="2"/>
  <c r="AP243" i="2"/>
  <c r="AO243" i="2"/>
  <c r="AN243" i="2"/>
  <c r="AM243" i="2"/>
  <c r="AL243" i="2"/>
  <c r="AT277" i="2"/>
  <c r="AS277" i="2"/>
  <c r="AR277" i="2"/>
  <c r="AQ277" i="2"/>
  <c r="AP277" i="2"/>
  <c r="AO277" i="2"/>
  <c r="AN277" i="2"/>
  <c r="AM277" i="2"/>
  <c r="AL277" i="2"/>
  <c r="AT344" i="2"/>
  <c r="AS344" i="2"/>
  <c r="AR344" i="2"/>
  <c r="AQ344" i="2"/>
  <c r="AP344" i="2"/>
  <c r="AO344" i="2"/>
  <c r="AN344" i="2"/>
  <c r="AM344" i="2"/>
  <c r="AL344" i="2"/>
  <c r="AT636" i="2"/>
  <c r="AS636" i="2"/>
  <c r="AR636" i="2"/>
  <c r="AQ636" i="2"/>
  <c r="AP636" i="2"/>
  <c r="AO636" i="2"/>
  <c r="AN636" i="2"/>
  <c r="AM636" i="2"/>
  <c r="AL636" i="2"/>
  <c r="AS361" i="2"/>
  <c r="AR361" i="2"/>
  <c r="AQ361" i="2"/>
  <c r="AP361" i="2"/>
  <c r="AO361" i="2"/>
  <c r="AN361" i="2"/>
  <c r="AM361" i="2"/>
  <c r="AL361" i="2"/>
  <c r="AT361" i="2"/>
  <c r="AT482" i="2"/>
  <c r="AS482" i="2"/>
  <c r="AR482" i="2"/>
  <c r="AQ482" i="2"/>
  <c r="AP482" i="2"/>
  <c r="AO482" i="2"/>
  <c r="AN482" i="2"/>
  <c r="AM482" i="2"/>
  <c r="AL482" i="2"/>
  <c r="AT498" i="2"/>
  <c r="AS498" i="2"/>
  <c r="AR498" i="2"/>
  <c r="AQ498" i="2"/>
  <c r="AP498" i="2"/>
  <c r="AO498" i="2"/>
  <c r="AN498" i="2"/>
  <c r="AM498" i="2"/>
  <c r="AL498" i="2"/>
  <c r="AT514" i="2"/>
  <c r="AS514" i="2"/>
  <c r="AR514" i="2"/>
  <c r="AQ514" i="2"/>
  <c r="AP514" i="2"/>
  <c r="AO514" i="2"/>
  <c r="AN514" i="2"/>
  <c r="AM514" i="2"/>
  <c r="AL514" i="2"/>
  <c r="AT530" i="2"/>
  <c r="AS530" i="2"/>
  <c r="AR530" i="2"/>
  <c r="AQ530" i="2"/>
  <c r="AP530" i="2"/>
  <c r="AO530" i="2"/>
  <c r="AN530" i="2"/>
  <c r="AM530" i="2"/>
  <c r="AL530" i="2"/>
  <c r="AT546" i="2"/>
  <c r="AS546" i="2"/>
  <c r="AR546" i="2"/>
  <c r="AQ546" i="2"/>
  <c r="AP546" i="2"/>
  <c r="AO546" i="2"/>
  <c r="AN546" i="2"/>
  <c r="AM546" i="2"/>
  <c r="AL546" i="2"/>
  <c r="AT627" i="2"/>
  <c r="AS627" i="2"/>
  <c r="AR627" i="2"/>
  <c r="AQ627" i="2"/>
  <c r="AP627" i="2"/>
  <c r="AO627" i="2"/>
  <c r="AN627" i="2"/>
  <c r="AM627" i="2"/>
  <c r="AL627" i="2"/>
  <c r="AR354" i="2"/>
  <c r="AQ354" i="2"/>
  <c r="AP354" i="2"/>
  <c r="AO354" i="2"/>
  <c r="AN354" i="2"/>
  <c r="AM354" i="2"/>
  <c r="AL354" i="2"/>
  <c r="AT354" i="2"/>
  <c r="AS354" i="2"/>
  <c r="AT410" i="2"/>
  <c r="AS410" i="2"/>
  <c r="AR410" i="2"/>
  <c r="AQ410" i="2"/>
  <c r="AP410" i="2"/>
  <c r="AO410" i="2"/>
  <c r="AN410" i="2"/>
  <c r="AM410" i="2"/>
  <c r="AL410" i="2"/>
  <c r="AT418" i="2"/>
  <c r="AS418" i="2"/>
  <c r="AR418" i="2"/>
  <c r="AQ418" i="2"/>
  <c r="AP418" i="2"/>
  <c r="AO418" i="2"/>
  <c r="AN418" i="2"/>
  <c r="AM418" i="2"/>
  <c r="AL418" i="2"/>
  <c r="AT426" i="2"/>
  <c r="AS426" i="2"/>
  <c r="AR426" i="2"/>
  <c r="AQ426" i="2"/>
  <c r="AP426" i="2"/>
  <c r="AO426" i="2"/>
  <c r="AN426" i="2"/>
  <c r="AM426" i="2"/>
  <c r="AL426" i="2"/>
  <c r="AR434" i="2"/>
  <c r="AQ434" i="2"/>
  <c r="AP434" i="2"/>
  <c r="AO434" i="2"/>
  <c r="AN434" i="2"/>
  <c r="AM434" i="2"/>
  <c r="AL434" i="2"/>
  <c r="AT434" i="2"/>
  <c r="AS434" i="2"/>
  <c r="AT442" i="2"/>
  <c r="AS442" i="2"/>
  <c r="AR442" i="2"/>
  <c r="AQ442" i="2"/>
  <c r="AP442" i="2"/>
  <c r="AO442" i="2"/>
  <c r="AN442" i="2"/>
  <c r="AM442" i="2"/>
  <c r="AL442" i="2"/>
  <c r="AT450" i="2"/>
  <c r="AS450" i="2"/>
  <c r="AR450" i="2"/>
  <c r="AQ450" i="2"/>
  <c r="AP450" i="2"/>
  <c r="AO450" i="2"/>
  <c r="AN450" i="2"/>
  <c r="AM450" i="2"/>
  <c r="AL450" i="2"/>
  <c r="AT458" i="2"/>
  <c r="AS458" i="2"/>
  <c r="AR458" i="2"/>
  <c r="AQ458" i="2"/>
  <c r="AP458" i="2"/>
  <c r="AO458" i="2"/>
  <c r="AN458" i="2"/>
  <c r="AM458" i="2"/>
  <c r="AL458" i="2"/>
  <c r="AR466" i="2"/>
  <c r="AQ466" i="2"/>
  <c r="AP466" i="2"/>
  <c r="AO466" i="2"/>
  <c r="AN466" i="2"/>
  <c r="AM466" i="2"/>
  <c r="AL466" i="2"/>
  <c r="AT466" i="2"/>
  <c r="AS466" i="2"/>
  <c r="AT474" i="2"/>
  <c r="AS474" i="2"/>
  <c r="AR474" i="2"/>
  <c r="AQ474" i="2"/>
  <c r="AP474" i="2"/>
  <c r="AO474" i="2"/>
  <c r="AN474" i="2"/>
  <c r="AM474" i="2"/>
  <c r="AL474" i="2"/>
  <c r="AT323" i="2"/>
  <c r="AS323" i="2"/>
  <c r="AR323" i="2"/>
  <c r="AQ323" i="2"/>
  <c r="AP323" i="2"/>
  <c r="AO323" i="2"/>
  <c r="AN323" i="2"/>
  <c r="AM323" i="2"/>
  <c r="AL323" i="2"/>
  <c r="AT387" i="2"/>
  <c r="AS387" i="2"/>
  <c r="AR387" i="2"/>
  <c r="AQ387" i="2"/>
  <c r="AP387" i="2"/>
  <c r="AO387" i="2"/>
  <c r="AN387" i="2"/>
  <c r="AM387" i="2"/>
  <c r="AL387" i="2"/>
  <c r="AT308" i="2"/>
  <c r="AS308" i="2"/>
  <c r="AR308" i="2"/>
  <c r="AQ308" i="2"/>
  <c r="AP308" i="2"/>
  <c r="AO308" i="2"/>
  <c r="AN308" i="2"/>
  <c r="AM308" i="2"/>
  <c r="AL308" i="2"/>
  <c r="AT372" i="2"/>
  <c r="AS372" i="2"/>
  <c r="AR372" i="2"/>
  <c r="AQ372" i="2"/>
  <c r="AP372" i="2"/>
  <c r="AO372" i="2"/>
  <c r="AN372" i="2"/>
  <c r="AM372" i="2"/>
  <c r="AL372" i="2"/>
  <c r="AT341" i="2"/>
  <c r="AS341" i="2"/>
  <c r="AR341" i="2"/>
  <c r="AQ341" i="2"/>
  <c r="AP341" i="2"/>
  <c r="AO341" i="2"/>
  <c r="AN341" i="2"/>
  <c r="AM341" i="2"/>
  <c r="AL341" i="2"/>
  <c r="AT477" i="2"/>
  <c r="AS477" i="2"/>
  <c r="AR477" i="2"/>
  <c r="AQ477" i="2"/>
  <c r="AP477" i="2"/>
  <c r="AO477" i="2"/>
  <c r="AN477" i="2"/>
  <c r="AM477" i="2"/>
  <c r="AL477" i="2"/>
  <c r="AT493" i="2"/>
  <c r="AS493" i="2"/>
  <c r="AR493" i="2"/>
  <c r="AQ493" i="2"/>
  <c r="AP493" i="2"/>
  <c r="AO493" i="2"/>
  <c r="AN493" i="2"/>
  <c r="AM493" i="2"/>
  <c r="AL493" i="2"/>
  <c r="AQ509" i="2"/>
  <c r="AT509" i="2"/>
  <c r="AS509" i="2"/>
  <c r="AR509" i="2"/>
  <c r="AP509" i="2"/>
  <c r="AO509" i="2"/>
  <c r="AN509" i="2"/>
  <c r="AM509" i="2"/>
  <c r="AL509" i="2"/>
  <c r="AT525" i="2"/>
  <c r="AS525" i="2"/>
  <c r="AR525" i="2"/>
  <c r="AQ525" i="2"/>
  <c r="AP525" i="2"/>
  <c r="AO525" i="2"/>
  <c r="AN525" i="2"/>
  <c r="AM525" i="2"/>
  <c r="AL525" i="2"/>
  <c r="AT541" i="2"/>
  <c r="AS541" i="2"/>
  <c r="AR541" i="2"/>
  <c r="AQ541" i="2"/>
  <c r="AP541" i="2"/>
  <c r="AO541" i="2"/>
  <c r="AN541" i="2"/>
  <c r="AM541" i="2"/>
  <c r="AL541" i="2"/>
  <c r="AT558" i="2"/>
  <c r="AS558" i="2"/>
  <c r="AR558" i="2"/>
  <c r="AQ558" i="2"/>
  <c r="AP558" i="2"/>
  <c r="AO558" i="2"/>
  <c r="AN558" i="2"/>
  <c r="AM558" i="2"/>
  <c r="AL558" i="2"/>
  <c r="AT318" i="2"/>
  <c r="AS318" i="2"/>
  <c r="AR318" i="2"/>
  <c r="AQ318" i="2"/>
  <c r="AP318" i="2"/>
  <c r="AO318" i="2"/>
  <c r="AN318" i="2"/>
  <c r="AM318" i="2"/>
  <c r="AL318" i="2"/>
  <c r="AT382" i="2"/>
  <c r="AS382" i="2"/>
  <c r="AR382" i="2"/>
  <c r="AQ382" i="2"/>
  <c r="AP382" i="2"/>
  <c r="AO382" i="2"/>
  <c r="AN382" i="2"/>
  <c r="AM382" i="2"/>
  <c r="AL382" i="2"/>
  <c r="AT292" i="2"/>
  <c r="AS292" i="2"/>
  <c r="AR292" i="2"/>
  <c r="AQ292" i="2"/>
  <c r="AP292" i="2"/>
  <c r="AO292" i="2"/>
  <c r="AN292" i="2"/>
  <c r="AM292" i="2"/>
  <c r="AL292" i="2"/>
  <c r="AT343" i="2"/>
  <c r="AS343" i="2"/>
  <c r="AR343" i="2"/>
  <c r="AQ343" i="2"/>
  <c r="AP343" i="2"/>
  <c r="AO343" i="2"/>
  <c r="AN343" i="2"/>
  <c r="AM343" i="2"/>
  <c r="AL343" i="2"/>
  <c r="AT401" i="2"/>
  <c r="AS401" i="2"/>
  <c r="AR401" i="2"/>
  <c r="AQ401" i="2"/>
  <c r="AP401" i="2"/>
  <c r="AO401" i="2"/>
  <c r="AN401" i="2"/>
  <c r="AM401" i="2"/>
  <c r="AL401" i="2"/>
  <c r="AS564" i="2"/>
  <c r="AR564" i="2"/>
  <c r="AQ564" i="2"/>
  <c r="AP564" i="2"/>
  <c r="AO564" i="2"/>
  <c r="AN564" i="2"/>
  <c r="AM564" i="2"/>
  <c r="AL564" i="2"/>
  <c r="AT564" i="2"/>
  <c r="AT572" i="2"/>
  <c r="AS572" i="2"/>
  <c r="AR572" i="2"/>
  <c r="AQ572" i="2"/>
  <c r="AP572" i="2"/>
  <c r="AO572" i="2"/>
  <c r="AN572" i="2"/>
  <c r="AM572" i="2"/>
  <c r="AL572" i="2"/>
  <c r="AT580" i="2"/>
  <c r="AS580" i="2"/>
  <c r="AR580" i="2"/>
  <c r="AQ580" i="2"/>
  <c r="AP580" i="2"/>
  <c r="AO580" i="2"/>
  <c r="AN580" i="2"/>
  <c r="AM580" i="2"/>
  <c r="AL580" i="2"/>
  <c r="AS588" i="2"/>
  <c r="AR588" i="2"/>
  <c r="AQ588" i="2"/>
  <c r="AP588" i="2"/>
  <c r="AO588" i="2"/>
  <c r="AN588" i="2"/>
  <c r="AM588" i="2"/>
  <c r="AL588" i="2"/>
  <c r="AT588" i="2"/>
  <c r="AS597" i="2"/>
  <c r="AR597" i="2"/>
  <c r="AQ597" i="2"/>
  <c r="AP597" i="2"/>
  <c r="AO597" i="2"/>
  <c r="AN597" i="2"/>
  <c r="AM597" i="2"/>
  <c r="AL597" i="2"/>
  <c r="AT597" i="2"/>
  <c r="AT605" i="2"/>
  <c r="AS605" i="2"/>
  <c r="AR605" i="2"/>
  <c r="AQ605" i="2"/>
  <c r="AP605" i="2"/>
  <c r="AO605" i="2"/>
  <c r="AN605" i="2"/>
  <c r="AM605" i="2"/>
  <c r="AL605" i="2"/>
  <c r="AT613" i="2"/>
  <c r="AS613" i="2"/>
  <c r="AR613" i="2"/>
  <c r="AQ613" i="2"/>
  <c r="AP613" i="2"/>
  <c r="AO613" i="2"/>
  <c r="AN613" i="2"/>
  <c r="AM613" i="2"/>
  <c r="AL613" i="2"/>
  <c r="AS621" i="2"/>
  <c r="AR621" i="2"/>
  <c r="AQ621" i="2"/>
  <c r="AP621" i="2"/>
  <c r="AO621" i="2"/>
  <c r="AN621" i="2"/>
  <c r="AM621" i="2"/>
  <c r="AL621" i="2"/>
  <c r="AT621" i="2"/>
  <c r="BK29" i="2"/>
  <c r="BJ29" i="2"/>
  <c r="BI29" i="2"/>
  <c r="BH29" i="2"/>
  <c r="BG29" i="2"/>
  <c r="BF29" i="2"/>
  <c r="BE29" i="2"/>
  <c r="BD29" i="2"/>
  <c r="BC29" i="2"/>
  <c r="BK93" i="2"/>
  <c r="BJ93" i="2"/>
  <c r="BI93" i="2"/>
  <c r="BH93" i="2"/>
  <c r="BG93" i="2"/>
  <c r="BF93" i="2"/>
  <c r="BE93" i="2"/>
  <c r="BD93" i="2"/>
  <c r="BC93" i="2"/>
  <c r="AF39" i="2"/>
  <c r="I39" i="2"/>
  <c r="AF80" i="2"/>
  <c r="I80" i="2"/>
  <c r="AF112" i="2"/>
  <c r="I112" i="2"/>
  <c r="AF144" i="2"/>
  <c r="I144" i="2"/>
  <c r="I176" i="2"/>
  <c r="AF176" i="2"/>
  <c r="AF214" i="2"/>
  <c r="I214" i="2"/>
  <c r="AF241" i="2"/>
  <c r="I241" i="2"/>
  <c r="I272" i="2"/>
  <c r="I24" i="2"/>
  <c r="AF24" i="2"/>
  <c r="AF65" i="2"/>
  <c r="J65" i="2"/>
  <c r="AF97" i="2"/>
  <c r="I97" i="2"/>
  <c r="AF129" i="2"/>
  <c r="I129" i="2"/>
  <c r="I161" i="2"/>
  <c r="AF161" i="2"/>
  <c r="AF199" i="2"/>
  <c r="I199" i="2"/>
  <c r="AF231" i="2"/>
  <c r="I231" i="2"/>
  <c r="P280" i="2"/>
  <c r="Z280" i="2"/>
  <c r="P42" i="2"/>
  <c r="Z42" i="2"/>
  <c r="P75" i="2"/>
  <c r="Z75" i="2"/>
  <c r="P107" i="2"/>
  <c r="Z107" i="2"/>
  <c r="P139" i="2"/>
  <c r="Z139" i="2"/>
  <c r="P171" i="2"/>
  <c r="Z171" i="2"/>
  <c r="P209" i="2"/>
  <c r="Z209" i="2"/>
  <c r="P244" i="2"/>
  <c r="Z244" i="2"/>
  <c r="Z270" i="2"/>
  <c r="P270" i="2"/>
  <c r="P43" i="2"/>
  <c r="Z43" i="2"/>
  <c r="P68" i="2"/>
  <c r="Z68" i="2"/>
  <c r="P100" i="2"/>
  <c r="Z100" i="2"/>
  <c r="P132" i="2"/>
  <c r="Z132" i="2"/>
  <c r="P164" i="2"/>
  <c r="Z164" i="2"/>
  <c r="P202" i="2"/>
  <c r="Z202" i="2"/>
  <c r="P234" i="2"/>
  <c r="Z234" i="2"/>
  <c r="Z272" i="2"/>
  <c r="P272" i="2"/>
  <c r="AF272" i="2"/>
  <c r="P300" i="2"/>
  <c r="Z300" i="2"/>
  <c r="G52" i="2"/>
  <c r="G84" i="2"/>
  <c r="G116" i="2"/>
  <c r="G148" i="2"/>
  <c r="G180" i="2"/>
  <c r="P211" i="2"/>
  <c r="Z211" i="2"/>
  <c r="P246" i="2"/>
  <c r="Z246" i="2"/>
  <c r="Z29" i="2"/>
  <c r="P29" i="2"/>
  <c r="P62" i="2"/>
  <c r="Z62" i="2"/>
  <c r="P94" i="2"/>
  <c r="Z94" i="2"/>
  <c r="P126" i="2"/>
  <c r="Z126" i="2"/>
  <c r="P158" i="2"/>
  <c r="Z158" i="2"/>
  <c r="P190" i="2"/>
  <c r="Z190" i="2"/>
  <c r="AF219" i="2"/>
  <c r="I219" i="2"/>
  <c r="G254" i="2"/>
  <c r="G284" i="2"/>
  <c r="G45" i="2"/>
  <c r="P79" i="2"/>
  <c r="Z79" i="2"/>
  <c r="P111" i="2"/>
  <c r="Z111" i="2"/>
  <c r="P143" i="2"/>
  <c r="Z143" i="2"/>
  <c r="P175" i="2"/>
  <c r="Z175" i="2"/>
  <c r="G204" i="2"/>
  <c r="G236" i="2"/>
  <c r="Z288" i="2"/>
  <c r="P288" i="2"/>
  <c r="AF55" i="2"/>
  <c r="H55" i="2"/>
  <c r="I87" i="2"/>
  <c r="AF87" i="2"/>
  <c r="AF119" i="2"/>
  <c r="I119" i="2"/>
  <c r="I151" i="2"/>
  <c r="AF151" i="2"/>
  <c r="I183" i="2"/>
  <c r="AF183" i="2"/>
  <c r="P214" i="2"/>
  <c r="Z214" i="2"/>
  <c r="G248" i="2"/>
  <c r="Z303" i="2"/>
  <c r="P303" i="2"/>
  <c r="P291" i="2"/>
  <c r="Z291" i="2"/>
  <c r="AF325" i="2"/>
  <c r="I325" i="2"/>
  <c r="AF357" i="2"/>
  <c r="I357" i="2"/>
  <c r="AF389" i="2"/>
  <c r="I389" i="2"/>
  <c r="AF569" i="2"/>
  <c r="I569" i="2"/>
  <c r="AF577" i="2"/>
  <c r="I577" i="2"/>
  <c r="AF585" i="2"/>
  <c r="I585" i="2"/>
  <c r="AF594" i="2"/>
  <c r="J594" i="2"/>
  <c r="AF602" i="2"/>
  <c r="J602" i="2"/>
  <c r="J610" i="2"/>
  <c r="AF618" i="2"/>
  <c r="K618" i="2"/>
  <c r="P525" i="2"/>
  <c r="Z525" i="2"/>
  <c r="P311" i="2"/>
  <c r="Z311" i="2"/>
  <c r="Z343" i="2"/>
  <c r="P343" i="2"/>
  <c r="P375" i="2"/>
  <c r="Z375" i="2"/>
  <c r="P582" i="2"/>
  <c r="Z582" i="2"/>
  <c r="G300" i="2"/>
  <c r="P328" i="2"/>
  <c r="Z328" i="2"/>
  <c r="P360" i="2"/>
  <c r="Z360" i="2"/>
  <c r="P395" i="2"/>
  <c r="Z395" i="2"/>
  <c r="P421" i="2"/>
  <c r="Z421" i="2"/>
  <c r="G293" i="2"/>
  <c r="G328" i="2"/>
  <c r="G360" i="2"/>
  <c r="G395" i="2"/>
  <c r="G489" i="2"/>
  <c r="I505" i="2"/>
  <c r="AF521" i="2"/>
  <c r="I521" i="2"/>
  <c r="I537" i="2"/>
  <c r="P545" i="2"/>
  <c r="Z545" i="2"/>
  <c r="G264" i="2"/>
  <c r="P413" i="2"/>
  <c r="Z413" i="2"/>
  <c r="G338" i="2"/>
  <c r="G370" i="2"/>
  <c r="AF409" i="2"/>
  <c r="I409" i="2"/>
  <c r="G417" i="2"/>
  <c r="G425" i="2"/>
  <c r="AF433" i="2"/>
  <c r="I433" i="2"/>
  <c r="AF441" i="2"/>
  <c r="I441" i="2"/>
  <c r="G449" i="2"/>
  <c r="G457" i="2"/>
  <c r="AF465" i="2"/>
  <c r="I465" i="2"/>
  <c r="AF473" i="2"/>
  <c r="I473" i="2"/>
  <c r="P537" i="2"/>
  <c r="AF537" i="2"/>
  <c r="Z537" i="2"/>
  <c r="G397" i="2"/>
  <c r="P332" i="2"/>
  <c r="Z332" i="2"/>
  <c r="P364" i="2"/>
  <c r="Z364" i="2"/>
  <c r="P605" i="2"/>
  <c r="Z605" i="2"/>
  <c r="Z309" i="2"/>
  <c r="P309" i="2"/>
  <c r="P341" i="2"/>
  <c r="Z341" i="2"/>
  <c r="P373" i="2"/>
  <c r="Z373" i="2"/>
  <c r="AF482" i="2"/>
  <c r="I482" i="2"/>
  <c r="AF498" i="2"/>
  <c r="I498" i="2"/>
  <c r="AF514" i="2"/>
  <c r="I514" i="2"/>
  <c r="AF530" i="2"/>
  <c r="I530" i="2"/>
  <c r="K546" i="2"/>
  <c r="AF564" i="2"/>
  <c r="I564" i="2"/>
  <c r="P433" i="2"/>
  <c r="Z433" i="2"/>
  <c r="P567" i="2"/>
  <c r="AF567" i="2"/>
  <c r="Z567" i="2"/>
  <c r="P502" i="2"/>
  <c r="Z502" i="2"/>
  <c r="P438" i="2"/>
  <c r="AF438" i="2"/>
  <c r="Z438" i="2"/>
  <c r="AF624" i="2"/>
  <c r="K624" i="2"/>
  <c r="P590" i="2"/>
  <c r="Z590" i="2"/>
  <c r="P524" i="2"/>
  <c r="AF524" i="2"/>
  <c r="Z524" i="2"/>
  <c r="P460" i="2"/>
  <c r="Z460" i="2"/>
  <c r="AF634" i="2"/>
  <c r="K634" i="2"/>
  <c r="K50" i="2"/>
  <c r="AF50" i="2"/>
  <c r="P523" i="2"/>
  <c r="Z523" i="2"/>
  <c r="P459" i="2"/>
  <c r="Z459" i="2"/>
  <c r="P612" i="2"/>
  <c r="Z612" i="2"/>
  <c r="P546" i="2"/>
  <c r="AF546" i="2"/>
  <c r="Z546" i="2"/>
  <c r="P482" i="2"/>
  <c r="Z482" i="2"/>
  <c r="P418" i="2"/>
  <c r="Z418" i="2"/>
  <c r="P618" i="2"/>
  <c r="Z618" i="2"/>
  <c r="P552" i="2"/>
  <c r="Z552" i="2"/>
  <c r="P488" i="2"/>
  <c r="Z488" i="2"/>
  <c r="P424" i="2"/>
  <c r="AF424" i="2"/>
  <c r="Z424" i="2"/>
  <c r="G240" i="2"/>
  <c r="P576" i="2"/>
  <c r="AF576" i="2"/>
  <c r="Z576" i="2"/>
  <c r="P511" i="2"/>
  <c r="Z511" i="2"/>
  <c r="P447" i="2"/>
  <c r="AF447" i="2"/>
  <c r="Z447" i="2"/>
  <c r="AF627" i="2"/>
  <c r="K627" i="2"/>
  <c r="BL6" i="2"/>
  <c r="BL3" i="2"/>
  <c r="BL5" i="2"/>
  <c r="BL2" i="2"/>
  <c r="BL60" i="2"/>
  <c r="BL124" i="2"/>
  <c r="BL67" i="2"/>
  <c r="BL10" i="2"/>
  <c r="BL74" i="2"/>
  <c r="BL17" i="2"/>
  <c r="BL81" i="2"/>
  <c r="BL13" i="2"/>
  <c r="F504" i="1"/>
  <c r="G504" i="1" s="1"/>
  <c r="I504" i="1" s="1"/>
  <c r="E987" i="3"/>
  <c r="F166" i="1"/>
  <c r="G166" i="1" s="1"/>
  <c r="H166" i="1" s="1"/>
  <c r="E806" i="3"/>
  <c r="F170" i="1"/>
  <c r="G170" i="1" s="1"/>
  <c r="H170" i="1" s="1"/>
  <c r="E810" i="3"/>
  <c r="F82" i="1"/>
  <c r="G82" i="1" s="1"/>
  <c r="H82" i="1" s="1"/>
  <c r="E722" i="3"/>
  <c r="F210" i="1"/>
  <c r="G210" i="1" s="1"/>
  <c r="H210" i="1" s="1"/>
  <c r="E850" i="3"/>
  <c r="F317" i="1"/>
  <c r="G317" i="1" s="1"/>
  <c r="I317" i="1" s="1"/>
  <c r="E923" i="3"/>
  <c r="F718" i="1"/>
  <c r="G718" i="1"/>
  <c r="I718" i="1" s="1"/>
  <c r="E335" i="3"/>
  <c r="F660" i="1"/>
  <c r="G660" i="1" s="1"/>
  <c r="I660" i="1" s="1"/>
  <c r="E280" i="3"/>
  <c r="F292" i="1"/>
  <c r="G292" i="1" s="1"/>
  <c r="I292" i="1" s="1"/>
  <c r="E908" i="3"/>
  <c r="E909" i="3"/>
  <c r="F735" i="1"/>
  <c r="G735" i="1" s="1"/>
  <c r="I735" i="1" s="1"/>
  <c r="E351" i="3"/>
  <c r="F767" i="1"/>
  <c r="G767" i="1" s="1"/>
  <c r="I767" i="1" s="1"/>
  <c r="F800" i="1"/>
  <c r="G800" i="1" s="1"/>
  <c r="I800" i="1" s="1"/>
  <c r="E415" i="3"/>
  <c r="F930" i="1"/>
  <c r="G930" i="1" s="1"/>
  <c r="I930" i="1" s="1"/>
  <c r="E548" i="3"/>
  <c r="E538" i="3"/>
  <c r="E424" i="3"/>
  <c r="E940" i="3"/>
  <c r="E546" i="3"/>
  <c r="E368" i="3"/>
  <c r="E1012" i="3"/>
  <c r="E922" i="3"/>
  <c r="E562" i="3"/>
  <c r="E372" i="3"/>
  <c r="E581" i="3"/>
  <c r="E316" i="3"/>
  <c r="E304" i="3"/>
  <c r="E856" i="3"/>
  <c r="E470" i="3"/>
  <c r="E338" i="3"/>
  <c r="E269" i="3"/>
  <c r="E930" i="3"/>
  <c r="E407" i="3"/>
  <c r="E942" i="3"/>
  <c r="E848" i="3"/>
  <c r="E35" i="3"/>
  <c r="E776" i="3"/>
  <c r="E542" i="3"/>
  <c r="E995" i="3"/>
  <c r="E914" i="3"/>
  <c r="E823" i="3"/>
  <c r="E980" i="3"/>
  <c r="E836" i="3"/>
  <c r="AT397" i="2"/>
  <c r="AS397" i="2"/>
  <c r="AR397" i="2"/>
  <c r="AQ397" i="2"/>
  <c r="AP397" i="2"/>
  <c r="AO397" i="2"/>
  <c r="AN397" i="2"/>
  <c r="AM397" i="2"/>
  <c r="AL397" i="2"/>
  <c r="E327" i="3"/>
  <c r="E811" i="3"/>
  <c r="E1015" i="3"/>
  <c r="E792" i="3"/>
  <c r="AF269" i="2"/>
  <c r="AF391" i="2"/>
  <c r="BK64" i="2"/>
  <c r="BJ64" i="2"/>
  <c r="BI64" i="2"/>
  <c r="BH64" i="2"/>
  <c r="BG64" i="2"/>
  <c r="BF64" i="2"/>
  <c r="BE64" i="2"/>
  <c r="BD64" i="2"/>
  <c r="BC64" i="2"/>
  <c r="BK7" i="2"/>
  <c r="BJ7" i="2"/>
  <c r="BI7" i="2"/>
  <c r="BH7" i="2"/>
  <c r="BG7" i="2"/>
  <c r="BF7" i="2"/>
  <c r="BE7" i="2"/>
  <c r="BD7" i="2"/>
  <c r="BC7" i="2"/>
  <c r="BK71" i="2"/>
  <c r="BJ71" i="2"/>
  <c r="BI71" i="2"/>
  <c r="BH71" i="2"/>
  <c r="BG71" i="2"/>
  <c r="BF71" i="2"/>
  <c r="BE71" i="2"/>
  <c r="BD71" i="2"/>
  <c r="BC71" i="2"/>
  <c r="BK22" i="2"/>
  <c r="BJ22" i="2"/>
  <c r="BI22" i="2"/>
  <c r="BH22" i="2"/>
  <c r="BG22" i="2"/>
  <c r="BF22" i="2"/>
  <c r="BE22" i="2"/>
  <c r="BD22" i="2"/>
  <c r="BC22" i="2"/>
  <c r="BK86" i="2"/>
  <c r="BJ86" i="2"/>
  <c r="BI86" i="2"/>
  <c r="BH86" i="2"/>
  <c r="BG86" i="2"/>
  <c r="BF86" i="2"/>
  <c r="BE86" i="2"/>
  <c r="BD86" i="2"/>
  <c r="BC86" i="2"/>
  <c r="AT48" i="2"/>
  <c r="AS48" i="2"/>
  <c r="AR48" i="2"/>
  <c r="AQ48" i="2"/>
  <c r="AP48" i="2"/>
  <c r="AO48" i="2"/>
  <c r="AN48" i="2"/>
  <c r="AM48" i="2"/>
  <c r="AL48" i="2"/>
  <c r="AT107" i="2"/>
  <c r="AS107" i="2"/>
  <c r="AR107" i="2"/>
  <c r="AQ107" i="2"/>
  <c r="AP107" i="2"/>
  <c r="AO107" i="2"/>
  <c r="AN107" i="2"/>
  <c r="AM107" i="2"/>
  <c r="AL107" i="2"/>
  <c r="AT171" i="2"/>
  <c r="AS171" i="2"/>
  <c r="AR171" i="2"/>
  <c r="AQ171" i="2"/>
  <c r="AP171" i="2"/>
  <c r="AO171" i="2"/>
  <c r="AN171" i="2"/>
  <c r="AM171" i="2"/>
  <c r="AL171" i="2"/>
  <c r="AT244" i="2"/>
  <c r="AS244" i="2"/>
  <c r="AR244" i="2"/>
  <c r="AQ244" i="2"/>
  <c r="AP244" i="2"/>
  <c r="AO244" i="2"/>
  <c r="AN244" i="2"/>
  <c r="AM244" i="2"/>
  <c r="AL244" i="2"/>
  <c r="AT35" i="2"/>
  <c r="AS35" i="2"/>
  <c r="AR35" i="2"/>
  <c r="AQ35" i="2"/>
  <c r="AP35" i="2"/>
  <c r="AO35" i="2"/>
  <c r="AN35" i="2"/>
  <c r="AM35" i="2"/>
  <c r="AL35" i="2"/>
  <c r="AT76" i="2"/>
  <c r="AS76" i="2"/>
  <c r="AR76" i="2"/>
  <c r="AQ76" i="2"/>
  <c r="AP76" i="2"/>
  <c r="AO76" i="2"/>
  <c r="AN76" i="2"/>
  <c r="AM76" i="2"/>
  <c r="AL76" i="2"/>
  <c r="AS140" i="2"/>
  <c r="AR140" i="2"/>
  <c r="AQ140" i="2"/>
  <c r="AP140" i="2"/>
  <c r="AO140" i="2"/>
  <c r="AN140" i="2"/>
  <c r="AM140" i="2"/>
  <c r="AL140" i="2"/>
  <c r="AT140" i="2"/>
  <c r="AS210" i="2"/>
  <c r="AR210" i="2"/>
  <c r="AQ210" i="2"/>
  <c r="AP210" i="2"/>
  <c r="AO210" i="2"/>
  <c r="AN210" i="2"/>
  <c r="AM210" i="2"/>
  <c r="AL210" i="2"/>
  <c r="AT210" i="2"/>
  <c r="AT28" i="2"/>
  <c r="AS28" i="2"/>
  <c r="AR28" i="2"/>
  <c r="AQ28" i="2"/>
  <c r="AP28" i="2"/>
  <c r="AO28" i="2"/>
  <c r="AN28" i="2"/>
  <c r="AM28" i="2"/>
  <c r="AL28" i="2"/>
  <c r="AT93" i="2"/>
  <c r="AS93" i="2"/>
  <c r="AR93" i="2"/>
  <c r="AQ93" i="2"/>
  <c r="AP93" i="2"/>
  <c r="AO93" i="2"/>
  <c r="AN93" i="2"/>
  <c r="AM93" i="2"/>
  <c r="AL93" i="2"/>
  <c r="AR157" i="2"/>
  <c r="AQ157" i="2"/>
  <c r="AP157" i="2"/>
  <c r="AO157" i="2"/>
  <c r="AN157" i="2"/>
  <c r="AM157" i="2"/>
  <c r="AL157" i="2"/>
  <c r="AT157" i="2"/>
  <c r="AS157" i="2"/>
  <c r="AT219" i="2"/>
  <c r="AS219" i="2"/>
  <c r="AR219" i="2"/>
  <c r="AQ219" i="2"/>
  <c r="AP219" i="2"/>
  <c r="AO219" i="2"/>
  <c r="AN219" i="2"/>
  <c r="AM219" i="2"/>
  <c r="AL219" i="2"/>
  <c r="AT282" i="2"/>
  <c r="AS282" i="2"/>
  <c r="AR282" i="2"/>
  <c r="AQ282" i="2"/>
  <c r="AP282" i="2"/>
  <c r="AO282" i="2"/>
  <c r="AN282" i="2"/>
  <c r="AM282" i="2"/>
  <c r="AL282" i="2"/>
  <c r="AT62" i="2"/>
  <c r="AS62" i="2"/>
  <c r="AR62" i="2"/>
  <c r="AQ62" i="2"/>
  <c r="AP62" i="2"/>
  <c r="AO62" i="2"/>
  <c r="AN62" i="2"/>
  <c r="AM62" i="2"/>
  <c r="AL62" i="2"/>
  <c r="AT126" i="2"/>
  <c r="AS126" i="2"/>
  <c r="AR126" i="2"/>
  <c r="AQ126" i="2"/>
  <c r="AP126" i="2"/>
  <c r="AO126" i="2"/>
  <c r="AN126" i="2"/>
  <c r="AM126" i="2"/>
  <c r="AL126" i="2"/>
  <c r="AT190" i="2"/>
  <c r="AS190" i="2"/>
  <c r="AR190" i="2"/>
  <c r="AQ190" i="2"/>
  <c r="AP190" i="2"/>
  <c r="AO190" i="2"/>
  <c r="AN190" i="2"/>
  <c r="AM190" i="2"/>
  <c r="AL190" i="2"/>
  <c r="AT236" i="2"/>
  <c r="AS236" i="2"/>
  <c r="AR236" i="2"/>
  <c r="AQ236" i="2"/>
  <c r="AP236" i="2"/>
  <c r="AO236" i="2"/>
  <c r="AN236" i="2"/>
  <c r="AM236" i="2"/>
  <c r="AL236" i="2"/>
  <c r="AT55" i="2"/>
  <c r="AS55" i="2"/>
  <c r="AR55" i="2"/>
  <c r="AQ55" i="2"/>
  <c r="AP55" i="2"/>
  <c r="AO55" i="2"/>
  <c r="AN55" i="2"/>
  <c r="AM55" i="2"/>
  <c r="AL55" i="2"/>
  <c r="AT119" i="2"/>
  <c r="AS119" i="2"/>
  <c r="AR119" i="2"/>
  <c r="AQ119" i="2"/>
  <c r="AP119" i="2"/>
  <c r="AO119" i="2"/>
  <c r="AN119" i="2"/>
  <c r="AM119" i="2"/>
  <c r="AL119" i="2"/>
  <c r="AT183" i="2"/>
  <c r="AS183" i="2"/>
  <c r="AR183" i="2"/>
  <c r="AQ183" i="2"/>
  <c r="AP183" i="2"/>
  <c r="AO183" i="2"/>
  <c r="AN183" i="2"/>
  <c r="AM183" i="2"/>
  <c r="AL183" i="2"/>
  <c r="AT237" i="2"/>
  <c r="AS237" i="2"/>
  <c r="AR237" i="2"/>
  <c r="AQ237" i="2"/>
  <c r="AP237" i="2"/>
  <c r="AO237" i="2"/>
  <c r="AN237" i="2"/>
  <c r="AM237" i="2"/>
  <c r="AL237" i="2"/>
  <c r="AT64" i="2"/>
  <c r="AS64" i="2"/>
  <c r="AR64" i="2"/>
  <c r="AQ64" i="2"/>
  <c r="AP64" i="2"/>
  <c r="AO64" i="2"/>
  <c r="AN64" i="2"/>
  <c r="AM64" i="2"/>
  <c r="AL64" i="2"/>
  <c r="AT128" i="2"/>
  <c r="AS128" i="2"/>
  <c r="AR128" i="2"/>
  <c r="AQ128" i="2"/>
  <c r="AP128" i="2"/>
  <c r="AO128" i="2"/>
  <c r="AN128" i="2"/>
  <c r="AM128" i="2"/>
  <c r="AL128" i="2"/>
  <c r="AT198" i="2"/>
  <c r="AS198" i="2"/>
  <c r="AR198" i="2"/>
  <c r="AQ198" i="2"/>
  <c r="AP198" i="2"/>
  <c r="AO198" i="2"/>
  <c r="AN198" i="2"/>
  <c r="AM198" i="2"/>
  <c r="AL198" i="2"/>
  <c r="AT260" i="2"/>
  <c r="AS260" i="2"/>
  <c r="AR260" i="2"/>
  <c r="AQ260" i="2"/>
  <c r="AP260" i="2"/>
  <c r="AO260" i="2"/>
  <c r="AN260" i="2"/>
  <c r="AM260" i="2"/>
  <c r="AL260" i="2"/>
  <c r="AT32" i="2"/>
  <c r="AS32" i="2"/>
  <c r="AR32" i="2"/>
  <c r="AQ32" i="2"/>
  <c r="AP32" i="2"/>
  <c r="AO32" i="2"/>
  <c r="AN32" i="2"/>
  <c r="AM32" i="2"/>
  <c r="AL32" i="2"/>
  <c r="AT105" i="2"/>
  <c r="AS105" i="2"/>
  <c r="AR105" i="2"/>
  <c r="AQ105" i="2"/>
  <c r="AP105" i="2"/>
  <c r="AO105" i="2"/>
  <c r="AN105" i="2"/>
  <c r="AM105" i="2"/>
  <c r="AL105" i="2"/>
  <c r="AT169" i="2"/>
  <c r="AS169" i="2"/>
  <c r="AR169" i="2"/>
  <c r="AQ169" i="2"/>
  <c r="AP169" i="2"/>
  <c r="AO169" i="2"/>
  <c r="AN169" i="2"/>
  <c r="AM169" i="2"/>
  <c r="AL169" i="2"/>
  <c r="AT239" i="2"/>
  <c r="AS239" i="2"/>
  <c r="AR239" i="2"/>
  <c r="AQ239" i="2"/>
  <c r="AP239" i="2"/>
  <c r="AO239" i="2"/>
  <c r="AN239" i="2"/>
  <c r="AM239" i="2"/>
  <c r="AL239" i="2"/>
  <c r="AT41" i="2"/>
  <c r="AS41" i="2"/>
  <c r="AR41" i="2"/>
  <c r="AQ41" i="2"/>
  <c r="AP41" i="2"/>
  <c r="AO41" i="2"/>
  <c r="AN41" i="2"/>
  <c r="AM41" i="2"/>
  <c r="AL41" i="2"/>
  <c r="AT114" i="2"/>
  <c r="AS114" i="2"/>
  <c r="AR114" i="2"/>
  <c r="AQ114" i="2"/>
  <c r="AP114" i="2"/>
  <c r="AO114" i="2"/>
  <c r="AN114" i="2"/>
  <c r="AM114" i="2"/>
  <c r="AL114" i="2"/>
  <c r="AT178" i="2"/>
  <c r="AS178" i="2"/>
  <c r="AR178" i="2"/>
  <c r="AQ178" i="2"/>
  <c r="AP178" i="2"/>
  <c r="AO178" i="2"/>
  <c r="AN178" i="2"/>
  <c r="AM178" i="2"/>
  <c r="AL178" i="2"/>
  <c r="AT251" i="2"/>
  <c r="AS251" i="2"/>
  <c r="AR251" i="2"/>
  <c r="AQ251" i="2"/>
  <c r="AP251" i="2"/>
  <c r="AO251" i="2"/>
  <c r="AN251" i="2"/>
  <c r="AM251" i="2"/>
  <c r="AL251" i="2"/>
  <c r="AT285" i="2"/>
  <c r="AS285" i="2"/>
  <c r="AR285" i="2"/>
  <c r="AQ285" i="2"/>
  <c r="AP285" i="2"/>
  <c r="AO285" i="2"/>
  <c r="AN285" i="2"/>
  <c r="AM285" i="2"/>
  <c r="AL285" i="2"/>
  <c r="AT352" i="2"/>
  <c r="AS352" i="2"/>
  <c r="AR352" i="2"/>
  <c r="AQ352" i="2"/>
  <c r="AP352" i="2"/>
  <c r="AO352" i="2"/>
  <c r="AN352" i="2"/>
  <c r="AM352" i="2"/>
  <c r="AL352" i="2"/>
  <c r="AT404" i="2"/>
  <c r="AS404" i="2"/>
  <c r="AR404" i="2"/>
  <c r="AQ404" i="2"/>
  <c r="AP404" i="2"/>
  <c r="AO404" i="2"/>
  <c r="AN404" i="2"/>
  <c r="AM404" i="2"/>
  <c r="AL404" i="2"/>
  <c r="AT369" i="2"/>
  <c r="AS369" i="2"/>
  <c r="AR369" i="2"/>
  <c r="AQ369" i="2"/>
  <c r="AP369" i="2"/>
  <c r="AO369" i="2"/>
  <c r="AN369" i="2"/>
  <c r="AM369" i="2"/>
  <c r="AL369" i="2"/>
  <c r="AT484" i="2"/>
  <c r="AS484" i="2"/>
  <c r="AR484" i="2"/>
  <c r="AQ484" i="2"/>
  <c r="AP484" i="2"/>
  <c r="AO484" i="2"/>
  <c r="AN484" i="2"/>
  <c r="AM484" i="2"/>
  <c r="AL484" i="2"/>
  <c r="AT500" i="2"/>
  <c r="AS500" i="2"/>
  <c r="AR500" i="2"/>
  <c r="AQ500" i="2"/>
  <c r="AP500" i="2"/>
  <c r="AO500" i="2"/>
  <c r="AN500" i="2"/>
  <c r="AM500" i="2"/>
  <c r="AL500" i="2"/>
  <c r="AT516" i="2"/>
  <c r="AS516" i="2"/>
  <c r="AR516" i="2"/>
  <c r="AQ516" i="2"/>
  <c r="AP516" i="2"/>
  <c r="AO516" i="2"/>
  <c r="AN516" i="2"/>
  <c r="AM516" i="2"/>
  <c r="AL516" i="2"/>
  <c r="AT532" i="2"/>
  <c r="AS532" i="2"/>
  <c r="AR532" i="2"/>
  <c r="AQ532" i="2"/>
  <c r="AP532" i="2"/>
  <c r="AO532" i="2"/>
  <c r="AN532" i="2"/>
  <c r="AM532" i="2"/>
  <c r="AL532" i="2"/>
  <c r="AT548" i="2"/>
  <c r="AS548" i="2"/>
  <c r="AR548" i="2"/>
  <c r="AQ548" i="2"/>
  <c r="AP548" i="2"/>
  <c r="AO548" i="2"/>
  <c r="AN548" i="2"/>
  <c r="AM548" i="2"/>
  <c r="AL548" i="2"/>
  <c r="AT635" i="2"/>
  <c r="AS635" i="2"/>
  <c r="AR635" i="2"/>
  <c r="AQ635" i="2"/>
  <c r="AP635" i="2"/>
  <c r="AO635" i="2"/>
  <c r="AN635" i="2"/>
  <c r="AM635" i="2"/>
  <c r="AL635" i="2"/>
  <c r="AT362" i="2"/>
  <c r="AS362" i="2"/>
  <c r="AR362" i="2"/>
  <c r="AQ362" i="2"/>
  <c r="AP362" i="2"/>
  <c r="AO362" i="2"/>
  <c r="AN362" i="2"/>
  <c r="AM362" i="2"/>
  <c r="AL362" i="2"/>
  <c r="AT411" i="2"/>
  <c r="AS411" i="2"/>
  <c r="AR411" i="2"/>
  <c r="AQ411" i="2"/>
  <c r="AP411" i="2"/>
  <c r="AO411" i="2"/>
  <c r="AN411" i="2"/>
  <c r="AM411" i="2"/>
  <c r="AL411" i="2"/>
  <c r="AT419" i="2"/>
  <c r="AS419" i="2"/>
  <c r="AR419" i="2"/>
  <c r="AQ419" i="2"/>
  <c r="AP419" i="2"/>
  <c r="AO419" i="2"/>
  <c r="AN419" i="2"/>
  <c r="AM419" i="2"/>
  <c r="AL419" i="2"/>
  <c r="AR427" i="2"/>
  <c r="AQ427" i="2"/>
  <c r="AP427" i="2"/>
  <c r="AO427" i="2"/>
  <c r="AN427" i="2"/>
  <c r="AM427" i="2"/>
  <c r="AL427" i="2"/>
  <c r="AT427" i="2"/>
  <c r="AS427" i="2"/>
  <c r="AT435" i="2"/>
  <c r="AS435" i="2"/>
  <c r="AR435" i="2"/>
  <c r="AQ435" i="2"/>
  <c r="AP435" i="2"/>
  <c r="AO435" i="2"/>
  <c r="AN435" i="2"/>
  <c r="AM435" i="2"/>
  <c r="AL435" i="2"/>
  <c r="AT443" i="2"/>
  <c r="AS443" i="2"/>
  <c r="AR443" i="2"/>
  <c r="AQ443" i="2"/>
  <c r="AP443" i="2"/>
  <c r="AO443" i="2"/>
  <c r="AN443" i="2"/>
  <c r="AM443" i="2"/>
  <c r="AL443" i="2"/>
  <c r="AT451" i="2"/>
  <c r="AS451" i="2"/>
  <c r="AR451" i="2"/>
  <c r="AQ451" i="2"/>
  <c r="AP451" i="2"/>
  <c r="AO451" i="2"/>
  <c r="AN451" i="2"/>
  <c r="AM451" i="2"/>
  <c r="AL451" i="2"/>
  <c r="AR459" i="2"/>
  <c r="AQ459" i="2"/>
  <c r="AP459" i="2"/>
  <c r="AO459" i="2"/>
  <c r="AN459" i="2"/>
  <c r="AM459" i="2"/>
  <c r="AL459" i="2"/>
  <c r="AT459" i="2"/>
  <c r="AS459" i="2"/>
  <c r="AT467" i="2"/>
  <c r="AS467" i="2"/>
  <c r="AR467" i="2"/>
  <c r="AQ467" i="2"/>
  <c r="AP467" i="2"/>
  <c r="AO467" i="2"/>
  <c r="AN467" i="2"/>
  <c r="AM467" i="2"/>
  <c r="AL467" i="2"/>
  <c r="AT475" i="2"/>
  <c r="AS475" i="2"/>
  <c r="AR475" i="2"/>
  <c r="AQ475" i="2"/>
  <c r="AP475" i="2"/>
  <c r="AO475" i="2"/>
  <c r="AN475" i="2"/>
  <c r="AM475" i="2"/>
  <c r="AL475" i="2"/>
  <c r="AT331" i="2"/>
  <c r="AS331" i="2"/>
  <c r="AR331" i="2"/>
  <c r="AQ331" i="2"/>
  <c r="AP331" i="2"/>
  <c r="AO331" i="2"/>
  <c r="AN331" i="2"/>
  <c r="AM331" i="2"/>
  <c r="AL331" i="2"/>
  <c r="AT259" i="2"/>
  <c r="AS259" i="2"/>
  <c r="AR259" i="2"/>
  <c r="AQ259" i="2"/>
  <c r="AP259" i="2"/>
  <c r="AO259" i="2"/>
  <c r="AN259" i="2"/>
  <c r="AM259" i="2"/>
  <c r="AL259" i="2"/>
  <c r="AT316" i="2"/>
  <c r="AS316" i="2"/>
  <c r="AR316" i="2"/>
  <c r="AQ316" i="2"/>
  <c r="AP316" i="2"/>
  <c r="AO316" i="2"/>
  <c r="AN316" i="2"/>
  <c r="AM316" i="2"/>
  <c r="AL316" i="2"/>
  <c r="AT380" i="2"/>
  <c r="AS380" i="2"/>
  <c r="AR380" i="2"/>
  <c r="AQ380" i="2"/>
  <c r="AP380" i="2"/>
  <c r="AO380" i="2"/>
  <c r="AN380" i="2"/>
  <c r="AM380" i="2"/>
  <c r="AL380" i="2"/>
  <c r="AT349" i="2"/>
  <c r="AS349" i="2"/>
  <c r="AR349" i="2"/>
  <c r="AQ349" i="2"/>
  <c r="AP349" i="2"/>
  <c r="AO349" i="2"/>
  <c r="AN349" i="2"/>
  <c r="AM349" i="2"/>
  <c r="AL349" i="2"/>
  <c r="AT479" i="2"/>
  <c r="AS479" i="2"/>
  <c r="AR479" i="2"/>
  <c r="AQ479" i="2"/>
  <c r="AP479" i="2"/>
  <c r="AO479" i="2"/>
  <c r="AN479" i="2"/>
  <c r="AM479" i="2"/>
  <c r="AL479" i="2"/>
  <c r="AQ495" i="2"/>
  <c r="AP495" i="2"/>
  <c r="AO495" i="2"/>
  <c r="AN495" i="2"/>
  <c r="AM495" i="2"/>
  <c r="AL495" i="2"/>
  <c r="AT495" i="2"/>
  <c r="AS495" i="2"/>
  <c r="AR495" i="2"/>
  <c r="AT511" i="2"/>
  <c r="AS511" i="2"/>
  <c r="AR511" i="2"/>
  <c r="AQ511" i="2"/>
  <c r="AP511" i="2"/>
  <c r="AO511" i="2"/>
  <c r="AN511" i="2"/>
  <c r="AM511" i="2"/>
  <c r="AL511" i="2"/>
  <c r="AT527" i="2"/>
  <c r="AS527" i="2"/>
  <c r="AR527" i="2"/>
  <c r="AQ527" i="2"/>
  <c r="AP527" i="2"/>
  <c r="AO527" i="2"/>
  <c r="AN527" i="2"/>
  <c r="AM527" i="2"/>
  <c r="AL527" i="2"/>
  <c r="AT543" i="2"/>
  <c r="AS543" i="2"/>
  <c r="AR543" i="2"/>
  <c r="AQ543" i="2"/>
  <c r="AP543" i="2"/>
  <c r="AO543" i="2"/>
  <c r="AN543" i="2"/>
  <c r="AM543" i="2"/>
  <c r="AL543" i="2"/>
  <c r="AQ560" i="2"/>
  <c r="AP560" i="2"/>
  <c r="AO560" i="2"/>
  <c r="AN560" i="2"/>
  <c r="AM560" i="2"/>
  <c r="AL560" i="2"/>
  <c r="AT560" i="2"/>
  <c r="AS560" i="2"/>
  <c r="AR560" i="2"/>
  <c r="AT326" i="2"/>
  <c r="AS326" i="2"/>
  <c r="AR326" i="2"/>
  <c r="AQ326" i="2"/>
  <c r="AP326" i="2"/>
  <c r="AO326" i="2"/>
  <c r="AN326" i="2"/>
  <c r="AM326" i="2"/>
  <c r="AL326" i="2"/>
  <c r="AT390" i="2"/>
  <c r="AS390" i="2"/>
  <c r="AR390" i="2"/>
  <c r="AQ390" i="2"/>
  <c r="AP390" i="2"/>
  <c r="AO390" i="2"/>
  <c r="AN390" i="2"/>
  <c r="AM390" i="2"/>
  <c r="AL390" i="2"/>
  <c r="AT300" i="2"/>
  <c r="AS300" i="2"/>
  <c r="AR300" i="2"/>
  <c r="AQ300" i="2"/>
  <c r="AP300" i="2"/>
  <c r="AO300" i="2"/>
  <c r="AN300" i="2"/>
  <c r="AM300" i="2"/>
  <c r="AL300" i="2"/>
  <c r="AT351" i="2"/>
  <c r="AS351" i="2"/>
  <c r="AR351" i="2"/>
  <c r="AQ351" i="2"/>
  <c r="AP351" i="2"/>
  <c r="AO351" i="2"/>
  <c r="AN351" i="2"/>
  <c r="AM351" i="2"/>
  <c r="AL351" i="2"/>
  <c r="AT399" i="2"/>
  <c r="AS399" i="2"/>
  <c r="AR399" i="2"/>
  <c r="AQ399" i="2"/>
  <c r="AP399" i="2"/>
  <c r="AO399" i="2"/>
  <c r="AN399" i="2"/>
  <c r="AM399" i="2"/>
  <c r="AL399" i="2"/>
  <c r="AT565" i="2"/>
  <c r="AS565" i="2"/>
  <c r="AR565" i="2"/>
  <c r="AQ565" i="2"/>
  <c r="AP565" i="2"/>
  <c r="AO565" i="2"/>
  <c r="AN565" i="2"/>
  <c r="AM565" i="2"/>
  <c r="AL565" i="2"/>
  <c r="AT573" i="2"/>
  <c r="AS573" i="2"/>
  <c r="AR573" i="2"/>
  <c r="AQ573" i="2"/>
  <c r="AP573" i="2"/>
  <c r="AO573" i="2"/>
  <c r="AN573" i="2"/>
  <c r="AM573" i="2"/>
  <c r="AL573" i="2"/>
  <c r="AS581" i="2"/>
  <c r="AR581" i="2"/>
  <c r="AQ581" i="2"/>
  <c r="AP581" i="2"/>
  <c r="AO581" i="2"/>
  <c r="AN581" i="2"/>
  <c r="AM581" i="2"/>
  <c r="AL581" i="2"/>
  <c r="AT581" i="2"/>
  <c r="AS590" i="2"/>
  <c r="AR590" i="2"/>
  <c r="AQ590" i="2"/>
  <c r="AP590" i="2"/>
  <c r="AO590" i="2"/>
  <c r="AN590" i="2"/>
  <c r="AM590" i="2"/>
  <c r="AL590" i="2"/>
  <c r="AT590" i="2"/>
  <c r="AT598" i="2"/>
  <c r="AS598" i="2"/>
  <c r="AR598" i="2"/>
  <c r="AQ598" i="2"/>
  <c r="AP598" i="2"/>
  <c r="AO598" i="2"/>
  <c r="AN598" i="2"/>
  <c r="AM598" i="2"/>
  <c r="AL598" i="2"/>
  <c r="AT606" i="2"/>
  <c r="AS606" i="2"/>
  <c r="AR606" i="2"/>
  <c r="AQ606" i="2"/>
  <c r="AP606" i="2"/>
  <c r="AO606" i="2"/>
  <c r="AN606" i="2"/>
  <c r="AM606" i="2"/>
  <c r="AL606" i="2"/>
  <c r="AS614" i="2"/>
  <c r="AR614" i="2"/>
  <c r="AQ614" i="2"/>
  <c r="AP614" i="2"/>
  <c r="AO614" i="2"/>
  <c r="AN614" i="2"/>
  <c r="AM614" i="2"/>
  <c r="AL614" i="2"/>
  <c r="AT614" i="2"/>
  <c r="AT589" i="2"/>
  <c r="AS589" i="2"/>
  <c r="AR589" i="2"/>
  <c r="AQ589" i="2"/>
  <c r="AP589" i="2"/>
  <c r="AO589" i="2"/>
  <c r="AN589" i="2"/>
  <c r="AM589" i="2"/>
  <c r="AL589" i="2"/>
  <c r="BK37" i="2"/>
  <c r="BJ37" i="2"/>
  <c r="BI37" i="2"/>
  <c r="BH37" i="2"/>
  <c r="BG37" i="2"/>
  <c r="BF37" i="2"/>
  <c r="BE37" i="2"/>
  <c r="BD37" i="2"/>
  <c r="BC37" i="2"/>
  <c r="BK101" i="2"/>
  <c r="BJ101" i="2"/>
  <c r="BI101" i="2"/>
  <c r="BH101" i="2"/>
  <c r="BG101" i="2"/>
  <c r="BF101" i="2"/>
  <c r="BE101" i="2"/>
  <c r="BD101" i="2"/>
  <c r="BC101" i="2"/>
  <c r="Z40" i="2"/>
  <c r="P40" i="2"/>
  <c r="Z81" i="2"/>
  <c r="P81" i="2"/>
  <c r="Z113" i="2"/>
  <c r="P113" i="2"/>
  <c r="Z145" i="2"/>
  <c r="P145" i="2"/>
  <c r="P177" i="2"/>
  <c r="Z177" i="2"/>
  <c r="Z215" i="2"/>
  <c r="P215" i="2"/>
  <c r="Z242" i="2"/>
  <c r="P242" i="2"/>
  <c r="P273" i="2"/>
  <c r="Z273" i="2"/>
  <c r="P25" i="2"/>
  <c r="Z25" i="2"/>
  <c r="Z66" i="2"/>
  <c r="P66" i="2"/>
  <c r="Z98" i="2"/>
  <c r="P98" i="2"/>
  <c r="Z130" i="2"/>
  <c r="P130" i="2"/>
  <c r="Z162" i="2"/>
  <c r="P162" i="2"/>
  <c r="P200" i="2"/>
  <c r="Z200" i="2"/>
  <c r="P232" i="2"/>
  <c r="Z232" i="2"/>
  <c r="G292" i="2"/>
  <c r="P48" i="2"/>
  <c r="Z48" i="2"/>
  <c r="G82" i="2"/>
  <c r="G114" i="2"/>
  <c r="G146" i="2"/>
  <c r="G178" i="2"/>
  <c r="G216" i="2"/>
  <c r="AF251" i="2"/>
  <c r="I251" i="2"/>
  <c r="AF295" i="2"/>
  <c r="I295" i="2"/>
  <c r="G48" i="2"/>
  <c r="G75" i="2"/>
  <c r="G107" i="2"/>
  <c r="G139" i="2"/>
  <c r="G171" i="2"/>
  <c r="G209" i="2"/>
  <c r="G244" i="2"/>
  <c r="AF276" i="2"/>
  <c r="I276" i="2"/>
  <c r="G27" i="2"/>
  <c r="Z53" i="2"/>
  <c r="P53" i="2"/>
  <c r="Z85" i="2"/>
  <c r="P85" i="2"/>
  <c r="Z117" i="2"/>
  <c r="P117" i="2"/>
  <c r="P149" i="2"/>
  <c r="Z149" i="2"/>
  <c r="P181" i="2"/>
  <c r="Z181" i="2"/>
  <c r="G218" i="2"/>
  <c r="G253" i="2"/>
  <c r="G36" i="2"/>
  <c r="G69" i="2"/>
  <c r="G101" i="2"/>
  <c r="G133" i="2"/>
  <c r="G165" i="2"/>
  <c r="Z193" i="2"/>
  <c r="P193" i="2"/>
  <c r="P220" i="2"/>
  <c r="Z220" i="2"/>
  <c r="AF257" i="2"/>
  <c r="I257" i="2"/>
  <c r="P285" i="2"/>
  <c r="Z285" i="2"/>
  <c r="I54" i="2"/>
  <c r="AF54" i="2"/>
  <c r="I86" i="2"/>
  <c r="AF86" i="2"/>
  <c r="AF118" i="2"/>
  <c r="I118" i="2"/>
  <c r="AF150" i="2"/>
  <c r="I150" i="2"/>
  <c r="AF182" i="2"/>
  <c r="I182" i="2"/>
  <c r="Z205" i="2"/>
  <c r="P205" i="2"/>
  <c r="Z237" i="2"/>
  <c r="P237" i="2"/>
  <c r="I314" i="2"/>
  <c r="AF314" i="2"/>
  <c r="Z56" i="2"/>
  <c r="P56" i="2"/>
  <c r="Z88" i="2"/>
  <c r="P88" i="2"/>
  <c r="Z120" i="2"/>
  <c r="P120" i="2"/>
  <c r="Z152" i="2"/>
  <c r="P152" i="2"/>
  <c r="Z184" i="2"/>
  <c r="P184" i="2"/>
  <c r="G221" i="2"/>
  <c r="P249" i="2"/>
  <c r="Z249" i="2"/>
  <c r="G260" i="2"/>
  <c r="AF298" i="2"/>
  <c r="I298" i="2"/>
  <c r="P326" i="2"/>
  <c r="Z326" i="2"/>
  <c r="P358" i="2"/>
  <c r="Z358" i="2"/>
  <c r="P390" i="2"/>
  <c r="Z390" i="2"/>
  <c r="AF570" i="2"/>
  <c r="I570" i="2"/>
  <c r="AF578" i="2"/>
  <c r="I578" i="2"/>
  <c r="AF586" i="2"/>
  <c r="I586" i="2"/>
  <c r="AF595" i="2"/>
  <c r="I595" i="2"/>
  <c r="AF603" i="2"/>
  <c r="I603" i="2"/>
  <c r="AF611" i="2"/>
  <c r="J611" i="2"/>
  <c r="AF619" i="2"/>
  <c r="K619" i="2"/>
  <c r="P493" i="2"/>
  <c r="Z493" i="2"/>
  <c r="G318" i="2"/>
  <c r="G350" i="2"/>
  <c r="G382" i="2"/>
  <c r="P553" i="2"/>
  <c r="Z553" i="2"/>
  <c r="G303" i="2"/>
  <c r="AF335" i="2"/>
  <c r="I335" i="2"/>
  <c r="AF367" i="2"/>
  <c r="I367" i="2"/>
  <c r="AF633" i="2"/>
  <c r="K633" i="2"/>
  <c r="P294" i="2"/>
  <c r="Z294" i="2"/>
  <c r="Z329" i="2"/>
  <c r="P329" i="2"/>
  <c r="P361" i="2"/>
  <c r="Z361" i="2"/>
  <c r="P396" i="2"/>
  <c r="Z396" i="2"/>
  <c r="AF491" i="2"/>
  <c r="I491" i="2"/>
  <c r="AF507" i="2"/>
  <c r="I507" i="2"/>
  <c r="AF523" i="2"/>
  <c r="I523" i="2"/>
  <c r="AF539" i="2"/>
  <c r="I539" i="2"/>
  <c r="AF555" i="2"/>
  <c r="I555" i="2"/>
  <c r="P513" i="2"/>
  <c r="Z513" i="2"/>
  <c r="P265" i="2"/>
  <c r="Z265" i="2"/>
  <c r="P295" i="2"/>
  <c r="Z295" i="2"/>
  <c r="P330" i="2"/>
  <c r="Z330" i="2"/>
  <c r="P362" i="2"/>
  <c r="Z362" i="2"/>
  <c r="P608" i="2"/>
  <c r="Z608" i="2"/>
  <c r="P339" i="2"/>
  <c r="Z339" i="2"/>
  <c r="P371" i="2"/>
  <c r="Z371" i="2"/>
  <c r="I410" i="2"/>
  <c r="AF418" i="2"/>
  <c r="I418" i="2"/>
  <c r="AF426" i="2"/>
  <c r="I426" i="2"/>
  <c r="AF434" i="2"/>
  <c r="I434" i="2"/>
  <c r="AF442" i="2"/>
  <c r="I442" i="2"/>
  <c r="AF450" i="2"/>
  <c r="I450" i="2"/>
  <c r="AF458" i="2"/>
  <c r="I458" i="2"/>
  <c r="AF466" i="2"/>
  <c r="I466" i="2"/>
  <c r="I474" i="2"/>
  <c r="P505" i="2"/>
  <c r="AF505" i="2"/>
  <c r="Z505" i="2"/>
  <c r="G307" i="2"/>
  <c r="G339" i="2"/>
  <c r="G371" i="2"/>
  <c r="P588" i="2"/>
  <c r="Z588" i="2"/>
  <c r="AF398" i="2"/>
  <c r="I398" i="2"/>
  <c r="G316" i="2"/>
  <c r="G348" i="2"/>
  <c r="G380" i="2"/>
  <c r="AF484" i="2"/>
  <c r="I484" i="2"/>
  <c r="AF500" i="2"/>
  <c r="I500" i="2"/>
  <c r="AF516" i="2"/>
  <c r="I516" i="2"/>
  <c r="AF532" i="2"/>
  <c r="I532" i="2"/>
  <c r="AF548" i="2"/>
  <c r="I548" i="2"/>
  <c r="AF637" i="2"/>
  <c r="K637" i="2"/>
  <c r="P559" i="2"/>
  <c r="Z559" i="2"/>
  <c r="P494" i="2"/>
  <c r="Z494" i="2"/>
  <c r="P430" i="2"/>
  <c r="Z430" i="2"/>
  <c r="P622" i="2"/>
  <c r="Z622" i="2"/>
  <c r="P581" i="2"/>
  <c r="Z581" i="2"/>
  <c r="P516" i="2"/>
  <c r="Z516" i="2"/>
  <c r="P452" i="2"/>
  <c r="Z452" i="2"/>
  <c r="P632" i="2"/>
  <c r="Z632" i="2"/>
  <c r="K46" i="2"/>
  <c r="AF46" i="2"/>
  <c r="P515" i="2"/>
  <c r="Z515" i="2"/>
  <c r="P451" i="2"/>
  <c r="Z451" i="2"/>
  <c r="G631" i="2"/>
  <c r="P604" i="2"/>
  <c r="Z604" i="2"/>
  <c r="P538" i="2"/>
  <c r="Z538" i="2"/>
  <c r="P474" i="2"/>
  <c r="AF474" i="2"/>
  <c r="Z474" i="2"/>
  <c r="P410" i="2"/>
  <c r="AF410" i="2"/>
  <c r="Z410" i="2"/>
  <c r="P610" i="2"/>
  <c r="AF610" i="2"/>
  <c r="Z610" i="2"/>
  <c r="P544" i="2"/>
  <c r="AF544" i="2"/>
  <c r="Z544" i="2"/>
  <c r="P480" i="2"/>
  <c r="AF480" i="2"/>
  <c r="Z480" i="2"/>
  <c r="P416" i="2"/>
  <c r="Z416" i="2"/>
  <c r="G192" i="2"/>
  <c r="P568" i="2"/>
  <c r="AF568" i="2"/>
  <c r="Z568" i="2"/>
  <c r="P503" i="2"/>
  <c r="AF503" i="2"/>
  <c r="Z503" i="2"/>
  <c r="P439" i="2"/>
  <c r="AF439" i="2"/>
  <c r="Z439" i="2"/>
  <c r="BL4" i="2"/>
  <c r="BL68" i="2"/>
  <c r="BL11" i="2"/>
  <c r="BL75" i="2"/>
  <c r="BL18" i="2"/>
  <c r="BL82" i="2"/>
  <c r="BL25" i="2"/>
  <c r="BL89" i="2"/>
  <c r="AJ598" i="2"/>
  <c r="AK598" i="2"/>
  <c r="AI598" i="2"/>
  <c r="AI32" i="2"/>
  <c r="AJ32" i="2"/>
  <c r="AK32" i="2"/>
  <c r="BA101" i="2"/>
  <c r="BB101" i="2"/>
  <c r="AI351" i="2"/>
  <c r="AJ351" i="2"/>
  <c r="AK351" i="2"/>
  <c r="AJ435" i="2"/>
  <c r="AI435" i="2"/>
  <c r="AK435" i="2"/>
  <c r="AI239" i="2"/>
  <c r="AJ239" i="2"/>
  <c r="AK239" i="2"/>
  <c r="AI128" i="2"/>
  <c r="AJ128" i="2"/>
  <c r="AK128" i="2"/>
  <c r="AJ28" i="2"/>
  <c r="AI28" i="2"/>
  <c r="AK28" i="2"/>
  <c r="AI48" i="2"/>
  <c r="AJ48" i="2"/>
  <c r="AK48" i="2"/>
  <c r="AJ588" i="2"/>
  <c r="AK588" i="2"/>
  <c r="AI588" i="2"/>
  <c r="AJ590" i="2"/>
  <c r="AK590" i="2"/>
  <c r="AI590" i="2"/>
  <c r="AI511" i="2"/>
  <c r="AJ511" i="2"/>
  <c r="AK511" i="2"/>
  <c r="AI349" i="2"/>
  <c r="AJ349" i="2"/>
  <c r="AK349" i="2"/>
  <c r="AJ635" i="2"/>
  <c r="AK635" i="2"/>
  <c r="AI635" i="2"/>
  <c r="AI178" i="2"/>
  <c r="AJ178" i="2"/>
  <c r="AK178" i="2"/>
  <c r="AI183" i="2"/>
  <c r="AJ183" i="2"/>
  <c r="AK183" i="2"/>
  <c r="AI244" i="2"/>
  <c r="AJ244" i="2"/>
  <c r="AK244" i="2"/>
  <c r="AJ397" i="2"/>
  <c r="AI397" i="2"/>
  <c r="AK397" i="2"/>
  <c r="AJ580" i="2"/>
  <c r="AK580" i="2"/>
  <c r="AI580" i="2"/>
  <c r="AI382" i="2"/>
  <c r="AJ382" i="2"/>
  <c r="AK382" i="2"/>
  <c r="AI525" i="2"/>
  <c r="AJ525" i="2"/>
  <c r="AK525" i="2"/>
  <c r="AJ474" i="2"/>
  <c r="AI474" i="2"/>
  <c r="AK474" i="2"/>
  <c r="AJ442" i="2"/>
  <c r="AI442" i="2"/>
  <c r="AK442" i="2"/>
  <c r="AJ410" i="2"/>
  <c r="AI410" i="2"/>
  <c r="AK410" i="2"/>
  <c r="AI498" i="2"/>
  <c r="AJ498" i="2"/>
  <c r="AK498" i="2"/>
  <c r="AI249" i="2"/>
  <c r="AJ249" i="2"/>
  <c r="AK249" i="2"/>
  <c r="AI38" i="2"/>
  <c r="AJ38" i="2"/>
  <c r="AK38" i="2"/>
  <c r="AJ211" i="2"/>
  <c r="AI211" i="2"/>
  <c r="AK211" i="2"/>
  <c r="AI163" i="2"/>
  <c r="AJ163" i="2"/>
  <c r="AK163" i="2"/>
  <c r="BA120" i="2"/>
  <c r="BB120" i="2"/>
  <c r="AJ604" i="2"/>
  <c r="AK604" i="2"/>
  <c r="AI604" i="2"/>
  <c r="AJ284" i="2"/>
  <c r="AI284" i="2"/>
  <c r="AK284" i="2"/>
  <c r="AI392" i="2"/>
  <c r="AJ392" i="2"/>
  <c r="AK392" i="2"/>
  <c r="AI379" i="2"/>
  <c r="AJ379" i="2"/>
  <c r="AK379" i="2"/>
  <c r="AJ465" i="2"/>
  <c r="AI465" i="2"/>
  <c r="AK465" i="2"/>
  <c r="AJ433" i="2"/>
  <c r="AI433" i="2"/>
  <c r="AK433" i="2"/>
  <c r="AJ346" i="2"/>
  <c r="AI346" i="2"/>
  <c r="AK346" i="2"/>
  <c r="AI480" i="2"/>
  <c r="AJ480" i="2"/>
  <c r="AK480" i="2"/>
  <c r="AI153" i="2"/>
  <c r="AJ153" i="2"/>
  <c r="AK153" i="2"/>
  <c r="AJ203" i="2"/>
  <c r="AI203" i="2"/>
  <c r="AK203" i="2"/>
  <c r="AJ637" i="2"/>
  <c r="AI637" i="2"/>
  <c r="AK637" i="2"/>
  <c r="AJ586" i="2"/>
  <c r="AK586" i="2"/>
  <c r="AI586" i="2"/>
  <c r="AI327" i="2"/>
  <c r="AJ327" i="2"/>
  <c r="AK327" i="2"/>
  <c r="AJ472" i="2"/>
  <c r="AI472" i="2"/>
  <c r="AK472" i="2"/>
  <c r="AJ440" i="2"/>
  <c r="AI440" i="2"/>
  <c r="AK440" i="2"/>
  <c r="AI478" i="2"/>
  <c r="AJ478" i="2"/>
  <c r="AK478" i="2"/>
  <c r="AI224" i="2"/>
  <c r="AJ224" i="2"/>
  <c r="AK224" i="2"/>
  <c r="AI238" i="2"/>
  <c r="AJ238" i="2"/>
  <c r="AK238" i="2"/>
  <c r="AI22" i="2"/>
  <c r="AJ22" i="2"/>
  <c r="AK22" i="2"/>
  <c r="AI52" i="2"/>
  <c r="AJ52" i="2"/>
  <c r="AK52" i="2"/>
  <c r="BA111" i="2"/>
  <c r="BB111" i="2"/>
  <c r="AJ633" i="2"/>
  <c r="AI633" i="2"/>
  <c r="AK633" i="2"/>
  <c r="AI305" i="2"/>
  <c r="AJ305" i="2"/>
  <c r="AK305" i="2"/>
  <c r="AI205" i="2"/>
  <c r="AJ205" i="2"/>
  <c r="AK205" i="2"/>
  <c r="AI369" i="2"/>
  <c r="AJ369" i="2"/>
  <c r="AK369" i="2"/>
  <c r="BA37" i="2"/>
  <c r="BB37" i="2"/>
  <c r="AJ300" i="2"/>
  <c r="AI300" i="2"/>
  <c r="AK300" i="2"/>
  <c r="AI259" i="2"/>
  <c r="AJ259" i="2"/>
  <c r="AK259" i="2"/>
  <c r="AI548" i="2"/>
  <c r="AJ548" i="2"/>
  <c r="AK548" i="2"/>
  <c r="AI169" i="2"/>
  <c r="AJ169" i="2"/>
  <c r="AK169" i="2"/>
  <c r="AI260" i="2"/>
  <c r="AJ260" i="2"/>
  <c r="AK260" i="2"/>
  <c r="AI190" i="2"/>
  <c r="AJ190" i="2"/>
  <c r="AK190" i="2"/>
  <c r="AJ219" i="2"/>
  <c r="AI219" i="2"/>
  <c r="AK219" i="2"/>
  <c r="BA71" i="2"/>
  <c r="BB71" i="2"/>
  <c r="AJ621" i="2"/>
  <c r="AK621" i="2"/>
  <c r="AI621" i="2"/>
  <c r="AJ572" i="2"/>
  <c r="AK572" i="2"/>
  <c r="AI572" i="2"/>
  <c r="AI509" i="2"/>
  <c r="AJ509" i="2"/>
  <c r="AK509" i="2"/>
  <c r="AI477" i="2"/>
  <c r="AJ477" i="2"/>
  <c r="AK477" i="2"/>
  <c r="AI482" i="2"/>
  <c r="AJ482" i="2"/>
  <c r="AK482" i="2"/>
  <c r="AI56" i="2"/>
  <c r="AJ56" i="2"/>
  <c r="AK56" i="2"/>
  <c r="AJ149" i="2"/>
  <c r="AI149" i="2"/>
  <c r="AK149" i="2"/>
  <c r="AI202" i="2"/>
  <c r="AJ202" i="2"/>
  <c r="AK202" i="2"/>
  <c r="BA78" i="2"/>
  <c r="BB78" i="2"/>
  <c r="AI333" i="2"/>
  <c r="AJ333" i="2"/>
  <c r="AK333" i="2"/>
  <c r="AI241" i="2"/>
  <c r="AJ241" i="2"/>
  <c r="AK241" i="2"/>
  <c r="AI110" i="2"/>
  <c r="AJ110" i="2"/>
  <c r="AK110" i="2"/>
  <c r="AI60" i="2"/>
  <c r="AJ60" i="2"/>
  <c r="AK60" i="2"/>
  <c r="AI155" i="2"/>
  <c r="AJ155" i="2"/>
  <c r="AK155" i="2"/>
  <c r="BA119" i="2"/>
  <c r="BB119" i="2"/>
  <c r="AJ578" i="2"/>
  <c r="AK578" i="2"/>
  <c r="AI578" i="2"/>
  <c r="AJ638" i="2"/>
  <c r="AI638" i="2"/>
  <c r="AK638" i="2"/>
  <c r="AI537" i="2"/>
  <c r="AJ537" i="2"/>
  <c r="AK537" i="2"/>
  <c r="AI489" i="2"/>
  <c r="AJ489" i="2"/>
  <c r="AK489" i="2"/>
  <c r="AI526" i="2"/>
  <c r="AJ526" i="2"/>
  <c r="AK526" i="2"/>
  <c r="AI213" i="2"/>
  <c r="AJ213" i="2"/>
  <c r="AK213" i="2"/>
  <c r="AI45" i="2"/>
  <c r="AJ45" i="2"/>
  <c r="AK45" i="2"/>
  <c r="AJ594" i="2"/>
  <c r="AK594" i="2"/>
  <c r="AI594" i="2"/>
  <c r="AJ398" i="2"/>
  <c r="AK398" i="2"/>
  <c r="AI398" i="2"/>
  <c r="AI524" i="2"/>
  <c r="AJ524" i="2"/>
  <c r="AK524" i="2"/>
  <c r="AI337" i="2"/>
  <c r="AJ337" i="2"/>
  <c r="AK337" i="2"/>
  <c r="AI216" i="2"/>
  <c r="AJ216" i="2"/>
  <c r="AK216" i="2"/>
  <c r="AI230" i="2"/>
  <c r="AJ230" i="2"/>
  <c r="AK230" i="2"/>
  <c r="AI390" i="2"/>
  <c r="AJ390" i="2"/>
  <c r="AK390" i="2"/>
  <c r="AI331" i="2"/>
  <c r="AJ331" i="2"/>
  <c r="AK331" i="2"/>
  <c r="AI532" i="2"/>
  <c r="AJ532" i="2"/>
  <c r="AK532" i="2"/>
  <c r="AI105" i="2"/>
  <c r="AJ105" i="2"/>
  <c r="AK105" i="2"/>
  <c r="AI64" i="2"/>
  <c r="AJ64" i="2"/>
  <c r="AK64" i="2"/>
  <c r="AI210" i="2"/>
  <c r="AJ210" i="2"/>
  <c r="AK210" i="2"/>
  <c r="AI171" i="2"/>
  <c r="AJ171" i="2"/>
  <c r="AK171" i="2"/>
  <c r="BA86" i="2"/>
  <c r="BB86" i="2"/>
  <c r="AJ613" i="2"/>
  <c r="AK613" i="2"/>
  <c r="AI613" i="2"/>
  <c r="AI318" i="2"/>
  <c r="AJ318" i="2"/>
  <c r="AK318" i="2"/>
  <c r="AI387" i="2"/>
  <c r="AJ387" i="2"/>
  <c r="AK387" i="2"/>
  <c r="AI277" i="2"/>
  <c r="AJ277" i="2"/>
  <c r="AK277" i="2"/>
  <c r="AI229" i="2"/>
  <c r="AJ229" i="2"/>
  <c r="AK229" i="2"/>
  <c r="AI54" i="2"/>
  <c r="AJ54" i="2"/>
  <c r="AK54" i="2"/>
  <c r="AI132" i="2"/>
  <c r="AJ132" i="2"/>
  <c r="AK132" i="2"/>
  <c r="BA56" i="2"/>
  <c r="BB56" i="2"/>
  <c r="BA21" i="2"/>
  <c r="BB21" i="2"/>
  <c r="AJ596" i="2"/>
  <c r="AK596" i="2"/>
  <c r="AI596" i="2"/>
  <c r="AI563" i="2"/>
  <c r="AJ563" i="2"/>
  <c r="AK563" i="2"/>
  <c r="AI374" i="2"/>
  <c r="AJ374" i="2"/>
  <c r="AK374" i="2"/>
  <c r="AI523" i="2"/>
  <c r="AJ523" i="2"/>
  <c r="AK523" i="2"/>
  <c r="AJ457" i="2"/>
  <c r="AI457" i="2"/>
  <c r="AK457" i="2"/>
  <c r="AJ425" i="2"/>
  <c r="AI425" i="2"/>
  <c r="AK425" i="2"/>
  <c r="AI561" i="2"/>
  <c r="AJ561" i="2"/>
  <c r="AK561" i="2"/>
  <c r="AI353" i="2"/>
  <c r="AJ353" i="2"/>
  <c r="AK353" i="2"/>
  <c r="AI232" i="2"/>
  <c r="AJ232" i="2"/>
  <c r="AK232" i="2"/>
  <c r="AI25" i="2"/>
  <c r="AJ25" i="2"/>
  <c r="AK25" i="2"/>
  <c r="AI30" i="2"/>
  <c r="AJ30" i="2"/>
  <c r="AK30" i="2"/>
  <c r="AJ141" i="2"/>
  <c r="AI141" i="2"/>
  <c r="AK141" i="2"/>
  <c r="AJ619" i="2"/>
  <c r="AK619" i="2"/>
  <c r="AI619" i="2"/>
  <c r="AJ570" i="2"/>
  <c r="AK570" i="2"/>
  <c r="AI570" i="2"/>
  <c r="AI366" i="2"/>
  <c r="AJ366" i="2"/>
  <c r="AK366" i="2"/>
  <c r="AI289" i="2"/>
  <c r="AJ289" i="2"/>
  <c r="AK289" i="2"/>
  <c r="AJ464" i="2"/>
  <c r="AI464" i="2"/>
  <c r="AK464" i="2"/>
  <c r="AJ432" i="2"/>
  <c r="AI432" i="2"/>
  <c r="AK432" i="2"/>
  <c r="AJ408" i="2"/>
  <c r="AI408" i="2"/>
  <c r="AK408" i="2"/>
  <c r="AI345" i="2"/>
  <c r="AJ345" i="2"/>
  <c r="AK345" i="2"/>
  <c r="AI168" i="2"/>
  <c r="AJ168" i="2"/>
  <c r="AK168" i="2"/>
  <c r="AI253" i="2"/>
  <c r="AJ253" i="2"/>
  <c r="AK253" i="2"/>
  <c r="BA47" i="2"/>
  <c r="BB47" i="2"/>
  <c r="AI317" i="2"/>
  <c r="AJ317" i="2"/>
  <c r="AK317" i="2"/>
  <c r="AJ581" i="2"/>
  <c r="AK581" i="2"/>
  <c r="AI581" i="2"/>
  <c r="AI380" i="2"/>
  <c r="AJ380" i="2"/>
  <c r="AK380" i="2"/>
  <c r="AI352" i="2"/>
  <c r="AJ352" i="2"/>
  <c r="AK352" i="2"/>
  <c r="AJ573" i="2"/>
  <c r="AK573" i="2"/>
  <c r="AI573" i="2"/>
  <c r="AJ419" i="2"/>
  <c r="AI419" i="2"/>
  <c r="AK419" i="2"/>
  <c r="AI285" i="2"/>
  <c r="AJ285" i="2"/>
  <c r="AK285" i="2"/>
  <c r="AI198" i="2"/>
  <c r="AJ198" i="2"/>
  <c r="AK198" i="2"/>
  <c r="AI126" i="2"/>
  <c r="AJ126" i="2"/>
  <c r="AK126" i="2"/>
  <c r="BA93" i="2"/>
  <c r="BB93" i="2"/>
  <c r="AI564" i="2"/>
  <c r="AJ564" i="2"/>
  <c r="AK564" i="2"/>
  <c r="AI558" i="2"/>
  <c r="AJ558" i="2"/>
  <c r="AK558" i="2"/>
  <c r="AI341" i="2"/>
  <c r="AJ341" i="2"/>
  <c r="AK341" i="2"/>
  <c r="AJ466" i="2"/>
  <c r="AI466" i="2"/>
  <c r="AK466" i="2"/>
  <c r="AJ434" i="2"/>
  <c r="AI434" i="2"/>
  <c r="AK434" i="2"/>
  <c r="AJ354" i="2"/>
  <c r="AI354" i="2"/>
  <c r="AK354" i="2"/>
  <c r="AI361" i="2"/>
  <c r="AJ361" i="2"/>
  <c r="AK361" i="2"/>
  <c r="AI33" i="2"/>
  <c r="AJ33" i="2"/>
  <c r="AK33" i="2"/>
  <c r="AI97" i="2"/>
  <c r="AJ97" i="2"/>
  <c r="AK97" i="2"/>
  <c r="AJ85" i="2"/>
  <c r="AI85" i="2"/>
  <c r="AK85" i="2"/>
  <c r="AI68" i="2"/>
  <c r="AJ68" i="2"/>
  <c r="AK68" i="2"/>
  <c r="AJ587" i="2"/>
  <c r="AK587" i="2"/>
  <c r="AI587" i="2"/>
  <c r="AJ403" i="2"/>
  <c r="AK403" i="2"/>
  <c r="AI403" i="2"/>
  <c r="AI310" i="2"/>
  <c r="AJ310" i="2"/>
  <c r="AK310" i="2"/>
  <c r="AI507" i="2"/>
  <c r="AJ507" i="2"/>
  <c r="AK507" i="2"/>
  <c r="AI315" i="2"/>
  <c r="AJ315" i="2"/>
  <c r="AK315" i="2"/>
  <c r="AI544" i="2"/>
  <c r="AJ544" i="2"/>
  <c r="AK544" i="2"/>
  <c r="AJ628" i="2"/>
  <c r="AK628" i="2"/>
  <c r="AI628" i="2"/>
  <c r="AI162" i="2"/>
  <c r="AJ162" i="2"/>
  <c r="AK162" i="2"/>
  <c r="AI89" i="2"/>
  <c r="AJ89" i="2"/>
  <c r="AK89" i="2"/>
  <c r="AI221" i="2"/>
  <c r="AJ221" i="2"/>
  <c r="AK221" i="2"/>
  <c r="BA55" i="2"/>
  <c r="BB55" i="2"/>
  <c r="AJ611" i="2"/>
  <c r="AK611" i="2"/>
  <c r="AI611" i="2"/>
  <c r="AI562" i="2"/>
  <c r="AJ562" i="2"/>
  <c r="AK562" i="2"/>
  <c r="AI521" i="2"/>
  <c r="AJ521" i="2"/>
  <c r="AK521" i="2"/>
  <c r="AJ338" i="2"/>
  <c r="AI338" i="2"/>
  <c r="AK338" i="2"/>
  <c r="AI395" i="2"/>
  <c r="AJ395" i="2"/>
  <c r="AK395" i="2"/>
  <c r="AI290" i="2"/>
  <c r="AJ290" i="2"/>
  <c r="AK290" i="2"/>
  <c r="AI212" i="2"/>
  <c r="AJ212" i="2"/>
  <c r="AK212" i="2"/>
  <c r="AI261" i="2"/>
  <c r="AJ261" i="2"/>
  <c r="AK261" i="2"/>
  <c r="AJ280" i="2"/>
  <c r="AI280" i="2"/>
  <c r="AK280" i="2"/>
  <c r="AJ585" i="2"/>
  <c r="AK585" i="2"/>
  <c r="AI585" i="2"/>
  <c r="AI348" i="2"/>
  <c r="AJ348" i="2"/>
  <c r="AK348" i="2"/>
  <c r="AI508" i="2"/>
  <c r="AJ508" i="2"/>
  <c r="AK508" i="2"/>
  <c r="AI137" i="2"/>
  <c r="AJ137" i="2"/>
  <c r="AK137" i="2"/>
  <c r="AI560" i="2"/>
  <c r="AJ560" i="2"/>
  <c r="AK560" i="2"/>
  <c r="AJ427" i="2"/>
  <c r="AI427" i="2"/>
  <c r="AK427" i="2"/>
  <c r="AI114" i="2"/>
  <c r="AJ114" i="2"/>
  <c r="AK114" i="2"/>
  <c r="AI543" i="2"/>
  <c r="AJ543" i="2"/>
  <c r="AK543" i="2"/>
  <c r="AJ451" i="2"/>
  <c r="AI451" i="2"/>
  <c r="AK451" i="2"/>
  <c r="AI516" i="2"/>
  <c r="AJ516" i="2"/>
  <c r="AK516" i="2"/>
  <c r="AI41" i="2"/>
  <c r="AJ41" i="2"/>
  <c r="AK41" i="2"/>
  <c r="AI119" i="2"/>
  <c r="AJ119" i="2"/>
  <c r="AK119" i="2"/>
  <c r="AI107" i="2"/>
  <c r="AJ107" i="2"/>
  <c r="AK107" i="2"/>
  <c r="AJ605" i="2"/>
  <c r="AK605" i="2"/>
  <c r="AI605" i="2"/>
  <c r="AJ614" i="2"/>
  <c r="AK614" i="2"/>
  <c r="AI614" i="2"/>
  <c r="AJ565" i="2"/>
  <c r="AK565" i="2"/>
  <c r="AI565" i="2"/>
  <c r="AI495" i="2"/>
  <c r="AJ495" i="2"/>
  <c r="AK495" i="2"/>
  <c r="AI500" i="2"/>
  <c r="AJ500" i="2"/>
  <c r="AK500" i="2"/>
  <c r="AI237" i="2"/>
  <c r="AJ237" i="2"/>
  <c r="AK237" i="2"/>
  <c r="AI62" i="2"/>
  <c r="AJ62" i="2"/>
  <c r="AK62" i="2"/>
  <c r="AJ157" i="2"/>
  <c r="AI157" i="2"/>
  <c r="AK157" i="2"/>
  <c r="BA7" i="2"/>
  <c r="BB7" i="2"/>
  <c r="BA29" i="2"/>
  <c r="BB29" i="2"/>
  <c r="AJ401" i="2"/>
  <c r="AK401" i="2"/>
  <c r="AI401" i="2"/>
  <c r="AI372" i="2"/>
  <c r="AJ372" i="2"/>
  <c r="AK372" i="2"/>
  <c r="AJ458" i="2"/>
  <c r="AI458" i="2"/>
  <c r="AK458" i="2"/>
  <c r="AJ426" i="2"/>
  <c r="AI426" i="2"/>
  <c r="AK426" i="2"/>
  <c r="AJ627" i="2"/>
  <c r="AK627" i="2"/>
  <c r="AI627" i="2"/>
  <c r="AI243" i="2"/>
  <c r="AJ243" i="2"/>
  <c r="AK243" i="2"/>
  <c r="AI184" i="2"/>
  <c r="AJ184" i="2"/>
  <c r="AK184" i="2"/>
  <c r="AI228" i="2"/>
  <c r="AJ228" i="2"/>
  <c r="AK228" i="2"/>
  <c r="AI99" i="2"/>
  <c r="AJ99" i="2"/>
  <c r="AK99" i="2"/>
  <c r="BA14" i="2"/>
  <c r="BB14" i="2"/>
  <c r="AJ579" i="2"/>
  <c r="AK579" i="2"/>
  <c r="AI579" i="2"/>
  <c r="AI335" i="2"/>
  <c r="AJ335" i="2"/>
  <c r="AK335" i="2"/>
  <c r="AI555" i="2"/>
  <c r="AJ555" i="2"/>
  <c r="AK555" i="2"/>
  <c r="AJ449" i="2"/>
  <c r="AI449" i="2"/>
  <c r="AK449" i="2"/>
  <c r="AJ417" i="2"/>
  <c r="AI417" i="2"/>
  <c r="AK417" i="2"/>
  <c r="AI528" i="2"/>
  <c r="AJ528" i="2"/>
  <c r="AK528" i="2"/>
  <c r="AI336" i="2"/>
  <c r="AJ336" i="2"/>
  <c r="AK336" i="2"/>
  <c r="AI223" i="2"/>
  <c r="AJ223" i="2"/>
  <c r="AK223" i="2"/>
  <c r="AI176" i="2"/>
  <c r="AJ176" i="2"/>
  <c r="AK176" i="2"/>
  <c r="AI46" i="2"/>
  <c r="AJ46" i="2"/>
  <c r="AK46" i="2"/>
  <c r="AJ77" i="2"/>
  <c r="AI77" i="2"/>
  <c r="AK77" i="2"/>
  <c r="AI294" i="2"/>
  <c r="AJ294" i="2"/>
  <c r="AK294" i="2"/>
  <c r="AI91" i="2"/>
  <c r="AJ91" i="2"/>
  <c r="AK91" i="2"/>
  <c r="BA112" i="2"/>
  <c r="BB112" i="2"/>
  <c r="AJ603" i="2"/>
  <c r="AK603" i="2"/>
  <c r="AI603" i="2"/>
  <c r="AI505" i="2"/>
  <c r="AJ505" i="2"/>
  <c r="AK505" i="2"/>
  <c r="AI389" i="2"/>
  <c r="AJ389" i="2"/>
  <c r="AK389" i="2"/>
  <c r="AI510" i="2"/>
  <c r="AJ510" i="2"/>
  <c r="AK510" i="2"/>
  <c r="AI159" i="2"/>
  <c r="AJ159" i="2"/>
  <c r="AK159" i="2"/>
  <c r="AJ195" i="2"/>
  <c r="AI195" i="2"/>
  <c r="AK195" i="2"/>
  <c r="AI217" i="2"/>
  <c r="AJ217" i="2"/>
  <c r="AK217" i="2"/>
  <c r="AI83" i="2"/>
  <c r="AJ83" i="2"/>
  <c r="AK83" i="2"/>
  <c r="AI299" i="2"/>
  <c r="AJ299" i="2"/>
  <c r="AK299" i="2"/>
  <c r="AI503" i="2"/>
  <c r="AJ503" i="2"/>
  <c r="AK503" i="2"/>
  <c r="AJ589" i="2"/>
  <c r="AI589" i="2"/>
  <c r="AK589" i="2"/>
  <c r="AJ459" i="2"/>
  <c r="AI459" i="2"/>
  <c r="AK459" i="2"/>
  <c r="AJ606" i="2"/>
  <c r="AK606" i="2"/>
  <c r="AI606" i="2"/>
  <c r="AJ399" i="2"/>
  <c r="AI399" i="2"/>
  <c r="AK399" i="2"/>
  <c r="AI326" i="2"/>
  <c r="AJ326" i="2"/>
  <c r="AK326" i="2"/>
  <c r="AI479" i="2"/>
  <c r="AJ479" i="2"/>
  <c r="AK479" i="2"/>
  <c r="AJ475" i="2"/>
  <c r="AI475" i="2"/>
  <c r="AK475" i="2"/>
  <c r="AJ443" i="2"/>
  <c r="AI443" i="2"/>
  <c r="AK443" i="2"/>
  <c r="AJ411" i="2"/>
  <c r="AI411" i="2"/>
  <c r="AK411" i="2"/>
  <c r="AI484" i="2"/>
  <c r="AJ484" i="2"/>
  <c r="AK484" i="2"/>
  <c r="AI251" i="2"/>
  <c r="AJ251" i="2"/>
  <c r="AK251" i="2"/>
  <c r="AI55" i="2"/>
  <c r="AJ55" i="2"/>
  <c r="AK55" i="2"/>
  <c r="AJ93" i="2"/>
  <c r="AI93" i="2"/>
  <c r="AK93" i="2"/>
  <c r="AI140" i="2"/>
  <c r="AJ140" i="2"/>
  <c r="AK140" i="2"/>
  <c r="AJ597" i="2"/>
  <c r="AK597" i="2"/>
  <c r="AI597" i="2"/>
  <c r="AI323" i="2"/>
  <c r="AJ323" i="2"/>
  <c r="AK323" i="2"/>
  <c r="AI546" i="2"/>
  <c r="AJ546" i="2"/>
  <c r="AK546" i="2"/>
  <c r="AJ636" i="2"/>
  <c r="AK636" i="2"/>
  <c r="AI636" i="2"/>
  <c r="AI175" i="2"/>
  <c r="AJ175" i="2"/>
  <c r="AK175" i="2"/>
  <c r="AJ272" i="2"/>
  <c r="AI272" i="2"/>
  <c r="AK272" i="2"/>
  <c r="AI27" i="2"/>
  <c r="AJ27" i="2"/>
  <c r="AK27" i="2"/>
  <c r="AJ620" i="2"/>
  <c r="AK620" i="2"/>
  <c r="AI620" i="2"/>
  <c r="AI364" i="2"/>
  <c r="AJ364" i="2"/>
  <c r="AK364" i="2"/>
  <c r="AI512" i="2"/>
  <c r="AJ512" i="2"/>
  <c r="AK512" i="2"/>
  <c r="AI309" i="2"/>
  <c r="AJ309" i="2"/>
  <c r="AK309" i="2"/>
  <c r="AI167" i="2"/>
  <c r="AJ167" i="2"/>
  <c r="AK167" i="2"/>
  <c r="AI220" i="2"/>
  <c r="AJ220" i="2"/>
  <c r="AK220" i="2"/>
  <c r="AJ254" i="2"/>
  <c r="AI254" i="2"/>
  <c r="AK254" i="2"/>
  <c r="AI225" i="2"/>
  <c r="AJ225" i="2"/>
  <c r="AK225" i="2"/>
  <c r="BA48" i="2"/>
  <c r="BB48" i="2"/>
  <c r="AI302" i="2"/>
  <c r="AJ302" i="2"/>
  <c r="AK302" i="2"/>
  <c r="AI371" i="2"/>
  <c r="AJ371" i="2"/>
  <c r="AK371" i="2"/>
  <c r="AJ456" i="2"/>
  <c r="AI456" i="2"/>
  <c r="AK456" i="2"/>
  <c r="AJ424" i="2"/>
  <c r="AI424" i="2"/>
  <c r="AK424" i="2"/>
  <c r="AI166" i="2"/>
  <c r="AJ166" i="2"/>
  <c r="AK166" i="2"/>
  <c r="BA104" i="2"/>
  <c r="BB104" i="2"/>
  <c r="AJ610" i="2"/>
  <c r="AK610" i="2"/>
  <c r="AI610" i="2"/>
  <c r="AI319" i="2"/>
  <c r="AJ319" i="2"/>
  <c r="AK319" i="2"/>
  <c r="AI551" i="2"/>
  <c r="AJ551" i="2"/>
  <c r="AK551" i="2"/>
  <c r="AJ330" i="2"/>
  <c r="AI330" i="2"/>
  <c r="AK330" i="2"/>
  <c r="AI82" i="2"/>
  <c r="AJ82" i="2"/>
  <c r="AK82" i="2"/>
  <c r="AI316" i="2"/>
  <c r="AJ316" i="2"/>
  <c r="AK316" i="2"/>
  <c r="AI76" i="2"/>
  <c r="AJ76" i="2"/>
  <c r="AK76" i="2"/>
  <c r="BA22" i="2"/>
  <c r="BB22" i="2"/>
  <c r="BA64" i="2"/>
  <c r="BB64" i="2"/>
  <c r="AI343" i="2"/>
  <c r="AJ343" i="2"/>
  <c r="AK343" i="2"/>
  <c r="AI541" i="2"/>
  <c r="AJ541" i="2"/>
  <c r="AK541" i="2"/>
  <c r="AI493" i="2"/>
  <c r="AJ493" i="2"/>
  <c r="AK493" i="2"/>
  <c r="AJ450" i="2"/>
  <c r="AI450" i="2"/>
  <c r="AK450" i="2"/>
  <c r="AJ418" i="2"/>
  <c r="AI418" i="2"/>
  <c r="AK418" i="2"/>
  <c r="AI530" i="2"/>
  <c r="AJ530" i="2"/>
  <c r="AK530" i="2"/>
  <c r="AI344" i="2"/>
  <c r="AJ344" i="2"/>
  <c r="AK344" i="2"/>
  <c r="AI170" i="2"/>
  <c r="AJ170" i="2"/>
  <c r="AK170" i="2"/>
  <c r="AI231" i="2"/>
  <c r="AJ231" i="2"/>
  <c r="AK231" i="2"/>
  <c r="AI24" i="2"/>
  <c r="AJ24" i="2"/>
  <c r="AK24" i="2"/>
  <c r="AI182" i="2"/>
  <c r="AJ182" i="2"/>
  <c r="AK182" i="2"/>
  <c r="BA63" i="2"/>
  <c r="BB63" i="2"/>
  <c r="BA85" i="2"/>
  <c r="BB85" i="2"/>
  <c r="AJ612" i="2"/>
  <c r="AK612" i="2"/>
  <c r="AI612" i="2"/>
  <c r="AJ571" i="2"/>
  <c r="AK571" i="2"/>
  <c r="AI571" i="2"/>
  <c r="AI539" i="2"/>
  <c r="AJ539" i="2"/>
  <c r="AK539" i="2"/>
  <c r="AI491" i="2"/>
  <c r="AJ491" i="2"/>
  <c r="AK491" i="2"/>
  <c r="AI112" i="2"/>
  <c r="AJ112" i="2"/>
  <c r="AK112" i="2"/>
  <c r="AI103" i="2"/>
  <c r="AJ103" i="2"/>
  <c r="AK103" i="2"/>
  <c r="AI174" i="2"/>
  <c r="AJ174" i="2"/>
  <c r="AK174" i="2"/>
  <c r="AJ266" i="2"/>
  <c r="AI266" i="2"/>
  <c r="AK266" i="2"/>
  <c r="AI188" i="2"/>
  <c r="AJ188" i="2"/>
  <c r="AK188" i="2"/>
  <c r="AI34" i="2"/>
  <c r="AJ34" i="2"/>
  <c r="AK34" i="2"/>
  <c r="AJ595" i="2"/>
  <c r="AK595" i="2"/>
  <c r="AI595" i="2"/>
  <c r="AI394" i="2"/>
  <c r="AJ394" i="2"/>
  <c r="AK394" i="2"/>
  <c r="AI553" i="2"/>
  <c r="AJ553" i="2"/>
  <c r="AK553" i="2"/>
  <c r="AI325" i="2"/>
  <c r="AJ325" i="2"/>
  <c r="AK325" i="2"/>
  <c r="AJ448" i="2"/>
  <c r="AI448" i="2"/>
  <c r="AK448" i="2"/>
  <c r="AJ416" i="2"/>
  <c r="AI416" i="2"/>
  <c r="AK416" i="2"/>
  <c r="AI559" i="2"/>
  <c r="AJ559" i="2"/>
  <c r="AK559" i="2"/>
  <c r="AI494" i="2"/>
  <c r="AJ494" i="2"/>
  <c r="AK494" i="2"/>
  <c r="AI328" i="2"/>
  <c r="AJ328" i="2"/>
  <c r="AK328" i="2"/>
  <c r="AI104" i="2"/>
  <c r="AJ104" i="2"/>
  <c r="AK104" i="2"/>
  <c r="AI102" i="2"/>
  <c r="AJ102" i="2"/>
  <c r="AK102" i="2"/>
  <c r="AJ133" i="2"/>
  <c r="AI133" i="2"/>
  <c r="AK133" i="2"/>
  <c r="AI180" i="2"/>
  <c r="AJ180" i="2"/>
  <c r="AK180" i="2"/>
  <c r="BA40" i="2"/>
  <c r="BB40" i="2"/>
  <c r="AJ447" i="2"/>
  <c r="AI447" i="2"/>
  <c r="AK447" i="2"/>
  <c r="AJ423" i="2"/>
  <c r="AI423" i="2"/>
  <c r="AK423" i="2"/>
  <c r="AI557" i="2"/>
  <c r="AJ557" i="2"/>
  <c r="AK557" i="2"/>
  <c r="AI527" i="2"/>
  <c r="AJ527" i="2"/>
  <c r="AK527" i="2"/>
  <c r="AI236" i="2"/>
  <c r="AJ236" i="2"/>
  <c r="AK236" i="2"/>
  <c r="AJ467" i="2"/>
  <c r="AI467" i="2"/>
  <c r="AK467" i="2"/>
  <c r="AJ362" i="2"/>
  <c r="AI362" i="2"/>
  <c r="AK362" i="2"/>
  <c r="AJ404" i="2"/>
  <c r="AI404" i="2"/>
  <c r="AK404" i="2"/>
  <c r="AI282" i="2"/>
  <c r="AJ282" i="2"/>
  <c r="AK282" i="2"/>
  <c r="AI35" i="2"/>
  <c r="AJ35" i="2"/>
  <c r="AK35" i="2"/>
  <c r="AJ292" i="2"/>
  <c r="AI292" i="2"/>
  <c r="AK292" i="2"/>
  <c r="AI308" i="2"/>
  <c r="AJ308" i="2"/>
  <c r="AK308" i="2"/>
  <c r="AI514" i="2"/>
  <c r="AJ514" i="2"/>
  <c r="AK514" i="2"/>
  <c r="AI106" i="2"/>
  <c r="AJ106" i="2"/>
  <c r="AK106" i="2"/>
  <c r="AI161" i="2"/>
  <c r="AJ161" i="2"/>
  <c r="AK161" i="2"/>
  <c r="AI120" i="2"/>
  <c r="AJ120" i="2"/>
  <c r="AK120" i="2"/>
  <c r="AI111" i="2"/>
  <c r="AJ111" i="2"/>
  <c r="AK111" i="2"/>
  <c r="AI118" i="2"/>
  <c r="AJ118" i="2"/>
  <c r="AK118" i="2"/>
  <c r="AJ295" i="2"/>
  <c r="AI295" i="2"/>
  <c r="AK295" i="2"/>
  <c r="AI233" i="2"/>
  <c r="AJ233" i="2"/>
  <c r="AK233" i="2"/>
  <c r="AI42" i="2"/>
  <c r="AJ42" i="2"/>
  <c r="AK42" i="2"/>
  <c r="AI297" i="2"/>
  <c r="AJ297" i="2"/>
  <c r="AK297" i="2"/>
  <c r="AJ473" i="2"/>
  <c r="AI473" i="2"/>
  <c r="AK473" i="2"/>
  <c r="AJ441" i="2"/>
  <c r="AI441" i="2"/>
  <c r="AK441" i="2"/>
  <c r="AJ409" i="2"/>
  <c r="AI409" i="2"/>
  <c r="AK409" i="2"/>
  <c r="AI496" i="2"/>
  <c r="AJ496" i="2"/>
  <c r="AK496" i="2"/>
  <c r="AI263" i="2"/>
  <c r="AJ263" i="2"/>
  <c r="AK263" i="2"/>
  <c r="AI98" i="2"/>
  <c r="AJ98" i="2"/>
  <c r="AK98" i="2"/>
  <c r="AI39" i="2"/>
  <c r="AJ39" i="2"/>
  <c r="AK39" i="2"/>
  <c r="AI124" i="2"/>
  <c r="AJ124" i="2"/>
  <c r="AK124" i="2"/>
  <c r="BA70" i="2"/>
  <c r="BB70" i="2"/>
  <c r="BA77" i="2"/>
  <c r="BB77" i="2"/>
  <c r="AI356" i="2"/>
  <c r="AJ356" i="2"/>
  <c r="AK356" i="2"/>
  <c r="AI542" i="2"/>
  <c r="AJ542" i="2"/>
  <c r="AK542" i="2"/>
  <c r="AI255" i="2"/>
  <c r="AJ255" i="2"/>
  <c r="AK255" i="2"/>
  <c r="AJ287" i="2"/>
  <c r="AI287" i="2"/>
  <c r="AK287" i="2"/>
  <c r="AI31" i="2"/>
  <c r="AJ31" i="2"/>
  <c r="AK31" i="2"/>
  <c r="AI95" i="2"/>
  <c r="AJ95" i="2"/>
  <c r="AK95" i="2"/>
  <c r="AJ69" i="2"/>
  <c r="AI69" i="2"/>
  <c r="AK69" i="2"/>
  <c r="AI116" i="2"/>
  <c r="AJ116" i="2"/>
  <c r="AK116" i="2"/>
  <c r="AI147" i="2"/>
  <c r="AJ147" i="2"/>
  <c r="AK147" i="2"/>
  <c r="AI26" i="2"/>
  <c r="AJ26" i="2"/>
  <c r="AK26" i="2"/>
  <c r="AJ415" i="2"/>
  <c r="AI415" i="2"/>
  <c r="AK415" i="2"/>
  <c r="AI278" i="2"/>
  <c r="AJ278" i="2"/>
  <c r="AK278" i="2"/>
  <c r="BK89" i="2"/>
  <c r="BJ89" i="2"/>
  <c r="BI89" i="2"/>
  <c r="BH89" i="2"/>
  <c r="BG89" i="2"/>
  <c r="BF89" i="2"/>
  <c r="BE89" i="2"/>
  <c r="BD89" i="2"/>
  <c r="BC89" i="2"/>
  <c r="AF631" i="2"/>
  <c r="K631" i="2"/>
  <c r="AF396" i="2"/>
  <c r="AF242" i="2"/>
  <c r="AF553" i="2"/>
  <c r="AF27" i="2"/>
  <c r="H27" i="2"/>
  <c r="AF348" i="2"/>
  <c r="I348" i="2"/>
  <c r="AF361" i="2"/>
  <c r="AF382" i="2"/>
  <c r="I382" i="2"/>
  <c r="AF205" i="2"/>
  <c r="AF101" i="2"/>
  <c r="I101" i="2"/>
  <c r="I146" i="2"/>
  <c r="AF146" i="2"/>
  <c r="AF66" i="2"/>
  <c r="AF81" i="2"/>
  <c r="BK124" i="2"/>
  <c r="BJ124" i="2"/>
  <c r="BI124" i="2"/>
  <c r="BH124" i="2"/>
  <c r="BG124" i="2"/>
  <c r="BF124" i="2"/>
  <c r="BE124" i="2"/>
  <c r="BD124" i="2"/>
  <c r="BC124" i="2"/>
  <c r="AF425" i="2"/>
  <c r="I425" i="2"/>
  <c r="AF338" i="2"/>
  <c r="I338" i="2"/>
  <c r="AF328" i="2"/>
  <c r="I328" i="2"/>
  <c r="AF291" i="2"/>
  <c r="AF111" i="2"/>
  <c r="AF126" i="2"/>
  <c r="AF246" i="2"/>
  <c r="BK52" i="2"/>
  <c r="BJ52" i="2"/>
  <c r="BI52" i="2"/>
  <c r="BH52" i="2"/>
  <c r="BG52" i="2"/>
  <c r="BF52" i="2"/>
  <c r="BE52" i="2"/>
  <c r="BD52" i="2"/>
  <c r="BC52" i="2"/>
  <c r="AF639" i="2"/>
  <c r="K639" i="2"/>
  <c r="AF468" i="2"/>
  <c r="AF321" i="2"/>
  <c r="AF78" i="2"/>
  <c r="I78" i="2"/>
  <c r="AF212" i="2"/>
  <c r="AF106" i="2"/>
  <c r="I106" i="2"/>
  <c r="AF105" i="2"/>
  <c r="BK108" i="2"/>
  <c r="BJ108" i="2"/>
  <c r="BI108" i="2"/>
  <c r="BH108" i="2"/>
  <c r="BG108" i="2"/>
  <c r="BF108" i="2"/>
  <c r="BE108" i="2"/>
  <c r="BD108" i="2"/>
  <c r="BC108" i="2"/>
  <c r="AF412" i="2"/>
  <c r="AF454" i="2"/>
  <c r="AF333" i="2"/>
  <c r="AF356" i="2"/>
  <c r="AF352" i="2"/>
  <c r="I352" i="2"/>
  <c r="AF600" i="2"/>
  <c r="K600" i="2"/>
  <c r="AF140" i="2"/>
  <c r="I140" i="2"/>
  <c r="AF124" i="2"/>
  <c r="J223" i="2"/>
  <c r="AF223" i="2"/>
  <c r="BK57" i="2"/>
  <c r="BJ57" i="2"/>
  <c r="BI57" i="2"/>
  <c r="BH57" i="2"/>
  <c r="BG57" i="2"/>
  <c r="BF57" i="2"/>
  <c r="BE57" i="2"/>
  <c r="BD57" i="2"/>
  <c r="BC57" i="2"/>
  <c r="AF483" i="2"/>
  <c r="AF323" i="2"/>
  <c r="I323" i="2"/>
  <c r="AI383" i="2"/>
  <c r="AJ383" i="2"/>
  <c r="AK383" i="2"/>
  <c r="AI358" i="2"/>
  <c r="AJ358" i="2"/>
  <c r="AK358" i="2"/>
  <c r="AI535" i="2"/>
  <c r="AJ535" i="2"/>
  <c r="AK535" i="2"/>
  <c r="AI384" i="2"/>
  <c r="AJ384" i="2"/>
  <c r="AK384" i="2"/>
  <c r="AI94" i="2"/>
  <c r="AJ94" i="2"/>
  <c r="AK94" i="2"/>
  <c r="AJ61" i="2"/>
  <c r="AI61" i="2"/>
  <c r="AK61" i="2"/>
  <c r="AI50" i="2"/>
  <c r="AJ50" i="2"/>
  <c r="AK50" i="2"/>
  <c r="BA54" i="2"/>
  <c r="BB54" i="2"/>
  <c r="AJ629" i="2"/>
  <c r="AI629" i="2"/>
  <c r="AK629" i="2"/>
  <c r="AJ584" i="2"/>
  <c r="AK584" i="2"/>
  <c r="AI584" i="2"/>
  <c r="AI517" i="2"/>
  <c r="AJ517" i="2"/>
  <c r="AK517" i="2"/>
  <c r="AI273" i="2"/>
  <c r="AJ273" i="2"/>
  <c r="AK273" i="2"/>
  <c r="AJ422" i="2"/>
  <c r="AI422" i="2"/>
  <c r="AK422" i="2"/>
  <c r="AI538" i="2"/>
  <c r="AJ538" i="2"/>
  <c r="AK538" i="2"/>
  <c r="AI74" i="2"/>
  <c r="AJ74" i="2"/>
  <c r="AK74" i="2"/>
  <c r="AI271" i="2"/>
  <c r="AJ271" i="2"/>
  <c r="AK271" i="2"/>
  <c r="AI150" i="2"/>
  <c r="AJ150" i="2"/>
  <c r="AK150" i="2"/>
  <c r="AJ406" i="2"/>
  <c r="AI406" i="2"/>
  <c r="AK406" i="2"/>
  <c r="AJ616" i="2"/>
  <c r="AK616" i="2"/>
  <c r="AI616" i="2"/>
  <c r="AJ575" i="2"/>
  <c r="AK575" i="2"/>
  <c r="AI575" i="2"/>
  <c r="AI393" i="2"/>
  <c r="AJ393" i="2"/>
  <c r="AK393" i="2"/>
  <c r="AI499" i="2"/>
  <c r="AJ499" i="2"/>
  <c r="AK499" i="2"/>
  <c r="AI347" i="2"/>
  <c r="AJ347" i="2"/>
  <c r="AK347" i="2"/>
  <c r="AJ445" i="2"/>
  <c r="AI445" i="2"/>
  <c r="AK445" i="2"/>
  <c r="AI488" i="2"/>
  <c r="AJ488" i="2"/>
  <c r="AK488" i="2"/>
  <c r="AI200" i="2"/>
  <c r="AJ200" i="2"/>
  <c r="AK200" i="2"/>
  <c r="AI121" i="2"/>
  <c r="AJ121" i="2"/>
  <c r="AK121" i="2"/>
  <c r="AI194" i="2"/>
  <c r="AJ194" i="2"/>
  <c r="AK194" i="2"/>
  <c r="AI59" i="2"/>
  <c r="AJ59" i="2"/>
  <c r="AK59" i="2"/>
  <c r="BA45" i="2"/>
  <c r="BB45" i="2"/>
  <c r="AJ640" i="2"/>
  <c r="AK640" i="2"/>
  <c r="AI640" i="2"/>
  <c r="AJ623" i="2"/>
  <c r="AK623" i="2"/>
  <c r="AI623" i="2"/>
  <c r="AI481" i="2"/>
  <c r="AJ481" i="2"/>
  <c r="AK481" i="2"/>
  <c r="AJ626" i="2"/>
  <c r="AI626" i="2"/>
  <c r="AK626" i="2"/>
  <c r="AJ444" i="2"/>
  <c r="AI444" i="2"/>
  <c r="AK444" i="2"/>
  <c r="AI502" i="2"/>
  <c r="AJ502" i="2"/>
  <c r="AK502" i="2"/>
  <c r="AI298" i="2"/>
  <c r="AJ298" i="2"/>
  <c r="AK298" i="2"/>
  <c r="AI252" i="2"/>
  <c r="AJ252" i="2"/>
  <c r="AK252" i="2"/>
  <c r="BA30" i="2"/>
  <c r="BB30" i="2"/>
  <c r="AI113" i="2"/>
  <c r="AJ113" i="2"/>
  <c r="AK113" i="2"/>
  <c r="AF181" i="2"/>
  <c r="I216" i="2"/>
  <c r="AF216" i="2"/>
  <c r="AF113" i="2"/>
  <c r="BK25" i="2"/>
  <c r="BJ25" i="2"/>
  <c r="BI25" i="2"/>
  <c r="BH25" i="2"/>
  <c r="BG25" i="2"/>
  <c r="BF25" i="2"/>
  <c r="BE25" i="2"/>
  <c r="BD25" i="2"/>
  <c r="BC25" i="2"/>
  <c r="AF559" i="2"/>
  <c r="AF380" i="2"/>
  <c r="I380" i="2"/>
  <c r="AF56" i="2"/>
  <c r="AF133" i="2"/>
  <c r="H133" i="2"/>
  <c r="AF171" i="2"/>
  <c r="I171" i="2"/>
  <c r="AF232" i="2"/>
  <c r="BJ82" i="2"/>
  <c r="BI82" i="2"/>
  <c r="BH82" i="2"/>
  <c r="BG82" i="2"/>
  <c r="BF82" i="2"/>
  <c r="BE82" i="2"/>
  <c r="BD82" i="2"/>
  <c r="BC82" i="2"/>
  <c r="BK82" i="2"/>
  <c r="AF451" i="2"/>
  <c r="AF588" i="2"/>
  <c r="AF149" i="2"/>
  <c r="AF139" i="2"/>
  <c r="I139" i="2"/>
  <c r="AF215" i="2"/>
  <c r="BJ18" i="2"/>
  <c r="BI18" i="2"/>
  <c r="BH18" i="2"/>
  <c r="BG18" i="2"/>
  <c r="BF18" i="2"/>
  <c r="BE18" i="2"/>
  <c r="BD18" i="2"/>
  <c r="BC18" i="2"/>
  <c r="BK18" i="2"/>
  <c r="AF632" i="2"/>
  <c r="AF622" i="2"/>
  <c r="AF316" i="2"/>
  <c r="I316" i="2"/>
  <c r="AF371" i="2"/>
  <c r="I371" i="2"/>
  <c r="AF608" i="2"/>
  <c r="AF265" i="2"/>
  <c r="AF329" i="2"/>
  <c r="I350" i="2"/>
  <c r="AF350" i="2"/>
  <c r="AF390" i="2"/>
  <c r="AF152" i="2"/>
  <c r="AF69" i="2"/>
  <c r="H69" i="2"/>
  <c r="AF117" i="2"/>
  <c r="AF107" i="2"/>
  <c r="I107" i="2"/>
  <c r="H114" i="2"/>
  <c r="AF114" i="2"/>
  <c r="AF200" i="2"/>
  <c r="BK60" i="2"/>
  <c r="BJ60" i="2"/>
  <c r="BI60" i="2"/>
  <c r="BH60" i="2"/>
  <c r="BG60" i="2"/>
  <c r="BF60" i="2"/>
  <c r="BE60" i="2"/>
  <c r="BD60" i="2"/>
  <c r="BC60" i="2"/>
  <c r="K240" i="2"/>
  <c r="AF240" i="2"/>
  <c r="AF612" i="2"/>
  <c r="AF417" i="2"/>
  <c r="I417" i="2"/>
  <c r="AF293" i="2"/>
  <c r="I293" i="2"/>
  <c r="AF236" i="2"/>
  <c r="I236" i="2"/>
  <c r="AF164" i="2"/>
  <c r="AF43" i="2"/>
  <c r="AF42" i="2"/>
  <c r="AF416" i="2"/>
  <c r="AF354" i="2"/>
  <c r="AF286" i="2"/>
  <c r="AF213" i="2"/>
  <c r="I213" i="2"/>
  <c r="AF229" i="2"/>
  <c r="AF189" i="2"/>
  <c r="I189" i="2"/>
  <c r="AF109" i="2"/>
  <c r="I74" i="2"/>
  <c r="AF74" i="2"/>
  <c r="AF224" i="2"/>
  <c r="AF239" i="2"/>
  <c r="BK44" i="2"/>
  <c r="BJ44" i="2"/>
  <c r="BI44" i="2"/>
  <c r="BH44" i="2"/>
  <c r="BG44" i="2"/>
  <c r="BF44" i="2"/>
  <c r="BE44" i="2"/>
  <c r="BD44" i="2"/>
  <c r="BC44" i="2"/>
  <c r="AF411" i="2"/>
  <c r="AF497" i="2"/>
  <c r="I320" i="2"/>
  <c r="AF320" i="2"/>
  <c r="AF583" i="2"/>
  <c r="AF135" i="2"/>
  <c r="I108" i="2"/>
  <c r="AF108" i="2"/>
  <c r="AF185" i="2"/>
  <c r="I185" i="2"/>
  <c r="AF430" i="2"/>
  <c r="H91" i="2"/>
  <c r="AF91" i="2"/>
  <c r="AI151" i="2"/>
  <c r="AJ151" i="2"/>
  <c r="AK151" i="2"/>
  <c r="AI275" i="2"/>
  <c r="AJ275" i="2"/>
  <c r="AK275" i="2"/>
  <c r="BA103" i="2"/>
  <c r="BB103" i="2"/>
  <c r="AJ617" i="2"/>
  <c r="AK617" i="2"/>
  <c r="AI617" i="2"/>
  <c r="AJ576" i="2"/>
  <c r="AK576" i="2"/>
  <c r="AI576" i="2"/>
  <c r="AJ622" i="2"/>
  <c r="AI622" i="2"/>
  <c r="AK622" i="2"/>
  <c r="AI501" i="2"/>
  <c r="AJ501" i="2"/>
  <c r="AK501" i="2"/>
  <c r="AJ454" i="2"/>
  <c r="AI454" i="2"/>
  <c r="AK454" i="2"/>
  <c r="AI522" i="2"/>
  <c r="AJ522" i="2"/>
  <c r="AK522" i="2"/>
  <c r="AI376" i="2"/>
  <c r="AJ376" i="2"/>
  <c r="AK376" i="2"/>
  <c r="AI222" i="2"/>
  <c r="AJ222" i="2"/>
  <c r="AK222" i="2"/>
  <c r="AI197" i="2"/>
  <c r="AJ197" i="2"/>
  <c r="AK197" i="2"/>
  <c r="AI86" i="2"/>
  <c r="AJ86" i="2"/>
  <c r="AK86" i="2"/>
  <c r="AI49" i="2"/>
  <c r="AJ49" i="2"/>
  <c r="AK49" i="2"/>
  <c r="BA46" i="2"/>
  <c r="BB46" i="2"/>
  <c r="AJ608" i="2"/>
  <c r="AK608" i="2"/>
  <c r="AI608" i="2"/>
  <c r="AI342" i="2"/>
  <c r="AJ342" i="2"/>
  <c r="AK342" i="2"/>
  <c r="AJ378" i="2"/>
  <c r="AI378" i="2"/>
  <c r="AK378" i="2"/>
  <c r="AJ258" i="2"/>
  <c r="AI258" i="2"/>
  <c r="AK258" i="2"/>
  <c r="AJ173" i="2"/>
  <c r="AI173" i="2"/>
  <c r="AK173" i="2"/>
  <c r="AI92" i="2"/>
  <c r="AJ92" i="2"/>
  <c r="AK92" i="2"/>
  <c r="BA102" i="2"/>
  <c r="BB102" i="2"/>
  <c r="BA16" i="2"/>
  <c r="BB16" i="2"/>
  <c r="AJ591" i="2"/>
  <c r="AK591" i="2"/>
  <c r="AI591" i="2"/>
  <c r="AI359" i="2"/>
  <c r="AJ359" i="2"/>
  <c r="AK359" i="2"/>
  <c r="AI486" i="2"/>
  <c r="AJ486" i="2"/>
  <c r="AK486" i="2"/>
  <c r="AI257" i="2"/>
  <c r="AJ257" i="2"/>
  <c r="AK257" i="2"/>
  <c r="AI136" i="2"/>
  <c r="AJ136" i="2"/>
  <c r="AK136" i="2"/>
  <c r="AI63" i="2"/>
  <c r="AJ63" i="2"/>
  <c r="AK63" i="2"/>
  <c r="AI218" i="2"/>
  <c r="AJ218" i="2"/>
  <c r="AK218" i="2"/>
  <c r="BA79" i="2"/>
  <c r="BB79" i="2"/>
  <c r="AF515" i="2"/>
  <c r="AF339" i="2"/>
  <c r="I339" i="2"/>
  <c r="BK13" i="2"/>
  <c r="BJ13" i="2"/>
  <c r="BI13" i="2"/>
  <c r="BH13" i="2"/>
  <c r="BG13" i="2"/>
  <c r="BF13" i="2"/>
  <c r="BE13" i="2"/>
  <c r="BD13" i="2"/>
  <c r="BC13" i="2"/>
  <c r="BK2" i="2"/>
  <c r="BJ2" i="2"/>
  <c r="BI2" i="2"/>
  <c r="BH2" i="2"/>
  <c r="BG2" i="2"/>
  <c r="BF2" i="2"/>
  <c r="BE2" i="2"/>
  <c r="BD2" i="2"/>
  <c r="BC2" i="2"/>
  <c r="AF460" i="2"/>
  <c r="AF605" i="2"/>
  <c r="AF413" i="2"/>
  <c r="AF300" i="2"/>
  <c r="I300" i="2"/>
  <c r="AF311" i="2"/>
  <c r="AF204" i="2"/>
  <c r="I204" i="2"/>
  <c r="AF79" i="2"/>
  <c r="AF94" i="2"/>
  <c r="AF211" i="2"/>
  <c r="AF270" i="2"/>
  <c r="AF467" i="2"/>
  <c r="AF510" i="2"/>
  <c r="AF599" i="2"/>
  <c r="AF38" i="2"/>
  <c r="H157" i="2"/>
  <c r="AF157" i="2"/>
  <c r="H41" i="2"/>
  <c r="AF41" i="2"/>
  <c r="AF58" i="2"/>
  <c r="AF73" i="2"/>
  <c r="AF635" i="2"/>
  <c r="K635" i="2"/>
  <c r="AF628" i="2"/>
  <c r="AF476" i="2"/>
  <c r="AF518" i="2"/>
  <c r="AF542" i="2"/>
  <c r="I542" i="2"/>
  <c r="AF324" i="2"/>
  <c r="AF549" i="2"/>
  <c r="I549" i="2"/>
  <c r="AF21" i="2"/>
  <c r="AF76" i="2"/>
  <c r="I76" i="2"/>
  <c r="AF226" i="2"/>
  <c r="AF92" i="2"/>
  <c r="I153" i="2"/>
  <c r="AF153" i="2"/>
  <c r="BA62" i="2"/>
  <c r="BB62" i="2"/>
  <c r="BK50" i="2"/>
  <c r="BJ50" i="2"/>
  <c r="BI50" i="2"/>
  <c r="BH50" i="2"/>
  <c r="BG50" i="2"/>
  <c r="BF50" i="2"/>
  <c r="BE50" i="2"/>
  <c r="BD50" i="2"/>
  <c r="BC50" i="2"/>
  <c r="AF506" i="2"/>
  <c r="AF547" i="2"/>
  <c r="AJ602" i="2"/>
  <c r="AK602" i="2"/>
  <c r="AI602" i="2"/>
  <c r="AI519" i="2"/>
  <c r="AJ519" i="2"/>
  <c r="AK519" i="2"/>
  <c r="AI487" i="2"/>
  <c r="AJ487" i="2"/>
  <c r="AK487" i="2"/>
  <c r="AI281" i="2"/>
  <c r="AJ281" i="2"/>
  <c r="AK281" i="2"/>
  <c r="AJ296" i="2"/>
  <c r="AI296" i="2"/>
  <c r="AK296" i="2"/>
  <c r="AJ455" i="2"/>
  <c r="AI455" i="2"/>
  <c r="AK455" i="2"/>
  <c r="AJ431" i="2"/>
  <c r="AI431" i="2"/>
  <c r="AK431" i="2"/>
  <c r="AJ407" i="2"/>
  <c r="AI407" i="2"/>
  <c r="AK407" i="2"/>
  <c r="AI540" i="2"/>
  <c r="AJ540" i="2"/>
  <c r="AK540" i="2"/>
  <c r="AI492" i="2"/>
  <c r="AJ492" i="2"/>
  <c r="AK492" i="2"/>
  <c r="AI320" i="2"/>
  <c r="AJ320" i="2"/>
  <c r="AK320" i="2"/>
  <c r="AI73" i="2"/>
  <c r="AJ73" i="2"/>
  <c r="AK73" i="2"/>
  <c r="AI160" i="2"/>
  <c r="AJ160" i="2"/>
  <c r="AK160" i="2"/>
  <c r="AI37" i="2"/>
  <c r="AJ37" i="2"/>
  <c r="AK37" i="2"/>
  <c r="AI245" i="2"/>
  <c r="AJ245" i="2"/>
  <c r="AK245" i="2"/>
  <c r="AI209" i="2"/>
  <c r="AJ209" i="2"/>
  <c r="AK209" i="2"/>
  <c r="BA39" i="2"/>
  <c r="BB39" i="2"/>
  <c r="AJ609" i="2"/>
  <c r="AK609" i="2"/>
  <c r="AI609" i="2"/>
  <c r="AI350" i="2"/>
  <c r="AJ350" i="2"/>
  <c r="AK350" i="2"/>
  <c r="AI355" i="2"/>
  <c r="AJ355" i="2"/>
  <c r="AK355" i="2"/>
  <c r="AI506" i="2"/>
  <c r="AJ506" i="2"/>
  <c r="AK506" i="2"/>
  <c r="AI312" i="2"/>
  <c r="AJ312" i="2"/>
  <c r="AK312" i="2"/>
  <c r="AI250" i="2"/>
  <c r="AJ250" i="2"/>
  <c r="AK250" i="2"/>
  <c r="AI143" i="2"/>
  <c r="AJ143" i="2"/>
  <c r="AK143" i="2"/>
  <c r="AJ53" i="2"/>
  <c r="AI53" i="2"/>
  <c r="AK53" i="2"/>
  <c r="AI270" i="2"/>
  <c r="AJ270" i="2"/>
  <c r="AK270" i="2"/>
  <c r="BA95" i="2"/>
  <c r="BB95" i="2"/>
  <c r="AI483" i="2"/>
  <c r="AJ483" i="2"/>
  <c r="AK483" i="2"/>
  <c r="AJ634" i="2"/>
  <c r="AI634" i="2"/>
  <c r="AK634" i="2"/>
  <c r="AJ437" i="2"/>
  <c r="AI437" i="2"/>
  <c r="AK437" i="2"/>
  <c r="AJ314" i="2"/>
  <c r="AI314" i="2"/>
  <c r="AK314" i="2"/>
  <c r="AI385" i="2"/>
  <c r="AJ385" i="2"/>
  <c r="AK385" i="2"/>
  <c r="AI130" i="2"/>
  <c r="AJ130" i="2"/>
  <c r="AK130" i="2"/>
  <c r="AI57" i="2"/>
  <c r="AJ57" i="2"/>
  <c r="AK57" i="2"/>
  <c r="AI142" i="2"/>
  <c r="AJ142" i="2"/>
  <c r="AK142" i="2"/>
  <c r="AJ109" i="2"/>
  <c r="AI109" i="2"/>
  <c r="AK109" i="2"/>
  <c r="AJ556" i="2"/>
  <c r="AI556" i="2"/>
  <c r="AK556" i="2"/>
  <c r="AJ582" i="2"/>
  <c r="AK582" i="2"/>
  <c r="AI582" i="2"/>
  <c r="AI545" i="2"/>
  <c r="AJ545" i="2"/>
  <c r="AK545" i="2"/>
  <c r="AI357" i="2"/>
  <c r="AJ357" i="2"/>
  <c r="AK357" i="2"/>
  <c r="AJ370" i="2"/>
  <c r="AI370" i="2"/>
  <c r="AK370" i="2"/>
  <c r="AI377" i="2"/>
  <c r="AJ377" i="2"/>
  <c r="AK377" i="2"/>
  <c r="AI72" i="2"/>
  <c r="AJ72" i="2"/>
  <c r="AK72" i="2"/>
  <c r="AI247" i="2"/>
  <c r="AJ247" i="2"/>
  <c r="AK247" i="2"/>
  <c r="AJ227" i="2"/>
  <c r="AI227" i="2"/>
  <c r="AK227" i="2"/>
  <c r="AI179" i="2"/>
  <c r="AJ179" i="2"/>
  <c r="AK179" i="2"/>
  <c r="BA15" i="2"/>
  <c r="BB15" i="2"/>
  <c r="AI90" i="2"/>
  <c r="AJ90" i="2"/>
  <c r="AK90" i="2"/>
  <c r="AF75" i="2"/>
  <c r="I75" i="2"/>
  <c r="AF162" i="2"/>
  <c r="AF307" i="2"/>
  <c r="I307" i="2"/>
  <c r="AF362" i="2"/>
  <c r="AF120" i="2"/>
  <c r="AF85" i="2"/>
  <c r="BK81" i="2"/>
  <c r="BJ81" i="2"/>
  <c r="BI81" i="2"/>
  <c r="BH81" i="2"/>
  <c r="BG81" i="2"/>
  <c r="BF81" i="2"/>
  <c r="BE81" i="2"/>
  <c r="BD81" i="2"/>
  <c r="BC81" i="2"/>
  <c r="BK5" i="2"/>
  <c r="BJ5" i="2"/>
  <c r="BI5" i="2"/>
  <c r="BH5" i="2"/>
  <c r="BG5" i="2"/>
  <c r="BF5" i="2"/>
  <c r="BE5" i="2"/>
  <c r="BD5" i="2"/>
  <c r="BC5" i="2"/>
  <c r="AF373" i="2"/>
  <c r="I264" i="2"/>
  <c r="AF264" i="2"/>
  <c r="AF421" i="2"/>
  <c r="AF248" i="2"/>
  <c r="I248" i="2"/>
  <c r="AF45" i="2"/>
  <c r="I45" i="2"/>
  <c r="AF180" i="2"/>
  <c r="I180" i="2"/>
  <c r="AF132" i="2"/>
  <c r="AF280" i="2"/>
  <c r="BK9" i="2"/>
  <c r="BJ9" i="2"/>
  <c r="BI9" i="2"/>
  <c r="BH9" i="2"/>
  <c r="BG9" i="2"/>
  <c r="BF9" i="2"/>
  <c r="BE9" i="2"/>
  <c r="BD9" i="2"/>
  <c r="BC9" i="2"/>
  <c r="AF490" i="2"/>
  <c r="AF322" i="2"/>
  <c r="AF374" i="2"/>
  <c r="I374" i="2"/>
  <c r="AF197" i="2"/>
  <c r="AF125" i="2"/>
  <c r="I125" i="2"/>
  <c r="AF77" i="2"/>
  <c r="AF186" i="2"/>
  <c r="AF207" i="2"/>
  <c r="BK65" i="2"/>
  <c r="BJ65" i="2"/>
  <c r="BI65" i="2"/>
  <c r="BH65" i="2"/>
  <c r="BG65" i="2"/>
  <c r="BF65" i="2"/>
  <c r="BE65" i="2"/>
  <c r="BD65" i="2"/>
  <c r="BC65" i="2"/>
  <c r="AF475" i="2"/>
  <c r="AF526" i="2"/>
  <c r="I526" i="2"/>
  <c r="AF533" i="2"/>
  <c r="I533" i="2"/>
  <c r="AF103" i="2"/>
  <c r="AF44" i="2"/>
  <c r="AF188" i="2"/>
  <c r="AF121" i="2"/>
  <c r="H121" i="2"/>
  <c r="AF529" i="2"/>
  <c r="AF446" i="2"/>
  <c r="AJ618" i="2"/>
  <c r="AK618" i="2"/>
  <c r="AI618" i="2"/>
  <c r="AI381" i="2"/>
  <c r="AJ381" i="2"/>
  <c r="AK381" i="2"/>
  <c r="AI87" i="2"/>
  <c r="AJ87" i="2"/>
  <c r="AK87" i="2"/>
  <c r="AI256" i="2"/>
  <c r="AJ256" i="2"/>
  <c r="AK256" i="2"/>
  <c r="AI139" i="2"/>
  <c r="AJ139" i="2"/>
  <c r="AK139" i="2"/>
  <c r="AJ568" i="2"/>
  <c r="AK568" i="2"/>
  <c r="AI568" i="2"/>
  <c r="AI485" i="2"/>
  <c r="AJ485" i="2"/>
  <c r="AK485" i="2"/>
  <c r="AJ414" i="2"/>
  <c r="AI414" i="2"/>
  <c r="AK414" i="2"/>
  <c r="AI490" i="2"/>
  <c r="AJ490" i="2"/>
  <c r="AK490" i="2"/>
  <c r="AI152" i="2"/>
  <c r="AJ152" i="2"/>
  <c r="AK152" i="2"/>
  <c r="AI29" i="2"/>
  <c r="AJ29" i="2"/>
  <c r="AK29" i="2"/>
  <c r="AI201" i="2"/>
  <c r="AJ201" i="2"/>
  <c r="AK201" i="2"/>
  <c r="BA31" i="2"/>
  <c r="BB31" i="2"/>
  <c r="BA117" i="2"/>
  <c r="BB117" i="2"/>
  <c r="AJ567" i="2"/>
  <c r="AK567" i="2"/>
  <c r="AI567" i="2"/>
  <c r="AJ631" i="2"/>
  <c r="AK631" i="2"/>
  <c r="AI631" i="2"/>
  <c r="AI365" i="2"/>
  <c r="AJ365" i="2"/>
  <c r="AK365" i="2"/>
  <c r="AJ469" i="2"/>
  <c r="AI469" i="2"/>
  <c r="AK469" i="2"/>
  <c r="AI552" i="2"/>
  <c r="AJ552" i="2"/>
  <c r="AK552" i="2"/>
  <c r="AI321" i="2"/>
  <c r="AJ321" i="2"/>
  <c r="AK321" i="2"/>
  <c r="AI66" i="2"/>
  <c r="AJ66" i="2"/>
  <c r="AK66" i="2"/>
  <c r="AI269" i="2"/>
  <c r="AJ269" i="2"/>
  <c r="AK269" i="2"/>
  <c r="AI192" i="2"/>
  <c r="AJ192" i="2"/>
  <c r="AK192" i="2"/>
  <c r="AI78" i="2"/>
  <c r="AJ78" i="2"/>
  <c r="AK78" i="2"/>
  <c r="AJ44" i="2"/>
  <c r="AI44" i="2"/>
  <c r="AK44" i="2"/>
  <c r="AI47" i="2"/>
  <c r="AJ47" i="2"/>
  <c r="AK47" i="2"/>
  <c r="BA38" i="2"/>
  <c r="BB38" i="2"/>
  <c r="AJ615" i="2"/>
  <c r="AK615" i="2"/>
  <c r="AI615" i="2"/>
  <c r="AJ301" i="2"/>
  <c r="AI301" i="2"/>
  <c r="AK301" i="2"/>
  <c r="AI388" i="2"/>
  <c r="AJ388" i="2"/>
  <c r="AK388" i="2"/>
  <c r="AJ436" i="2"/>
  <c r="AI436" i="2"/>
  <c r="AK436" i="2"/>
  <c r="AJ306" i="2"/>
  <c r="AI306" i="2"/>
  <c r="AK306" i="2"/>
  <c r="AI193" i="2"/>
  <c r="AJ193" i="2"/>
  <c r="AK193" i="2"/>
  <c r="AI148" i="2"/>
  <c r="AJ148" i="2"/>
  <c r="AK148" i="2"/>
  <c r="AI115" i="2"/>
  <c r="AJ115" i="2"/>
  <c r="AK115" i="2"/>
  <c r="AI154" i="2"/>
  <c r="AJ154" i="2"/>
  <c r="AK154" i="2"/>
  <c r="BK75" i="2"/>
  <c r="BJ75" i="2"/>
  <c r="BI75" i="2"/>
  <c r="BH75" i="2"/>
  <c r="BG75" i="2"/>
  <c r="BF75" i="2"/>
  <c r="BE75" i="2"/>
  <c r="BD75" i="2"/>
  <c r="BC75" i="2"/>
  <c r="AF318" i="2"/>
  <c r="I318" i="2"/>
  <c r="AF452" i="2"/>
  <c r="AF513" i="2"/>
  <c r="AF260" i="2"/>
  <c r="I260" i="2"/>
  <c r="AF220" i="2"/>
  <c r="AF48" i="2"/>
  <c r="I48" i="2"/>
  <c r="AF25" i="2"/>
  <c r="BK68" i="2"/>
  <c r="BJ68" i="2"/>
  <c r="BI68" i="2"/>
  <c r="BH68" i="2"/>
  <c r="BG68" i="2"/>
  <c r="BF68" i="2"/>
  <c r="BE68" i="2"/>
  <c r="BD68" i="2"/>
  <c r="BC68" i="2"/>
  <c r="AF294" i="2"/>
  <c r="AF493" i="2"/>
  <c r="AF218" i="2"/>
  <c r="I218" i="2"/>
  <c r="AF130" i="2"/>
  <c r="AF145" i="2"/>
  <c r="BK17" i="2"/>
  <c r="BJ17" i="2"/>
  <c r="BI17" i="2"/>
  <c r="BH17" i="2"/>
  <c r="BG17" i="2"/>
  <c r="BF17" i="2"/>
  <c r="BE17" i="2"/>
  <c r="BD17" i="2"/>
  <c r="BC17" i="2"/>
  <c r="BK3" i="2"/>
  <c r="BJ3" i="2"/>
  <c r="BI3" i="2"/>
  <c r="BH3" i="2"/>
  <c r="BG3" i="2"/>
  <c r="BF3" i="2"/>
  <c r="BE3" i="2"/>
  <c r="BD3" i="2"/>
  <c r="BC3" i="2"/>
  <c r="AF459" i="2"/>
  <c r="AF364" i="2"/>
  <c r="AF457" i="2"/>
  <c r="I457" i="2"/>
  <c r="AF582" i="2"/>
  <c r="AF525" i="2"/>
  <c r="AF175" i="2"/>
  <c r="AF284" i="2"/>
  <c r="J284" i="2"/>
  <c r="AF190" i="2"/>
  <c r="AF62" i="2"/>
  <c r="AF148" i="2"/>
  <c r="I148" i="2"/>
  <c r="BJ66" i="2"/>
  <c r="BI66" i="2"/>
  <c r="BH66" i="2"/>
  <c r="BG66" i="2"/>
  <c r="BF66" i="2"/>
  <c r="BE66" i="2"/>
  <c r="BD66" i="2"/>
  <c r="BC66" i="2"/>
  <c r="BK66" i="2"/>
  <c r="AF455" i="2"/>
  <c r="AF531" i="2"/>
  <c r="AF598" i="2"/>
  <c r="AF385" i="2"/>
  <c r="AF453" i="2"/>
  <c r="AF342" i="2"/>
  <c r="I342" i="2"/>
  <c r="AF274" i="2"/>
  <c r="AF93" i="2"/>
  <c r="I93" i="2"/>
  <c r="AF243" i="2"/>
  <c r="I243" i="2"/>
  <c r="AF32" i="2"/>
  <c r="BK122" i="2"/>
  <c r="BJ122" i="2"/>
  <c r="BI122" i="2"/>
  <c r="BH122" i="2"/>
  <c r="BG122" i="2"/>
  <c r="BF122" i="2"/>
  <c r="BE122" i="2"/>
  <c r="BD122" i="2"/>
  <c r="BC122" i="2"/>
  <c r="AF540" i="2"/>
  <c r="AF478" i="2"/>
  <c r="I478" i="2"/>
  <c r="AF437" i="2"/>
  <c r="AF517" i="2"/>
  <c r="I517" i="2"/>
  <c r="I228" i="2"/>
  <c r="AF228" i="2"/>
  <c r="AF235" i="2"/>
  <c r="AF60" i="2"/>
  <c r="AF89" i="2"/>
  <c r="I89" i="2"/>
  <c r="BK43" i="2"/>
  <c r="BJ43" i="2"/>
  <c r="BI43" i="2"/>
  <c r="BH43" i="2"/>
  <c r="BG43" i="2"/>
  <c r="BF43" i="2"/>
  <c r="BE43" i="2"/>
  <c r="BD43" i="2"/>
  <c r="BC43" i="2"/>
  <c r="AF571" i="2"/>
  <c r="AF591" i="2"/>
  <c r="AJ577" i="2"/>
  <c r="AK577" i="2"/>
  <c r="AI577" i="2"/>
  <c r="AJ471" i="2"/>
  <c r="AI471" i="2"/>
  <c r="AK471" i="2"/>
  <c r="AJ476" i="2"/>
  <c r="AI476" i="2"/>
  <c r="AK476" i="2"/>
  <c r="AI146" i="2"/>
  <c r="AJ146" i="2"/>
  <c r="AK146" i="2"/>
  <c r="AI207" i="2"/>
  <c r="AJ207" i="2"/>
  <c r="AK207" i="2"/>
  <c r="AJ276" i="2"/>
  <c r="AI276" i="2"/>
  <c r="AK276" i="2"/>
  <c r="AI96" i="2"/>
  <c r="AJ96" i="2"/>
  <c r="AK96" i="2"/>
  <c r="AI283" i="2"/>
  <c r="AJ283" i="2"/>
  <c r="AK283" i="2"/>
  <c r="AI172" i="2"/>
  <c r="AJ172" i="2"/>
  <c r="AK172" i="2"/>
  <c r="BA96" i="2"/>
  <c r="BB96" i="2"/>
  <c r="AJ601" i="2"/>
  <c r="AK601" i="2"/>
  <c r="AI601" i="2"/>
  <c r="AJ400" i="2"/>
  <c r="AI400" i="2"/>
  <c r="AK400" i="2"/>
  <c r="AJ639" i="2"/>
  <c r="AK639" i="2"/>
  <c r="AI639" i="2"/>
  <c r="AI373" i="2"/>
  <c r="AJ373" i="2"/>
  <c r="AK373" i="2"/>
  <c r="AJ288" i="2"/>
  <c r="AI288" i="2"/>
  <c r="AK288" i="2"/>
  <c r="AJ446" i="2"/>
  <c r="AI446" i="2"/>
  <c r="AK446" i="2"/>
  <c r="AJ386" i="2"/>
  <c r="AI386" i="2"/>
  <c r="AK386" i="2"/>
  <c r="AI291" i="2"/>
  <c r="AJ291" i="2"/>
  <c r="AK291" i="2"/>
  <c r="AI199" i="2"/>
  <c r="AJ199" i="2"/>
  <c r="AK199" i="2"/>
  <c r="AI88" i="2"/>
  <c r="AJ88" i="2"/>
  <c r="AK88" i="2"/>
  <c r="AI79" i="2"/>
  <c r="AJ79" i="2"/>
  <c r="AK79" i="2"/>
  <c r="AJ246" i="2"/>
  <c r="AI246" i="2"/>
  <c r="AK246" i="2"/>
  <c r="AI234" i="2"/>
  <c r="AJ234" i="2"/>
  <c r="AK234" i="2"/>
  <c r="AI131" i="2"/>
  <c r="AJ131" i="2"/>
  <c r="AK131" i="2"/>
  <c r="AJ600" i="2"/>
  <c r="AK600" i="2"/>
  <c r="AI600" i="2"/>
  <c r="AJ402" i="2"/>
  <c r="AI402" i="2"/>
  <c r="AK402" i="2"/>
  <c r="AI547" i="2"/>
  <c r="AJ547" i="2"/>
  <c r="AK547" i="2"/>
  <c r="AI536" i="2"/>
  <c r="AJ536" i="2"/>
  <c r="AK536" i="2"/>
  <c r="AI368" i="2"/>
  <c r="AJ368" i="2"/>
  <c r="AK368" i="2"/>
  <c r="AI214" i="2"/>
  <c r="AJ214" i="2"/>
  <c r="AK214" i="2"/>
  <c r="AI135" i="2"/>
  <c r="AJ135" i="2"/>
  <c r="AK135" i="2"/>
  <c r="AI264" i="2"/>
  <c r="AJ264" i="2"/>
  <c r="AK264" i="2"/>
  <c r="BA87" i="2"/>
  <c r="BB87" i="2"/>
  <c r="AJ574" i="2"/>
  <c r="AK574" i="2"/>
  <c r="AI574" i="2"/>
  <c r="AI529" i="2"/>
  <c r="AJ529" i="2"/>
  <c r="AK529" i="2"/>
  <c r="AI324" i="2"/>
  <c r="AJ324" i="2"/>
  <c r="AK324" i="2"/>
  <c r="AJ468" i="2"/>
  <c r="AI468" i="2"/>
  <c r="AK468" i="2"/>
  <c r="AJ428" i="2"/>
  <c r="AI428" i="2"/>
  <c r="AK428" i="2"/>
  <c r="AI313" i="2"/>
  <c r="AJ313" i="2"/>
  <c r="AK313" i="2"/>
  <c r="AI248" i="2"/>
  <c r="AJ248" i="2"/>
  <c r="AK248" i="2"/>
  <c r="BA72" i="2"/>
  <c r="BB72" i="2"/>
  <c r="AI215" i="2"/>
  <c r="AJ215" i="2"/>
  <c r="AK215" i="2"/>
  <c r="AI81" i="2"/>
  <c r="AJ81" i="2"/>
  <c r="AK81" i="2"/>
  <c r="H36" i="2"/>
  <c r="AF36" i="2"/>
  <c r="I82" i="2"/>
  <c r="AF82" i="2"/>
  <c r="AF40" i="2"/>
  <c r="BK11" i="2"/>
  <c r="BJ11" i="2"/>
  <c r="BI11" i="2"/>
  <c r="BH11" i="2"/>
  <c r="BG11" i="2"/>
  <c r="BF11" i="2"/>
  <c r="BE11" i="2"/>
  <c r="BD11" i="2"/>
  <c r="BC11" i="2"/>
  <c r="AF538" i="2"/>
  <c r="AF358" i="2"/>
  <c r="AF253" i="2"/>
  <c r="I253" i="2"/>
  <c r="AF177" i="2"/>
  <c r="AF285" i="2"/>
  <c r="AF193" i="2"/>
  <c r="BH4" i="2"/>
  <c r="BG4" i="2"/>
  <c r="BF4" i="2"/>
  <c r="BE4" i="2"/>
  <c r="BD4" i="2"/>
  <c r="BC4" i="2"/>
  <c r="BK4" i="2"/>
  <c r="BJ4" i="2"/>
  <c r="BI4" i="2"/>
  <c r="J192" i="2"/>
  <c r="AF192" i="2"/>
  <c r="AF604" i="2"/>
  <c r="AF494" i="2"/>
  <c r="AF330" i="2"/>
  <c r="I303" i="2"/>
  <c r="AF303" i="2"/>
  <c r="AF326" i="2"/>
  <c r="AF249" i="2"/>
  <c r="AF88" i="2"/>
  <c r="AF53" i="2"/>
  <c r="AF244" i="2"/>
  <c r="I244" i="2"/>
  <c r="AF292" i="2"/>
  <c r="I292" i="2"/>
  <c r="AF273" i="2"/>
  <c r="BJ74" i="2"/>
  <c r="BI74" i="2"/>
  <c r="BH74" i="2"/>
  <c r="BG74" i="2"/>
  <c r="BF74" i="2"/>
  <c r="BE74" i="2"/>
  <c r="BD74" i="2"/>
  <c r="BC74" i="2"/>
  <c r="BK74" i="2"/>
  <c r="BJ6" i="2"/>
  <c r="BI6" i="2"/>
  <c r="BH6" i="2"/>
  <c r="BG6" i="2"/>
  <c r="BF6" i="2"/>
  <c r="BE6" i="2"/>
  <c r="BD6" i="2"/>
  <c r="BC6" i="2"/>
  <c r="BK6" i="2"/>
  <c r="AF488" i="2"/>
  <c r="AF341" i="2"/>
  <c r="AF449" i="2"/>
  <c r="I449" i="2"/>
  <c r="AF545" i="2"/>
  <c r="AF489" i="2"/>
  <c r="I489" i="2"/>
  <c r="AF254" i="2"/>
  <c r="I254" i="2"/>
  <c r="AF29" i="2"/>
  <c r="AF116" i="2"/>
  <c r="I116" i="2"/>
  <c r="AF234" i="2"/>
  <c r="AF100" i="2"/>
  <c r="BI123" i="2"/>
  <c r="BH123" i="2"/>
  <c r="BG123" i="2"/>
  <c r="BF123" i="2"/>
  <c r="BE123" i="2"/>
  <c r="BD123" i="2"/>
  <c r="BC123" i="2"/>
  <c r="BK123" i="2"/>
  <c r="BJ123" i="2"/>
  <c r="AF554" i="2"/>
  <c r="J194" i="2"/>
  <c r="AF194" i="2"/>
  <c r="AF445" i="2"/>
  <c r="AF310" i="2"/>
  <c r="I310" i="2"/>
  <c r="AF174" i="2"/>
  <c r="I174" i="2"/>
  <c r="AF61" i="2"/>
  <c r="H61" i="2"/>
  <c r="AF208" i="2"/>
  <c r="I208" i="2"/>
  <c r="AF169" i="2"/>
  <c r="BJ58" i="2"/>
  <c r="BI58" i="2"/>
  <c r="BH58" i="2"/>
  <c r="BG58" i="2"/>
  <c r="BF58" i="2"/>
  <c r="BE58" i="2"/>
  <c r="BD58" i="2"/>
  <c r="BC58" i="2"/>
  <c r="BK58" i="2"/>
  <c r="AF501" i="2"/>
  <c r="I501" i="2"/>
  <c r="AF283" i="2"/>
  <c r="I196" i="2"/>
  <c r="AF196" i="2"/>
  <c r="AF71" i="2"/>
  <c r="AF297" i="2"/>
  <c r="AF156" i="2"/>
  <c r="AF34" i="2"/>
  <c r="AF57" i="2"/>
  <c r="I57" i="2"/>
  <c r="AF377" i="2"/>
  <c r="I225" i="2"/>
  <c r="AF225" i="2"/>
  <c r="AF259" i="2"/>
  <c r="AJ569" i="2"/>
  <c r="AK569" i="2"/>
  <c r="AI569" i="2"/>
  <c r="AI204" i="2"/>
  <c r="AJ204" i="2"/>
  <c r="AK204" i="2"/>
  <c r="AI75" i="2"/>
  <c r="AJ75" i="2"/>
  <c r="AK75" i="2"/>
  <c r="AJ593" i="2"/>
  <c r="AK593" i="2"/>
  <c r="AI593" i="2"/>
  <c r="AI375" i="2"/>
  <c r="AJ375" i="2"/>
  <c r="AK375" i="2"/>
  <c r="AI549" i="2"/>
  <c r="AJ549" i="2"/>
  <c r="AK549" i="2"/>
  <c r="AJ438" i="2"/>
  <c r="AI438" i="2"/>
  <c r="AK438" i="2"/>
  <c r="AJ322" i="2"/>
  <c r="AI322" i="2"/>
  <c r="AK322" i="2"/>
  <c r="AI396" i="2"/>
  <c r="AJ396" i="2"/>
  <c r="AK396" i="2"/>
  <c r="AI208" i="2"/>
  <c r="AJ208" i="2"/>
  <c r="AK208" i="2"/>
  <c r="AI129" i="2"/>
  <c r="AJ129" i="2"/>
  <c r="AK129" i="2"/>
  <c r="AI279" i="2"/>
  <c r="AJ279" i="2"/>
  <c r="AK279" i="2"/>
  <c r="AJ181" i="2"/>
  <c r="AI181" i="2"/>
  <c r="AK181" i="2"/>
  <c r="BA88" i="2"/>
  <c r="BB88" i="2"/>
  <c r="BA53" i="2"/>
  <c r="BB53" i="2"/>
  <c r="AJ592" i="2"/>
  <c r="AK592" i="2"/>
  <c r="AI592" i="2"/>
  <c r="AI367" i="2"/>
  <c r="AJ367" i="2"/>
  <c r="AK367" i="2"/>
  <c r="AI531" i="2"/>
  <c r="AJ531" i="2"/>
  <c r="AK531" i="2"/>
  <c r="AJ624" i="2"/>
  <c r="AK624" i="2"/>
  <c r="AI624" i="2"/>
  <c r="AJ429" i="2"/>
  <c r="AI429" i="2"/>
  <c r="AK429" i="2"/>
  <c r="AI520" i="2"/>
  <c r="AJ520" i="2"/>
  <c r="AK520" i="2"/>
  <c r="AI304" i="2"/>
  <c r="AJ304" i="2"/>
  <c r="AK304" i="2"/>
  <c r="AI242" i="2"/>
  <c r="AJ242" i="2"/>
  <c r="AK242" i="2"/>
  <c r="AI21" i="2"/>
  <c r="AJ21" i="2"/>
  <c r="AK21" i="2"/>
  <c r="AI226" i="2"/>
  <c r="AJ226" i="2"/>
  <c r="AK226" i="2"/>
  <c r="AI187" i="2"/>
  <c r="AJ187" i="2"/>
  <c r="AK187" i="2"/>
  <c r="BA23" i="2"/>
  <c r="BB23" i="2"/>
  <c r="AJ607" i="2"/>
  <c r="AK607" i="2"/>
  <c r="AI607" i="2"/>
  <c r="AJ566" i="2"/>
  <c r="AK566" i="2"/>
  <c r="AI566" i="2"/>
  <c r="AI391" i="2"/>
  <c r="AJ391" i="2"/>
  <c r="AK391" i="2"/>
  <c r="AI513" i="2"/>
  <c r="AJ513" i="2"/>
  <c r="AK513" i="2"/>
  <c r="AJ460" i="2"/>
  <c r="AI460" i="2"/>
  <c r="AK460" i="2"/>
  <c r="AJ420" i="2"/>
  <c r="AI420" i="2"/>
  <c r="AK420" i="2"/>
  <c r="AI550" i="2"/>
  <c r="AJ550" i="2"/>
  <c r="AK550" i="2"/>
  <c r="AI360" i="2"/>
  <c r="AJ360" i="2"/>
  <c r="AK360" i="2"/>
  <c r="AI240" i="2"/>
  <c r="AJ240" i="2"/>
  <c r="AK240" i="2"/>
  <c r="AI134" i="2"/>
  <c r="AJ134" i="2"/>
  <c r="AK134" i="2"/>
  <c r="AJ165" i="2"/>
  <c r="AI165" i="2"/>
  <c r="AK165" i="2"/>
  <c r="AI84" i="2"/>
  <c r="AJ84" i="2"/>
  <c r="AK84" i="2"/>
  <c r="AI51" i="2"/>
  <c r="AJ51" i="2"/>
  <c r="AK51" i="2"/>
  <c r="BA73" i="2"/>
  <c r="BB73" i="2"/>
  <c r="AI177" i="2"/>
  <c r="AJ177" i="2"/>
  <c r="AK177" i="2"/>
  <c r="AF237" i="2"/>
  <c r="AF165" i="2"/>
  <c r="I165" i="2"/>
  <c r="BJ10" i="2"/>
  <c r="BI10" i="2"/>
  <c r="BH10" i="2"/>
  <c r="BG10" i="2"/>
  <c r="BF10" i="2"/>
  <c r="BE10" i="2"/>
  <c r="BD10" i="2"/>
  <c r="BC10" i="2"/>
  <c r="BK10" i="2"/>
  <c r="AF511" i="2"/>
  <c r="AF590" i="2"/>
  <c r="AF309" i="2"/>
  <c r="AF332" i="2"/>
  <c r="AF395" i="2"/>
  <c r="I395" i="2"/>
  <c r="AF375" i="2"/>
  <c r="AF143" i="2"/>
  <c r="AF158" i="2"/>
  <c r="AF84" i="2"/>
  <c r="I84" i="2"/>
  <c r="BI59" i="2"/>
  <c r="BH59" i="2"/>
  <c r="BG59" i="2"/>
  <c r="BF59" i="2"/>
  <c r="BE59" i="2"/>
  <c r="BD59" i="2"/>
  <c r="BC59" i="2"/>
  <c r="BK59" i="2"/>
  <c r="BJ59" i="2"/>
  <c r="AF630" i="2"/>
  <c r="AF363" i="2"/>
  <c r="I363" i="2"/>
  <c r="AF353" i="2"/>
  <c r="AF302" i="2"/>
  <c r="I302" i="2"/>
  <c r="I142" i="2"/>
  <c r="AF142" i="2"/>
  <c r="AF247" i="2"/>
  <c r="AF173" i="2"/>
  <c r="AF170" i="2"/>
  <c r="I170" i="2"/>
  <c r="AF122" i="2"/>
  <c r="AF137" i="2"/>
  <c r="BK115" i="2"/>
  <c r="BJ115" i="2"/>
  <c r="BI115" i="2"/>
  <c r="BH115" i="2"/>
  <c r="BG115" i="2"/>
  <c r="BF115" i="2"/>
  <c r="BE115" i="2"/>
  <c r="BD115" i="2"/>
  <c r="BC115" i="2"/>
  <c r="AF527" i="2"/>
  <c r="AF504" i="2"/>
  <c r="AF403" i="2"/>
  <c r="I403" i="2"/>
  <c r="AF606" i="2"/>
  <c r="AF365" i="2"/>
  <c r="AF388" i="2"/>
  <c r="AF477" i="2"/>
  <c r="AF485" i="2"/>
  <c r="I485" i="2"/>
  <c r="AF37" i="2"/>
  <c r="H37" i="2"/>
  <c r="AF203" i="2"/>
  <c r="AF35" i="2"/>
  <c r="BK36" i="2"/>
  <c r="BJ36" i="2"/>
  <c r="BI36" i="2"/>
  <c r="BH36" i="2"/>
  <c r="BG36" i="2"/>
  <c r="BF36" i="2"/>
  <c r="BE36" i="2"/>
  <c r="BD36" i="2"/>
  <c r="BC36" i="2"/>
  <c r="AF626" i="2"/>
  <c r="AF419" i="2"/>
  <c r="AF387" i="2"/>
  <c r="I387" i="2"/>
  <c r="BA69" i="2"/>
  <c r="BB69" i="2"/>
  <c r="AJ630" i="2"/>
  <c r="AI630" i="2"/>
  <c r="AK630" i="2"/>
  <c r="AI23" i="2"/>
  <c r="AJ23" i="2"/>
  <c r="AK23" i="2"/>
  <c r="AJ189" i="2"/>
  <c r="AI189" i="2"/>
  <c r="AK189" i="2"/>
  <c r="AI108" i="2"/>
  <c r="AJ108" i="2"/>
  <c r="AK108" i="2"/>
  <c r="BA118" i="2"/>
  <c r="BB118" i="2"/>
  <c r="BA32" i="2"/>
  <c r="BB32" i="2"/>
  <c r="AI533" i="2"/>
  <c r="AJ533" i="2"/>
  <c r="AK533" i="2"/>
  <c r="AJ632" i="2"/>
  <c r="AK632" i="2"/>
  <c r="AI632" i="2"/>
  <c r="AJ470" i="2"/>
  <c r="AI470" i="2"/>
  <c r="AK470" i="2"/>
  <c r="AJ430" i="2"/>
  <c r="AI430" i="2"/>
  <c r="AK430" i="2"/>
  <c r="AI286" i="2"/>
  <c r="AJ286" i="2"/>
  <c r="AK286" i="2"/>
  <c r="AI196" i="2"/>
  <c r="AJ196" i="2"/>
  <c r="AK196" i="2"/>
  <c r="AI164" i="2"/>
  <c r="AJ164" i="2"/>
  <c r="AK164" i="2"/>
  <c r="AI67" i="2"/>
  <c r="AJ67" i="2"/>
  <c r="AK67" i="2"/>
  <c r="AJ625" i="2"/>
  <c r="AI625" i="2"/>
  <c r="AK625" i="2"/>
  <c r="AI332" i="2"/>
  <c r="AJ332" i="2"/>
  <c r="AK332" i="2"/>
  <c r="AJ461" i="2"/>
  <c r="AI461" i="2"/>
  <c r="AK461" i="2"/>
  <c r="AJ421" i="2"/>
  <c r="AI421" i="2"/>
  <c r="AK421" i="2"/>
  <c r="AI504" i="2"/>
  <c r="AJ504" i="2"/>
  <c r="AK504" i="2"/>
  <c r="AI144" i="2"/>
  <c r="AJ144" i="2"/>
  <c r="AK144" i="2"/>
  <c r="AI71" i="2"/>
  <c r="AJ71" i="2"/>
  <c r="AK71" i="2"/>
  <c r="AJ235" i="2"/>
  <c r="AI235" i="2"/>
  <c r="AK235" i="2"/>
  <c r="AI123" i="2"/>
  <c r="AJ123" i="2"/>
  <c r="AK123" i="2"/>
  <c r="AJ599" i="2"/>
  <c r="AK599" i="2"/>
  <c r="AI599" i="2"/>
  <c r="AJ452" i="2"/>
  <c r="AI452" i="2"/>
  <c r="AK452" i="2"/>
  <c r="AI534" i="2"/>
  <c r="AJ534" i="2"/>
  <c r="AK534" i="2"/>
  <c r="AI265" i="2"/>
  <c r="AJ265" i="2"/>
  <c r="AK265" i="2"/>
  <c r="AI191" i="2"/>
  <c r="AJ191" i="2"/>
  <c r="AK191" i="2"/>
  <c r="AI70" i="2"/>
  <c r="AJ70" i="2"/>
  <c r="AK70" i="2"/>
  <c r="AJ101" i="2"/>
  <c r="AI101" i="2"/>
  <c r="AK101" i="2"/>
  <c r="BA94" i="2"/>
  <c r="BB94" i="2"/>
  <c r="BA8" i="2"/>
  <c r="BB8" i="2"/>
  <c r="AJ307" i="2"/>
  <c r="AI307" i="2"/>
  <c r="AK307" i="2"/>
  <c r="J221" i="2"/>
  <c r="AF221" i="2"/>
  <c r="AF209" i="2"/>
  <c r="I209" i="2"/>
  <c r="AF98" i="2"/>
  <c r="AF581" i="2"/>
  <c r="AF184" i="2"/>
  <c r="AF178" i="2"/>
  <c r="I178" i="2"/>
  <c r="BK67" i="2"/>
  <c r="BJ67" i="2"/>
  <c r="BI67" i="2"/>
  <c r="BH67" i="2"/>
  <c r="BG67" i="2"/>
  <c r="BF67" i="2"/>
  <c r="BE67" i="2"/>
  <c r="BD67" i="2"/>
  <c r="BC67" i="2"/>
  <c r="AF552" i="2"/>
  <c r="AF502" i="2"/>
  <c r="AF397" i="2"/>
  <c r="I397" i="2"/>
  <c r="AF370" i="2"/>
  <c r="I370" i="2"/>
  <c r="AF360" i="2"/>
  <c r="I360" i="2"/>
  <c r="AF343" i="2"/>
  <c r="AF288" i="2"/>
  <c r="I52" i="2"/>
  <c r="AF52" i="2"/>
  <c r="AF202" i="2"/>
  <c r="AF68" i="2"/>
  <c r="BK116" i="2"/>
  <c r="BJ116" i="2"/>
  <c r="BI116" i="2"/>
  <c r="BH116" i="2"/>
  <c r="BG116" i="2"/>
  <c r="BF116" i="2"/>
  <c r="BE116" i="2"/>
  <c r="BD116" i="2"/>
  <c r="BC116" i="2"/>
  <c r="AF405" i="2"/>
  <c r="I405" i="2"/>
  <c r="AF620" i="2"/>
  <c r="AF331" i="2"/>
  <c r="I331" i="2"/>
  <c r="AF386" i="2"/>
  <c r="AF558" i="2"/>
  <c r="AF110" i="2"/>
  <c r="H110" i="2"/>
  <c r="AF141" i="2"/>
  <c r="AF138" i="2"/>
  <c r="H138" i="2"/>
  <c r="AF267" i="2"/>
  <c r="BI51" i="2"/>
  <c r="BH51" i="2"/>
  <c r="BG51" i="2"/>
  <c r="BF51" i="2"/>
  <c r="BE51" i="2"/>
  <c r="BD51" i="2"/>
  <c r="BC51" i="2"/>
  <c r="BK51" i="2"/>
  <c r="BJ51" i="2"/>
  <c r="AF563" i="2"/>
  <c r="I256" i="2"/>
  <c r="AF256" i="2"/>
  <c r="AF384" i="2"/>
  <c r="I384" i="2"/>
  <c r="AF616" i="2"/>
  <c r="K616" i="2"/>
  <c r="AF289" i="2"/>
  <c r="AF167" i="2"/>
  <c r="I172" i="2"/>
  <c r="AF172" i="2"/>
  <c r="AF263" i="2"/>
  <c r="I263" i="2"/>
  <c r="AI363" i="2"/>
  <c r="AJ363" i="2"/>
  <c r="AK363" i="2"/>
  <c r="AJ463" i="2"/>
  <c r="AI463" i="2"/>
  <c r="AK463" i="2"/>
  <c r="AJ439" i="2"/>
  <c r="AI439" i="2"/>
  <c r="AK439" i="2"/>
  <c r="AI158" i="2"/>
  <c r="AJ158" i="2"/>
  <c r="AK158" i="2"/>
  <c r="AJ125" i="2"/>
  <c r="AI125" i="2"/>
  <c r="AK125" i="2"/>
  <c r="BA61" i="2"/>
  <c r="BB61" i="2"/>
  <c r="AJ311" i="2"/>
  <c r="AI311" i="2"/>
  <c r="AK311" i="2"/>
  <c r="AI340" i="2"/>
  <c r="AJ340" i="2"/>
  <c r="AK340" i="2"/>
  <c r="AJ462" i="2"/>
  <c r="AI462" i="2"/>
  <c r="AK462" i="2"/>
  <c r="AI554" i="2"/>
  <c r="AJ554" i="2"/>
  <c r="AK554" i="2"/>
  <c r="AI329" i="2"/>
  <c r="AJ329" i="2"/>
  <c r="AK329" i="2"/>
  <c r="AI138" i="2"/>
  <c r="AJ138" i="2"/>
  <c r="AK138" i="2"/>
  <c r="AI65" i="2"/>
  <c r="AJ65" i="2"/>
  <c r="AK65" i="2"/>
  <c r="AJ117" i="2"/>
  <c r="AI117" i="2"/>
  <c r="AK117" i="2"/>
  <c r="AI100" i="2"/>
  <c r="AJ100" i="2"/>
  <c r="AK100" i="2"/>
  <c r="BA110" i="2"/>
  <c r="BB110" i="2"/>
  <c r="BA24" i="2"/>
  <c r="BB24" i="2"/>
  <c r="AJ583" i="2"/>
  <c r="AK583" i="2"/>
  <c r="AI583" i="2"/>
  <c r="AJ303" i="2"/>
  <c r="AI303" i="2"/>
  <c r="AK303" i="2"/>
  <c r="AI515" i="2"/>
  <c r="AJ515" i="2"/>
  <c r="AK515" i="2"/>
  <c r="AI268" i="2"/>
  <c r="AJ268" i="2"/>
  <c r="AK268" i="2"/>
  <c r="AJ453" i="2"/>
  <c r="AI453" i="2"/>
  <c r="AK453" i="2"/>
  <c r="AJ413" i="2"/>
  <c r="AI413" i="2"/>
  <c r="AK413" i="2"/>
  <c r="AJ262" i="2"/>
  <c r="AI262" i="2"/>
  <c r="AK262" i="2"/>
  <c r="AI185" i="2"/>
  <c r="AJ185" i="2"/>
  <c r="AK185" i="2"/>
  <c r="AI80" i="2"/>
  <c r="AJ80" i="2"/>
  <c r="AK80" i="2"/>
  <c r="AI274" i="2"/>
  <c r="AJ274" i="2"/>
  <c r="AK274" i="2"/>
  <c r="AI156" i="2"/>
  <c r="AJ156" i="2"/>
  <c r="AK156" i="2"/>
  <c r="BA80" i="2"/>
  <c r="BB80" i="2"/>
  <c r="BA109" i="2"/>
  <c r="BB109" i="2"/>
  <c r="AI334" i="2"/>
  <c r="AJ334" i="2"/>
  <c r="AK334" i="2"/>
  <c r="AI497" i="2"/>
  <c r="AJ497" i="2"/>
  <c r="AK497" i="2"/>
  <c r="AI339" i="2"/>
  <c r="AJ339" i="2"/>
  <c r="AK339" i="2"/>
  <c r="AJ412" i="2"/>
  <c r="AI412" i="2"/>
  <c r="AK412" i="2"/>
  <c r="AI518" i="2"/>
  <c r="AJ518" i="2"/>
  <c r="AK518" i="2"/>
  <c r="AI293" i="2"/>
  <c r="AJ293" i="2"/>
  <c r="AK293" i="2"/>
  <c r="AI206" i="2"/>
  <c r="AJ206" i="2"/>
  <c r="AK206" i="2"/>
  <c r="AI127" i="2"/>
  <c r="AJ127" i="2"/>
  <c r="AK127" i="2"/>
  <c r="AJ36" i="2"/>
  <c r="AI36" i="2"/>
  <c r="AK36" i="2"/>
  <c r="AI43" i="2"/>
  <c r="AJ43" i="2"/>
  <c r="AK43" i="2"/>
  <c r="AJ405" i="2"/>
  <c r="AK405" i="2"/>
  <c r="AI405" i="2"/>
  <c r="AI145" i="2"/>
  <c r="AJ145" i="2"/>
  <c r="AK145" i="2"/>
  <c r="AI40" i="2"/>
  <c r="AJ40" i="2"/>
  <c r="AK40" i="2"/>
  <c r="BK99" i="2"/>
  <c r="BJ99" i="2"/>
  <c r="BI99" i="2"/>
  <c r="BH99" i="2"/>
  <c r="BG99" i="2"/>
  <c r="BF99" i="2"/>
  <c r="BE99" i="2"/>
  <c r="BD99" i="2"/>
  <c r="BC99" i="2"/>
  <c r="BK41" i="2"/>
  <c r="BJ41" i="2"/>
  <c r="BI41" i="2"/>
  <c r="BH41" i="2"/>
  <c r="BG41" i="2"/>
  <c r="BF41" i="2"/>
  <c r="BE41" i="2"/>
  <c r="BD41" i="2"/>
  <c r="BC41" i="2"/>
  <c r="AF379" i="2"/>
  <c r="I379" i="2"/>
  <c r="AF479" i="2"/>
  <c r="AF281" i="2"/>
  <c r="I154" i="2"/>
  <c r="AF154" i="2"/>
  <c r="BJ26" i="2"/>
  <c r="BI26" i="2"/>
  <c r="BH26" i="2"/>
  <c r="BG26" i="2"/>
  <c r="BF26" i="2"/>
  <c r="BE26" i="2"/>
  <c r="BD26" i="2"/>
  <c r="BC26" i="2"/>
  <c r="BK26" i="2"/>
  <c r="AF638" i="2"/>
  <c r="AF195" i="2"/>
  <c r="AF127" i="2"/>
  <c r="AF305" i="2"/>
  <c r="BK100" i="2"/>
  <c r="BJ100" i="2"/>
  <c r="BI100" i="2"/>
  <c r="BH100" i="2"/>
  <c r="BG100" i="2"/>
  <c r="BF100" i="2"/>
  <c r="BE100" i="2"/>
  <c r="BD100" i="2"/>
  <c r="BC100" i="2"/>
  <c r="AF557" i="2"/>
  <c r="I557" i="2"/>
  <c r="AF59" i="2"/>
  <c r="H59" i="2"/>
  <c r="AF33" i="2"/>
  <c r="I33" i="2"/>
  <c r="BI35" i="2"/>
  <c r="BH35" i="2"/>
  <c r="BG35" i="2"/>
  <c r="BF35" i="2"/>
  <c r="BE35" i="2"/>
  <c r="BD35" i="2"/>
  <c r="BC35" i="2"/>
  <c r="BK35" i="2"/>
  <c r="BJ35" i="2"/>
  <c r="AF429" i="2"/>
  <c r="I429" i="2"/>
  <c r="BK98" i="2"/>
  <c r="BJ98" i="2"/>
  <c r="BI98" i="2"/>
  <c r="BH98" i="2"/>
  <c r="BG98" i="2"/>
  <c r="BF98" i="2"/>
  <c r="BE98" i="2"/>
  <c r="BD98" i="2"/>
  <c r="BC98" i="2"/>
  <c r="AF347" i="2"/>
  <c r="I347" i="2"/>
  <c r="H90" i="2"/>
  <c r="AF90" i="2"/>
  <c r="BK83" i="2"/>
  <c r="BJ83" i="2"/>
  <c r="BI83" i="2"/>
  <c r="BH83" i="2"/>
  <c r="BG83" i="2"/>
  <c r="BF83" i="2"/>
  <c r="BE83" i="2"/>
  <c r="BD83" i="2"/>
  <c r="BC83" i="2"/>
  <c r="AF589" i="2"/>
  <c r="J589" i="2"/>
  <c r="AF222" i="2"/>
  <c r="AF541" i="2"/>
  <c r="AF191" i="2"/>
  <c r="AF366" i="2"/>
  <c r="I366" i="2"/>
  <c r="AF250" i="2"/>
  <c r="I250" i="2"/>
  <c r="BK92" i="2"/>
  <c r="BJ92" i="2"/>
  <c r="BI92" i="2"/>
  <c r="BH92" i="2"/>
  <c r="BG92" i="2"/>
  <c r="BF92" i="2"/>
  <c r="BE92" i="2"/>
  <c r="BD92" i="2"/>
  <c r="BC92" i="2"/>
  <c r="BJ34" i="2"/>
  <c r="BI34" i="2"/>
  <c r="BH34" i="2"/>
  <c r="BG34" i="2"/>
  <c r="BF34" i="2"/>
  <c r="BE34" i="2"/>
  <c r="BD34" i="2"/>
  <c r="BC34" i="2"/>
  <c r="BK34" i="2"/>
  <c r="I315" i="2"/>
  <c r="AF315" i="2"/>
  <c r="BK19" i="2"/>
  <c r="BJ19" i="2"/>
  <c r="BI19" i="2"/>
  <c r="BH19" i="2"/>
  <c r="BG19" i="2"/>
  <c r="BF19" i="2"/>
  <c r="BE19" i="2"/>
  <c r="BD19" i="2"/>
  <c r="BC19" i="2"/>
  <c r="AT186" i="2"/>
  <c r="AS186" i="2"/>
  <c r="AR186" i="2"/>
  <c r="AQ186" i="2"/>
  <c r="AP186" i="2"/>
  <c r="AO186" i="2"/>
  <c r="AN186" i="2"/>
  <c r="AM186" i="2"/>
  <c r="AL186" i="2"/>
  <c r="BK121" i="2"/>
  <c r="BJ121" i="2"/>
  <c r="BI121" i="2"/>
  <c r="BH121" i="2"/>
  <c r="BG121" i="2"/>
  <c r="BF121" i="2"/>
  <c r="BE121" i="2"/>
  <c r="BD121" i="2"/>
  <c r="BC121" i="2"/>
  <c r="AF355" i="2"/>
  <c r="I355" i="2"/>
  <c r="AF334" i="2"/>
  <c r="I334" i="2"/>
  <c r="BK28" i="2"/>
  <c r="BJ28" i="2"/>
  <c r="BI28" i="2"/>
  <c r="BH28" i="2"/>
  <c r="BG28" i="2"/>
  <c r="BF28" i="2"/>
  <c r="BE28" i="2"/>
  <c r="BD28" i="2"/>
  <c r="BC28" i="2"/>
  <c r="BK91" i="2"/>
  <c r="BJ91" i="2"/>
  <c r="BI91" i="2"/>
  <c r="BH91" i="2"/>
  <c r="BG91" i="2"/>
  <c r="BF91" i="2"/>
  <c r="BE91" i="2"/>
  <c r="BD91" i="2"/>
  <c r="BC91" i="2"/>
  <c r="BK76" i="2"/>
  <c r="BJ76" i="2"/>
  <c r="BI76" i="2"/>
  <c r="BH76" i="2"/>
  <c r="BG76" i="2"/>
  <c r="BF76" i="2"/>
  <c r="BE76" i="2"/>
  <c r="BD76" i="2"/>
  <c r="BC76" i="2"/>
  <c r="AT122" i="2"/>
  <c r="AS122" i="2"/>
  <c r="AR122" i="2"/>
  <c r="AQ122" i="2"/>
  <c r="AP122" i="2"/>
  <c r="AO122" i="2"/>
  <c r="AN122" i="2"/>
  <c r="AM122" i="2"/>
  <c r="AL122" i="2"/>
  <c r="AF227" i="2"/>
  <c r="AF159" i="2"/>
  <c r="BK113" i="2"/>
  <c r="BJ113" i="2"/>
  <c r="BI113" i="2"/>
  <c r="BH113" i="2"/>
  <c r="BG113" i="2"/>
  <c r="BF113" i="2"/>
  <c r="BE113" i="2"/>
  <c r="BD113" i="2"/>
  <c r="BC113" i="2"/>
  <c r="AF278" i="2"/>
  <c r="I278" i="2"/>
  <c r="BK27" i="2"/>
  <c r="BJ27" i="2"/>
  <c r="BI27" i="2"/>
  <c r="BH27" i="2"/>
  <c r="BG27" i="2"/>
  <c r="BF27" i="2"/>
  <c r="BE27" i="2"/>
  <c r="BD27" i="2"/>
  <c r="BC27" i="2"/>
  <c r="BK12" i="2"/>
  <c r="BJ12" i="2"/>
  <c r="BI12" i="2"/>
  <c r="BH12" i="2"/>
  <c r="BG12" i="2"/>
  <c r="BF12" i="2"/>
  <c r="BE12" i="2"/>
  <c r="BD12" i="2"/>
  <c r="BC12" i="2"/>
  <c r="K47" i="2"/>
  <c r="AF47" i="2"/>
  <c r="AT58" i="2"/>
  <c r="AS58" i="2"/>
  <c r="AR58" i="2"/>
  <c r="AQ58" i="2"/>
  <c r="AP58" i="2"/>
  <c r="AO58" i="2"/>
  <c r="AN58" i="2"/>
  <c r="AM58" i="2"/>
  <c r="AL58" i="2"/>
  <c r="AF95" i="2"/>
  <c r="AF30" i="2"/>
  <c r="BJ114" i="2"/>
  <c r="BI114" i="2"/>
  <c r="BH114" i="2"/>
  <c r="BG114" i="2"/>
  <c r="BF114" i="2"/>
  <c r="BE114" i="2"/>
  <c r="BD114" i="2"/>
  <c r="BC114" i="2"/>
  <c r="BK114" i="2"/>
  <c r="AF187" i="2"/>
  <c r="I187" i="2"/>
  <c r="BK49" i="2"/>
  <c r="BJ49" i="2"/>
  <c r="BI49" i="2"/>
  <c r="BH49" i="2"/>
  <c r="BG49" i="2"/>
  <c r="BF49" i="2"/>
  <c r="BE49" i="2"/>
  <c r="BD49" i="2"/>
  <c r="BC49" i="2"/>
  <c r="AF376" i="2"/>
  <c r="I376" i="2"/>
  <c r="BK84" i="2"/>
  <c r="BJ84" i="2"/>
  <c r="BI84" i="2"/>
  <c r="BH84" i="2"/>
  <c r="BG84" i="2"/>
  <c r="BF84" i="2"/>
  <c r="BE84" i="2"/>
  <c r="BD84" i="2"/>
  <c r="BC84" i="2"/>
  <c r="AF623" i="2"/>
  <c r="K623" i="2"/>
  <c r="BK97" i="2"/>
  <c r="BJ97" i="2"/>
  <c r="BI97" i="2"/>
  <c r="BH97" i="2"/>
  <c r="BG97" i="2"/>
  <c r="BF97" i="2"/>
  <c r="BE97" i="2"/>
  <c r="BD97" i="2"/>
  <c r="BC97" i="2"/>
  <c r="AF636" i="2"/>
  <c r="K636" i="2"/>
  <c r="AF368" i="2"/>
  <c r="I368" i="2"/>
  <c r="AF22" i="2"/>
  <c r="J22" i="2"/>
  <c r="AF63" i="2"/>
  <c r="AF155" i="2"/>
  <c r="I155" i="2"/>
  <c r="BK106" i="2"/>
  <c r="BJ106" i="2"/>
  <c r="BI106" i="2"/>
  <c r="BH106" i="2"/>
  <c r="BG106" i="2"/>
  <c r="BF106" i="2"/>
  <c r="BE106" i="2"/>
  <c r="BD106" i="2"/>
  <c r="BC106" i="2"/>
  <c r="AF344" i="2"/>
  <c r="I344" i="2"/>
  <c r="BH20" i="2"/>
  <c r="BG20" i="2"/>
  <c r="BF20" i="2"/>
  <c r="BE20" i="2"/>
  <c r="BD20" i="2"/>
  <c r="BC20" i="2"/>
  <c r="BK20" i="2"/>
  <c r="BJ20" i="2"/>
  <c r="BI20" i="2"/>
  <c r="BK33" i="2"/>
  <c r="BJ33" i="2"/>
  <c r="BI33" i="2"/>
  <c r="BH33" i="2"/>
  <c r="BG33" i="2"/>
  <c r="BF33" i="2"/>
  <c r="BE33" i="2"/>
  <c r="BD33" i="2"/>
  <c r="BC33" i="2"/>
  <c r="I336" i="2"/>
  <c r="AF336" i="2"/>
  <c r="BI107" i="2"/>
  <c r="BH107" i="2"/>
  <c r="BG107" i="2"/>
  <c r="BF107" i="2"/>
  <c r="BE107" i="2"/>
  <c r="BD107" i="2"/>
  <c r="BC107" i="2"/>
  <c r="BK107" i="2"/>
  <c r="BJ107" i="2"/>
  <c r="I123" i="2"/>
  <c r="AF123" i="2"/>
  <c r="BK42" i="2"/>
  <c r="BJ42" i="2"/>
  <c r="BI42" i="2"/>
  <c r="BH42" i="2"/>
  <c r="BG42" i="2"/>
  <c r="BF42" i="2"/>
  <c r="BE42" i="2"/>
  <c r="BD42" i="2"/>
  <c r="BC42" i="2"/>
  <c r="I312" i="2"/>
  <c r="AF312" i="2"/>
  <c r="AF393" i="2"/>
  <c r="I393" i="2"/>
  <c r="BK105" i="2"/>
  <c r="BJ105" i="2"/>
  <c r="BI105" i="2"/>
  <c r="BH105" i="2"/>
  <c r="BG105" i="2"/>
  <c r="BF105" i="2"/>
  <c r="BE105" i="2"/>
  <c r="BD105" i="2"/>
  <c r="BC105" i="2"/>
  <c r="AF404" i="2"/>
  <c r="I404" i="2"/>
  <c r="BJ90" i="2"/>
  <c r="BI90" i="2"/>
  <c r="BH90" i="2"/>
  <c r="BG90" i="2"/>
  <c r="BF90" i="2"/>
  <c r="BE90" i="2"/>
  <c r="BD90" i="2"/>
  <c r="BC90" i="2"/>
  <c r="BK90" i="2"/>
  <c r="J304" i="2"/>
  <c r="AF304" i="2"/>
  <c r="AT267" i="2"/>
  <c r="AS267" i="2"/>
  <c r="AR267" i="2"/>
  <c r="AQ267" i="2"/>
  <c r="AP267" i="2"/>
  <c r="AO267" i="2"/>
  <c r="AN267" i="2"/>
  <c r="AM267" i="2"/>
  <c r="AL267" i="2"/>
  <c r="AI267" i="2"/>
  <c r="AJ267" i="2"/>
  <c r="AK267" i="2"/>
  <c r="BA113" i="2"/>
  <c r="BB113" i="2"/>
  <c r="AI186" i="2"/>
  <c r="AJ186" i="2"/>
  <c r="AK186" i="2"/>
  <c r="BB19" i="2"/>
  <c r="BA19" i="2"/>
  <c r="BB35" i="2"/>
  <c r="BA35" i="2"/>
  <c r="BA41" i="2"/>
  <c r="BB41" i="2"/>
  <c r="BA4" i="2"/>
  <c r="BB4" i="2"/>
  <c r="BB43" i="2"/>
  <c r="BA43" i="2"/>
  <c r="BA9" i="2"/>
  <c r="BB9" i="2"/>
  <c r="BB2" i="2"/>
  <c r="BA2" i="2"/>
  <c r="BA90" i="2"/>
  <c r="BB90" i="2"/>
  <c r="BA42" i="2"/>
  <c r="BB42" i="2"/>
  <c r="BA106" i="2"/>
  <c r="BB106" i="2"/>
  <c r="BA97" i="2"/>
  <c r="BB97" i="2"/>
  <c r="BA34" i="2"/>
  <c r="BB34" i="2"/>
  <c r="BA116" i="2"/>
  <c r="BB116" i="2"/>
  <c r="BB115" i="2"/>
  <c r="BA115" i="2"/>
  <c r="BB75" i="2"/>
  <c r="BA75" i="2"/>
  <c r="BA13" i="2"/>
  <c r="BB13" i="2"/>
  <c r="BA18" i="2"/>
  <c r="BB18" i="2"/>
  <c r="BA57" i="2"/>
  <c r="BB57" i="2"/>
  <c r="BA108" i="2"/>
  <c r="BB108" i="2"/>
  <c r="BA33" i="2"/>
  <c r="BB33" i="2"/>
  <c r="BA84" i="2"/>
  <c r="BB84" i="2"/>
  <c r="AI58" i="2"/>
  <c r="AJ58" i="2"/>
  <c r="AK58" i="2"/>
  <c r="BA12" i="2"/>
  <c r="BB12" i="2"/>
  <c r="BA76" i="2"/>
  <c r="BB76" i="2"/>
  <c r="BB59" i="2"/>
  <c r="BA59" i="2"/>
  <c r="BA122" i="2"/>
  <c r="BB122" i="2"/>
  <c r="BA5" i="2"/>
  <c r="BB5" i="2"/>
  <c r="BA25" i="2"/>
  <c r="BB25" i="2"/>
  <c r="BA52" i="2"/>
  <c r="BB52" i="2"/>
  <c r="BB107" i="2"/>
  <c r="BA107" i="2"/>
  <c r="BB83" i="2"/>
  <c r="BA83" i="2"/>
  <c r="BA100" i="2"/>
  <c r="BB100" i="2"/>
  <c r="BB51" i="2"/>
  <c r="BA51" i="2"/>
  <c r="BA81" i="2"/>
  <c r="BB81" i="2"/>
  <c r="BA60" i="2"/>
  <c r="BB60" i="2"/>
  <c r="AI122" i="2"/>
  <c r="AJ122" i="2"/>
  <c r="AK122" i="2"/>
  <c r="BB67" i="2"/>
  <c r="BA67" i="2"/>
  <c r="BA36" i="2"/>
  <c r="BB36" i="2"/>
  <c r="BA10" i="2"/>
  <c r="BB10" i="2"/>
  <c r="BA66" i="2"/>
  <c r="BB66" i="2"/>
  <c r="BB3" i="2"/>
  <c r="BA3" i="2"/>
  <c r="BA124" i="2"/>
  <c r="BB124" i="2"/>
  <c r="BA105" i="2"/>
  <c r="BB105" i="2"/>
  <c r="BA49" i="2"/>
  <c r="BB49" i="2"/>
  <c r="BA28" i="2"/>
  <c r="AZ28" i="2"/>
  <c r="AX28" i="2" s="1"/>
  <c r="BB28" i="2"/>
  <c r="BA121" i="2"/>
  <c r="BB121" i="2"/>
  <c r="BA58" i="2"/>
  <c r="BB58" i="2"/>
  <c r="BB6" i="2"/>
  <c r="BA6" i="2"/>
  <c r="BA17" i="2"/>
  <c r="BB17" i="2"/>
  <c r="BA44" i="2"/>
  <c r="BB44" i="2"/>
  <c r="BA82" i="2"/>
  <c r="BB82" i="2"/>
  <c r="BA114" i="2"/>
  <c r="BB114" i="2"/>
  <c r="BB27" i="2"/>
  <c r="BA27" i="2"/>
  <c r="BA98" i="2"/>
  <c r="BB98" i="2"/>
  <c r="BA26" i="2"/>
  <c r="BB26" i="2"/>
  <c r="BB99" i="2"/>
  <c r="BA99" i="2"/>
  <c r="BB11" i="2"/>
  <c r="BA11" i="2"/>
  <c r="BA68" i="2"/>
  <c r="BB68" i="2"/>
  <c r="BA65" i="2"/>
  <c r="BB65" i="2"/>
  <c r="BA50" i="2"/>
  <c r="BB50" i="2"/>
  <c r="BA89" i="2"/>
  <c r="BB89" i="2"/>
  <c r="BA20" i="2"/>
  <c r="BB20" i="2"/>
  <c r="BB91" i="2"/>
  <c r="BA91" i="2"/>
  <c r="BA92" i="2"/>
  <c r="BB92" i="2"/>
  <c r="BB123" i="2"/>
  <c r="BA123" i="2"/>
  <c r="BA74" i="2"/>
  <c r="BB74" i="2"/>
  <c r="AH382" i="2"/>
  <c r="AC382" i="2" s="1"/>
  <c r="AH90" i="2"/>
  <c r="AC90" i="2" s="1"/>
  <c r="AH228" i="2"/>
  <c r="AB228" i="2" s="1"/>
  <c r="E93" i="4"/>
  <c r="F93" i="4" s="1"/>
  <c r="G93" i="4" s="1"/>
  <c r="H93" i="4" s="1"/>
  <c r="E385" i="4"/>
  <c r="F385" i="4" s="1"/>
  <c r="Z385" i="4" s="1"/>
  <c r="E25" i="4"/>
  <c r="F25" i="4" s="1"/>
  <c r="AB12" i="4"/>
  <c r="E41" i="4"/>
  <c r="F41" i="4" s="1"/>
  <c r="G41" i="4" s="1"/>
  <c r="E749" i="4"/>
  <c r="F749" i="4" s="1"/>
  <c r="E33" i="4"/>
  <c r="F33" i="4" s="1"/>
  <c r="E70" i="4"/>
  <c r="F70" i="4" s="1"/>
  <c r="Z70" i="4" s="1"/>
  <c r="E173" i="4"/>
  <c r="F173" i="4" s="1"/>
  <c r="Z173" i="4" s="1"/>
  <c r="E42" i="4"/>
  <c r="F42" i="4" s="1"/>
  <c r="Z42" i="4" s="1"/>
  <c r="E871" i="4"/>
  <c r="F871" i="4" s="1"/>
  <c r="E78" i="4"/>
  <c r="F78" i="4" s="1"/>
  <c r="P78" i="4" s="1"/>
  <c r="E79" i="4"/>
  <c r="F79" i="4" s="1"/>
  <c r="Z79" i="4" s="1"/>
  <c r="E92" i="4"/>
  <c r="F92" i="4" s="1"/>
  <c r="Z92" i="4" s="1"/>
  <c r="E60" i="4"/>
  <c r="F60" i="4" s="1"/>
  <c r="G60" i="4" s="1"/>
  <c r="E100" i="4"/>
  <c r="F100" i="4" s="1"/>
  <c r="E52" i="4"/>
  <c r="F52" i="4" s="1"/>
  <c r="E74" i="4"/>
  <c r="F74" i="4" s="1"/>
  <c r="E59" i="4"/>
  <c r="F59" i="4" s="1"/>
  <c r="E45" i="4"/>
  <c r="F45" i="4" s="1"/>
  <c r="E39" i="4"/>
  <c r="F39" i="4" s="1"/>
  <c r="E31" i="4"/>
  <c r="F31" i="4" s="1"/>
  <c r="E23" i="4"/>
  <c r="F23" i="4" s="1"/>
  <c r="G23" i="4" s="1"/>
  <c r="E54" i="4"/>
  <c r="F54" i="4" s="1"/>
  <c r="G54" i="4" s="1"/>
  <c r="H54" i="4" s="1"/>
  <c r="E95" i="4"/>
  <c r="F95" i="4" s="1"/>
  <c r="Z95" i="4" s="1"/>
  <c r="E82" i="4"/>
  <c r="F82" i="4" s="1"/>
  <c r="E101" i="4"/>
  <c r="F101" i="4" s="1"/>
  <c r="E105" i="4"/>
  <c r="F105" i="4" s="1"/>
  <c r="E51" i="4"/>
  <c r="F51" i="4" s="1"/>
  <c r="Z51" i="4" s="1"/>
  <c r="E83" i="4"/>
  <c r="F83" i="4" s="1"/>
  <c r="E38" i="4"/>
  <c r="F38" i="4" s="1"/>
  <c r="E30" i="4"/>
  <c r="F30" i="4" s="1"/>
  <c r="E22" i="4"/>
  <c r="F22" i="4" s="1"/>
  <c r="E47" i="4"/>
  <c r="F47" i="4" s="1"/>
  <c r="E81" i="4"/>
  <c r="F81" i="4" s="1"/>
  <c r="AB2" i="4"/>
  <c r="E49" i="4"/>
  <c r="F49" i="4" s="1"/>
  <c r="E90" i="4"/>
  <c r="F90" i="4" s="1"/>
  <c r="E712" i="4"/>
  <c r="F712" i="4" s="1"/>
  <c r="G712" i="4" s="1"/>
  <c r="I712" i="4" s="1"/>
  <c r="E688" i="4"/>
  <c r="F688" i="4" s="1"/>
  <c r="E40" i="4"/>
  <c r="F40" i="4" s="1"/>
  <c r="G40" i="4" s="1"/>
  <c r="H40" i="4" s="1"/>
  <c r="E87" i="4"/>
  <c r="F87" i="4" s="1"/>
  <c r="E44" i="4"/>
  <c r="F44" i="4" s="1"/>
  <c r="E69" i="4"/>
  <c r="F69" i="4" s="1"/>
  <c r="Z69" i="4" s="1"/>
  <c r="E37" i="4"/>
  <c r="F37" i="4" s="1"/>
  <c r="Z37" i="4" s="1"/>
  <c r="E29" i="4"/>
  <c r="F29" i="4" s="1"/>
  <c r="G29" i="4" s="1"/>
  <c r="H29" i="4" s="1"/>
  <c r="E21" i="4"/>
  <c r="F21" i="4" s="1"/>
  <c r="E71" i="4"/>
  <c r="F71" i="4" s="1"/>
  <c r="E76" i="4"/>
  <c r="F76" i="4" s="1"/>
  <c r="G76" i="4" s="1"/>
  <c r="H76" i="4" s="1"/>
  <c r="E80" i="4"/>
  <c r="F80" i="4" s="1"/>
  <c r="AB14" i="4"/>
  <c r="E826" i="4"/>
  <c r="F826" i="4" s="1"/>
  <c r="E62" i="4"/>
  <c r="F62" i="4" s="1"/>
  <c r="E84" i="4"/>
  <c r="F84" i="4" s="1"/>
  <c r="Z84" i="4" s="1"/>
  <c r="E61" i="4"/>
  <c r="F61" i="4" s="1"/>
  <c r="E36" i="4"/>
  <c r="F36" i="4"/>
  <c r="E28" i="4"/>
  <c r="F28" i="4" s="1"/>
  <c r="Z28" i="4" s="1"/>
  <c r="E89" i="4"/>
  <c r="F89" i="4" s="1"/>
  <c r="E63" i="4"/>
  <c r="F63" i="4" s="1"/>
  <c r="G63" i="4" s="1"/>
  <c r="H63" i="4" s="1"/>
  <c r="E72" i="4"/>
  <c r="F72" i="4" s="1"/>
  <c r="E66" i="4"/>
  <c r="F66" i="4"/>
  <c r="E75" i="4"/>
  <c r="F75" i="4" s="1"/>
  <c r="Z75" i="4" s="1"/>
  <c r="AD2" i="4"/>
  <c r="E818" i="4"/>
  <c r="F818" i="4" s="1"/>
  <c r="Z818" i="4"/>
  <c r="E32" i="4"/>
  <c r="F32" i="4" s="1"/>
  <c r="E43" i="4"/>
  <c r="F43" i="4" s="1"/>
  <c r="E863" i="4"/>
  <c r="F863" i="4" s="1"/>
  <c r="E73" i="4"/>
  <c r="F73" i="4" s="1"/>
  <c r="E53" i="4"/>
  <c r="F53" i="4" s="1"/>
  <c r="E35" i="4"/>
  <c r="F35" i="4" s="1"/>
  <c r="Z35" i="4" s="1"/>
  <c r="E27" i="4"/>
  <c r="F27" i="4" s="1"/>
  <c r="E97" i="4"/>
  <c r="F97" i="4" s="1"/>
  <c r="Z97" i="4" s="1"/>
  <c r="E55" i="4"/>
  <c r="F55" i="4" s="1"/>
  <c r="E64" i="4"/>
  <c r="F64" i="4" s="1"/>
  <c r="G64" i="4" s="1"/>
  <c r="H64" i="4" s="1"/>
  <c r="E58" i="4"/>
  <c r="F58" i="4" s="1"/>
  <c r="E935" i="4"/>
  <c r="F935" i="4" s="1"/>
  <c r="E650" i="4"/>
  <c r="F650" i="4" s="1"/>
  <c r="Z650" i="4" s="1"/>
  <c r="E67" i="4"/>
  <c r="F67" i="4" s="1"/>
  <c r="E24" i="4"/>
  <c r="F24" i="4" s="1"/>
  <c r="G24" i="4" s="1"/>
  <c r="E103" i="4"/>
  <c r="F103" i="4" s="1"/>
  <c r="Z103" i="4" s="1"/>
  <c r="E1095" i="4"/>
  <c r="F1095" i="4" s="1"/>
  <c r="E68" i="4"/>
  <c r="F68" i="4" s="1"/>
  <c r="E46" i="4"/>
  <c r="F46" i="4" s="1"/>
  <c r="G46" i="4" s="1"/>
  <c r="H46" i="4" s="1"/>
  <c r="E34" i="4"/>
  <c r="F34" i="4" s="1"/>
  <c r="G34" i="4" s="1"/>
  <c r="H34" i="4" s="1"/>
  <c r="E26" i="4"/>
  <c r="F26" i="4" s="1"/>
  <c r="G26" i="4" s="1"/>
  <c r="E77" i="4"/>
  <c r="F77" i="4" s="1"/>
  <c r="E48" i="4"/>
  <c r="F48" i="4" s="1"/>
  <c r="E56" i="4"/>
  <c r="F56" i="4" s="1"/>
  <c r="Z56" i="4" s="1"/>
  <c r="E50" i="4"/>
  <c r="F50" i="4" s="1"/>
  <c r="E57" i="4"/>
  <c r="F57" i="4" s="1"/>
  <c r="Z57" i="4" s="1"/>
  <c r="E927" i="4"/>
  <c r="F927" i="4" s="1"/>
  <c r="E757" i="4"/>
  <c r="F757" i="4" s="1"/>
  <c r="G757" i="4" s="1"/>
  <c r="I757" i="4" s="1"/>
  <c r="E642" i="4"/>
  <c r="F642" i="4" s="1"/>
  <c r="AB17" i="4"/>
  <c r="AY19" i="4"/>
  <c r="E412" i="4"/>
  <c r="F412" i="4" s="1"/>
  <c r="E441" i="4"/>
  <c r="F441" i="4" s="1"/>
  <c r="E462" i="4"/>
  <c r="F462" i="4" s="1"/>
  <c r="E469" i="4"/>
  <c r="F469" i="4" s="1"/>
  <c r="G469" i="4" s="1"/>
  <c r="I469" i="4" s="1"/>
  <c r="E483" i="4"/>
  <c r="F483" i="4" s="1"/>
  <c r="E555" i="4"/>
  <c r="F555" i="4" s="1"/>
  <c r="E577" i="4"/>
  <c r="F577" i="4" s="1"/>
  <c r="E580" i="4"/>
  <c r="F580" i="4" s="1"/>
  <c r="E589" i="4"/>
  <c r="F589" i="4" s="1"/>
  <c r="E597" i="4"/>
  <c r="F597" i="4" s="1"/>
  <c r="Z597" i="4" s="1"/>
  <c r="E605" i="4"/>
  <c r="F605" i="4" s="1"/>
  <c r="Z605" i="4" s="1"/>
  <c r="E613" i="4"/>
  <c r="F613" i="4" s="1"/>
  <c r="G613" i="4" s="1"/>
  <c r="I613" i="4" s="1"/>
  <c r="E621" i="4"/>
  <c r="F621" i="4" s="1"/>
  <c r="G621" i="4" s="1"/>
  <c r="I621" i="4" s="1"/>
  <c r="E629" i="4"/>
  <c r="F629" i="4" s="1"/>
  <c r="E634" i="4"/>
  <c r="F634" i="4" s="1"/>
  <c r="E637" i="4"/>
  <c r="F637" i="4"/>
  <c r="G637" i="4" s="1"/>
  <c r="I637" i="4" s="1"/>
  <c r="E645" i="4"/>
  <c r="F645" i="4" s="1"/>
  <c r="E653" i="4"/>
  <c r="F653" i="4" s="1"/>
  <c r="G653" i="4" s="1"/>
  <c r="I653" i="4" s="1"/>
  <c r="E661" i="4"/>
  <c r="F661" i="4" s="1"/>
  <c r="Z661" i="4" s="1"/>
  <c r="E669" i="4"/>
  <c r="F669" i="4" s="1"/>
  <c r="E675" i="4"/>
  <c r="F675" i="4" s="1"/>
  <c r="E683" i="4"/>
  <c r="F683" i="4" s="1"/>
  <c r="G683" i="4" s="1"/>
  <c r="E691" i="4"/>
  <c r="F691" i="4" s="1"/>
  <c r="Z691" i="4" s="1"/>
  <c r="E696" i="4"/>
  <c r="F696" i="4"/>
  <c r="G696" i="4" s="1"/>
  <c r="E704" i="4"/>
  <c r="F704" i="4" s="1"/>
  <c r="E707" i="4"/>
  <c r="F707" i="4" s="1"/>
  <c r="E715" i="4"/>
  <c r="F715" i="4" s="1"/>
  <c r="E723" i="4"/>
  <c r="F723" i="4" s="1"/>
  <c r="E736" i="4"/>
  <c r="F736" i="4" s="1"/>
  <c r="G736" i="4" s="1"/>
  <c r="I736" i="4" s="1"/>
  <c r="E744" i="4"/>
  <c r="F744" i="4" s="1"/>
  <c r="Z744" i="4" s="1"/>
  <c r="E752" i="4"/>
  <c r="F752" i="4" s="1"/>
  <c r="G752" i="4" s="1"/>
  <c r="I752" i="4" s="1"/>
  <c r="E760" i="4"/>
  <c r="F760" i="4" s="1"/>
  <c r="E768" i="4"/>
  <c r="F768" i="4" s="1"/>
  <c r="G768" i="4" s="1"/>
  <c r="I768" i="4" s="1"/>
  <c r="E776" i="4"/>
  <c r="F776" i="4" s="1"/>
  <c r="E784" i="4"/>
  <c r="F784" i="4" s="1"/>
  <c r="E789" i="4"/>
  <c r="F789" i="4" s="1"/>
  <c r="E794" i="4"/>
  <c r="F794" i="4" s="1"/>
  <c r="R794" i="4" s="1"/>
  <c r="E797" i="4"/>
  <c r="F797" i="4" s="1"/>
  <c r="E805" i="4"/>
  <c r="F805" i="4" s="1"/>
  <c r="E813" i="4"/>
  <c r="F813" i="4" s="1"/>
  <c r="G813" i="4" s="1"/>
  <c r="I813" i="4" s="1"/>
  <c r="E821" i="4"/>
  <c r="F821" i="4" s="1"/>
  <c r="E829" i="4"/>
  <c r="F829" i="4" s="1"/>
  <c r="G829" i="4" s="1"/>
  <c r="I829" i="4" s="1"/>
  <c r="E837" i="4"/>
  <c r="F837" i="4" s="1"/>
  <c r="Z837" i="4" s="1"/>
  <c r="E850" i="4"/>
  <c r="F850" i="4" s="1"/>
  <c r="E858" i="4"/>
  <c r="F858" i="4" s="1"/>
  <c r="Z858" i="4" s="1"/>
  <c r="E866" i="4"/>
  <c r="F866" i="4" s="1"/>
  <c r="E874" i="4"/>
  <c r="F874" i="4" s="1"/>
  <c r="Z874" i="4" s="1"/>
  <c r="E882" i="4"/>
  <c r="F882" i="4" s="1"/>
  <c r="G882" i="4" s="1"/>
  <c r="E890" i="4"/>
  <c r="F890" i="4" s="1"/>
  <c r="E898" i="4"/>
  <c r="F898" i="4" s="1"/>
  <c r="E906" i="4"/>
  <c r="F906" i="4" s="1"/>
  <c r="E914" i="4"/>
  <c r="F914" i="4" s="1"/>
  <c r="E922" i="4"/>
  <c r="F922" i="4" s="1"/>
  <c r="E930" i="4"/>
  <c r="F930" i="4" s="1"/>
  <c r="G930" i="4" s="1"/>
  <c r="I930" i="4" s="1"/>
  <c r="E938" i="4"/>
  <c r="F938" i="4" s="1"/>
  <c r="Z938" i="4" s="1"/>
  <c r="E946" i="4"/>
  <c r="F946" i="4" s="1"/>
  <c r="G946" i="4" s="1"/>
  <c r="E954" i="4"/>
  <c r="F954" i="4" s="1"/>
  <c r="E962" i="4"/>
  <c r="F962" i="4" s="1"/>
  <c r="Z962" i="4" s="1"/>
  <c r="E965" i="4"/>
  <c r="F965" i="4"/>
  <c r="E973" i="4"/>
  <c r="F973" i="4" s="1"/>
  <c r="E981" i="4"/>
  <c r="F981" i="4" s="1"/>
  <c r="Z981" i="4" s="1"/>
  <c r="E990" i="4"/>
  <c r="F990" i="4" s="1"/>
  <c r="Z990" i="4" s="1"/>
  <c r="E998" i="4"/>
  <c r="F998" i="4" s="1"/>
  <c r="Z998" i="4" s="1"/>
  <c r="E1009" i="4"/>
  <c r="F1009" i="4" s="1"/>
  <c r="E1017" i="4"/>
  <c r="F1017" i="4" s="1"/>
  <c r="G1017" i="4" s="1"/>
  <c r="I1017" i="4" s="1"/>
  <c r="E1025" i="4"/>
  <c r="F1025" i="4" s="1"/>
  <c r="E1034" i="4"/>
  <c r="F1034" i="4" s="1"/>
  <c r="Z1034" i="4" s="1"/>
  <c r="E1047" i="4"/>
  <c r="F1047" i="4" s="1"/>
  <c r="Z1047" i="4" s="1"/>
  <c r="E1055" i="4"/>
  <c r="F1055" i="4" s="1"/>
  <c r="Z1055" i="4" s="1"/>
  <c r="E1063" i="4"/>
  <c r="F1063" i="4" s="1"/>
  <c r="Z1063" i="4" s="1"/>
  <c r="E1071" i="4"/>
  <c r="F1071" i="4" s="1"/>
  <c r="Z1071" i="4" s="1"/>
  <c r="E1080" i="4"/>
  <c r="F1080" i="4" s="1"/>
  <c r="E1089" i="4"/>
  <c r="F1089" i="4" s="1"/>
  <c r="G1089" i="4" s="1"/>
  <c r="E1098" i="4"/>
  <c r="F1098" i="4" s="1"/>
  <c r="E1105" i="4"/>
  <c r="F1105" i="4" s="1"/>
  <c r="G1105" i="4" s="1"/>
  <c r="E1118" i="4"/>
  <c r="F1118" i="4" s="1"/>
  <c r="E1129" i="4"/>
  <c r="F1129" i="4" s="1"/>
  <c r="E1139" i="4"/>
  <c r="F1139" i="4" s="1"/>
  <c r="E257" i="4"/>
  <c r="F257" i="4" s="1"/>
  <c r="Z257" i="4" s="1"/>
  <c r="E280" i="4"/>
  <c r="F280" i="4" s="1"/>
  <c r="E314" i="4"/>
  <c r="F314" i="4"/>
  <c r="G314" i="4" s="1"/>
  <c r="I314" i="4" s="1"/>
  <c r="E329" i="4"/>
  <c r="F329" i="4" s="1"/>
  <c r="E359" i="4"/>
  <c r="F359" i="4" s="1"/>
  <c r="E519" i="4"/>
  <c r="F519" i="4" s="1"/>
  <c r="G519" i="4" s="1"/>
  <c r="E584" i="4"/>
  <c r="F584" i="4" s="1"/>
  <c r="E592" i="4"/>
  <c r="F592" i="4" s="1"/>
  <c r="E600" i="4"/>
  <c r="F600" i="4" s="1"/>
  <c r="Z600" i="4" s="1"/>
  <c r="E608" i="4"/>
  <c r="F608" i="4" s="1"/>
  <c r="G608" i="4" s="1"/>
  <c r="E616" i="4"/>
  <c r="F616" i="4" s="1"/>
  <c r="E624" i="4"/>
  <c r="F624" i="4" s="1"/>
  <c r="G624" i="4" s="1"/>
  <c r="I624" i="4" s="1"/>
  <c r="E640" i="4"/>
  <c r="F640" i="4" s="1"/>
  <c r="E648" i="4"/>
  <c r="F648" i="4" s="1"/>
  <c r="E656" i="4"/>
  <c r="F656" i="4" s="1"/>
  <c r="G656" i="4" s="1"/>
  <c r="I656" i="4" s="1"/>
  <c r="E664" i="4"/>
  <c r="F664" i="4" s="1"/>
  <c r="E678" i="4"/>
  <c r="F678" i="4" s="1"/>
  <c r="E686" i="4"/>
  <c r="F686" i="4" s="1"/>
  <c r="E694" i="4"/>
  <c r="F694" i="4" s="1"/>
  <c r="E699" i="4"/>
  <c r="F699" i="4" s="1"/>
  <c r="G699" i="4" s="1"/>
  <c r="J699" i="4" s="1"/>
  <c r="E710" i="4"/>
  <c r="F710" i="4"/>
  <c r="E718" i="4"/>
  <c r="F718" i="4" s="1"/>
  <c r="E726" i="4"/>
  <c r="F726" i="4" s="1"/>
  <c r="G726" i="4" s="1"/>
  <c r="I726" i="4" s="1"/>
  <c r="E731" i="4"/>
  <c r="F731" i="4" s="1"/>
  <c r="G731" i="4" s="1"/>
  <c r="I731" i="4" s="1"/>
  <c r="E739" i="4"/>
  <c r="F739" i="4" s="1"/>
  <c r="E747" i="4"/>
  <c r="F747" i="4" s="1"/>
  <c r="E755" i="4"/>
  <c r="F755" i="4" s="1"/>
  <c r="E763" i="4"/>
  <c r="F763" i="4" s="1"/>
  <c r="E771" i="4"/>
  <c r="F771" i="4" s="1"/>
  <c r="G771" i="4" s="1"/>
  <c r="E779" i="4"/>
  <c r="F779" i="4" s="1"/>
  <c r="E787" i="4"/>
  <c r="F787" i="4" s="1"/>
  <c r="G787" i="4" s="1"/>
  <c r="E792" i="4"/>
  <c r="F792" i="4" s="1"/>
  <c r="G792" i="4" s="1"/>
  <c r="I792" i="4" s="1"/>
  <c r="E800" i="4"/>
  <c r="F800" i="4" s="1"/>
  <c r="E808" i="4"/>
  <c r="F808" i="4" s="1"/>
  <c r="E816" i="4"/>
  <c r="F816" i="4" s="1"/>
  <c r="E824" i="4"/>
  <c r="F824" i="4" s="1"/>
  <c r="Z824" i="4" s="1"/>
  <c r="E832" i="4"/>
  <c r="F832" i="4" s="1"/>
  <c r="E840" i="4"/>
  <c r="F840" i="4" s="1"/>
  <c r="E845" i="4"/>
  <c r="F845" i="4" s="1"/>
  <c r="E853" i="4"/>
  <c r="F853" i="4" s="1"/>
  <c r="E861" i="4"/>
  <c r="F861" i="4" s="1"/>
  <c r="E869" i="4"/>
  <c r="F869" i="4" s="1"/>
  <c r="E877" i="4"/>
  <c r="F877" i="4" s="1"/>
  <c r="E885" i="4"/>
  <c r="F885" i="4" s="1"/>
  <c r="E893" i="4"/>
  <c r="F893" i="4" s="1"/>
  <c r="E901" i="4"/>
  <c r="F901" i="4" s="1"/>
  <c r="G901" i="4" s="1"/>
  <c r="I901" i="4" s="1"/>
  <c r="E909" i="4"/>
  <c r="F909" i="4" s="1"/>
  <c r="Z909" i="4" s="1"/>
  <c r="E917" i="4"/>
  <c r="F917" i="4" s="1"/>
  <c r="E925" i="4"/>
  <c r="F925" i="4" s="1"/>
  <c r="Z925" i="4" s="1"/>
  <c r="E933" i="4"/>
  <c r="F933" i="4" s="1"/>
  <c r="Z933" i="4" s="1"/>
  <c r="E941" i="4"/>
  <c r="F941" i="4" s="1"/>
  <c r="E949" i="4"/>
  <c r="F949" i="4" s="1"/>
  <c r="Z949" i="4" s="1"/>
  <c r="E957" i="4"/>
  <c r="F957" i="4" s="1"/>
  <c r="E968" i="4"/>
  <c r="F968" i="4" s="1"/>
  <c r="E976" i="4"/>
  <c r="F976" i="4" s="1"/>
  <c r="E984" i="4"/>
  <c r="F984" i="4" s="1"/>
  <c r="E993" i="4"/>
  <c r="F993" i="4" s="1"/>
  <c r="E1001" i="4"/>
  <c r="F1001" i="4" s="1"/>
  <c r="E1004" i="4"/>
  <c r="F1004" i="4" s="1"/>
  <c r="Z1004" i="4" s="1"/>
  <c r="E1012" i="4"/>
  <c r="F1012" i="4" s="1"/>
  <c r="Z1012" i="4" s="1"/>
  <c r="E1020" i="4"/>
  <c r="F1020" i="4" s="1"/>
  <c r="E1029" i="4"/>
  <c r="F1029" i="4" s="1"/>
  <c r="E1037" i="4"/>
  <c r="F1037" i="4" s="1"/>
  <c r="G1037" i="4" s="1"/>
  <c r="I1037" i="4" s="1"/>
  <c r="E1042" i="4"/>
  <c r="F1042" i="4" s="1"/>
  <c r="E1050" i="4"/>
  <c r="F1050" i="4" s="1"/>
  <c r="G1050" i="4" s="1"/>
  <c r="K1050" i="4" s="1"/>
  <c r="E1058" i="4"/>
  <c r="F1058" i="4" s="1"/>
  <c r="E1066" i="4"/>
  <c r="F1066" i="4" s="1"/>
  <c r="E1074" i="4"/>
  <c r="F1074" i="4" s="1"/>
  <c r="E1083" i="4"/>
  <c r="F1083" i="4" s="1"/>
  <c r="E1093" i="4"/>
  <c r="F1093" i="4" s="1"/>
  <c r="E1102" i="4"/>
  <c r="F1102" i="4" s="1"/>
  <c r="E1111" i="4"/>
  <c r="F1111" i="4" s="1"/>
  <c r="Z1111" i="4" s="1"/>
  <c r="E1123" i="4"/>
  <c r="F1123" i="4" s="1"/>
  <c r="E1133" i="4"/>
  <c r="F1133" i="4" s="1"/>
  <c r="Z1133" i="4" s="1"/>
  <c r="E1143" i="4"/>
  <c r="F1143" i="4" s="1"/>
  <c r="G1143" i="4" s="1"/>
  <c r="E344" i="4"/>
  <c r="F344" i="4"/>
  <c r="G344" i="4" s="1"/>
  <c r="E390" i="4"/>
  <c r="F390" i="4" s="1"/>
  <c r="E424" i="4"/>
  <c r="F424" i="4" s="1"/>
  <c r="E449" i="4"/>
  <c r="F449" i="4" s="1"/>
  <c r="E477" i="4"/>
  <c r="F477" i="4" s="1"/>
  <c r="E495" i="4"/>
  <c r="F495" i="4" s="1"/>
  <c r="G495" i="4" s="1"/>
  <c r="I495" i="4" s="1"/>
  <c r="E498" i="4"/>
  <c r="F498" i="4" s="1"/>
  <c r="E508" i="4"/>
  <c r="F508" i="4" s="1"/>
  <c r="E541" i="4"/>
  <c r="F541" i="4" s="1"/>
  <c r="E587" i="4"/>
  <c r="F587" i="4"/>
  <c r="E595" i="4"/>
  <c r="F595" i="4" s="1"/>
  <c r="E603" i="4"/>
  <c r="F603" i="4" s="1"/>
  <c r="P603" i="4" s="1"/>
  <c r="E611" i="4"/>
  <c r="F611" i="4" s="1"/>
  <c r="E619" i="4"/>
  <c r="F619" i="4" s="1"/>
  <c r="Z619" i="4" s="1"/>
  <c r="E627" i="4"/>
  <c r="F627" i="4" s="1"/>
  <c r="E632" i="4"/>
  <c r="F632" i="4" s="1"/>
  <c r="E643" i="4"/>
  <c r="F643" i="4" s="1"/>
  <c r="G643" i="4" s="1"/>
  <c r="I643" i="4" s="1"/>
  <c r="E651" i="4"/>
  <c r="F651" i="4" s="1"/>
  <c r="E659" i="4"/>
  <c r="F659" i="4" s="1"/>
  <c r="E667" i="4"/>
  <c r="F667" i="4" s="1"/>
  <c r="E670" i="4"/>
  <c r="F670" i="4" s="1"/>
  <c r="E673" i="4"/>
  <c r="F673" i="4" s="1"/>
  <c r="E681" i="4"/>
  <c r="F681" i="4" s="1"/>
  <c r="E689" i="4"/>
  <c r="F689" i="4" s="1"/>
  <c r="Z689" i="4" s="1"/>
  <c r="E702" i="4"/>
  <c r="F702" i="4" s="1"/>
  <c r="E705" i="4"/>
  <c r="F705" i="4" s="1"/>
  <c r="E713" i="4"/>
  <c r="F713" i="4" s="1"/>
  <c r="Z713" i="4" s="1"/>
  <c r="E721" i="4"/>
  <c r="F721" i="4" s="1"/>
  <c r="Z721" i="4" s="1"/>
  <c r="E729" i="4"/>
  <c r="F729" i="4" s="1"/>
  <c r="E734" i="4"/>
  <c r="F734" i="4" s="1"/>
  <c r="G734" i="4" s="1"/>
  <c r="I734" i="4" s="1"/>
  <c r="E742" i="4"/>
  <c r="F742" i="4" s="1"/>
  <c r="G742" i="4" s="1"/>
  <c r="I742" i="4" s="1"/>
  <c r="E750" i="4"/>
  <c r="F750" i="4" s="1"/>
  <c r="Z750" i="4" s="1"/>
  <c r="E758" i="4"/>
  <c r="F758" i="4" s="1"/>
  <c r="G758" i="4" s="1"/>
  <c r="I758" i="4" s="1"/>
  <c r="E766" i="4"/>
  <c r="F766" i="4" s="1"/>
  <c r="Z766" i="4" s="1"/>
  <c r="E774" i="4"/>
  <c r="F774" i="4" s="1"/>
  <c r="G774" i="4" s="1"/>
  <c r="I774" i="4" s="1"/>
  <c r="E782" i="4"/>
  <c r="F782" i="4" s="1"/>
  <c r="Z782" i="4" s="1"/>
  <c r="E795" i="4"/>
  <c r="F795" i="4" s="1"/>
  <c r="E803" i="4"/>
  <c r="F803" i="4" s="1"/>
  <c r="E811" i="4"/>
  <c r="F811" i="4" s="1"/>
  <c r="E819" i="4"/>
  <c r="F819" i="4" s="1"/>
  <c r="E827" i="4"/>
  <c r="F827" i="4"/>
  <c r="Z827" i="4" s="1"/>
  <c r="E835" i="4"/>
  <c r="F835" i="4" s="1"/>
  <c r="E843" i="4"/>
  <c r="F843" i="4" s="1"/>
  <c r="E848" i="4"/>
  <c r="F848" i="4" s="1"/>
  <c r="E856" i="4"/>
  <c r="F856" i="4" s="1"/>
  <c r="Z856" i="4" s="1"/>
  <c r="E864" i="4"/>
  <c r="F864" i="4" s="1"/>
  <c r="E872" i="4"/>
  <c r="F872" i="4" s="1"/>
  <c r="E880" i="4"/>
  <c r="F880" i="4" s="1"/>
  <c r="E888" i="4"/>
  <c r="F888" i="4" s="1"/>
  <c r="G888" i="4" s="1"/>
  <c r="I888" i="4" s="1"/>
  <c r="E896" i="4"/>
  <c r="F896" i="4"/>
  <c r="E904" i="4"/>
  <c r="F904" i="4" s="1"/>
  <c r="G904" i="4" s="1"/>
  <c r="I904" i="4" s="1"/>
  <c r="E912" i="4"/>
  <c r="F912" i="4" s="1"/>
  <c r="E920" i="4"/>
  <c r="F920" i="4" s="1"/>
  <c r="G920" i="4" s="1"/>
  <c r="I920" i="4" s="1"/>
  <c r="E928" i="4"/>
  <c r="F928" i="4" s="1"/>
  <c r="G928" i="4" s="1"/>
  <c r="I928" i="4" s="1"/>
  <c r="E936" i="4"/>
  <c r="F936" i="4"/>
  <c r="E944" i="4"/>
  <c r="F944" i="4" s="1"/>
  <c r="E952" i="4"/>
  <c r="F952" i="4" s="1"/>
  <c r="P952" i="4" s="1"/>
  <c r="E960" i="4"/>
  <c r="F960" i="4"/>
  <c r="E963" i="4"/>
  <c r="F963" i="4" s="1"/>
  <c r="G963" i="4" s="1"/>
  <c r="I963" i="4" s="1"/>
  <c r="E971" i="4"/>
  <c r="F971" i="4" s="1"/>
  <c r="E979" i="4"/>
  <c r="F979" i="4" s="1"/>
  <c r="E988" i="4"/>
  <c r="F988" i="4" s="1"/>
  <c r="E996" i="4"/>
  <c r="F996" i="4" s="1"/>
  <c r="E1007" i="4"/>
  <c r="F1007" i="4" s="1"/>
  <c r="P1007" i="4" s="1"/>
  <c r="E1015" i="4"/>
  <c r="F1015" i="4" s="1"/>
  <c r="E1023" i="4"/>
  <c r="F1023" i="4" s="1"/>
  <c r="Z1023" i="4" s="1"/>
  <c r="E1032" i="4"/>
  <c r="F1032" i="4" s="1"/>
  <c r="Z1032" i="4" s="1"/>
  <c r="E1040" i="4"/>
  <c r="F1040" i="4" s="1"/>
  <c r="E1045" i="4"/>
  <c r="F1045" i="4" s="1"/>
  <c r="E1053" i="4"/>
  <c r="F1053" i="4" s="1"/>
  <c r="E1061" i="4"/>
  <c r="F1061" i="4" s="1"/>
  <c r="E1069" i="4"/>
  <c r="F1069" i="4" s="1"/>
  <c r="G1069" i="4" s="1"/>
  <c r="I1069" i="4" s="1"/>
  <c r="E1078" i="4"/>
  <c r="F1078" i="4" s="1"/>
  <c r="G1078" i="4" s="1"/>
  <c r="K1078" i="4" s="1"/>
  <c r="E1087" i="4"/>
  <c r="F1087" i="4" s="1"/>
  <c r="G1087" i="4" s="1"/>
  <c r="E1096" i="4"/>
  <c r="F1096" i="4" s="1"/>
  <c r="E1115" i="4"/>
  <c r="F1115" i="4" s="1"/>
  <c r="G1115" i="4" s="1"/>
  <c r="E1126" i="4"/>
  <c r="F1126" i="4" s="1"/>
  <c r="E1137" i="4"/>
  <c r="F1137" i="4" s="1"/>
  <c r="Z1137" i="4" s="1"/>
  <c r="E122" i="4"/>
  <c r="F122" i="4" s="1"/>
  <c r="E137" i="4"/>
  <c r="F137" i="4" s="1"/>
  <c r="Z137" i="4" s="1"/>
  <c r="E160" i="4"/>
  <c r="F160" i="4" s="1"/>
  <c r="E235" i="4"/>
  <c r="F235" i="4" s="1"/>
  <c r="E300" i="4"/>
  <c r="F300" i="4" s="1"/>
  <c r="E364" i="4"/>
  <c r="F364" i="4" s="1"/>
  <c r="Z364" i="4" s="1"/>
  <c r="E372" i="4"/>
  <c r="F372" i="4" s="1"/>
  <c r="E442" i="4"/>
  <c r="F442" i="4" s="1"/>
  <c r="Z442" i="4" s="1"/>
  <c r="E463" i="4"/>
  <c r="F463" i="4" s="1"/>
  <c r="Z463" i="4" s="1"/>
  <c r="E470" i="4"/>
  <c r="F470" i="4" s="1"/>
  <c r="P470" i="4" s="1"/>
  <c r="E502" i="4"/>
  <c r="F502" i="4" s="1"/>
  <c r="E527" i="4"/>
  <c r="F527" i="4" s="1"/>
  <c r="E556" i="4"/>
  <c r="F556" i="4" s="1"/>
  <c r="E571" i="4"/>
  <c r="F571" i="4" s="1"/>
  <c r="E590" i="4"/>
  <c r="F590" i="4" s="1"/>
  <c r="Z590" i="4" s="1"/>
  <c r="E598" i="4"/>
  <c r="F598" i="4" s="1"/>
  <c r="E606" i="4"/>
  <c r="F606" i="4" s="1"/>
  <c r="E614" i="4"/>
  <c r="F614" i="4" s="1"/>
  <c r="E622" i="4"/>
  <c r="F622" i="4" s="1"/>
  <c r="E630" i="4"/>
  <c r="F630" i="4" s="1"/>
  <c r="G630" i="4" s="1"/>
  <c r="I630" i="4" s="1"/>
  <c r="E635" i="4"/>
  <c r="F635" i="4" s="1"/>
  <c r="P635" i="4" s="1"/>
  <c r="E638" i="4"/>
  <c r="F638" i="4" s="1"/>
  <c r="E646" i="4"/>
  <c r="F646" i="4" s="1"/>
  <c r="E654" i="4"/>
  <c r="F654" i="4" s="1"/>
  <c r="E662" i="4"/>
  <c r="F662" i="4" s="1"/>
  <c r="G662" i="4" s="1"/>
  <c r="I662" i="4" s="1"/>
  <c r="E676" i="4"/>
  <c r="F676" i="4" s="1"/>
  <c r="E684" i="4"/>
  <c r="F684" i="4" s="1"/>
  <c r="E692" i="4"/>
  <c r="F692" i="4" s="1"/>
  <c r="E697" i="4"/>
  <c r="F697" i="4" s="1"/>
  <c r="E708" i="4"/>
  <c r="F708" i="4" s="1"/>
  <c r="G708" i="4" s="1"/>
  <c r="I708" i="4" s="1"/>
  <c r="E716" i="4"/>
  <c r="F716" i="4" s="1"/>
  <c r="E724" i="4"/>
  <c r="F724" i="4" s="1"/>
  <c r="E737" i="4"/>
  <c r="F737" i="4" s="1"/>
  <c r="E745" i="4"/>
  <c r="F745" i="4" s="1"/>
  <c r="P745" i="4" s="1"/>
  <c r="E753" i="4"/>
  <c r="F753" i="4" s="1"/>
  <c r="Z753" i="4" s="1"/>
  <c r="E761" i="4"/>
  <c r="F761" i="4" s="1"/>
  <c r="E769" i="4"/>
  <c r="F769" i="4" s="1"/>
  <c r="E777" i="4"/>
  <c r="F777" i="4" s="1"/>
  <c r="Z777" i="4" s="1"/>
  <c r="E785" i="4"/>
  <c r="F785" i="4" s="1"/>
  <c r="G785" i="4" s="1"/>
  <c r="I785" i="4" s="1"/>
  <c r="E790" i="4"/>
  <c r="F790" i="4" s="1"/>
  <c r="Z790" i="4" s="1"/>
  <c r="E798" i="4"/>
  <c r="F798" i="4" s="1"/>
  <c r="G798" i="4" s="1"/>
  <c r="I798" i="4" s="1"/>
  <c r="E806" i="4"/>
  <c r="F806" i="4" s="1"/>
  <c r="E814" i="4"/>
  <c r="F814" i="4" s="1"/>
  <c r="E822" i="4"/>
  <c r="F822" i="4" s="1"/>
  <c r="Z822" i="4" s="1"/>
  <c r="E830" i="4"/>
  <c r="F830" i="4" s="1"/>
  <c r="E838" i="4"/>
  <c r="F838" i="4" s="1"/>
  <c r="G838" i="4" s="1"/>
  <c r="I838" i="4" s="1"/>
  <c r="E851" i="4"/>
  <c r="F851" i="4" s="1"/>
  <c r="Z851" i="4" s="1"/>
  <c r="E859" i="4"/>
  <c r="F859" i="4" s="1"/>
  <c r="P859" i="4" s="1"/>
  <c r="E867" i="4"/>
  <c r="F867" i="4"/>
  <c r="E875" i="4"/>
  <c r="F875" i="4" s="1"/>
  <c r="Z875" i="4" s="1"/>
  <c r="E883" i="4"/>
  <c r="F883" i="4" s="1"/>
  <c r="G883" i="4" s="1"/>
  <c r="E891" i="4"/>
  <c r="F891" i="4"/>
  <c r="E899" i="4"/>
  <c r="F899" i="4" s="1"/>
  <c r="E907" i="4"/>
  <c r="F907" i="4" s="1"/>
  <c r="P907" i="4" s="1"/>
  <c r="E915" i="4"/>
  <c r="F915" i="4" s="1"/>
  <c r="Z915" i="4" s="1"/>
  <c r="E923" i="4"/>
  <c r="F923" i="4" s="1"/>
  <c r="E931" i="4"/>
  <c r="F931" i="4" s="1"/>
  <c r="E939" i="4"/>
  <c r="F939" i="4" s="1"/>
  <c r="E947" i="4"/>
  <c r="F947" i="4" s="1"/>
  <c r="E955" i="4"/>
  <c r="F955" i="4" s="1"/>
  <c r="Z955" i="4" s="1"/>
  <c r="E966" i="4"/>
  <c r="F966" i="4" s="1"/>
  <c r="Z966" i="4" s="1"/>
  <c r="E974" i="4"/>
  <c r="F974" i="4"/>
  <c r="Z974" i="4" s="1"/>
  <c r="E982" i="4"/>
  <c r="F982" i="4" s="1"/>
  <c r="E991" i="4"/>
  <c r="F991" i="4" s="1"/>
  <c r="E999" i="4"/>
  <c r="F999" i="4"/>
  <c r="E1002" i="4"/>
  <c r="F1002" i="4"/>
  <c r="G1002" i="4" s="1"/>
  <c r="I1002" i="4" s="1"/>
  <c r="E1010" i="4"/>
  <c r="F1010" i="4" s="1"/>
  <c r="Z1010" i="4" s="1"/>
  <c r="E1018" i="4"/>
  <c r="F1018" i="4" s="1"/>
  <c r="Z1018" i="4" s="1"/>
  <c r="E1027" i="4"/>
  <c r="F1027" i="4" s="1"/>
  <c r="E1035" i="4"/>
  <c r="F1035" i="4" s="1"/>
  <c r="E1048" i="4"/>
  <c r="F1048" i="4" s="1"/>
  <c r="E1056" i="4"/>
  <c r="F1056" i="4" s="1"/>
  <c r="E1064" i="4"/>
  <c r="F1064" i="4" s="1"/>
  <c r="E1072" i="4"/>
  <c r="F1072" i="4" s="1"/>
  <c r="E1081" i="4"/>
  <c r="F1081" i="4" s="1"/>
  <c r="Z1081" i="4" s="1"/>
  <c r="E1090" i="4"/>
  <c r="F1090" i="4" s="1"/>
  <c r="E1100" i="4"/>
  <c r="F1100" i="4" s="1"/>
  <c r="Z1100" i="4" s="1"/>
  <c r="E1107" i="4"/>
  <c r="F1107" i="4" s="1"/>
  <c r="E1119" i="4"/>
  <c r="F1119" i="4" s="1"/>
  <c r="E1130" i="4"/>
  <c r="F1130" i="4" s="1"/>
  <c r="G1130" i="4" s="1"/>
  <c r="E1140" i="4"/>
  <c r="F1140" i="4" s="1"/>
  <c r="E285" i="4"/>
  <c r="F285" i="4" s="1"/>
  <c r="E319" i="4"/>
  <c r="F319" i="4" s="1"/>
  <c r="P319" i="4" s="1"/>
  <c r="E334" i="4"/>
  <c r="F334" i="4" s="1"/>
  <c r="G334" i="4" s="1"/>
  <c r="I334" i="4" s="1"/>
  <c r="E428" i="4"/>
  <c r="F428" i="4" s="1"/>
  <c r="E457" i="4"/>
  <c r="F457" i="4" s="1"/>
  <c r="E520" i="4"/>
  <c r="F520" i="4" s="1"/>
  <c r="Z520" i="4" s="1"/>
  <c r="E585" i="4"/>
  <c r="F585" i="4" s="1"/>
  <c r="E593" i="4"/>
  <c r="F593" i="4" s="1"/>
  <c r="E601" i="4"/>
  <c r="F601" i="4"/>
  <c r="E609" i="4"/>
  <c r="F609" i="4" s="1"/>
  <c r="Z609" i="4" s="1"/>
  <c r="E617" i="4"/>
  <c r="F617" i="4" s="1"/>
  <c r="E625" i="4"/>
  <c r="F625" i="4"/>
  <c r="E641" i="4"/>
  <c r="F641" i="4"/>
  <c r="E649" i="4"/>
  <c r="F649" i="4"/>
  <c r="Z649" i="4" s="1"/>
  <c r="E657" i="4"/>
  <c r="F657" i="4" s="1"/>
  <c r="E665" i="4"/>
  <c r="F665" i="4" s="1"/>
  <c r="G665" i="4" s="1"/>
  <c r="I665" i="4" s="1"/>
  <c r="E679" i="4"/>
  <c r="F679" i="4" s="1"/>
  <c r="E687" i="4"/>
  <c r="F687" i="4" s="1"/>
  <c r="G687" i="4" s="1"/>
  <c r="E700" i="4"/>
  <c r="F700" i="4" s="1"/>
  <c r="E711" i="4"/>
  <c r="F711" i="4" s="1"/>
  <c r="E719" i="4"/>
  <c r="F719" i="4" s="1"/>
  <c r="E727" i="4"/>
  <c r="F727" i="4" s="1"/>
  <c r="Z727" i="4" s="1"/>
  <c r="E732" i="4"/>
  <c r="F732" i="4" s="1"/>
  <c r="G732" i="4" s="1"/>
  <c r="I732" i="4" s="1"/>
  <c r="E740" i="4"/>
  <c r="F740" i="4" s="1"/>
  <c r="G740" i="4" s="1"/>
  <c r="E748" i="4"/>
  <c r="F748" i="4" s="1"/>
  <c r="E756" i="4"/>
  <c r="F756" i="4" s="1"/>
  <c r="E764" i="4"/>
  <c r="F764" i="4" s="1"/>
  <c r="E772" i="4"/>
  <c r="F772" i="4" s="1"/>
  <c r="E780" i="4"/>
  <c r="F780" i="4" s="1"/>
  <c r="E793" i="4"/>
  <c r="F793" i="4" s="1"/>
  <c r="Z793" i="4"/>
  <c r="E801" i="4"/>
  <c r="F801" i="4" s="1"/>
  <c r="E809" i="4"/>
  <c r="F809" i="4" s="1"/>
  <c r="E817" i="4"/>
  <c r="F817" i="4" s="1"/>
  <c r="G817" i="4" s="1"/>
  <c r="E825" i="4"/>
  <c r="F825" i="4" s="1"/>
  <c r="G825" i="4" s="1"/>
  <c r="I825" i="4" s="1"/>
  <c r="E833" i="4"/>
  <c r="F833" i="4" s="1"/>
  <c r="G833" i="4" s="1"/>
  <c r="I833" i="4" s="1"/>
  <c r="E841" i="4"/>
  <c r="F841" i="4" s="1"/>
  <c r="Z841" i="4" s="1"/>
  <c r="E846" i="4"/>
  <c r="F846" i="4" s="1"/>
  <c r="E854" i="4"/>
  <c r="F854" i="4" s="1"/>
  <c r="E862" i="4"/>
  <c r="F862" i="4" s="1"/>
  <c r="E870" i="4"/>
  <c r="F870" i="4" s="1"/>
  <c r="G870" i="4" s="1"/>
  <c r="I870" i="4" s="1"/>
  <c r="E878" i="4"/>
  <c r="F878" i="4" s="1"/>
  <c r="E886" i="4"/>
  <c r="F886" i="4" s="1"/>
  <c r="E894" i="4"/>
  <c r="F894" i="4" s="1"/>
  <c r="Z894" i="4" s="1"/>
  <c r="E902" i="4"/>
  <c r="F902" i="4" s="1"/>
  <c r="Z902" i="4" s="1"/>
  <c r="E910" i="4"/>
  <c r="F910" i="4" s="1"/>
  <c r="E918" i="4"/>
  <c r="F918" i="4" s="1"/>
  <c r="Z918" i="4" s="1"/>
  <c r="E926" i="4"/>
  <c r="F926" i="4" s="1"/>
  <c r="E934" i="4"/>
  <c r="F934" i="4" s="1"/>
  <c r="E942" i="4"/>
  <c r="F942" i="4" s="1"/>
  <c r="E950" i="4"/>
  <c r="F950" i="4"/>
  <c r="E958" i="4"/>
  <c r="F958" i="4"/>
  <c r="G958" i="4" s="1"/>
  <c r="E969" i="4"/>
  <c r="F969" i="4" s="1"/>
  <c r="E977" i="4"/>
  <c r="F977" i="4" s="1"/>
  <c r="E985" i="4"/>
  <c r="F985" i="4" s="1"/>
  <c r="E994" i="4"/>
  <c r="F994" i="4" s="1"/>
  <c r="G994" i="4" s="1"/>
  <c r="I994" i="4" s="1"/>
  <c r="E1005" i="4"/>
  <c r="F1005" i="4" s="1"/>
  <c r="E1013" i="4"/>
  <c r="F1013" i="4" s="1"/>
  <c r="E1021" i="4"/>
  <c r="F1021" i="4" s="1"/>
  <c r="E1030" i="4"/>
  <c r="F1030" i="4"/>
  <c r="G1030" i="4" s="1"/>
  <c r="I1030" i="4" s="1"/>
  <c r="E1038" i="4"/>
  <c r="F1038" i="4" s="1"/>
  <c r="E1043" i="4"/>
  <c r="F1043" i="4" s="1"/>
  <c r="E1051" i="4"/>
  <c r="F1051" i="4" s="1"/>
  <c r="Z1051" i="4"/>
  <c r="E1059" i="4"/>
  <c r="F1059" i="4" s="1"/>
  <c r="E1067" i="4"/>
  <c r="F1067" i="4" s="1"/>
  <c r="Z1067" i="4" s="1"/>
  <c r="E1075" i="4"/>
  <c r="F1075" i="4" s="1"/>
  <c r="E1085" i="4"/>
  <c r="F1085" i="4" s="1"/>
  <c r="E1094" i="4"/>
  <c r="F1094" i="4" s="1"/>
  <c r="G1094" i="4" s="1"/>
  <c r="E1113" i="4"/>
  <c r="F1113" i="4" s="1"/>
  <c r="E1124" i="4"/>
  <c r="F1124" i="4" s="1"/>
  <c r="Z1124" i="4" s="1"/>
  <c r="E1134" i="4"/>
  <c r="F1134" i="4" s="1"/>
  <c r="Z1134" i="4" s="1"/>
  <c r="E1146" i="4"/>
  <c r="F1146" i="4" s="1"/>
  <c r="Z1146" i="4" s="1"/>
  <c r="E191" i="4"/>
  <c r="F191" i="4" s="1"/>
  <c r="E210" i="4"/>
  <c r="F210" i="4"/>
  <c r="E225" i="4"/>
  <c r="F225" i="4" s="1"/>
  <c r="E369" i="4"/>
  <c r="F369" i="4" s="1"/>
  <c r="E422" i="4"/>
  <c r="F422" i="4" s="1"/>
  <c r="E450" i="4"/>
  <c r="F450" i="4" s="1"/>
  <c r="E482" i="4"/>
  <c r="F482" i="4" s="1"/>
  <c r="E496" i="4"/>
  <c r="F496" i="4" s="1"/>
  <c r="E546" i="4"/>
  <c r="F546" i="4" s="1"/>
  <c r="E579" i="4"/>
  <c r="F579" i="4" s="1"/>
  <c r="G579" i="4" s="1"/>
  <c r="I579" i="4" s="1"/>
  <c r="E588" i="4"/>
  <c r="F588" i="4" s="1"/>
  <c r="E596" i="4"/>
  <c r="F596" i="4" s="1"/>
  <c r="E604" i="4"/>
  <c r="F604" i="4" s="1"/>
  <c r="E612" i="4"/>
  <c r="F612" i="4" s="1"/>
  <c r="E620" i="4"/>
  <c r="F620" i="4" s="1"/>
  <c r="E628" i="4"/>
  <c r="F628" i="4" s="1"/>
  <c r="E633" i="4"/>
  <c r="F633" i="4" s="1"/>
  <c r="G633" i="4" s="1"/>
  <c r="I633" i="4" s="1"/>
  <c r="E644" i="4"/>
  <c r="F644" i="4"/>
  <c r="E652" i="4"/>
  <c r="F652" i="4"/>
  <c r="E660" i="4"/>
  <c r="F660" i="4" s="1"/>
  <c r="E668" i="4"/>
  <c r="F668" i="4" s="1"/>
  <c r="Z668" i="4" s="1"/>
  <c r="E671" i="4"/>
  <c r="F671" i="4" s="1"/>
  <c r="R671" i="4" s="1"/>
  <c r="E674" i="4"/>
  <c r="F674" i="4" s="1"/>
  <c r="P674" i="4" s="1"/>
  <c r="E682" i="4"/>
  <c r="F682" i="4" s="1"/>
  <c r="G682" i="4" s="1"/>
  <c r="J682" i="4" s="1"/>
  <c r="E690" i="4"/>
  <c r="F690" i="4" s="1"/>
  <c r="E695" i="4"/>
  <c r="F695" i="4" s="1"/>
  <c r="E703" i="4"/>
  <c r="F703" i="4" s="1"/>
  <c r="G703" i="4" s="1"/>
  <c r="I703" i="4" s="1"/>
  <c r="E706" i="4"/>
  <c r="F706" i="4" s="1"/>
  <c r="G706" i="4" s="1"/>
  <c r="I706" i="4" s="1"/>
  <c r="E714" i="4"/>
  <c r="F714" i="4" s="1"/>
  <c r="E722" i="4"/>
  <c r="F722" i="4" s="1"/>
  <c r="E735" i="4"/>
  <c r="F735" i="4" s="1"/>
  <c r="Z735" i="4" s="1"/>
  <c r="E743" i="4"/>
  <c r="F743" i="4" s="1"/>
  <c r="Z743" i="4" s="1"/>
  <c r="E751" i="4"/>
  <c r="F751" i="4" s="1"/>
  <c r="E759" i="4"/>
  <c r="F759" i="4" s="1"/>
  <c r="Z759" i="4" s="1"/>
  <c r="E767" i="4"/>
  <c r="F767" i="4" s="1"/>
  <c r="Z767" i="4" s="1"/>
  <c r="E775" i="4"/>
  <c r="F775" i="4" s="1"/>
  <c r="G775" i="4" s="1"/>
  <c r="E783" i="4"/>
  <c r="F783" i="4" s="1"/>
  <c r="E788" i="4"/>
  <c r="F788" i="4" s="1"/>
  <c r="G788" i="4" s="1"/>
  <c r="I788" i="4" s="1"/>
  <c r="E796" i="4"/>
  <c r="F796" i="4" s="1"/>
  <c r="E804" i="4"/>
  <c r="F804" i="4" s="1"/>
  <c r="Z804" i="4" s="1"/>
  <c r="E812" i="4"/>
  <c r="F812" i="4" s="1"/>
  <c r="E820" i="4"/>
  <c r="F820" i="4" s="1"/>
  <c r="Z820" i="4" s="1"/>
  <c r="E828" i="4"/>
  <c r="F828" i="4" s="1"/>
  <c r="E836" i="4"/>
  <c r="F836" i="4" s="1"/>
  <c r="Z836" i="4" s="1"/>
  <c r="E844" i="4"/>
  <c r="F844" i="4" s="1"/>
  <c r="Z844" i="4" s="1"/>
  <c r="E849" i="4"/>
  <c r="F849" i="4"/>
  <c r="E857" i="4"/>
  <c r="F857" i="4" s="1"/>
  <c r="E865" i="4"/>
  <c r="F865" i="4" s="1"/>
  <c r="E873" i="4"/>
  <c r="F873" i="4" s="1"/>
  <c r="E881" i="4"/>
  <c r="F881" i="4" s="1"/>
  <c r="E889" i="4"/>
  <c r="F889" i="4" s="1"/>
  <c r="E897" i="4"/>
  <c r="F897" i="4" s="1"/>
  <c r="G897" i="4" s="1"/>
  <c r="I897" i="4" s="1"/>
  <c r="E905" i="4"/>
  <c r="F905" i="4" s="1"/>
  <c r="G905" i="4" s="1"/>
  <c r="I905" i="4" s="1"/>
  <c r="E913" i="4"/>
  <c r="F913" i="4" s="1"/>
  <c r="E921" i="4"/>
  <c r="F921" i="4" s="1"/>
  <c r="E929" i="4"/>
  <c r="F929" i="4" s="1"/>
  <c r="E937" i="4"/>
  <c r="F937" i="4" s="1"/>
  <c r="E945" i="4"/>
  <c r="F945" i="4" s="1"/>
  <c r="E953" i="4"/>
  <c r="F953" i="4" s="1"/>
  <c r="E961" i="4"/>
  <c r="F961" i="4" s="1"/>
  <c r="Z961" i="4" s="1"/>
  <c r="E964" i="4"/>
  <c r="F964" i="4" s="1"/>
  <c r="E972" i="4"/>
  <c r="F972" i="4" s="1"/>
  <c r="G972" i="4" s="1"/>
  <c r="I972" i="4" s="1"/>
  <c r="E980" i="4"/>
  <c r="F980" i="4" s="1"/>
  <c r="Z980" i="4" s="1"/>
  <c r="E989" i="4"/>
  <c r="F989" i="4" s="1"/>
  <c r="E997" i="4"/>
  <c r="F997" i="4" s="1"/>
  <c r="Z997" i="4" s="1"/>
  <c r="E1008" i="4"/>
  <c r="F1008" i="4" s="1"/>
  <c r="G1008" i="4" s="1"/>
  <c r="E1016" i="4"/>
  <c r="F1016" i="4" s="1"/>
  <c r="E1024" i="4"/>
  <c r="F1024" i="4" s="1"/>
  <c r="Z1024" i="4" s="1"/>
  <c r="E1033" i="4"/>
  <c r="F1033" i="4" s="1"/>
  <c r="E1046" i="4"/>
  <c r="F1046" i="4" s="1"/>
  <c r="E1054" i="4"/>
  <c r="F1054" i="4" s="1"/>
  <c r="P1054" i="4" s="1"/>
  <c r="E1062" i="4"/>
  <c r="F1062" i="4" s="1"/>
  <c r="E1070" i="4"/>
  <c r="F1070" i="4" s="1"/>
  <c r="Z1070" i="4" s="1"/>
  <c r="E1079" i="4"/>
  <c r="F1079" i="4" s="1"/>
  <c r="G1079" i="4" s="1"/>
  <c r="I1079" i="4" s="1"/>
  <c r="E1088" i="4"/>
  <c r="F1088" i="4" s="1"/>
  <c r="E1097" i="4"/>
  <c r="F1097" i="4" s="1"/>
  <c r="E1103" i="4"/>
  <c r="F1103" i="4" s="1"/>
  <c r="E1116" i="4"/>
  <c r="F1116" i="4" s="1"/>
  <c r="E1127" i="4"/>
  <c r="F1127" i="4"/>
  <c r="E1138" i="4"/>
  <c r="F1138" i="4" s="1"/>
  <c r="G1138" i="4" s="1"/>
  <c r="E112" i="4"/>
  <c r="F112" i="4" s="1"/>
  <c r="E142" i="4"/>
  <c r="F142" i="4" s="1"/>
  <c r="E267" i="4"/>
  <c r="F267" i="4" s="1"/>
  <c r="E305" i="4"/>
  <c r="F305" i="4" s="1"/>
  <c r="E377" i="4"/>
  <c r="F377" i="4" s="1"/>
  <c r="Z377" i="4" s="1"/>
  <c r="E503" i="4"/>
  <c r="F503" i="4" s="1"/>
  <c r="G503" i="4" s="1"/>
  <c r="I503" i="4" s="1"/>
  <c r="E528" i="4"/>
  <c r="F528" i="4" s="1"/>
  <c r="G528" i="4" s="1"/>
  <c r="E561" i="4"/>
  <c r="F561" i="4" s="1"/>
  <c r="E591" i="4"/>
  <c r="F591" i="4" s="1"/>
  <c r="E599" i="4"/>
  <c r="F599" i="4" s="1"/>
  <c r="E607" i="4"/>
  <c r="F607" i="4" s="1"/>
  <c r="E615" i="4"/>
  <c r="F615" i="4" s="1"/>
  <c r="Z615" i="4" s="1"/>
  <c r="E623" i="4"/>
  <c r="F623" i="4" s="1"/>
  <c r="E631" i="4"/>
  <c r="F631" i="4" s="1"/>
  <c r="E636" i="4"/>
  <c r="F636" i="4" s="1"/>
  <c r="E639" i="4"/>
  <c r="F639" i="4" s="1"/>
  <c r="G639" i="4" s="1"/>
  <c r="I639" i="4" s="1"/>
  <c r="E647" i="4"/>
  <c r="F647" i="4" s="1"/>
  <c r="E655" i="4"/>
  <c r="F655" i="4" s="1"/>
  <c r="E663" i="4"/>
  <c r="F663" i="4" s="1"/>
  <c r="E677" i="4"/>
  <c r="F677" i="4" s="1"/>
  <c r="E685" i="4"/>
  <c r="F685" i="4" s="1"/>
  <c r="G685" i="4" s="1"/>
  <c r="I685" i="4" s="1"/>
  <c r="E693" i="4"/>
  <c r="F693" i="4" s="1"/>
  <c r="G693" i="4" s="1"/>
  <c r="I693" i="4" s="1"/>
  <c r="E698" i="4"/>
  <c r="F698" i="4" s="1"/>
  <c r="E709" i="4"/>
  <c r="F709" i="4" s="1"/>
  <c r="Z709" i="4" s="1"/>
  <c r="E717" i="4"/>
  <c r="F717" i="4" s="1"/>
  <c r="E725" i="4"/>
  <c r="F725" i="4" s="1"/>
  <c r="E730" i="4"/>
  <c r="F730" i="4" s="1"/>
  <c r="Z730" i="4" s="1"/>
  <c r="E738" i="4"/>
  <c r="F738" i="4" s="1"/>
  <c r="E746" i="4"/>
  <c r="F746" i="4" s="1"/>
  <c r="E754" i="4"/>
  <c r="F754" i="4" s="1"/>
  <c r="E762" i="4"/>
  <c r="F762" i="4" s="1"/>
  <c r="G762" i="4" s="1"/>
  <c r="I762" i="4" s="1"/>
  <c r="E770" i="4"/>
  <c r="F770" i="4" s="1"/>
  <c r="G770" i="4" s="1"/>
  <c r="I770" i="4" s="1"/>
  <c r="E778" i="4"/>
  <c r="F778" i="4" s="1"/>
  <c r="E786" i="4"/>
  <c r="F786" i="4" s="1"/>
  <c r="E791" i="4"/>
  <c r="F791" i="4" s="1"/>
  <c r="E799" i="4"/>
  <c r="F799" i="4" s="1"/>
  <c r="E807" i="4"/>
  <c r="F807" i="4" s="1"/>
  <c r="G807" i="4" s="1"/>
  <c r="I807" i="4" s="1"/>
  <c r="E815" i="4"/>
  <c r="F815" i="4" s="1"/>
  <c r="Z815" i="4" s="1"/>
  <c r="E823" i="4"/>
  <c r="F823" i="4" s="1"/>
  <c r="E831" i="4"/>
  <c r="F831" i="4" s="1"/>
  <c r="Z831" i="4" s="1"/>
  <c r="E839" i="4"/>
  <c r="F839" i="4" s="1"/>
  <c r="E852" i="4"/>
  <c r="F852" i="4" s="1"/>
  <c r="E860" i="4"/>
  <c r="F860" i="4" s="1"/>
  <c r="E868" i="4"/>
  <c r="F868" i="4" s="1"/>
  <c r="G868" i="4" s="1"/>
  <c r="I868" i="4" s="1"/>
  <c r="E876" i="4"/>
  <c r="F876" i="4" s="1"/>
  <c r="G876" i="4" s="1"/>
  <c r="I876" i="4" s="1"/>
  <c r="E884" i="4"/>
  <c r="F884" i="4" s="1"/>
  <c r="E892" i="4"/>
  <c r="F892" i="4" s="1"/>
  <c r="E900" i="4"/>
  <c r="F900" i="4" s="1"/>
  <c r="G900" i="4" s="1"/>
  <c r="I900" i="4" s="1"/>
  <c r="E908" i="4"/>
  <c r="F908" i="4" s="1"/>
  <c r="E916" i="4"/>
  <c r="F916" i="4" s="1"/>
  <c r="E924" i="4"/>
  <c r="F924" i="4"/>
  <c r="E932" i="4"/>
  <c r="F932" i="4"/>
  <c r="E940" i="4"/>
  <c r="F940" i="4" s="1"/>
  <c r="E948" i="4"/>
  <c r="F948" i="4" s="1"/>
  <c r="E956" i="4"/>
  <c r="F956" i="4" s="1"/>
  <c r="E967" i="4"/>
  <c r="F967" i="4" s="1"/>
  <c r="P967" i="4" s="1"/>
  <c r="E975" i="4"/>
  <c r="F975" i="4" s="1"/>
  <c r="E983" i="4"/>
  <c r="F983" i="4" s="1"/>
  <c r="E992" i="4"/>
  <c r="F992" i="4" s="1"/>
  <c r="E1000" i="4"/>
  <c r="F1000" i="4" s="1"/>
  <c r="E1003" i="4"/>
  <c r="F1003" i="4" s="1"/>
  <c r="E1011" i="4"/>
  <c r="F1011" i="4" s="1"/>
  <c r="Z1011" i="4" s="1"/>
  <c r="E1019" i="4"/>
  <c r="F1019" i="4" s="1"/>
  <c r="Z1019" i="4" s="1"/>
  <c r="E1028" i="4"/>
  <c r="F1028" i="4" s="1"/>
  <c r="E1036" i="4"/>
  <c r="F1036" i="4" s="1"/>
  <c r="E1041" i="4"/>
  <c r="F1041" i="4" s="1"/>
  <c r="E1049" i="4"/>
  <c r="F1049" i="4" s="1"/>
  <c r="E1057" i="4"/>
  <c r="F1057" i="4" s="1"/>
  <c r="E1065" i="4"/>
  <c r="F1065" i="4" s="1"/>
  <c r="E1073" i="4"/>
  <c r="F1073" i="4" s="1"/>
  <c r="E1082" i="4"/>
  <c r="F1082" i="4" s="1"/>
  <c r="E1091" i="4"/>
  <c r="F1091" i="4" s="1"/>
  <c r="E1101" i="4"/>
  <c r="F1101" i="4" s="1"/>
  <c r="E1109" i="4"/>
  <c r="F1109" i="4" s="1"/>
  <c r="Z1109" i="4" s="1"/>
  <c r="E1121" i="4"/>
  <c r="F1121" i="4" s="1"/>
  <c r="G1121" i="4" s="1"/>
  <c r="E1131" i="4"/>
  <c r="F1131" i="4" s="1"/>
  <c r="E1141" i="4"/>
  <c r="F1141" i="4" s="1"/>
  <c r="E1086" i="4"/>
  <c r="F1086" i="4" s="1"/>
  <c r="Z1086" i="4" s="1"/>
  <c r="E1039" i="4"/>
  <c r="F1039" i="4" s="1"/>
  <c r="E919" i="4"/>
  <c r="F919" i="4" s="1"/>
  <c r="P919" i="4" s="1"/>
  <c r="E855" i="4"/>
  <c r="F855" i="4" s="1"/>
  <c r="E810" i="4"/>
  <c r="F810" i="4" s="1"/>
  <c r="G810" i="4" s="1"/>
  <c r="I810" i="4" s="1"/>
  <c r="E741" i="4"/>
  <c r="F741" i="4" s="1"/>
  <c r="E680" i="4"/>
  <c r="F680" i="4"/>
  <c r="E626" i="4"/>
  <c r="F626" i="4" s="1"/>
  <c r="E490" i="4"/>
  <c r="F490" i="4" s="1"/>
  <c r="E400" i="4"/>
  <c r="F400" i="4" s="1"/>
  <c r="E1076" i="4"/>
  <c r="F1076" i="4" s="1"/>
  <c r="E1031" i="4"/>
  <c r="F1031" i="4" s="1"/>
  <c r="E911" i="4"/>
  <c r="F911" i="4" s="1"/>
  <c r="E847" i="4"/>
  <c r="F847" i="4" s="1"/>
  <c r="P847" i="4" s="1"/>
  <c r="E802" i="4"/>
  <c r="F802" i="4"/>
  <c r="E733" i="4"/>
  <c r="F733" i="4"/>
  <c r="E672" i="4"/>
  <c r="F672" i="4" s="1"/>
  <c r="E618" i="4"/>
  <c r="F618" i="4" s="1"/>
  <c r="E458" i="4"/>
  <c r="F458" i="4" s="1"/>
  <c r="E339" i="4"/>
  <c r="F339" i="4" s="1"/>
  <c r="E1136" i="4"/>
  <c r="F1136" i="4" s="1"/>
  <c r="E1068" i="4"/>
  <c r="F1068" i="4" s="1"/>
  <c r="G1068" i="4" s="1"/>
  <c r="E1022" i="4"/>
  <c r="F1022" i="4" s="1"/>
  <c r="G1022" i="4" s="1"/>
  <c r="I1022" i="4" s="1"/>
  <c r="E995" i="4"/>
  <c r="F995" i="4" s="1"/>
  <c r="Z995" i="4" s="1"/>
  <c r="E903" i="4"/>
  <c r="F903" i="4" s="1"/>
  <c r="Z903" i="4" s="1"/>
  <c r="E610" i="4"/>
  <c r="F610" i="4" s="1"/>
  <c r="Z610" i="4" s="1"/>
  <c r="E540" i="4"/>
  <c r="F540" i="4" s="1"/>
  <c r="E1125" i="4"/>
  <c r="F1125" i="4" s="1"/>
  <c r="E1060" i="4"/>
  <c r="F1060" i="4" s="1"/>
  <c r="Z1060" i="4" s="1"/>
  <c r="E1014" i="4"/>
  <c r="F1014" i="4" s="1"/>
  <c r="E986" i="4"/>
  <c r="F986" i="4" s="1"/>
  <c r="Z986" i="4" s="1"/>
  <c r="E959" i="4"/>
  <c r="F959" i="4" s="1"/>
  <c r="E895" i="4"/>
  <c r="F895" i="4" s="1"/>
  <c r="P895" i="4" s="1"/>
  <c r="E781" i="4"/>
  <c r="F781" i="4" s="1"/>
  <c r="Z781" i="4" s="1"/>
  <c r="E602" i="4"/>
  <c r="F602" i="4" s="1"/>
  <c r="P602" i="4" s="1"/>
  <c r="AF602" i="4" s="1"/>
  <c r="E426" i="4"/>
  <c r="F426" i="4" s="1"/>
  <c r="E1114" i="4"/>
  <c r="F1114" i="4" s="1"/>
  <c r="E1052" i="4"/>
  <c r="F1052" i="4" s="1"/>
  <c r="G1052" i="4" s="1"/>
  <c r="I1052" i="4" s="1"/>
  <c r="E1006" i="4"/>
  <c r="F1006" i="4" s="1"/>
  <c r="E978" i="4"/>
  <c r="F978" i="4" s="1"/>
  <c r="E951" i="4"/>
  <c r="F951" i="4"/>
  <c r="E887" i="4"/>
  <c r="F887" i="4" s="1"/>
  <c r="E842" i="4"/>
  <c r="F842" i="4" s="1"/>
  <c r="E773" i="4"/>
  <c r="F773" i="4"/>
  <c r="E728" i="4"/>
  <c r="F728" i="4" s="1"/>
  <c r="E701" i="4"/>
  <c r="F701" i="4" s="1"/>
  <c r="E666" i="4"/>
  <c r="F666" i="4" s="1"/>
  <c r="G666" i="4" s="1"/>
  <c r="I666" i="4" s="1"/>
  <c r="E594" i="4"/>
  <c r="F594" i="4" s="1"/>
  <c r="G594" i="4" s="1"/>
  <c r="I594" i="4" s="1"/>
  <c r="E437" i="4"/>
  <c r="F437" i="4" s="1"/>
  <c r="E1044" i="4"/>
  <c r="F1044" i="4" s="1"/>
  <c r="E970" i="4"/>
  <c r="F970" i="4" s="1"/>
  <c r="Z970" i="4" s="1"/>
  <c r="E943" i="4"/>
  <c r="F943" i="4" s="1"/>
  <c r="G943" i="4" s="1"/>
  <c r="E879" i="4"/>
  <c r="F879" i="4" s="1"/>
  <c r="E834" i="4"/>
  <c r="F834" i="4" s="1"/>
  <c r="E765" i="4"/>
  <c r="F765" i="4" s="1"/>
  <c r="G765" i="4" s="1"/>
  <c r="I765" i="4" s="1"/>
  <c r="E720" i="4"/>
  <c r="F720" i="4" s="1"/>
  <c r="E658" i="4"/>
  <c r="F658" i="4" s="1"/>
  <c r="Z658" i="4" s="1"/>
  <c r="E586" i="4"/>
  <c r="F586" i="4" s="1"/>
  <c r="E507" i="4"/>
  <c r="F507" i="4" s="1"/>
  <c r="E117" i="4"/>
  <c r="F117" i="4" s="1"/>
  <c r="E247" i="4"/>
  <c r="F247" i="4" s="1"/>
  <c r="E198" i="4"/>
  <c r="F198" i="4" s="1"/>
  <c r="E183" i="4"/>
  <c r="F183" i="4" s="1"/>
  <c r="Z183" i="4" s="1"/>
  <c r="E168" i="4"/>
  <c r="F168" i="4" s="1"/>
  <c r="E230" i="4"/>
  <c r="F230" i="4" s="1"/>
  <c r="E215" i="4"/>
  <c r="F215" i="4" s="1"/>
  <c r="Z215" i="4" s="1"/>
  <c r="E132" i="4"/>
  <c r="F132" i="4" s="1"/>
  <c r="AY70" i="4"/>
  <c r="AY86" i="4"/>
  <c r="Z64" i="4"/>
  <c r="AY187" i="4"/>
  <c r="AY147" i="4"/>
  <c r="Z927" i="4"/>
  <c r="G927" i="4"/>
  <c r="I927" i="4" s="1"/>
  <c r="Z1089" i="4"/>
  <c r="Z1017" i="4"/>
  <c r="G949" i="4"/>
  <c r="I949" i="4" s="1"/>
  <c r="AY139" i="4"/>
  <c r="AY62" i="4"/>
  <c r="AY131" i="4"/>
  <c r="Z825" i="4"/>
  <c r="E65" i="4"/>
  <c r="F65" i="4" s="1"/>
  <c r="E85" i="4"/>
  <c r="F85" i="4" s="1"/>
  <c r="E96" i="4"/>
  <c r="F96" i="4" s="1"/>
  <c r="E99" i="4"/>
  <c r="F99" i="4" s="1"/>
  <c r="E102" i="4"/>
  <c r="F102" i="4" s="1"/>
  <c r="E120" i="4"/>
  <c r="F120" i="4" s="1"/>
  <c r="E127" i="4"/>
  <c r="F127" i="4" s="1"/>
  <c r="E140" i="4"/>
  <c r="F140" i="4" s="1"/>
  <c r="E151" i="4"/>
  <c r="F151" i="4" s="1"/>
  <c r="E156" i="4"/>
  <c r="F156" i="4" s="1"/>
  <c r="E158" i="4"/>
  <c r="F158" i="4" s="1"/>
  <c r="E163" i="4"/>
  <c r="F163" i="4" s="1"/>
  <c r="E171" i="4"/>
  <c r="F171" i="4" s="1"/>
  <c r="E176" i="4"/>
  <c r="F176" i="4" s="1"/>
  <c r="G176" i="4" s="1"/>
  <c r="E181" i="4"/>
  <c r="F181" i="4" s="1"/>
  <c r="E186" i="4"/>
  <c r="F186" i="4" s="1"/>
  <c r="E205" i="4"/>
  <c r="F205" i="4" s="1"/>
  <c r="E213" i="4"/>
  <c r="F213" i="4" s="1"/>
  <c r="E218" i="4"/>
  <c r="F218" i="4" s="1"/>
  <c r="E228" i="4"/>
  <c r="F228" i="4" s="1"/>
  <c r="E240" i="4"/>
  <c r="F240" i="4"/>
  <c r="E250" i="4"/>
  <c r="F250" i="4" s="1"/>
  <c r="E255" i="4"/>
  <c r="F255" i="4" s="1"/>
  <c r="Z255" i="4" s="1"/>
  <c r="E262" i="4"/>
  <c r="F262" i="4" s="1"/>
  <c r="E270" i="4"/>
  <c r="F270" i="4" s="1"/>
  <c r="E275" i="4"/>
  <c r="F275" i="4"/>
  <c r="E288" i="4"/>
  <c r="F288" i="4" s="1"/>
  <c r="E293" i="4"/>
  <c r="F293" i="4" s="1"/>
  <c r="E298" i="4"/>
  <c r="F298" i="4" s="1"/>
  <c r="E312" i="4"/>
  <c r="F312" i="4" s="1"/>
  <c r="E317" i="4"/>
  <c r="F317" i="4" s="1"/>
  <c r="E324" i="4"/>
  <c r="F324" i="4" s="1"/>
  <c r="E342" i="4"/>
  <c r="F342" i="4" s="1"/>
  <c r="E349" i="4"/>
  <c r="F349" i="4" s="1"/>
  <c r="E354" i="4"/>
  <c r="F354" i="4" s="1"/>
  <c r="E375" i="4"/>
  <c r="F375" i="4" s="1"/>
  <c r="G375" i="4" s="1"/>
  <c r="E380" i="4"/>
  <c r="F380" i="4" s="1"/>
  <c r="E393" i="4"/>
  <c r="F393" i="4" s="1"/>
  <c r="G393" i="4" s="1"/>
  <c r="I393" i="4" s="1"/>
  <c r="E405" i="4"/>
  <c r="F405" i="4" s="1"/>
  <c r="E410" i="4"/>
  <c r="F410" i="4" s="1"/>
  <c r="E415" i="4"/>
  <c r="F415" i="4" s="1"/>
  <c r="E420" i="4"/>
  <c r="F420" i="4" s="1"/>
  <c r="E445" i="4"/>
  <c r="F445" i="4" s="1"/>
  <c r="E453" i="4"/>
  <c r="F453" i="4" s="1"/>
  <c r="E461" i="4"/>
  <c r="F461" i="4" s="1"/>
  <c r="Z461" i="4" s="1"/>
  <c r="E473" i="4"/>
  <c r="F473" i="4" s="1"/>
  <c r="E478" i="4"/>
  <c r="F478" i="4" s="1"/>
  <c r="E486" i="4"/>
  <c r="F486" i="4" s="1"/>
  <c r="E491" i="4"/>
  <c r="F491" i="4" s="1"/>
  <c r="E513" i="4"/>
  <c r="F513" i="4" s="1"/>
  <c r="E523" i="4"/>
  <c r="F523" i="4" s="1"/>
  <c r="E531" i="4"/>
  <c r="F531" i="4" s="1"/>
  <c r="E536" i="4"/>
  <c r="F536" i="4" s="1"/>
  <c r="E544" i="4"/>
  <c r="F544" i="4" s="1"/>
  <c r="E549" i="4"/>
  <c r="F549" i="4" s="1"/>
  <c r="E559" i="4"/>
  <c r="F559" i="4" s="1"/>
  <c r="E564" i="4"/>
  <c r="F564" i="4" s="1"/>
  <c r="E569" i="4"/>
  <c r="F569" i="4" s="1"/>
  <c r="E576" i="4"/>
  <c r="F576" i="4" s="1"/>
  <c r="E578" i="4"/>
  <c r="F578" i="4" s="1"/>
  <c r="E583" i="4"/>
  <c r="F583" i="4" s="1"/>
  <c r="E88" i="4"/>
  <c r="F88" i="4" s="1"/>
  <c r="E91" i="4"/>
  <c r="F91" i="4" s="1"/>
  <c r="E110" i="4"/>
  <c r="F110" i="4"/>
  <c r="E115" i="4"/>
  <c r="F115" i="4" s="1"/>
  <c r="E125" i="4"/>
  <c r="F125" i="4" s="1"/>
  <c r="E130" i="4"/>
  <c r="F130" i="4" s="1"/>
  <c r="E135" i="4"/>
  <c r="F135" i="4" s="1"/>
  <c r="E145" i="4"/>
  <c r="F145" i="4" s="1"/>
  <c r="E147" i="4"/>
  <c r="F147" i="4" s="1"/>
  <c r="Z147" i="4" s="1"/>
  <c r="E149" i="4"/>
  <c r="F149" i="4" s="1"/>
  <c r="E154" i="4"/>
  <c r="F154" i="4" s="1"/>
  <c r="E166" i="4"/>
  <c r="F166" i="4" s="1"/>
  <c r="E189" i="4"/>
  <c r="F189" i="4" s="1"/>
  <c r="E196" i="4"/>
  <c r="F196" i="4" s="1"/>
  <c r="E201" i="4"/>
  <c r="F201" i="4"/>
  <c r="E203" i="4"/>
  <c r="F203" i="4" s="1"/>
  <c r="E208" i="4"/>
  <c r="F208" i="4" s="1"/>
  <c r="E223" i="4"/>
  <c r="F223" i="4" s="1"/>
  <c r="E233" i="4"/>
  <c r="F233" i="4" s="1"/>
  <c r="E245" i="4"/>
  <c r="F245" i="4" s="1"/>
  <c r="E260" i="4"/>
  <c r="F260" i="4" s="1"/>
  <c r="E265" i="4"/>
  <c r="F265" i="4" s="1"/>
  <c r="E273" i="4"/>
  <c r="F273" i="4" s="1"/>
  <c r="E278" i="4"/>
  <c r="F278" i="4" s="1"/>
  <c r="E283" i="4"/>
  <c r="F283" i="4" s="1"/>
  <c r="E291" i="4"/>
  <c r="F291" i="4"/>
  <c r="E303" i="4"/>
  <c r="F303" i="4"/>
  <c r="E310" i="4"/>
  <c r="F310" i="4" s="1"/>
  <c r="E327" i="4"/>
  <c r="F327" i="4" s="1"/>
  <c r="E332" i="4"/>
  <c r="F332" i="4"/>
  <c r="E337" i="4"/>
  <c r="F337" i="4" s="1"/>
  <c r="E347" i="4"/>
  <c r="F347" i="4" s="1"/>
  <c r="E357" i="4"/>
  <c r="F357" i="4" s="1"/>
  <c r="E360" i="4"/>
  <c r="F360" i="4" s="1"/>
  <c r="E362" i="4"/>
  <c r="F362" i="4"/>
  <c r="E367" i="4"/>
  <c r="F367" i="4" s="1"/>
  <c r="E383" i="4"/>
  <c r="F383" i="4" s="1"/>
  <c r="E388" i="4"/>
  <c r="F388" i="4" s="1"/>
  <c r="E398" i="4"/>
  <c r="F398" i="4" s="1"/>
  <c r="E403" i="4"/>
  <c r="F403" i="4" s="1"/>
  <c r="E408" i="4"/>
  <c r="F408" i="4" s="1"/>
  <c r="E431" i="4"/>
  <c r="F431" i="4" s="1"/>
  <c r="E433" i="4"/>
  <c r="F433" i="4" s="1"/>
  <c r="Z433" i="4" s="1"/>
  <c r="E435" i="4"/>
  <c r="F435" i="4" s="1"/>
  <c r="E440" i="4"/>
  <c r="F440" i="4" s="1"/>
  <c r="Z440" i="4" s="1"/>
  <c r="E448" i="4"/>
  <c r="F448" i="4" s="1"/>
  <c r="E456" i="4"/>
  <c r="F456" i="4" s="1"/>
  <c r="E468" i="4"/>
  <c r="F468" i="4" s="1"/>
  <c r="E476" i="4"/>
  <c r="F476" i="4" s="1"/>
  <c r="E481" i="4"/>
  <c r="F481" i="4" s="1"/>
  <c r="E489" i="4"/>
  <c r="F489" i="4" s="1"/>
  <c r="E494" i="4"/>
  <c r="F494" i="4" s="1"/>
  <c r="E501" i="4"/>
  <c r="F501" i="4" s="1"/>
  <c r="E506" i="4"/>
  <c r="F506" i="4" s="1"/>
  <c r="E516" i="4"/>
  <c r="F516" i="4" s="1"/>
  <c r="E518" i="4"/>
  <c r="F518" i="4" s="1"/>
  <c r="E526" i="4"/>
  <c r="F526" i="4" s="1"/>
  <c r="G526" i="4" s="1"/>
  <c r="E539" i="4"/>
  <c r="F539" i="4" s="1"/>
  <c r="E554" i="4"/>
  <c r="F554" i="4" s="1"/>
  <c r="P554" i="4" s="1"/>
  <c r="E574" i="4"/>
  <c r="F574" i="4" s="1"/>
  <c r="E108" i="4"/>
  <c r="F108" i="4" s="1"/>
  <c r="E113" i="4"/>
  <c r="F113" i="4" s="1"/>
  <c r="E118" i="4"/>
  <c r="F118" i="4" s="1"/>
  <c r="P118" i="4" s="1"/>
  <c r="E123" i="4"/>
  <c r="F123" i="4" s="1"/>
  <c r="E133" i="4"/>
  <c r="F133" i="4" s="1"/>
  <c r="E138" i="4"/>
  <c r="F138" i="4" s="1"/>
  <c r="E161" i="4"/>
  <c r="F161" i="4" s="1"/>
  <c r="E169" i="4"/>
  <c r="F169" i="4" s="1"/>
  <c r="Z169" i="4" s="1"/>
  <c r="E174" i="4"/>
  <c r="F174" i="4" s="1"/>
  <c r="E179" i="4"/>
  <c r="F179" i="4" s="1"/>
  <c r="E184" i="4"/>
  <c r="F184" i="4" s="1"/>
  <c r="E192" i="4"/>
  <c r="F192" i="4" s="1"/>
  <c r="E194" i="4"/>
  <c r="F194" i="4" s="1"/>
  <c r="E199" i="4"/>
  <c r="F199" i="4" s="1"/>
  <c r="E211" i="4"/>
  <c r="F211" i="4" s="1"/>
  <c r="E216" i="4"/>
  <c r="F216" i="4" s="1"/>
  <c r="E221" i="4"/>
  <c r="F221" i="4" s="1"/>
  <c r="E226" i="4"/>
  <c r="F226" i="4" s="1"/>
  <c r="E231" i="4"/>
  <c r="F231" i="4" s="1"/>
  <c r="E238" i="4"/>
  <c r="F238" i="4" s="1"/>
  <c r="E243" i="4"/>
  <c r="F243" i="4" s="1"/>
  <c r="E248" i="4"/>
  <c r="F248" i="4" s="1"/>
  <c r="E253" i="4"/>
  <c r="F253" i="4" s="1"/>
  <c r="E268" i="4"/>
  <c r="F268" i="4" s="1"/>
  <c r="E281" i="4"/>
  <c r="F281" i="4" s="1"/>
  <c r="E286" i="4"/>
  <c r="F286" i="4" s="1"/>
  <c r="E296" i="4"/>
  <c r="F296" i="4" s="1"/>
  <c r="E301" i="4"/>
  <c r="F301" i="4" s="1"/>
  <c r="E308" i="4"/>
  <c r="F308" i="4" s="1"/>
  <c r="E315" i="4"/>
  <c r="F315" i="4" s="1"/>
  <c r="E320" i="4"/>
  <c r="F320" i="4" s="1"/>
  <c r="E322" i="4"/>
  <c r="F322" i="4" s="1"/>
  <c r="Z322" i="4" s="1"/>
  <c r="E335" i="4"/>
  <c r="F335" i="4" s="1"/>
  <c r="E340" i="4"/>
  <c r="F340" i="4" s="1"/>
  <c r="E345" i="4"/>
  <c r="F345" i="4" s="1"/>
  <c r="E352" i="4"/>
  <c r="F352" i="4" s="1"/>
  <c r="E370" i="4"/>
  <c r="F370" i="4" s="1"/>
  <c r="E373" i="4"/>
  <c r="F373" i="4" s="1"/>
  <c r="E378" i="4"/>
  <c r="F378" i="4" s="1"/>
  <c r="E386" i="4"/>
  <c r="F386" i="4" s="1"/>
  <c r="E391" i="4"/>
  <c r="F391" i="4" s="1"/>
  <c r="E396" i="4"/>
  <c r="F396" i="4" s="1"/>
  <c r="E401" i="4"/>
  <c r="F401" i="4" s="1"/>
  <c r="E413" i="4"/>
  <c r="F413" i="4" s="1"/>
  <c r="E418" i="4"/>
  <c r="F418" i="4" s="1"/>
  <c r="E429" i="4"/>
  <c r="F429" i="4" s="1"/>
  <c r="E443" i="4"/>
  <c r="F443" i="4" s="1"/>
  <c r="E451" i="4"/>
  <c r="F451" i="4" s="1"/>
  <c r="E459" i="4"/>
  <c r="F459" i="4" s="1"/>
  <c r="E464" i="4"/>
  <c r="F464" i="4" s="1"/>
  <c r="G464" i="4" s="1"/>
  <c r="E466" i="4"/>
  <c r="F466" i="4" s="1"/>
  <c r="E471" i="4"/>
  <c r="F471" i="4" s="1"/>
  <c r="E484" i="4"/>
  <c r="F484" i="4" s="1"/>
  <c r="E497" i="4"/>
  <c r="F497" i="4" s="1"/>
  <c r="E504" i="4"/>
  <c r="F504" i="4" s="1"/>
  <c r="E509" i="4"/>
  <c r="F509" i="4" s="1"/>
  <c r="E511" i="4"/>
  <c r="F511" i="4" s="1"/>
  <c r="E521" i="4"/>
  <c r="F521" i="4" s="1"/>
  <c r="E529" i="4"/>
  <c r="F529" i="4" s="1"/>
  <c r="E534" i="4"/>
  <c r="F534" i="4" s="1"/>
  <c r="E542" i="4"/>
  <c r="F542" i="4" s="1"/>
  <c r="E547" i="4"/>
  <c r="F547" i="4" s="1"/>
  <c r="E552" i="4"/>
  <c r="F552" i="4" s="1"/>
  <c r="E557" i="4"/>
  <c r="F557" i="4" s="1"/>
  <c r="P557" i="4" s="1"/>
  <c r="E562" i="4"/>
  <c r="F562" i="4" s="1"/>
  <c r="E567" i="4"/>
  <c r="F567" i="4" s="1"/>
  <c r="E572" i="4"/>
  <c r="F572" i="4" s="1"/>
  <c r="E581" i="4"/>
  <c r="F581" i="4" s="1"/>
  <c r="E86" i="4"/>
  <c r="F86" i="4" s="1"/>
  <c r="E94" i="4"/>
  <c r="F94" i="4" s="1"/>
  <c r="E106" i="4"/>
  <c r="F106" i="4" s="1"/>
  <c r="E121" i="4"/>
  <c r="F121" i="4" s="1"/>
  <c r="E128" i="4"/>
  <c r="F128" i="4" s="1"/>
  <c r="E143" i="4"/>
  <c r="F143" i="4" s="1"/>
  <c r="E152" i="4"/>
  <c r="F152" i="4" s="1"/>
  <c r="E159" i="4"/>
  <c r="F159" i="4" s="1"/>
  <c r="E164" i="4"/>
  <c r="F164" i="4" s="1"/>
  <c r="E177" i="4"/>
  <c r="F177" i="4" s="1"/>
  <c r="E187" i="4"/>
  <c r="F187" i="4" s="1"/>
  <c r="Z187" i="4" s="1"/>
  <c r="E206" i="4"/>
  <c r="F206" i="4" s="1"/>
  <c r="E214" i="4"/>
  <c r="F214" i="4" s="1"/>
  <c r="E219" i="4"/>
  <c r="F219" i="4" s="1"/>
  <c r="E236" i="4"/>
  <c r="F236" i="4" s="1"/>
  <c r="E241" i="4"/>
  <c r="F241" i="4" s="1"/>
  <c r="E251" i="4"/>
  <c r="F251" i="4" s="1"/>
  <c r="E256" i="4"/>
  <c r="F256" i="4" s="1"/>
  <c r="E258" i="4"/>
  <c r="F258" i="4" s="1"/>
  <c r="E263" i="4"/>
  <c r="F263" i="4" s="1"/>
  <c r="E271" i="4"/>
  <c r="F271" i="4" s="1"/>
  <c r="E276" i="4"/>
  <c r="F276" i="4" s="1"/>
  <c r="E289" i="4"/>
  <c r="F289" i="4" s="1"/>
  <c r="E294" i="4"/>
  <c r="F294" i="4" s="1"/>
  <c r="E306" i="4"/>
  <c r="F306" i="4" s="1"/>
  <c r="E313" i="4"/>
  <c r="F313" i="4" s="1"/>
  <c r="E325" i="4"/>
  <c r="F325" i="4" s="1"/>
  <c r="P325" i="4" s="1"/>
  <c r="E330" i="4"/>
  <c r="F330" i="4" s="1"/>
  <c r="E350" i="4"/>
  <c r="F350" i="4" s="1"/>
  <c r="E355" i="4"/>
  <c r="F355" i="4" s="1"/>
  <c r="E365" i="4"/>
  <c r="F365" i="4" s="1"/>
  <c r="E381" i="4"/>
  <c r="F381" i="4" s="1"/>
  <c r="E394" i="4"/>
  <c r="F394" i="4" s="1"/>
  <c r="E406" i="4"/>
  <c r="F406" i="4" s="1"/>
  <c r="E411" i="4"/>
  <c r="F411" i="4" s="1"/>
  <c r="E416" i="4"/>
  <c r="F416" i="4" s="1"/>
  <c r="E421" i="4"/>
  <c r="F421" i="4" s="1"/>
  <c r="E423" i="4"/>
  <c r="F423" i="4" s="1"/>
  <c r="E425" i="4"/>
  <c r="F425" i="4" s="1"/>
  <c r="E427" i="4"/>
  <c r="F427" i="4" s="1"/>
  <c r="E438" i="4"/>
  <c r="F438" i="4" s="1"/>
  <c r="E446" i="4"/>
  <c r="F446" i="4" s="1"/>
  <c r="E454" i="4"/>
  <c r="F454" i="4" s="1"/>
  <c r="E474" i="4"/>
  <c r="F474" i="4" s="1"/>
  <c r="E479" i="4"/>
  <c r="F479" i="4" s="1"/>
  <c r="E487" i="4"/>
  <c r="F487" i="4" s="1"/>
  <c r="E492" i="4"/>
  <c r="F492" i="4" s="1"/>
  <c r="E499" i="4"/>
  <c r="F499" i="4" s="1"/>
  <c r="E514" i="4"/>
  <c r="F514" i="4" s="1"/>
  <c r="E524" i="4"/>
  <c r="F524" i="4" s="1"/>
  <c r="E532" i="4"/>
  <c r="F532" i="4" s="1"/>
  <c r="E537" i="4"/>
  <c r="F537" i="4" s="1"/>
  <c r="E545" i="4"/>
  <c r="F545" i="4" s="1"/>
  <c r="E550" i="4"/>
  <c r="F550" i="4" s="1"/>
  <c r="E560" i="4"/>
  <c r="F560" i="4" s="1"/>
  <c r="E565" i="4"/>
  <c r="F565" i="4" s="1"/>
  <c r="E570" i="4"/>
  <c r="F570" i="4" s="1"/>
  <c r="E111" i="4"/>
  <c r="F111" i="4" s="1"/>
  <c r="E116" i="4"/>
  <c r="F116" i="4" s="1"/>
  <c r="Z116" i="4" s="1"/>
  <c r="E126" i="4"/>
  <c r="F126" i="4" s="1"/>
  <c r="E131" i="4"/>
  <c r="F131" i="4" s="1"/>
  <c r="E136" i="4"/>
  <c r="F136" i="4" s="1"/>
  <c r="E141" i="4"/>
  <c r="F141" i="4" s="1"/>
  <c r="E150" i="4"/>
  <c r="F150" i="4" s="1"/>
  <c r="E155" i="4"/>
  <c r="F155" i="4" s="1"/>
  <c r="E157" i="4"/>
  <c r="F157" i="4" s="1"/>
  <c r="E167" i="4"/>
  <c r="F167" i="4" s="1"/>
  <c r="G167" i="4" s="1"/>
  <c r="E172" i="4"/>
  <c r="F172" i="4" s="1"/>
  <c r="E182" i="4"/>
  <c r="F182" i="4" s="1"/>
  <c r="E190" i="4"/>
  <c r="F190" i="4" s="1"/>
  <c r="E197" i="4"/>
  <c r="F197" i="4" s="1"/>
  <c r="E204" i="4"/>
  <c r="F204" i="4"/>
  <c r="E209" i="4"/>
  <c r="F209" i="4"/>
  <c r="E224" i="4"/>
  <c r="F224" i="4" s="1"/>
  <c r="E229" i="4"/>
  <c r="F229" i="4" s="1"/>
  <c r="E234" i="4"/>
  <c r="F234" i="4" s="1"/>
  <c r="E246" i="4"/>
  <c r="F246" i="4" s="1"/>
  <c r="G246" i="4" s="1"/>
  <c r="I246" i="4" s="1"/>
  <c r="E266" i="4"/>
  <c r="F266" i="4" s="1"/>
  <c r="G266" i="4" s="1"/>
  <c r="E279" i="4"/>
  <c r="F279" i="4" s="1"/>
  <c r="E284" i="4"/>
  <c r="F284" i="4" s="1"/>
  <c r="E292" i="4"/>
  <c r="F292" i="4" s="1"/>
  <c r="E299" i="4"/>
  <c r="F299" i="4" s="1"/>
  <c r="E304" i="4"/>
  <c r="F304" i="4" s="1"/>
  <c r="E311" i="4"/>
  <c r="F311" i="4" s="1"/>
  <c r="E318" i="4"/>
  <c r="F318" i="4" s="1"/>
  <c r="E328" i="4"/>
  <c r="F328" i="4" s="1"/>
  <c r="E333" i="4"/>
  <c r="F333" i="4" s="1"/>
  <c r="E338" i="4"/>
  <c r="F338" i="4" s="1"/>
  <c r="Z338" i="4" s="1"/>
  <c r="E343" i="4"/>
  <c r="F343" i="4" s="1"/>
  <c r="E358" i="4"/>
  <c r="F358" i="4" s="1"/>
  <c r="E363" i="4"/>
  <c r="F363" i="4" s="1"/>
  <c r="E368" i="4"/>
  <c r="F368" i="4" s="1"/>
  <c r="E376" i="4"/>
  <c r="F376" i="4" s="1"/>
  <c r="E384" i="4"/>
  <c r="F384" i="4" s="1"/>
  <c r="E389" i="4"/>
  <c r="F389" i="4" s="1"/>
  <c r="Z389" i="4" s="1"/>
  <c r="E399" i="4"/>
  <c r="F399" i="4" s="1"/>
  <c r="E409" i="4"/>
  <c r="F409" i="4" s="1"/>
  <c r="E436" i="4"/>
  <c r="F436" i="4" s="1"/>
  <c r="E98" i="4"/>
  <c r="F98" i="4" s="1"/>
  <c r="E109" i="4"/>
  <c r="F109" i="4" s="1"/>
  <c r="E114" i="4"/>
  <c r="F114" i="4" s="1"/>
  <c r="E119" i="4"/>
  <c r="F119" i="4" s="1"/>
  <c r="E124" i="4"/>
  <c r="F124" i="4" s="1"/>
  <c r="E134" i="4"/>
  <c r="F134" i="4" s="1"/>
  <c r="E139" i="4"/>
  <c r="F139" i="4" s="1"/>
  <c r="E148" i="4"/>
  <c r="F148" i="4" s="1"/>
  <c r="E162" i="4"/>
  <c r="F162" i="4" s="1"/>
  <c r="E170" i="4"/>
  <c r="F170" i="4" s="1"/>
  <c r="E175" i="4"/>
  <c r="F175" i="4" s="1"/>
  <c r="E180" i="4"/>
  <c r="F180" i="4" s="1"/>
  <c r="E185" i="4"/>
  <c r="F185" i="4" s="1"/>
  <c r="E200" i="4"/>
  <c r="F200" i="4" s="1"/>
  <c r="E202" i="4"/>
  <c r="F202" i="4" s="1"/>
  <c r="E212" i="4"/>
  <c r="F212" i="4" s="1"/>
  <c r="E217" i="4"/>
  <c r="F217" i="4" s="1"/>
  <c r="E227" i="4"/>
  <c r="F227" i="4"/>
  <c r="P227" i="4" s="1"/>
  <c r="E239" i="4"/>
  <c r="F239" i="4" s="1"/>
  <c r="E249" i="4"/>
  <c r="F249" i="4" s="1"/>
  <c r="E254" i="4"/>
  <c r="F254" i="4" s="1"/>
  <c r="E261" i="4"/>
  <c r="F261" i="4" s="1"/>
  <c r="E269" i="4"/>
  <c r="F269" i="4" s="1"/>
  <c r="E274" i="4"/>
  <c r="F274" i="4" s="1"/>
  <c r="E287" i="4"/>
  <c r="F287" i="4" s="1"/>
  <c r="E297" i="4"/>
  <c r="F297" i="4" s="1"/>
  <c r="E302" i="4"/>
  <c r="F302" i="4" s="1"/>
  <c r="E309" i="4"/>
  <c r="F309" i="4" s="1"/>
  <c r="G309" i="4" s="1"/>
  <c r="I309" i="4" s="1"/>
  <c r="E316" i="4"/>
  <c r="F316" i="4" s="1"/>
  <c r="E323" i="4"/>
  <c r="F323" i="4" s="1"/>
  <c r="E336" i="4"/>
  <c r="F336" i="4" s="1"/>
  <c r="E341" i="4"/>
  <c r="F341" i="4" s="1"/>
  <c r="E346" i="4"/>
  <c r="F346" i="4" s="1"/>
  <c r="E348" i="4"/>
  <c r="F348" i="4" s="1"/>
  <c r="P348" i="4" s="1"/>
  <c r="E353" i="4"/>
  <c r="F353" i="4" s="1"/>
  <c r="E361" i="4"/>
  <c r="F361" i="4" s="1"/>
  <c r="E371" i="4"/>
  <c r="F371" i="4" s="1"/>
  <c r="E374" i="4"/>
  <c r="F374" i="4" s="1"/>
  <c r="E379" i="4"/>
  <c r="F379" i="4" s="1"/>
  <c r="E387" i="4"/>
  <c r="F387" i="4" s="1"/>
  <c r="E392" i="4"/>
  <c r="F392" i="4" s="1"/>
  <c r="E397" i="4"/>
  <c r="F397" i="4" s="1"/>
  <c r="P397" i="4" s="1"/>
  <c r="E402" i="4"/>
  <c r="F402" i="4" s="1"/>
  <c r="E404" i="4"/>
  <c r="F404" i="4" s="1"/>
  <c r="Z404" i="4" s="1"/>
  <c r="E414" i="4"/>
  <c r="F414" i="4" s="1"/>
  <c r="E419" i="4"/>
  <c r="F419" i="4" s="1"/>
  <c r="E432" i="4"/>
  <c r="F432" i="4" s="1"/>
  <c r="E434" i="4"/>
  <c r="F434" i="4" s="1"/>
  <c r="E444" i="4"/>
  <c r="F444" i="4" s="1"/>
  <c r="E452" i="4"/>
  <c r="F452" i="4" s="1"/>
  <c r="E460" i="4"/>
  <c r="F460" i="4" s="1"/>
  <c r="E467" i="4"/>
  <c r="F467" i="4" s="1"/>
  <c r="E472" i="4"/>
  <c r="F472" i="4" s="1"/>
  <c r="Z472" i="4" s="1"/>
  <c r="E485" i="4"/>
  <c r="F485" i="4" s="1"/>
  <c r="E505" i="4"/>
  <c r="F505" i="4"/>
  <c r="E510" i="4"/>
  <c r="F510" i="4" s="1"/>
  <c r="E512" i="4"/>
  <c r="F512" i="4" s="1"/>
  <c r="E517" i="4"/>
  <c r="F517" i="4" s="1"/>
  <c r="E522" i="4"/>
  <c r="F522" i="4" s="1"/>
  <c r="E530" i="4"/>
  <c r="F530" i="4" s="1"/>
  <c r="E535" i="4"/>
  <c r="F535" i="4" s="1"/>
  <c r="E543" i="4"/>
  <c r="F543" i="4" s="1"/>
  <c r="E548" i="4"/>
  <c r="F548" i="4" s="1"/>
  <c r="E553" i="4"/>
  <c r="F553" i="4" s="1"/>
  <c r="E558" i="4"/>
  <c r="F558" i="4" s="1"/>
  <c r="E563" i="4"/>
  <c r="F563" i="4" s="1"/>
  <c r="E568" i="4"/>
  <c r="F568" i="4" s="1"/>
  <c r="E575" i="4"/>
  <c r="F575" i="4" s="1"/>
  <c r="E582" i="4"/>
  <c r="F582" i="4" s="1"/>
  <c r="E104" i="4"/>
  <c r="F104" i="4" s="1"/>
  <c r="E107" i="4"/>
  <c r="F107" i="4" s="1"/>
  <c r="E129" i="4"/>
  <c r="F129" i="4" s="1"/>
  <c r="E144" i="4"/>
  <c r="F144" i="4" s="1"/>
  <c r="E146" i="4"/>
  <c r="F146" i="4" s="1"/>
  <c r="E153" i="4"/>
  <c r="F153" i="4" s="1"/>
  <c r="E165" i="4"/>
  <c r="F165" i="4" s="1"/>
  <c r="E178" i="4"/>
  <c r="F178" i="4" s="1"/>
  <c r="E188" i="4"/>
  <c r="F188" i="4" s="1"/>
  <c r="E193" i="4"/>
  <c r="F193" i="4" s="1"/>
  <c r="E195" i="4"/>
  <c r="F195" i="4" s="1"/>
  <c r="E207" i="4"/>
  <c r="F207" i="4" s="1"/>
  <c r="G207" i="4" s="1"/>
  <c r="E220" i="4"/>
  <c r="F220" i="4" s="1"/>
  <c r="E222" i="4"/>
  <c r="F222" i="4" s="1"/>
  <c r="E232" i="4"/>
  <c r="F232" i="4" s="1"/>
  <c r="E237" i="4"/>
  <c r="F237" i="4" s="1"/>
  <c r="E242" i="4"/>
  <c r="F242" i="4"/>
  <c r="E244" i="4"/>
  <c r="F244" i="4" s="1"/>
  <c r="E252" i="4"/>
  <c r="F252" i="4" s="1"/>
  <c r="E259" i="4"/>
  <c r="F259" i="4" s="1"/>
  <c r="E264" i="4"/>
  <c r="F264" i="4" s="1"/>
  <c r="E272" i="4"/>
  <c r="F272" i="4" s="1"/>
  <c r="E277" i="4"/>
  <c r="F277" i="4" s="1"/>
  <c r="E282" i="4"/>
  <c r="F282" i="4" s="1"/>
  <c r="E290" i="4"/>
  <c r="F290" i="4" s="1"/>
  <c r="E295" i="4"/>
  <c r="F295" i="4" s="1"/>
  <c r="E307" i="4"/>
  <c r="F307" i="4" s="1"/>
  <c r="E321" i="4"/>
  <c r="F321" i="4" s="1"/>
  <c r="E326" i="4"/>
  <c r="F326" i="4" s="1"/>
  <c r="E331" i="4"/>
  <c r="F331" i="4" s="1"/>
  <c r="E351" i="4"/>
  <c r="F351" i="4" s="1"/>
  <c r="E356" i="4"/>
  <c r="F356" i="4" s="1"/>
  <c r="E366" i="4"/>
  <c r="F366" i="4" s="1"/>
  <c r="E382" i="4"/>
  <c r="F382" i="4" s="1"/>
  <c r="E395" i="4"/>
  <c r="F395" i="4" s="1"/>
  <c r="Z395" i="4" s="1"/>
  <c r="E407" i="4"/>
  <c r="F407" i="4" s="1"/>
  <c r="E417" i="4"/>
  <c r="F417" i="4" s="1"/>
  <c r="E430" i="4"/>
  <c r="F430" i="4" s="1"/>
  <c r="E439" i="4"/>
  <c r="F439" i="4" s="1"/>
  <c r="E447" i="4"/>
  <c r="F447" i="4" s="1"/>
  <c r="E455" i="4"/>
  <c r="F455" i="4" s="1"/>
  <c r="E465" i="4"/>
  <c r="F465" i="4" s="1"/>
  <c r="E475" i="4"/>
  <c r="F475" i="4" s="1"/>
  <c r="E480" i="4"/>
  <c r="F480" i="4" s="1"/>
  <c r="E488" i="4"/>
  <c r="F488" i="4" s="1"/>
  <c r="E493" i="4"/>
  <c r="F493" i="4" s="1"/>
  <c r="E500" i="4"/>
  <c r="F500" i="4" s="1"/>
  <c r="E515" i="4"/>
  <c r="F515" i="4" s="1"/>
  <c r="Z515" i="4" s="1"/>
  <c r="E525" i="4"/>
  <c r="F525" i="4" s="1"/>
  <c r="E533" i="4"/>
  <c r="F533" i="4" s="1"/>
  <c r="E538" i="4"/>
  <c r="F538" i="4" s="1"/>
  <c r="E551" i="4"/>
  <c r="F551" i="4" s="1"/>
  <c r="E566" i="4"/>
  <c r="F566" i="4" s="1"/>
  <c r="E573" i="4"/>
  <c r="F573" i="4" s="1"/>
  <c r="Z1121" i="4"/>
  <c r="G101" i="4"/>
  <c r="H101" i="4" s="1"/>
  <c r="Z101" i="4"/>
  <c r="G79" i="4"/>
  <c r="G750" i="4"/>
  <c r="I750" i="4" s="1"/>
  <c r="Z794" i="4"/>
  <c r="AY78" i="4"/>
  <c r="AY195" i="4"/>
  <c r="AY132" i="4"/>
  <c r="AY140" i="4"/>
  <c r="AY148" i="4"/>
  <c r="AY156" i="4"/>
  <c r="AY164" i="4"/>
  <c r="AY172" i="4"/>
  <c r="AY180" i="4"/>
  <c r="AY188" i="4"/>
  <c r="AY196" i="4"/>
  <c r="AY117" i="4"/>
  <c r="AY109" i="4"/>
  <c r="AY101" i="4"/>
  <c r="AY93" i="4"/>
  <c r="AY85" i="4"/>
  <c r="AY77" i="4"/>
  <c r="AY69" i="4"/>
  <c r="AY61" i="4"/>
  <c r="AY53" i="4"/>
  <c r="AY45" i="4"/>
  <c r="AY39" i="4"/>
  <c r="AY35" i="4"/>
  <c r="AY31" i="4"/>
  <c r="AY27" i="4"/>
  <c r="AY23" i="4"/>
  <c r="AY18" i="4"/>
  <c r="AY14" i="4"/>
  <c r="AY6" i="4"/>
  <c r="AY125" i="4"/>
  <c r="AY133" i="4"/>
  <c r="AY141" i="4"/>
  <c r="AY149" i="4"/>
  <c r="AY157" i="4"/>
  <c r="AY165" i="4"/>
  <c r="AY173" i="4"/>
  <c r="AY181" i="4"/>
  <c r="AY189" i="4"/>
  <c r="AY197" i="4"/>
  <c r="AY124" i="4"/>
  <c r="AY116" i="4"/>
  <c r="AY108" i="4"/>
  <c r="AY100" i="4"/>
  <c r="AY92" i="4"/>
  <c r="AY84" i="4"/>
  <c r="AY76" i="4"/>
  <c r="AY68" i="4"/>
  <c r="AY60" i="4"/>
  <c r="AY52" i="4"/>
  <c r="AY44" i="4"/>
  <c r="AY17" i="4"/>
  <c r="AY13" i="4"/>
  <c r="AY5" i="4"/>
  <c r="AY126" i="4"/>
  <c r="AY134" i="4"/>
  <c r="AY142" i="4"/>
  <c r="AY150" i="4"/>
  <c r="AY158" i="4"/>
  <c r="AY166" i="4"/>
  <c r="AY174" i="4"/>
  <c r="AY182" i="4"/>
  <c r="AY190" i="4"/>
  <c r="AY198" i="4"/>
  <c r="AY123" i="4"/>
  <c r="AY115" i="4"/>
  <c r="AY107" i="4"/>
  <c r="AY99" i="4"/>
  <c r="AY91" i="4"/>
  <c r="AY83" i="4"/>
  <c r="AY75" i="4"/>
  <c r="AY67" i="4"/>
  <c r="AY59" i="4"/>
  <c r="AY51" i="4"/>
  <c r="AY43" i="4"/>
  <c r="AY38" i="4"/>
  <c r="AY34" i="4"/>
  <c r="AY30" i="4"/>
  <c r="AY26" i="4"/>
  <c r="AY22" i="4"/>
  <c r="AY12" i="4"/>
  <c r="AY4" i="4"/>
  <c r="AY127" i="4"/>
  <c r="AY135" i="4"/>
  <c r="AY143" i="4"/>
  <c r="AY151" i="4"/>
  <c r="AY159" i="4"/>
  <c r="AY167" i="4"/>
  <c r="AY175" i="4"/>
  <c r="AY183" i="4"/>
  <c r="AY191" i="4"/>
  <c r="AY199" i="4"/>
  <c r="AY122" i="4"/>
  <c r="AY114" i="4"/>
  <c r="AY106" i="4"/>
  <c r="AY98" i="4"/>
  <c r="AY90" i="4"/>
  <c r="AY82" i="4"/>
  <c r="AY74" i="4"/>
  <c r="AY66" i="4"/>
  <c r="AY58" i="4"/>
  <c r="AY50" i="4"/>
  <c r="AY42" i="4"/>
  <c r="AY11" i="4"/>
  <c r="AY3" i="4"/>
  <c r="AY128" i="4"/>
  <c r="AY136" i="4"/>
  <c r="AY144" i="4"/>
  <c r="AY152" i="4"/>
  <c r="AY160" i="4"/>
  <c r="AY168" i="4"/>
  <c r="AY176" i="4"/>
  <c r="AY184" i="4"/>
  <c r="AY192" i="4"/>
  <c r="AY200" i="4"/>
  <c r="AY121" i="4"/>
  <c r="AY113" i="4"/>
  <c r="AY105" i="4"/>
  <c r="AY97" i="4"/>
  <c r="AY89" i="4"/>
  <c r="AY81" i="4"/>
  <c r="AY73" i="4"/>
  <c r="AY65" i="4"/>
  <c r="AY57" i="4"/>
  <c r="AY49" i="4"/>
  <c r="AY41" i="4"/>
  <c r="AY37" i="4"/>
  <c r="AY33" i="4"/>
  <c r="AY29" i="4"/>
  <c r="AY25" i="4"/>
  <c r="AY21" i="4"/>
  <c r="AY10" i="4"/>
  <c r="AY2" i="4"/>
  <c r="AY129" i="4"/>
  <c r="AY137" i="4"/>
  <c r="AY145" i="4"/>
  <c r="AY153" i="4"/>
  <c r="AY161" i="4"/>
  <c r="AY169" i="4"/>
  <c r="AY177" i="4"/>
  <c r="AY185" i="4"/>
  <c r="AY193" i="4"/>
  <c r="AY201" i="4"/>
  <c r="AY120" i="4"/>
  <c r="AY112" i="4"/>
  <c r="AY104" i="4"/>
  <c r="AY96" i="4"/>
  <c r="AY88" i="4"/>
  <c r="AY80" i="4"/>
  <c r="AY72" i="4"/>
  <c r="AY64" i="4"/>
  <c r="AY56" i="4"/>
  <c r="AY48" i="4"/>
  <c r="AY16" i="4"/>
  <c r="AY9" i="4"/>
  <c r="D12" i="4"/>
  <c r="AY130" i="4"/>
  <c r="AY138" i="4"/>
  <c r="AY146" i="4"/>
  <c r="AY154" i="4"/>
  <c r="AY162" i="4"/>
  <c r="AY170" i="4"/>
  <c r="AY178" i="4"/>
  <c r="AY186" i="4"/>
  <c r="AY194" i="4"/>
  <c r="AY202" i="4"/>
  <c r="AY119" i="4"/>
  <c r="AY111" i="4"/>
  <c r="AY103" i="4"/>
  <c r="AY95" i="4"/>
  <c r="AY87" i="4"/>
  <c r="AY79" i="4"/>
  <c r="AY71" i="4"/>
  <c r="AY63" i="4"/>
  <c r="AY55" i="4"/>
  <c r="AY47" i="4"/>
  <c r="AY40" i="4"/>
  <c r="AY36" i="4"/>
  <c r="AY32" i="4"/>
  <c r="AY28" i="4"/>
  <c r="AY24" i="4"/>
  <c r="AY20" i="4"/>
  <c r="AY8" i="4"/>
  <c r="AY7" i="4"/>
  <c r="AY94" i="4"/>
  <c r="AY179" i="4"/>
  <c r="AY15" i="4"/>
  <c r="AY102" i="4"/>
  <c r="AY171" i="4"/>
  <c r="AY46" i="4"/>
  <c r="AY110" i="4"/>
  <c r="AY163" i="4"/>
  <c r="AY54" i="4"/>
  <c r="AY118" i="4"/>
  <c r="AY155" i="4"/>
  <c r="G59" i="4"/>
  <c r="Z59" i="4"/>
  <c r="G92" i="4"/>
  <c r="G21" i="4"/>
  <c r="Z81" i="4"/>
  <c r="G81" i="4"/>
  <c r="Z1115" i="4"/>
  <c r="G944" i="4"/>
  <c r="Z944" i="4"/>
  <c r="G935" i="4"/>
  <c r="Z935" i="4"/>
  <c r="G679" i="4"/>
  <c r="Z679" i="4"/>
  <c r="Z46" i="4"/>
  <c r="G37" i="4"/>
  <c r="H37" i="4" s="1"/>
  <c r="R49" i="4"/>
  <c r="Z49" i="4"/>
  <c r="Z34" i="4"/>
  <c r="G28" i="4"/>
  <c r="Z826" i="4"/>
  <c r="G826" i="4"/>
  <c r="AF826" i="4" s="1"/>
  <c r="G824" i="4"/>
  <c r="G767" i="4"/>
  <c r="Z1066" i="4"/>
  <c r="G1066" i="4"/>
  <c r="Z41" i="4"/>
  <c r="G1012" i="4"/>
  <c r="Z1143" i="4"/>
  <c r="F231" i="1"/>
  <c r="G231" i="1" s="1"/>
  <c r="I231" i="1" s="1"/>
  <c r="E15" i="3"/>
  <c r="F274" i="1"/>
  <c r="G274" i="1" s="1"/>
  <c r="I274" i="1" s="1"/>
  <c r="E890" i="3"/>
  <c r="F587" i="1"/>
  <c r="G587" i="1" s="1"/>
  <c r="I587" i="1" s="1"/>
  <c r="E234" i="3"/>
  <c r="E328" i="3"/>
  <c r="E767" i="3"/>
  <c r="G232" i="1"/>
  <c r="I232" i="1" s="1"/>
  <c r="E232" i="3"/>
  <c r="E146" i="3"/>
  <c r="E905" i="1"/>
  <c r="E740" i="1"/>
  <c r="E622" i="1"/>
  <c r="F622" i="1" s="1"/>
  <c r="G622" i="1" s="1"/>
  <c r="J622" i="1" s="1"/>
  <c r="E162" i="1"/>
  <c r="E447" i="1"/>
  <c r="F447" i="1" s="1"/>
  <c r="G447" i="1" s="1"/>
  <c r="I447" i="1" s="1"/>
  <c r="E623" i="1"/>
  <c r="E375" i="1"/>
  <c r="E968" i="1"/>
  <c r="E55" i="1"/>
  <c r="E78" i="1"/>
  <c r="E718" i="3" s="1"/>
  <c r="E128" i="1"/>
  <c r="E167" i="1"/>
  <c r="E206" i="1"/>
  <c r="F206" i="1" s="1"/>
  <c r="G206" i="1" s="1"/>
  <c r="H206" i="1" s="1"/>
  <c r="E270" i="1"/>
  <c r="E281" i="1"/>
  <c r="E324" i="1"/>
  <c r="E630" i="1"/>
  <c r="E662" i="1"/>
  <c r="F662" i="1" s="1"/>
  <c r="G662" i="1" s="1"/>
  <c r="I662" i="1" s="1"/>
  <c r="E762" i="1"/>
  <c r="E377" i="3" s="1"/>
  <c r="E771" i="1"/>
  <c r="E779" i="1"/>
  <c r="F779" i="1" s="1"/>
  <c r="G779" i="1" s="1"/>
  <c r="I779" i="1" s="1"/>
  <c r="E803" i="1"/>
  <c r="E820" i="1"/>
  <c r="E831" i="1"/>
  <c r="E840" i="1"/>
  <c r="E853" i="1"/>
  <c r="F853" i="1" s="1"/>
  <c r="G853" i="1" s="1"/>
  <c r="I853" i="1" s="1"/>
  <c r="E885" i="1"/>
  <c r="E897" i="1"/>
  <c r="E918" i="1"/>
  <c r="F918" i="1" s="1"/>
  <c r="G918" i="1" s="1"/>
  <c r="I918" i="1" s="1"/>
  <c r="E933" i="1"/>
  <c r="E942" i="1"/>
  <c r="E953" i="1"/>
  <c r="E970" i="1"/>
  <c r="F970" i="1" s="1"/>
  <c r="G970" i="1" s="1"/>
  <c r="I970" i="1" s="1"/>
  <c r="E978" i="1"/>
  <c r="F978" i="1" s="1"/>
  <c r="G978" i="1" s="1"/>
  <c r="I978" i="1" s="1"/>
  <c r="E594" i="1"/>
  <c r="E609" i="1"/>
  <c r="E573" i="1"/>
  <c r="E220" i="3" s="1"/>
  <c r="E550" i="1"/>
  <c r="E539" i="1"/>
  <c r="E672" i="1"/>
  <c r="E242" i="1"/>
  <c r="E25" i="1"/>
  <c r="F25" i="1" s="1"/>
  <c r="G25" i="1" s="1"/>
  <c r="H25" i="1" s="1"/>
  <c r="E83" i="1"/>
  <c r="E110" i="1"/>
  <c r="E148" i="1"/>
  <c r="F148" i="1" s="1"/>
  <c r="G148" i="1" s="1"/>
  <c r="H148" i="1" s="1"/>
  <c r="E187" i="1"/>
  <c r="E211" i="1"/>
  <c r="E236" i="1"/>
  <c r="E271" i="1"/>
  <c r="E297" i="1"/>
  <c r="E913" i="3" s="1"/>
  <c r="E633" i="1"/>
  <c r="E650" i="1"/>
  <c r="E682" i="1"/>
  <c r="F682" i="1" s="1"/>
  <c r="G682" i="1" s="1"/>
  <c r="J682" i="1" s="1"/>
  <c r="E708" i="1"/>
  <c r="E723" i="1"/>
  <c r="E732" i="1"/>
  <c r="E754" i="1"/>
  <c r="E763" i="1"/>
  <c r="F763" i="1" s="1"/>
  <c r="G763" i="1" s="1"/>
  <c r="I763" i="1" s="1"/>
  <c r="E772" i="1"/>
  <c r="E790" i="1"/>
  <c r="E811" i="1"/>
  <c r="E427" i="3" s="1"/>
  <c r="E821" i="1"/>
  <c r="E863" i="1"/>
  <c r="E873" i="1"/>
  <c r="E909" i="1"/>
  <c r="E919" i="1"/>
  <c r="F919" i="1" s="1"/>
  <c r="G919" i="1" s="1"/>
  <c r="I919" i="1" s="1"/>
  <c r="E934" i="1"/>
  <c r="E957" i="1"/>
  <c r="F957" i="1" s="1"/>
  <c r="G957" i="1" s="1"/>
  <c r="J957" i="1" s="1"/>
  <c r="E980" i="1"/>
  <c r="F980" i="1" s="1"/>
  <c r="G980" i="1" s="1"/>
  <c r="I980" i="1" s="1"/>
  <c r="E584" i="1"/>
  <c r="E612" i="1"/>
  <c r="E593" i="1"/>
  <c r="F593" i="1" s="1"/>
  <c r="G593" i="1" s="1"/>
  <c r="I593" i="1" s="1"/>
  <c r="E591" i="1"/>
  <c r="E576" i="1"/>
  <c r="E546" i="1"/>
  <c r="F546" i="1" s="1"/>
  <c r="G546" i="1" s="1"/>
  <c r="I546" i="1" s="1"/>
  <c r="E542" i="1"/>
  <c r="E333" i="1"/>
  <c r="E935" i="3" s="1"/>
  <c r="E568" i="1"/>
  <c r="E390" i="1"/>
  <c r="E29" i="1"/>
  <c r="F29" i="1" s="1"/>
  <c r="G29" i="1" s="1"/>
  <c r="H29" i="1" s="1"/>
  <c r="E60" i="1"/>
  <c r="E115" i="1"/>
  <c r="E130" i="1"/>
  <c r="F130" i="1" s="1"/>
  <c r="G130" i="1" s="1"/>
  <c r="H130" i="1" s="1"/>
  <c r="E154" i="1"/>
  <c r="E172" i="1"/>
  <c r="F172" i="1" s="1"/>
  <c r="G172" i="1" s="1"/>
  <c r="H172" i="1" s="1"/>
  <c r="E192" i="1"/>
  <c r="E243" i="1"/>
  <c r="E287" i="1"/>
  <c r="F287" i="1" s="1"/>
  <c r="G287" i="1" s="1"/>
  <c r="I287" i="1" s="1"/>
  <c r="E307" i="1"/>
  <c r="E325" i="1"/>
  <c r="E663" i="1"/>
  <c r="F663" i="1" s="1"/>
  <c r="G663" i="1" s="1"/>
  <c r="I663" i="1" s="1"/>
  <c r="E683" i="1"/>
  <c r="E697" i="1"/>
  <c r="F697" i="1" s="1"/>
  <c r="G697" i="1" s="1"/>
  <c r="I697" i="1" s="1"/>
  <c r="E714" i="1"/>
  <c r="E724" i="1"/>
  <c r="E734" i="1"/>
  <c r="E350" i="3" s="1"/>
  <c r="E742" i="1"/>
  <c r="E780" i="1"/>
  <c r="E395" i="3" s="1"/>
  <c r="E795" i="1"/>
  <c r="F795" i="1" s="1"/>
  <c r="G795" i="1" s="1"/>
  <c r="I795" i="1" s="1"/>
  <c r="E804" i="1"/>
  <c r="E812" i="1"/>
  <c r="E428" i="3" s="1"/>
  <c r="E835" i="1"/>
  <c r="E854" i="1"/>
  <c r="E865" i="1"/>
  <c r="F865" i="1" s="1"/>
  <c r="G865" i="1" s="1"/>
  <c r="I865" i="1" s="1"/>
  <c r="E886" i="1"/>
  <c r="E901" i="1"/>
  <c r="E910" i="1"/>
  <c r="F910" i="1" s="1"/>
  <c r="G910" i="1" s="1"/>
  <c r="I910" i="1" s="1"/>
  <c r="E921" i="1"/>
  <c r="E935" i="1"/>
  <c r="F935" i="1" s="1"/>
  <c r="G935" i="1" s="1"/>
  <c r="I935" i="1" s="1"/>
  <c r="E943" i="1"/>
  <c r="E959" i="1"/>
  <c r="E600" i="1"/>
  <c r="F600" i="1" s="1"/>
  <c r="G600" i="1" s="1"/>
  <c r="I600" i="1" s="1"/>
  <c r="E582" i="1"/>
  <c r="E562" i="1"/>
  <c r="E559" i="1"/>
  <c r="E214" i="3" s="1"/>
  <c r="E536" i="1"/>
  <c r="E534" i="1"/>
  <c r="F534" i="1" s="1"/>
  <c r="G534" i="1" s="1"/>
  <c r="I534" i="1" s="1"/>
  <c r="E532" i="1"/>
  <c r="E530" i="1"/>
  <c r="E525" i="1"/>
  <c r="F525" i="1" s="1"/>
  <c r="G525" i="1" s="1"/>
  <c r="H525" i="1" s="1"/>
  <c r="E520" i="1"/>
  <c r="E336" i="1"/>
  <c r="E589" i="1"/>
  <c r="E1005" i="3" s="1"/>
  <c r="E656" i="1"/>
  <c r="E261" i="1"/>
  <c r="F261" i="1" s="1"/>
  <c r="G261" i="1" s="1"/>
  <c r="I261" i="1" s="1"/>
  <c r="E64" i="1"/>
  <c r="E90" i="1"/>
  <c r="E135" i="1"/>
  <c r="E775" i="3" s="1"/>
  <c r="E174" i="1"/>
  <c r="E212" i="1"/>
  <c r="E273" i="1"/>
  <c r="F273" i="1" s="1"/>
  <c r="G273" i="1" s="1"/>
  <c r="I273" i="1" s="1"/>
  <c r="E288" i="1"/>
  <c r="E313" i="1"/>
  <c r="F313" i="1" s="1"/>
  <c r="G313" i="1" s="1"/>
  <c r="I313" i="1" s="1"/>
  <c r="E634" i="1"/>
  <c r="E651" i="1"/>
  <c r="E673" i="1"/>
  <c r="F673" i="1" s="1"/>
  <c r="G673" i="1" s="1"/>
  <c r="I673" i="1" s="1"/>
  <c r="E698" i="1"/>
  <c r="E746" i="1"/>
  <c r="E755" i="1"/>
  <c r="E370" i="3" s="1"/>
  <c r="E764" i="1"/>
  <c r="E782" i="1"/>
  <c r="F782" i="1" s="1"/>
  <c r="G782" i="1" s="1"/>
  <c r="I782" i="1" s="1"/>
  <c r="E796" i="1"/>
  <c r="E805" i="1"/>
  <c r="E823" i="1"/>
  <c r="F823" i="1" s="1"/>
  <c r="G823" i="1" s="1"/>
  <c r="I823" i="1" s="1"/>
  <c r="E845" i="1"/>
  <c r="E855" i="1"/>
  <c r="E877" i="1"/>
  <c r="F877" i="1" s="1"/>
  <c r="G877" i="1" s="1"/>
  <c r="I877" i="1" s="1"/>
  <c r="E887" i="1"/>
  <c r="E902" i="1"/>
  <c r="E515" i="3" s="1"/>
  <c r="E925" i="1"/>
  <c r="E945" i="1"/>
  <c r="E960" i="1"/>
  <c r="F960" i="1" s="1"/>
  <c r="G960" i="1" s="1"/>
  <c r="I960" i="1" s="1"/>
  <c r="E972" i="1"/>
  <c r="F972" i="1" s="1"/>
  <c r="G972" i="1" s="1"/>
  <c r="I972" i="1" s="1"/>
  <c r="E572" i="1"/>
  <c r="E506" i="1"/>
  <c r="E173" i="3" s="1"/>
  <c r="E503" i="1"/>
  <c r="E498" i="1"/>
  <c r="E166" i="3" s="1"/>
  <c r="E496" i="1"/>
  <c r="E485" i="1"/>
  <c r="E596" i="1"/>
  <c r="F596" i="1" s="1"/>
  <c r="G596" i="1" s="1"/>
  <c r="I596" i="1" s="1"/>
  <c r="E537" i="1"/>
  <c r="E268" i="1"/>
  <c r="E31" i="1"/>
  <c r="F31" i="1" s="1"/>
  <c r="G31" i="1" s="1"/>
  <c r="H31" i="1" s="1"/>
  <c r="E96" i="1"/>
  <c r="E116" i="1"/>
  <c r="F116" i="1" s="1"/>
  <c r="G116" i="1" s="1"/>
  <c r="H116" i="1" s="1"/>
  <c r="E155" i="1"/>
  <c r="E179" i="1"/>
  <c r="E194" i="1"/>
  <c r="F194" i="1" s="1"/>
  <c r="G194" i="1" s="1"/>
  <c r="H194" i="1" s="1"/>
  <c r="E219" i="1"/>
  <c r="F219" i="1" s="1"/>
  <c r="G219" i="1" s="1"/>
  <c r="H219" i="1" s="1"/>
  <c r="E255" i="1"/>
  <c r="E619" i="1"/>
  <c r="F619" i="1" s="1"/>
  <c r="G619" i="1" s="1"/>
  <c r="I619" i="1" s="1"/>
  <c r="E641" i="1"/>
  <c r="E653" i="1"/>
  <c r="F653" i="1" s="1"/>
  <c r="G653" i="1" s="1"/>
  <c r="I653" i="1" s="1"/>
  <c r="E674" i="1"/>
  <c r="E689" i="1"/>
  <c r="E715" i="1"/>
  <c r="F715" i="1" s="1"/>
  <c r="G715" i="1" s="1"/>
  <c r="I715" i="1" s="1"/>
  <c r="E738" i="1"/>
  <c r="E747" i="1"/>
  <c r="E756" i="1"/>
  <c r="E371" i="3" s="1"/>
  <c r="E766" i="1"/>
  <c r="E774" i="1"/>
  <c r="E389" i="3" s="1"/>
  <c r="E786" i="1"/>
  <c r="E813" i="1"/>
  <c r="E827" i="1"/>
  <c r="E443" i="3" s="1"/>
  <c r="E836" i="1"/>
  <c r="E846" i="1"/>
  <c r="E869" i="1"/>
  <c r="F869" i="1" s="1"/>
  <c r="G869" i="1" s="1"/>
  <c r="I869" i="1" s="1"/>
  <c r="E878" i="1"/>
  <c r="E889" i="1"/>
  <c r="F889" i="1" s="1"/>
  <c r="G889" i="1" s="1"/>
  <c r="I889" i="1" s="1"/>
  <c r="E903" i="1"/>
  <c r="E911" i="1"/>
  <c r="E526" i="3" s="1"/>
  <c r="E926" i="1"/>
  <c r="F926" i="1" s="1"/>
  <c r="G926" i="1" s="1"/>
  <c r="I926" i="1" s="1"/>
  <c r="E949" i="1"/>
  <c r="E963" i="1"/>
  <c r="E581" i="1"/>
  <c r="E228" i="3" s="1"/>
  <c r="E590" i="1"/>
  <c r="E555" i="1"/>
  <c r="E212" i="3" s="1"/>
  <c r="E549" i="1"/>
  <c r="E544" i="1"/>
  <c r="E541" i="1"/>
  <c r="F541" i="1" s="1"/>
  <c r="G541" i="1" s="1"/>
  <c r="I541" i="1" s="1"/>
  <c r="E527" i="1"/>
  <c r="E522" i="1"/>
  <c r="E187" i="3" s="1"/>
  <c r="E517" i="1"/>
  <c r="E182" i="3" s="1"/>
  <c r="E512" i="1"/>
  <c r="E339" i="1"/>
  <c r="F339" i="1" s="1"/>
  <c r="G339" i="1" s="1"/>
  <c r="I339" i="1" s="1"/>
  <c r="E598" i="1"/>
  <c r="E837" i="1"/>
  <c r="E35" i="1"/>
  <c r="F35" i="1" s="1"/>
  <c r="G35" i="1" s="1"/>
  <c r="H35" i="1" s="1"/>
  <c r="E71" i="1"/>
  <c r="E122" i="1"/>
  <c r="E140" i="1"/>
  <c r="E780" i="3" s="1"/>
  <c r="E160" i="1"/>
  <c r="E199" i="1"/>
  <c r="E839" i="3" s="1"/>
  <c r="E256" i="1"/>
  <c r="E279" i="1"/>
  <c r="F279" i="1"/>
  <c r="G279" i="1" s="1"/>
  <c r="I279" i="1" s="1"/>
  <c r="E289" i="1"/>
  <c r="F289" i="1"/>
  <c r="G289" i="1" s="1"/>
  <c r="I289" i="1" s="1"/>
  <c r="E314" i="1"/>
  <c r="E620" i="1"/>
  <c r="E699" i="1"/>
  <c r="E315" i="3" s="1"/>
  <c r="E716" i="1"/>
  <c r="E333" i="3" s="1"/>
  <c r="E726" i="1"/>
  <c r="E797" i="1"/>
  <c r="E815" i="1"/>
  <c r="F815" i="1" s="1"/>
  <c r="G815" i="1" s="1"/>
  <c r="I815" i="1" s="1"/>
  <c r="E828" i="1"/>
  <c r="E838" i="1"/>
  <c r="E857" i="1"/>
  <c r="E870" i="1"/>
  <c r="F870" i="1" s="1"/>
  <c r="G870" i="1" s="1"/>
  <c r="I870" i="1" s="1"/>
  <c r="E893" i="1"/>
  <c r="F893" i="1" s="1"/>
  <c r="G893" i="1" s="1"/>
  <c r="I893" i="1" s="1"/>
  <c r="E913" i="1"/>
  <c r="E927" i="1"/>
  <c r="E937" i="1"/>
  <c r="F937" i="1" s="1"/>
  <c r="G937" i="1" s="1"/>
  <c r="I937" i="1" s="1"/>
  <c r="E976" i="1"/>
  <c r="F976" i="1" s="1"/>
  <c r="G976" i="1" s="1"/>
  <c r="I976" i="1" s="1"/>
  <c r="E614" i="1"/>
  <c r="E592" i="1"/>
  <c r="E669" i="1"/>
  <c r="F669" i="1" s="1"/>
  <c r="R669" i="1" s="1"/>
  <c r="E411" i="1"/>
  <c r="E597" i="1"/>
  <c r="F597" i="1" s="1"/>
  <c r="G597" i="1" s="1"/>
  <c r="I597" i="1" s="1"/>
  <c r="E842" i="1"/>
  <c r="E302" i="1"/>
  <c r="E76" i="1"/>
  <c r="E716" i="3" s="1"/>
  <c r="E103" i="1"/>
  <c r="E142" i="1"/>
  <c r="F142" i="1" s="1"/>
  <c r="G142" i="1" s="1"/>
  <c r="H142" i="1" s="1"/>
  <c r="E180" i="1"/>
  <c r="E220" i="1"/>
  <c r="E280" i="1"/>
  <c r="F280" i="1" s="1"/>
  <c r="G280" i="1" s="1"/>
  <c r="I280" i="1" s="1"/>
  <c r="E295" i="1"/>
  <c r="E642" i="1"/>
  <c r="E675" i="1"/>
  <c r="E291" i="3" s="1"/>
  <c r="E690" i="1"/>
  <c r="E706" i="1"/>
  <c r="E322" i="3" s="1"/>
  <c r="E730" i="1"/>
  <c r="E739" i="1"/>
  <c r="E748" i="1"/>
  <c r="E363" i="3" s="1"/>
  <c r="E770" i="1"/>
  <c r="E787" i="1"/>
  <c r="F787" i="1" s="1"/>
  <c r="G787" i="1" s="1"/>
  <c r="I787" i="1" s="1"/>
  <c r="E799" i="1"/>
  <c r="E414" i="3" s="1"/>
  <c r="E807" i="1"/>
  <c r="E819" i="1"/>
  <c r="E435" i="3" s="1"/>
  <c r="E847" i="1"/>
  <c r="E861" i="1"/>
  <c r="E475" i="3" s="1"/>
  <c r="E871" i="1"/>
  <c r="E485" i="3" s="1"/>
  <c r="E879" i="1"/>
  <c r="E894" i="1"/>
  <c r="E917" i="1"/>
  <c r="E534" i="3" s="1"/>
  <c r="E929" i="1"/>
  <c r="E950" i="1"/>
  <c r="E569" i="3" s="1"/>
  <c r="E967" i="1"/>
  <c r="E977" i="1"/>
  <c r="F977" i="1" s="1"/>
  <c r="G977" i="1" s="1"/>
  <c r="I977" i="1" s="1"/>
  <c r="E578" i="1"/>
  <c r="F578" i="1" s="1"/>
  <c r="G578" i="1" s="1"/>
  <c r="I578" i="1" s="1"/>
  <c r="E616" i="1"/>
  <c r="E613" i="1"/>
  <c r="E607" i="1"/>
  <c r="E245" i="3" s="1"/>
  <c r="E580" i="1"/>
  <c r="E563" i="1"/>
  <c r="E217" i="3" s="1"/>
  <c r="E535" i="1"/>
  <c r="E533" i="1"/>
  <c r="E531" i="1"/>
  <c r="F531" i="1" s="1"/>
  <c r="G531" i="1" s="1"/>
  <c r="I531" i="1" s="1"/>
  <c r="E514" i="1"/>
  <c r="E505" i="1"/>
  <c r="E495" i="1"/>
  <c r="F495" i="1" s="1"/>
  <c r="G495" i="1" s="1"/>
  <c r="I495" i="1" s="1"/>
  <c r="F681" i="1"/>
  <c r="G681" i="1" s="1"/>
  <c r="I681" i="1" s="1"/>
  <c r="E297" i="3"/>
  <c r="E758" i="1"/>
  <c r="E661" i="1"/>
  <c r="E281" i="3" s="1"/>
  <c r="E204" i="1"/>
  <c r="E403" i="1"/>
  <c r="E1165" i="1"/>
  <c r="F1165" i="1" s="1"/>
  <c r="G1165" i="1" s="1"/>
  <c r="K1165" i="1" s="1"/>
  <c r="E1168" i="1"/>
  <c r="F1168" i="1" s="1"/>
  <c r="G1168" i="1" s="1"/>
  <c r="K1168" i="1" s="1"/>
  <c r="E1164" i="1"/>
  <c r="F1164" i="1" s="1"/>
  <c r="G1164" i="1" s="1"/>
  <c r="K1164" i="1" s="1"/>
  <c r="E1167" i="1"/>
  <c r="F1167" i="1" s="1"/>
  <c r="G1167" i="1" s="1"/>
  <c r="K1167" i="1" s="1"/>
  <c r="E1166" i="1"/>
  <c r="F1166" i="1" s="1"/>
  <c r="G1166" i="1" s="1"/>
  <c r="K1166" i="1" s="1"/>
  <c r="E1163" i="1"/>
  <c r="F1163" i="1" s="1"/>
  <c r="G1163" i="1" s="1"/>
  <c r="K1163" i="1" s="1"/>
  <c r="F338" i="1"/>
  <c r="G338" i="1" s="1"/>
  <c r="I338" i="1" s="1"/>
  <c r="E938" i="3"/>
  <c r="F608" i="1"/>
  <c r="G608" i="1" s="1"/>
  <c r="I608" i="1" s="1"/>
  <c r="E1013" i="3"/>
  <c r="E731" i="3"/>
  <c r="F773" i="1"/>
  <c r="G773" i="1" s="1"/>
  <c r="I773" i="1" s="1"/>
  <c r="E388" i="3"/>
  <c r="F312" i="1"/>
  <c r="G312" i="1" s="1"/>
  <c r="I312" i="1" s="1"/>
  <c r="E40" i="3"/>
  <c r="F59" i="1"/>
  <c r="G59" i="1" s="1"/>
  <c r="H59" i="1" s="1"/>
  <c r="E699" i="3"/>
  <c r="E774" i="3"/>
  <c r="F134" i="1"/>
  <c r="G134" i="1" s="1"/>
  <c r="H134" i="1" s="1"/>
  <c r="E486" i="3"/>
  <c r="F235" i="1"/>
  <c r="G235" i="1" s="1"/>
  <c r="I235" i="1" s="1"/>
  <c r="E18" i="3"/>
  <c r="F41" i="1"/>
  <c r="G41" i="1" s="1"/>
  <c r="H41" i="1" s="1"/>
  <c r="E682" i="3"/>
  <c r="F664" i="1"/>
  <c r="G664" i="1" s="1"/>
  <c r="I664" i="1" s="1"/>
  <c r="E284" i="3"/>
  <c r="E493" i="3"/>
  <c r="F879" i="1"/>
  <c r="G879" i="1"/>
  <c r="I879" i="1" s="1"/>
  <c r="F861" i="1"/>
  <c r="G861" i="1" s="1"/>
  <c r="I861" i="1" s="1"/>
  <c r="E461" i="3"/>
  <c r="F847" i="1"/>
  <c r="G847" i="1" s="1"/>
  <c r="I847" i="1" s="1"/>
  <c r="E403" i="3"/>
  <c r="F730" i="1"/>
  <c r="G730" i="1" s="1"/>
  <c r="I730" i="1" s="1"/>
  <c r="E346" i="3"/>
  <c r="F374" i="1"/>
  <c r="G374" i="1" s="1"/>
  <c r="I374" i="1" s="1"/>
  <c r="E87" i="3"/>
  <c r="F522" i="1"/>
  <c r="G522" i="1" s="1"/>
  <c r="H522" i="1" s="1"/>
  <c r="E525" i="3"/>
  <c r="F911" i="1"/>
  <c r="G911" i="1" s="1"/>
  <c r="I911" i="1" s="1"/>
  <c r="F813" i="1"/>
  <c r="G813" i="1" s="1"/>
  <c r="I813" i="1" s="1"/>
  <c r="E429" i="3"/>
  <c r="E543" i="3"/>
  <c r="F925" i="1"/>
  <c r="G925" i="1" s="1"/>
  <c r="I925" i="1" s="1"/>
  <c r="F651" i="1"/>
  <c r="G651" i="1" s="1"/>
  <c r="I651" i="1" s="1"/>
  <c r="E274" i="3"/>
  <c r="F886" i="1"/>
  <c r="G886" i="1" s="1"/>
  <c r="I886" i="1" s="1"/>
  <c r="E500" i="3"/>
  <c r="F854" i="1"/>
  <c r="G854" i="1" s="1"/>
  <c r="I854" i="1" s="1"/>
  <c r="E468" i="3"/>
  <c r="F780" i="1"/>
  <c r="G780" i="1" s="1"/>
  <c r="I780" i="1" s="1"/>
  <c r="E576" i="3"/>
  <c r="F723" i="1"/>
  <c r="G723" i="1" s="1"/>
  <c r="I723" i="1" s="1"/>
  <c r="E340" i="3"/>
  <c r="E257" i="3"/>
  <c r="F630" i="1"/>
  <c r="G630" i="1"/>
  <c r="I630" i="1" s="1"/>
  <c r="G933" i="4"/>
  <c r="Z1079" i="4"/>
  <c r="Z1002" i="4"/>
  <c r="G1109" i="4"/>
  <c r="Z1069" i="4"/>
  <c r="Z768" i="4"/>
  <c r="G820" i="4"/>
  <c r="I820" i="4" s="1"/>
  <c r="Z60" i="4"/>
  <c r="Z762" i="4"/>
  <c r="G918" i="4"/>
  <c r="G75" i="4"/>
  <c r="H75" i="4" s="1"/>
  <c r="Z882" i="4"/>
  <c r="G1133" i="4"/>
  <c r="K1133" i="4" s="1"/>
  <c r="Z608" i="4"/>
  <c r="Z594" i="4"/>
  <c r="Z946" i="4"/>
  <c r="Z696" i="4"/>
  <c r="G997" i="4"/>
  <c r="I997" i="4" s="1"/>
  <c r="G56" i="4"/>
  <c r="G1067" i="4"/>
  <c r="G103" i="4"/>
  <c r="H103" i="4" s="1"/>
  <c r="Z740" i="4"/>
  <c r="Z742" i="4"/>
  <c r="Z813" i="4"/>
  <c r="Z665" i="4"/>
  <c r="G385" i="4"/>
  <c r="I385" i="4" s="1"/>
  <c r="G97" i="4"/>
  <c r="Z810" i="4"/>
  <c r="G995" i="4"/>
  <c r="G981" i="4"/>
  <c r="I981" i="4" s="1"/>
  <c r="Z1037" i="4"/>
  <c r="Z972" i="4"/>
  <c r="G777" i="4"/>
  <c r="G858" i="4"/>
  <c r="I858" i="4" s="1"/>
  <c r="Z621" i="4"/>
  <c r="G1124" i="4"/>
  <c r="K1124" i="4" s="1"/>
  <c r="G974" i="4"/>
  <c r="I974" i="4" s="1"/>
  <c r="Z656" i="4"/>
  <c r="Z736" i="4"/>
  <c r="Z708" i="4"/>
  <c r="G1086" i="4"/>
  <c r="I1086" i="4" s="1"/>
  <c r="G51" i="4"/>
  <c r="H51" i="4" s="1"/>
  <c r="Z93" i="4"/>
  <c r="G782" i="4"/>
  <c r="G721" i="4"/>
  <c r="I721" i="4" s="1"/>
  <c r="G909" i="4"/>
  <c r="I909" i="4" s="1"/>
  <c r="G815" i="4"/>
  <c r="Z787" i="4"/>
  <c r="Z519" i="4"/>
  <c r="G668" i="4"/>
  <c r="I668" i="4" s="1"/>
  <c r="Z774" i="4"/>
  <c r="G713" i="4"/>
  <c r="I713" i="4" s="1"/>
  <c r="Z901" i="4"/>
  <c r="Z469" i="4"/>
  <c r="G1032" i="4"/>
  <c r="Z613" i="4"/>
  <c r="G1100" i="4"/>
  <c r="G1047" i="4"/>
  <c r="I1047" i="4" s="1"/>
  <c r="G442" i="4"/>
  <c r="I442" i="4" s="1"/>
  <c r="G69" i="4"/>
  <c r="G925" i="4"/>
  <c r="I925" i="4" s="1"/>
  <c r="G57" i="4"/>
  <c r="Z63" i="4"/>
  <c r="Z732" i="4"/>
  <c r="G998" i="4"/>
  <c r="I998" i="4" s="1"/>
  <c r="Z1138" i="4"/>
  <c r="G1010" i="4"/>
  <c r="G597" i="4"/>
  <c r="R962" i="4"/>
  <c r="G827" i="4"/>
  <c r="I827" i="4" s="1"/>
  <c r="Z703" i="4"/>
  <c r="Z758" i="4"/>
  <c r="G70" i="4"/>
  <c r="H70" i="4" s="1"/>
  <c r="Z687" i="4"/>
  <c r="G1081" i="4"/>
  <c r="J1081" i="4" s="1"/>
  <c r="G986" i="4"/>
  <c r="G609" i="4"/>
  <c r="J609" i="4" s="1"/>
  <c r="Z653" i="4"/>
  <c r="Z23" i="4"/>
  <c r="G650" i="4"/>
  <c r="I650" i="4" s="1"/>
  <c r="Z829" i="4"/>
  <c r="Z624" i="4"/>
  <c r="G1060" i="4"/>
  <c r="G84" i="4"/>
  <c r="H84" i="4" s="1"/>
  <c r="Z26" i="4"/>
  <c r="Z807" i="4"/>
  <c r="Z666" i="4"/>
  <c r="Z883" i="4"/>
  <c r="G730" i="4"/>
  <c r="Z712" i="4"/>
  <c r="Z888" i="4"/>
  <c r="G183" i="4"/>
  <c r="H183" i="4" s="1"/>
  <c r="Z685" i="4"/>
  <c r="G902" i="4"/>
  <c r="Z904" i="4"/>
  <c r="P1131" i="4"/>
  <c r="R42" i="4"/>
  <c r="Z706" i="4"/>
  <c r="G894" i="4"/>
  <c r="I894" i="4" s="1"/>
  <c r="Z24" i="4"/>
  <c r="Z958" i="4"/>
  <c r="P24" i="4"/>
  <c r="G661" i="4"/>
  <c r="I661" i="4" s="1"/>
  <c r="Z40" i="4"/>
  <c r="Z76" i="4"/>
  <c r="G766" i="4"/>
  <c r="I766" i="4" s="1"/>
  <c r="Z771" i="4"/>
  <c r="G654" i="4"/>
  <c r="G257" i="4"/>
  <c r="I257" i="4" s="1"/>
  <c r="G619" i="4"/>
  <c r="I619" i="4" s="1"/>
  <c r="G831" i="4"/>
  <c r="I831" i="4" s="1"/>
  <c r="Z928" i="4"/>
  <c r="G35" i="4"/>
  <c r="H35" i="4" s="1"/>
  <c r="Z1130" i="4"/>
  <c r="G610" i="4"/>
  <c r="Z639" i="4"/>
  <c r="Z495" i="4"/>
  <c r="G709" i="4"/>
  <c r="I709" i="4" s="1"/>
  <c r="G173" i="4"/>
  <c r="H173" i="4" s="1"/>
  <c r="G1137" i="4"/>
  <c r="K1137" i="4" s="1"/>
  <c r="G804" i="4"/>
  <c r="I804" i="4" s="1"/>
  <c r="G938" i="4"/>
  <c r="Z752" i="4"/>
  <c r="G743" i="4"/>
  <c r="I743" i="4" s="1"/>
  <c r="G1146" i="4"/>
  <c r="G1071" i="4"/>
  <c r="K1071" i="4" s="1"/>
  <c r="G874" i="4"/>
  <c r="Z994" i="4"/>
  <c r="G781" i="4"/>
  <c r="I781" i="4" s="1"/>
  <c r="Z54" i="4"/>
  <c r="G790" i="4"/>
  <c r="Z757" i="4"/>
  <c r="Z1050" i="4"/>
  <c r="G137" i="4"/>
  <c r="H137" i="4" s="1"/>
  <c r="G1004" i="4"/>
  <c r="I1004" i="4" s="1"/>
  <c r="Z817" i="4"/>
  <c r="P57" i="4"/>
  <c r="G818" i="4"/>
  <c r="I818" i="4" s="1"/>
  <c r="G83" i="4"/>
  <c r="H83" i="4" s="1"/>
  <c r="G132" i="4"/>
  <c r="H132" i="4" s="1"/>
  <c r="Z132" i="4"/>
  <c r="G842" i="4"/>
  <c r="I842" i="4" s="1"/>
  <c r="Z812" i="4"/>
  <c r="G812" i="4"/>
  <c r="Z690" i="4"/>
  <c r="G690" i="4"/>
  <c r="I690" i="4" s="1"/>
  <c r="G1058" i="4"/>
  <c r="I1058" i="4" s="1"/>
  <c r="Z1058" i="4"/>
  <c r="G1080" i="4"/>
  <c r="I1080" i="4" s="1"/>
  <c r="Z1080" i="4"/>
  <c r="Z637" i="4"/>
  <c r="Z580" i="4"/>
  <c r="G580" i="4"/>
  <c r="I580" i="4" s="1"/>
  <c r="Z29" i="4"/>
  <c r="G970" i="4"/>
  <c r="I970" i="4" s="1"/>
  <c r="Z842" i="4"/>
  <c r="G95" i="4"/>
  <c r="H95" i="4" s="1"/>
  <c r="G89" i="4"/>
  <c r="H89" i="4" s="1"/>
  <c r="Z89" i="4"/>
  <c r="P824" i="4"/>
  <c r="AF824" i="4" s="1"/>
  <c r="P874" i="4"/>
  <c r="P1115" i="4"/>
  <c r="AF1115" i="4" s="1"/>
  <c r="Z527" i="4"/>
  <c r="P944" i="4"/>
  <c r="G527" i="4"/>
  <c r="I527" i="4"/>
  <c r="G836" i="4"/>
  <c r="I836" i="4" s="1"/>
  <c r="G1023" i="4"/>
  <c r="Z1068" i="4"/>
  <c r="P63" i="4"/>
  <c r="AF63" i="4" s="1"/>
  <c r="Z1094" i="4"/>
  <c r="Z897" i="4"/>
  <c r="Z1105" i="4"/>
  <c r="Z1087" i="4"/>
  <c r="Z943" i="4"/>
  <c r="G605" i="4"/>
  <c r="I605" i="4" s="1"/>
  <c r="P933" i="4"/>
  <c r="AF933" i="4" s="1"/>
  <c r="G906" i="4"/>
  <c r="I906" i="4" s="1"/>
  <c r="P826" i="4"/>
  <c r="P1087" i="4"/>
  <c r="AF1087" i="4" s="1"/>
  <c r="P70" i="4"/>
  <c r="Z1052" i="4"/>
  <c r="Z1083" i="4"/>
  <c r="G759" i="4"/>
  <c r="I759" i="4" s="1"/>
  <c r="P782" i="4"/>
  <c r="AF782" i="4" s="1"/>
  <c r="P1137" i="4"/>
  <c r="P721" i="4"/>
  <c r="P69" i="4"/>
  <c r="AF69" i="4" s="1"/>
  <c r="P59" i="4"/>
  <c r="G955" i="4"/>
  <c r="I955" i="4" s="1"/>
  <c r="Z868" i="4"/>
  <c r="G1083" i="4"/>
  <c r="J1083" i="4" s="1"/>
  <c r="P698" i="4"/>
  <c r="Z906" i="4"/>
  <c r="G961" i="4"/>
  <c r="P906" i="4"/>
  <c r="AF906" i="4" s="1"/>
  <c r="P1130" i="4"/>
  <c r="AF1130" i="4" s="1"/>
  <c r="G822" i="4"/>
  <c r="I822" i="4" s="1"/>
  <c r="Z334" i="4"/>
  <c r="G837" i="4"/>
  <c r="I837" i="4" s="1"/>
  <c r="G615" i="4"/>
  <c r="I615" i="4" s="1"/>
  <c r="G875" i="4"/>
  <c r="I875" i="4" s="1"/>
  <c r="P44" i="4"/>
  <c r="AF44" i="4" s="1"/>
  <c r="P883" i="4"/>
  <c r="G793" i="4"/>
  <c r="I793" i="4" s="1"/>
  <c r="G951" i="4"/>
  <c r="G698" i="4"/>
  <c r="G1134" i="4"/>
  <c r="Z951" i="4"/>
  <c r="P528" i="4"/>
  <c r="AF528" i="4" s="1"/>
  <c r="Z698" i="4"/>
  <c r="G1019" i="4"/>
  <c r="Z683" i="4"/>
  <c r="Z1126" i="4"/>
  <c r="G917" i="4"/>
  <c r="I917" i="4" s="1"/>
  <c r="G658" i="4"/>
  <c r="I658" i="4" s="1"/>
  <c r="G215" i="4"/>
  <c r="H215" i="4" s="1"/>
  <c r="G990" i="4"/>
  <c r="I990" i="4" s="1"/>
  <c r="Z528" i="4"/>
  <c r="Z930" i="4"/>
  <c r="Z672" i="4"/>
  <c r="G590" i="4"/>
  <c r="J590" i="4" s="1"/>
  <c r="G1063" i="4"/>
  <c r="G980" i="4"/>
  <c r="I980" i="4" s="1"/>
  <c r="G727" i="4"/>
  <c r="I727" i="4" s="1"/>
  <c r="G672" i="4"/>
  <c r="I672" i="4"/>
  <c r="G735" i="4"/>
  <c r="I735" i="4" s="1"/>
  <c r="G851" i="4"/>
  <c r="I851" i="4" s="1"/>
  <c r="G915" i="4"/>
  <c r="G520" i="4"/>
  <c r="I520" i="4" s="1"/>
  <c r="G1111" i="4"/>
  <c r="G903" i="4"/>
  <c r="I903" i="4" s="1"/>
  <c r="Z920" i="4"/>
  <c r="Z833" i="4"/>
  <c r="G1091" i="4"/>
  <c r="K1091" i="4" s="1"/>
  <c r="Z1091" i="4"/>
  <c r="Z900" i="4"/>
  <c r="Z770" i="4"/>
  <c r="G1062" i="4"/>
  <c r="K1062" i="4" s="1"/>
  <c r="Z1062" i="4"/>
  <c r="Z682" i="4"/>
  <c r="G628" i="4"/>
  <c r="I628" i="4" s="1"/>
  <c r="Z628" i="4"/>
  <c r="G496" i="4"/>
  <c r="I496" i="4" s="1"/>
  <c r="Z496" i="4"/>
  <c r="G657" i="4"/>
  <c r="I657" i="4" s="1"/>
  <c r="Z657" i="4"/>
  <c r="Z1056" i="4"/>
  <c r="G1056" i="4"/>
  <c r="I1056" i="4" s="1"/>
  <c r="G724" i="4"/>
  <c r="I724" i="4" s="1"/>
  <c r="Z724" i="4"/>
  <c r="G1053" i="4"/>
  <c r="I1053" i="4" s="1"/>
  <c r="Z1053" i="4"/>
  <c r="G864" i="4"/>
  <c r="I864" i="4" s="1"/>
  <c r="Z864" i="4"/>
  <c r="Z734" i="4"/>
  <c r="G600" i="4"/>
  <c r="I600" i="4" s="1"/>
  <c r="G805" i="4"/>
  <c r="I805" i="4" s="1"/>
  <c r="Z805" i="4"/>
  <c r="G691" i="4"/>
  <c r="I691" i="4" s="1"/>
  <c r="G720" i="4"/>
  <c r="I720" i="4" s="1"/>
  <c r="Z720" i="4"/>
  <c r="G959" i="4"/>
  <c r="I959" i="4" s="1"/>
  <c r="Z959" i="4"/>
  <c r="Z733" i="4"/>
  <c r="G733" i="4"/>
  <c r="I733" i="4" s="1"/>
  <c r="Z400" i="4"/>
  <c r="G400" i="4"/>
  <c r="I400" i="4" s="1"/>
  <c r="Z1039" i="4"/>
  <c r="G1039" i="4"/>
  <c r="I1039" i="4" s="1"/>
  <c r="Z892" i="4"/>
  <c r="Z857" i="4"/>
  <c r="G857" i="4"/>
  <c r="I857" i="4" s="1"/>
  <c r="Z620" i="4"/>
  <c r="G620" i="4"/>
  <c r="I620" i="4" s="1"/>
  <c r="Z482" i="4"/>
  <c r="G482" i="4"/>
  <c r="I482" i="4" s="1"/>
  <c r="G1051" i="4"/>
  <c r="I1051" i="4" s="1"/>
  <c r="G649" i="4"/>
  <c r="Z1048" i="4"/>
  <c r="G1048" i="4"/>
  <c r="I1048" i="4" s="1"/>
  <c r="G716" i="4"/>
  <c r="I716" i="4" s="1"/>
  <c r="Z716" i="4"/>
  <c r="G372" i="4"/>
  <c r="H372" i="4" s="1"/>
  <c r="Z372" i="4"/>
  <c r="Z1045" i="4"/>
  <c r="G1045" i="4"/>
  <c r="J1045" i="4" s="1"/>
  <c r="Z979" i="4"/>
  <c r="G979" i="4"/>
  <c r="I979" i="4" s="1"/>
  <c r="G856" i="4"/>
  <c r="I856" i="4" s="1"/>
  <c r="Z729" i="4"/>
  <c r="G729" i="4"/>
  <c r="I729" i="4"/>
  <c r="Z670" i="4"/>
  <c r="G670" i="4"/>
  <c r="I670" i="4" s="1"/>
  <c r="G611" i="4"/>
  <c r="I611" i="4" s="1"/>
  <c r="Z611" i="4"/>
  <c r="G477" i="4"/>
  <c r="I477" i="4" s="1"/>
  <c r="Z477" i="4"/>
  <c r="G853" i="4"/>
  <c r="I853" i="4" s="1"/>
  <c r="Z853" i="4"/>
  <c r="Z792" i="4"/>
  <c r="Z731" i="4"/>
  <c r="Z592" i="4"/>
  <c r="G592" i="4"/>
  <c r="I592" i="4" s="1"/>
  <c r="G744" i="4"/>
  <c r="I744" i="4" s="1"/>
  <c r="Z765" i="4"/>
  <c r="Z1006" i="4"/>
  <c r="G1006" i="4"/>
  <c r="I1006" i="4" s="1"/>
  <c r="Z1022" i="4"/>
  <c r="G1011" i="4"/>
  <c r="I1011" i="4" s="1"/>
  <c r="G948" i="4"/>
  <c r="I948" i="4" s="1"/>
  <c r="Z948" i="4"/>
  <c r="G754" i="4"/>
  <c r="I754" i="4" s="1"/>
  <c r="Z754" i="4"/>
  <c r="G1046" i="4"/>
  <c r="I1046" i="4" s="1"/>
  <c r="Z1046" i="4"/>
  <c r="Z913" i="4"/>
  <c r="G913" i="4"/>
  <c r="I913" i="4" s="1"/>
  <c r="G612" i="4"/>
  <c r="J612" i="4" s="1"/>
  <c r="Z612" i="4"/>
  <c r="G846" i="4"/>
  <c r="I846" i="4" s="1"/>
  <c r="Z846" i="4"/>
  <c r="Z719" i="4"/>
  <c r="G719" i="4"/>
  <c r="I719" i="4" s="1"/>
  <c r="G1035" i="4"/>
  <c r="K1035" i="4" s="1"/>
  <c r="Z1035" i="4"/>
  <c r="G449" i="4"/>
  <c r="I449" i="4" s="1"/>
  <c r="Z449" i="4"/>
  <c r="G976" i="4"/>
  <c r="I976" i="4" s="1"/>
  <c r="Z976" i="4"/>
  <c r="Z726" i="4"/>
  <c r="G584" i="4"/>
  <c r="I584" i="4" s="1"/>
  <c r="Z584" i="4"/>
  <c r="G1055" i="4"/>
  <c r="K1055" i="4" s="1"/>
  <c r="G922" i="4"/>
  <c r="I922" i="4" s="1"/>
  <c r="Z922" i="4"/>
  <c r="Z838" i="4"/>
  <c r="Z834" i="4"/>
  <c r="G834" i="4"/>
  <c r="I834" i="4" s="1"/>
  <c r="Z1014" i="4"/>
  <c r="G1014" i="4"/>
  <c r="I1014" i="4" s="1"/>
  <c r="G626" i="4"/>
  <c r="I626" i="4" s="1"/>
  <c r="Z626" i="4"/>
  <c r="G940" i="4"/>
  <c r="I940" i="4" s="1"/>
  <c r="Z940" i="4"/>
  <c r="Z623" i="4"/>
  <c r="G377" i="4"/>
  <c r="I377" i="4" s="1"/>
  <c r="Z1103" i="4"/>
  <c r="G1103" i="4"/>
  <c r="K1103" i="4" s="1"/>
  <c r="G1033" i="4"/>
  <c r="I1033" i="4" s="1"/>
  <c r="Z1033" i="4"/>
  <c r="Z905" i="4"/>
  <c r="G844" i="4"/>
  <c r="I844" i="4" s="1"/>
  <c r="G604" i="4"/>
  <c r="I604" i="4" s="1"/>
  <c r="Z604" i="4"/>
  <c r="G422" i="4"/>
  <c r="I422" i="4" s="1"/>
  <c r="Z422" i="4"/>
  <c r="Z1038" i="4"/>
  <c r="G1038" i="4"/>
  <c r="I1038" i="4" s="1"/>
  <c r="Z969" i="4"/>
  <c r="G969" i="4"/>
  <c r="J969" i="4" s="1"/>
  <c r="G841" i="4"/>
  <c r="I841" i="4" s="1"/>
  <c r="G772" i="4"/>
  <c r="I772" i="4" s="1"/>
  <c r="Z772" i="4"/>
  <c r="Z625" i="4"/>
  <c r="G625" i="4"/>
  <c r="I625" i="4" s="1"/>
  <c r="G1027" i="4"/>
  <c r="I1027" i="4"/>
  <c r="Z1027" i="4"/>
  <c r="G966" i="4"/>
  <c r="I966" i="4" s="1"/>
  <c r="Z899" i="4"/>
  <c r="G899" i="4"/>
  <c r="I899" i="4" s="1"/>
  <c r="Z830" i="4"/>
  <c r="G830" i="4"/>
  <c r="I830" i="4" s="1"/>
  <c r="G769" i="4"/>
  <c r="I769" i="4" s="1"/>
  <c r="Z769" i="4"/>
  <c r="Z300" i="4"/>
  <c r="G300" i="4"/>
  <c r="I300" i="4" s="1"/>
  <c r="G1096" i="4"/>
  <c r="K1096" i="4" s="1"/>
  <c r="Z1096" i="4"/>
  <c r="Z963" i="4"/>
  <c r="Z843" i="4"/>
  <c r="G595" i="4"/>
  <c r="I595" i="4" s="1"/>
  <c r="Z595" i="4"/>
  <c r="G840" i="4"/>
  <c r="I840" i="4" s="1"/>
  <c r="Z840" i="4"/>
  <c r="G718" i="4"/>
  <c r="I718" i="4" s="1"/>
  <c r="Z718" i="4"/>
  <c r="G973" i="4"/>
  <c r="I973" i="4" s="1"/>
  <c r="Z973" i="4"/>
  <c r="R669" i="4"/>
  <c r="Z669" i="4"/>
  <c r="G728" i="4"/>
  <c r="I728" i="4" s="1"/>
  <c r="Z728" i="4"/>
  <c r="Z911" i="4"/>
  <c r="G911" i="4"/>
  <c r="I911" i="4" s="1"/>
  <c r="Z1000" i="4"/>
  <c r="G1000" i="4"/>
  <c r="G932" i="4"/>
  <c r="I932" i="4" s="1"/>
  <c r="Z932" i="4"/>
  <c r="G799" i="4"/>
  <c r="I799" i="4" s="1"/>
  <c r="Z799" i="4"/>
  <c r="G738" i="4"/>
  <c r="I738" i="4"/>
  <c r="Z738" i="4"/>
  <c r="G677" i="4"/>
  <c r="I677" i="4" s="1"/>
  <c r="Z677" i="4"/>
  <c r="G305" i="4"/>
  <c r="I305" i="4" s="1"/>
  <c r="Z305" i="4"/>
  <c r="Z1097" i="4"/>
  <c r="G1097" i="4"/>
  <c r="K1097" i="4" s="1"/>
  <c r="G1024" i="4"/>
  <c r="I1024" i="4" s="1"/>
  <c r="G660" i="4"/>
  <c r="I660" i="4" s="1"/>
  <c r="Z660" i="4"/>
  <c r="G596" i="4"/>
  <c r="I596" i="4"/>
  <c r="Z596" i="4"/>
  <c r="Z1030" i="4"/>
  <c r="G700" i="4"/>
  <c r="I700" i="4" s="1"/>
  <c r="Z700" i="4"/>
  <c r="G617" i="4"/>
  <c r="I617" i="4" s="1"/>
  <c r="Z617" i="4"/>
  <c r="Z891" i="4"/>
  <c r="G891" i="4"/>
  <c r="I891" i="4" s="1"/>
  <c r="Z761" i="4"/>
  <c r="G761" i="4"/>
  <c r="I761" i="4" s="1"/>
  <c r="G692" i="4"/>
  <c r="Z692" i="4"/>
  <c r="Z630" i="4"/>
  <c r="G835" i="4"/>
  <c r="I835" i="4" s="1"/>
  <c r="Z835" i="4"/>
  <c r="Z705" i="4"/>
  <c r="G705" i="4"/>
  <c r="I705" i="4" s="1"/>
  <c r="Z651" i="4"/>
  <c r="G651" i="4"/>
  <c r="I651" i="4" s="1"/>
  <c r="G587" i="4"/>
  <c r="Z390" i="4"/>
  <c r="G390" i="4"/>
  <c r="I390" i="4" s="1"/>
  <c r="Z832" i="4"/>
  <c r="G832" i="4"/>
  <c r="I832" i="4" s="1"/>
  <c r="G710" i="4"/>
  <c r="I710" i="4" s="1"/>
  <c r="Z710" i="4"/>
  <c r="G1034" i="4"/>
  <c r="I1034" i="4" s="1"/>
  <c r="G462" i="4"/>
  <c r="H462" i="4" s="1"/>
  <c r="Z462" i="4"/>
  <c r="G364" i="4"/>
  <c r="G773" i="4"/>
  <c r="I773" i="4" s="1"/>
  <c r="Z773" i="4"/>
  <c r="G426" i="4"/>
  <c r="I426" i="4" s="1"/>
  <c r="Z426" i="4"/>
  <c r="Z339" i="4"/>
  <c r="G339" i="4"/>
  <c r="I339" i="4" s="1"/>
  <c r="G924" i="4"/>
  <c r="I924" i="4" s="1"/>
  <c r="Z924" i="4"/>
  <c r="G860" i="4"/>
  <c r="I860" i="4" s="1"/>
  <c r="Z860" i="4"/>
  <c r="Z791" i="4"/>
  <c r="G791" i="4"/>
  <c r="I791" i="4" s="1"/>
  <c r="G607" i="4"/>
  <c r="J607" i="4"/>
  <c r="Z607" i="4"/>
  <c r="Z267" i="4"/>
  <c r="G267" i="4"/>
  <c r="G1016" i="4"/>
  <c r="I1016" i="4" s="1"/>
  <c r="Z1016" i="4"/>
  <c r="G889" i="4"/>
  <c r="I889" i="4" s="1"/>
  <c r="Z828" i="4"/>
  <c r="G828" i="4"/>
  <c r="I828" i="4" s="1"/>
  <c r="G652" i="4"/>
  <c r="I652" i="4" s="1"/>
  <c r="Z652" i="4"/>
  <c r="G225" i="4"/>
  <c r="H225" i="4" s="1"/>
  <c r="Z225" i="4"/>
  <c r="G1021" i="4"/>
  <c r="I1021" i="4" s="1"/>
  <c r="Z1021" i="4"/>
  <c r="G756" i="4"/>
  <c r="I756" i="4" s="1"/>
  <c r="Z756" i="4"/>
  <c r="G947" i="4"/>
  <c r="I947" i="4"/>
  <c r="Z947" i="4"/>
  <c r="Z814" i="4"/>
  <c r="G814" i="4"/>
  <c r="I814" i="4" s="1"/>
  <c r="G753" i="4"/>
  <c r="I753" i="4" s="1"/>
  <c r="G622" i="4"/>
  <c r="Z622" i="4"/>
  <c r="Z1078" i="4"/>
  <c r="Z702" i="4"/>
  <c r="G702" i="4"/>
  <c r="I702" i="4" s="1"/>
  <c r="Z643" i="4"/>
  <c r="Z344" i="4"/>
  <c r="I344" i="4"/>
  <c r="G1074" i="4"/>
  <c r="I1074" i="4" s="1"/>
  <c r="Z1074" i="4"/>
  <c r="Z763" i="4"/>
  <c r="G763" i="4"/>
  <c r="Z699" i="4"/>
  <c r="G329" i="4"/>
  <c r="I329" i="4" s="1"/>
  <c r="Z329" i="4"/>
  <c r="G1025" i="4"/>
  <c r="J1025" i="4" s="1"/>
  <c r="Z1025" i="4"/>
  <c r="G898" i="4"/>
  <c r="I898" i="4"/>
  <c r="Z898" i="4"/>
  <c r="Z707" i="4"/>
  <c r="G707" i="4"/>
  <c r="J707" i="4" s="1"/>
  <c r="Z788" i="4"/>
  <c r="G602" i="4"/>
  <c r="I602" i="4" s="1"/>
  <c r="Z602" i="4"/>
  <c r="Z1076" i="4"/>
  <c r="G1076" i="4"/>
  <c r="I1076" i="4" s="1"/>
  <c r="G1041" i="4"/>
  <c r="I1041" i="4" s="1"/>
  <c r="Z1041" i="4"/>
  <c r="Z983" i="4"/>
  <c r="G983" i="4"/>
  <c r="I983" i="4" s="1"/>
  <c r="G916" i="4"/>
  <c r="I916" i="4" s="1"/>
  <c r="Z916" i="4"/>
  <c r="Z725" i="4"/>
  <c r="G725" i="4"/>
  <c r="I725" i="4" s="1"/>
  <c r="G655" i="4"/>
  <c r="I655" i="4"/>
  <c r="Z655" i="4"/>
  <c r="G599" i="4"/>
  <c r="I599" i="4" s="1"/>
  <c r="Z599" i="4"/>
  <c r="Z142" i="4"/>
  <c r="G142" i="4"/>
  <c r="H142" i="4" s="1"/>
  <c r="Z1008" i="4"/>
  <c r="Z945" i="4"/>
  <c r="G945" i="4"/>
  <c r="I945" i="4" s="1"/>
  <c r="G1013" i="4"/>
  <c r="I1013" i="4" s="1"/>
  <c r="Z1013" i="4"/>
  <c r="G878" i="4"/>
  <c r="I878" i="4" s="1"/>
  <c r="Z878" i="4"/>
  <c r="G748" i="4"/>
  <c r="I748" i="4" s="1"/>
  <c r="Z748" i="4"/>
  <c r="Z939" i="4"/>
  <c r="G939" i="4"/>
  <c r="I939" i="4" s="1"/>
  <c r="G880" i="4"/>
  <c r="I880" i="4" s="1"/>
  <c r="Z880" i="4"/>
  <c r="G819" i="4"/>
  <c r="I819" i="4" s="1"/>
  <c r="Z819" i="4"/>
  <c r="G689" i="4"/>
  <c r="I689" i="4" s="1"/>
  <c r="G632" i="4"/>
  <c r="I632" i="4" s="1"/>
  <c r="Z632" i="4"/>
  <c r="G508" i="4"/>
  <c r="I508" i="4" s="1"/>
  <c r="Z508" i="4"/>
  <c r="Z941" i="4"/>
  <c r="G941" i="4"/>
  <c r="I941" i="4" s="1"/>
  <c r="Z877" i="4"/>
  <c r="G877" i="4"/>
  <c r="I877" i="4" s="1"/>
  <c r="Z816" i="4"/>
  <c r="G816" i="4"/>
  <c r="I816" i="4" s="1"/>
  <c r="Z694" i="4"/>
  <c r="G694" i="4"/>
  <c r="I694" i="4" s="1"/>
  <c r="Z314" i="4"/>
  <c r="G954" i="4"/>
  <c r="I954" i="4" s="1"/>
  <c r="Z954" i="4"/>
  <c r="G890" i="4"/>
  <c r="I890" i="4" s="1"/>
  <c r="Z890" i="4"/>
  <c r="G821" i="4"/>
  <c r="I821" i="4"/>
  <c r="Z821" i="4"/>
  <c r="G704" i="4"/>
  <c r="I704" i="4" s="1"/>
  <c r="Z704" i="4"/>
  <c r="G589" i="4"/>
  <c r="I589" i="4" s="1"/>
  <c r="Z589" i="4"/>
  <c r="G412" i="4"/>
  <c r="I412" i="4" s="1"/>
  <c r="Z412" i="4"/>
  <c r="G586" i="4"/>
  <c r="I586" i="4"/>
  <c r="Z586" i="4"/>
  <c r="Z1044" i="4"/>
  <c r="G1044" i="4"/>
  <c r="I1044" i="4" s="1"/>
  <c r="G1101" i="4"/>
  <c r="K1101" i="4" s="1"/>
  <c r="Z1101" i="4"/>
  <c r="Z975" i="4"/>
  <c r="G975" i="4"/>
  <c r="I975" i="4" s="1"/>
  <c r="G908" i="4"/>
  <c r="I908" i="4" s="1"/>
  <c r="Z908" i="4"/>
  <c r="Z839" i="4"/>
  <c r="G839" i="4"/>
  <c r="I839" i="4" s="1"/>
  <c r="G778" i="4"/>
  <c r="I778" i="4" s="1"/>
  <c r="Z778" i="4"/>
  <c r="G591" i="4"/>
  <c r="J591" i="4" s="1"/>
  <c r="Z591" i="4"/>
  <c r="G112" i="4"/>
  <c r="H112" i="4" s="1"/>
  <c r="Z112" i="4"/>
  <c r="G1070" i="4"/>
  <c r="K1070" i="4" s="1"/>
  <c r="Z937" i="4"/>
  <c r="G937" i="4"/>
  <c r="I937" i="4" s="1"/>
  <c r="Z633" i="4"/>
  <c r="Z546" i="4"/>
  <c r="G546" i="4"/>
  <c r="I546" i="4" s="1"/>
  <c r="Z191" i="4"/>
  <c r="G191" i="4"/>
  <c r="H191" i="4" s="1"/>
  <c r="Z934" i="4"/>
  <c r="G934" i="4"/>
  <c r="I934" i="4" s="1"/>
  <c r="Z870" i="4"/>
  <c r="G809" i="4"/>
  <c r="Z809" i="4"/>
  <c r="G999" i="4"/>
  <c r="I999" i="4" s="1"/>
  <c r="Z999" i="4"/>
  <c r="Z798" i="4"/>
  <c r="G463" i="4"/>
  <c r="G872" i="4"/>
  <c r="I872" i="4" s="1"/>
  <c r="Z872" i="4"/>
  <c r="G811" i="4"/>
  <c r="I811" i="4" s="1"/>
  <c r="Z811" i="4"/>
  <c r="G681" i="4"/>
  <c r="I681" i="4" s="1"/>
  <c r="Z681" i="4"/>
  <c r="Z498" i="4"/>
  <c r="G498" i="4"/>
  <c r="H498" i="4" s="1"/>
  <c r="G869" i="4"/>
  <c r="I869" i="4" s="1"/>
  <c r="Z869" i="4"/>
  <c r="Z808" i="4"/>
  <c r="G808" i="4"/>
  <c r="I808" i="4" s="1"/>
  <c r="G760" i="4"/>
  <c r="I760" i="4" s="1"/>
  <c r="Z760" i="4"/>
  <c r="P958" i="4"/>
  <c r="AF958" i="4" s="1"/>
  <c r="P1079" i="4"/>
  <c r="AF1079" i="4" s="1"/>
  <c r="P951" i="4"/>
  <c r="P25" i="4"/>
  <c r="P46" i="4"/>
  <c r="AF46" i="4" s="1"/>
  <c r="P687" i="4"/>
  <c r="AF687" i="4" s="1"/>
  <c r="P81" i="4"/>
  <c r="I787" i="4"/>
  <c r="P92" i="4"/>
  <c r="AF92" i="4" s="1"/>
  <c r="P915" i="4"/>
  <c r="P1012" i="4"/>
  <c r="P897" i="4"/>
  <c r="AF897" i="4" s="1"/>
  <c r="P946" i="4"/>
  <c r="AF946" i="4" s="1"/>
  <c r="P42" i="4"/>
  <c r="P679" i="4"/>
  <c r="AF679" i="4" s="1"/>
  <c r="P696" i="4"/>
  <c r="AF696" i="4" s="1"/>
  <c r="P740" i="4"/>
  <c r="AF740" i="4" s="1"/>
  <c r="P935" i="4"/>
  <c r="I902" i="4"/>
  <c r="I790" i="4"/>
  <c r="I1089" i="4"/>
  <c r="I943" i="4"/>
  <c r="I817" i="4"/>
  <c r="I812" i="4"/>
  <c r="I815" i="4"/>
  <c r="G515" i="4"/>
  <c r="Z356" i="4"/>
  <c r="G356" i="4"/>
  <c r="Z282" i="4"/>
  <c r="G282" i="4"/>
  <c r="I282" i="4" s="1"/>
  <c r="Z237" i="4"/>
  <c r="G237" i="4"/>
  <c r="I237" i="4" s="1"/>
  <c r="Z178" i="4"/>
  <c r="G178" i="4"/>
  <c r="G582" i="4"/>
  <c r="Z582" i="4"/>
  <c r="G535" i="4"/>
  <c r="Z535" i="4"/>
  <c r="G472" i="4"/>
  <c r="I472" i="4" s="1"/>
  <c r="G414" i="4"/>
  <c r="Z414" i="4"/>
  <c r="Z371" i="4"/>
  <c r="R371" i="4"/>
  <c r="Z316" i="4"/>
  <c r="G316" i="4"/>
  <c r="I316" i="4" s="1"/>
  <c r="G254" i="4"/>
  <c r="I254" i="4" s="1"/>
  <c r="Z254" i="4"/>
  <c r="G185" i="4"/>
  <c r="Z185" i="4"/>
  <c r="G389" i="4"/>
  <c r="G333" i="4"/>
  <c r="Z333" i="4"/>
  <c r="Z279" i="4"/>
  <c r="G279" i="4"/>
  <c r="Z197" i="4"/>
  <c r="G197" i="4"/>
  <c r="Z560" i="4"/>
  <c r="G560" i="4"/>
  <c r="Z492" i="4"/>
  <c r="G492" i="4"/>
  <c r="I492" i="4" s="1"/>
  <c r="Z425" i="4"/>
  <c r="G425" i="4"/>
  <c r="I425" i="4" s="1"/>
  <c r="Z365" i="4"/>
  <c r="R365" i="4"/>
  <c r="G289" i="4"/>
  <c r="Z289" i="4"/>
  <c r="G236" i="4"/>
  <c r="I236" i="4" s="1"/>
  <c r="Z236" i="4"/>
  <c r="G572" i="4"/>
  <c r="Z572" i="4"/>
  <c r="G529" i="4"/>
  <c r="I529" i="4" s="1"/>
  <c r="Z529" i="4"/>
  <c r="G401" i="4"/>
  <c r="I401" i="4" s="1"/>
  <c r="Z401" i="4"/>
  <c r="G345" i="4"/>
  <c r="Z345" i="4"/>
  <c r="G296" i="4"/>
  <c r="I296" i="4" s="1"/>
  <c r="Z296" i="4"/>
  <c r="Z526" i="4"/>
  <c r="G476" i="4"/>
  <c r="Z476" i="4"/>
  <c r="G408" i="4"/>
  <c r="I408" i="4" s="1"/>
  <c r="Z408" i="4"/>
  <c r="Z357" i="4"/>
  <c r="G357" i="4"/>
  <c r="I357" i="4" s="1"/>
  <c r="G88" i="4"/>
  <c r="Z88" i="4"/>
  <c r="G544" i="4"/>
  <c r="Z544" i="4"/>
  <c r="G473" i="4"/>
  <c r="I473" i="4" s="1"/>
  <c r="Z473" i="4"/>
  <c r="Z393" i="4"/>
  <c r="Z250" i="4"/>
  <c r="G250" i="4"/>
  <c r="Z176" i="4"/>
  <c r="G120" i="4"/>
  <c r="H120" i="4" s="1"/>
  <c r="Z120" i="4"/>
  <c r="Z500" i="4"/>
  <c r="G500" i="4"/>
  <c r="I500" i="4" s="1"/>
  <c r="Z439" i="4"/>
  <c r="G439" i="4"/>
  <c r="G351" i="4"/>
  <c r="I351" i="4" s="1"/>
  <c r="Z351" i="4"/>
  <c r="Z277" i="4"/>
  <c r="G277" i="4"/>
  <c r="I277" i="4" s="1"/>
  <c r="G232" i="4"/>
  <c r="I232" i="4" s="1"/>
  <c r="Z232" i="4"/>
  <c r="Z165" i="4"/>
  <c r="G165" i="4"/>
  <c r="Z575" i="4"/>
  <c r="G575" i="4"/>
  <c r="I575" i="4" s="1"/>
  <c r="Z530" i="4"/>
  <c r="G530" i="4"/>
  <c r="G467" i="4"/>
  <c r="Z467" i="4"/>
  <c r="Z361" i="4"/>
  <c r="G361" i="4"/>
  <c r="Z309" i="4"/>
  <c r="G180" i="4"/>
  <c r="Z180" i="4"/>
  <c r="Z119" i="4"/>
  <c r="G119" i="4"/>
  <c r="H119" i="4" s="1"/>
  <c r="Z384" i="4"/>
  <c r="G384" i="4"/>
  <c r="Z266" i="4"/>
  <c r="Z190" i="4"/>
  <c r="G190" i="4"/>
  <c r="H190" i="4" s="1"/>
  <c r="G136" i="4"/>
  <c r="Z136" i="4"/>
  <c r="Z550" i="4"/>
  <c r="G550" i="4"/>
  <c r="Z487" i="4"/>
  <c r="G487" i="4"/>
  <c r="Z423" i="4"/>
  <c r="G423" i="4"/>
  <c r="I423" i="4"/>
  <c r="G355" i="4"/>
  <c r="Z355" i="4"/>
  <c r="Z276" i="4"/>
  <c r="G276" i="4"/>
  <c r="I276" i="4" s="1"/>
  <c r="G219" i="4"/>
  <c r="H219" i="4" s="1"/>
  <c r="Z219" i="4"/>
  <c r="Z143" i="4"/>
  <c r="G143" i="4"/>
  <c r="H143" i="4" s="1"/>
  <c r="G521" i="4"/>
  <c r="Z521" i="4"/>
  <c r="Z464" i="4"/>
  <c r="G396" i="4"/>
  <c r="H396" i="4" s="1"/>
  <c r="Z396" i="4"/>
  <c r="G286" i="4"/>
  <c r="Z286" i="4"/>
  <c r="Z226" i="4"/>
  <c r="G226" i="4"/>
  <c r="I226" i="4" s="1"/>
  <c r="G179" i="4"/>
  <c r="Z179" i="4"/>
  <c r="G113" i="4"/>
  <c r="H113" i="4" s="1"/>
  <c r="Z113" i="4"/>
  <c r="G518" i="4"/>
  <c r="Z518" i="4"/>
  <c r="G468" i="4"/>
  <c r="Z468" i="4"/>
  <c r="G403" i="4"/>
  <c r="Z403" i="4"/>
  <c r="G278" i="4"/>
  <c r="I278" i="4" s="1"/>
  <c r="Z278" i="4"/>
  <c r="G203" i="4"/>
  <c r="Z203" i="4"/>
  <c r="G145" i="4"/>
  <c r="H145" i="4" s="1"/>
  <c r="Z145" i="4"/>
  <c r="Z583" i="4"/>
  <c r="G583" i="4"/>
  <c r="G536" i="4"/>
  <c r="Z536" i="4"/>
  <c r="G461" i="4"/>
  <c r="Z380" i="4"/>
  <c r="G380" i="4"/>
  <c r="I380" i="4" s="1"/>
  <c r="G298" i="4"/>
  <c r="I298" i="4" s="1"/>
  <c r="Z298" i="4"/>
  <c r="G171" i="4"/>
  <c r="AF171" i="4" s="1"/>
  <c r="Z171" i="4"/>
  <c r="G102" i="4"/>
  <c r="Z102" i="4"/>
  <c r="Z573" i="4"/>
  <c r="G573" i="4"/>
  <c r="G493" i="4"/>
  <c r="Z493" i="4"/>
  <c r="Z331" i="4"/>
  <c r="G331" i="4"/>
  <c r="H331" i="4" s="1"/>
  <c r="G222" i="4"/>
  <c r="H222" i="4" s="1"/>
  <c r="Z222" i="4"/>
  <c r="G153" i="4"/>
  <c r="Z153" i="4"/>
  <c r="G522" i="4"/>
  <c r="H522" i="4" s="1"/>
  <c r="G402" i="4"/>
  <c r="H402" i="4" s="1"/>
  <c r="Z402" i="4"/>
  <c r="G353" i="4"/>
  <c r="H353" i="4" s="1"/>
  <c r="Z353" i="4"/>
  <c r="G302" i="4"/>
  <c r="Z302" i="4"/>
  <c r="G239" i="4"/>
  <c r="Z239" i="4"/>
  <c r="Z376" i="4"/>
  <c r="Z246" i="4"/>
  <c r="G182" i="4"/>
  <c r="H182" i="4" s="1"/>
  <c r="Z182" i="4"/>
  <c r="G131" i="4"/>
  <c r="Z131" i="4"/>
  <c r="G545" i="4"/>
  <c r="I545" i="4" s="1"/>
  <c r="Z545" i="4"/>
  <c r="G479" i="4"/>
  <c r="I479" i="4" s="1"/>
  <c r="Z479" i="4"/>
  <c r="Z421" i="4"/>
  <c r="G421" i="4"/>
  <c r="Z350" i="4"/>
  <c r="G350" i="4"/>
  <c r="G128" i="4"/>
  <c r="Z128" i="4"/>
  <c r="G562" i="4"/>
  <c r="I562" i="4" s="1"/>
  <c r="Z562" i="4"/>
  <c r="G511" i="4"/>
  <c r="I511" i="4" s="1"/>
  <c r="Z511" i="4"/>
  <c r="Z459" i="4"/>
  <c r="G459" i="4"/>
  <c r="I459" i="4" s="1"/>
  <c r="G391" i="4"/>
  <c r="Z391" i="4"/>
  <c r="Z335" i="4"/>
  <c r="G335" i="4"/>
  <c r="I335" i="4" s="1"/>
  <c r="Z221" i="4"/>
  <c r="G221" i="4"/>
  <c r="H221" i="4" s="1"/>
  <c r="Z108" i="4"/>
  <c r="G108" i="4"/>
  <c r="H108" i="4" s="1"/>
  <c r="Z516" i="4"/>
  <c r="G516" i="4"/>
  <c r="I516" i="4" s="1"/>
  <c r="G456" i="4"/>
  <c r="Z456" i="4"/>
  <c r="G398" i="4"/>
  <c r="Z398" i="4"/>
  <c r="Z337" i="4"/>
  <c r="G337" i="4"/>
  <c r="H337" i="4" s="1"/>
  <c r="G273" i="4"/>
  <c r="I273" i="4" s="1"/>
  <c r="Z273" i="4"/>
  <c r="G201" i="4"/>
  <c r="Z201" i="4"/>
  <c r="Z135" i="4"/>
  <c r="G135" i="4"/>
  <c r="H135" i="4"/>
  <c r="G578" i="4"/>
  <c r="Z578" i="4"/>
  <c r="G531" i="4"/>
  <c r="Z531" i="4"/>
  <c r="Z453" i="4"/>
  <c r="G453" i="4"/>
  <c r="Z375" i="4"/>
  <c r="Z228" i="4"/>
  <c r="G228" i="4"/>
  <c r="I228" i="4"/>
  <c r="G163" i="4"/>
  <c r="Z163" i="4"/>
  <c r="Z99" i="4"/>
  <c r="G99" i="4"/>
  <c r="H99" i="4" s="1"/>
  <c r="Z566" i="4"/>
  <c r="G566" i="4"/>
  <c r="I566" i="4" s="1"/>
  <c r="Z488" i="4"/>
  <c r="G488" i="4"/>
  <c r="G264" i="4"/>
  <c r="Z264" i="4"/>
  <c r="G220" i="4"/>
  <c r="Z220" i="4"/>
  <c r="Z146" i="4"/>
  <c r="G146" i="4"/>
  <c r="G563" i="4"/>
  <c r="Z563" i="4"/>
  <c r="G517" i="4"/>
  <c r="I517" i="4" s="1"/>
  <c r="Z517" i="4"/>
  <c r="Z397" i="4"/>
  <c r="G397" i="4"/>
  <c r="I397" i="4" s="1"/>
  <c r="Z170" i="4"/>
  <c r="G170" i="4"/>
  <c r="Z311" i="4"/>
  <c r="G311" i="4"/>
  <c r="G172" i="4"/>
  <c r="H172" i="4" s="1"/>
  <c r="Z172" i="4"/>
  <c r="G126" i="4"/>
  <c r="H126" i="4" s="1"/>
  <c r="Z126" i="4"/>
  <c r="Z474" i="4"/>
  <c r="G474" i="4"/>
  <c r="H474" i="4" s="1"/>
  <c r="G416" i="4"/>
  <c r="Z416" i="4"/>
  <c r="G330" i="4"/>
  <c r="H330" i="4" s="1"/>
  <c r="Z330" i="4"/>
  <c r="Z263" i="4"/>
  <c r="G263" i="4"/>
  <c r="I263" i="4" s="1"/>
  <c r="Z206" i="4"/>
  <c r="G206" i="4"/>
  <c r="Z268" i="4"/>
  <c r="G268" i="4"/>
  <c r="I268" i="4" s="1"/>
  <c r="G216" i="4"/>
  <c r="J216" i="4" s="1"/>
  <c r="Z216" i="4"/>
  <c r="G506" i="4"/>
  <c r="Z506" i="4"/>
  <c r="G448" i="4"/>
  <c r="H448" i="4" s="1"/>
  <c r="Z448" i="4"/>
  <c r="G265" i="4"/>
  <c r="Z265" i="4"/>
  <c r="G196" i="4"/>
  <c r="H196" i="4" s="1"/>
  <c r="Z196" i="4"/>
  <c r="Z130" i="4"/>
  <c r="G130" i="4"/>
  <c r="G523" i="4"/>
  <c r="I523" i="4" s="1"/>
  <c r="Z523" i="4"/>
  <c r="Z354" i="4"/>
  <c r="G354" i="4"/>
  <c r="G288" i="4"/>
  <c r="I288" i="4" s="1"/>
  <c r="Z288" i="4"/>
  <c r="Z218" i="4"/>
  <c r="G218" i="4"/>
  <c r="AF218" i="4" s="1"/>
  <c r="Z158" i="4"/>
  <c r="G158" i="4"/>
  <c r="H158" i="4" s="1"/>
  <c r="G96" i="4"/>
  <c r="H96" i="4" s="1"/>
  <c r="Z96" i="4"/>
  <c r="I882" i="4"/>
  <c r="I918" i="4"/>
  <c r="G551" i="4"/>
  <c r="I551" i="4"/>
  <c r="Z551" i="4"/>
  <c r="G407" i="4"/>
  <c r="J407" i="4" s="1"/>
  <c r="Z407" i="4"/>
  <c r="G321" i="4"/>
  <c r="I321" i="4" s="1"/>
  <c r="Z321" i="4"/>
  <c r="Z259" i="4"/>
  <c r="G259" i="4"/>
  <c r="I259" i="4" s="1"/>
  <c r="G144" i="4"/>
  <c r="H144" i="4" s="1"/>
  <c r="G512" i="4"/>
  <c r="I512" i="4" s="1"/>
  <c r="G444" i="4"/>
  <c r="Z444" i="4"/>
  <c r="G392" i="4"/>
  <c r="Z392" i="4"/>
  <c r="G346" i="4"/>
  <c r="Z346" i="4"/>
  <c r="Z287" i="4"/>
  <c r="G287" i="4"/>
  <c r="I287" i="4" s="1"/>
  <c r="Z162" i="4"/>
  <c r="G162" i="4"/>
  <c r="H162" i="4" s="1"/>
  <c r="G98" i="4"/>
  <c r="H98" i="4" s="1"/>
  <c r="Z98" i="4"/>
  <c r="G363" i="4"/>
  <c r="Z363" i="4"/>
  <c r="G304" i="4"/>
  <c r="Z304" i="4"/>
  <c r="Z229" i="4"/>
  <c r="G229" i="4"/>
  <c r="Z167" i="4"/>
  <c r="G187" i="4"/>
  <c r="Z106" i="4"/>
  <c r="G106" i="4"/>
  <c r="H106" i="4"/>
  <c r="G552" i="4"/>
  <c r="I552" i="4" s="1"/>
  <c r="Z552" i="4"/>
  <c r="G443" i="4"/>
  <c r="I443" i="4" s="1"/>
  <c r="Z443" i="4"/>
  <c r="G378" i="4"/>
  <c r="Z378" i="4"/>
  <c r="G320" i="4"/>
  <c r="Z320" i="4"/>
  <c r="Z253" i="4"/>
  <c r="G253" i="4"/>
  <c r="G211" i="4"/>
  <c r="Z211" i="4"/>
  <c r="G161" i="4"/>
  <c r="H161" i="4" s="1"/>
  <c r="Z161" i="4"/>
  <c r="G440" i="4"/>
  <c r="I440" i="4" s="1"/>
  <c r="G383" i="4"/>
  <c r="Z327" i="4"/>
  <c r="G327" i="4"/>
  <c r="Z260" i="4"/>
  <c r="G260" i="4"/>
  <c r="I260" i="4" s="1"/>
  <c r="Z189" i="4"/>
  <c r="G189" i="4"/>
  <c r="H189" i="4" s="1"/>
  <c r="G569" i="4"/>
  <c r="I569" i="4" s="1"/>
  <c r="Z569" i="4"/>
  <c r="G513" i="4"/>
  <c r="I513" i="4" s="1"/>
  <c r="Z513" i="4"/>
  <c r="G420" i="4"/>
  <c r="I420" i="4"/>
  <c r="Z420" i="4"/>
  <c r="G349" i="4"/>
  <c r="H349" i="4"/>
  <c r="Z349" i="4"/>
  <c r="Z275" i="4"/>
  <c r="G275" i="4"/>
  <c r="I275" i="4" s="1"/>
  <c r="Z213" i="4"/>
  <c r="G213" i="4"/>
  <c r="H213" i="4" s="1"/>
  <c r="G156" i="4"/>
  <c r="H156" i="4" s="1"/>
  <c r="Z156" i="4"/>
  <c r="G85" i="4"/>
  <c r="H85" i="4" s="1"/>
  <c r="I1023" i="4"/>
  <c r="G538" i="4"/>
  <c r="Z538" i="4"/>
  <c r="G475" i="4"/>
  <c r="I475" i="4" s="1"/>
  <c r="Z475" i="4"/>
  <c r="G395" i="4"/>
  <c r="I395" i="4" s="1"/>
  <c r="G195" i="4"/>
  <c r="Z195" i="4"/>
  <c r="G129" i="4"/>
  <c r="Z129" i="4"/>
  <c r="G510" i="4"/>
  <c r="Z510" i="4"/>
  <c r="G434" i="4"/>
  <c r="I434" i="4" s="1"/>
  <c r="Z434" i="4"/>
  <c r="G387" i="4"/>
  <c r="Z387" i="4"/>
  <c r="Z341" i="4"/>
  <c r="G341" i="4"/>
  <c r="Z274" i="4"/>
  <c r="G274" i="4"/>
  <c r="I274" i="4" s="1"/>
  <c r="G212" i="4"/>
  <c r="Z212" i="4"/>
  <c r="G148" i="4"/>
  <c r="H148" i="4" s="1"/>
  <c r="Z148" i="4"/>
  <c r="Z436" i="4"/>
  <c r="G436" i="4"/>
  <c r="G358" i="4"/>
  <c r="I358" i="4" s="1"/>
  <c r="Z358" i="4"/>
  <c r="Z299" i="4"/>
  <c r="G299" i="4"/>
  <c r="G224" i="4"/>
  <c r="Z224" i="4"/>
  <c r="Z157" i="4"/>
  <c r="G157" i="4"/>
  <c r="Z111" i="4"/>
  <c r="G111" i="4"/>
  <c r="Z524" i="4"/>
  <c r="G524" i="4"/>
  <c r="I524" i="4" s="1"/>
  <c r="G446" i="4"/>
  <c r="Z446" i="4"/>
  <c r="Z406" i="4"/>
  <c r="G406" i="4"/>
  <c r="G313" i="4"/>
  <c r="I313" i="4" s="1"/>
  <c r="Z313" i="4"/>
  <c r="G256" i="4"/>
  <c r="I256" i="4" s="1"/>
  <c r="Z256" i="4"/>
  <c r="G177" i="4"/>
  <c r="H177" i="4" s="1"/>
  <c r="Z177" i="4"/>
  <c r="Z94" i="4"/>
  <c r="G94" i="4"/>
  <c r="G547" i="4"/>
  <c r="I547" i="4" s="1"/>
  <c r="Z547" i="4"/>
  <c r="G497" i="4"/>
  <c r="Z497" i="4"/>
  <c r="G429" i="4"/>
  <c r="I429" i="4" s="1"/>
  <c r="Z429" i="4"/>
  <c r="Z373" i="4"/>
  <c r="G373" i="4"/>
  <c r="Z315" i="4"/>
  <c r="G315" i="4"/>
  <c r="G248" i="4"/>
  <c r="I248" i="4" s="1"/>
  <c r="Z248" i="4"/>
  <c r="Z199" i="4"/>
  <c r="G199" i="4"/>
  <c r="H199" i="4" s="1"/>
  <c r="Z138" i="4"/>
  <c r="G138" i="4"/>
  <c r="G574" i="4"/>
  <c r="I574" i="4" s="1"/>
  <c r="Z574" i="4"/>
  <c r="Z494" i="4"/>
  <c r="G494" i="4"/>
  <c r="I494" i="4" s="1"/>
  <c r="G435" i="4"/>
  <c r="Z435" i="4"/>
  <c r="G367" i="4"/>
  <c r="I367" i="4" s="1"/>
  <c r="Z367" i="4"/>
  <c r="G310" i="4"/>
  <c r="Z310" i="4"/>
  <c r="Z245" i="4"/>
  <c r="G245" i="4"/>
  <c r="I245" i="4" s="1"/>
  <c r="Z166" i="4"/>
  <c r="G166" i="4"/>
  <c r="AF166" i="4" s="1"/>
  <c r="G115" i="4"/>
  <c r="Z115" i="4"/>
  <c r="G564" i="4"/>
  <c r="I564" i="4" s="1"/>
  <c r="Z564" i="4"/>
  <c r="Z491" i="4"/>
  <c r="G491" i="4"/>
  <c r="G415" i="4"/>
  <c r="I415" i="4" s="1"/>
  <c r="Z415" i="4"/>
  <c r="Z342" i="4"/>
  <c r="G342" i="4"/>
  <c r="G270" i="4"/>
  <c r="I270" i="4" s="1"/>
  <c r="Z270" i="4"/>
  <c r="Z205" i="4"/>
  <c r="G205" i="4"/>
  <c r="G151" i="4"/>
  <c r="H151" i="4" s="1"/>
  <c r="Z151" i="4"/>
  <c r="Z65" i="4"/>
  <c r="G65" i="4"/>
  <c r="H65" i="4" s="1"/>
  <c r="I771" i="4"/>
  <c r="G533" i="4"/>
  <c r="I533" i="4" s="1"/>
  <c r="Z533" i="4"/>
  <c r="Z465" i="4"/>
  <c r="G465" i="4"/>
  <c r="Z382" i="4"/>
  <c r="G382" i="4"/>
  <c r="Z295" i="4"/>
  <c r="G295" i="4"/>
  <c r="I295" i="4" s="1"/>
  <c r="Z244" i="4"/>
  <c r="G244" i="4"/>
  <c r="G193" i="4"/>
  <c r="H193" i="4" s="1"/>
  <c r="Z193" i="4"/>
  <c r="Z107" i="4"/>
  <c r="G107" i="4"/>
  <c r="G548" i="4"/>
  <c r="Z548" i="4"/>
  <c r="G505" i="4"/>
  <c r="Z505" i="4"/>
  <c r="Z432" i="4"/>
  <c r="G432" i="4"/>
  <c r="I432" i="4" s="1"/>
  <c r="Z336" i="4"/>
  <c r="G336" i="4"/>
  <c r="Z269" i="4"/>
  <c r="G269" i="4"/>
  <c r="I269" i="4" s="1"/>
  <c r="Z202" i="4"/>
  <c r="G202" i="4"/>
  <c r="H202" i="4" s="1"/>
  <c r="G139" i="4"/>
  <c r="Z139" i="4"/>
  <c r="Z343" i="4"/>
  <c r="G343" i="4"/>
  <c r="H343" i="4" s="1"/>
  <c r="Z292" i="4"/>
  <c r="G292" i="4"/>
  <c r="G155" i="4"/>
  <c r="Z155" i="4"/>
  <c r="G570" i="4"/>
  <c r="Z570" i="4"/>
  <c r="G514" i="4"/>
  <c r="I514" i="4" s="1"/>
  <c r="Z514" i="4"/>
  <c r="G394" i="4"/>
  <c r="I394" i="4" s="1"/>
  <c r="Z394" i="4"/>
  <c r="Z251" i="4"/>
  <c r="G251" i="4"/>
  <c r="I251" i="4" s="1"/>
  <c r="G164" i="4"/>
  <c r="H164" i="4" s="1"/>
  <c r="Z164" i="4"/>
  <c r="Z86" i="4"/>
  <c r="G86" i="4"/>
  <c r="Z542" i="4"/>
  <c r="G542" i="4"/>
  <c r="Z484" i="4"/>
  <c r="G484" i="4"/>
  <c r="G418" i="4"/>
  <c r="Z418" i="4"/>
  <c r="Z370" i="4"/>
  <c r="G370" i="4"/>
  <c r="I370" i="4" s="1"/>
  <c r="Z308" i="4"/>
  <c r="G308" i="4"/>
  <c r="I308" i="4" s="1"/>
  <c r="Z243" i="4"/>
  <c r="G243" i="4"/>
  <c r="I243" i="4" s="1"/>
  <c r="G194" i="4"/>
  <c r="Z194" i="4"/>
  <c r="Z133" i="4"/>
  <c r="G133" i="4"/>
  <c r="H133" i="4" s="1"/>
  <c r="G554" i="4"/>
  <c r="I554" i="4" s="1"/>
  <c r="G362" i="4"/>
  <c r="Z362" i="4"/>
  <c r="Z303" i="4"/>
  <c r="G303" i="4"/>
  <c r="I303" i="4" s="1"/>
  <c r="G233" i="4"/>
  <c r="Z233" i="4"/>
  <c r="Z154" i="4"/>
  <c r="G154" i="4"/>
  <c r="Z110" i="4"/>
  <c r="G110" i="4"/>
  <c r="H110" i="4" s="1"/>
  <c r="G559" i="4"/>
  <c r="Z559" i="4"/>
  <c r="Z486" i="4"/>
  <c r="G486" i="4"/>
  <c r="G410" i="4"/>
  <c r="I410" i="4" s="1"/>
  <c r="Z410" i="4"/>
  <c r="Z324" i="4"/>
  <c r="G324" i="4"/>
  <c r="G262" i="4"/>
  <c r="Z262" i="4"/>
  <c r="G140" i="4"/>
  <c r="I938" i="4"/>
  <c r="I986" i="4"/>
  <c r="I1032" i="4"/>
  <c r="G525" i="4"/>
  <c r="Z525" i="4"/>
  <c r="G455" i="4"/>
  <c r="I455" i="4"/>
  <c r="Z455" i="4"/>
  <c r="G366" i="4"/>
  <c r="Z366" i="4"/>
  <c r="G242" i="4"/>
  <c r="I242" i="4" s="1"/>
  <c r="Z242" i="4"/>
  <c r="G188" i="4"/>
  <c r="H188" i="4" s="1"/>
  <c r="Z188" i="4"/>
  <c r="G104" i="4"/>
  <c r="H104" i="4" s="1"/>
  <c r="Z104" i="4"/>
  <c r="G543" i="4"/>
  <c r="I543" i="4" s="1"/>
  <c r="Z543" i="4"/>
  <c r="Z485" i="4"/>
  <c r="Z419" i="4"/>
  <c r="G419" i="4"/>
  <c r="I419" i="4" s="1"/>
  <c r="Z374" i="4"/>
  <c r="G374" i="4"/>
  <c r="Z323" i="4"/>
  <c r="G323" i="4"/>
  <c r="I323" i="4" s="1"/>
  <c r="Z261" i="4"/>
  <c r="G261" i="4"/>
  <c r="I261" i="4" s="1"/>
  <c r="Z134" i="4"/>
  <c r="G134" i="4"/>
  <c r="H134" i="4" s="1"/>
  <c r="G399" i="4"/>
  <c r="I399" i="4" s="1"/>
  <c r="Z399" i="4"/>
  <c r="G204" i="4"/>
  <c r="Z204" i="4"/>
  <c r="G150" i="4"/>
  <c r="H150" i="4" s="1"/>
  <c r="Z150" i="4"/>
  <c r="G565" i="4"/>
  <c r="I565" i="4" s="1"/>
  <c r="Z565" i="4"/>
  <c r="G499" i="4"/>
  <c r="Z499" i="4"/>
  <c r="G427" i="4"/>
  <c r="I427" i="4" s="1"/>
  <c r="Z427" i="4"/>
  <c r="G381" i="4"/>
  <c r="Z381" i="4"/>
  <c r="G294" i="4"/>
  <c r="Z294" i="4"/>
  <c r="G241" i="4"/>
  <c r="I241" i="4" s="1"/>
  <c r="Z241" i="4"/>
  <c r="Z159" i="4"/>
  <c r="G159" i="4"/>
  <c r="H159" i="4" s="1"/>
  <c r="G581" i="4"/>
  <c r="G534" i="4"/>
  <c r="Z534" i="4"/>
  <c r="G471" i="4"/>
  <c r="H471" i="4" s="1"/>
  <c r="Z471" i="4"/>
  <c r="G413" i="4"/>
  <c r="Z413" i="4"/>
  <c r="G352" i="4"/>
  <c r="Z352" i="4"/>
  <c r="G301" i="4"/>
  <c r="I301" i="4" s="1"/>
  <c r="Z301" i="4"/>
  <c r="G238" i="4"/>
  <c r="Z238" i="4"/>
  <c r="G192" i="4"/>
  <c r="H192" i="4" s="1"/>
  <c r="Z192" i="4"/>
  <c r="G123" i="4"/>
  <c r="H123" i="4" s="1"/>
  <c r="Z123" i="4"/>
  <c r="G539" i="4"/>
  <c r="Z539" i="4"/>
  <c r="G481" i="4"/>
  <c r="Z481" i="4"/>
  <c r="G431" i="4"/>
  <c r="I431" i="4" s="1"/>
  <c r="Z431" i="4"/>
  <c r="G360" i="4"/>
  <c r="I360" i="4" s="1"/>
  <c r="Z360" i="4"/>
  <c r="Z291" i="4"/>
  <c r="G291" i="4"/>
  <c r="I291" i="4" s="1"/>
  <c r="Z223" i="4"/>
  <c r="G223" i="4"/>
  <c r="H223" i="4" s="1"/>
  <c r="G91" i="4"/>
  <c r="H91" i="4" s="1"/>
  <c r="Z91" i="4"/>
  <c r="G549" i="4"/>
  <c r="Z549" i="4"/>
  <c r="Z478" i="4"/>
  <c r="G478" i="4"/>
  <c r="I478" i="4" s="1"/>
  <c r="G405" i="4"/>
  <c r="I405" i="4" s="1"/>
  <c r="Z405" i="4"/>
  <c r="Z317" i="4"/>
  <c r="G317" i="4"/>
  <c r="G255" i="4"/>
  <c r="I255" i="4" s="1"/>
  <c r="Z181" i="4"/>
  <c r="G181" i="4"/>
  <c r="H181" i="4" s="1"/>
  <c r="Z127" i="4"/>
  <c r="G127" i="4"/>
  <c r="H127" i="4" s="1"/>
  <c r="K1138" i="4"/>
  <c r="H26" i="4"/>
  <c r="I610" i="4"/>
  <c r="P491" i="4"/>
  <c r="P730" i="4"/>
  <c r="P794" i="4"/>
  <c r="AF794" i="4" s="1"/>
  <c r="P261" i="4"/>
  <c r="P592" i="4"/>
  <c r="AF592" i="4" s="1"/>
  <c r="P715" i="4"/>
  <c r="P613" i="4"/>
  <c r="AF613" i="4" s="1"/>
  <c r="P818" i="4"/>
  <c r="AF818" i="4" s="1"/>
  <c r="P303" i="4"/>
  <c r="P822" i="4"/>
  <c r="P317" i="4"/>
  <c r="P925" i="4"/>
  <c r="AF925" i="4" s="1"/>
  <c r="P781" i="4"/>
  <c r="P837" i="4"/>
  <c r="AF837" i="4" s="1"/>
  <c r="P891" i="4"/>
  <c r="P747" i="4"/>
  <c r="P309" i="4"/>
  <c r="AF309" i="4" s="1"/>
  <c r="P650" i="4"/>
  <c r="AF650" i="4" s="1"/>
  <c r="P934" i="4"/>
  <c r="P902" i="4"/>
  <c r="P546" i="4"/>
  <c r="AF546" i="4" s="1"/>
  <c r="P453" i="4"/>
  <c r="P702" i="4"/>
  <c r="P955" i="4"/>
  <c r="P988" i="4"/>
  <c r="P870" i="4"/>
  <c r="AF870" i="4" s="1"/>
  <c r="P775" i="4"/>
  <c r="AF775" i="4" s="1"/>
  <c r="P711" i="4"/>
  <c r="P629" i="4"/>
  <c r="P580" i="4"/>
  <c r="P405" i="4"/>
  <c r="P311" i="4"/>
  <c r="AF311" i="4" s="1"/>
  <c r="P343" i="4"/>
  <c r="AF343" i="4" s="1"/>
  <c r="P1005" i="4"/>
  <c r="P285" i="4"/>
  <c r="P590" i="4"/>
  <c r="P921" i="4"/>
  <c r="P833" i="4"/>
  <c r="AF833" i="4" s="1"/>
  <c r="P801" i="4"/>
  <c r="P253" i="4"/>
  <c r="P923" i="4"/>
  <c r="P779" i="4"/>
  <c r="P938" i="4"/>
  <c r="AF938" i="4" s="1"/>
  <c r="P1038" i="4"/>
  <c r="P857" i="4"/>
  <c r="AF857" i="4" s="1"/>
  <c r="P556" i="4"/>
  <c r="P524" i="4"/>
  <c r="P487" i="4"/>
  <c r="AF487" i="4" s="1"/>
  <c r="P385" i="4"/>
  <c r="P356" i="4"/>
  <c r="AF356" i="4" s="1"/>
  <c r="P287" i="4"/>
  <c r="P970" i="4"/>
  <c r="P682" i="4"/>
  <c r="AF682" i="4" s="1"/>
  <c r="P552" i="4"/>
  <c r="P327" i="4"/>
  <c r="AF327" i="4" s="1"/>
  <c r="P315" i="4"/>
  <c r="P291" i="4"/>
  <c r="P279" i="4"/>
  <c r="P247" i="4"/>
  <c r="P191" i="4"/>
  <c r="P127" i="4"/>
  <c r="P878" i="4"/>
  <c r="AF878" i="4" s="1"/>
  <c r="P846" i="4"/>
  <c r="AF846" i="4" s="1"/>
  <c r="P766" i="4"/>
  <c r="AF766" i="4" s="1"/>
  <c r="P734" i="4"/>
  <c r="P575" i="4"/>
  <c r="P1109" i="4"/>
  <c r="AF1109" i="4" s="1"/>
  <c r="P901" i="4"/>
  <c r="AF901" i="4" s="1"/>
  <c r="P869" i="4"/>
  <c r="AF869" i="4" s="1"/>
  <c r="P813" i="4"/>
  <c r="AF813" i="4" s="1"/>
  <c r="P789" i="4"/>
  <c r="P757" i="4"/>
  <c r="AF757" i="4" s="1"/>
  <c r="P725" i="4"/>
  <c r="P533" i="4"/>
  <c r="P486" i="4"/>
  <c r="AF486" i="4" s="1"/>
  <c r="P423" i="4"/>
  <c r="AF423" i="4" s="1"/>
  <c r="P330" i="4"/>
  <c r="P314" i="4"/>
  <c r="AF314" i="4" s="1"/>
  <c r="P298" i="4"/>
  <c r="P282" i="4"/>
  <c r="P266" i="4"/>
  <c r="P834" i="4"/>
  <c r="P791" i="4"/>
  <c r="P729" i="4"/>
  <c r="AF729" i="4" s="1"/>
  <c r="P647" i="4"/>
  <c r="P618" i="4"/>
  <c r="P561" i="4"/>
  <c r="P450" i="4"/>
  <c r="P300" i="4"/>
  <c r="P206" i="4"/>
  <c r="P178" i="4"/>
  <c r="AF178" i="4" s="1"/>
  <c r="P142" i="4"/>
  <c r="AF142" i="4" s="1"/>
  <c r="P114" i="4"/>
  <c r="P1000" i="4"/>
  <c r="AF1000" i="4" s="1"/>
  <c r="P763" i="4"/>
  <c r="P585" i="4"/>
  <c r="P494" i="4"/>
  <c r="AF494" i="4" s="1"/>
  <c r="P346" i="4"/>
  <c r="AF346" i="4" s="1"/>
  <c r="P230" i="4"/>
  <c r="P176" i="4"/>
  <c r="P112" i="4"/>
  <c r="P812" i="4"/>
  <c r="AF812" i="4" s="1"/>
  <c r="P735" i="4"/>
  <c r="AF735" i="4" s="1"/>
  <c r="P610" i="4"/>
  <c r="AF610" i="4" s="1"/>
  <c r="P983" i="4"/>
  <c r="AF983" i="4" s="1"/>
  <c r="P754" i="4"/>
  <c r="P576" i="4"/>
  <c r="P436" i="4"/>
  <c r="P165" i="4"/>
  <c r="P1096" i="4"/>
  <c r="AF1096" i="4" s="1"/>
  <c r="P1021" i="4"/>
  <c r="AF1021" i="4" s="1"/>
  <c r="P842" i="4"/>
  <c r="AF842" i="4" s="1"/>
  <c r="P695" i="4"/>
  <c r="P646" i="4"/>
  <c r="P562" i="4"/>
  <c r="AF562" i="4" s="1"/>
  <c r="P444" i="4"/>
  <c r="AF444" i="4" s="1"/>
  <c r="P352" i="4"/>
  <c r="P286" i="4"/>
  <c r="P414" i="4"/>
  <c r="P992" i="4"/>
  <c r="P293" i="4"/>
  <c r="P855" i="4"/>
  <c r="P373" i="4"/>
  <c r="P267" i="4"/>
  <c r="P229" i="4"/>
  <c r="AF229" i="4" s="1"/>
  <c r="P167" i="4"/>
  <c r="P107" i="4"/>
  <c r="P659" i="4"/>
  <c r="P609" i="4"/>
  <c r="P482" i="4"/>
  <c r="AF482" i="4" s="1"/>
  <c r="P432" i="4"/>
  <c r="P832" i="4"/>
  <c r="AF832" i="4" s="1"/>
  <c r="P678" i="4"/>
  <c r="P555" i="4"/>
  <c r="P384" i="4"/>
  <c r="P1066" i="4"/>
  <c r="AF1066" i="4" s="1"/>
  <c r="P905" i="4"/>
  <c r="P886" i="4"/>
  <c r="P478" i="4"/>
  <c r="P406" i="4"/>
  <c r="P357" i="4"/>
  <c r="AF357" i="4" s="1"/>
  <c r="P276" i="4"/>
  <c r="AF276" i="4" s="1"/>
  <c r="P214" i="4"/>
  <c r="P150" i="4"/>
  <c r="AF150" i="4" s="1"/>
  <c r="P122" i="4"/>
  <c r="P875" i="4"/>
  <c r="AF875" i="4" s="1"/>
  <c r="P731" i="4"/>
  <c r="AF731" i="4" s="1"/>
  <c r="P979" i="4"/>
  <c r="AF979" i="4" s="1"/>
  <c r="P894" i="4"/>
  <c r="AF894" i="4" s="1"/>
  <c r="P516" i="4"/>
  <c r="P350" i="4"/>
  <c r="P947" i="4"/>
  <c r="AF947" i="4" s="1"/>
  <c r="P853" i="4"/>
  <c r="AF853" i="4" s="1"/>
  <c r="P814" i="4"/>
  <c r="P773" i="4"/>
  <c r="P391" i="4"/>
  <c r="AF391" i="4" s="1"/>
  <c r="P339" i="4"/>
  <c r="P189" i="4"/>
  <c r="P668" i="4"/>
  <c r="AF668" i="4" s="1"/>
  <c r="P525" i="4"/>
  <c r="P508" i="4"/>
  <c r="P416" i="4"/>
  <c r="AF416" i="4" s="1"/>
  <c r="P375" i="4"/>
  <c r="AF375" i="4" s="1"/>
  <c r="P254" i="4"/>
  <c r="AF254" i="4" s="1"/>
  <c r="P225" i="4"/>
  <c r="P193" i="4"/>
  <c r="AF193" i="4" s="1"/>
  <c r="P161" i="4"/>
  <c r="AF161" i="4" s="1"/>
  <c r="P129" i="4"/>
  <c r="P565" i="4"/>
  <c r="P600" i="4"/>
  <c r="AF600" i="4" s="1"/>
  <c r="P269" i="4"/>
  <c r="P619" i="4"/>
  <c r="AF619" i="4" s="1"/>
  <c r="P790" i="4"/>
  <c r="AF790" i="4" s="1"/>
  <c r="P604" i="4"/>
  <c r="AF604" i="4" s="1"/>
  <c r="P299" i="4"/>
  <c r="P207" i="4"/>
  <c r="P143" i="4"/>
  <c r="AF143" i="4" s="1"/>
  <c r="P1045" i="4"/>
  <c r="P1001" i="4"/>
  <c r="AF1001" i="4" s="1"/>
  <c r="P927" i="4"/>
  <c r="AF927" i="4" s="1"/>
  <c r="P828" i="4"/>
  <c r="AF828" i="4" s="1"/>
  <c r="P785" i="4"/>
  <c r="P753" i="4"/>
  <c r="P719" i="4"/>
  <c r="P887" i="4"/>
  <c r="P323" i="4"/>
  <c r="AF323" i="4" s="1"/>
  <c r="P275" i="4"/>
  <c r="P245" i="4"/>
  <c r="AF245" i="4" s="1"/>
  <c r="P183" i="4"/>
  <c r="AF183" i="4" s="1"/>
  <c r="P119" i="4"/>
  <c r="P632" i="4"/>
  <c r="P594" i="4"/>
  <c r="AF594" i="4" s="1"/>
  <c r="P573" i="4"/>
  <c r="P529" i="4"/>
  <c r="AF529" i="4" s="1"/>
  <c r="P899" i="4"/>
  <c r="AF899" i="4" s="1"/>
  <c r="P787" i="4"/>
  <c r="AF787" i="4" s="1"/>
  <c r="P755" i="4"/>
  <c r="P723" i="4"/>
  <c r="P579" i="4"/>
  <c r="P484" i="4"/>
  <c r="P421" i="4"/>
  <c r="AF421" i="4" s="1"/>
  <c r="P106" i="4"/>
  <c r="P950" i="4"/>
  <c r="P873" i="4"/>
  <c r="P854" i="4"/>
  <c r="P645" i="4"/>
  <c r="P605" i="4"/>
  <c r="P490" i="4"/>
  <c r="P437" i="4"/>
  <c r="P374" i="4"/>
  <c r="P292" i="4"/>
  <c r="P228" i="4"/>
  <c r="P202" i="4"/>
  <c r="P166" i="4"/>
  <c r="P138" i="4"/>
  <c r="P821" i="4"/>
  <c r="AF821" i="4" s="1"/>
  <c r="P778" i="4"/>
  <c r="AF778" i="4" s="1"/>
  <c r="P492" i="4"/>
  <c r="P344" i="4"/>
  <c r="AF344" i="4" s="1"/>
  <c r="P192" i="4"/>
  <c r="P881" i="4"/>
  <c r="P810" i="4"/>
  <c r="P750" i="4"/>
  <c r="P718" i="4"/>
  <c r="AF718" i="4" s="1"/>
  <c r="P663" i="4"/>
  <c r="P593" i="4"/>
  <c r="P532" i="4"/>
  <c r="P457" i="4"/>
  <c r="P389" i="4"/>
  <c r="P102" i="4"/>
  <c r="AF102" i="4" s="1"/>
  <c r="P1062" i="4"/>
  <c r="AF1062" i="4" s="1"/>
  <c r="P694" i="4"/>
  <c r="AF694" i="4" s="1"/>
  <c r="P641" i="4"/>
  <c r="P625" i="4"/>
  <c r="AF625" i="4" s="1"/>
  <c r="P536" i="4"/>
  <c r="AF536" i="4" s="1"/>
  <c r="P173" i="4"/>
  <c r="P521" i="4"/>
  <c r="AF521" i="4" s="1"/>
  <c r="P479" i="4"/>
  <c r="P399" i="4"/>
  <c r="P246" i="4"/>
  <c r="AF246" i="4" s="1"/>
  <c r="P185" i="4"/>
  <c r="P153" i="4"/>
  <c r="AF153" i="4" s="1"/>
  <c r="P571" i="4"/>
  <c r="P465" i="4"/>
  <c r="P762" i="4"/>
  <c r="AF762" i="4" s="1"/>
  <c r="P820" i="4"/>
  <c r="P777" i="4"/>
  <c r="AF777" i="4" s="1"/>
  <c r="P726" i="4"/>
  <c r="AF726" i="4" s="1"/>
  <c r="P449" i="4"/>
  <c r="AF449" i="4" s="1"/>
  <c r="P364" i="4"/>
  <c r="P263" i="4"/>
  <c r="AF263" i="4" s="1"/>
  <c r="P223" i="4"/>
  <c r="P159" i="4"/>
  <c r="P962" i="4"/>
  <c r="AF962" i="4" s="1"/>
  <c r="P419" i="4"/>
  <c r="AF419" i="4" s="1"/>
  <c r="P390" i="4"/>
  <c r="AF390" i="4" s="1"/>
  <c r="P1008" i="4"/>
  <c r="P830" i="4"/>
  <c r="AF830" i="4" s="1"/>
  <c r="P667" i="4"/>
  <c r="P382" i="4"/>
  <c r="AF382" i="4" s="1"/>
  <c r="P274" i="4"/>
  <c r="AF274" i="4" s="1"/>
  <c r="P971" i="4"/>
  <c r="P903" i="4"/>
  <c r="AF903" i="4" s="1"/>
  <c r="P774" i="4"/>
  <c r="AF774" i="4" s="1"/>
  <c r="P386" i="4"/>
  <c r="P342" i="4"/>
  <c r="P268" i="4"/>
  <c r="P236" i="4"/>
  <c r="AF236" i="4" s="1"/>
  <c r="P174" i="4"/>
  <c r="P146" i="4"/>
  <c r="AF146" i="4" s="1"/>
  <c r="P110" i="4"/>
  <c r="AF110" i="4" s="1"/>
  <c r="P1030" i="4"/>
  <c r="P1013" i="4"/>
  <c r="P909" i="4"/>
  <c r="AF909" i="4" s="1"/>
  <c r="P890" i="4"/>
  <c r="AF890" i="4" s="1"/>
  <c r="P746" i="4"/>
  <c r="P566" i="4"/>
  <c r="P442" i="4"/>
  <c r="AF442" i="4" s="1"/>
  <c r="P128" i="4"/>
  <c r="P1050" i="4"/>
  <c r="AF1050" i="4" s="1"/>
  <c r="P805" i="4"/>
  <c r="P758" i="4"/>
  <c r="AF758" i="4" s="1"/>
  <c r="P295" i="4"/>
  <c r="P251" i="4"/>
  <c r="P199" i="4"/>
  <c r="P135" i="4"/>
  <c r="AF135" i="4" s="1"/>
  <c r="P809" i="4"/>
  <c r="AF809" i="4" s="1"/>
  <c r="P783" i="4"/>
  <c r="P751" i="4"/>
  <c r="P690" i="4"/>
  <c r="AF690" i="4" s="1"/>
  <c r="P347" i="4"/>
  <c r="P914" i="4"/>
  <c r="P798" i="4"/>
  <c r="P542" i="4"/>
  <c r="AF542" i="4" s="1"/>
  <c r="P439" i="4"/>
  <c r="AF439" i="4" s="1"/>
  <c r="P336" i="4"/>
  <c r="AF336" i="4" s="1"/>
  <c r="P836" i="4"/>
  <c r="AF836" i="4" s="1"/>
  <c r="P817" i="4"/>
  <c r="AF817" i="4" s="1"/>
  <c r="P793" i="4"/>
  <c r="P551" i="4"/>
  <c r="AF551" i="4" s="1"/>
  <c r="P452" i="4"/>
  <c r="P308" i="4"/>
  <c r="AF308" i="4" s="1"/>
  <c r="P244" i="4"/>
  <c r="P218" i="4"/>
  <c r="P182" i="4"/>
  <c r="P154" i="4"/>
  <c r="P975" i="4"/>
  <c r="P808" i="4"/>
  <c r="AF808" i="4" s="1"/>
  <c r="P765" i="4"/>
  <c r="P361" i="4"/>
  <c r="AF361" i="4" s="1"/>
  <c r="P216" i="4"/>
  <c r="P911" i="4"/>
  <c r="AF911" i="4" s="1"/>
  <c r="P825" i="4"/>
  <c r="AF825" i="4" s="1"/>
  <c r="P737" i="4"/>
  <c r="P705" i="4"/>
  <c r="P572" i="4"/>
  <c r="P400" i="4"/>
  <c r="P797" i="4"/>
  <c r="P500" i="4"/>
  <c r="P221" i="4"/>
  <c r="AF221" i="4" s="1"/>
  <c r="P157" i="4"/>
  <c r="P517" i="4"/>
  <c r="AF517" i="4" s="1"/>
  <c r="P475" i="4"/>
  <c r="AF475" i="4" s="1"/>
  <c r="P392" i="4"/>
  <c r="P239" i="4"/>
  <c r="P177" i="4"/>
  <c r="P145" i="4"/>
  <c r="P113" i="4"/>
  <c r="AF113" i="4" s="1"/>
  <c r="P974" i="4"/>
  <c r="AF974" i="4" s="1"/>
  <c r="P717" i="4"/>
  <c r="P495" i="4"/>
  <c r="P520" i="4"/>
  <c r="AF520" i="4" s="1"/>
  <c r="P1083" i="4"/>
  <c r="AF1083" i="4" s="1"/>
  <c r="P628" i="4"/>
  <c r="AF628" i="4" s="1"/>
  <c r="P583" i="4"/>
  <c r="P222" i="4"/>
  <c r="AF222" i="4" s="1"/>
  <c r="P130" i="4"/>
  <c r="P954" i="4"/>
  <c r="P922" i="4"/>
  <c r="AF922" i="4" s="1"/>
  <c r="P858" i="4"/>
  <c r="AF858" i="4" s="1"/>
  <c r="P769" i="4"/>
  <c r="P633" i="4"/>
  <c r="AF633" i="4" s="1"/>
  <c r="P1121" i="4"/>
  <c r="AF1121" i="4" s="1"/>
  <c r="P963" i="4"/>
  <c r="P722" i="4"/>
  <c r="P502" i="4"/>
  <c r="P474" i="4"/>
  <c r="AF474" i="4" s="1"/>
  <c r="P117" i="4"/>
  <c r="P589" i="4"/>
  <c r="AF589" i="4" s="1"/>
  <c r="P366" i="4"/>
  <c r="AF366" i="4" s="1"/>
  <c r="P294" i="4"/>
  <c r="P88" i="4"/>
  <c r="P692" i="4"/>
  <c r="P544" i="4"/>
  <c r="AF544" i="4" s="1"/>
  <c r="P518" i="4"/>
  <c r="P463" i="4"/>
  <c r="AF463" i="4" s="1"/>
  <c r="P340" i="4"/>
  <c r="P256" i="4"/>
  <c r="AF256" i="4" s="1"/>
  <c r="P219" i="4"/>
  <c r="P1058" i="4"/>
  <c r="P980" i="4"/>
  <c r="AF980" i="4" s="1"/>
  <c r="P932" i="4"/>
  <c r="P916" i="4"/>
  <c r="AF916" i="4" s="1"/>
  <c r="P868" i="4"/>
  <c r="AF868" i="4" s="1"/>
  <c r="P852" i="4"/>
  <c r="P756" i="4"/>
  <c r="P736" i="4"/>
  <c r="P720" i="4"/>
  <c r="AF720" i="4" s="1"/>
  <c r="P578" i="4"/>
  <c r="P531" i="4"/>
  <c r="AF531" i="4" s="1"/>
  <c r="P395" i="4"/>
  <c r="P212" i="4"/>
  <c r="P180" i="4"/>
  <c r="P124" i="4"/>
  <c r="P93" i="4"/>
  <c r="P1125" i="4"/>
  <c r="P1041" i="4"/>
  <c r="AF1041" i="4" s="1"/>
  <c r="P968" i="4"/>
  <c r="P697" i="4"/>
  <c r="P545" i="4"/>
  <c r="AF545" i="4" s="1"/>
  <c r="P519" i="4"/>
  <c r="AF519" i="4" s="1"/>
  <c r="P65" i="4"/>
  <c r="P567" i="4"/>
  <c r="P624" i="4"/>
  <c r="AF624" i="4" s="1"/>
  <c r="P355" i="4"/>
  <c r="P804" i="4"/>
  <c r="AF804" i="4" s="1"/>
  <c r="P761" i="4"/>
  <c r="AF761" i="4" s="1"/>
  <c r="P671" i="4"/>
  <c r="AF671" i="4" s="1"/>
  <c r="P316" i="4"/>
  <c r="P260" i="4"/>
  <c r="AF260" i="4" s="1"/>
  <c r="P162" i="4"/>
  <c r="AF162" i="4" s="1"/>
  <c r="P108" i="4"/>
  <c r="P428" i="4"/>
  <c r="P168" i="4"/>
  <c r="P354" i="4"/>
  <c r="AF354" i="4" s="1"/>
  <c r="P335" i="4"/>
  <c r="P930" i="4"/>
  <c r="AF930" i="4" s="1"/>
  <c r="P637" i="4"/>
  <c r="AF637" i="4" s="1"/>
  <c r="P213" i="4"/>
  <c r="AF213" i="4" s="1"/>
  <c r="P838" i="4"/>
  <c r="P683" i="4"/>
  <c r="P655" i="4"/>
  <c r="P471" i="4"/>
  <c r="P676" i="4"/>
  <c r="P656" i="4"/>
  <c r="AF656" i="4" s="1"/>
  <c r="P616" i="4"/>
  <c r="P412" i="4"/>
  <c r="AF412" i="4" s="1"/>
  <c r="P187" i="4"/>
  <c r="P155" i="4"/>
  <c r="P123" i="4"/>
  <c r="P86" i="4"/>
  <c r="P896" i="4"/>
  <c r="P880" i="4"/>
  <c r="P831" i="4"/>
  <c r="AF831" i="4" s="1"/>
  <c r="P815" i="4"/>
  <c r="AF815" i="4" s="1"/>
  <c r="P799" i="4"/>
  <c r="P784" i="4"/>
  <c r="P768" i="4"/>
  <c r="AF768" i="4" s="1"/>
  <c r="P612" i="4"/>
  <c r="AF612" i="4" s="1"/>
  <c r="P591" i="4"/>
  <c r="AF591" i="4" s="1"/>
  <c r="P493" i="4"/>
  <c r="P334" i="4"/>
  <c r="AF334" i="4" s="1"/>
  <c r="P305" i="4"/>
  <c r="P273" i="4"/>
  <c r="AF273" i="4" s="1"/>
  <c r="P242" i="4"/>
  <c r="AF242" i="4" s="1"/>
  <c r="P148" i="4"/>
  <c r="AF148" i="4" s="1"/>
  <c r="P681" i="4"/>
  <c r="AF681" i="4" s="1"/>
  <c r="P662" i="4"/>
  <c r="AF662" i="4" s="1"/>
  <c r="P631" i="4"/>
  <c r="P477" i="4"/>
  <c r="AF477" i="4" s="1"/>
  <c r="P418" i="4"/>
  <c r="P301" i="4"/>
  <c r="P111" i="4"/>
  <c r="P850" i="4"/>
  <c r="P640" i="4"/>
  <c r="P802" i="4"/>
  <c r="P259" i="4"/>
  <c r="AF259" i="4" s="1"/>
  <c r="P370" i="4"/>
  <c r="P882" i="4"/>
  <c r="P770" i="4"/>
  <c r="P461" i="4"/>
  <c r="P250" i="4"/>
  <c r="P425" i="4"/>
  <c r="AF425" i="4" s="1"/>
  <c r="P170" i="4"/>
  <c r="AF170" i="4" s="1"/>
  <c r="P608" i="4"/>
  <c r="AF608" i="4" s="1"/>
  <c r="P365" i="4"/>
  <c r="P879" i="4"/>
  <c r="P767" i="4"/>
  <c r="AF767" i="4" s="1"/>
  <c r="P1097" i="4"/>
  <c r="AF1097" i="4" s="1"/>
  <c r="P670" i="4"/>
  <c r="P371" i="4"/>
  <c r="AF371" i="4" s="1"/>
  <c r="P197" i="4"/>
  <c r="AF197" i="4" s="1"/>
  <c r="P1078" i="4"/>
  <c r="P703" i="4"/>
  <c r="P675" i="4"/>
  <c r="P547" i="4"/>
  <c r="P467" i="4"/>
  <c r="P278" i="4"/>
  <c r="AF278" i="4" s="1"/>
  <c r="P688" i="4"/>
  <c r="P669" i="4"/>
  <c r="AF669" i="4" s="1"/>
  <c r="P643" i="4"/>
  <c r="AF643" i="4" s="1"/>
  <c r="P611" i="4"/>
  <c r="P401" i="4"/>
  <c r="P304" i="4"/>
  <c r="P179" i="4"/>
  <c r="AF179" i="4" s="1"/>
  <c r="P115" i="4"/>
  <c r="AF115" i="4" s="1"/>
  <c r="P908" i="4"/>
  <c r="AF908" i="4" s="1"/>
  <c r="P892" i="4"/>
  <c r="P876" i="4"/>
  <c r="P827" i="4"/>
  <c r="P811" i="4"/>
  <c r="P795" i="4"/>
  <c r="P780" i="4"/>
  <c r="P716" i="4"/>
  <c r="AF716" i="4" s="1"/>
  <c r="P672" i="4"/>
  <c r="AF672" i="4" s="1"/>
  <c r="P639" i="4"/>
  <c r="AF639" i="4" s="1"/>
  <c r="P606" i="4"/>
  <c r="P586" i="4"/>
  <c r="P446" i="4"/>
  <c r="AF446" i="4" s="1"/>
  <c r="P363" i="4"/>
  <c r="P329" i="4"/>
  <c r="AF329" i="4" s="1"/>
  <c r="P297" i="4"/>
  <c r="P265" i="4"/>
  <c r="P677" i="4"/>
  <c r="P653" i="4"/>
  <c r="AF653" i="4" s="1"/>
  <c r="P622" i="4"/>
  <c r="AF622" i="4" s="1"/>
  <c r="P596" i="4"/>
  <c r="AF596" i="4" s="1"/>
  <c r="P511" i="4"/>
  <c r="AF511" i="4" s="1"/>
  <c r="P473" i="4"/>
  <c r="AF473" i="4" s="1"/>
  <c r="P408" i="4"/>
  <c r="P957" i="4"/>
  <c r="P1022" i="4"/>
  <c r="P1081" i="4"/>
  <c r="AF1081" i="4" s="1"/>
  <c r="P945" i="4"/>
  <c r="AF945" i="4" s="1"/>
  <c r="P1002" i="4"/>
  <c r="AF1002" i="4" s="1"/>
  <c r="P1075" i="4"/>
  <c r="P995" i="4"/>
  <c r="AF995" i="4" s="1"/>
  <c r="P1060" i="4"/>
  <c r="P277" i="4"/>
  <c r="AF277" i="4" s="1"/>
  <c r="P706" i="4"/>
  <c r="AF706" i="4" s="1"/>
  <c r="P499" i="4"/>
  <c r="AF499" i="4" s="1"/>
  <c r="P918" i="4"/>
  <c r="AF918" i="4" s="1"/>
  <c r="P759" i="4"/>
  <c r="AF759" i="4" s="1"/>
  <c r="P226" i="4"/>
  <c r="AF226" i="4" s="1"/>
  <c r="P126" i="4"/>
  <c r="P939" i="4"/>
  <c r="AF939" i="4" s="1"/>
  <c r="P599" i="4"/>
  <c r="AF599" i="4" s="1"/>
  <c r="P238" i="4"/>
  <c r="P1020" i="4"/>
  <c r="P498" i="4"/>
  <c r="AF498" i="4" s="1"/>
  <c r="P829" i="4"/>
  <c r="AF829" i="4" s="1"/>
  <c r="P707" i="4"/>
  <c r="AF707" i="4" s="1"/>
  <c r="P337" i="4"/>
  <c r="P181" i="4"/>
  <c r="P1140" i="4"/>
  <c r="P966" i="4"/>
  <c r="AF966" i="4" s="1"/>
  <c r="P642" i="4"/>
  <c r="P513" i="4"/>
  <c r="P433" i="4"/>
  <c r="P381" i="4"/>
  <c r="AF381" i="4" s="1"/>
  <c r="P310" i="4"/>
  <c r="P137" i="4"/>
  <c r="AF137" i="4" s="1"/>
  <c r="P584" i="4"/>
  <c r="P713" i="4"/>
  <c r="AF713" i="4" s="1"/>
  <c r="P237" i="4"/>
  <c r="AF237" i="4" s="1"/>
  <c r="P351" i="4"/>
  <c r="AF351" i="4" s="1"/>
  <c r="P738" i="4"/>
  <c r="AF738" i="4" s="1"/>
  <c r="P448" i="4"/>
  <c r="P380" i="4"/>
  <c r="P324" i="4"/>
  <c r="P232" i="4"/>
  <c r="P190" i="4"/>
  <c r="P841" i="4"/>
  <c r="AF841" i="4" s="1"/>
  <c r="P658" i="4"/>
  <c r="AF658" i="4" s="1"/>
  <c r="P620" i="4"/>
  <c r="AF620" i="4" s="1"/>
  <c r="P415" i="4"/>
  <c r="AF415" i="4" s="1"/>
  <c r="P771" i="4"/>
  <c r="AF771" i="4" s="1"/>
  <c r="P205" i="4"/>
  <c r="P1119" i="4"/>
  <c r="P959" i="4"/>
  <c r="P634" i="4"/>
  <c r="P429" i="4"/>
  <c r="AF429" i="4" s="1"/>
  <c r="P302" i="4"/>
  <c r="AF302" i="4" s="1"/>
  <c r="P505" i="4"/>
  <c r="AF505" i="4" s="1"/>
  <c r="P468" i="4"/>
  <c r="P349" i="4"/>
  <c r="P320" i="4"/>
  <c r="AF320" i="4" s="1"/>
  <c r="P264" i="4"/>
  <c r="AF264" i="4" s="1"/>
  <c r="P233" i="4"/>
  <c r="P195" i="4"/>
  <c r="AF195" i="4" s="1"/>
  <c r="P1069" i="4"/>
  <c r="AF1069" i="4" s="1"/>
  <c r="P1016" i="4"/>
  <c r="AF1016" i="4" s="1"/>
  <c r="P956" i="4"/>
  <c r="P936" i="4"/>
  <c r="P920" i="4"/>
  <c r="AF920" i="4" s="1"/>
  <c r="P856" i="4"/>
  <c r="AF856" i="4" s="1"/>
  <c r="P760" i="4"/>
  <c r="AF760" i="4" s="1"/>
  <c r="P744" i="4"/>
  <c r="AF744" i="4" s="1"/>
  <c r="P724" i="4"/>
  <c r="AF724" i="4" s="1"/>
  <c r="P652" i="4"/>
  <c r="AF652" i="4" s="1"/>
  <c r="P559" i="4"/>
  <c r="P535" i="4"/>
  <c r="P402" i="4"/>
  <c r="AF402" i="4" s="1"/>
  <c r="P372" i="4"/>
  <c r="AF372" i="4" s="1"/>
  <c r="P220" i="4"/>
  <c r="AF220" i="4" s="1"/>
  <c r="P188" i="4"/>
  <c r="AF188" i="4" s="1"/>
  <c r="P98" i="4"/>
  <c r="P1136" i="4"/>
  <c r="P1091" i="4"/>
  <c r="P1053" i="4"/>
  <c r="AF1053" i="4" s="1"/>
  <c r="P1017" i="4"/>
  <c r="P701" i="4"/>
  <c r="P523" i="4"/>
  <c r="AF523" i="4" s="1"/>
  <c r="P981" i="4"/>
  <c r="P1047" i="4"/>
  <c r="P1123" i="4"/>
  <c r="P1032" i="4"/>
  <c r="AF1032" i="4" s="1"/>
  <c r="P1113" i="4"/>
  <c r="P969" i="4"/>
  <c r="AF969" i="4" s="1"/>
  <c r="P1027" i="4"/>
  <c r="AF1027" i="4" s="1"/>
  <c r="P1103" i="4"/>
  <c r="P1019" i="4"/>
  <c r="AF1019" i="4" s="1"/>
  <c r="P1086" i="4"/>
  <c r="AF1086" i="4" s="1"/>
  <c r="P488" i="4"/>
  <c r="P198" i="4"/>
  <c r="P877" i="4"/>
  <c r="AF877" i="4" s="1"/>
  <c r="P614" i="4"/>
  <c r="P496" i="4"/>
  <c r="AF496" i="4" s="1"/>
  <c r="P550" i="4"/>
  <c r="AF550" i="4" s="1"/>
  <c r="P133" i="4"/>
  <c r="P1061" i="4"/>
  <c r="P270" i="4"/>
  <c r="P661" i="4"/>
  <c r="P548" i="4"/>
  <c r="AF548" i="4" s="1"/>
  <c r="P807" i="4"/>
  <c r="AF807" i="4" s="1"/>
  <c r="P788" i="4"/>
  <c r="P748" i="4"/>
  <c r="AF748" i="4" s="1"/>
  <c r="P657" i="4"/>
  <c r="AF657" i="4" s="1"/>
  <c r="P570" i="4"/>
  <c r="P426" i="4"/>
  <c r="P693" i="4"/>
  <c r="AF693" i="4" s="1"/>
  <c r="P527" i="4"/>
  <c r="AF527" i="4" s="1"/>
  <c r="P396" i="4"/>
  <c r="P1006" i="4"/>
  <c r="AF1006" i="4" s="1"/>
  <c r="P1098" i="4"/>
  <c r="P1040" i="4"/>
  <c r="P1146" i="4"/>
  <c r="AF1146" i="4" s="1"/>
  <c r="P1010" i="4"/>
  <c r="AF1010" i="4" s="1"/>
  <c r="P1116" i="4"/>
  <c r="P1044" i="4"/>
  <c r="AF1044" i="4" s="1"/>
  <c r="P1034" i="4"/>
  <c r="P997" i="4"/>
  <c r="AF997" i="4" s="1"/>
  <c r="P733" i="4"/>
  <c r="AF733" i="4" s="1"/>
  <c r="P136" i="4"/>
  <c r="P530" i="4"/>
  <c r="AF530" i="4" s="1"/>
  <c r="P398" i="4"/>
  <c r="AF398" i="4" s="1"/>
  <c r="P169" i="4"/>
  <c r="P684" i="4"/>
  <c r="P514" i="4"/>
  <c r="P472" i="4"/>
  <c r="AF472" i="4" s="1"/>
  <c r="P367" i="4"/>
  <c r="AF367" i="4" s="1"/>
  <c r="P328" i="4"/>
  <c r="P288" i="4"/>
  <c r="P248" i="4"/>
  <c r="AF248" i="4" s="1"/>
  <c r="P203" i="4"/>
  <c r="AF203" i="4" s="1"/>
  <c r="P163" i="4"/>
  <c r="P976" i="4"/>
  <c r="AF976" i="4" s="1"/>
  <c r="P940" i="4"/>
  <c r="P872" i="4"/>
  <c r="AF872" i="4" s="1"/>
  <c r="P621" i="4"/>
  <c r="AF621" i="4" s="1"/>
  <c r="P358" i="4"/>
  <c r="AF358" i="4" s="1"/>
  <c r="P313" i="4"/>
  <c r="AF313" i="4" s="1"/>
  <c r="P1070" i="4"/>
  <c r="P673" i="4"/>
  <c r="P636" i="4"/>
  <c r="P456" i="4"/>
  <c r="AF456" i="4" s="1"/>
  <c r="P1014" i="4"/>
  <c r="AF1014" i="4" s="1"/>
  <c r="P1111" i="4"/>
  <c r="AF1111" i="4" s="1"/>
  <c r="P1048" i="4"/>
  <c r="AF1048" i="4" s="1"/>
  <c r="P937" i="4"/>
  <c r="P1018" i="4"/>
  <c r="P1127" i="4"/>
  <c r="P1052" i="4"/>
  <c r="AF1052" i="4" s="1"/>
  <c r="P410" i="4"/>
  <c r="AF410" i="4" s="1"/>
  <c r="P577" i="4"/>
  <c r="P1004" i="4"/>
  <c r="AF1004" i="4" s="1"/>
  <c r="P597" i="4"/>
  <c r="AF597" i="4" s="1"/>
  <c r="P913" i="4"/>
  <c r="P739" i="4"/>
  <c r="P1037" i="4"/>
  <c r="AF1037" i="4" s="1"/>
  <c r="P664" i="4"/>
  <c r="P462" i="4"/>
  <c r="AF462" i="4" s="1"/>
  <c r="P360" i="4"/>
  <c r="AF360" i="4" s="1"/>
  <c r="P262" i="4"/>
  <c r="P569" i="4"/>
  <c r="P848" i="4"/>
  <c r="P823" i="4"/>
  <c r="P710" i="4"/>
  <c r="AF710" i="4" s="1"/>
  <c r="P194" i="4"/>
  <c r="P158" i="4"/>
  <c r="AF158" i="4" s="1"/>
  <c r="P134" i="4"/>
  <c r="P99" i="4"/>
  <c r="AF99" i="4" s="1"/>
  <c r="P560" i="4"/>
  <c r="P539" i="4"/>
  <c r="P509" i="4"/>
  <c r="P353" i="4"/>
  <c r="P280" i="4"/>
  <c r="P241" i="4"/>
  <c r="AF241" i="4" s="1"/>
  <c r="P104" i="4"/>
  <c r="AF104" i="4" s="1"/>
  <c r="P993" i="4"/>
  <c r="P972" i="4"/>
  <c r="AF972" i="4" s="1"/>
  <c r="P888" i="4"/>
  <c r="P712" i="4"/>
  <c r="AF712" i="4" s="1"/>
  <c r="P582" i="4"/>
  <c r="P345" i="4"/>
  <c r="AF345" i="4" s="1"/>
  <c r="P257" i="4"/>
  <c r="AF257" i="4" s="1"/>
  <c r="P91" i="4"/>
  <c r="P1101" i="4"/>
  <c r="P964" i="4"/>
  <c r="P666" i="4"/>
  <c r="P564" i="4"/>
  <c r="AF564" i="4" s="1"/>
  <c r="P469" i="4"/>
  <c r="AF469" i="4" s="1"/>
  <c r="P949" i="4"/>
  <c r="AF949" i="4" s="1"/>
  <c r="P1039" i="4"/>
  <c r="AF1039" i="4" s="1"/>
  <c r="P1143" i="4"/>
  <c r="AF1143" i="4" s="1"/>
  <c r="P1064" i="4"/>
  <c r="P961" i="4"/>
  <c r="AF961" i="4" s="1"/>
  <c r="P986" i="4"/>
  <c r="AF986" i="4" s="1"/>
  <c r="P1076" i="4"/>
  <c r="AF1076" i="4" s="1"/>
  <c r="P215" i="4"/>
  <c r="AF215" i="4" s="1"/>
  <c r="P443" i="4"/>
  <c r="AF443" i="4" s="1"/>
  <c r="P224" i="4"/>
  <c r="AF224" i="4" s="1"/>
  <c r="P120" i="4"/>
  <c r="P816" i="4"/>
  <c r="AF816" i="4" s="1"/>
  <c r="P331" i="4"/>
  <c r="P235" i="4"/>
  <c r="P699" i="4"/>
  <c r="AF699" i="4" s="1"/>
  <c r="P660" i="4"/>
  <c r="P749" i="4"/>
  <c r="P151" i="4"/>
  <c r="AF151" i="4" s="1"/>
  <c r="P742" i="4"/>
  <c r="AF742" i="4" s="1"/>
  <c r="P651" i="4"/>
  <c r="AF651" i="4" s="1"/>
  <c r="P851" i="4"/>
  <c r="P341" i="4"/>
  <c r="AF341" i="4" s="1"/>
  <c r="P996" i="4"/>
  <c r="P543" i="4"/>
  <c r="P338" i="4"/>
  <c r="P526" i="4"/>
  <c r="P387" i="4"/>
  <c r="AF387" i="4" s="1"/>
  <c r="P139" i="4"/>
  <c r="P1046" i="4"/>
  <c r="AF1046" i="4" s="1"/>
  <c r="P989" i="4"/>
  <c r="P928" i="4"/>
  <c r="AF928" i="4" s="1"/>
  <c r="P904" i="4"/>
  <c r="AF904" i="4" s="1"/>
  <c r="P884" i="4"/>
  <c r="P708" i="4"/>
  <c r="AF708" i="4" s="1"/>
  <c r="P289" i="4"/>
  <c r="P249" i="4"/>
  <c r="P116" i="4"/>
  <c r="P1033" i="4"/>
  <c r="AF1033" i="4" s="1"/>
  <c r="P685" i="4"/>
  <c r="AF685" i="4" s="1"/>
  <c r="P617" i="4"/>
  <c r="AF617" i="4" s="1"/>
  <c r="P506" i="4"/>
  <c r="P464" i="4"/>
  <c r="P435" i="4"/>
  <c r="AF435" i="4" s="1"/>
  <c r="P96" i="4"/>
  <c r="AF96" i="4" s="1"/>
  <c r="P973" i="4"/>
  <c r="AF973" i="4" s="1"/>
  <c r="P1063" i="4"/>
  <c r="AF1063" i="4" s="1"/>
  <c r="P999" i="4"/>
  <c r="AF999" i="4" s="1"/>
  <c r="P1100" i="4"/>
  <c r="AF1100" i="4" s="1"/>
  <c r="P985" i="4"/>
  <c r="P1067" i="4"/>
  <c r="AF1067" i="4" s="1"/>
  <c r="P1011" i="4"/>
  <c r="P1105" i="4"/>
  <c r="AF1105" i="4" s="1"/>
  <c r="P615" i="4"/>
  <c r="AF615" i="4" s="1"/>
  <c r="P709" i="4"/>
  <c r="AF709" i="4" s="1"/>
  <c r="P534" i="4"/>
  <c r="AF534" i="4" s="1"/>
  <c r="P420" i="4"/>
  <c r="AF420" i="4" s="1"/>
  <c r="P691" i="4"/>
  <c r="P211" i="4"/>
  <c r="AF211" i="4" s="1"/>
  <c r="P776" i="4"/>
  <c r="P728" i="4"/>
  <c r="P497" i="4"/>
  <c r="P196" i="4"/>
  <c r="AF196" i="4" s="1"/>
  <c r="P156" i="4"/>
  <c r="AF156" i="4" s="1"/>
  <c r="P481" i="4"/>
  <c r="P941" i="4"/>
  <c r="AF941" i="4" s="1"/>
  <c r="P1133" i="4"/>
  <c r="P953" i="4"/>
  <c r="P1138" i="4"/>
  <c r="AF1138" i="4" s="1"/>
  <c r="P41" i="4"/>
  <c r="AF41" i="4" s="1"/>
  <c r="P101" i="4"/>
  <c r="P43" i="4"/>
  <c r="AF43" i="4" s="1"/>
  <c r="P40" i="4"/>
  <c r="AF40" i="4" s="1"/>
  <c r="P23" i="4"/>
  <c r="AF23" i="4" s="1"/>
  <c r="P80" i="4"/>
  <c r="P95" i="4"/>
  <c r="P243" i="4"/>
  <c r="P332" i="4"/>
  <c r="P377" i="4"/>
  <c r="AF377" i="4" s="1"/>
  <c r="P752" i="4"/>
  <c r="AF752" i="4" s="1"/>
  <c r="P574" i="4"/>
  <c r="P541" i="4"/>
  <c r="P965" i="4"/>
  <c r="P991" i="4"/>
  <c r="P977" i="4"/>
  <c r="P1003" i="4"/>
  <c r="P26" i="4"/>
  <c r="AF26" i="4" s="1"/>
  <c r="P64" i="4"/>
  <c r="AF64" i="4" s="1"/>
  <c r="P38" i="4"/>
  <c r="P84" i="4"/>
  <c r="AF84" i="4" s="1"/>
  <c r="P28" i="4"/>
  <c r="AF28" i="4" s="1"/>
  <c r="P704" i="4"/>
  <c r="AF704" i="4" s="1"/>
  <c r="P630" i="4"/>
  <c r="AF630" i="4" s="1"/>
  <c r="P1024" i="4"/>
  <c r="AF1024" i="4" s="1"/>
  <c r="P772" i="4"/>
  <c r="AF772" i="4" s="1"/>
  <c r="P403" i="4"/>
  <c r="AF403" i="4" s="1"/>
  <c r="P990" i="4"/>
  <c r="P1015" i="4"/>
  <c r="P54" i="4"/>
  <c r="AF54" i="4" s="1"/>
  <c r="P839" i="4"/>
  <c r="P665" i="4"/>
  <c r="AF665" i="4" s="1"/>
  <c r="P434" i="4"/>
  <c r="AF434" i="4" s="1"/>
  <c r="P900" i="4"/>
  <c r="AF900" i="4" s="1"/>
  <c r="P819" i="4"/>
  <c r="AF819" i="4" s="1"/>
  <c r="P792" i="4"/>
  <c r="AF792" i="4" s="1"/>
  <c r="P595" i="4"/>
  <c r="P422" i="4"/>
  <c r="AF422" i="4" s="1"/>
  <c r="P1025" i="4"/>
  <c r="AF1025" i="4" s="1"/>
  <c r="P607" i="4"/>
  <c r="AF607" i="4" s="1"/>
  <c r="P998" i="4"/>
  <c r="P1023" i="4"/>
  <c r="AF1023" i="4" s="1"/>
  <c r="P994" i="4"/>
  <c r="AF994" i="4" s="1"/>
  <c r="P1036" i="4"/>
  <c r="P89" i="4"/>
  <c r="AF89" i="4" s="1"/>
  <c r="P97" i="4"/>
  <c r="P50" i="4"/>
  <c r="P30" i="4"/>
  <c r="P56" i="4"/>
  <c r="AF56" i="4" s="1"/>
  <c r="P45" i="4"/>
  <c r="P94" i="4"/>
  <c r="AF94" i="4" s="1"/>
  <c r="P943" i="4"/>
  <c r="P438" i="4"/>
  <c r="P201" i="4"/>
  <c r="P700" i="4"/>
  <c r="P131" i="4"/>
  <c r="AF131" i="4" s="1"/>
  <c r="P924" i="4"/>
  <c r="AF924" i="4" s="1"/>
  <c r="P844" i="4"/>
  <c r="AF844" i="4" s="1"/>
  <c r="P510" i="4"/>
  <c r="P172" i="4"/>
  <c r="P132" i="4"/>
  <c r="AF132" i="4" s="1"/>
  <c r="P689" i="4"/>
  <c r="P431" i="4"/>
  <c r="AF431" i="4" s="1"/>
  <c r="P1031" i="4"/>
  <c r="P1056" i="4"/>
  <c r="P1035" i="4"/>
  <c r="AF1035" i="4" s="1"/>
  <c r="P1068" i="4"/>
  <c r="AF1068" i="4" s="1"/>
  <c r="P898" i="4"/>
  <c r="P538" i="4"/>
  <c r="AF538" i="4" s="1"/>
  <c r="P476" i="4"/>
  <c r="P296" i="4"/>
  <c r="P864" i="4"/>
  <c r="P764" i="4"/>
  <c r="P626" i="4"/>
  <c r="AF626" i="4" s="1"/>
  <c r="P413" i="4"/>
  <c r="P378" i="4"/>
  <c r="AF378" i="4" s="1"/>
  <c r="P1074" i="4"/>
  <c r="AF1074" i="4" s="1"/>
  <c r="P1055" i="4"/>
  <c r="AF1055" i="4" s="1"/>
  <c r="P1051" i="4"/>
  <c r="AF1051" i="4" s="1"/>
  <c r="P1095" i="4"/>
  <c r="P29" i="4"/>
  <c r="AF29" i="4" s="1"/>
  <c r="P49" i="4"/>
  <c r="P60" i="4"/>
  <c r="AF60" i="4" s="1"/>
  <c r="P51" i="4"/>
  <c r="AF51" i="4" s="1"/>
  <c r="P22" i="4"/>
  <c r="P103" i="4"/>
  <c r="P53" i="4"/>
  <c r="P208" i="4"/>
  <c r="P171" i="4"/>
  <c r="P948" i="4"/>
  <c r="P835" i="4"/>
  <c r="P732" i="4"/>
  <c r="AF732" i="4" s="1"/>
  <c r="P549" i="4"/>
  <c r="AF549" i="4" s="1"/>
  <c r="P455" i="4"/>
  <c r="AF455" i="4" s="1"/>
  <c r="P321" i="4"/>
  <c r="P204" i="4"/>
  <c r="AF204" i="4" s="1"/>
  <c r="P164" i="4"/>
  <c r="AF164" i="4" s="1"/>
  <c r="P427" i="4"/>
  <c r="P1071" i="4"/>
  <c r="AF1071" i="4" s="1"/>
  <c r="P1124" i="4"/>
  <c r="P1085" i="4"/>
  <c r="P1118" i="4"/>
  <c r="P48" i="4"/>
  <c r="P76" i="4"/>
  <c r="AF76" i="4" s="1"/>
  <c r="P82" i="4"/>
  <c r="P87" i="4"/>
  <c r="P39" i="4"/>
  <c r="P68" i="4"/>
  <c r="P35" i="4"/>
  <c r="P860" i="4"/>
  <c r="AF860" i="4" s="1"/>
  <c r="P37" i="4"/>
  <c r="AF37" i="4" s="1"/>
  <c r="P333" i="4"/>
  <c r="AF333" i="4" s="1"/>
  <c r="P407" i="4"/>
  <c r="P74" i="4"/>
  <c r="P75" i="4"/>
  <c r="P61" i="4"/>
  <c r="P1080" i="4"/>
  <c r="AF1080" i="4" s="1"/>
  <c r="P36" i="4"/>
  <c r="P563" i="4"/>
  <c r="AF563" i="4" s="1"/>
  <c r="P840" i="4"/>
  <c r="AF840" i="4" s="1"/>
  <c r="P1134" i="4"/>
  <c r="P1094" i="4"/>
  <c r="AF1094" i="4" s="1"/>
  <c r="P105" i="4"/>
  <c r="P871" i="4"/>
  <c r="P1129" i="4"/>
  <c r="P79" i="4"/>
  <c r="AF79" i="4" s="1"/>
  <c r="J1067" i="4"/>
  <c r="K1121" i="4"/>
  <c r="P394" i="4"/>
  <c r="AF394" i="4" s="1"/>
  <c r="I775" i="4"/>
  <c r="P62" i="4"/>
  <c r="P459" i="4"/>
  <c r="P34" i="4"/>
  <c r="AF34" i="4" s="1"/>
  <c r="I597" i="4"/>
  <c r="H79" i="4"/>
  <c r="H97" i="4"/>
  <c r="I608" i="4"/>
  <c r="I1019" i="4"/>
  <c r="P362" i="4"/>
  <c r="I1010" i="4"/>
  <c r="I777" i="4"/>
  <c r="I995" i="4"/>
  <c r="H24" i="4"/>
  <c r="AF24" i="4"/>
  <c r="H60" i="4"/>
  <c r="H519" i="4"/>
  <c r="J687" i="4"/>
  <c r="K1134" i="4"/>
  <c r="K1146" i="4"/>
  <c r="I782" i="4"/>
  <c r="I944" i="4"/>
  <c r="K1094" i="4"/>
  <c r="I824" i="4"/>
  <c r="I946" i="4"/>
  <c r="K1105" i="4"/>
  <c r="K1063" i="4"/>
  <c r="K1130" i="4"/>
  <c r="H56" i="4"/>
  <c r="I528" i="4"/>
  <c r="K1100" i="4"/>
  <c r="K1143" i="4"/>
  <c r="K1060" i="4"/>
  <c r="I958" i="4"/>
  <c r="AF57" i="4"/>
  <c r="H57" i="4"/>
  <c r="H59" i="4"/>
  <c r="AF59" i="4"/>
  <c r="I933" i="4"/>
  <c r="I1066" i="4"/>
  <c r="H41" i="4"/>
  <c r="I767" i="4"/>
  <c r="K1111" i="4"/>
  <c r="H69" i="4"/>
  <c r="AF42" i="4"/>
  <c r="I679" i="4"/>
  <c r="I696" i="4"/>
  <c r="I740" i="4"/>
  <c r="H92" i="4"/>
  <c r="I961" i="4"/>
  <c r="I1068" i="4"/>
  <c r="I826" i="4"/>
  <c r="K951" i="4"/>
  <c r="AF883" i="4"/>
  <c r="I883" i="4"/>
  <c r="I935" i="4"/>
  <c r="H21" i="4"/>
  <c r="H23" i="4"/>
  <c r="K1115" i="4"/>
  <c r="H81" i="4"/>
  <c r="I915" i="4"/>
  <c r="AF1012" i="4"/>
  <c r="I1012" i="4"/>
  <c r="I1109" i="4"/>
  <c r="H28" i="4"/>
  <c r="K1087" i="4"/>
  <c r="I654" i="4"/>
  <c r="F204" i="1"/>
  <c r="G204" i="1" s="1"/>
  <c r="H204" i="1" s="1"/>
  <c r="E844" i="3"/>
  <c r="F607" i="1"/>
  <c r="G607" i="1" s="1"/>
  <c r="J607" i="1" s="1"/>
  <c r="F917" i="1"/>
  <c r="G917" i="1" s="1"/>
  <c r="I917" i="1" s="1"/>
  <c r="E444" i="3"/>
  <c r="F828" i="1"/>
  <c r="G828" i="1" s="1"/>
  <c r="I828" i="1" s="1"/>
  <c r="E204" i="3"/>
  <c r="E332" i="3"/>
  <c r="E1007" i="3"/>
  <c r="E439" i="3"/>
  <c r="F135" i="1"/>
  <c r="G135" i="1" s="1"/>
  <c r="H135" i="1" s="1"/>
  <c r="E241" i="3"/>
  <c r="F734" i="1"/>
  <c r="G734" i="1" s="1"/>
  <c r="I734" i="1" s="1"/>
  <c r="E670" i="3"/>
  <c r="F873" i="1"/>
  <c r="G873" i="1" s="1"/>
  <c r="I873" i="1" s="1"/>
  <c r="E487" i="3"/>
  <c r="F732" i="1"/>
  <c r="G732" i="1" s="1"/>
  <c r="I732" i="1" s="1"/>
  <c r="E348" i="3"/>
  <c r="F236" i="1"/>
  <c r="G236" i="1" s="1"/>
  <c r="I236" i="1" s="1"/>
  <c r="E866" i="3"/>
  <c r="F672" i="1"/>
  <c r="G672" i="1" s="1"/>
  <c r="I672" i="1" s="1"/>
  <c r="E1027" i="3"/>
  <c r="F953" i="1"/>
  <c r="G953" i="1" s="1"/>
  <c r="I953" i="1" s="1"/>
  <c r="E572" i="3"/>
  <c r="F831" i="1"/>
  <c r="G831" i="1" s="1"/>
  <c r="I831" i="1" s="1"/>
  <c r="E447" i="3"/>
  <c r="F324" i="1"/>
  <c r="G324" i="1" s="1"/>
  <c r="I324" i="1" s="1"/>
  <c r="E928" i="3"/>
  <c r="F968" i="1"/>
  <c r="G968" i="1" s="1"/>
  <c r="I968" i="1" s="1"/>
  <c r="E1031" i="3"/>
  <c r="F661" i="1"/>
  <c r="G661" i="1" s="1"/>
  <c r="I661" i="1" s="1"/>
  <c r="E172" i="3"/>
  <c r="F505" i="1"/>
  <c r="G505" i="1" s="1"/>
  <c r="I505" i="1" s="1"/>
  <c r="F613" i="1"/>
  <c r="G613" i="1" s="1"/>
  <c r="I613" i="1" s="1"/>
  <c r="E248" i="3"/>
  <c r="F894" i="1"/>
  <c r="G894" i="1" s="1"/>
  <c r="I894" i="1" s="1"/>
  <c r="E507" i="3"/>
  <c r="F642" i="1"/>
  <c r="G642" i="1" s="1"/>
  <c r="I642" i="1" s="1"/>
  <c r="E266" i="3"/>
  <c r="F302" i="1"/>
  <c r="G302" i="1" s="1"/>
  <c r="I302" i="1" s="1"/>
  <c r="E34" i="3"/>
  <c r="E431" i="3"/>
  <c r="F837" i="1"/>
  <c r="G837" i="1" s="1"/>
  <c r="I837" i="1" s="1"/>
  <c r="E1028" i="3"/>
  <c r="E206" i="3"/>
  <c r="F544" i="1"/>
  <c r="G544" i="1" s="1"/>
  <c r="I544" i="1" s="1"/>
  <c r="E305" i="3"/>
  <c r="F689" i="1"/>
  <c r="G689" i="1"/>
  <c r="I689" i="1" s="1"/>
  <c r="F179" i="1"/>
  <c r="G179" i="1" s="1"/>
  <c r="H179" i="1" s="1"/>
  <c r="E819" i="3"/>
  <c r="E154" i="3"/>
  <c r="F485" i="1"/>
  <c r="G485" i="1" s="1"/>
  <c r="I485" i="1" s="1"/>
  <c r="F945" i="1"/>
  <c r="G945" i="1" s="1"/>
  <c r="I945" i="1" s="1"/>
  <c r="E563" i="3"/>
  <c r="E421" i="3"/>
  <c r="F805" i="1"/>
  <c r="G805" i="1" s="1"/>
  <c r="I805" i="1" s="1"/>
  <c r="F90" i="1"/>
  <c r="G90" i="1" s="1"/>
  <c r="H90" i="1" s="1"/>
  <c r="E730" i="3"/>
  <c r="F530" i="1"/>
  <c r="G530" i="1" s="1"/>
  <c r="I530" i="1" s="1"/>
  <c r="E194" i="3"/>
  <c r="F959" i="1"/>
  <c r="G959" i="1" s="1"/>
  <c r="I959" i="1" s="1"/>
  <c r="E577" i="3"/>
  <c r="F724" i="1"/>
  <c r="G724" i="1" s="1"/>
  <c r="I724" i="1" s="1"/>
  <c r="E341" i="3"/>
  <c r="F243" i="1"/>
  <c r="G243" i="1" s="1"/>
  <c r="I243" i="1" s="1"/>
  <c r="E871" i="3"/>
  <c r="F390" i="1"/>
  <c r="G390" i="1" s="1"/>
  <c r="I390" i="1" s="1"/>
  <c r="E958" i="3"/>
  <c r="E247" i="3"/>
  <c r="F612" i="1"/>
  <c r="G612" i="1" s="1"/>
  <c r="J612" i="1" s="1"/>
  <c r="F863" i="1"/>
  <c r="G863" i="1" s="1"/>
  <c r="I863" i="1" s="1"/>
  <c r="E477" i="3"/>
  <c r="F211" i="1"/>
  <c r="G211" i="1" s="1"/>
  <c r="H211" i="1" s="1"/>
  <c r="E851" i="3"/>
  <c r="E991" i="3"/>
  <c r="F539" i="1"/>
  <c r="G539" i="1"/>
  <c r="I539" i="1" s="1"/>
  <c r="F942" i="1"/>
  <c r="G942" i="1" s="1"/>
  <c r="I942" i="1" s="1"/>
  <c r="E560" i="3"/>
  <c r="F820" i="1"/>
  <c r="G820" i="1" s="1"/>
  <c r="I820" i="1" s="1"/>
  <c r="E436" i="3"/>
  <c r="F281" i="1"/>
  <c r="G281" i="1" s="1"/>
  <c r="I281" i="1" s="1"/>
  <c r="E897" i="3"/>
  <c r="F375" i="1"/>
  <c r="G375" i="1" s="1"/>
  <c r="I375" i="1" s="1"/>
  <c r="E950" i="3"/>
  <c r="F758" i="1"/>
  <c r="G758" i="1" s="1"/>
  <c r="I758" i="1" s="1"/>
  <c r="E373" i="3"/>
  <c r="E179" i="3"/>
  <c r="F514" i="1"/>
  <c r="G514" i="1" s="1"/>
  <c r="I514" i="1" s="1"/>
  <c r="E250" i="3"/>
  <c r="F616" i="1"/>
  <c r="G616" i="1" s="1"/>
  <c r="J616" i="1" s="1"/>
  <c r="E385" i="3"/>
  <c r="F770" i="1"/>
  <c r="G770" i="1" s="1"/>
  <c r="I770" i="1" s="1"/>
  <c r="F295" i="1"/>
  <c r="G295" i="1" s="1"/>
  <c r="I295" i="1" s="1"/>
  <c r="E911" i="3"/>
  <c r="E1029" i="3"/>
  <c r="F842" i="1"/>
  <c r="G842" i="1"/>
  <c r="I842" i="1" s="1"/>
  <c r="F927" i="1"/>
  <c r="G927" i="1" s="1"/>
  <c r="I927" i="1" s="1"/>
  <c r="E545" i="3"/>
  <c r="F797" i="1"/>
  <c r="G797" i="1" s="1"/>
  <c r="I797" i="1" s="1"/>
  <c r="E412" i="3"/>
  <c r="F256" i="1"/>
  <c r="G256" i="1" s="1"/>
  <c r="I256" i="1" s="1"/>
  <c r="E880" i="3"/>
  <c r="E1009" i="3"/>
  <c r="F598" i="1"/>
  <c r="G598" i="1" s="1"/>
  <c r="I598" i="1" s="1"/>
  <c r="E208" i="3"/>
  <c r="F549" i="1"/>
  <c r="G549" i="1"/>
  <c r="I549" i="1" s="1"/>
  <c r="F903" i="1"/>
  <c r="G903" i="1" s="1"/>
  <c r="I903" i="1" s="1"/>
  <c r="E516" i="3"/>
  <c r="E402" i="3"/>
  <c r="F786" i="1"/>
  <c r="G786" i="1" s="1"/>
  <c r="I786" i="1" s="1"/>
  <c r="E290" i="3"/>
  <c r="F674" i="1"/>
  <c r="G674" i="1"/>
  <c r="I674" i="1" s="1"/>
  <c r="F155" i="1"/>
  <c r="G155" i="1" s="1"/>
  <c r="H155" i="1" s="1"/>
  <c r="E795" i="3"/>
  <c r="E164" i="3"/>
  <c r="F496" i="1"/>
  <c r="G496" i="1"/>
  <c r="I496" i="1" s="1"/>
  <c r="E411" i="3"/>
  <c r="F796" i="1"/>
  <c r="G796" i="1" s="1"/>
  <c r="I796" i="1" s="1"/>
  <c r="F634" i="1"/>
  <c r="G634" i="1" s="1"/>
  <c r="I634" i="1" s="1"/>
  <c r="E259" i="3"/>
  <c r="F64" i="1"/>
  <c r="G64" i="1" s="1"/>
  <c r="H64" i="1" s="1"/>
  <c r="E704" i="3"/>
  <c r="E196" i="3"/>
  <c r="F532" i="1"/>
  <c r="G532" i="1" s="1"/>
  <c r="I532" i="1" s="1"/>
  <c r="F943" i="1"/>
  <c r="G943" i="1" s="1"/>
  <c r="I943" i="1" s="1"/>
  <c r="E561" i="3"/>
  <c r="E451" i="3"/>
  <c r="F835" i="1"/>
  <c r="G835" i="1" s="1"/>
  <c r="I835" i="1" s="1"/>
  <c r="F714" i="1"/>
  <c r="G714" i="1" s="1"/>
  <c r="I714" i="1" s="1"/>
  <c r="E331" i="3"/>
  <c r="E330" i="3"/>
  <c r="F192" i="1"/>
  <c r="G192" i="1" s="1"/>
  <c r="H192" i="1" s="1"/>
  <c r="E832" i="3"/>
  <c r="E1003" i="3"/>
  <c r="F568" i="1"/>
  <c r="G568" i="1" s="1"/>
  <c r="I568" i="1" s="1"/>
  <c r="E1002" i="3"/>
  <c r="F584" i="1"/>
  <c r="G584" i="1" s="1"/>
  <c r="I584" i="1" s="1"/>
  <c r="E231" i="3"/>
  <c r="F821" i="1"/>
  <c r="G821" i="1"/>
  <c r="I821" i="1" s="1"/>
  <c r="E437" i="3"/>
  <c r="F708" i="1"/>
  <c r="G708" i="1" s="1"/>
  <c r="I708" i="1" s="1"/>
  <c r="E324" i="3"/>
  <c r="F187" i="1"/>
  <c r="G187" i="1" s="1"/>
  <c r="H187" i="1" s="1"/>
  <c r="E827" i="3"/>
  <c r="E209" i="3"/>
  <c r="F550" i="1"/>
  <c r="G550" i="1" s="1"/>
  <c r="I550" i="1" s="1"/>
  <c r="F933" i="1"/>
  <c r="G933" i="1"/>
  <c r="I933" i="1" s="1"/>
  <c r="E551" i="3"/>
  <c r="F803" i="1"/>
  <c r="G803" i="1" s="1"/>
  <c r="I803" i="1" s="1"/>
  <c r="E418" i="3"/>
  <c r="E419" i="3"/>
  <c r="F270" i="1"/>
  <c r="G270" i="1" s="1"/>
  <c r="I270" i="1" s="1"/>
  <c r="E887" i="3"/>
  <c r="F623" i="1"/>
  <c r="G623" i="1" s="1"/>
  <c r="I623" i="1" s="1"/>
  <c r="E1019" i="3"/>
  <c r="E225" i="3"/>
  <c r="F913" i="1"/>
  <c r="G913" i="1" s="1"/>
  <c r="I913" i="1" s="1"/>
  <c r="E529" i="3"/>
  <c r="E528" i="3"/>
  <c r="F726" i="1"/>
  <c r="G726" i="1" s="1"/>
  <c r="I726" i="1" s="1"/>
  <c r="E342" i="3"/>
  <c r="E939" i="3"/>
  <c r="E275" i="3"/>
  <c r="E397" i="3"/>
  <c r="E553" i="3"/>
  <c r="F333" i="1"/>
  <c r="G333" i="1" s="1"/>
  <c r="H333" i="1" s="1"/>
  <c r="F162" i="1"/>
  <c r="G162" i="1" s="1"/>
  <c r="H162" i="1" s="1"/>
  <c r="E802" i="3"/>
  <c r="F533" i="1"/>
  <c r="G533" i="1" s="1"/>
  <c r="I533" i="1" s="1"/>
  <c r="E197" i="3"/>
  <c r="F739" i="1"/>
  <c r="G739" i="1" s="1"/>
  <c r="I739" i="1" s="1"/>
  <c r="E355" i="3"/>
  <c r="F220" i="1"/>
  <c r="G220" i="1" s="1"/>
  <c r="H220" i="1" s="1"/>
  <c r="E859" i="3"/>
  <c r="F411" i="1"/>
  <c r="G411" i="1" s="1"/>
  <c r="J411" i="1" s="1"/>
  <c r="E970" i="3"/>
  <c r="F160" i="1"/>
  <c r="G160" i="1" s="1"/>
  <c r="H160" i="1" s="1"/>
  <c r="E800" i="3"/>
  <c r="E177" i="3"/>
  <c r="F512" i="1"/>
  <c r="G512" i="1" s="1"/>
  <c r="I512" i="1" s="1"/>
  <c r="F590" i="1"/>
  <c r="G590" i="1" s="1"/>
  <c r="J590" i="1" s="1"/>
  <c r="E235" i="3"/>
  <c r="F878" i="1"/>
  <c r="G878" i="1" s="1"/>
  <c r="I878" i="1" s="1"/>
  <c r="E492" i="3"/>
  <c r="E381" i="3"/>
  <c r="F766" i="1"/>
  <c r="G766" i="1" s="1"/>
  <c r="I766" i="1" s="1"/>
  <c r="E265" i="3"/>
  <c r="F641" i="1"/>
  <c r="G641" i="1" s="1"/>
  <c r="I641" i="1" s="1"/>
  <c r="F96" i="1"/>
  <c r="G96" i="1" s="1"/>
  <c r="H96" i="1" s="1"/>
  <c r="E736" i="3"/>
  <c r="E171" i="3"/>
  <c r="F503" i="1"/>
  <c r="G503" i="1" s="1"/>
  <c r="I503" i="1" s="1"/>
  <c r="F887" i="1"/>
  <c r="G887" i="1" s="1"/>
  <c r="I887" i="1" s="1"/>
  <c r="E501" i="3"/>
  <c r="F764" i="1"/>
  <c r="G764" i="1" s="1"/>
  <c r="I764" i="1" s="1"/>
  <c r="E379" i="3"/>
  <c r="F288" i="1"/>
  <c r="G288" i="1" s="1"/>
  <c r="I288" i="1" s="1"/>
  <c r="E904" i="3"/>
  <c r="E906" i="3"/>
  <c r="E905" i="3"/>
  <c r="E1024" i="3"/>
  <c r="F656" i="1"/>
  <c r="G656" i="1" s="1"/>
  <c r="I656" i="1" s="1"/>
  <c r="E200" i="3"/>
  <c r="F536" i="1"/>
  <c r="G536" i="1" s="1"/>
  <c r="I536" i="1" s="1"/>
  <c r="F921" i="1"/>
  <c r="G921" i="1" s="1"/>
  <c r="I921" i="1" s="1"/>
  <c r="E539" i="3"/>
  <c r="F804" i="1"/>
  <c r="G804" i="1" s="1"/>
  <c r="I804" i="1" s="1"/>
  <c r="E420" i="3"/>
  <c r="F683" i="1"/>
  <c r="G683" i="1" s="1"/>
  <c r="I683" i="1" s="1"/>
  <c r="E299" i="3"/>
  <c r="F154" i="1"/>
  <c r="G154" i="1"/>
  <c r="H154" i="1" s="1"/>
  <c r="E794" i="3"/>
  <c r="E205" i="3"/>
  <c r="F542" i="1"/>
  <c r="G542" i="1" s="1"/>
  <c r="I542" i="1" s="1"/>
  <c r="F790" i="1"/>
  <c r="G790" i="1" s="1"/>
  <c r="I790" i="1" s="1"/>
  <c r="E406" i="3"/>
  <c r="F650" i="1"/>
  <c r="G650" i="1" s="1"/>
  <c r="I650" i="1" s="1"/>
  <c r="E273" i="3"/>
  <c r="F110" i="1"/>
  <c r="G110" i="1" s="1"/>
  <c r="H110" i="1" s="1"/>
  <c r="E750" i="3"/>
  <c r="F609" i="1"/>
  <c r="G609" i="1" s="1"/>
  <c r="J609" i="1" s="1"/>
  <c r="E246" i="3"/>
  <c r="F897" i="1"/>
  <c r="G897" i="1" s="1"/>
  <c r="I897" i="1" s="1"/>
  <c r="E510" i="3"/>
  <c r="F771" i="1"/>
  <c r="G771" i="1" s="1"/>
  <c r="I771" i="1" s="1"/>
  <c r="E386" i="3"/>
  <c r="F167" i="1"/>
  <c r="G167" i="1" s="1"/>
  <c r="H167" i="1" s="1"/>
  <c r="E807" i="3"/>
  <c r="E199" i="3"/>
  <c r="F535" i="1"/>
  <c r="G535" i="1"/>
  <c r="I535" i="1" s="1"/>
  <c r="F967" i="1"/>
  <c r="G967" i="1" s="1"/>
  <c r="I967" i="1" s="1"/>
  <c r="E584" i="3"/>
  <c r="F180" i="1"/>
  <c r="G180" i="1" s="1"/>
  <c r="H180" i="1" s="1"/>
  <c r="E820" i="3"/>
  <c r="F756" i="1"/>
  <c r="G756" i="1" s="1"/>
  <c r="I756" i="1" s="1"/>
  <c r="F506" i="1"/>
  <c r="G506" i="1" s="1"/>
  <c r="H506" i="1" s="1"/>
  <c r="E283" i="3"/>
  <c r="F934" i="1"/>
  <c r="G934" i="1" s="1"/>
  <c r="I934" i="1" s="1"/>
  <c r="E552" i="3"/>
  <c r="F772" i="1"/>
  <c r="G772" i="1" s="1"/>
  <c r="I772" i="1" s="1"/>
  <c r="E387" i="3"/>
  <c r="F633" i="1"/>
  <c r="G633" i="1" s="1"/>
  <c r="I633" i="1" s="1"/>
  <c r="E258" i="3"/>
  <c r="F83" i="1"/>
  <c r="G83" i="1" s="1"/>
  <c r="H83" i="1" s="1"/>
  <c r="E723" i="3"/>
  <c r="F594" i="1"/>
  <c r="G594" i="1" s="1"/>
  <c r="I594" i="1" s="1"/>
  <c r="E239" i="3"/>
  <c r="F885" i="1"/>
  <c r="G885" i="1" s="1"/>
  <c r="I885" i="1" s="1"/>
  <c r="E499" i="3"/>
  <c r="F128" i="1"/>
  <c r="G128" i="1" s="1"/>
  <c r="H128" i="1" s="1"/>
  <c r="E768" i="3"/>
  <c r="F740" i="1"/>
  <c r="G740" i="1" s="1"/>
  <c r="I740" i="1" s="1"/>
  <c r="E356" i="3"/>
  <c r="E237" i="3"/>
  <c r="F592" i="1"/>
  <c r="G592" i="1" s="1"/>
  <c r="I592" i="1" s="1"/>
  <c r="F857" i="1"/>
  <c r="G857" i="1" s="1"/>
  <c r="I857" i="1" s="1"/>
  <c r="E471" i="3"/>
  <c r="E252" i="3"/>
  <c r="F620" i="1"/>
  <c r="G620" i="1" s="1"/>
  <c r="I620" i="1" s="1"/>
  <c r="F122" i="1"/>
  <c r="G122" i="1" s="1"/>
  <c r="H122" i="1" s="1"/>
  <c r="E762" i="3"/>
  <c r="E580" i="3"/>
  <c r="F963" i="1"/>
  <c r="G963" i="1" s="1"/>
  <c r="I963" i="1" s="1"/>
  <c r="E460" i="3"/>
  <c r="F846" i="1"/>
  <c r="G846" i="1" s="1"/>
  <c r="I846" i="1" s="1"/>
  <c r="F747" i="1"/>
  <c r="G747" i="1" s="1"/>
  <c r="I747" i="1" s="1"/>
  <c r="E362" i="3"/>
  <c r="F255" i="1"/>
  <c r="G255" i="1" s="1"/>
  <c r="I255" i="1" s="1"/>
  <c r="E879" i="3"/>
  <c r="F268" i="1"/>
  <c r="G268" i="1" s="1"/>
  <c r="I268" i="1" s="1"/>
  <c r="E30" i="3"/>
  <c r="E219" i="3"/>
  <c r="F572" i="1"/>
  <c r="G572" i="1" s="1"/>
  <c r="I572" i="1" s="1"/>
  <c r="F855" i="1"/>
  <c r="G855" i="1" s="1"/>
  <c r="I855" i="1" s="1"/>
  <c r="E469" i="3"/>
  <c r="F746" i="1"/>
  <c r="G746" i="1" s="1"/>
  <c r="I746" i="1" s="1"/>
  <c r="E361" i="3"/>
  <c r="F212" i="1"/>
  <c r="G212" i="1" s="1"/>
  <c r="H212" i="1" s="1"/>
  <c r="E852" i="3"/>
  <c r="F336" i="1"/>
  <c r="G336" i="1" s="1"/>
  <c r="H336" i="1" s="1"/>
  <c r="E937" i="3"/>
  <c r="E216" i="3"/>
  <c r="F562" i="1"/>
  <c r="G562" i="1" s="1"/>
  <c r="I562" i="1" s="1"/>
  <c r="F901" i="1"/>
  <c r="G901" i="1" s="1"/>
  <c r="I901" i="1" s="1"/>
  <c r="E514" i="3"/>
  <c r="F325" i="1"/>
  <c r="G325" i="1" s="1"/>
  <c r="I325" i="1" s="1"/>
  <c r="E929" i="3"/>
  <c r="F115" i="1"/>
  <c r="G115" i="1" s="1"/>
  <c r="H115" i="1" s="1"/>
  <c r="E755" i="3"/>
  <c r="E223" i="3"/>
  <c r="F576" i="1"/>
  <c r="G576" i="1" s="1"/>
  <c r="I576" i="1" s="1"/>
  <c r="F297" i="1"/>
  <c r="G297" i="1" s="1"/>
  <c r="I297" i="1" s="1"/>
  <c r="E666" i="3"/>
  <c r="F78" i="1"/>
  <c r="G78" i="1" s="1"/>
  <c r="H78" i="1" s="1"/>
  <c r="F905" i="1"/>
  <c r="G905" i="1" s="1"/>
  <c r="I905" i="1" s="1"/>
  <c r="E518" i="3"/>
  <c r="F403" i="1"/>
  <c r="G403" i="1" s="1"/>
  <c r="I403" i="1" s="1"/>
  <c r="E52" i="3"/>
  <c r="E227" i="3"/>
  <c r="F580" i="1"/>
  <c r="G580" i="1" s="1"/>
  <c r="I580" i="1" s="1"/>
  <c r="E547" i="3"/>
  <c r="F929" i="1"/>
  <c r="G929" i="1" s="1"/>
  <c r="I929" i="1" s="1"/>
  <c r="E423" i="3"/>
  <c r="F807" i="1"/>
  <c r="G807" i="1" s="1"/>
  <c r="I807" i="1" s="1"/>
  <c r="F690" i="1"/>
  <c r="G690" i="1" s="1"/>
  <c r="I690" i="1" s="1"/>
  <c r="E306" i="3"/>
  <c r="F103" i="1"/>
  <c r="G103" i="1" s="1"/>
  <c r="H103" i="1" s="1"/>
  <c r="E743" i="3"/>
  <c r="F614" i="1"/>
  <c r="G614" i="1" s="1"/>
  <c r="I614" i="1" s="1"/>
  <c r="E249" i="3"/>
  <c r="E453" i="3"/>
  <c r="F838" i="1"/>
  <c r="G838" i="1" s="1"/>
  <c r="I838" i="1" s="1"/>
  <c r="F314" i="1"/>
  <c r="G314" i="1" s="1"/>
  <c r="I314" i="1" s="1"/>
  <c r="E921" i="3"/>
  <c r="F71" i="1"/>
  <c r="G71" i="1" s="1"/>
  <c r="H71" i="1" s="1"/>
  <c r="E711" i="3"/>
  <c r="E192" i="3"/>
  <c r="F527" i="1"/>
  <c r="G527" i="1" s="1"/>
  <c r="I527" i="1" s="1"/>
  <c r="E567" i="3"/>
  <c r="F949" i="1"/>
  <c r="G949" i="1" s="1"/>
  <c r="I949" i="1" s="1"/>
  <c r="F836" i="1"/>
  <c r="G836" i="1" s="1"/>
  <c r="I836" i="1" s="1"/>
  <c r="E452" i="3"/>
  <c r="E354" i="3"/>
  <c r="F738" i="1"/>
  <c r="G738" i="1" s="1"/>
  <c r="I738" i="1" s="1"/>
  <c r="F537" i="1"/>
  <c r="G537" i="1" s="1"/>
  <c r="I537" i="1" s="1"/>
  <c r="E990" i="3"/>
  <c r="F845" i="1"/>
  <c r="G845" i="1" s="1"/>
  <c r="I845" i="1" s="1"/>
  <c r="E459" i="3"/>
  <c r="E314" i="3"/>
  <c r="F698" i="1"/>
  <c r="G698" i="1" s="1"/>
  <c r="I698" i="1" s="1"/>
  <c r="F174" i="1"/>
  <c r="G174" i="1" s="1"/>
  <c r="H174" i="1" s="1"/>
  <c r="E814" i="3"/>
  <c r="E185" i="3"/>
  <c r="F520" i="1"/>
  <c r="G520" i="1" s="1"/>
  <c r="I520" i="1" s="1"/>
  <c r="E229" i="3"/>
  <c r="F582" i="1"/>
  <c r="G582" i="1" s="1"/>
  <c r="I582" i="1" s="1"/>
  <c r="F742" i="1"/>
  <c r="G742" i="1" s="1"/>
  <c r="I742" i="1" s="1"/>
  <c r="E358" i="3"/>
  <c r="F307" i="1"/>
  <c r="G307" i="1" s="1"/>
  <c r="I307" i="1" s="1"/>
  <c r="E919" i="3"/>
  <c r="F60" i="1"/>
  <c r="G60" i="1" s="1"/>
  <c r="H60" i="1" s="1"/>
  <c r="E700" i="3"/>
  <c r="E236" i="3"/>
  <c r="F591" i="1"/>
  <c r="G591" i="1" s="1"/>
  <c r="J591" i="1" s="1"/>
  <c r="F909" i="1"/>
  <c r="G909" i="1" s="1"/>
  <c r="I909" i="1" s="1"/>
  <c r="E522" i="3"/>
  <c r="F754" i="1"/>
  <c r="G754" i="1" s="1"/>
  <c r="I754" i="1" s="1"/>
  <c r="E369" i="3"/>
  <c r="F271" i="1"/>
  <c r="G271" i="1" s="1"/>
  <c r="I271" i="1" s="1"/>
  <c r="E888" i="3"/>
  <c r="F242" i="1"/>
  <c r="G242" i="1" s="1"/>
  <c r="I242" i="1" s="1"/>
  <c r="E20" i="3"/>
  <c r="F840" i="1"/>
  <c r="G840" i="1" s="1"/>
  <c r="I840" i="1" s="1"/>
  <c r="E455" i="3"/>
  <c r="F55" i="1"/>
  <c r="G55" i="1" s="1"/>
  <c r="H55" i="1" s="1"/>
  <c r="E696" i="3"/>
  <c r="AF874" i="4"/>
  <c r="I874" i="4"/>
  <c r="AF1137" i="4"/>
  <c r="AF97" i="4"/>
  <c r="AF951" i="4"/>
  <c r="AF566" i="4"/>
  <c r="I698" i="4"/>
  <c r="AF915" i="4"/>
  <c r="AF396" i="4"/>
  <c r="AF106" i="4"/>
  <c r="AF611" i="4"/>
  <c r="AF459" i="4"/>
  <c r="AF955" i="4"/>
  <c r="AF219" i="4"/>
  <c r="AF839" i="4"/>
  <c r="AF1013" i="4"/>
  <c r="AF228" i="4"/>
  <c r="AF793" i="4"/>
  <c r="I267" i="4"/>
  <c r="I1000" i="4"/>
  <c r="I809" i="4"/>
  <c r="I692" i="4"/>
  <c r="H463" i="4"/>
  <c r="I1008" i="4"/>
  <c r="J622" i="4"/>
  <c r="AF1060" i="4"/>
  <c r="AF295" i="4"/>
  <c r="AF282" i="4"/>
  <c r="AF427" i="4"/>
  <c r="H352" i="4"/>
  <c r="I381" i="4"/>
  <c r="I548" i="4"/>
  <c r="I244" i="4"/>
  <c r="I491" i="4"/>
  <c r="I253" i="4"/>
  <c r="I444" i="4"/>
  <c r="I416" i="4"/>
  <c r="H146" i="4"/>
  <c r="I531" i="4"/>
  <c r="I391" i="4"/>
  <c r="H333" i="4"/>
  <c r="I534" i="4"/>
  <c r="I465" i="4"/>
  <c r="I373" i="4"/>
  <c r="I299" i="4"/>
  <c r="I341" i="4"/>
  <c r="H129" i="4"/>
  <c r="I304" i="4"/>
  <c r="H170" i="4"/>
  <c r="H163" i="4"/>
  <c r="H201" i="4"/>
  <c r="H131" i="4"/>
  <c r="I302" i="4"/>
  <c r="I573" i="4"/>
  <c r="H102" i="4"/>
  <c r="I403" i="4"/>
  <c r="I439" i="4"/>
  <c r="I250" i="4"/>
  <c r="H88" i="4"/>
  <c r="I289" i="4"/>
  <c r="H197" i="4"/>
  <c r="AF1134" i="4"/>
  <c r="I317" i="4"/>
  <c r="I539" i="4"/>
  <c r="I238" i="4"/>
  <c r="H525" i="4"/>
  <c r="I542" i="4"/>
  <c r="I570" i="4"/>
  <c r="I292" i="4"/>
  <c r="H107" i="4"/>
  <c r="H342" i="4"/>
  <c r="I538" i="4"/>
  <c r="H167" i="4"/>
  <c r="H346" i="4"/>
  <c r="H207" i="4"/>
  <c r="H506" i="4"/>
  <c r="I375" i="4"/>
  <c r="I398" i="4"/>
  <c r="I536" i="4"/>
  <c r="H203" i="4"/>
  <c r="I286" i="4"/>
  <c r="I384" i="4"/>
  <c r="I389" i="4"/>
  <c r="I535" i="4"/>
  <c r="I549" i="4"/>
  <c r="I413" i="4"/>
  <c r="I262" i="4"/>
  <c r="I486" i="4"/>
  <c r="H154" i="4"/>
  <c r="H139" i="4"/>
  <c r="H336" i="4"/>
  <c r="I446" i="4"/>
  <c r="H157" i="4"/>
  <c r="I510" i="4"/>
  <c r="I354" i="4"/>
  <c r="I578" i="4"/>
  <c r="I350" i="4"/>
  <c r="H153" i="4"/>
  <c r="I464" i="4"/>
  <c r="H355" i="4"/>
  <c r="I550" i="4"/>
  <c r="I476" i="4"/>
  <c r="I560" i="4"/>
  <c r="AF270" i="4"/>
  <c r="I581" i="4"/>
  <c r="H94" i="4"/>
  <c r="H195" i="4"/>
  <c r="I320" i="4"/>
  <c r="I363" i="4"/>
  <c r="H220" i="4"/>
  <c r="I453" i="4"/>
  <c r="H128" i="4"/>
  <c r="I583" i="4"/>
  <c r="I468" i="4"/>
  <c r="H179" i="4"/>
  <c r="I266" i="4"/>
  <c r="I279" i="4"/>
  <c r="AF216" i="4"/>
  <c r="AF432" i="4"/>
  <c r="I366" i="4"/>
  <c r="H140" i="4"/>
  <c r="I324" i="4"/>
  <c r="I362" i="4"/>
  <c r="I418" i="4"/>
  <c r="H86" i="4"/>
  <c r="I505" i="4"/>
  <c r="H205" i="4"/>
  <c r="I435" i="4"/>
  <c r="H138" i="4"/>
  <c r="I436" i="4"/>
  <c r="H387" i="4"/>
  <c r="I229" i="4"/>
  <c r="H218" i="4"/>
  <c r="I456" i="4"/>
  <c r="I467" i="4"/>
  <c r="H165" i="4"/>
  <c r="H345" i="4"/>
  <c r="H414" i="4"/>
  <c r="I582" i="4"/>
  <c r="I499" i="4"/>
  <c r="I374" i="4"/>
  <c r="H382" i="4"/>
  <c r="I315" i="4"/>
  <c r="I406" i="4"/>
  <c r="H211" i="4"/>
  <c r="H130" i="4"/>
  <c r="I265" i="4"/>
  <c r="I563" i="4"/>
  <c r="I239" i="4"/>
  <c r="I521" i="4"/>
  <c r="I361" i="4"/>
  <c r="I544" i="4"/>
  <c r="I526" i="4"/>
  <c r="H204" i="4"/>
  <c r="I559" i="4"/>
  <c r="I233" i="4"/>
  <c r="I484" i="4"/>
  <c r="H115" i="4"/>
  <c r="I310" i="4"/>
  <c r="H224" i="4"/>
  <c r="I327" i="4"/>
  <c r="I378" i="4"/>
  <c r="H206" i="4"/>
  <c r="I311" i="4"/>
  <c r="I264" i="4"/>
  <c r="H488" i="4"/>
  <c r="I421" i="4"/>
  <c r="H493" i="4"/>
  <c r="I518" i="4"/>
  <c r="H487" i="4"/>
  <c r="H136" i="4"/>
  <c r="I530" i="4"/>
  <c r="H176" i="4"/>
  <c r="H178" i="4"/>
  <c r="H356" i="4"/>
  <c r="AF49" i="4"/>
  <c r="AF898" i="4"/>
  <c r="AF172" i="4"/>
  <c r="AF201" i="4"/>
  <c r="AF426" i="4"/>
  <c r="AF86" i="4"/>
  <c r="AF692" i="4"/>
  <c r="AF495" i="4"/>
  <c r="AF177" i="4"/>
  <c r="AF192" i="4"/>
  <c r="AF484" i="4"/>
  <c r="AF573" i="4"/>
  <c r="AF1045" i="4"/>
  <c r="AF225" i="4"/>
  <c r="AF189" i="4"/>
  <c r="AF385" i="4"/>
  <c r="AF413" i="4"/>
  <c r="AF913" i="4"/>
  <c r="AF636" i="4"/>
  <c r="AF940" i="4"/>
  <c r="AF570" i="4"/>
  <c r="AF1017" i="4"/>
  <c r="AF954" i="4"/>
  <c r="AF330" i="4"/>
  <c r="AF902" i="4"/>
  <c r="AF943" i="4"/>
  <c r="AF691" i="4"/>
  <c r="AF535" i="4"/>
  <c r="AF963" i="4"/>
  <c r="AF130" i="4"/>
  <c r="AF239" i="4"/>
  <c r="AF154" i="4"/>
  <c r="AF798" i="4"/>
  <c r="AF632" i="4"/>
  <c r="AF753" i="4"/>
  <c r="AF207" i="4"/>
  <c r="AF373" i="4"/>
  <c r="AF934" i="4"/>
  <c r="AF243" i="4"/>
  <c r="AF1070" i="4"/>
  <c r="AF163" i="4"/>
  <c r="AF1091" i="4"/>
  <c r="AF559" i="4"/>
  <c r="AF349" i="4"/>
  <c r="AF190" i="4"/>
  <c r="AF1022" i="4"/>
  <c r="AF677" i="4"/>
  <c r="AF811" i="4"/>
  <c r="AF304" i="4"/>
  <c r="AF467" i="4"/>
  <c r="AF305" i="4"/>
  <c r="AF799" i="4"/>
  <c r="AF932" i="4"/>
  <c r="AF400" i="4"/>
  <c r="AF128" i="4"/>
  <c r="AF1030" i="4"/>
  <c r="AF119" i="4"/>
  <c r="AF785" i="4"/>
  <c r="AF905" i="4"/>
  <c r="AF791" i="4"/>
  <c r="AF864" i="4"/>
  <c r="AF595" i="4"/>
  <c r="AF464" i="4"/>
  <c r="AF139" i="4"/>
  <c r="AF788" i="4"/>
  <c r="AF205" i="4"/>
  <c r="AF232" i="4"/>
  <c r="AF586" i="4"/>
  <c r="AF827" i="4"/>
  <c r="AF401" i="4"/>
  <c r="AF547" i="4"/>
  <c r="AF770" i="4"/>
  <c r="AF655" i="4"/>
  <c r="AF93" i="4"/>
  <c r="AF251" i="4"/>
  <c r="AF773" i="4"/>
  <c r="AF609" i="4"/>
  <c r="AF533" i="4"/>
  <c r="AF506" i="4"/>
  <c r="AF851" i="4"/>
  <c r="AF331" i="4"/>
  <c r="AF666" i="4"/>
  <c r="AF888" i="4"/>
  <c r="AF539" i="4"/>
  <c r="AF981" i="4"/>
  <c r="AF408" i="4"/>
  <c r="AF876" i="4"/>
  <c r="AF882" i="4"/>
  <c r="AF705" i="4"/>
  <c r="AF465" i="4"/>
  <c r="AF754" i="4"/>
  <c r="AF112" i="4"/>
  <c r="AF300" i="4"/>
  <c r="AF266" i="4"/>
  <c r="AF575" i="4"/>
  <c r="AF279" i="4"/>
  <c r="AF1038" i="4"/>
  <c r="AF580" i="4"/>
  <c r="AF702" i="4"/>
  <c r="AF303" i="4"/>
  <c r="AF407" i="4"/>
  <c r="AF835" i="4"/>
  <c r="AF476" i="4"/>
  <c r="AF990" i="4"/>
  <c r="AF1103" i="4"/>
  <c r="AF265" i="4"/>
  <c r="AF703" i="4"/>
  <c r="AF493" i="4"/>
  <c r="AF838" i="4"/>
  <c r="AF736" i="4"/>
  <c r="AF765" i="4"/>
  <c r="AF1008" i="4"/>
  <c r="AF173" i="4"/>
  <c r="AF389" i="4"/>
  <c r="AF810" i="4"/>
  <c r="AF107" i="4"/>
  <c r="AF414" i="4"/>
  <c r="AF725" i="4"/>
  <c r="AF734" i="4"/>
  <c r="AF453" i="4"/>
  <c r="AF1101" i="4"/>
  <c r="AF560" i="4"/>
  <c r="AF661" i="4"/>
  <c r="AF355" i="4"/>
  <c r="AF756" i="4"/>
  <c r="AF1058" i="4"/>
  <c r="AF138" i="4"/>
  <c r="AF605" i="4"/>
  <c r="AF406" i="4"/>
  <c r="AF298" i="4"/>
  <c r="C11" i="2"/>
  <c r="C12" i="2"/>
  <c r="F15" i="1" l="1"/>
  <c r="G1229" i="4"/>
  <c r="P1229" i="4"/>
  <c r="AU1229" i="4"/>
  <c r="Z1229" i="4"/>
  <c r="AS1218" i="4"/>
  <c r="AR1218" i="4"/>
  <c r="AQ1218" i="4" s="1"/>
  <c r="AP1218" i="4" s="1"/>
  <c r="AO1218" i="4" s="1"/>
  <c r="AN1218" i="4" s="1"/>
  <c r="AM1218" i="4" s="1"/>
  <c r="AL1218" i="4" s="1"/>
  <c r="AT1218" i="4"/>
  <c r="Z1245" i="4"/>
  <c r="G1245" i="4"/>
  <c r="AU1245" i="4"/>
  <c r="P1234" i="4"/>
  <c r="G1234" i="4"/>
  <c r="Z1234" i="4"/>
  <c r="P1240" i="4"/>
  <c r="Z1240" i="4"/>
  <c r="AU1240" i="4"/>
  <c r="G1240" i="4"/>
  <c r="AF1230" i="4"/>
  <c r="K1230" i="4"/>
  <c r="K1209" i="4"/>
  <c r="AF1209" i="4"/>
  <c r="K1204" i="4"/>
  <c r="G1201" i="4"/>
  <c r="AU1201" i="4"/>
  <c r="P1201" i="4"/>
  <c r="Z1201" i="4"/>
  <c r="K1235" i="4"/>
  <c r="AF1235" i="4"/>
  <c r="P1232" i="4"/>
  <c r="G1232" i="4"/>
  <c r="Z1232" i="4"/>
  <c r="AU1232" i="4"/>
  <c r="P1230" i="4"/>
  <c r="Z1230" i="4"/>
  <c r="AU1230" i="4"/>
  <c r="G1242" i="4"/>
  <c r="AU1242" i="4"/>
  <c r="P1242" i="4"/>
  <c r="Z1242" i="4"/>
  <c r="AT1234" i="4"/>
  <c r="AS1234" i="4" s="1"/>
  <c r="AR1234" i="4" s="1"/>
  <c r="AQ1234" i="4" s="1"/>
  <c r="AP1234" i="4" s="1"/>
  <c r="AO1234" i="4" s="1"/>
  <c r="AN1234" i="4" s="1"/>
  <c r="AM1234" i="4" s="1"/>
  <c r="AL1234" i="4" s="1"/>
  <c r="K1231" i="4"/>
  <c r="AF1231" i="4"/>
  <c r="P1218" i="4"/>
  <c r="G1218" i="4"/>
  <c r="Z1218" i="4"/>
  <c r="K1241" i="4"/>
  <c r="P1236" i="4"/>
  <c r="AU1236" i="4"/>
  <c r="G1236" i="4"/>
  <c r="AU1212" i="4"/>
  <c r="G1212" i="4"/>
  <c r="P1212" i="4"/>
  <c r="Z1212" i="4"/>
  <c r="Z1243" i="4"/>
  <c r="G1243" i="4"/>
  <c r="AU1243" i="4"/>
  <c r="AS1235" i="4"/>
  <c r="AR1235" i="4" s="1"/>
  <c r="AQ1235" i="4" s="1"/>
  <c r="AP1235" i="4" s="1"/>
  <c r="AO1235" i="4" s="1"/>
  <c r="AN1235" i="4" s="1"/>
  <c r="AM1235" i="4" s="1"/>
  <c r="AL1235" i="4" s="1"/>
  <c r="AT1235" i="4"/>
  <c r="G1233" i="4"/>
  <c r="P1233" i="4"/>
  <c r="Z1233" i="4"/>
  <c r="AU1233" i="4"/>
  <c r="AU1207" i="4"/>
  <c r="G1207" i="4"/>
  <c r="P1207" i="4"/>
  <c r="Z1207" i="4"/>
  <c r="G1244" i="4"/>
  <c r="AU1244" i="4"/>
  <c r="P1244" i="4"/>
  <c r="Z1244" i="4"/>
  <c r="P1226" i="4"/>
  <c r="G1226" i="4"/>
  <c r="AU1226" i="4"/>
  <c r="Z1226" i="4"/>
  <c r="AF1197" i="4"/>
  <c r="P1239" i="4"/>
  <c r="AU1228" i="4"/>
  <c r="AT1225" i="4"/>
  <c r="AS1225" i="4" s="1"/>
  <c r="AR1225" i="4" s="1"/>
  <c r="AQ1225" i="4" s="1"/>
  <c r="AP1225" i="4" s="1"/>
  <c r="AO1225" i="4" s="1"/>
  <c r="AN1225" i="4" s="1"/>
  <c r="AM1225" i="4" s="1"/>
  <c r="AL1225" i="4" s="1"/>
  <c r="G1225" i="4"/>
  <c r="P1225" i="4"/>
  <c r="G1221" i="4"/>
  <c r="AU1221" i="4"/>
  <c r="P1221" i="4"/>
  <c r="G1220" i="4"/>
  <c r="K1206" i="4"/>
  <c r="Z1204" i="4"/>
  <c r="AU1204" i="4"/>
  <c r="P1204" i="4"/>
  <c r="AF1204" i="4" s="1"/>
  <c r="G1203" i="4"/>
  <c r="AU1203" i="4"/>
  <c r="Z1203" i="4"/>
  <c r="AS1224" i="4"/>
  <c r="AR1224" i="4" s="1"/>
  <c r="AQ1224" i="4" s="1"/>
  <c r="AP1224" i="4" s="1"/>
  <c r="AO1224" i="4" s="1"/>
  <c r="AN1224" i="4" s="1"/>
  <c r="AM1224" i="4" s="1"/>
  <c r="AL1224" i="4" s="1"/>
  <c r="AU1216" i="4"/>
  <c r="G1216" i="4"/>
  <c r="AP1214" i="4"/>
  <c r="AO1214" i="4" s="1"/>
  <c r="AT1241" i="4"/>
  <c r="AF1237" i="4"/>
  <c r="P1235" i="4"/>
  <c r="AT1231" i="4"/>
  <c r="AS1231" i="4" s="1"/>
  <c r="AR1231" i="4" s="1"/>
  <c r="AQ1231" i="4" s="1"/>
  <c r="AP1231" i="4" s="1"/>
  <c r="AO1231" i="4" s="1"/>
  <c r="AN1231" i="4" s="1"/>
  <c r="AM1231" i="4" s="1"/>
  <c r="AL1231" i="4" s="1"/>
  <c r="G1228" i="4"/>
  <c r="AT1224" i="4"/>
  <c r="G1224" i="4"/>
  <c r="G1223" i="4"/>
  <c r="P1223" i="4"/>
  <c r="G1222" i="4"/>
  <c r="AT1220" i="4"/>
  <c r="AS1220" i="4" s="1"/>
  <c r="AR1220" i="4" s="1"/>
  <c r="AQ1220" i="4" s="1"/>
  <c r="AP1220" i="4" s="1"/>
  <c r="AO1220" i="4" s="1"/>
  <c r="AN1220" i="4" s="1"/>
  <c r="AM1220" i="4" s="1"/>
  <c r="AL1220" i="4" s="1"/>
  <c r="K1192" i="4"/>
  <c r="AS1241" i="4"/>
  <c r="AR1241" i="4" s="1"/>
  <c r="AQ1241" i="4" s="1"/>
  <c r="AP1241" i="4" s="1"/>
  <c r="AO1241" i="4" s="1"/>
  <c r="AN1241" i="4" s="1"/>
  <c r="AM1241" i="4" s="1"/>
  <c r="AL1241" i="4" s="1"/>
  <c r="G1239" i="4"/>
  <c r="G1238" i="4"/>
  <c r="K1237" i="4"/>
  <c r="AS1222" i="4"/>
  <c r="AR1222" i="4" s="1"/>
  <c r="AQ1222" i="4" s="1"/>
  <c r="AP1222" i="4" s="1"/>
  <c r="AO1222" i="4" s="1"/>
  <c r="AN1222" i="4" s="1"/>
  <c r="AM1222" i="4" s="1"/>
  <c r="AL1222" i="4" s="1"/>
  <c r="Z1220" i="4"/>
  <c r="AT1215" i="4"/>
  <c r="AS1215" i="4" s="1"/>
  <c r="AR1215" i="4" s="1"/>
  <c r="AQ1215" i="4" s="1"/>
  <c r="AP1215" i="4" s="1"/>
  <c r="AO1215" i="4" s="1"/>
  <c r="AN1215" i="4" s="1"/>
  <c r="AM1215" i="4" s="1"/>
  <c r="AL1215" i="4" s="1"/>
  <c r="AU1209" i="4"/>
  <c r="P1209" i="4"/>
  <c r="Z1209" i="4"/>
  <c r="AF1206" i="4"/>
  <c r="K1176" i="4"/>
  <c r="AF1176" i="4"/>
  <c r="AS1227" i="4"/>
  <c r="AT1227" i="4"/>
  <c r="G1227" i="4"/>
  <c r="P1227" i="4"/>
  <c r="AS1223" i="4"/>
  <c r="AR1223" i="4" s="1"/>
  <c r="AQ1223" i="4" s="1"/>
  <c r="AP1223" i="4" s="1"/>
  <c r="AO1223" i="4" s="1"/>
  <c r="AN1223" i="4" s="1"/>
  <c r="AM1223" i="4" s="1"/>
  <c r="AL1223" i="4" s="1"/>
  <c r="AT1223" i="4"/>
  <c r="G1217" i="4"/>
  <c r="AU1217" i="4"/>
  <c r="P1217" i="4"/>
  <c r="K1213" i="4"/>
  <c r="AU1239" i="4"/>
  <c r="AU1238" i="4"/>
  <c r="Z1228" i="4"/>
  <c r="AR1227" i="4"/>
  <c r="AQ1227" i="4" s="1"/>
  <c r="AP1227" i="4" s="1"/>
  <c r="AO1227" i="4" s="1"/>
  <c r="AN1227" i="4" s="1"/>
  <c r="AM1227" i="4" s="1"/>
  <c r="AL1227" i="4" s="1"/>
  <c r="Z1224" i="4"/>
  <c r="Z1222" i="4"/>
  <c r="Z1216" i="4"/>
  <c r="AU1213" i="4"/>
  <c r="P1213" i="4"/>
  <c r="AF1213" i="4" s="1"/>
  <c r="Z1213" i="4"/>
  <c r="P1199" i="4"/>
  <c r="Z1199" i="4"/>
  <c r="AU1199" i="4"/>
  <c r="G1199" i="4"/>
  <c r="AS1237" i="4"/>
  <c r="AR1237" i="4" s="1"/>
  <c r="AQ1237" i="4" s="1"/>
  <c r="AP1237" i="4" s="1"/>
  <c r="AO1237" i="4" s="1"/>
  <c r="AN1237" i="4" s="1"/>
  <c r="AM1237" i="4" s="1"/>
  <c r="AL1237" i="4" s="1"/>
  <c r="G1219" i="4"/>
  <c r="AU1219" i="4"/>
  <c r="P1219" i="4"/>
  <c r="G1214" i="4"/>
  <c r="G1210" i="4"/>
  <c r="Z1206" i="4"/>
  <c r="AU1206" i="4"/>
  <c r="K1202" i="4"/>
  <c r="AQ1214" i="4"/>
  <c r="AQ1210" i="4"/>
  <c r="AP1210" i="4" s="1"/>
  <c r="AO1210" i="4" s="1"/>
  <c r="AN1210" i="4" s="1"/>
  <c r="AM1210" i="4" s="1"/>
  <c r="AL1210" i="4" s="1"/>
  <c r="K1208" i="4"/>
  <c r="P1184" i="4"/>
  <c r="AU1184" i="4"/>
  <c r="Z1184" i="4"/>
  <c r="G1184" i="4"/>
  <c r="AF1169" i="4"/>
  <c r="K1215" i="4"/>
  <c r="AN1214" i="4"/>
  <c r="AM1214" i="4" s="1"/>
  <c r="AL1214" i="4" s="1"/>
  <c r="K1211" i="4"/>
  <c r="Z1208" i="4"/>
  <c r="AU1208" i="4"/>
  <c r="K1205" i="4"/>
  <c r="P1200" i="4"/>
  <c r="AF1200" i="4" s="1"/>
  <c r="Z1200" i="4"/>
  <c r="AU1200" i="4"/>
  <c r="P1196" i="4"/>
  <c r="AF1196" i="4" s="1"/>
  <c r="AU1196" i="4"/>
  <c r="Z1196" i="4"/>
  <c r="AS1194" i="4"/>
  <c r="AR1194" i="4" s="1"/>
  <c r="AQ1194" i="4" s="1"/>
  <c r="AP1194" i="4" s="1"/>
  <c r="AO1194" i="4" s="1"/>
  <c r="AN1194" i="4" s="1"/>
  <c r="AM1194" i="4" s="1"/>
  <c r="AL1194" i="4" s="1"/>
  <c r="Z1214" i="4"/>
  <c r="AQ1211" i="4"/>
  <c r="AP1211" i="4" s="1"/>
  <c r="AO1211" i="4" s="1"/>
  <c r="Z1210" i="4"/>
  <c r="AF1205" i="4"/>
  <c r="K1178" i="4"/>
  <c r="AF1178" i="4"/>
  <c r="AT1158" i="4"/>
  <c r="AS1158" i="4" s="1"/>
  <c r="AR1158" i="4" s="1"/>
  <c r="AQ1158" i="4" s="1"/>
  <c r="AP1158" i="4" s="1"/>
  <c r="AO1158" i="4" s="1"/>
  <c r="AN1158" i="4" s="1"/>
  <c r="AM1158" i="4" s="1"/>
  <c r="AL1158" i="4" s="1"/>
  <c r="AN1211" i="4"/>
  <c r="AM1211" i="4" s="1"/>
  <c r="AL1211" i="4" s="1"/>
  <c r="AR1205" i="4"/>
  <c r="AQ1205" i="4" s="1"/>
  <c r="AP1205" i="4" s="1"/>
  <c r="AO1205" i="4" s="1"/>
  <c r="AN1205" i="4" s="1"/>
  <c r="AM1205" i="4" s="1"/>
  <c r="AL1205" i="4" s="1"/>
  <c r="AF1186" i="4"/>
  <c r="AU1202" i="4"/>
  <c r="G1198" i="4"/>
  <c r="K1197" i="4"/>
  <c r="Z1181" i="4"/>
  <c r="G1181" i="4"/>
  <c r="P1181" i="4"/>
  <c r="G1187" i="4"/>
  <c r="AU1187" i="4"/>
  <c r="K1174" i="4"/>
  <c r="AF1174" i="4"/>
  <c r="AF1160" i="4"/>
  <c r="K1160" i="4"/>
  <c r="AU1198" i="4"/>
  <c r="AT1195" i="4"/>
  <c r="P1195" i="4"/>
  <c r="G1189" i="4"/>
  <c r="AU1189" i="4"/>
  <c r="AF1188" i="4"/>
  <c r="AT1181" i="4"/>
  <c r="P1156" i="4"/>
  <c r="Z1156" i="4"/>
  <c r="G1156" i="4"/>
  <c r="AU1156" i="4"/>
  <c r="Z1198" i="4"/>
  <c r="AU1197" i="4"/>
  <c r="G1191" i="4"/>
  <c r="AU1191" i="4"/>
  <c r="AF1190" i="4"/>
  <c r="P1188" i="4"/>
  <c r="Z1188" i="4"/>
  <c r="AT1186" i="4"/>
  <c r="G1185" i="4"/>
  <c r="P1185" i="4"/>
  <c r="AU1185" i="4"/>
  <c r="AS1181" i="4"/>
  <c r="AR1181" i="4" s="1"/>
  <c r="AQ1181" i="4" s="1"/>
  <c r="AP1181" i="4" s="1"/>
  <c r="AO1181" i="4" s="1"/>
  <c r="AN1181" i="4" s="1"/>
  <c r="AM1181" i="4" s="1"/>
  <c r="AL1181" i="4" s="1"/>
  <c r="G1195" i="4"/>
  <c r="G1193" i="4"/>
  <c r="AU1193" i="4"/>
  <c r="AR1190" i="4"/>
  <c r="AQ1190" i="4" s="1"/>
  <c r="AP1190" i="4" s="1"/>
  <c r="AO1190" i="4" s="1"/>
  <c r="AN1190" i="4" s="1"/>
  <c r="AM1190" i="4" s="1"/>
  <c r="AL1190" i="4" s="1"/>
  <c r="P1190" i="4"/>
  <c r="Z1190" i="4"/>
  <c r="AT1188" i="4"/>
  <c r="AS1188" i="4" s="1"/>
  <c r="AR1188" i="4" s="1"/>
  <c r="AQ1188" i="4" s="1"/>
  <c r="AP1188" i="4" s="1"/>
  <c r="AO1188" i="4" s="1"/>
  <c r="AN1188" i="4" s="1"/>
  <c r="AM1188" i="4" s="1"/>
  <c r="AL1188" i="4" s="1"/>
  <c r="AS1186" i="4"/>
  <c r="AR1186" i="4" s="1"/>
  <c r="AQ1186" i="4" s="1"/>
  <c r="AP1186" i="4" s="1"/>
  <c r="AO1186" i="4" s="1"/>
  <c r="AN1186" i="4" s="1"/>
  <c r="AM1186" i="4" s="1"/>
  <c r="AL1186" i="4" s="1"/>
  <c r="AS1195" i="4"/>
  <c r="AR1195" i="4" s="1"/>
  <c r="AQ1195" i="4" s="1"/>
  <c r="AP1195" i="4" s="1"/>
  <c r="AO1195" i="4" s="1"/>
  <c r="AN1195" i="4" s="1"/>
  <c r="AM1195" i="4" s="1"/>
  <c r="AL1195" i="4" s="1"/>
  <c r="AR1192" i="4"/>
  <c r="AQ1192" i="4" s="1"/>
  <c r="AP1192" i="4" s="1"/>
  <c r="AO1192" i="4" s="1"/>
  <c r="AN1192" i="4" s="1"/>
  <c r="AM1192" i="4" s="1"/>
  <c r="AL1192" i="4" s="1"/>
  <c r="P1192" i="4"/>
  <c r="Z1192" i="4"/>
  <c r="Z1187" i="4"/>
  <c r="K1172" i="4"/>
  <c r="P1152" i="4"/>
  <c r="Z1152" i="4"/>
  <c r="AU1152" i="4"/>
  <c r="G1152" i="4"/>
  <c r="K1180" i="4"/>
  <c r="Z1179" i="4"/>
  <c r="G1179" i="4"/>
  <c r="P1179" i="4"/>
  <c r="AU1174" i="4"/>
  <c r="P1174" i="4"/>
  <c r="AR1183" i="4"/>
  <c r="AQ1183" i="4" s="1"/>
  <c r="AP1183" i="4" s="1"/>
  <c r="AO1183" i="4" s="1"/>
  <c r="AN1183" i="4" s="1"/>
  <c r="AM1183" i="4" s="1"/>
  <c r="AL1183" i="4" s="1"/>
  <c r="AT1183" i="4"/>
  <c r="Z1183" i="4"/>
  <c r="G1183" i="4"/>
  <c r="P1183" i="4"/>
  <c r="AT1180" i="4"/>
  <c r="AS1180" i="4" s="1"/>
  <c r="AR1180" i="4" s="1"/>
  <c r="AQ1180" i="4" s="1"/>
  <c r="AP1180" i="4" s="1"/>
  <c r="AO1180" i="4" s="1"/>
  <c r="AN1180" i="4" s="1"/>
  <c r="AM1180" i="4" s="1"/>
  <c r="AL1180" i="4" s="1"/>
  <c r="AF1180" i="4"/>
  <c r="AQ1177" i="4"/>
  <c r="AP1177" i="4" s="1"/>
  <c r="AO1177" i="4" s="1"/>
  <c r="AN1177" i="4" s="1"/>
  <c r="AM1177" i="4" s="1"/>
  <c r="AL1177" i="4" s="1"/>
  <c r="AR1177" i="4"/>
  <c r="AT1177" i="4"/>
  <c r="P1168" i="4"/>
  <c r="AU1168" i="4"/>
  <c r="G1168" i="4"/>
  <c r="AF1164" i="4"/>
  <c r="K1164" i="4"/>
  <c r="Z1161" i="4"/>
  <c r="G1161" i="4"/>
  <c r="AU1161" i="4"/>
  <c r="P1161" i="4"/>
  <c r="Z1157" i="4"/>
  <c r="G1157" i="4"/>
  <c r="AU1157" i="4"/>
  <c r="P1157" i="4"/>
  <c r="AF1150" i="4"/>
  <c r="K1150" i="4"/>
  <c r="Z1186" i="4"/>
  <c r="AS1183" i="4"/>
  <c r="AU1179" i="4"/>
  <c r="AT1178" i="4"/>
  <c r="AS1178" i="4" s="1"/>
  <c r="AR1178" i="4" s="1"/>
  <c r="AQ1178" i="4" s="1"/>
  <c r="AP1178" i="4" s="1"/>
  <c r="AO1178" i="4" s="1"/>
  <c r="AN1178" i="4" s="1"/>
  <c r="AM1178" i="4" s="1"/>
  <c r="AL1178" i="4" s="1"/>
  <c r="AS1177" i="4"/>
  <c r="AT1167" i="4"/>
  <c r="AS1167" i="4" s="1"/>
  <c r="AR1167" i="4" s="1"/>
  <c r="AQ1167" i="4" s="1"/>
  <c r="AP1167" i="4" s="1"/>
  <c r="AO1167" i="4" s="1"/>
  <c r="AN1167" i="4" s="1"/>
  <c r="AM1167" i="4" s="1"/>
  <c r="AL1167" i="4" s="1"/>
  <c r="K1167" i="4"/>
  <c r="AF1167" i="4"/>
  <c r="P1166" i="4"/>
  <c r="G1166" i="4"/>
  <c r="Z1166" i="4"/>
  <c r="AF1154" i="4"/>
  <c r="K1154" i="4"/>
  <c r="AS1182" i="4"/>
  <c r="AR1182" i="4" s="1"/>
  <c r="AQ1182" i="4" s="1"/>
  <c r="AP1182" i="4" s="1"/>
  <c r="AO1182" i="4" s="1"/>
  <c r="AN1182" i="4" s="1"/>
  <c r="AM1182" i="4" s="1"/>
  <c r="AL1182" i="4" s="1"/>
  <c r="Z1178" i="4"/>
  <c r="AU1166" i="4"/>
  <c r="AU1176" i="4"/>
  <c r="P1176" i="4"/>
  <c r="Z1174" i="4"/>
  <c r="AU1172" i="4"/>
  <c r="P1172" i="4"/>
  <c r="AS1162" i="4"/>
  <c r="AR1162" i="4" s="1"/>
  <c r="K1158" i="4"/>
  <c r="P1177" i="4"/>
  <c r="P1175" i="4"/>
  <c r="P1173" i="4"/>
  <c r="P1171" i="4"/>
  <c r="AR1169" i="4"/>
  <c r="AQ1169" i="4" s="1"/>
  <c r="AP1169" i="4" s="1"/>
  <c r="AO1169" i="4" s="1"/>
  <c r="AN1169" i="4" s="1"/>
  <c r="AM1169" i="4" s="1"/>
  <c r="AL1169" i="4" s="1"/>
  <c r="AU1165" i="4"/>
  <c r="Z1159" i="4"/>
  <c r="G1159" i="4"/>
  <c r="AU1159" i="4"/>
  <c r="P1154" i="4"/>
  <c r="Z1154" i="4"/>
  <c r="AU1171" i="4"/>
  <c r="AS1160" i="4"/>
  <c r="AR1160" i="4" s="1"/>
  <c r="AQ1160" i="4" s="1"/>
  <c r="AP1160" i="4" s="1"/>
  <c r="AO1160" i="4" s="1"/>
  <c r="AN1160" i="4" s="1"/>
  <c r="AM1160" i="4" s="1"/>
  <c r="AL1160" i="4" s="1"/>
  <c r="Z1155" i="4"/>
  <c r="G1155" i="4"/>
  <c r="AU1155" i="4"/>
  <c r="P1150" i="4"/>
  <c r="Z1150" i="4"/>
  <c r="G1177" i="4"/>
  <c r="AT1175" i="4"/>
  <c r="G1175" i="4"/>
  <c r="AT1173" i="4"/>
  <c r="AS1173" i="4" s="1"/>
  <c r="AR1173" i="4" s="1"/>
  <c r="AQ1173" i="4" s="1"/>
  <c r="AP1173" i="4" s="1"/>
  <c r="AO1173" i="4" s="1"/>
  <c r="AN1173" i="4" s="1"/>
  <c r="AM1173" i="4" s="1"/>
  <c r="AL1173" i="4" s="1"/>
  <c r="G1173" i="4"/>
  <c r="G1171" i="4"/>
  <c r="G1170" i="4"/>
  <c r="K1169" i="4"/>
  <c r="G1165" i="4"/>
  <c r="Z1153" i="4"/>
  <c r="G1153" i="4"/>
  <c r="AU1153" i="4"/>
  <c r="P1148" i="4"/>
  <c r="AF1148" i="4" s="1"/>
  <c r="Z1148" i="4"/>
  <c r="AS1175" i="4"/>
  <c r="AR1175" i="4" s="1"/>
  <c r="AQ1175" i="4" s="1"/>
  <c r="AP1175" i="4" s="1"/>
  <c r="AO1175" i="4" s="1"/>
  <c r="AN1175" i="4" s="1"/>
  <c r="AM1175" i="4" s="1"/>
  <c r="AL1175" i="4" s="1"/>
  <c r="Z1164" i="4"/>
  <c r="K1163" i="4"/>
  <c r="P1162" i="4"/>
  <c r="AF1162" i="4" s="1"/>
  <c r="Z1162" i="4"/>
  <c r="AT1154" i="4"/>
  <c r="Z1151" i="4"/>
  <c r="G1151" i="4"/>
  <c r="AU1151" i="4"/>
  <c r="AU1170" i="4"/>
  <c r="AU1164" i="4"/>
  <c r="AF1163" i="4"/>
  <c r="Z1163" i="4"/>
  <c r="AU1163" i="4"/>
  <c r="P1160" i="4"/>
  <c r="Z1160" i="4"/>
  <c r="AS1154" i="4"/>
  <c r="AR1154" i="4" s="1"/>
  <c r="AQ1154" i="4" s="1"/>
  <c r="AP1154" i="4" s="1"/>
  <c r="AO1154" i="4" s="1"/>
  <c r="AN1154" i="4" s="1"/>
  <c r="AM1154" i="4" s="1"/>
  <c r="AL1154" i="4" s="1"/>
  <c r="AU1150" i="4"/>
  <c r="Z1149" i="4"/>
  <c r="G1149" i="4"/>
  <c r="AU1149" i="4"/>
  <c r="AS1169" i="4"/>
  <c r="AP1162" i="4"/>
  <c r="AO1162" i="4" s="1"/>
  <c r="AN1162" i="4" s="1"/>
  <c r="AM1162" i="4" s="1"/>
  <c r="AL1162" i="4" s="1"/>
  <c r="AQ1162" i="4"/>
  <c r="P1158" i="4"/>
  <c r="Z1158" i="4"/>
  <c r="AR1148" i="4"/>
  <c r="AQ1148" i="4" s="1"/>
  <c r="AP1148" i="4" s="1"/>
  <c r="AO1148" i="4" s="1"/>
  <c r="AN1148" i="4" s="1"/>
  <c r="AM1148" i="4" s="1"/>
  <c r="AL1148" i="4" s="1"/>
  <c r="Z1147" i="4"/>
  <c r="G1147" i="4"/>
  <c r="AU1147" i="4"/>
  <c r="AF959" i="4"/>
  <c r="AF481" i="4"/>
  <c r="H481" i="4"/>
  <c r="AF194" i="4"/>
  <c r="AF297" i="4"/>
  <c r="I392" i="4"/>
  <c r="AF392" i="4"/>
  <c r="I763" i="4"/>
  <c r="AF763" i="4"/>
  <c r="I364" i="4"/>
  <c r="AF364" i="4"/>
  <c r="I649" i="4"/>
  <c r="I730" i="4"/>
  <c r="AF730" i="4"/>
  <c r="I572" i="4"/>
  <c r="AF572" i="4"/>
  <c r="AF616" i="4"/>
  <c r="AF383" i="4"/>
  <c r="AF118" i="4"/>
  <c r="H166" i="4"/>
  <c r="AF998" i="4"/>
  <c r="AF795" i="4"/>
  <c r="AF335" i="4"/>
  <c r="AF114" i="4"/>
  <c r="I587" i="4"/>
  <c r="AF587" i="4"/>
  <c r="AF70" i="4"/>
  <c r="G447" i="4"/>
  <c r="I447" i="4" s="1"/>
  <c r="Z447" i="4"/>
  <c r="P447" i="4"/>
  <c r="AF447" i="4" s="1"/>
  <c r="G121" i="4"/>
  <c r="Z121" i="4"/>
  <c r="G509" i="4"/>
  <c r="I509" i="4" s="1"/>
  <c r="Z509" i="4"/>
  <c r="Z451" i="4"/>
  <c r="G451" i="4"/>
  <c r="I451" i="4" s="1"/>
  <c r="G501" i="4"/>
  <c r="I501" i="4" s="1"/>
  <c r="Z501" i="4"/>
  <c r="P383" i="4"/>
  <c r="Z383" i="4"/>
  <c r="G332" i="4"/>
  <c r="H332" i="4" s="1"/>
  <c r="Z332" i="4"/>
  <c r="Z283" i="4"/>
  <c r="P283" i="4"/>
  <c r="G283" i="4"/>
  <c r="I283" i="4" s="1"/>
  <c r="Z208" i="4"/>
  <c r="G208" i="4"/>
  <c r="H208" i="4" s="1"/>
  <c r="Z149" i="4"/>
  <c r="G149" i="4"/>
  <c r="H149" i="4" s="1"/>
  <c r="P85" i="4"/>
  <c r="AF85" i="4" s="1"/>
  <c r="Z85" i="4"/>
  <c r="Z507" i="4"/>
  <c r="G507" i="4"/>
  <c r="G1114" i="4"/>
  <c r="I1114" i="4" s="1"/>
  <c r="Z1114" i="4"/>
  <c r="P1114" i="4"/>
  <c r="AF1114" i="4" s="1"/>
  <c r="G680" i="4"/>
  <c r="I680" i="4" s="1"/>
  <c r="Z680" i="4"/>
  <c r="P680" i="4"/>
  <c r="G1141" i="4"/>
  <c r="Z1141" i="4"/>
  <c r="G1065" i="4"/>
  <c r="I1065" i="4" s="1"/>
  <c r="Z1065" i="4"/>
  <c r="P1065" i="4"/>
  <c r="AF1065" i="4" s="1"/>
  <c r="Z1127" i="4"/>
  <c r="G1127" i="4"/>
  <c r="G989" i="4"/>
  <c r="I989" i="4" s="1"/>
  <c r="Z989" i="4"/>
  <c r="Z929" i="4"/>
  <c r="P929" i="4"/>
  <c r="AF929" i="4" s="1"/>
  <c r="Z865" i="4"/>
  <c r="G865" i="4"/>
  <c r="I865" i="4" s="1"/>
  <c r="P865" i="4"/>
  <c r="Z977" i="4"/>
  <c r="G977" i="4"/>
  <c r="I977" i="4" s="1"/>
  <c r="G862" i="4"/>
  <c r="Z862" i="4"/>
  <c r="P862" i="4"/>
  <c r="Z923" i="4"/>
  <c r="G923" i="4"/>
  <c r="G867" i="4"/>
  <c r="I867" i="4" s="1"/>
  <c r="Z867" i="4"/>
  <c r="P867" i="4"/>
  <c r="Z806" i="4"/>
  <c r="P806" i="4"/>
  <c r="G843" i="4"/>
  <c r="P843" i="4"/>
  <c r="Z861" i="4"/>
  <c r="P861" i="4"/>
  <c r="Z686" i="4"/>
  <c r="G686" i="4"/>
  <c r="I686" i="4" s="1"/>
  <c r="P686" i="4"/>
  <c r="Z90" i="4"/>
  <c r="P90" i="4"/>
  <c r="G90" i="4"/>
  <c r="AF95" i="4"/>
  <c r="P121" i="4"/>
  <c r="P1089" i="4"/>
  <c r="AF1089" i="4" s="1"/>
  <c r="G322" i="4"/>
  <c r="I322" i="4" s="1"/>
  <c r="G806" i="4"/>
  <c r="G861" i="4"/>
  <c r="I861" i="4" s="1"/>
  <c r="Z430" i="4"/>
  <c r="G430" i="4"/>
  <c r="I430" i="4" s="1"/>
  <c r="P430" i="4"/>
  <c r="AF430" i="4" s="1"/>
  <c r="G489" i="4"/>
  <c r="Z489" i="4"/>
  <c r="P489" i="4"/>
  <c r="G312" i="4"/>
  <c r="Z312" i="4"/>
  <c r="Z186" i="4"/>
  <c r="G186" i="4"/>
  <c r="P186" i="4"/>
  <c r="Z140" i="4"/>
  <c r="P140" i="4"/>
  <c r="AF140" i="4" s="1"/>
  <c r="Z741" i="4"/>
  <c r="G741" i="4"/>
  <c r="I741" i="4" s="1"/>
  <c r="P741" i="4"/>
  <c r="G623" i="4"/>
  <c r="P623" i="4"/>
  <c r="Z849" i="4"/>
  <c r="P849" i="4"/>
  <c r="G849" i="4"/>
  <c r="I849" i="4" s="1"/>
  <c r="G601" i="4"/>
  <c r="Z601" i="4"/>
  <c r="Z587" i="4"/>
  <c r="P587" i="4"/>
  <c r="Z845" i="4"/>
  <c r="G845" i="4"/>
  <c r="P845" i="4"/>
  <c r="G441" i="4"/>
  <c r="I441" i="4" s="1"/>
  <c r="Z441" i="4"/>
  <c r="P441" i="4"/>
  <c r="G50" i="4"/>
  <c r="H50" i="4" s="1"/>
  <c r="Z50" i="4"/>
  <c r="G1095" i="4"/>
  <c r="K1095" i="4" s="1"/>
  <c r="Z1095" i="4"/>
  <c r="Z105" i="4"/>
  <c r="G105" i="4"/>
  <c r="H105" i="4" s="1"/>
  <c r="G45" i="4"/>
  <c r="H45" i="4" s="1"/>
  <c r="Z45" i="4"/>
  <c r="AF291" i="4"/>
  <c r="AF208" i="4"/>
  <c r="AF1113" i="4"/>
  <c r="AF471" i="4"/>
  <c r="AF127" i="4"/>
  <c r="I515" i="4"/>
  <c r="G485" i="4"/>
  <c r="P485" i="4"/>
  <c r="G532" i="4"/>
  <c r="Z532" i="4"/>
  <c r="AF514" i="4"/>
  <c r="AF296" i="4"/>
  <c r="AF50" i="4"/>
  <c r="H194" i="4"/>
  <c r="AF35" i="4"/>
  <c r="P501" i="4"/>
  <c r="AF501" i="4" s="1"/>
  <c r="AF103" i="4"/>
  <c r="AF689" i="4"/>
  <c r="AF181" i="4"/>
  <c r="P515" i="4"/>
  <c r="AF515" i="4" s="1"/>
  <c r="AF578" i="4"/>
  <c r="AF975" i="4"/>
  <c r="AF199" i="4"/>
  <c r="AF820" i="4"/>
  <c r="P255" i="4"/>
  <c r="AF255" i="4" s="1"/>
  <c r="AF781" i="4"/>
  <c r="G433" i="4"/>
  <c r="H155" i="4"/>
  <c r="AF155" i="4"/>
  <c r="H111" i="4"/>
  <c r="AF111" i="4"/>
  <c r="H187" i="4"/>
  <c r="AF187" i="4"/>
  <c r="Z207" i="4"/>
  <c r="H180" i="4"/>
  <c r="AF180" i="4"/>
  <c r="H185" i="4"/>
  <c r="AF185" i="4"/>
  <c r="I294" i="4"/>
  <c r="AF294" i="4"/>
  <c r="AF321" i="4"/>
  <c r="AF1095" i="4"/>
  <c r="AF989" i="4"/>
  <c r="AF169" i="4"/>
  <c r="AF238" i="4"/>
  <c r="G325" i="4"/>
  <c r="Z325" i="4"/>
  <c r="AF847" i="4"/>
  <c r="AF287" i="4"/>
  <c r="H171" i="4"/>
  <c r="I383" i="4"/>
  <c r="AF569" i="4"/>
  <c r="AF1118" i="4"/>
  <c r="AF719" i="4"/>
  <c r="H497" i="4"/>
  <c r="AF497" i="4"/>
  <c r="H212" i="4"/>
  <c r="AF212" i="4"/>
  <c r="AF145" i="4"/>
  <c r="AF120" i="4"/>
  <c r="AF880" i="4"/>
  <c r="AF834" i="4"/>
  <c r="P601" i="4"/>
  <c r="AF136" i="4"/>
  <c r="AF1047" i="4"/>
  <c r="P312" i="4"/>
  <c r="P649" i="4"/>
  <c r="AF649" i="4" s="1"/>
  <c r="P322" i="4"/>
  <c r="AF322" i="4" s="1"/>
  <c r="AF202" i="4"/>
  <c r="P727" i="4"/>
  <c r="AF727" i="4" s="1"/>
  <c r="P393" i="4"/>
  <c r="AF393" i="4" s="1"/>
  <c r="P507" i="4"/>
  <c r="G338" i="4"/>
  <c r="I338" i="4" s="1"/>
  <c r="Z554" i="4"/>
  <c r="G116" i="4"/>
  <c r="H116" i="4" s="1"/>
  <c r="AF461" i="4"/>
  <c r="H461" i="4"/>
  <c r="P149" i="4"/>
  <c r="AF149" i="4" s="1"/>
  <c r="P440" i="4"/>
  <c r="AF440" i="4" s="1"/>
  <c r="AF133" i="4"/>
  <c r="P451" i="4"/>
  <c r="AF451" i="4" s="1"/>
  <c r="AF567" i="4"/>
  <c r="AF350" i="4"/>
  <c r="G169" i="4"/>
  <c r="H169" i="4" s="1"/>
  <c r="AF182" i="4"/>
  <c r="G929" i="4"/>
  <c r="I929" i="4" s="1"/>
  <c r="P1141" i="4"/>
  <c r="Z144" i="4"/>
  <c r="P144" i="4"/>
  <c r="AF144" i="4" s="1"/>
  <c r="Z558" i="4"/>
  <c r="P558" i="4"/>
  <c r="G558" i="4"/>
  <c r="Z512" i="4"/>
  <c r="P512" i="4"/>
  <c r="AF512" i="4" s="1"/>
  <c r="Z452" i="4"/>
  <c r="G452" i="4"/>
  <c r="I452" i="4" s="1"/>
  <c r="AF397" i="4"/>
  <c r="G297" i="4"/>
  <c r="I297" i="4" s="1"/>
  <c r="Z297" i="4"/>
  <c r="G227" i="4"/>
  <c r="Z227" i="4"/>
  <c r="G175" i="4"/>
  <c r="Z175" i="4"/>
  <c r="P175" i="4"/>
  <c r="Z114" i="4"/>
  <c r="G114" i="4"/>
  <c r="H114" i="4" s="1"/>
  <c r="G376" i="4"/>
  <c r="I376" i="4" s="1"/>
  <c r="P376" i="4"/>
  <c r="Z118" i="4"/>
  <c r="G118" i="4"/>
  <c r="H118" i="4" s="1"/>
  <c r="G576" i="4"/>
  <c r="Z576" i="4"/>
  <c r="G445" i="4"/>
  <c r="H445" i="4" s="1"/>
  <c r="Z445" i="4"/>
  <c r="P445" i="4"/>
  <c r="G198" i="4"/>
  <c r="H198" i="4" s="1"/>
  <c r="Z198" i="4"/>
  <c r="G852" i="4"/>
  <c r="Z852" i="4"/>
  <c r="Z953" i="4"/>
  <c r="G953" i="4"/>
  <c r="I953" i="4" s="1"/>
  <c r="Z889" i="4"/>
  <c r="P889" i="4"/>
  <c r="AF889" i="4" s="1"/>
  <c r="Z886" i="4"/>
  <c r="G886" i="4"/>
  <c r="Z697" i="4"/>
  <c r="G697" i="4"/>
  <c r="Z556" i="4"/>
  <c r="G556" i="4"/>
  <c r="I556" i="4" s="1"/>
  <c r="Z627" i="4"/>
  <c r="G627" i="4"/>
  <c r="P627" i="4"/>
  <c r="Z640" i="4"/>
  <c r="G640" i="4"/>
  <c r="I640" i="4" s="1"/>
  <c r="Z359" i="4"/>
  <c r="P359" i="4"/>
  <c r="R359" i="4"/>
  <c r="G1118" i="4"/>
  <c r="K1118" i="4" s="1"/>
  <c r="Z1118" i="4"/>
  <c r="I683" i="4"/>
  <c r="AF683" i="4"/>
  <c r="Z577" i="4"/>
  <c r="G577" i="4"/>
  <c r="I577" i="4" s="1"/>
  <c r="AF541" i="4"/>
  <c r="AF1133" i="4"/>
  <c r="AF1034" i="4"/>
  <c r="AF98" i="4"/>
  <c r="AF310" i="4"/>
  <c r="AF337" i="4"/>
  <c r="AF65" i="4"/>
  <c r="AF159" i="4"/>
  <c r="AF590" i="4"/>
  <c r="G147" i="4"/>
  <c r="H147" i="4" s="1"/>
  <c r="Z662" i="4"/>
  <c r="G567" i="4"/>
  <c r="J567" i="4" s="1"/>
  <c r="Z567" i="4"/>
  <c r="G340" i="4"/>
  <c r="Z340" i="4"/>
  <c r="G347" i="4"/>
  <c r="Z347" i="4"/>
  <c r="G960" i="4"/>
  <c r="I960" i="4" s="1"/>
  <c r="P960" i="4"/>
  <c r="AF960" i="4" s="1"/>
  <c r="Z960" i="4"/>
  <c r="Z914" i="4"/>
  <c r="G914" i="4"/>
  <c r="G850" i="4"/>
  <c r="Z850" i="4"/>
  <c r="G789" i="4"/>
  <c r="I789" i="4" s="1"/>
  <c r="Z789" i="4"/>
  <c r="Z555" i="4"/>
  <c r="G555" i="4"/>
  <c r="G30" i="4"/>
  <c r="H30" i="4" s="1"/>
  <c r="Z30" i="4"/>
  <c r="AF82" i="4"/>
  <c r="AF948" i="4"/>
  <c r="AF510" i="4"/>
  <c r="AF1011" i="4"/>
  <c r="AF937" i="4"/>
  <c r="AF448" i="4"/>
  <c r="AF123" i="4"/>
  <c r="AF244" i="4"/>
  <c r="AF342" i="4"/>
  <c r="AF315" i="4"/>
  <c r="P743" i="4"/>
  <c r="AF743" i="4" s="1"/>
  <c r="Z214" i="4"/>
  <c r="G214" i="4"/>
  <c r="H214" i="4" s="1"/>
  <c r="Z174" i="4"/>
  <c r="G174" i="4"/>
  <c r="Z1113" i="4"/>
  <c r="G1113" i="4"/>
  <c r="K1113" i="4" s="1"/>
  <c r="G985" i="4"/>
  <c r="Z985" i="4"/>
  <c r="G795" i="4"/>
  <c r="I795" i="4" s="1"/>
  <c r="Z795" i="4"/>
  <c r="Z747" i="4"/>
  <c r="G747" i="4"/>
  <c r="G616" i="4"/>
  <c r="J616" i="4" s="1"/>
  <c r="Z616" i="4"/>
  <c r="Z1098" i="4"/>
  <c r="G1098" i="4"/>
  <c r="K1098" i="4" s="1"/>
  <c r="Z61" i="4"/>
  <c r="G61" i="4"/>
  <c r="H61" i="4" s="1"/>
  <c r="Z21" i="4"/>
  <c r="P21" i="4"/>
  <c r="AF21" i="4" s="1"/>
  <c r="G38" i="4"/>
  <c r="H38" i="4" s="1"/>
  <c r="Z38" i="4"/>
  <c r="G847" i="4"/>
  <c r="I847" i="4" s="1"/>
  <c r="Z847" i="4"/>
  <c r="G1057" i="4"/>
  <c r="K1057" i="4" s="1"/>
  <c r="Z1057" i="4"/>
  <c r="P1057" i="4"/>
  <c r="AF1057" i="4" s="1"/>
  <c r="G921" i="4"/>
  <c r="Z921" i="4"/>
  <c r="G210" i="4"/>
  <c r="H210" i="4" s="1"/>
  <c r="Z210" i="4"/>
  <c r="Z737" i="4"/>
  <c r="G737" i="4"/>
  <c r="I737" i="4" s="1"/>
  <c r="Z122" i="4"/>
  <c r="G122" i="4"/>
  <c r="H122" i="4" s="1"/>
  <c r="Z1061" i="4"/>
  <c r="G1061" i="4"/>
  <c r="K1061" i="4" s="1"/>
  <c r="Z917" i="4"/>
  <c r="P917" i="4"/>
  <c r="AF917" i="4" s="1"/>
  <c r="G678" i="4"/>
  <c r="J678" i="4" s="1"/>
  <c r="Z678" i="4"/>
  <c r="Z68" i="4"/>
  <c r="G68" i="4"/>
  <c r="H68" i="4" s="1"/>
  <c r="R43" i="4"/>
  <c r="Z43" i="4"/>
  <c r="Z72" i="4"/>
  <c r="G72" i="4"/>
  <c r="H72" i="4" s="1"/>
  <c r="P72" i="4"/>
  <c r="AF72" i="4" s="1"/>
  <c r="G62" i="4"/>
  <c r="Z62" i="4"/>
  <c r="AF492" i="4"/>
  <c r="AF292" i="4"/>
  <c r="AF508" i="4"/>
  <c r="AF478" i="4"/>
  <c r="AF822" i="4"/>
  <c r="G1018" i="4"/>
  <c r="Z503" i="4"/>
  <c r="G249" i="4"/>
  <c r="Z249" i="4"/>
  <c r="G124" i="4"/>
  <c r="H124" i="4" s="1"/>
  <c r="Z124" i="4"/>
  <c r="G618" i="4"/>
  <c r="J618" i="4" s="1"/>
  <c r="Z618" i="4"/>
  <c r="G780" i="4"/>
  <c r="I780" i="4" s="1"/>
  <c r="Z780" i="4"/>
  <c r="Z1093" i="4"/>
  <c r="G1093" i="4"/>
  <c r="I1093" i="4" s="1"/>
  <c r="P1093" i="4"/>
  <c r="G968" i="4"/>
  <c r="I968" i="4" s="1"/>
  <c r="Z968" i="4"/>
  <c r="G25" i="4"/>
  <c r="H25" i="4" s="1"/>
  <c r="Z25" i="4"/>
  <c r="AF61" i="4"/>
  <c r="AF68" i="4"/>
  <c r="AF1124" i="4"/>
  <c r="AF728" i="4"/>
  <c r="AF543" i="4"/>
  <c r="AF660" i="4"/>
  <c r="AF353" i="4"/>
  <c r="AF324" i="4"/>
  <c r="AF584" i="4"/>
  <c r="AF780" i="4"/>
  <c r="P147" i="4"/>
  <c r="AF147" i="4" s="1"/>
  <c r="AF670" i="4"/>
  <c r="AF250" i="4"/>
  <c r="AF500" i="4"/>
  <c r="P210" i="4"/>
  <c r="AF399" i="4"/>
  <c r="AF374" i="4"/>
  <c r="AF122" i="4"/>
  <c r="P503" i="4"/>
  <c r="AF206" i="4"/>
  <c r="Z579" i="4"/>
  <c r="Z693" i="4"/>
  <c r="G328" i="4"/>
  <c r="I328" i="4" s="1"/>
  <c r="Z328" i="4"/>
  <c r="Z1040" i="4"/>
  <c r="G1040" i="4"/>
  <c r="I1040" i="4" s="1"/>
  <c r="Z541" i="4"/>
  <c r="G541" i="4"/>
  <c r="I541" i="4" s="1"/>
  <c r="Z797" i="4"/>
  <c r="G797" i="4"/>
  <c r="G48" i="4"/>
  <c r="H48" i="4" s="1"/>
  <c r="Z48" i="4"/>
  <c r="Z87" i="4"/>
  <c r="G87" i="4"/>
  <c r="H87" i="4" s="1"/>
  <c r="Z82" i="4"/>
  <c r="G82" i="4"/>
  <c r="H82" i="4" s="1"/>
  <c r="G1026" i="4"/>
  <c r="AC1026" i="4" s="1"/>
  <c r="AF81" i="4"/>
  <c r="AF721" i="4"/>
  <c r="AF935" i="4"/>
  <c r="Z307" i="4"/>
  <c r="G307" i="4"/>
  <c r="P307" i="4"/>
  <c r="G252" i="4"/>
  <c r="Z252" i="4"/>
  <c r="P252" i="4"/>
  <c r="Z460" i="4"/>
  <c r="G460" i="4"/>
  <c r="I460" i="4" s="1"/>
  <c r="P460" i="4"/>
  <c r="G284" i="4"/>
  <c r="P284" i="4"/>
  <c r="Z284" i="4"/>
  <c r="G209" i="4"/>
  <c r="P209" i="4"/>
  <c r="AF209" i="4" s="1"/>
  <c r="Z209" i="4"/>
  <c r="G454" i="4"/>
  <c r="I454" i="4" s="1"/>
  <c r="P454" i="4"/>
  <c r="Z454" i="4"/>
  <c r="Z411" i="4"/>
  <c r="G411" i="4"/>
  <c r="J411" i="4" s="1"/>
  <c r="P411" i="4"/>
  <c r="G271" i="4"/>
  <c r="P271" i="4"/>
  <c r="Z271" i="4"/>
  <c r="Z231" i="4"/>
  <c r="G231" i="4"/>
  <c r="I231" i="4" s="1"/>
  <c r="P231" i="4"/>
  <c r="G184" i="4"/>
  <c r="H184" i="4" s="1"/>
  <c r="Z184" i="4"/>
  <c r="P184" i="4"/>
  <c r="G388" i="4"/>
  <c r="Z388" i="4"/>
  <c r="P388" i="4"/>
  <c r="G125" i="4"/>
  <c r="H125" i="4" s="1"/>
  <c r="P125" i="4"/>
  <c r="Z125" i="4"/>
  <c r="G540" i="4"/>
  <c r="I540" i="4" s="1"/>
  <c r="Z540" i="4"/>
  <c r="P540" i="4"/>
  <c r="Z458" i="4"/>
  <c r="G458" i="4"/>
  <c r="P458" i="4"/>
  <c r="G1082" i="4"/>
  <c r="I1082" i="4" s="1"/>
  <c r="Z1082" i="4"/>
  <c r="P1082" i="4"/>
  <c r="G1028" i="4"/>
  <c r="J1028" i="4" s="1"/>
  <c r="P1028" i="4"/>
  <c r="G786" i="4"/>
  <c r="I786" i="4" s="1"/>
  <c r="Z786" i="4"/>
  <c r="P786" i="4"/>
  <c r="AF786" i="4" s="1"/>
  <c r="G796" i="4"/>
  <c r="I796" i="4" s="1"/>
  <c r="Z796" i="4"/>
  <c r="P796" i="4"/>
  <c r="G644" i="4"/>
  <c r="I644" i="4" s="1"/>
  <c r="Z644" i="4"/>
  <c r="P644" i="4"/>
  <c r="Z588" i="4"/>
  <c r="G588" i="4"/>
  <c r="I588" i="4" s="1"/>
  <c r="P588" i="4"/>
  <c r="Z369" i="4"/>
  <c r="G369" i="4"/>
  <c r="I369" i="4" s="1"/>
  <c r="P369" i="4"/>
  <c r="AF369" i="4" s="1"/>
  <c r="Z1043" i="4"/>
  <c r="G1043" i="4"/>
  <c r="P1043" i="4"/>
  <c r="Z1090" i="4"/>
  <c r="G1090" i="4"/>
  <c r="K1090" i="4" s="1"/>
  <c r="P1090" i="4"/>
  <c r="G638" i="4"/>
  <c r="I638" i="4" s="1"/>
  <c r="Z638" i="4"/>
  <c r="P638" i="4"/>
  <c r="Z598" i="4"/>
  <c r="G598" i="4"/>
  <c r="P598" i="4"/>
  <c r="Z160" i="4"/>
  <c r="P160" i="4"/>
  <c r="G160" i="4"/>
  <c r="Z912" i="4"/>
  <c r="G912" i="4"/>
  <c r="I912" i="4" s="1"/>
  <c r="P912" i="4"/>
  <c r="AF912" i="4" s="1"/>
  <c r="G803" i="4"/>
  <c r="I803" i="4" s="1"/>
  <c r="Z803" i="4"/>
  <c r="P803" i="4"/>
  <c r="G424" i="4"/>
  <c r="I424" i="4" s="1"/>
  <c r="Z424" i="4"/>
  <c r="P424" i="4"/>
  <c r="Z1102" i="4"/>
  <c r="G1102" i="4"/>
  <c r="K1102" i="4" s="1"/>
  <c r="P1102" i="4"/>
  <c r="G1042" i="4"/>
  <c r="J1042" i="4" s="1"/>
  <c r="Z1042" i="4"/>
  <c r="P1042" i="4"/>
  <c r="Z984" i="4"/>
  <c r="G984" i="4"/>
  <c r="I984" i="4" s="1"/>
  <c r="P984" i="4"/>
  <c r="G800" i="4"/>
  <c r="Z800" i="4"/>
  <c r="P800" i="4"/>
  <c r="G866" i="4"/>
  <c r="Z866" i="4"/>
  <c r="P866" i="4"/>
  <c r="Z58" i="4"/>
  <c r="G58" i="4"/>
  <c r="H58" i="4" s="1"/>
  <c r="P58" i="4"/>
  <c r="AF58" i="4" s="1"/>
  <c r="AF1075" i="4"/>
  <c r="AF1061" i="4"/>
  <c r="AF593" i="4"/>
  <c r="AF233" i="4"/>
  <c r="AF91" i="4"/>
  <c r="AF262" i="4"/>
  <c r="AF1078" i="4"/>
  <c r="AF108" i="4"/>
  <c r="AF565" i="4"/>
  <c r="AF814" i="4"/>
  <c r="AF525" i="4"/>
  <c r="AF167" i="4"/>
  <c r="AF261" i="4"/>
  <c r="Z348" i="4"/>
  <c r="G348" i="4"/>
  <c r="I348" i="4" s="1"/>
  <c r="G438" i="4"/>
  <c r="Z438" i="4"/>
  <c r="Z557" i="4"/>
  <c r="G557" i="4"/>
  <c r="AF557" i="4" s="1"/>
  <c r="Z386" i="4"/>
  <c r="G386" i="4"/>
  <c r="Z293" i="4"/>
  <c r="G293" i="4"/>
  <c r="Z240" i="4"/>
  <c r="G240" i="4"/>
  <c r="P240" i="4"/>
  <c r="Z117" i="4"/>
  <c r="G117" i="4"/>
  <c r="H117" i="4" s="1"/>
  <c r="Z701" i="4"/>
  <c r="G701" i="4"/>
  <c r="G978" i="4"/>
  <c r="I978" i="4" s="1"/>
  <c r="P978" i="4"/>
  <c r="Z978" i="4"/>
  <c r="Z1031" i="4"/>
  <c r="G1031" i="4"/>
  <c r="I1031" i="4" s="1"/>
  <c r="G717" i="4"/>
  <c r="I717" i="4" s="1"/>
  <c r="Z717" i="4"/>
  <c r="Z663" i="4"/>
  <c r="G663" i="4"/>
  <c r="G1085" i="4"/>
  <c r="K1085" i="4" s="1"/>
  <c r="Z1085" i="4"/>
  <c r="Z926" i="4"/>
  <c r="G926" i="4"/>
  <c r="P926" i="4"/>
  <c r="Z711" i="4"/>
  <c r="G711" i="4"/>
  <c r="I711" i="4" s="1"/>
  <c r="Z641" i="4"/>
  <c r="G641" i="4"/>
  <c r="Z593" i="4"/>
  <c r="G593" i="4"/>
  <c r="I593" i="4" s="1"/>
  <c r="G1140" i="4"/>
  <c r="Z1140" i="4"/>
  <c r="G684" i="4"/>
  <c r="Z684" i="4"/>
  <c r="Z1007" i="4"/>
  <c r="G1007" i="4"/>
  <c r="I1007" i="4" s="1"/>
  <c r="G952" i="4"/>
  <c r="Z952" i="4"/>
  <c r="G896" i="4"/>
  <c r="Z896" i="4"/>
  <c r="Z673" i="4"/>
  <c r="G673" i="4"/>
  <c r="I673" i="4" s="1"/>
  <c r="G1029" i="4"/>
  <c r="Z1029" i="4"/>
  <c r="P1029" i="4"/>
  <c r="Z965" i="4"/>
  <c r="G965" i="4"/>
  <c r="I965" i="4" s="1"/>
  <c r="G74" i="4"/>
  <c r="Z74" i="4"/>
  <c r="AF288" i="4"/>
  <c r="AF380" i="4"/>
  <c r="AF157" i="4"/>
  <c r="AF275" i="4"/>
  <c r="AF352" i="4"/>
  <c r="AF191" i="4"/>
  <c r="AF405" i="4"/>
  <c r="AF582" i="4"/>
  <c r="AF1007" i="4"/>
  <c r="AF784" i="4"/>
  <c r="AF750" i="4"/>
  <c r="AF503" i="4"/>
  <c r="AF267" i="4"/>
  <c r="AF1003" i="4"/>
  <c r="AF124" i="4"/>
  <c r="AF579" i="4"/>
  <c r="AF711" i="4"/>
  <c r="Z1073" i="4"/>
  <c r="P1073" i="4"/>
  <c r="G1073" i="4"/>
  <c r="Z956" i="4"/>
  <c r="G956" i="4"/>
  <c r="Z674" i="4"/>
  <c r="G674" i="4"/>
  <c r="I674" i="4" s="1"/>
  <c r="Z285" i="4"/>
  <c r="G285" i="4"/>
  <c r="I285" i="4" s="1"/>
  <c r="Z635" i="4"/>
  <c r="G635" i="4"/>
  <c r="I635" i="4" s="1"/>
  <c r="G848" i="4"/>
  <c r="Z848" i="4"/>
  <c r="G739" i="4"/>
  <c r="Z739" i="4"/>
  <c r="Z1131" i="4"/>
  <c r="G1131" i="4"/>
  <c r="I1131" i="4" s="1"/>
  <c r="G1003" i="4"/>
  <c r="I1003" i="4" s="1"/>
  <c r="Z1003" i="4"/>
  <c r="G823" i="4"/>
  <c r="Z823" i="4"/>
  <c r="Z714" i="4"/>
  <c r="P714" i="4"/>
  <c r="G714" i="4"/>
  <c r="I714" i="4" s="1"/>
  <c r="Z1075" i="4"/>
  <c r="G1075" i="4"/>
  <c r="I1075" i="4" s="1"/>
  <c r="Z585" i="4"/>
  <c r="G585" i="4"/>
  <c r="I585" i="4" s="1"/>
  <c r="G996" i="4"/>
  <c r="Z996" i="4"/>
  <c r="G1020" i="4"/>
  <c r="Z1020" i="4"/>
  <c r="G957" i="4"/>
  <c r="Z957" i="4"/>
  <c r="P893" i="4"/>
  <c r="Z893" i="4"/>
  <c r="G893" i="4"/>
  <c r="I893" i="4" s="1"/>
  <c r="Z784" i="4"/>
  <c r="G784" i="4"/>
  <c r="I784" i="4" s="1"/>
  <c r="Z715" i="4"/>
  <c r="G715" i="4"/>
  <c r="I715" i="4" s="1"/>
  <c r="G629" i="4"/>
  <c r="Z629" i="4"/>
  <c r="Z32" i="4"/>
  <c r="P32" i="4"/>
  <c r="AF32" i="4" s="1"/>
  <c r="G32" i="4"/>
  <c r="H32" i="4" s="1"/>
  <c r="Z83" i="4"/>
  <c r="P83" i="4"/>
  <c r="AF83" i="4" s="1"/>
  <c r="G884" i="4"/>
  <c r="I884" i="4" s="1"/>
  <c r="Z884" i="4"/>
  <c r="Z647" i="4"/>
  <c r="G647" i="4"/>
  <c r="P1126" i="4"/>
  <c r="G1126" i="4"/>
  <c r="G988" i="4"/>
  <c r="I988" i="4" s="1"/>
  <c r="Z988" i="4"/>
  <c r="G936" i="4"/>
  <c r="I936" i="4" s="1"/>
  <c r="Z936" i="4"/>
  <c r="Z779" i="4"/>
  <c r="G779" i="4"/>
  <c r="G280" i="4"/>
  <c r="Z280" i="4"/>
  <c r="G776" i="4"/>
  <c r="I776" i="4" s="1"/>
  <c r="Z776" i="4"/>
  <c r="G642" i="4"/>
  <c r="Z642" i="4"/>
  <c r="G27" i="4"/>
  <c r="H27" i="4" s="1"/>
  <c r="P27" i="4"/>
  <c r="Z27" i="4"/>
  <c r="Z44" i="4"/>
  <c r="R44" i="4"/>
  <c r="G230" i="4"/>
  <c r="I230" i="4" s="1"/>
  <c r="Z230" i="4"/>
  <c r="Z490" i="4"/>
  <c r="G490" i="4"/>
  <c r="I490" i="4" s="1"/>
  <c r="G919" i="4"/>
  <c r="Z919" i="4"/>
  <c r="P1049" i="4"/>
  <c r="G1049" i="4"/>
  <c r="Z1049" i="4"/>
  <c r="Z992" i="4"/>
  <c r="G992" i="4"/>
  <c r="I992" i="4" s="1"/>
  <c r="G746" i="4"/>
  <c r="I746" i="4" s="1"/>
  <c r="Z746" i="4"/>
  <c r="G1088" i="4"/>
  <c r="I1088" i="4" s="1"/>
  <c r="Z1088" i="4"/>
  <c r="P1088" i="4"/>
  <c r="G964" i="4"/>
  <c r="I964" i="4" s="1"/>
  <c r="Z964" i="4"/>
  <c r="G1059" i="4"/>
  <c r="J1059" i="4" s="1"/>
  <c r="Z1059" i="4"/>
  <c r="P1059" i="4"/>
  <c r="AF1059" i="4" s="1"/>
  <c r="G854" i="4"/>
  <c r="Z854" i="4"/>
  <c r="Z659" i="4"/>
  <c r="G659" i="4"/>
  <c r="I659" i="4" s="1"/>
  <c r="Z603" i="4"/>
  <c r="G603" i="4"/>
  <c r="G664" i="4"/>
  <c r="I664" i="4" s="1"/>
  <c r="Z664" i="4"/>
  <c r="Z67" i="4"/>
  <c r="G67" i="4"/>
  <c r="H67" i="4" s="1"/>
  <c r="P67" i="4"/>
  <c r="Z80" i="4"/>
  <c r="G80" i="4"/>
  <c r="H80" i="4" s="1"/>
  <c r="AF552" i="4"/>
  <c r="AF524" i="4"/>
  <c r="AF253" i="4"/>
  <c r="Z168" i="4"/>
  <c r="G168" i="4"/>
  <c r="G437" i="4"/>
  <c r="I437" i="4" s="1"/>
  <c r="Z437" i="4"/>
  <c r="Z802" i="4"/>
  <c r="G802" i="4"/>
  <c r="G561" i="4"/>
  <c r="Z561" i="4"/>
  <c r="Z450" i="4"/>
  <c r="G450" i="4"/>
  <c r="Z1005" i="4"/>
  <c r="G1005" i="4"/>
  <c r="G950" i="4"/>
  <c r="I950" i="4" s="1"/>
  <c r="Z950" i="4"/>
  <c r="G991" i="4"/>
  <c r="Z991" i="4"/>
  <c r="Z931" i="4"/>
  <c r="G931" i="4"/>
  <c r="P931" i="4"/>
  <c r="Z502" i="4"/>
  <c r="G502" i="4"/>
  <c r="Z971" i="4"/>
  <c r="G971" i="4"/>
  <c r="G1123" i="4"/>
  <c r="K1123" i="4" s="1"/>
  <c r="Z1123" i="4"/>
  <c r="R1001" i="4"/>
  <c r="Z1001" i="4"/>
  <c r="AB18" i="4"/>
  <c r="AB15" i="4"/>
  <c r="AU379" i="4" s="1"/>
  <c r="G36" i="4"/>
  <c r="Z36" i="4"/>
  <c r="Z39" i="4"/>
  <c r="G39" i="4"/>
  <c r="H39" i="4" s="1"/>
  <c r="Z1036" i="4"/>
  <c r="G1036" i="4"/>
  <c r="I1036" i="4" s="1"/>
  <c r="G631" i="4"/>
  <c r="Z631" i="4"/>
  <c r="G470" i="4"/>
  <c r="H470" i="4" s="1"/>
  <c r="Z470" i="4"/>
  <c r="Z235" i="4"/>
  <c r="G235" i="4"/>
  <c r="Z993" i="4"/>
  <c r="G993" i="4"/>
  <c r="Z755" i="4"/>
  <c r="G755" i="4"/>
  <c r="I755" i="4" s="1"/>
  <c r="G1129" i="4"/>
  <c r="K1129" i="4" s="1"/>
  <c r="Z1129" i="4"/>
  <c r="G73" i="4"/>
  <c r="H73" i="4" s="1"/>
  <c r="Z73" i="4"/>
  <c r="P73" i="4"/>
  <c r="Z22" i="4"/>
  <c r="G22" i="4"/>
  <c r="Z749" i="4"/>
  <c r="G749" i="4"/>
  <c r="I749" i="4" s="1"/>
  <c r="AF944" i="4"/>
  <c r="F15" i="4"/>
  <c r="AZ116" i="2"/>
  <c r="AX116" i="2" s="1"/>
  <c r="AH74" i="2"/>
  <c r="AC74" i="2" s="1"/>
  <c r="AH126" i="2"/>
  <c r="AH585" i="2"/>
  <c r="AF418" i="4"/>
  <c r="AZ68" i="2"/>
  <c r="AX68" i="2" s="1"/>
  <c r="AH66" i="2"/>
  <c r="AH423" i="2"/>
  <c r="AC423" i="2" s="1"/>
  <c r="AH295" i="2"/>
  <c r="AC295" i="2" s="1"/>
  <c r="AF129" i="4"/>
  <c r="AH293" i="2"/>
  <c r="AA293" i="2" s="1"/>
  <c r="AE293" i="2" s="1"/>
  <c r="AZ117" i="2"/>
  <c r="AX117" i="2" s="1"/>
  <c r="AH276" i="2"/>
  <c r="AC276" i="2" s="1"/>
  <c r="AZ114" i="2"/>
  <c r="AX114" i="2" s="1"/>
  <c r="AH516" i="2"/>
  <c r="AC516" i="2" s="1"/>
  <c r="AH363" i="2"/>
  <c r="AZ109" i="2"/>
  <c r="AX109" i="2" s="1"/>
  <c r="AH400" i="2"/>
  <c r="AC400" i="2" s="1"/>
  <c r="AH475" i="2"/>
  <c r="AH217" i="2"/>
  <c r="AA217" i="2" s="1"/>
  <c r="AE217" i="2" s="1"/>
  <c r="AZ115" i="2"/>
  <c r="AX115" i="2" s="1"/>
  <c r="AH250" i="2"/>
  <c r="AH565" i="2"/>
  <c r="AB565" i="2" s="1"/>
  <c r="AF286" i="4"/>
  <c r="AH122" i="2"/>
  <c r="AA122" i="2" s="1"/>
  <c r="AE122" i="2" s="1"/>
  <c r="AH185" i="2"/>
  <c r="AC185" i="2" s="1"/>
  <c r="AH499" i="2"/>
  <c r="AH32" i="2"/>
  <c r="AC32" i="2" s="1"/>
  <c r="AH484" i="2"/>
  <c r="AH191" i="2"/>
  <c r="AB191" i="2" s="1"/>
  <c r="AH474" i="2"/>
  <c r="AC474" i="2" s="1"/>
  <c r="F699" i="1"/>
  <c r="G699" i="1" s="1"/>
  <c r="J699" i="1" s="1"/>
  <c r="E313" i="3"/>
  <c r="E198" i="3"/>
  <c r="F902" i="1"/>
  <c r="G902" i="1" s="1"/>
  <c r="I902" i="1" s="1"/>
  <c r="F774" i="1"/>
  <c r="G774" i="1" s="1"/>
  <c r="I774" i="1" s="1"/>
  <c r="F199" i="1"/>
  <c r="G199" i="1" s="1"/>
  <c r="H199" i="1" s="1"/>
  <c r="E952" i="3"/>
  <c r="E357" i="3"/>
  <c r="E821" i="3"/>
  <c r="E1000" i="3"/>
  <c r="E400" i="3"/>
  <c r="E264" i="3"/>
  <c r="E740" i="3"/>
  <c r="E809" i="3"/>
  <c r="E981" i="3"/>
  <c r="E504" i="3"/>
  <c r="E936" i="3"/>
  <c r="E43" i="3"/>
  <c r="E798" i="3"/>
  <c r="F460" i="1"/>
  <c r="G460" i="1" s="1"/>
  <c r="I460" i="1" s="1"/>
  <c r="F819" i="1"/>
  <c r="G819" i="1" s="1"/>
  <c r="I819" i="1" s="1"/>
  <c r="E484" i="3"/>
  <c r="E24" i="3"/>
  <c r="F498" i="1"/>
  <c r="G498" i="1" s="1"/>
  <c r="H498" i="1" s="1"/>
  <c r="E503" i="3"/>
  <c r="F76" i="1"/>
  <c r="G76" i="1" s="1"/>
  <c r="H76" i="1" s="1"/>
  <c r="E163" i="3"/>
  <c r="F675" i="1"/>
  <c r="G675" i="1" s="1"/>
  <c r="I675" i="1" s="1"/>
  <c r="E953" i="3"/>
  <c r="E691" i="3"/>
  <c r="E243" i="3"/>
  <c r="E558" i="3"/>
  <c r="E729" i="3"/>
  <c r="E857" i="3"/>
  <c r="E1022" i="3"/>
  <c r="E689" i="3"/>
  <c r="F388" i="1"/>
  <c r="G388" i="1" s="1"/>
  <c r="I388" i="1" s="1"/>
  <c r="E260" i="3"/>
  <c r="E773" i="3"/>
  <c r="E771" i="3"/>
  <c r="E891" i="3"/>
  <c r="E344" i="3"/>
  <c r="E519" i="3"/>
  <c r="E399" i="3"/>
  <c r="F644" i="1"/>
  <c r="G644" i="1" s="1"/>
  <c r="I644" i="1" s="1"/>
  <c r="F563" i="1"/>
  <c r="G563" i="1" s="1"/>
  <c r="I563" i="1" s="1"/>
  <c r="E517" i="3"/>
  <c r="E490" i="3"/>
  <c r="E671" i="3"/>
  <c r="F218" i="1"/>
  <c r="G218" i="1" s="1"/>
  <c r="H218" i="1" s="1"/>
  <c r="E505" i="3"/>
  <c r="E842" i="3"/>
  <c r="E894" i="3"/>
  <c r="E44" i="3"/>
  <c r="E41" i="3"/>
  <c r="E464" i="3"/>
  <c r="E398" i="3"/>
  <c r="E746" i="3"/>
  <c r="E999" i="3"/>
  <c r="E575" i="3"/>
  <c r="E221" i="3"/>
  <c r="F811" i="1"/>
  <c r="G811" i="1" s="1"/>
  <c r="I811" i="1" s="1"/>
  <c r="F812" i="1"/>
  <c r="G812" i="1" s="1"/>
  <c r="I812" i="1" s="1"/>
  <c r="E920" i="3"/>
  <c r="E756" i="3"/>
  <c r="F555" i="1"/>
  <c r="G555" i="1" s="1"/>
  <c r="I555" i="1" s="1"/>
  <c r="F799" i="1"/>
  <c r="G799" i="1" s="1"/>
  <c r="I799" i="1" s="1"/>
  <c r="F762" i="1"/>
  <c r="G762" i="1" s="1"/>
  <c r="I762" i="1" s="1"/>
  <c r="F706" i="1"/>
  <c r="G706" i="1" s="1"/>
  <c r="I706" i="1" s="1"/>
  <c r="E667" i="3"/>
  <c r="E725" i="3"/>
  <c r="E824" i="3"/>
  <c r="E915" i="3"/>
  <c r="E457" i="3"/>
  <c r="E943" i="3"/>
  <c r="E720" i="3"/>
  <c r="E22" i="3"/>
  <c r="E910" i="3"/>
  <c r="E1018" i="3"/>
  <c r="E674" i="3"/>
  <c r="E300" i="3"/>
  <c r="E55" i="3"/>
  <c r="E822" i="3"/>
  <c r="E877" i="3"/>
  <c r="E709" i="3"/>
  <c r="E321" i="3"/>
  <c r="E458" i="3"/>
  <c r="F947" i="1"/>
  <c r="G947" i="1" s="1"/>
  <c r="I947" i="1" s="1"/>
  <c r="F246" i="1"/>
  <c r="G246" i="1" s="1"/>
  <c r="I246" i="1" s="1"/>
  <c r="E139" i="3"/>
  <c r="F497" i="1"/>
  <c r="G497" i="1" s="1"/>
  <c r="H497" i="1" s="1"/>
  <c r="F140" i="1"/>
  <c r="G140" i="1" s="1"/>
  <c r="H140" i="1" s="1"/>
  <c r="E812" i="3"/>
  <c r="E898" i="3"/>
  <c r="E828" i="3"/>
  <c r="E277" i="3"/>
  <c r="E574" i="3"/>
  <c r="E448" i="3"/>
  <c r="E876" i="3"/>
  <c r="E51" i="3"/>
  <c r="E270" i="3"/>
  <c r="E969" i="3"/>
  <c r="E861" i="3"/>
  <c r="E751" i="3"/>
  <c r="E336" i="3"/>
  <c r="F601" i="1"/>
  <c r="G601" i="1" s="1"/>
  <c r="I601" i="1" s="1"/>
  <c r="E933" i="3"/>
  <c r="E703" i="3"/>
  <c r="E360" i="3"/>
  <c r="AF554" i="4"/>
  <c r="AF317" i="4"/>
  <c r="AA565" i="2"/>
  <c r="AE565" i="2" s="1"/>
  <c r="AF165" i="4"/>
  <c r="AF328" i="4"/>
  <c r="AZ122" i="2"/>
  <c r="AX122" i="2" s="1"/>
  <c r="AZ51" i="2"/>
  <c r="AX51" i="2" s="1"/>
  <c r="AZ81" i="2"/>
  <c r="AX81" i="2" s="1"/>
  <c r="AZ34" i="2"/>
  <c r="AX34" i="2" s="1"/>
  <c r="AB276" i="2"/>
  <c r="AH482" i="2"/>
  <c r="AZ22" i="2"/>
  <c r="AX22" i="2" s="1"/>
  <c r="AH136" i="2"/>
  <c r="AH520" i="2"/>
  <c r="AH318" i="2"/>
  <c r="AB318" i="2" s="1"/>
  <c r="AH170" i="2"/>
  <c r="AH241" i="2"/>
  <c r="AH104" i="2"/>
  <c r="AB104" i="2" s="1"/>
  <c r="AH51" i="2"/>
  <c r="AC51" i="2" s="1"/>
  <c r="AH190" i="2"/>
  <c r="AC190" i="2" s="1"/>
  <c r="AH91" i="2"/>
  <c r="AH61" i="2"/>
  <c r="AB61" i="2" s="1"/>
  <c r="AH322" i="2"/>
  <c r="AC322" i="2" s="1"/>
  <c r="AH392" i="2"/>
  <c r="AB392" i="2" s="1"/>
  <c r="AH636" i="2"/>
  <c r="AH73" i="2"/>
  <c r="AH594" i="2"/>
  <c r="AZ112" i="2"/>
  <c r="AX112" i="2" s="1"/>
  <c r="AH502" i="2"/>
  <c r="AZ53" i="2"/>
  <c r="AX53" i="2" s="1"/>
  <c r="AZ123" i="2"/>
  <c r="AX123" i="2" s="1"/>
  <c r="AZ67" i="2"/>
  <c r="AX67" i="2" s="1"/>
  <c r="AZ2" i="2"/>
  <c r="AX2" i="2" s="1"/>
  <c r="AZ4" i="2"/>
  <c r="AX4" i="2" s="1"/>
  <c r="AH206" i="2"/>
  <c r="AB206" i="2" s="1"/>
  <c r="AH357" i="2"/>
  <c r="AC357" i="2" s="1"/>
  <c r="AH173" i="2"/>
  <c r="AB173" i="2" s="1"/>
  <c r="AF363" i="4"/>
  <c r="AC228" i="2"/>
  <c r="AZ10" i="2"/>
  <c r="AX10" i="2" s="1"/>
  <c r="AA191" i="2"/>
  <c r="AE191" i="2" s="1"/>
  <c r="AZ11" i="2"/>
  <c r="AX11" i="2" s="1"/>
  <c r="AZ49" i="2"/>
  <c r="AX49" i="2" s="1"/>
  <c r="AA185" i="2"/>
  <c r="AE185" i="2" s="1"/>
  <c r="AH58" i="2"/>
  <c r="AC58" i="2" s="1"/>
  <c r="AZ41" i="2"/>
  <c r="AX41" i="2" s="1"/>
  <c r="AH105" i="2"/>
  <c r="AC105" i="2" s="1"/>
  <c r="AH325" i="2"/>
  <c r="AB325" i="2" s="1"/>
  <c r="AZ62" i="2"/>
  <c r="AX62" i="2" s="1"/>
  <c r="AH607" i="2"/>
  <c r="AC607" i="2" s="1"/>
  <c r="AH561" i="2"/>
  <c r="AC561" i="2" s="1"/>
  <c r="AH527" i="2"/>
  <c r="AA527" i="2" s="1"/>
  <c r="AE527" i="2" s="1"/>
  <c r="AH234" i="2"/>
  <c r="AB234" i="2" s="1"/>
  <c r="AH229" i="2"/>
  <c r="AB229" i="2" s="1"/>
  <c r="AH98" i="2"/>
  <c r="AZ24" i="2"/>
  <c r="AX24" i="2" s="1"/>
  <c r="AH638" i="2"/>
  <c r="AC638" i="2" s="1"/>
  <c r="AH503" i="2"/>
  <c r="AB503" i="2" s="1"/>
  <c r="AH121" i="2"/>
  <c r="AH367" i="2"/>
  <c r="AA367" i="2" s="1"/>
  <c r="AE367" i="2" s="1"/>
  <c r="AH110" i="2"/>
  <c r="AB110" i="2" s="1"/>
  <c r="AH610" i="2"/>
  <c r="AB610" i="2" s="1"/>
  <c r="AZ95" i="2"/>
  <c r="AX95" i="2" s="1"/>
  <c r="AH425" i="2"/>
  <c r="AA425" i="2" s="1"/>
  <c r="AE425" i="2" s="1"/>
  <c r="AH220" i="2"/>
  <c r="AB220" i="2" s="1"/>
  <c r="AH431" i="2"/>
  <c r="AB431" i="2" s="1"/>
  <c r="AH513" i="2"/>
  <c r="AC513" i="2" s="1"/>
  <c r="AH405" i="2"/>
  <c r="AB405" i="2" s="1"/>
  <c r="AH619" i="2"/>
  <c r="AB619" i="2" s="1"/>
  <c r="AF316" i="4"/>
  <c r="AA228" i="2"/>
  <c r="AE228" i="2" s="1"/>
  <c r="AC191" i="2"/>
  <c r="AZ91" i="2"/>
  <c r="AX91" i="2" s="1"/>
  <c r="AZ76" i="2"/>
  <c r="AX76" i="2" s="1"/>
  <c r="AZ84" i="2"/>
  <c r="AX84" i="2" s="1"/>
  <c r="AH132" i="2"/>
  <c r="AB132" i="2" s="1"/>
  <c r="AH111" i="2"/>
  <c r="AB111" i="2" s="1"/>
  <c r="AH545" i="2"/>
  <c r="AH332" i="2"/>
  <c r="AH564" i="2"/>
  <c r="AH233" i="2"/>
  <c r="AH215" i="2"/>
  <c r="AH366" i="2"/>
  <c r="AH59" i="2"/>
  <c r="AH145" i="2"/>
  <c r="AZ86" i="2"/>
  <c r="AX86" i="2" s="1"/>
  <c r="AH27" i="2"/>
  <c r="AB27" i="2" s="1"/>
  <c r="AZ46" i="2"/>
  <c r="AX46" i="2" s="1"/>
  <c r="AH391" i="2"/>
  <c r="AH54" i="2"/>
  <c r="AH112" i="2"/>
  <c r="AB112" i="2" s="1"/>
  <c r="AH154" i="2"/>
  <c r="AH408" i="2"/>
  <c r="AH24" i="2"/>
  <c r="AH582" i="2"/>
  <c r="AZ69" i="2"/>
  <c r="AX69" i="2" s="1"/>
  <c r="AZ105" i="2"/>
  <c r="AX105" i="2" s="1"/>
  <c r="AH630" i="2"/>
  <c r="AH506" i="2"/>
  <c r="AA506" i="2" s="1"/>
  <c r="AE506" i="2" s="1"/>
  <c r="AB499" i="2"/>
  <c r="AZ121" i="2"/>
  <c r="AX121" i="2" s="1"/>
  <c r="AB516" i="2"/>
  <c r="AZ25" i="2"/>
  <c r="AX25" i="2" s="1"/>
  <c r="AZ12" i="2"/>
  <c r="AX12" i="2" s="1"/>
  <c r="AH523" i="2"/>
  <c r="AB523" i="2" s="1"/>
  <c r="AH297" i="2"/>
  <c r="AH381" i="2"/>
  <c r="AZ8" i="2"/>
  <c r="AX8" i="2" s="1"/>
  <c r="AH544" i="2"/>
  <c r="AA544" i="2" s="1"/>
  <c r="AE544" i="2" s="1"/>
  <c r="AH200" i="2"/>
  <c r="AB200" i="2" s="1"/>
  <c r="AH208" i="2"/>
  <c r="AA208" i="2" s="1"/>
  <c r="AE208" i="2" s="1"/>
  <c r="AH380" i="2"/>
  <c r="AZ16" i="2"/>
  <c r="AX16" i="2" s="1"/>
  <c r="AH457" i="2"/>
  <c r="AC457" i="2" s="1"/>
  <c r="AH343" i="2"/>
  <c r="AA343" i="2" s="1"/>
  <c r="AE343" i="2" s="1"/>
  <c r="AH143" i="2"/>
  <c r="AH461" i="2"/>
  <c r="AH30" i="2"/>
  <c r="AH102" i="2"/>
  <c r="AA102" i="2" s="1"/>
  <c r="AE102" i="2" s="1"/>
  <c r="AH547" i="2"/>
  <c r="AH341" i="2"/>
  <c r="AH539" i="2"/>
  <c r="AH247" i="2"/>
  <c r="AB247" i="2" s="1"/>
  <c r="AH421" i="2"/>
  <c r="AA421" i="2" s="1"/>
  <c r="AE421" i="2" s="1"/>
  <c r="AZ99" i="2"/>
  <c r="AX99" i="2" s="1"/>
  <c r="AH481" i="2"/>
  <c r="AC481" i="2" s="1"/>
  <c r="AH150" i="2"/>
  <c r="AC150" i="2" s="1"/>
  <c r="AZ14" i="2"/>
  <c r="AX14" i="2" s="1"/>
  <c r="AZ35" i="2"/>
  <c r="AX35" i="2" s="1"/>
  <c r="AZ44" i="2"/>
  <c r="AX44" i="2" s="1"/>
  <c r="AZ100" i="2"/>
  <c r="AX100" i="2" s="1"/>
  <c r="AZ19" i="2"/>
  <c r="AX19" i="2" s="1"/>
  <c r="AZ59" i="2"/>
  <c r="AX59" i="2" s="1"/>
  <c r="AH521" i="2"/>
  <c r="AH147" i="2"/>
  <c r="AH567" i="2"/>
  <c r="AC567" i="2" s="1"/>
  <c r="AZ110" i="2"/>
  <c r="AX110" i="2" s="1"/>
  <c r="AH560" i="2"/>
  <c r="AZ79" i="2"/>
  <c r="AX79" i="2" s="1"/>
  <c r="AH67" i="2"/>
  <c r="AH243" i="2"/>
  <c r="AH487" i="2"/>
  <c r="AH168" i="2"/>
  <c r="AC168" i="2" s="1"/>
  <c r="AH34" i="2"/>
  <c r="AC34" i="2" s="1"/>
  <c r="AH72" i="2"/>
  <c r="AH101" i="2"/>
  <c r="AH221" i="2"/>
  <c r="AH116" i="2"/>
  <c r="AZ73" i="2"/>
  <c r="AX73" i="2" s="1"/>
  <c r="AH598" i="2"/>
  <c r="AB598" i="2" s="1"/>
  <c r="AH162" i="2"/>
  <c r="AC162" i="2" s="1"/>
  <c r="AH328" i="2"/>
  <c r="AA328" i="2" s="1"/>
  <c r="AE328" i="2" s="1"/>
  <c r="AH568" i="2"/>
  <c r="AC568" i="2" s="1"/>
  <c r="AH65" i="2"/>
  <c r="AA65" i="2" s="1"/>
  <c r="AE65" i="2" s="1"/>
  <c r="AZ17" i="2"/>
  <c r="AX17" i="2" s="1"/>
  <c r="AH53" i="2"/>
  <c r="AH64" i="2"/>
  <c r="AB64" i="2" s="1"/>
  <c r="AA250" i="2"/>
  <c r="AE250" i="2" s="1"/>
  <c r="AA126" i="2"/>
  <c r="AE126" i="2" s="1"/>
  <c r="AC565" i="2"/>
  <c r="AZ18" i="2"/>
  <c r="AX18" i="2" s="1"/>
  <c r="AA66" i="2"/>
  <c r="AE66" i="2" s="1"/>
  <c r="AZ92" i="2"/>
  <c r="AX92" i="2" s="1"/>
  <c r="AA276" i="2"/>
  <c r="AE276" i="2" s="1"/>
  <c r="AZ107" i="2"/>
  <c r="AX107" i="2" s="1"/>
  <c r="AB423" i="2"/>
  <c r="AZ50" i="2"/>
  <c r="AX50" i="2" s="1"/>
  <c r="AH379" i="2"/>
  <c r="AH55" i="2"/>
  <c r="AA55" i="2" s="1"/>
  <c r="AE55" i="2" s="1"/>
  <c r="AZ30" i="2"/>
  <c r="AX30" i="2" s="1"/>
  <c r="AH88" i="2"/>
  <c r="AB88" i="2" s="1"/>
  <c r="AH202" i="2"/>
  <c r="AA202" i="2" s="1"/>
  <c r="AE202" i="2" s="1"/>
  <c r="AH294" i="2"/>
  <c r="AH139" i="2"/>
  <c r="AC139" i="2" s="1"/>
  <c r="AH525" i="2"/>
  <c r="AA525" i="2" s="1"/>
  <c r="AE525" i="2" s="1"/>
  <c r="AH316" i="2"/>
  <c r="AC316" i="2" s="1"/>
  <c r="AH552" i="2"/>
  <c r="AH410" i="2"/>
  <c r="AH587" i="2"/>
  <c r="AH42" i="2"/>
  <c r="AB42" i="2" s="1"/>
  <c r="AH264" i="2"/>
  <c r="AH413" i="2"/>
  <c r="AH184" i="2"/>
  <c r="AH252" i="2"/>
  <c r="AB252" i="2" s="1"/>
  <c r="AH158" i="2"/>
  <c r="AH472" i="2"/>
  <c r="AH119" i="2"/>
  <c r="AH263" i="2"/>
  <c r="AH601" i="2"/>
  <c r="AZ13" i="2"/>
  <c r="AX13" i="2" s="1"/>
  <c r="AH304" i="2"/>
  <c r="AZ83" i="2"/>
  <c r="AX83" i="2" s="1"/>
  <c r="AZ42" i="2"/>
  <c r="AX42" i="2" s="1"/>
  <c r="AZ27" i="2"/>
  <c r="AX27" i="2" s="1"/>
  <c r="AH52" i="2"/>
  <c r="AH546" i="2"/>
  <c r="AH608" i="2"/>
  <c r="AC608" i="2" s="1"/>
  <c r="AH324" i="2"/>
  <c r="AC324" i="2" s="1"/>
  <c r="AH216" i="2"/>
  <c r="AB216" i="2" s="1"/>
  <c r="AH309" i="2"/>
  <c r="AB309" i="2" s="1"/>
  <c r="AH115" i="2"/>
  <c r="AZ71" i="2"/>
  <c r="AX71" i="2" s="1"/>
  <c r="AH182" i="2"/>
  <c r="AA182" i="2" s="1"/>
  <c r="AE182" i="2" s="1"/>
  <c r="AH375" i="2"/>
  <c r="AH480" i="2"/>
  <c r="AH212" i="2"/>
  <c r="AC212" i="2" s="1"/>
  <c r="AH496" i="2"/>
  <c r="AC496" i="2" s="1"/>
  <c r="AH248" i="2"/>
  <c r="AA248" i="2" s="1"/>
  <c r="AE248" i="2" s="1"/>
  <c r="AH497" i="2"/>
  <c r="AH251" i="2"/>
  <c r="AH92" i="2"/>
  <c r="AZ80" i="2"/>
  <c r="AX80" i="2" s="1"/>
  <c r="AH149" i="2"/>
  <c r="AH528" i="2"/>
  <c r="AH273" i="2"/>
  <c r="AZ87" i="2"/>
  <c r="AX87" i="2" s="1"/>
  <c r="AZ82" i="2"/>
  <c r="AX82" i="2" s="1"/>
  <c r="AZ3" i="2"/>
  <c r="AX3" i="2" s="1"/>
  <c r="AH460" i="2"/>
  <c r="AA460" i="2" s="1"/>
  <c r="AE460" i="2" s="1"/>
  <c r="AH615" i="2"/>
  <c r="AB615" i="2" s="1"/>
  <c r="AH37" i="2"/>
  <c r="AA37" i="2" s="1"/>
  <c r="AE37" i="2" s="1"/>
  <c r="AF384" i="4"/>
  <c r="AF526" i="4"/>
  <c r="AF388" i="4"/>
  <c r="AA431" i="2"/>
  <c r="AE431" i="2" s="1"/>
  <c r="AA607" i="2"/>
  <c r="AE607" i="2" s="1"/>
  <c r="AC425" i="2"/>
  <c r="AC220" i="2"/>
  <c r="AF176" i="4"/>
  <c r="AF583" i="4"/>
  <c r="AF468" i="4"/>
  <c r="AF134" i="4"/>
  <c r="AC431" i="2"/>
  <c r="AB607" i="2"/>
  <c r="AB425" i="2"/>
  <c r="AA220" i="2"/>
  <c r="AE220" i="2" s="1"/>
  <c r="AA561" i="2"/>
  <c r="AE561" i="2" s="1"/>
  <c r="AA630" i="2"/>
  <c r="AE630" i="2" s="1"/>
  <c r="AB630" i="2"/>
  <c r="AC630" i="2"/>
  <c r="AA608" i="2"/>
  <c r="AE608" i="2" s="1"/>
  <c r="AC122" i="2"/>
  <c r="AB122" i="2"/>
  <c r="AB487" i="2"/>
  <c r="AC487" i="2"/>
  <c r="AB343" i="2"/>
  <c r="AB608" i="2"/>
  <c r="AA88" i="2"/>
  <c r="AE88" i="2" s="1"/>
  <c r="AC88" i="2"/>
  <c r="AB294" i="2"/>
  <c r="AC294" i="2"/>
  <c r="AA294" i="2"/>
  <c r="AE294" i="2" s="1"/>
  <c r="AA598" i="2"/>
  <c r="AE598" i="2" s="1"/>
  <c r="AC598" i="2"/>
  <c r="AA619" i="2"/>
  <c r="AE619" i="2" s="1"/>
  <c r="AA482" i="2"/>
  <c r="AE482" i="2" s="1"/>
  <c r="AC482" i="2"/>
  <c r="AC525" i="2"/>
  <c r="AA382" i="2"/>
  <c r="AE382" i="2" s="1"/>
  <c r="AB382" i="2"/>
  <c r="AC585" i="2"/>
  <c r="AB585" i="2"/>
  <c r="AA585" i="2"/>
  <c r="AE585" i="2" s="1"/>
  <c r="AB295" i="2"/>
  <c r="AA295" i="2"/>
  <c r="AE295" i="2" s="1"/>
  <c r="AC325" i="2"/>
  <c r="AA325" i="2"/>
  <c r="AE325" i="2" s="1"/>
  <c r="AA405" i="2"/>
  <c r="AE405" i="2" s="1"/>
  <c r="AA636" i="2"/>
  <c r="AE636" i="2" s="1"/>
  <c r="AC636" i="2"/>
  <c r="AB636" i="2"/>
  <c r="AC182" i="2"/>
  <c r="AB182" i="2"/>
  <c r="AB481" i="2"/>
  <c r="AA481" i="2"/>
  <c r="AE481" i="2" s="1"/>
  <c r="AA150" i="2"/>
  <c r="AE150" i="2" s="1"/>
  <c r="AB150" i="2"/>
  <c r="AA64" i="2"/>
  <c r="AE64" i="2" s="1"/>
  <c r="AC64" i="2"/>
  <c r="AA400" i="2"/>
  <c r="AE400" i="2" s="1"/>
  <c r="AB400" i="2"/>
  <c r="AB217" i="2"/>
  <c r="AC217" i="2"/>
  <c r="AZ101" i="2"/>
  <c r="AX101" i="2" s="1"/>
  <c r="AH203" i="2"/>
  <c r="AC203" i="2" s="1"/>
  <c r="AZ103" i="2"/>
  <c r="AX103" i="2" s="1"/>
  <c r="AH218" i="2"/>
  <c r="AB218" i="2" s="1"/>
  <c r="AH227" i="2"/>
  <c r="AC227" i="2" s="1"/>
  <c r="AH125" i="2"/>
  <c r="AH127" i="2"/>
  <c r="AH186" i="2"/>
  <c r="AZ9" i="2"/>
  <c r="AX9" i="2" s="1"/>
  <c r="AZ75" i="2"/>
  <c r="AX75" i="2" s="1"/>
  <c r="AZ57" i="2"/>
  <c r="AX57" i="2" s="1"/>
  <c r="AZ60" i="2"/>
  <c r="AX60" i="2" s="1"/>
  <c r="AZ65" i="2"/>
  <c r="AX65" i="2" s="1"/>
  <c r="AH534" i="2"/>
  <c r="AC534" i="2" s="1"/>
  <c r="AH187" i="2"/>
  <c r="AC187" i="2" s="1"/>
  <c r="AH519" i="2"/>
  <c r="AC519" i="2" s="1"/>
  <c r="AH415" i="2"/>
  <c r="AC415" i="2" s="1"/>
  <c r="AH416" i="2"/>
  <c r="AB416" i="2" s="1"/>
  <c r="AH606" i="2"/>
  <c r="AB606" i="2" s="1"/>
  <c r="AH451" i="2"/>
  <c r="AB451" i="2" s="1"/>
  <c r="AZ93" i="2"/>
  <c r="AX93" i="2" s="1"/>
  <c r="AH213" i="2"/>
  <c r="AC213" i="2" s="1"/>
  <c r="AH635" i="2"/>
  <c r="AH268" i="2"/>
  <c r="AB268" i="2" s="1"/>
  <c r="AZ88" i="2"/>
  <c r="AX88" i="2" s="1"/>
  <c r="AH321" i="2"/>
  <c r="AB321" i="2" s="1"/>
  <c r="AH376" i="2"/>
  <c r="AB376" i="2" s="1"/>
  <c r="AH39" i="2"/>
  <c r="AH371" i="2"/>
  <c r="AH401" i="2"/>
  <c r="AH374" i="2"/>
  <c r="AZ120" i="2"/>
  <c r="AX120" i="2" s="1"/>
  <c r="AH226" i="2"/>
  <c r="AH468" i="2"/>
  <c r="AH29" i="2"/>
  <c r="AH540" i="2"/>
  <c r="AH383" i="2"/>
  <c r="AH494" i="2"/>
  <c r="AH597" i="2"/>
  <c r="AH338" i="2"/>
  <c r="AB338" i="2" s="1"/>
  <c r="AH432" i="2"/>
  <c r="AB432" i="2" s="1"/>
  <c r="AZ78" i="2"/>
  <c r="AX78" i="2" s="1"/>
  <c r="AH48" i="2"/>
  <c r="AH265" i="2"/>
  <c r="AB265" i="2" s="1"/>
  <c r="AH388" i="2"/>
  <c r="AC388" i="2" s="1"/>
  <c r="AH393" i="2"/>
  <c r="AH493" i="2"/>
  <c r="AA493" i="2" s="1"/>
  <c r="AE493" i="2" s="1"/>
  <c r="AH107" i="2"/>
  <c r="AA107" i="2" s="1"/>
  <c r="AE107" i="2" s="1"/>
  <c r="AH331" i="2"/>
  <c r="AA331" i="2" s="1"/>
  <c r="AE331" i="2" s="1"/>
  <c r="AH349" i="2"/>
  <c r="AB349" i="2" s="1"/>
  <c r="AH134" i="2"/>
  <c r="AA134" i="2" s="1"/>
  <c r="AE134" i="2" s="1"/>
  <c r="AH377" i="2"/>
  <c r="AC377" i="2" s="1"/>
  <c r="AZ54" i="2"/>
  <c r="AX54" i="2" s="1"/>
  <c r="AH551" i="2"/>
  <c r="AB551" i="2" s="1"/>
  <c r="AZ111" i="2"/>
  <c r="AX111" i="2" s="1"/>
  <c r="AH447" i="2"/>
  <c r="AC447" i="2" s="1"/>
  <c r="AH602" i="2"/>
  <c r="AH437" i="2"/>
  <c r="AA437" i="2" s="1"/>
  <c r="AE437" i="2" s="1"/>
  <c r="AH446" i="2"/>
  <c r="AH196" i="2"/>
  <c r="AH235" i="2"/>
  <c r="AH439" i="2"/>
  <c r="AH267" i="2"/>
  <c r="AZ36" i="2"/>
  <c r="AX36" i="2" s="1"/>
  <c r="AZ58" i="2"/>
  <c r="AX58" i="2" s="1"/>
  <c r="AZ74" i="2"/>
  <c r="AX74" i="2" s="1"/>
  <c r="AH71" i="2"/>
  <c r="AB71" i="2" s="1"/>
  <c r="AH531" i="2"/>
  <c r="AH246" i="2"/>
  <c r="AH618" i="2"/>
  <c r="AH359" i="2"/>
  <c r="AH95" i="2"/>
  <c r="AH266" i="2"/>
  <c r="AH389" i="2"/>
  <c r="AH114" i="2"/>
  <c r="AH253" i="2"/>
  <c r="AH333" i="2"/>
  <c r="AH511" i="2"/>
  <c r="AH100" i="2"/>
  <c r="AH549" i="2"/>
  <c r="AH179" i="2"/>
  <c r="AA179" i="2" s="1"/>
  <c r="AE179" i="2" s="1"/>
  <c r="AH617" i="2"/>
  <c r="AH120" i="2"/>
  <c r="AH225" i="2"/>
  <c r="AA225" i="2" s="1"/>
  <c r="AE225" i="2" s="1"/>
  <c r="AZ7" i="2"/>
  <c r="AX7" i="2" s="1"/>
  <c r="AZ21" i="2"/>
  <c r="AX21" i="2" s="1"/>
  <c r="AH43" i="2"/>
  <c r="AH307" i="2"/>
  <c r="AC307" i="2" s="1"/>
  <c r="AH624" i="2"/>
  <c r="AA624" i="2" s="1"/>
  <c r="AE624" i="2" s="1"/>
  <c r="AH574" i="2"/>
  <c r="AA574" i="2" s="1"/>
  <c r="AE574" i="2" s="1"/>
  <c r="AH414" i="2"/>
  <c r="AB414" i="2" s="1"/>
  <c r="AH455" i="2"/>
  <c r="AH31" i="2"/>
  <c r="AH448" i="2"/>
  <c r="AH93" i="2"/>
  <c r="AH611" i="2"/>
  <c r="AH353" i="2"/>
  <c r="AH108" i="2"/>
  <c r="AZ38" i="2"/>
  <c r="AX38" i="2" s="1"/>
  <c r="AH486" i="2"/>
  <c r="AA486" i="2" s="1"/>
  <c r="AE486" i="2" s="1"/>
  <c r="AH535" i="2"/>
  <c r="AB535" i="2" s="1"/>
  <c r="AZ64" i="2"/>
  <c r="AX64" i="2" s="1"/>
  <c r="AH89" i="2"/>
  <c r="AH45" i="2"/>
  <c r="AH28" i="2"/>
  <c r="AH21" i="2"/>
  <c r="AH57" i="2"/>
  <c r="AH278" i="2"/>
  <c r="AZ104" i="2"/>
  <c r="AX104" i="2" s="1"/>
  <c r="AH290" i="2"/>
  <c r="AH171" i="2"/>
  <c r="AH340" i="2"/>
  <c r="AH569" i="2"/>
  <c r="AC569" i="2" s="1"/>
  <c r="AH485" i="2"/>
  <c r="AC485" i="2" s="1"/>
  <c r="AZ102" i="2"/>
  <c r="AX102" i="2" s="1"/>
  <c r="AH347" i="2"/>
  <c r="AC347" i="2" s="1"/>
  <c r="AH282" i="2"/>
  <c r="AH176" i="2"/>
  <c r="AH613" i="2"/>
  <c r="AH178" i="2"/>
  <c r="AZ108" i="2"/>
  <c r="AX108" i="2" s="1"/>
  <c r="AH197" i="2"/>
  <c r="AA197" i="2" s="1"/>
  <c r="AE197" i="2" s="1"/>
  <c r="AH566" i="2"/>
  <c r="AH452" i="2"/>
  <c r="AZ61" i="2"/>
  <c r="AX61" i="2" s="1"/>
  <c r="AZ106" i="2"/>
  <c r="AX106" i="2" s="1"/>
  <c r="AZ52" i="2"/>
  <c r="AX52" i="2" s="1"/>
  <c r="AZ98" i="2"/>
  <c r="AX98" i="2" s="1"/>
  <c r="AH339" i="2"/>
  <c r="AZ32" i="2"/>
  <c r="AX32" i="2" s="1"/>
  <c r="AH279" i="2"/>
  <c r="AH172" i="2"/>
  <c r="AB172" i="2" s="1"/>
  <c r="AH370" i="2"/>
  <c r="AH194" i="2"/>
  <c r="AH441" i="2"/>
  <c r="AZ85" i="2"/>
  <c r="AX85" i="2" s="1"/>
  <c r="AH77" i="2"/>
  <c r="AH261" i="2"/>
  <c r="AH232" i="2"/>
  <c r="AH224" i="2"/>
  <c r="AH529" i="2"/>
  <c r="AH350" i="2"/>
  <c r="AH623" i="2"/>
  <c r="AH553" i="2"/>
  <c r="AA553" i="2" s="1"/>
  <c r="AE553" i="2" s="1"/>
  <c r="AH323" i="2"/>
  <c r="AC323" i="2" s="1"/>
  <c r="AH562" i="2"/>
  <c r="AC562" i="2" s="1"/>
  <c r="AH532" i="2"/>
  <c r="AH80" i="2"/>
  <c r="AH144" i="2"/>
  <c r="AH129" i="2"/>
  <c r="AH131" i="2"/>
  <c r="AH142" i="2"/>
  <c r="AH501" i="2"/>
  <c r="AH473" i="2"/>
  <c r="AH231" i="2"/>
  <c r="AH505" i="2"/>
  <c r="AH558" i="2"/>
  <c r="AH387" i="2"/>
  <c r="AH478" i="2"/>
  <c r="AZ23" i="2"/>
  <c r="AX23" i="2" s="1"/>
  <c r="AZ31" i="2"/>
  <c r="AX31" i="2" s="1"/>
  <c r="AH522" i="2"/>
  <c r="AH161" i="2"/>
  <c r="AH302" i="2"/>
  <c r="AZ47" i="2"/>
  <c r="AX47" i="2" s="1"/>
  <c r="AH509" i="2"/>
  <c r="AH334" i="2"/>
  <c r="AH204" i="2"/>
  <c r="AH96" i="2"/>
  <c r="AH209" i="2"/>
  <c r="AB209" i="2" s="1"/>
  <c r="AH308" i="2"/>
  <c r="AH299" i="2"/>
  <c r="AB299" i="2" s="1"/>
  <c r="AH97" i="2"/>
  <c r="AH489" i="2"/>
  <c r="AH70" i="2"/>
  <c r="AH536" i="2"/>
  <c r="AC536" i="2" s="1"/>
  <c r="AZ15" i="2"/>
  <c r="AX15" i="2" s="1"/>
  <c r="AH222" i="2"/>
  <c r="AH94" i="2"/>
  <c r="AH103" i="2"/>
  <c r="AH348" i="2"/>
  <c r="AA348" i="2" s="1"/>
  <c r="AE348" i="2" s="1"/>
  <c r="AH60" i="2"/>
  <c r="AC60" i="2" s="1"/>
  <c r="AZ20" i="2"/>
  <c r="AX20" i="2" s="1"/>
  <c r="AH285" i="2"/>
  <c r="AC285" i="2" s="1"/>
  <c r="AH33" i="2"/>
  <c r="AH85" i="2"/>
  <c r="AH166" i="2"/>
  <c r="AH255" i="2"/>
  <c r="AC255" i="2" s="1"/>
  <c r="AZ94" i="2"/>
  <c r="AX94" i="2" s="1"/>
  <c r="AH463" i="2"/>
  <c r="AA463" i="2" s="1"/>
  <c r="AE463" i="2" s="1"/>
  <c r="AZ113" i="2"/>
  <c r="AX113" i="2" s="1"/>
  <c r="AZ33" i="2"/>
  <c r="AX33" i="2" s="1"/>
  <c r="AZ6" i="2"/>
  <c r="AX6" i="2" s="1"/>
  <c r="AZ89" i="2"/>
  <c r="AX89" i="2" s="1"/>
  <c r="AH274" i="2"/>
  <c r="AH177" i="2"/>
  <c r="AZ72" i="2"/>
  <c r="AX72" i="2" s="1"/>
  <c r="AH47" i="2"/>
  <c r="AH483" i="2"/>
  <c r="AH629" i="2"/>
  <c r="AH106" i="2"/>
  <c r="AH541" i="2"/>
  <c r="AH62" i="2"/>
  <c r="AH403" i="2"/>
  <c r="AH277" i="2"/>
  <c r="AH153" i="2"/>
  <c r="AH40" i="2"/>
  <c r="AA40" i="2" s="1"/>
  <c r="AE40" i="2" s="1"/>
  <c r="AH123" i="2"/>
  <c r="AA123" i="2" s="1"/>
  <c r="AE123" i="2" s="1"/>
  <c r="AH199" i="2"/>
  <c r="AH281" i="2"/>
  <c r="AA281" i="2" s="1"/>
  <c r="AE281" i="2" s="1"/>
  <c r="AH538" i="2"/>
  <c r="AZ63" i="2"/>
  <c r="AX63" i="2" s="1"/>
  <c r="AH159" i="2"/>
  <c r="AH352" i="2"/>
  <c r="AH477" i="2"/>
  <c r="AH138" i="2"/>
  <c r="AH533" i="2"/>
  <c r="AH75" i="2"/>
  <c r="AH283" i="2"/>
  <c r="AH609" i="2"/>
  <c r="AC609" i="2" s="1"/>
  <c r="AH445" i="2"/>
  <c r="AH514" i="2"/>
  <c r="AH424" i="2"/>
  <c r="AH237" i="2"/>
  <c r="AH419" i="2"/>
  <c r="AH230" i="2"/>
  <c r="AH465" i="2"/>
  <c r="AH156" i="2"/>
  <c r="AH291" i="2"/>
  <c r="AH270" i="2"/>
  <c r="AH113" i="2"/>
  <c r="AH394" i="2"/>
  <c r="AH510" i="2"/>
  <c r="AH25" i="2"/>
  <c r="AH238" i="2"/>
  <c r="AH329" i="2"/>
  <c r="AH313" i="2"/>
  <c r="AH78" i="2"/>
  <c r="AH342" i="2"/>
  <c r="AH559" i="2"/>
  <c r="AA559" i="2" s="1"/>
  <c r="AE559" i="2" s="1"/>
  <c r="AZ29" i="2"/>
  <c r="AX29" i="2" s="1"/>
  <c r="AH198" i="2"/>
  <c r="AH260" i="2"/>
  <c r="AH286" i="2"/>
  <c r="AC286" i="2" s="1"/>
  <c r="AH146" i="2"/>
  <c r="AH355" i="2"/>
  <c r="AH576" i="2"/>
  <c r="AH356" i="2"/>
  <c r="AZ48" i="2"/>
  <c r="AX48" i="2" s="1"/>
  <c r="AZ55" i="2"/>
  <c r="AX55" i="2" s="1"/>
  <c r="AH259" i="2"/>
  <c r="AH183" i="2"/>
  <c r="AA183" i="2" s="1"/>
  <c r="AE183" i="2" s="1"/>
  <c r="AH581" i="2"/>
  <c r="AB581" i="2" s="1"/>
  <c r="AH269" i="2"/>
  <c r="AC269" i="2" s="1"/>
  <c r="AZ43" i="2"/>
  <c r="AX43" i="2" s="1"/>
  <c r="AZ90" i="2"/>
  <c r="AX90" i="2" s="1"/>
  <c r="AZ97" i="2"/>
  <c r="AX97" i="2" s="1"/>
  <c r="AZ5" i="2"/>
  <c r="AX5" i="2" s="1"/>
  <c r="AZ66" i="2"/>
  <c r="AX66" i="2" s="1"/>
  <c r="AZ26" i="2"/>
  <c r="AX26" i="2" s="1"/>
  <c r="AH262" i="2"/>
  <c r="AH84" i="2"/>
  <c r="AH428" i="2"/>
  <c r="AH201" i="2"/>
  <c r="AH492" i="2"/>
  <c r="AB492" i="2" s="1"/>
  <c r="AH358" i="2"/>
  <c r="AH292" i="2"/>
  <c r="AA292" i="2" s="1"/>
  <c r="AE292" i="2" s="1"/>
  <c r="AH82" i="2"/>
  <c r="AH605" i="2"/>
  <c r="AB605" i="2" s="1"/>
  <c r="AH68" i="2"/>
  <c r="AC68" i="2" s="1"/>
  <c r="AH390" i="2"/>
  <c r="AH433" i="2"/>
  <c r="AB433" i="2" s="1"/>
  <c r="AH518" i="2"/>
  <c r="AZ118" i="2"/>
  <c r="AX118" i="2" s="1"/>
  <c r="AH639" i="2"/>
  <c r="AB639" i="2" s="1"/>
  <c r="AH257" i="2"/>
  <c r="AH384" i="2"/>
  <c r="AH76" i="2"/>
  <c r="AH223" i="2"/>
  <c r="AH289" i="2"/>
  <c r="AH22" i="2"/>
  <c r="AH462" i="2"/>
  <c r="AH23" i="2"/>
  <c r="AH81" i="2"/>
  <c r="AH365" i="2"/>
  <c r="AZ39" i="2"/>
  <c r="AX39" i="2" s="1"/>
  <c r="AH517" i="2"/>
  <c r="AH236" i="2"/>
  <c r="AH167" i="2"/>
  <c r="AH41" i="2"/>
  <c r="AH317" i="2"/>
  <c r="AH526" i="2"/>
  <c r="AH38" i="2"/>
  <c r="AH515" i="2"/>
  <c r="AZ96" i="2"/>
  <c r="AX96" i="2" s="1"/>
  <c r="AH320" i="2"/>
  <c r="AB320" i="2" s="1"/>
  <c r="AH298" i="2"/>
  <c r="AB298" i="2" s="1"/>
  <c r="AH491" i="2"/>
  <c r="AH336" i="2"/>
  <c r="AH563" i="2"/>
  <c r="AH163" i="2"/>
  <c r="AH504" i="2"/>
  <c r="AH135" i="2"/>
  <c r="AH152" i="2"/>
  <c r="AH49" i="2"/>
  <c r="AH188" i="2"/>
  <c r="AH500" i="2"/>
  <c r="AH345" i="2"/>
  <c r="AH249" i="2"/>
  <c r="AH550" i="2"/>
  <c r="AH160" i="2"/>
  <c r="AH151" i="2"/>
  <c r="AC151" i="2" s="1"/>
  <c r="AH124" i="2"/>
  <c r="AA124" i="2" s="1"/>
  <c r="AE124" i="2" s="1"/>
  <c r="AH310" i="2"/>
  <c r="AB310" i="2" s="1"/>
  <c r="AH305" i="2"/>
  <c r="AB305" i="2" s="1"/>
  <c r="AA32" i="2"/>
  <c r="AE32" i="2" s="1"/>
  <c r="AB32" i="2"/>
  <c r="AA200" i="2"/>
  <c r="AE200" i="2" s="1"/>
  <c r="AC200" i="2"/>
  <c r="P55" i="4"/>
  <c r="AA190" i="2"/>
  <c r="AE190" i="2" s="1"/>
  <c r="AB190" i="2"/>
  <c r="AB460" i="2"/>
  <c r="AC460" i="2"/>
  <c r="AC615" i="2"/>
  <c r="AA615" i="2"/>
  <c r="AE615" i="2" s="1"/>
  <c r="AA474" i="2"/>
  <c r="AE474" i="2" s="1"/>
  <c r="AB474" i="2"/>
  <c r="AC206" i="2"/>
  <c r="AA206" i="2"/>
  <c r="AE206" i="2" s="1"/>
  <c r="F827" i="1"/>
  <c r="G827" i="1" s="1"/>
  <c r="I827" i="1" s="1"/>
  <c r="E478" i="3"/>
  <c r="F864" i="1"/>
  <c r="G864" i="1" s="1"/>
  <c r="I864" i="1" s="1"/>
  <c r="F40" i="1"/>
  <c r="G40" i="1" s="1"/>
  <c r="H40" i="1" s="1"/>
  <c r="E681" i="3"/>
  <c r="F173" i="1"/>
  <c r="G173" i="1" s="1"/>
  <c r="H173" i="1" s="1"/>
  <c r="E813" i="3"/>
  <c r="F207" i="1"/>
  <c r="G207" i="1" s="1"/>
  <c r="H207" i="1" s="1"/>
  <c r="E847" i="3"/>
  <c r="E945" i="3"/>
  <c r="F363" i="1"/>
  <c r="G363" i="1" s="1"/>
  <c r="I363" i="1" s="1"/>
  <c r="E944" i="3"/>
  <c r="F276" i="1"/>
  <c r="G276" i="1" s="1"/>
  <c r="I276" i="1" s="1"/>
  <c r="E892" i="3"/>
  <c r="F285" i="1"/>
  <c r="G285" i="1" s="1"/>
  <c r="I285" i="1" s="1"/>
  <c r="E901" i="3"/>
  <c r="F227" i="1"/>
  <c r="G227" i="1" s="1"/>
  <c r="I227" i="1" s="1"/>
  <c r="E11" i="3"/>
  <c r="E12" i="3"/>
  <c r="F286" i="1"/>
  <c r="G286" i="1" s="1"/>
  <c r="I286" i="1" s="1"/>
  <c r="E902" i="3"/>
  <c r="F615" i="1"/>
  <c r="G615" i="1" s="1"/>
  <c r="I615" i="1" s="1"/>
  <c r="E1016" i="3"/>
  <c r="F637" i="1"/>
  <c r="G637" i="1" s="1"/>
  <c r="I637" i="1" s="1"/>
  <c r="E261" i="3"/>
  <c r="F589" i="1"/>
  <c r="G589" i="1" s="1"/>
  <c r="I589" i="1" s="1"/>
  <c r="E983" i="3"/>
  <c r="F573" i="1"/>
  <c r="G573" i="1" s="1"/>
  <c r="I573" i="1" s="1"/>
  <c r="E238" i="3"/>
  <c r="E479" i="3"/>
  <c r="E289" i="3"/>
  <c r="E834" i="3"/>
  <c r="E676" i="3"/>
  <c r="E523" i="3"/>
  <c r="E889" i="3"/>
  <c r="E672" i="3"/>
  <c r="E483" i="3"/>
  <c r="E1008" i="3"/>
  <c r="E195" i="3"/>
  <c r="E555" i="3"/>
  <c r="E535" i="3"/>
  <c r="E325" i="3"/>
  <c r="F709" i="1"/>
  <c r="G709" i="1" s="1"/>
  <c r="I709" i="1" s="1"/>
  <c r="F92" i="1"/>
  <c r="G92" i="1" s="1"/>
  <c r="H92" i="1" s="1"/>
  <c r="E732" i="3"/>
  <c r="F193" i="1"/>
  <c r="G193" i="1" s="1"/>
  <c r="H193" i="1" s="1"/>
  <c r="E833" i="3"/>
  <c r="E948" i="3"/>
  <c r="F369" i="1"/>
  <c r="G369" i="1" s="1"/>
  <c r="I369" i="1" s="1"/>
  <c r="F203" i="1"/>
  <c r="G203" i="1" s="1"/>
  <c r="H203" i="1" s="1"/>
  <c r="E843" i="3"/>
  <c r="F685" i="1"/>
  <c r="G685" i="1" s="1"/>
  <c r="I685" i="1" s="1"/>
  <c r="E301" i="3"/>
  <c r="E712" i="3"/>
  <c r="F72" i="1"/>
  <c r="G72" i="1" s="1"/>
  <c r="H72" i="1" s="1"/>
  <c r="F668" i="1"/>
  <c r="G668" i="1" s="1"/>
  <c r="I668" i="1" s="1"/>
  <c r="E288" i="3"/>
  <c r="F914" i="1"/>
  <c r="G914" i="1" s="1"/>
  <c r="I914" i="1" s="1"/>
  <c r="E530" i="3"/>
  <c r="E162" i="3"/>
  <c r="F494" i="1"/>
  <c r="G494" i="1" s="1"/>
  <c r="I494" i="1" s="1"/>
  <c r="E846" i="3"/>
  <c r="E410" i="3"/>
  <c r="F755" i="1"/>
  <c r="G755" i="1" s="1"/>
  <c r="I755" i="1" s="1"/>
  <c r="E14" i="3"/>
  <c r="E276" i="3"/>
  <c r="F654" i="1"/>
  <c r="G654" i="1" s="1"/>
  <c r="I654" i="1" s="1"/>
  <c r="F38" i="1"/>
  <c r="G38" i="1" s="1"/>
  <c r="H38" i="1" s="1"/>
  <c r="E679" i="3"/>
  <c r="F238" i="1"/>
  <c r="G238" i="1" s="1"/>
  <c r="I238" i="1" s="1"/>
  <c r="E19" i="3"/>
  <c r="E1020" i="3"/>
  <c r="F629" i="1"/>
  <c r="G629" i="1" s="1"/>
  <c r="I629" i="1" s="1"/>
  <c r="E417" i="3"/>
  <c r="F802" i="1"/>
  <c r="G802" i="1" s="1"/>
  <c r="I802" i="1" s="1"/>
  <c r="F908" i="1"/>
  <c r="G908" i="1" s="1"/>
  <c r="I908" i="1" s="1"/>
  <c r="E521" i="3"/>
  <c r="F866" i="1"/>
  <c r="G866" i="1" s="1"/>
  <c r="I866" i="1" s="1"/>
  <c r="E480" i="3"/>
  <c r="E788" i="3"/>
  <c r="E282" i="3"/>
  <c r="E378" i="3"/>
  <c r="E207" i="3"/>
  <c r="E524" i="3"/>
  <c r="E896" i="3"/>
  <c r="E536" i="3"/>
  <c r="F610" i="1"/>
  <c r="G610" i="1" s="1"/>
  <c r="I610" i="1" s="1"/>
  <c r="E1014" i="3"/>
  <c r="F300" i="1"/>
  <c r="G300" i="1" s="1"/>
  <c r="I300" i="1" s="1"/>
  <c r="E33" i="3"/>
  <c r="F189" i="1"/>
  <c r="G189" i="1" s="1"/>
  <c r="H189" i="1" s="1"/>
  <c r="E829" i="3"/>
  <c r="E779" i="3"/>
  <c r="F139" i="1"/>
  <c r="G139" i="1" s="1"/>
  <c r="H139" i="1" s="1"/>
  <c r="F150" i="1"/>
  <c r="G150" i="1" s="1"/>
  <c r="H150" i="1" s="1"/>
  <c r="E790" i="3"/>
  <c r="F126" i="1"/>
  <c r="G126" i="1" s="1"/>
  <c r="H126" i="1" s="1"/>
  <c r="E766" i="3"/>
  <c r="F559" i="1"/>
  <c r="G559" i="1" s="1"/>
  <c r="I559" i="1" s="1"/>
  <c r="E491" i="3"/>
  <c r="E251" i="3"/>
  <c r="F517" i="1"/>
  <c r="G517" i="1" s="1"/>
  <c r="I517" i="1" s="1"/>
  <c r="F716" i="1"/>
  <c r="G716" i="1" s="1"/>
  <c r="I716" i="1" s="1"/>
  <c r="E394" i="3"/>
  <c r="E298" i="3"/>
  <c r="E903" i="3"/>
  <c r="E190" i="3"/>
  <c r="E578" i="3"/>
  <c r="E544" i="3"/>
  <c r="F581" i="1"/>
  <c r="G581" i="1" s="1"/>
  <c r="I581" i="1" s="1"/>
  <c r="F748" i="1"/>
  <c r="G748" i="1" s="1"/>
  <c r="I748" i="1" s="1"/>
  <c r="F950" i="1"/>
  <c r="G950" i="1" s="1"/>
  <c r="I950" i="1" s="1"/>
  <c r="F595" i="1"/>
  <c r="G595" i="1" s="1"/>
  <c r="I595" i="1" s="1"/>
  <c r="E1006" i="3"/>
  <c r="E882" i="3"/>
  <c r="F258" i="1"/>
  <c r="G258" i="1" s="1"/>
  <c r="I258" i="1" s="1"/>
  <c r="F961" i="1"/>
  <c r="G961" i="1" s="1"/>
  <c r="I961" i="1" s="1"/>
  <c r="E579" i="3"/>
  <c r="E669" i="3"/>
  <c r="F28" i="1"/>
  <c r="G28" i="1" s="1"/>
  <c r="H28" i="1" s="1"/>
  <c r="E312" i="3"/>
  <c r="F696" i="1"/>
  <c r="G696" i="1" s="1"/>
  <c r="I696" i="1" s="1"/>
  <c r="E702" i="3"/>
  <c r="F62" i="1"/>
  <c r="G62" i="1" s="1"/>
  <c r="H62" i="1" s="1"/>
  <c r="E467" i="3"/>
  <c r="E537" i="3"/>
  <c r="E782" i="3"/>
  <c r="E770" i="3"/>
  <c r="F871" i="1"/>
  <c r="G871" i="1" s="1"/>
  <c r="I871" i="1" s="1"/>
  <c r="E568" i="3"/>
  <c r="F822" i="1"/>
  <c r="G822" i="1" s="1"/>
  <c r="I822" i="1" s="1"/>
  <c r="E438" i="3"/>
  <c r="E295" i="3"/>
  <c r="F679" i="1"/>
  <c r="G679" i="1" s="1"/>
  <c r="I679" i="1" s="1"/>
  <c r="F736" i="1"/>
  <c r="G736" i="1" s="1"/>
  <c r="I736" i="1" s="1"/>
  <c r="E352" i="3"/>
  <c r="F792" i="1"/>
  <c r="G792" i="1" s="1"/>
  <c r="I792" i="1" s="1"/>
  <c r="E408" i="3"/>
  <c r="F899" i="1"/>
  <c r="G899" i="1" s="1"/>
  <c r="I899" i="1" s="1"/>
  <c r="E512" i="3"/>
  <c r="E49" i="3"/>
  <c r="E50" i="3"/>
  <c r="F361" i="1"/>
  <c r="G361" i="1" s="1"/>
  <c r="I361" i="1" s="1"/>
  <c r="F381" i="1"/>
  <c r="G381" i="1" s="1"/>
  <c r="I381" i="1" s="1"/>
  <c r="E954" i="3"/>
  <c r="F47" i="1"/>
  <c r="G47" i="1" s="1"/>
  <c r="H47" i="1" s="1"/>
  <c r="E688" i="3"/>
  <c r="E442" i="3"/>
  <c r="F826" i="1"/>
  <c r="G826" i="1" s="1"/>
  <c r="I826" i="1" s="1"/>
  <c r="E967" i="3"/>
  <c r="F400" i="1"/>
  <c r="G400" i="1" s="1"/>
  <c r="I400" i="1" s="1"/>
  <c r="F759" i="1"/>
  <c r="G759" i="1" s="1"/>
  <c r="I759" i="1" s="1"/>
  <c r="E374" i="3"/>
  <c r="E16" i="3"/>
  <c r="F348" i="1"/>
  <c r="G348" i="1" s="1"/>
  <c r="I348" i="1" s="1"/>
  <c r="E941" i="3"/>
  <c r="F49" i="1"/>
  <c r="R49" i="1" s="1"/>
  <c r="E690" i="3"/>
  <c r="F198" i="1"/>
  <c r="G198" i="1" s="1"/>
  <c r="H198" i="1" s="1"/>
  <c r="E838" i="3"/>
  <c r="F638" i="1"/>
  <c r="G638" i="1" s="1"/>
  <c r="I638" i="1" s="1"/>
  <c r="E263" i="3"/>
  <c r="F77" i="1"/>
  <c r="G77" i="1" s="1"/>
  <c r="H77" i="1" s="1"/>
  <c r="E717" i="3"/>
  <c r="F548" i="1"/>
  <c r="G548" i="1" s="1"/>
  <c r="I548" i="1" s="1"/>
  <c r="E993" i="3"/>
  <c r="F702" i="1"/>
  <c r="G702" i="1" s="1"/>
  <c r="I702" i="1" s="1"/>
  <c r="E318" i="3"/>
  <c r="F814" i="1"/>
  <c r="G814" i="1" s="1"/>
  <c r="I814" i="1" s="1"/>
  <c r="Z290" i="4"/>
  <c r="P290" i="4"/>
  <c r="G290" i="4"/>
  <c r="Z568" i="4"/>
  <c r="G568" i="4"/>
  <c r="Z522" i="4"/>
  <c r="AU522" i="4"/>
  <c r="AT522" i="4" s="1"/>
  <c r="P522" i="4"/>
  <c r="AF522" i="4" s="1"/>
  <c r="P379" i="4"/>
  <c r="Z379" i="4"/>
  <c r="G379" i="4"/>
  <c r="G217" i="4"/>
  <c r="H217" i="4" s="1"/>
  <c r="Z217" i="4"/>
  <c r="P217" i="4"/>
  <c r="G109" i="4"/>
  <c r="AU109" i="4"/>
  <c r="Z109" i="4"/>
  <c r="P109" i="4"/>
  <c r="P368" i="4"/>
  <c r="G368" i="4"/>
  <c r="G318" i="4"/>
  <c r="Z318" i="4"/>
  <c r="G537" i="4"/>
  <c r="AU537" i="4"/>
  <c r="AT537" i="4" s="1"/>
  <c r="Z537" i="4"/>
  <c r="P537" i="4"/>
  <c r="Z466" i="4"/>
  <c r="G466" i="4"/>
  <c r="P466" i="4"/>
  <c r="G281" i="4"/>
  <c r="AU281" i="4"/>
  <c r="P281" i="4"/>
  <c r="Z281" i="4"/>
  <c r="Z885" i="4"/>
  <c r="G885" i="4"/>
  <c r="P885" i="4"/>
  <c r="G648" i="4"/>
  <c r="Z648" i="4"/>
  <c r="P648" i="4"/>
  <c r="G1139" i="4"/>
  <c r="K1139" i="4" s="1"/>
  <c r="Z1139" i="4"/>
  <c r="AU1139" i="4"/>
  <c r="AT1139" i="4" s="1"/>
  <c r="P1139" i="4"/>
  <c r="G1009" i="4"/>
  <c r="Z1009" i="4"/>
  <c r="P1009" i="4"/>
  <c r="G483" i="4"/>
  <c r="Z483" i="4"/>
  <c r="P483" i="4"/>
  <c r="G77" i="4"/>
  <c r="H77" i="4" s="1"/>
  <c r="Z77" i="4"/>
  <c r="P77" i="4"/>
  <c r="AU77" i="4"/>
  <c r="AT77" i="4" s="1"/>
  <c r="Z863" i="4"/>
  <c r="AU863" i="4"/>
  <c r="G863" i="4"/>
  <c r="P863" i="4"/>
  <c r="Z66" i="4"/>
  <c r="G66" i="4"/>
  <c r="H66" i="4" s="1"/>
  <c r="P66" i="4"/>
  <c r="G71" i="4"/>
  <c r="Z71" i="4"/>
  <c r="P71" i="4"/>
  <c r="Z47" i="4"/>
  <c r="G47" i="4"/>
  <c r="H47" i="4" s="1"/>
  <c r="P47" i="4"/>
  <c r="G100" i="4"/>
  <c r="Z100" i="4"/>
  <c r="AU100" i="4"/>
  <c r="P100" i="4"/>
  <c r="Z1104" i="4"/>
  <c r="AA1104" i="4" s="1"/>
  <c r="G1104" i="4"/>
  <c r="Z368" i="4"/>
  <c r="P318" i="4"/>
  <c r="P568" i="4"/>
  <c r="Z480" i="4"/>
  <c r="P480" i="4"/>
  <c r="G480" i="4"/>
  <c r="AU480" i="4"/>
  <c r="AU417" i="4"/>
  <c r="G417" i="4"/>
  <c r="P417" i="4"/>
  <c r="Z417" i="4"/>
  <c r="G326" i="4"/>
  <c r="P326" i="4"/>
  <c r="AU326" i="4"/>
  <c r="AT326" i="4" s="1"/>
  <c r="Z326" i="4"/>
  <c r="AU272" i="4"/>
  <c r="G272" i="4"/>
  <c r="Z272" i="4"/>
  <c r="P272" i="4"/>
  <c r="G553" i="4"/>
  <c r="P553" i="4"/>
  <c r="Z553" i="4"/>
  <c r="AU404" i="4"/>
  <c r="G404" i="4"/>
  <c r="P404" i="4"/>
  <c r="G200" i="4"/>
  <c r="AU200" i="4"/>
  <c r="AT200" i="4" s="1"/>
  <c r="AS200" i="4" s="1"/>
  <c r="AR200" i="4" s="1"/>
  <c r="AQ200" i="4" s="1"/>
  <c r="AP200" i="4" s="1"/>
  <c r="AO200" i="4" s="1"/>
  <c r="AN200" i="4" s="1"/>
  <c r="AM200" i="4" s="1"/>
  <c r="AL200" i="4" s="1"/>
  <c r="P200" i="4"/>
  <c r="Z200" i="4"/>
  <c r="P409" i="4"/>
  <c r="AU409" i="4"/>
  <c r="G409" i="4"/>
  <c r="Z409" i="4"/>
  <c r="G234" i="4"/>
  <c r="P234" i="4"/>
  <c r="Z234" i="4"/>
  <c r="AU234" i="4"/>
  <c r="AT234" i="4" s="1"/>
  <c r="AS234" i="4" s="1"/>
  <c r="AR234" i="4" s="1"/>
  <c r="AQ234" i="4" s="1"/>
  <c r="AP234" i="4" s="1"/>
  <c r="AO234" i="4" s="1"/>
  <c r="AN234" i="4" s="1"/>
  <c r="AM234" i="4" s="1"/>
  <c r="AL234" i="4" s="1"/>
  <c r="AU141" i="4"/>
  <c r="G141" i="4"/>
  <c r="Z141" i="4"/>
  <c r="P141" i="4"/>
  <c r="Z306" i="4"/>
  <c r="AU306" i="4"/>
  <c r="AT306" i="4" s="1"/>
  <c r="AS306" i="4" s="1"/>
  <c r="AR306" i="4" s="1"/>
  <c r="G306" i="4"/>
  <c r="I306" i="4" s="1"/>
  <c r="P306" i="4"/>
  <c r="AF306" i="4" s="1"/>
  <c r="AU258" i="4"/>
  <c r="AT258" i="4" s="1"/>
  <c r="AS258" i="4" s="1"/>
  <c r="AR258" i="4" s="1"/>
  <c r="AQ258" i="4" s="1"/>
  <c r="AP258" i="4" s="1"/>
  <c r="AO258" i="4" s="1"/>
  <c r="AN258" i="4" s="1"/>
  <c r="AM258" i="4" s="1"/>
  <c r="AL258" i="4" s="1"/>
  <c r="P258" i="4"/>
  <c r="Z258" i="4"/>
  <c r="G258" i="4"/>
  <c r="G152" i="4"/>
  <c r="Z152" i="4"/>
  <c r="P152" i="4"/>
  <c r="Z581" i="4"/>
  <c r="AU581" i="4"/>
  <c r="AT581" i="4" s="1"/>
  <c r="AS581" i="4" s="1"/>
  <c r="AR581" i="4" s="1"/>
  <c r="AQ581" i="4" s="1"/>
  <c r="AP581" i="4" s="1"/>
  <c r="AO581" i="4" s="1"/>
  <c r="AN581" i="4" s="1"/>
  <c r="AM581" i="4" s="1"/>
  <c r="AL581" i="4" s="1"/>
  <c r="P581" i="4"/>
  <c r="AF581" i="4" s="1"/>
  <c r="AU504" i="4"/>
  <c r="AT504" i="4" s="1"/>
  <c r="AS504" i="4" s="1"/>
  <c r="AR504" i="4" s="1"/>
  <c r="AQ504" i="4" s="1"/>
  <c r="AP504" i="4" s="1"/>
  <c r="AO504" i="4" s="1"/>
  <c r="AN504" i="4" s="1"/>
  <c r="AM504" i="4" s="1"/>
  <c r="AL504" i="4" s="1"/>
  <c r="P504" i="4"/>
  <c r="Z504" i="4"/>
  <c r="G504" i="4"/>
  <c r="Z428" i="4"/>
  <c r="G428" i="4"/>
  <c r="I428" i="4" s="1"/>
  <c r="AU428" i="4"/>
  <c r="AT428" i="4" s="1"/>
  <c r="AS428" i="4" s="1"/>
  <c r="AR428" i="4" s="1"/>
  <c r="AQ428" i="4" s="1"/>
  <c r="AP428" i="4" s="1"/>
  <c r="AO428" i="4" s="1"/>
  <c r="AN428" i="4" s="1"/>
  <c r="AM428" i="4" s="1"/>
  <c r="AL428" i="4" s="1"/>
  <c r="G1107" i="4"/>
  <c r="AU1107" i="4"/>
  <c r="Z1107" i="4"/>
  <c r="P1107" i="4"/>
  <c r="AU466" i="4"/>
  <c r="AF289" i="4"/>
  <c r="AF75" i="4"/>
  <c r="AF805" i="4"/>
  <c r="AF491" i="4"/>
  <c r="AF395" i="4"/>
  <c r="AF362" i="4"/>
  <c r="AF339" i="4"/>
  <c r="AF977" i="4"/>
  <c r="AF101" i="4"/>
  <c r="AF488" i="4"/>
  <c r="AF126" i="4"/>
  <c r="AF301" i="4"/>
  <c r="AF518" i="4"/>
  <c r="AF686" i="4"/>
  <c r="AF970" i="4"/>
  <c r="AU1066" i="4"/>
  <c r="AU450" i="4"/>
  <c r="BL144" i="4"/>
  <c r="AU1062" i="4"/>
  <c r="AU112" i="4"/>
  <c r="AT112" i="4" s="1"/>
  <c r="AS112" i="4" s="1"/>
  <c r="AR112" i="4" s="1"/>
  <c r="AQ112" i="4" s="1"/>
  <c r="AU829" i="4"/>
  <c r="AU1004" i="4"/>
  <c r="AU1027" i="4"/>
  <c r="AT1027" i="4" s="1"/>
  <c r="AS1027" i="4" s="1"/>
  <c r="AR1027" i="4" s="1"/>
  <c r="AQ1027" i="4" s="1"/>
  <c r="AP1027" i="4" s="1"/>
  <c r="AO1027" i="4" s="1"/>
  <c r="AN1027" i="4" s="1"/>
  <c r="AM1027" i="4" s="1"/>
  <c r="AL1027" i="4" s="1"/>
  <c r="AU904" i="4"/>
  <c r="AU81" i="4"/>
  <c r="AU93" i="4"/>
  <c r="AT93" i="4" s="1"/>
  <c r="BL174" i="4"/>
  <c r="AU644" i="4"/>
  <c r="AT644" i="4" s="1"/>
  <c r="AS644" i="4" s="1"/>
  <c r="AR644" i="4" s="1"/>
  <c r="AQ644" i="4" s="1"/>
  <c r="AU882" i="4"/>
  <c r="AU886" i="4"/>
  <c r="AU625" i="4"/>
  <c r="AU770" i="4"/>
  <c r="BL71" i="4"/>
  <c r="AU30" i="4"/>
  <c r="AU1030" i="4"/>
  <c r="AU986" i="4"/>
  <c r="AU945" i="4"/>
  <c r="AT945" i="4" s="1"/>
  <c r="AS945" i="4" s="1"/>
  <c r="AR945" i="4" s="1"/>
  <c r="AU26" i="4"/>
  <c r="BL93" i="4"/>
  <c r="BL162" i="4"/>
  <c r="AU844" i="4"/>
  <c r="AU681" i="4"/>
  <c r="AU613" i="4"/>
  <c r="AT613" i="4" s="1"/>
  <c r="AS613" i="4" s="1"/>
  <c r="AR613" i="4" s="1"/>
  <c r="AQ613" i="4" s="1"/>
  <c r="AP613" i="4" s="1"/>
  <c r="AO613" i="4" s="1"/>
  <c r="AN613" i="4" s="1"/>
  <c r="AM613" i="4" s="1"/>
  <c r="AL613" i="4" s="1"/>
  <c r="AU1011" i="4"/>
  <c r="AU1047" i="4"/>
  <c r="AU1082" i="4"/>
  <c r="AU1097" i="4"/>
  <c r="AU750" i="4"/>
  <c r="AU588" i="4"/>
  <c r="AT588" i="4" s="1"/>
  <c r="AU736" i="4"/>
  <c r="AT736" i="4" s="1"/>
  <c r="AS736" i="4" s="1"/>
  <c r="AR736" i="4" s="1"/>
  <c r="AQ736" i="4" s="1"/>
  <c r="AU825" i="4"/>
  <c r="AU708" i="4"/>
  <c r="AT708" i="4" s="1"/>
  <c r="AS708" i="4" s="1"/>
  <c r="AR708" i="4" s="1"/>
  <c r="AQ708" i="4" s="1"/>
  <c r="AU812" i="4"/>
  <c r="BL51" i="4"/>
  <c r="AU799" i="4"/>
  <c r="AT799" i="4" s="1"/>
  <c r="AS799" i="4" s="1"/>
  <c r="AR799" i="4" s="1"/>
  <c r="AQ799" i="4" s="1"/>
  <c r="AP799" i="4" s="1"/>
  <c r="AO799" i="4" s="1"/>
  <c r="AN799" i="4" s="1"/>
  <c r="AM799" i="4" s="1"/>
  <c r="AL799" i="4" s="1"/>
  <c r="AU482" i="4"/>
  <c r="AU660" i="4"/>
  <c r="AU462" i="4"/>
  <c r="AU941" i="4"/>
  <c r="AT941" i="4" s="1"/>
  <c r="AS941" i="4" s="1"/>
  <c r="AR941" i="4" s="1"/>
  <c r="AQ941" i="4" s="1"/>
  <c r="AP941" i="4" s="1"/>
  <c r="AO941" i="4" s="1"/>
  <c r="AN941" i="4" s="1"/>
  <c r="AM941" i="4" s="1"/>
  <c r="AL941" i="4" s="1"/>
  <c r="AU1063" i="4"/>
  <c r="AU900" i="4"/>
  <c r="AT900" i="4" s="1"/>
  <c r="AS900" i="4" s="1"/>
  <c r="AR900" i="4" s="1"/>
  <c r="AQ900" i="4" s="1"/>
  <c r="AP900" i="4" s="1"/>
  <c r="AO900" i="4" s="1"/>
  <c r="AN900" i="4" s="1"/>
  <c r="AM900" i="4" s="1"/>
  <c r="AL900" i="4" s="1"/>
  <c r="AU1123" i="4"/>
  <c r="AU372" i="4"/>
  <c r="AT372" i="4" s="1"/>
  <c r="AS372" i="4" s="1"/>
  <c r="AR372" i="4" s="1"/>
  <c r="AQ372" i="4" s="1"/>
  <c r="AP372" i="4" s="1"/>
  <c r="AO372" i="4" s="1"/>
  <c r="AN372" i="4" s="1"/>
  <c r="AM372" i="4" s="1"/>
  <c r="AL372" i="4" s="1"/>
  <c r="AU666" i="4"/>
  <c r="AU740" i="4"/>
  <c r="AT740" i="4" s="1"/>
  <c r="AS740" i="4" s="1"/>
  <c r="AR740" i="4" s="1"/>
  <c r="AQ740" i="4" s="1"/>
  <c r="AP740" i="4" s="1"/>
  <c r="AO740" i="4" s="1"/>
  <c r="AN740" i="4" s="1"/>
  <c r="AM740" i="4" s="1"/>
  <c r="AL740" i="4" s="1"/>
  <c r="AU1079" i="4"/>
  <c r="AU300" i="4"/>
  <c r="AU225" i="4"/>
  <c r="AT225" i="4" s="1"/>
  <c r="AS225" i="4" s="1"/>
  <c r="AR225" i="4" s="1"/>
  <c r="AQ225" i="4" s="1"/>
  <c r="AP225" i="4" s="1"/>
  <c r="AO225" i="4" s="1"/>
  <c r="AU824" i="4"/>
  <c r="AT824" i="4" s="1"/>
  <c r="AS824" i="4" s="1"/>
  <c r="AR824" i="4" s="1"/>
  <c r="AQ824" i="4" s="1"/>
  <c r="BL64" i="4"/>
  <c r="BL129" i="4"/>
  <c r="AU29" i="4"/>
  <c r="AT29" i="4" s="1"/>
  <c r="BL50" i="4"/>
  <c r="AU911" i="4"/>
  <c r="AT911" i="4" s="1"/>
  <c r="AS911" i="4" s="1"/>
  <c r="AR911" i="4" s="1"/>
  <c r="AQ911" i="4" s="1"/>
  <c r="AP911" i="4" s="1"/>
  <c r="BL3" i="4"/>
  <c r="AU630" i="4"/>
  <c r="AU1111" i="4"/>
  <c r="AT1111" i="4" s="1"/>
  <c r="AS1111" i="4" s="1"/>
  <c r="AU1141" i="4"/>
  <c r="AT1141" i="4" s="1"/>
  <c r="AU915" i="4"/>
  <c r="AT915" i="4" s="1"/>
  <c r="AU727" i="4"/>
  <c r="AT727" i="4" s="1"/>
  <c r="AS727" i="4" s="1"/>
  <c r="AR727" i="4" s="1"/>
  <c r="AQ727" i="4" s="1"/>
  <c r="AP727" i="4" s="1"/>
  <c r="AO727" i="4" s="1"/>
  <c r="AU862" i="4"/>
  <c r="AT862" i="4" s="1"/>
  <c r="AS862" i="4" s="1"/>
  <c r="AR862" i="4" s="1"/>
  <c r="AQ862" i="4" s="1"/>
  <c r="AP862" i="4" s="1"/>
  <c r="AO862" i="4" s="1"/>
  <c r="AN862" i="4" s="1"/>
  <c r="AM862" i="4" s="1"/>
  <c r="AL862" i="4" s="1"/>
  <c r="AU1073" i="4"/>
  <c r="AU1040" i="4"/>
  <c r="AU1000" i="4"/>
  <c r="AU849" i="4"/>
  <c r="AT849" i="4" s="1"/>
  <c r="AU597" i="4"/>
  <c r="AT597" i="4" s="1"/>
  <c r="AS597" i="4" s="1"/>
  <c r="AU641" i="4"/>
  <c r="AU507" i="4"/>
  <c r="AU942" i="4"/>
  <c r="BL85" i="4"/>
  <c r="AU1143" i="4"/>
  <c r="AU1044" i="4"/>
  <c r="BL15" i="4"/>
  <c r="BL83" i="4"/>
  <c r="AU983" i="4"/>
  <c r="AT983" i="4" s="1"/>
  <c r="BL19" i="4"/>
  <c r="AU793" i="4"/>
  <c r="AU958" i="4"/>
  <c r="AT958" i="4" s="1"/>
  <c r="AS958" i="4" s="1"/>
  <c r="AR958" i="4" s="1"/>
  <c r="BL194" i="4"/>
  <c r="AU959" i="4"/>
  <c r="BL164" i="4"/>
  <c r="AU807" i="4"/>
  <c r="AT807" i="4" s="1"/>
  <c r="AU527" i="4"/>
  <c r="AU716" i="4"/>
  <c r="AU629" i="4"/>
  <c r="AT629" i="4" s="1"/>
  <c r="AU1019" i="4"/>
  <c r="AU775" i="4"/>
  <c r="AU735" i="4"/>
  <c r="AU441" i="4"/>
  <c r="AU83" i="4"/>
  <c r="AT83" i="4" s="1"/>
  <c r="AS83" i="4" s="1"/>
  <c r="AR83" i="4" s="1"/>
  <c r="AQ83" i="4" s="1"/>
  <c r="AP83" i="4" s="1"/>
  <c r="AO83" i="4" s="1"/>
  <c r="AN83" i="4" s="1"/>
  <c r="AM83" i="4" s="1"/>
  <c r="AL83" i="4" s="1"/>
  <c r="AU160" i="4"/>
  <c r="AT160" i="4" s="1"/>
  <c r="AS160" i="4" s="1"/>
  <c r="AR160" i="4" s="1"/>
  <c r="AQ160" i="4" s="1"/>
  <c r="AP160" i="4" s="1"/>
  <c r="AO160" i="4" s="1"/>
  <c r="AN160" i="4" s="1"/>
  <c r="AM160" i="4" s="1"/>
  <c r="AL160" i="4" s="1"/>
  <c r="AU645" i="4"/>
  <c r="AT645" i="4" s="1"/>
  <c r="BL201" i="4"/>
  <c r="AU364" i="4"/>
  <c r="AU623" i="4"/>
  <c r="AU1090" i="4"/>
  <c r="AU1042" i="4"/>
  <c r="AT1042" i="4" s="1"/>
  <c r="AU1131" i="4"/>
  <c r="AU777" i="4"/>
  <c r="AU1126" i="4"/>
  <c r="AU930" i="4"/>
  <c r="AU674" i="4"/>
  <c r="AU948" i="4"/>
  <c r="AT948" i="4" s="1"/>
  <c r="AS948" i="4" s="1"/>
  <c r="AR948" i="4" s="1"/>
  <c r="AQ948" i="4" s="1"/>
  <c r="AP948" i="4" s="1"/>
  <c r="AO948" i="4" s="1"/>
  <c r="AN948" i="4" s="1"/>
  <c r="AM948" i="4" s="1"/>
  <c r="AL948" i="4" s="1"/>
  <c r="AU369" i="4"/>
  <c r="AT369" i="4" s="1"/>
  <c r="AU833" i="4"/>
  <c r="AU924" i="4"/>
  <c r="AT924" i="4" s="1"/>
  <c r="AS924" i="4" s="1"/>
  <c r="AU51" i="4"/>
  <c r="AU245" i="4"/>
  <c r="AT245" i="4" s="1"/>
  <c r="AS245" i="4" s="1"/>
  <c r="AR245" i="4" s="1"/>
  <c r="AQ245" i="4" s="1"/>
  <c r="AP245" i="4" s="1"/>
  <c r="AO245" i="4" s="1"/>
  <c r="AN245" i="4" s="1"/>
  <c r="AM245" i="4" s="1"/>
  <c r="AL245" i="4" s="1"/>
  <c r="AU56" i="4"/>
  <c r="AT56" i="4" s="1"/>
  <c r="AS56" i="4" s="1"/>
  <c r="AR56" i="4" s="1"/>
  <c r="AQ56" i="4" s="1"/>
  <c r="AP56" i="4" s="1"/>
  <c r="AO56" i="4" s="1"/>
  <c r="AN56" i="4" s="1"/>
  <c r="AM56" i="4" s="1"/>
  <c r="AL56" i="4" s="1"/>
  <c r="AU847" i="4"/>
  <c r="BL125" i="4"/>
  <c r="AU490" i="4"/>
  <c r="AU598" i="4"/>
  <c r="BL43" i="4"/>
  <c r="AU42" i="4"/>
  <c r="AU230" i="4"/>
  <c r="AU198" i="4"/>
  <c r="AT198" i="4" s="1"/>
  <c r="AS198" i="4" s="1"/>
  <c r="AR198" i="4" s="1"/>
  <c r="AQ198" i="4" s="1"/>
  <c r="AP198" i="4" s="1"/>
  <c r="AO198" i="4" s="1"/>
  <c r="AN198" i="4" s="1"/>
  <c r="AM198" i="4" s="1"/>
  <c r="AL198" i="4" s="1"/>
  <c r="AU771" i="4"/>
  <c r="AU744" i="4"/>
  <c r="AT744" i="4" s="1"/>
  <c r="AS744" i="4" s="1"/>
  <c r="AR744" i="4" s="1"/>
  <c r="AQ744" i="4" s="1"/>
  <c r="AP744" i="4" s="1"/>
  <c r="AO744" i="4" s="1"/>
  <c r="AN744" i="4" s="1"/>
  <c r="AM744" i="4" s="1"/>
  <c r="AL744" i="4" s="1"/>
  <c r="AI744" i="4" s="1"/>
  <c r="AU920" i="4"/>
  <c r="AU956" i="4"/>
  <c r="AU709" i="4"/>
  <c r="AT709" i="4" s="1"/>
  <c r="AU966" i="4"/>
  <c r="AT966" i="4" s="1"/>
  <c r="AS966" i="4" s="1"/>
  <c r="AR966" i="4" s="1"/>
  <c r="AQ966" i="4" s="1"/>
  <c r="AP966" i="4" s="1"/>
  <c r="AO966" i="4" s="1"/>
  <c r="AN966" i="4" s="1"/>
  <c r="AM966" i="4" s="1"/>
  <c r="AL966" i="4" s="1"/>
  <c r="AU741" i="4"/>
  <c r="AU947" i="4"/>
  <c r="AU1078" i="4"/>
  <c r="AT1078" i="4" s="1"/>
  <c r="AS1078" i="4" s="1"/>
  <c r="AU763" i="4"/>
  <c r="AT763" i="4" s="1"/>
  <c r="AS763" i="4" s="1"/>
  <c r="AR763" i="4" s="1"/>
  <c r="AQ763" i="4" s="1"/>
  <c r="AP763" i="4" s="1"/>
  <c r="AO763" i="4" s="1"/>
  <c r="AN763" i="4" s="1"/>
  <c r="AM763" i="4" s="1"/>
  <c r="AL763" i="4" s="1"/>
  <c r="AU881" i="4"/>
  <c r="AT881" i="4" s="1"/>
  <c r="AU694" i="4"/>
  <c r="AT694" i="4" s="1"/>
  <c r="AS694" i="4" s="1"/>
  <c r="AR694" i="4" s="1"/>
  <c r="AQ694" i="4" s="1"/>
  <c r="AP694" i="4" s="1"/>
  <c r="AO694" i="4" s="1"/>
  <c r="AN694" i="4" s="1"/>
  <c r="AM694" i="4" s="1"/>
  <c r="AL694" i="4" s="1"/>
  <c r="AU59" i="4"/>
  <c r="BL13" i="4"/>
  <c r="BL42" i="4"/>
  <c r="AU1012" i="4"/>
  <c r="BL53" i="4"/>
  <c r="BL130" i="4"/>
  <c r="AU816" i="4"/>
  <c r="AT816" i="4" s="1"/>
  <c r="AU1134" i="4"/>
  <c r="AS1134" i="4" s="1"/>
  <c r="AR1134" i="4" s="1"/>
  <c r="AQ1134" i="4" s="1"/>
  <c r="AP1134" i="4" s="1"/>
  <c r="AO1134" i="4" s="1"/>
  <c r="AN1134" i="4" s="1"/>
  <c r="AM1134" i="4" s="1"/>
  <c r="AL1134" i="4" s="1"/>
  <c r="BL137" i="4"/>
  <c r="AU828" i="4"/>
  <c r="AU968" i="4"/>
  <c r="AT968" i="4" s="1"/>
  <c r="AU710" i="4"/>
  <c r="AU599" i="4"/>
  <c r="AU957" i="4"/>
  <c r="AU477" i="4"/>
  <c r="AU1087" i="4"/>
  <c r="AT1087" i="4" s="1"/>
  <c r="AU496" i="4"/>
  <c r="AU1053" i="4"/>
  <c r="AU612" i="4"/>
  <c r="AU878" i="4"/>
  <c r="AT878" i="4" s="1"/>
  <c r="AS878" i="4" s="1"/>
  <c r="AR878" i="4" s="1"/>
  <c r="AQ878" i="4" s="1"/>
  <c r="AP878" i="4" s="1"/>
  <c r="AO878" i="4" s="1"/>
  <c r="AN878" i="4" s="1"/>
  <c r="AM878" i="4" s="1"/>
  <c r="AL878" i="4" s="1"/>
  <c r="AU1017" i="4"/>
  <c r="AU1024" i="4"/>
  <c r="BL152" i="4"/>
  <c r="BL56" i="4"/>
  <c r="AF769" i="4"/>
  <c r="AF891" i="4"/>
  <c r="AF73" i="4"/>
  <c r="Z654" i="4"/>
  <c r="P654" i="4"/>
  <c r="AF654" i="4" s="1"/>
  <c r="G873" i="4"/>
  <c r="I873" i="4" s="1"/>
  <c r="Z873" i="4"/>
  <c r="G722" i="4"/>
  <c r="I722" i="4" s="1"/>
  <c r="Z722" i="4"/>
  <c r="AF698" i="4"/>
  <c r="Z876" i="4"/>
  <c r="AU578" i="4"/>
  <c r="G745" i="4"/>
  <c r="Z745" i="4"/>
  <c r="Z645" i="4"/>
  <c r="G645" i="4"/>
  <c r="Z671" i="4"/>
  <c r="Z1015" i="4"/>
  <c r="G1015" i="4"/>
  <c r="AU148" i="4"/>
  <c r="AT148" i="4" s="1"/>
  <c r="AS148" i="4" s="1"/>
  <c r="AR148" i="4" s="1"/>
  <c r="AQ148" i="4" s="1"/>
  <c r="AP148" i="4" s="1"/>
  <c r="AO148" i="4" s="1"/>
  <c r="AN148" i="4" s="1"/>
  <c r="AM148" i="4" s="1"/>
  <c r="AL148" i="4" s="1"/>
  <c r="G667" i="4"/>
  <c r="I667" i="4" s="1"/>
  <c r="Z667" i="4"/>
  <c r="AU145" i="4"/>
  <c r="G723" i="4"/>
  <c r="Z723" i="4"/>
  <c r="Z1142" i="4"/>
  <c r="AA1142" i="4" s="1"/>
  <c r="G1142" i="4"/>
  <c r="AB1142" i="4" s="1"/>
  <c r="G871" i="4"/>
  <c r="Z871" i="4"/>
  <c r="Z1028" i="4"/>
  <c r="AU1031" i="4"/>
  <c r="AF269" i="4"/>
  <c r="AA187" i="2"/>
  <c r="AE187" i="2" s="1"/>
  <c r="AB116" i="2"/>
  <c r="AB184" i="2"/>
  <c r="AA108" i="2"/>
  <c r="AE108" i="2" s="1"/>
  <c r="AC30" i="2"/>
  <c r="AA27" i="2"/>
  <c r="AE27" i="2" s="1"/>
  <c r="AA269" i="2"/>
  <c r="AE269" i="2" s="1"/>
  <c r="AF88" i="4"/>
  <c r="AB213" i="2"/>
  <c r="AB187" i="2"/>
  <c r="AC493" i="2"/>
  <c r="AA376" i="2"/>
  <c r="AE376" i="2" s="1"/>
  <c r="AB415" i="2"/>
  <c r="AB269" i="2"/>
  <c r="AA213" i="2"/>
  <c r="AE213" i="2" s="1"/>
  <c r="AC71" i="2"/>
  <c r="AB493" i="2"/>
  <c r="AC376" i="2"/>
  <c r="AA305" i="2"/>
  <c r="AE305" i="2" s="1"/>
  <c r="AA168" i="2"/>
  <c r="AE168" i="2" s="1"/>
  <c r="AF268" i="4"/>
  <c r="AA71" i="2"/>
  <c r="AE71" i="2" s="1"/>
  <c r="AC305" i="2"/>
  <c r="AB168" i="2"/>
  <c r="AC581" i="2"/>
  <c r="AF1056" i="4"/>
  <c r="AF516" i="4"/>
  <c r="AA638" i="2"/>
  <c r="AE638" i="2" s="1"/>
  <c r="AB638" i="2"/>
  <c r="AC183" i="2"/>
  <c r="AB482" i="2"/>
  <c r="AB332" i="2"/>
  <c r="AA332" i="2"/>
  <c r="AE332" i="2" s="1"/>
  <c r="AF700" i="4"/>
  <c r="AF436" i="4"/>
  <c r="AF479" i="4"/>
  <c r="AC332" i="2"/>
  <c r="AA299" i="2"/>
  <c r="AE299" i="2" s="1"/>
  <c r="AC308" i="2"/>
  <c r="AA308" i="2"/>
  <c r="AE308" i="2" s="1"/>
  <c r="AA104" i="2"/>
  <c r="AE104" i="2" s="1"/>
  <c r="AC104" i="2"/>
  <c r="AA90" i="2"/>
  <c r="AE90" i="2" s="1"/>
  <c r="AB90" i="2"/>
  <c r="AC503" i="2"/>
  <c r="AA503" i="2"/>
  <c r="AE503" i="2" s="1"/>
  <c r="AC54" i="2"/>
  <c r="AA54" i="2"/>
  <c r="AE54" i="2" s="1"/>
  <c r="AC102" i="2"/>
  <c r="AB102" i="2"/>
  <c r="AC623" i="2"/>
  <c r="AB623" i="2"/>
  <c r="AC350" i="2"/>
  <c r="AB350" i="2"/>
  <c r="AB53" i="2"/>
  <c r="AC53" i="2"/>
  <c r="AA53" i="2"/>
  <c r="AE53" i="2" s="1"/>
  <c r="AB484" i="2"/>
  <c r="AC484" i="2"/>
  <c r="AA484" i="2"/>
  <c r="AE484" i="2" s="1"/>
  <c r="AC202" i="2"/>
  <c r="AA587" i="2"/>
  <c r="AE587" i="2" s="1"/>
  <c r="AB54" i="2"/>
  <c r="AC544" i="2"/>
  <c r="AB544" i="2"/>
  <c r="AB208" i="2"/>
  <c r="AC208" i="2"/>
  <c r="AC241" i="2"/>
  <c r="AB241" i="2"/>
  <c r="AA241" i="2"/>
  <c r="AE241" i="2" s="1"/>
  <c r="AC414" i="2"/>
  <c r="AA414" i="2"/>
  <c r="AE414" i="2" s="1"/>
  <c r="AB437" i="2"/>
  <c r="AF370" i="4"/>
  <c r="AF299" i="4"/>
  <c r="AB308" i="2"/>
  <c r="AB202" i="2"/>
  <c r="AA623" i="2"/>
  <c r="AE623" i="2" s="1"/>
  <c r="AA52" i="2"/>
  <c r="AE52" i="2" s="1"/>
  <c r="AB52" i="2"/>
  <c r="AC52" i="2"/>
  <c r="AA569" i="2"/>
  <c r="AE569" i="2" s="1"/>
  <c r="AB89" i="2"/>
  <c r="AA89" i="2"/>
  <c r="AE89" i="2" s="1"/>
  <c r="AC89" i="2"/>
  <c r="AA51" i="2"/>
  <c r="AE51" i="2" s="1"/>
  <c r="AB51" i="2"/>
  <c r="AB421" i="2"/>
  <c r="AC421" i="2"/>
  <c r="AC564" i="2"/>
  <c r="AB564" i="2"/>
  <c r="AF365" i="4"/>
  <c r="AF283" i="4"/>
  <c r="AF223" i="4"/>
  <c r="AC124" i="2"/>
  <c r="AB134" i="2"/>
  <c r="AC134" i="2"/>
  <c r="AB410" i="2"/>
  <c r="AC410" i="2"/>
  <c r="AA410" i="2"/>
  <c r="AE410" i="2" s="1"/>
  <c r="AC363" i="2"/>
  <c r="AB363" i="2"/>
  <c r="AA363" i="2"/>
  <c r="AE363" i="2" s="1"/>
  <c r="AC635" i="2"/>
  <c r="AA635" i="2"/>
  <c r="AE635" i="2" s="1"/>
  <c r="AB635" i="2"/>
  <c r="AA606" i="2"/>
  <c r="AE606" i="2" s="1"/>
  <c r="AC606" i="2"/>
  <c r="AB357" i="2"/>
  <c r="AA357" i="2"/>
  <c r="AE357" i="2" s="1"/>
  <c r="AA139" i="2"/>
  <c r="AE139" i="2" s="1"/>
  <c r="AB139" i="2"/>
  <c r="AB388" i="2"/>
  <c r="AB513" i="2"/>
  <c r="AA513" i="2"/>
  <c r="AE513" i="2" s="1"/>
  <c r="AA534" i="2"/>
  <c r="AE534" i="2" s="1"/>
  <c r="AB534" i="2"/>
  <c r="AB463" i="2"/>
  <c r="AC463" i="2"/>
  <c r="AB547" i="2"/>
  <c r="AA547" i="2"/>
  <c r="AE547" i="2" s="1"/>
  <c r="AC547" i="2"/>
  <c r="AF574" i="4"/>
  <c r="AA564" i="2"/>
  <c r="AE564" i="2" s="1"/>
  <c r="AA639" i="2"/>
  <c r="AE639" i="2" s="1"/>
  <c r="AC639" i="2"/>
  <c r="AA433" i="2"/>
  <c r="AE433" i="2" s="1"/>
  <c r="AA68" i="2"/>
  <c r="AE68" i="2" s="1"/>
  <c r="AB68" i="2"/>
  <c r="AC292" i="2"/>
  <c r="AB292" i="2"/>
  <c r="AC492" i="2"/>
  <c r="AA492" i="2"/>
  <c r="AE492" i="2" s="1"/>
  <c r="AC91" i="2"/>
  <c r="AA91" i="2"/>
  <c r="AE91" i="2" s="1"/>
  <c r="AB91" i="2"/>
  <c r="AC42" i="2"/>
  <c r="AA42" i="2"/>
  <c r="AE42" i="2" s="1"/>
  <c r="AB121" i="2"/>
  <c r="AA121" i="2"/>
  <c r="AE121" i="2" s="1"/>
  <c r="AC121" i="2"/>
  <c r="AC112" i="2"/>
  <c r="AA112" i="2"/>
  <c r="AE112" i="2" s="1"/>
  <c r="AB281" i="2"/>
  <c r="AB40" i="2"/>
  <c r="AC40" i="2"/>
  <c r="AA94" i="2"/>
  <c r="AE94" i="2" s="1"/>
  <c r="AB561" i="2"/>
  <c r="AC477" i="2"/>
  <c r="AC329" i="2"/>
  <c r="AA487" i="2"/>
  <c r="AE487" i="2" s="1"/>
  <c r="AC27" i="2"/>
  <c r="AC76" i="2"/>
  <c r="AC355" i="2"/>
  <c r="AC176" i="2"/>
  <c r="AB336" i="2"/>
  <c r="AC293" i="2"/>
  <c r="AB147" i="2"/>
  <c r="AC520" i="2"/>
  <c r="AA551" i="2"/>
  <c r="AE551" i="2" s="1"/>
  <c r="AA347" i="2"/>
  <c r="AE347" i="2" s="1"/>
  <c r="AB293" i="2"/>
  <c r="AB60" i="2"/>
  <c r="AA516" i="2"/>
  <c r="AE516" i="2" s="1"/>
  <c r="AA423" i="2"/>
  <c r="AE423" i="2" s="1"/>
  <c r="AB286" i="2"/>
  <c r="AS77" i="4"/>
  <c r="AR77" i="4" s="1"/>
  <c r="AQ77" i="4" s="1"/>
  <c r="AP77" i="4" s="1"/>
  <c r="AO77" i="4" s="1"/>
  <c r="AN77" i="4" s="1"/>
  <c r="AM77" i="4" s="1"/>
  <c r="AL77" i="4" s="1"/>
  <c r="AQ306" i="4"/>
  <c r="AP306" i="4" s="1"/>
  <c r="AO306" i="4" s="1"/>
  <c r="AN306" i="4" s="1"/>
  <c r="AM306" i="4" s="1"/>
  <c r="AL306" i="4" s="1"/>
  <c r="AQ537" i="4"/>
  <c r="AP537" i="4" s="1"/>
  <c r="AO537" i="4" s="1"/>
  <c r="AN537" i="4" s="1"/>
  <c r="AM537" i="4" s="1"/>
  <c r="AL537" i="4" s="1"/>
  <c r="AT409" i="4"/>
  <c r="AS409" i="4" s="1"/>
  <c r="AR409" i="4" s="1"/>
  <c r="AQ409" i="4" s="1"/>
  <c r="AP409" i="4" s="1"/>
  <c r="AO409" i="4" s="1"/>
  <c r="AN409" i="4" s="1"/>
  <c r="AM409" i="4" s="1"/>
  <c r="AL409" i="4" s="1"/>
  <c r="AT404" i="4"/>
  <c r="AS404" i="4" s="1"/>
  <c r="AR404" i="4" s="1"/>
  <c r="AQ404" i="4" s="1"/>
  <c r="AP404" i="4" s="1"/>
  <c r="AO404" i="4" s="1"/>
  <c r="AN404" i="4" s="1"/>
  <c r="AM404" i="4" s="1"/>
  <c r="AL404" i="4" s="1"/>
  <c r="AT674" i="4"/>
  <c r="AS674" i="4" s="1"/>
  <c r="AR674" i="4" s="1"/>
  <c r="AQ674" i="4" s="1"/>
  <c r="AP674" i="4" s="1"/>
  <c r="AO674" i="4" s="1"/>
  <c r="AN674" i="4" s="1"/>
  <c r="AM674" i="4" s="1"/>
  <c r="AL674" i="4" s="1"/>
  <c r="AT681" i="4"/>
  <c r="AS681" i="4" s="1"/>
  <c r="AR681" i="4" s="1"/>
  <c r="AQ681" i="4" s="1"/>
  <c r="AP681" i="4" s="1"/>
  <c r="AO681" i="4" s="1"/>
  <c r="AN681" i="4" s="1"/>
  <c r="AM681" i="4" s="1"/>
  <c r="AL681" i="4" s="1"/>
  <c r="Z247" i="4"/>
  <c r="G247" i="4"/>
  <c r="R636" i="4"/>
  <c r="Z636" i="4"/>
  <c r="G910" i="4"/>
  <c r="Z910" i="4"/>
  <c r="P910" i="4"/>
  <c r="Z801" i="4"/>
  <c r="G801" i="4"/>
  <c r="Z764" i="4"/>
  <c r="G764" i="4"/>
  <c r="Z457" i="4"/>
  <c r="G457" i="4"/>
  <c r="AU457" i="4"/>
  <c r="Z319" i="4"/>
  <c r="G319" i="4"/>
  <c r="AU1119" i="4"/>
  <c r="G1119" i="4"/>
  <c r="Z1072" i="4"/>
  <c r="G1072" i="4"/>
  <c r="P1072" i="4"/>
  <c r="AU907" i="4"/>
  <c r="Z907" i="4"/>
  <c r="G907" i="4"/>
  <c r="AU646" i="4"/>
  <c r="G646" i="4"/>
  <c r="Z646" i="4"/>
  <c r="Z614" i="4"/>
  <c r="AU614" i="4"/>
  <c r="G614" i="4"/>
  <c r="Z571" i="4"/>
  <c r="G571" i="4"/>
  <c r="AU571" i="4"/>
  <c r="Z55" i="4"/>
  <c r="G55" i="4"/>
  <c r="Z53" i="4"/>
  <c r="G53" i="4"/>
  <c r="G688" i="4"/>
  <c r="Z688" i="4"/>
  <c r="AU688" i="4"/>
  <c r="Z31" i="4"/>
  <c r="G31" i="4"/>
  <c r="P31" i="4"/>
  <c r="Z52" i="4"/>
  <c r="AU52" i="4"/>
  <c r="G52" i="4"/>
  <c r="P52" i="4"/>
  <c r="Z78" i="4"/>
  <c r="G78" i="4"/>
  <c r="G33" i="4"/>
  <c r="Z33" i="4"/>
  <c r="P33" i="4"/>
  <c r="AS537" i="4"/>
  <c r="AR537" i="4" s="1"/>
  <c r="AT612" i="4"/>
  <c r="AS612" i="4" s="1"/>
  <c r="AR612" i="4" s="1"/>
  <c r="AQ612" i="4" s="1"/>
  <c r="AP612" i="4" s="1"/>
  <c r="AO612" i="4" s="1"/>
  <c r="AN612" i="4" s="1"/>
  <c r="AM612" i="4" s="1"/>
  <c r="AL612" i="4" s="1"/>
  <c r="Z785" i="4"/>
  <c r="AS1141" i="4"/>
  <c r="AR1141" i="4" s="1"/>
  <c r="AQ1141" i="4" s="1"/>
  <c r="AP1141" i="4" s="1"/>
  <c r="AO1141" i="4" s="1"/>
  <c r="AN1141" i="4" s="1"/>
  <c r="AM1141" i="4" s="1"/>
  <c r="AL1141" i="4" s="1"/>
  <c r="AS849" i="4"/>
  <c r="AR849" i="4" s="1"/>
  <c r="AQ849" i="4" s="1"/>
  <c r="AP849" i="4" s="1"/>
  <c r="AO849" i="4" s="1"/>
  <c r="AN849" i="4" s="1"/>
  <c r="AM849" i="4" s="1"/>
  <c r="AL849" i="4" s="1"/>
  <c r="AT1000" i="4"/>
  <c r="AS1000" i="4" s="1"/>
  <c r="AR1000" i="4" s="1"/>
  <c r="AQ1000" i="4" s="1"/>
  <c r="AP1000" i="4" s="1"/>
  <c r="AO1000" i="4" s="1"/>
  <c r="AN1000" i="4" s="1"/>
  <c r="AM1000" i="4" s="1"/>
  <c r="AL1000" i="4" s="1"/>
  <c r="AT630" i="4"/>
  <c r="AS630" i="4" s="1"/>
  <c r="AR630" i="4" s="1"/>
  <c r="AQ630" i="4" s="1"/>
  <c r="AP630" i="4" s="1"/>
  <c r="AO630" i="4" s="1"/>
  <c r="AN630" i="4" s="1"/>
  <c r="AM630" i="4" s="1"/>
  <c r="AL630" i="4" s="1"/>
  <c r="AS881" i="4"/>
  <c r="AR881" i="4"/>
  <c r="AQ881" i="4" s="1"/>
  <c r="AP881" i="4" s="1"/>
  <c r="AO881" i="4" s="1"/>
  <c r="AN881" i="4" s="1"/>
  <c r="AM881" i="4" s="1"/>
  <c r="AL881" i="4" s="1"/>
  <c r="AR597" i="4"/>
  <c r="AQ597" i="4" s="1"/>
  <c r="AP597" i="4" s="1"/>
  <c r="AO597" i="4" s="1"/>
  <c r="AN597" i="4" s="1"/>
  <c r="AM597" i="4" s="1"/>
  <c r="AL597" i="4" s="1"/>
  <c r="AR1078" i="4"/>
  <c r="AQ1078" i="4" s="1"/>
  <c r="AP1078" i="4" s="1"/>
  <c r="AO1078" i="4" s="1"/>
  <c r="AN1078" i="4" s="1"/>
  <c r="AM1078" i="4" s="1"/>
  <c r="AL1078" i="4" s="1"/>
  <c r="AT833" i="4"/>
  <c r="AS833" i="4" s="1"/>
  <c r="AR833" i="4" s="1"/>
  <c r="AQ833" i="4" s="1"/>
  <c r="AP833" i="4" s="1"/>
  <c r="AO833" i="4" s="1"/>
  <c r="AN833" i="4" s="1"/>
  <c r="AM833" i="4" s="1"/>
  <c r="AL833" i="4" s="1"/>
  <c r="Z1119" i="4"/>
  <c r="AU785" i="4"/>
  <c r="AT300" i="4"/>
  <c r="AS300" i="4" s="1"/>
  <c r="AR300" i="4" s="1"/>
  <c r="AQ300" i="4" s="1"/>
  <c r="AP300" i="4" s="1"/>
  <c r="AO300" i="4" s="1"/>
  <c r="AN300" i="4" s="1"/>
  <c r="AM300" i="4" s="1"/>
  <c r="AL300" i="4" s="1"/>
  <c r="AT59" i="4"/>
  <c r="AS59" i="4" s="1"/>
  <c r="AR59" i="4" s="1"/>
  <c r="AQ59" i="4" s="1"/>
  <c r="AP59" i="4" s="1"/>
  <c r="AO59" i="4" s="1"/>
  <c r="AN59" i="4" s="1"/>
  <c r="AM59" i="4" s="1"/>
  <c r="AL59" i="4" s="1"/>
  <c r="AT507" i="4"/>
  <c r="AS507" i="4" s="1"/>
  <c r="AR507" i="4" s="1"/>
  <c r="AQ507" i="4" s="1"/>
  <c r="AP507" i="4" s="1"/>
  <c r="AO507" i="4" s="1"/>
  <c r="AN507" i="4" s="1"/>
  <c r="AM507" i="4" s="1"/>
  <c r="AL507" i="4" s="1"/>
  <c r="AS369" i="4"/>
  <c r="AR369" i="4" s="1"/>
  <c r="AQ369" i="4" s="1"/>
  <c r="AP369" i="4" s="1"/>
  <c r="AO369" i="4" s="1"/>
  <c r="AN369" i="4" s="1"/>
  <c r="AM369" i="4" s="1"/>
  <c r="AL369" i="4" s="1"/>
  <c r="AT1073" i="4"/>
  <c r="AS1073" i="4" s="1"/>
  <c r="AR1073" i="4" s="1"/>
  <c r="AQ1073" i="4" s="1"/>
  <c r="AP1073" i="4" s="1"/>
  <c r="AO1073" i="4" s="1"/>
  <c r="AN1073" i="4" s="1"/>
  <c r="AM1073" i="4" s="1"/>
  <c r="AL1073" i="4" s="1"/>
  <c r="AT496" i="4"/>
  <c r="AS496" i="4" s="1"/>
  <c r="AR496" i="4" s="1"/>
  <c r="AQ496" i="4" s="1"/>
  <c r="AP496" i="4" s="1"/>
  <c r="AO496" i="4" s="1"/>
  <c r="AN496" i="4" s="1"/>
  <c r="AM496" i="4" s="1"/>
  <c r="AL496" i="4" s="1"/>
  <c r="AT26" i="4"/>
  <c r="AS26" i="4" s="1"/>
  <c r="AR26" i="4" s="1"/>
  <c r="AQ26" i="4" s="1"/>
  <c r="AP26" i="4" s="1"/>
  <c r="AO26" i="4" s="1"/>
  <c r="AN26" i="4" s="1"/>
  <c r="AM26" i="4" s="1"/>
  <c r="AL26" i="4" s="1"/>
  <c r="AP824" i="4"/>
  <c r="AO824" i="4" s="1"/>
  <c r="AN824" i="4" s="1"/>
  <c r="AM824" i="4" s="1"/>
  <c r="AL824" i="4" s="1"/>
  <c r="AR924" i="4"/>
  <c r="AQ924" i="4" s="1"/>
  <c r="AP924" i="4" s="1"/>
  <c r="AO924" i="4" s="1"/>
  <c r="AN924" i="4" s="1"/>
  <c r="AM924" i="4" s="1"/>
  <c r="AL924" i="4" s="1"/>
  <c r="AT666" i="4"/>
  <c r="AS666" i="4" s="1"/>
  <c r="AR666" i="4" s="1"/>
  <c r="AQ666" i="4" s="1"/>
  <c r="AP666" i="4" s="1"/>
  <c r="AO666" i="4" s="1"/>
  <c r="AN666" i="4" s="1"/>
  <c r="AM666" i="4" s="1"/>
  <c r="AL666" i="4" s="1"/>
  <c r="AT1079" i="4"/>
  <c r="AS1079" i="4" s="1"/>
  <c r="AR1079" i="4" s="1"/>
  <c r="AQ1079" i="4" s="1"/>
  <c r="AP1079" i="4" s="1"/>
  <c r="AO1079" i="4" s="1"/>
  <c r="AN1079" i="4" s="1"/>
  <c r="AM1079" i="4" s="1"/>
  <c r="AL1079" i="4" s="1"/>
  <c r="AT986" i="4"/>
  <c r="AS986" i="4" s="1"/>
  <c r="AR986" i="4" s="1"/>
  <c r="AQ986" i="4" s="1"/>
  <c r="AP986" i="4" s="1"/>
  <c r="AO986" i="4" s="1"/>
  <c r="AN986" i="4" s="1"/>
  <c r="AM986" i="4" s="1"/>
  <c r="AL986" i="4" s="1"/>
  <c r="AT482" i="4"/>
  <c r="AS482" i="4" s="1"/>
  <c r="AR482" i="4" s="1"/>
  <c r="AQ482" i="4" s="1"/>
  <c r="AP482" i="4" s="1"/>
  <c r="AO482" i="4" s="1"/>
  <c r="AN482" i="4" s="1"/>
  <c r="AM482" i="4" s="1"/>
  <c r="AL482" i="4" s="1"/>
  <c r="AT1134" i="4"/>
  <c r="AT829" i="4"/>
  <c r="AS829" i="4" s="1"/>
  <c r="AR829" i="4" s="1"/>
  <c r="AQ829" i="4" s="1"/>
  <c r="AP829" i="4" s="1"/>
  <c r="AO829" i="4" s="1"/>
  <c r="AN829" i="4" s="1"/>
  <c r="AM829" i="4" s="1"/>
  <c r="AL829" i="4" s="1"/>
  <c r="AT145" i="4"/>
  <c r="AS145" i="4"/>
  <c r="AR145" i="4" s="1"/>
  <c r="AQ145" i="4" s="1"/>
  <c r="AP145" i="4" s="1"/>
  <c r="AO145" i="4" s="1"/>
  <c r="AN145" i="4" s="1"/>
  <c r="AM145" i="4" s="1"/>
  <c r="AL145" i="4" s="1"/>
  <c r="G1125" i="4"/>
  <c r="Z1125" i="4"/>
  <c r="G942" i="4"/>
  <c r="Z942" i="4"/>
  <c r="P942" i="4"/>
  <c r="Z1064" i="4"/>
  <c r="G1064" i="4"/>
  <c r="Z982" i="4"/>
  <c r="P982" i="4"/>
  <c r="G982" i="4"/>
  <c r="Z859" i="4"/>
  <c r="G859" i="4"/>
  <c r="Z676" i="4"/>
  <c r="G676" i="4"/>
  <c r="G606" i="4"/>
  <c r="Z606" i="4"/>
  <c r="G675" i="4"/>
  <c r="Z675" i="4"/>
  <c r="G634" i="4"/>
  <c r="Z634" i="4"/>
  <c r="AT959" i="4"/>
  <c r="AS959" i="4" s="1"/>
  <c r="AR959" i="4" s="1"/>
  <c r="AQ959" i="4"/>
  <c r="AP959" i="4" s="1"/>
  <c r="AO959" i="4" s="1"/>
  <c r="AN959" i="4" s="1"/>
  <c r="AM959" i="4" s="1"/>
  <c r="AL959" i="4" s="1"/>
  <c r="AS645" i="4"/>
  <c r="AR645" i="4" s="1"/>
  <c r="AQ645" i="4" s="1"/>
  <c r="AP645" i="4" s="1"/>
  <c r="AO645" i="4" s="1"/>
  <c r="AN645" i="4" s="1"/>
  <c r="AM645" i="4" s="1"/>
  <c r="AL645" i="4" s="1"/>
  <c r="AT1019" i="4"/>
  <c r="AS1019" i="4" s="1"/>
  <c r="AR1019" i="4" s="1"/>
  <c r="AQ1019" i="4" s="1"/>
  <c r="AP1019" i="4" s="1"/>
  <c r="AO1019" i="4" s="1"/>
  <c r="AN1019" i="4" s="1"/>
  <c r="AM1019" i="4" s="1"/>
  <c r="AL1019" i="4" s="1"/>
  <c r="AN225" i="4"/>
  <c r="AM225" i="4" s="1"/>
  <c r="AL225" i="4" s="1"/>
  <c r="AT1131" i="4"/>
  <c r="AS1131" i="4" s="1"/>
  <c r="AR1131" i="4" s="1"/>
  <c r="AQ1131" i="4" s="1"/>
  <c r="AP1131" i="4" s="1"/>
  <c r="AO1131" i="4" s="1"/>
  <c r="AN1131" i="4" s="1"/>
  <c r="AM1131" i="4" s="1"/>
  <c r="AL1131" i="4" s="1"/>
  <c r="AS1087" i="4"/>
  <c r="AR1087" i="4" s="1"/>
  <c r="AQ1087" i="4" s="1"/>
  <c r="AP1087" i="4" s="1"/>
  <c r="AO1087" i="4" s="1"/>
  <c r="AN1087" i="4" s="1"/>
  <c r="AM1087" i="4" s="1"/>
  <c r="AL1087" i="4" s="1"/>
  <c r="AT886" i="4"/>
  <c r="AS886" i="4" s="1"/>
  <c r="AR886" i="4" s="1"/>
  <c r="AQ886" i="4" s="1"/>
  <c r="AP886" i="4" s="1"/>
  <c r="AO886" i="4" s="1"/>
  <c r="AN886" i="4" s="1"/>
  <c r="AM886" i="4" s="1"/>
  <c r="AL886" i="4" s="1"/>
  <c r="AS709" i="4"/>
  <c r="AR709" i="4" s="1"/>
  <c r="AQ709" i="4" s="1"/>
  <c r="AP709" i="4" s="1"/>
  <c r="AO709" i="4" s="1"/>
  <c r="AN709" i="4" s="1"/>
  <c r="AM709" i="4" s="1"/>
  <c r="AL709" i="4" s="1"/>
  <c r="AS629" i="4"/>
  <c r="AR629" i="4" s="1"/>
  <c r="AQ629" i="4" s="1"/>
  <c r="AP629" i="4" s="1"/>
  <c r="AO629" i="4" s="1"/>
  <c r="AN629" i="4" s="1"/>
  <c r="AM629" i="4" s="1"/>
  <c r="AL629" i="4" s="1"/>
  <c r="AS1042" i="4"/>
  <c r="AR1111" i="4"/>
  <c r="AQ1111" i="4" s="1"/>
  <c r="AP1111" i="4" s="1"/>
  <c r="AO1111" i="4" s="1"/>
  <c r="AN1111" i="4" s="1"/>
  <c r="AM1111" i="4" s="1"/>
  <c r="AL1111" i="4" s="1"/>
  <c r="AT599" i="4"/>
  <c r="AS599" i="4" s="1"/>
  <c r="AR599" i="4" s="1"/>
  <c r="AQ599" i="4" s="1"/>
  <c r="AP599" i="4" s="1"/>
  <c r="AO599" i="4" s="1"/>
  <c r="AN599" i="4" s="1"/>
  <c r="AM599" i="4" s="1"/>
  <c r="AL599" i="4" s="1"/>
  <c r="AS807" i="4"/>
  <c r="AR807" i="4" s="1"/>
  <c r="AQ807" i="4" s="1"/>
  <c r="AP807" i="4" s="1"/>
  <c r="AO807" i="4" s="1"/>
  <c r="AN807" i="4" s="1"/>
  <c r="AM807" i="4" s="1"/>
  <c r="AL807" i="4" s="1"/>
  <c r="AS882" i="4"/>
  <c r="AR882" i="4" s="1"/>
  <c r="AQ882" i="4"/>
  <c r="AP882" i="4" s="1"/>
  <c r="AO882" i="4" s="1"/>
  <c r="AN882" i="4" s="1"/>
  <c r="AM882" i="4" s="1"/>
  <c r="AL882" i="4" s="1"/>
  <c r="AT882" i="4"/>
  <c r="Z887" i="4"/>
  <c r="G887" i="4"/>
  <c r="Z895" i="4"/>
  <c r="G895" i="4"/>
  <c r="G855" i="4"/>
  <c r="Z855" i="4"/>
  <c r="Z967" i="4"/>
  <c r="G967" i="4"/>
  <c r="G892" i="4"/>
  <c r="AU892" i="4"/>
  <c r="G751" i="4"/>
  <c r="Z751" i="4"/>
  <c r="G695" i="4"/>
  <c r="AF695" i="4" s="1"/>
  <c r="Z695" i="4"/>
  <c r="AQ945" i="4"/>
  <c r="AP945" i="4" s="1"/>
  <c r="AO945" i="4" s="1"/>
  <c r="AN945" i="4" s="1"/>
  <c r="AM945" i="4" s="1"/>
  <c r="AL945" i="4" s="1"/>
  <c r="AS968" i="4"/>
  <c r="AR968" i="4" s="1"/>
  <c r="AQ968" i="4" s="1"/>
  <c r="AP968" i="4" s="1"/>
  <c r="AO968" i="4" s="1"/>
  <c r="AN968" i="4" s="1"/>
  <c r="AM968" i="4" s="1"/>
  <c r="AL968" i="4" s="1"/>
  <c r="AT623" i="4"/>
  <c r="AS623" i="4" s="1"/>
  <c r="AR623" i="4" s="1"/>
  <c r="AT598" i="4"/>
  <c r="AS598" i="4" s="1"/>
  <c r="AR598" i="4" s="1"/>
  <c r="AQ598" i="4" s="1"/>
  <c r="AP598" i="4" s="1"/>
  <c r="AO598" i="4" s="1"/>
  <c r="AN598" i="4" s="1"/>
  <c r="AM598" i="4" s="1"/>
  <c r="AL598" i="4" s="1"/>
  <c r="AT1063" i="4"/>
  <c r="AS1063" i="4" s="1"/>
  <c r="AR1063" i="4" s="1"/>
  <c r="AQ1063" i="4" s="1"/>
  <c r="AP1063" i="4" s="1"/>
  <c r="AO1063" i="4" s="1"/>
  <c r="AN1063" i="4" s="1"/>
  <c r="AM1063" i="4" s="1"/>
  <c r="AL1063" i="4" s="1"/>
  <c r="AT750" i="4"/>
  <c r="AS750" i="4" s="1"/>
  <c r="AR750" i="4" s="1"/>
  <c r="AQ750" i="4" s="1"/>
  <c r="AP750" i="4" s="1"/>
  <c r="AO750" i="4" s="1"/>
  <c r="AN750" i="4" s="1"/>
  <c r="AM750" i="4" s="1"/>
  <c r="AL750" i="4" s="1"/>
  <c r="AT490" i="4"/>
  <c r="AS490" i="4" s="1"/>
  <c r="AR490" i="4" s="1"/>
  <c r="AQ490" i="4" s="1"/>
  <c r="AP490" i="4" s="1"/>
  <c r="AO490" i="4" s="1"/>
  <c r="AN490" i="4" s="1"/>
  <c r="AM490" i="4" s="1"/>
  <c r="AL490" i="4" s="1"/>
  <c r="AN727" i="4"/>
  <c r="AM727" i="4" s="1"/>
  <c r="AL727" i="4" s="1"/>
  <c r="AT956" i="4"/>
  <c r="AS956" i="4"/>
  <c r="AR956" i="4" s="1"/>
  <c r="AQ956" i="4" s="1"/>
  <c r="AP956" i="4" s="1"/>
  <c r="AO956" i="4" s="1"/>
  <c r="AN956" i="4" s="1"/>
  <c r="AM956" i="4" s="1"/>
  <c r="AL956" i="4" s="1"/>
  <c r="AT957" i="4"/>
  <c r="AS957" i="4" s="1"/>
  <c r="AR957" i="4" s="1"/>
  <c r="AQ957" i="4" s="1"/>
  <c r="AP957" i="4" s="1"/>
  <c r="AO957" i="4" s="1"/>
  <c r="AN957" i="4" s="1"/>
  <c r="AM957" i="4" s="1"/>
  <c r="AL957" i="4" s="1"/>
  <c r="AT1082" i="4"/>
  <c r="AS1082" i="4" s="1"/>
  <c r="AR1082" i="4" s="1"/>
  <c r="AQ1082" i="4" s="1"/>
  <c r="AP1082" i="4" s="1"/>
  <c r="AO1082" i="4" s="1"/>
  <c r="AN1082" i="4" s="1"/>
  <c r="AM1082" i="4" s="1"/>
  <c r="AL1082" i="4" s="1"/>
  <c r="AT812" i="4"/>
  <c r="AS812" i="4" s="1"/>
  <c r="AR812" i="4" s="1"/>
  <c r="AQ812" i="4" s="1"/>
  <c r="AP812" i="4" s="1"/>
  <c r="AO812" i="4" s="1"/>
  <c r="AN812" i="4" s="1"/>
  <c r="AM812" i="4" s="1"/>
  <c r="AL812" i="4" s="1"/>
  <c r="AT770" i="4"/>
  <c r="AS770" i="4" s="1"/>
  <c r="AR770" i="4" s="1"/>
  <c r="AQ770" i="4" s="1"/>
  <c r="AP770" i="4" s="1"/>
  <c r="AO770" i="4" s="1"/>
  <c r="AN770" i="4" s="1"/>
  <c r="AM770" i="4" s="1"/>
  <c r="AL770" i="4" s="1"/>
  <c r="AP644" i="4"/>
  <c r="AO644" i="4" s="1"/>
  <c r="AN644" i="4" s="1"/>
  <c r="AM644" i="4" s="1"/>
  <c r="AL644" i="4" s="1"/>
  <c r="AS588" i="4"/>
  <c r="AR588" i="4" s="1"/>
  <c r="AQ588" i="4" s="1"/>
  <c r="AP588" i="4" s="1"/>
  <c r="AO588" i="4" s="1"/>
  <c r="AN588" i="4" s="1"/>
  <c r="AM588" i="4" s="1"/>
  <c r="AL588" i="4" s="1"/>
  <c r="AT904" i="4"/>
  <c r="AS904" i="4" s="1"/>
  <c r="AR904" i="4" s="1"/>
  <c r="AQ904" i="4" s="1"/>
  <c r="AP904" i="4" s="1"/>
  <c r="AO904" i="4" s="1"/>
  <c r="AN904" i="4" s="1"/>
  <c r="AM904" i="4" s="1"/>
  <c r="AL904" i="4" s="1"/>
  <c r="AT1004" i="4"/>
  <c r="AS1004" i="4" s="1"/>
  <c r="AR1004" i="4" s="1"/>
  <c r="AQ1004" i="4" s="1"/>
  <c r="AP1004" i="4" s="1"/>
  <c r="AO1004" i="4" s="1"/>
  <c r="AN1004" i="4" s="1"/>
  <c r="AM1004" i="4" s="1"/>
  <c r="AL1004" i="4" s="1"/>
  <c r="Z1116" i="4"/>
  <c r="G1116" i="4"/>
  <c r="Z881" i="4"/>
  <c r="G881" i="4"/>
  <c r="Z783" i="4"/>
  <c r="G783" i="4"/>
  <c r="AR1042" i="4"/>
  <c r="AQ1042" i="4" s="1"/>
  <c r="AP1042" i="4" s="1"/>
  <c r="AO1042" i="4" s="1"/>
  <c r="AN1042" i="4" s="1"/>
  <c r="AM1042" i="4" s="1"/>
  <c r="AL1042" i="4" s="1"/>
  <c r="AS29" i="4"/>
  <c r="AR29" i="4" s="1"/>
  <c r="AQ29" i="4" s="1"/>
  <c r="AP29" i="4" s="1"/>
  <c r="AO29" i="4" s="1"/>
  <c r="AN29" i="4" s="1"/>
  <c r="AM29" i="4" s="1"/>
  <c r="AL29" i="4" s="1"/>
  <c r="AS816" i="4"/>
  <c r="AR816" i="4" s="1"/>
  <c r="AQ816" i="4" s="1"/>
  <c r="AP816" i="4" s="1"/>
  <c r="AO816" i="4" s="1"/>
  <c r="AN816" i="4" s="1"/>
  <c r="AM816" i="4" s="1"/>
  <c r="AL816" i="4" s="1"/>
  <c r="AS93" i="4"/>
  <c r="AR93" i="4" s="1"/>
  <c r="AQ93" i="4" s="1"/>
  <c r="AP93" i="4" s="1"/>
  <c r="AO93" i="4" s="1"/>
  <c r="AN93" i="4" s="1"/>
  <c r="AM93" i="4" s="1"/>
  <c r="AL93" i="4" s="1"/>
  <c r="Z879" i="4"/>
  <c r="G879" i="4"/>
  <c r="G1136" i="4"/>
  <c r="Z1136" i="4"/>
  <c r="AT1031" i="4"/>
  <c r="AS1031" i="4" s="1"/>
  <c r="AR1031" i="4" s="1"/>
  <c r="AQ1031" i="4" s="1"/>
  <c r="AP1031" i="4" s="1"/>
  <c r="AO1031" i="4" s="1"/>
  <c r="AN1031" i="4" s="1"/>
  <c r="AM1031" i="4" s="1"/>
  <c r="AL1031" i="4" s="1"/>
  <c r="AQ958" i="4"/>
  <c r="AP958" i="4" s="1"/>
  <c r="AO958" i="4" s="1"/>
  <c r="AN958" i="4" s="1"/>
  <c r="AM958" i="4" s="1"/>
  <c r="AL958" i="4" s="1"/>
  <c r="AO911" i="4"/>
  <c r="AN911" i="4" s="1"/>
  <c r="AM911" i="4" s="1"/>
  <c r="AL911" i="4" s="1"/>
  <c r="AP708" i="4"/>
  <c r="AO708" i="4" s="1"/>
  <c r="AN708" i="4" s="1"/>
  <c r="AM708" i="4" s="1"/>
  <c r="AL708" i="4" s="1"/>
  <c r="AP112" i="4"/>
  <c r="AO112" i="4" s="1"/>
  <c r="AN112" i="4" s="1"/>
  <c r="AM112" i="4" s="1"/>
  <c r="AL112" i="4" s="1"/>
  <c r="AP736" i="4"/>
  <c r="AO736" i="4" s="1"/>
  <c r="AT1062" i="4"/>
  <c r="AS1062" i="4" s="1"/>
  <c r="AR1062" i="4" s="1"/>
  <c r="AQ1062" i="4" s="1"/>
  <c r="AP1062" i="4" s="1"/>
  <c r="AO1062" i="4" s="1"/>
  <c r="AN1062" i="4" s="1"/>
  <c r="AM1062" i="4" s="1"/>
  <c r="AL1062" i="4" s="1"/>
  <c r="AT1011" i="4"/>
  <c r="AS1011" i="4" s="1"/>
  <c r="AR1011" i="4" s="1"/>
  <c r="AQ1011" i="4" s="1"/>
  <c r="AP1011" i="4" s="1"/>
  <c r="AO1011" i="4" s="1"/>
  <c r="AN1011" i="4" s="1"/>
  <c r="AM1011" i="4" s="1"/>
  <c r="AL1011" i="4" s="1"/>
  <c r="AT1143" i="4"/>
  <c r="AS1143" i="4" s="1"/>
  <c r="AR1143" i="4" s="1"/>
  <c r="AQ1143" i="4" s="1"/>
  <c r="AP1143" i="4" s="1"/>
  <c r="AN736" i="4"/>
  <c r="AM736" i="4" s="1"/>
  <c r="AL736" i="4" s="1"/>
  <c r="G1054" i="4"/>
  <c r="Z1054" i="4"/>
  <c r="Z775" i="4"/>
  <c r="Z1128" i="4"/>
  <c r="AA1128" i="4" s="1"/>
  <c r="G1128" i="4"/>
  <c r="G1144" i="4"/>
  <c r="Z1144" i="4"/>
  <c r="AA1144" i="4" s="1"/>
  <c r="Z1110" i="4"/>
  <c r="AA1110" i="4" s="1"/>
  <c r="G1110" i="4"/>
  <c r="AB1110" i="4" s="1"/>
  <c r="G1077" i="4"/>
  <c r="Z1077" i="4"/>
  <c r="AA1077" i="4" s="1"/>
  <c r="G1112" i="4"/>
  <c r="AB1112" i="4" s="1"/>
  <c r="Z1145" i="4"/>
  <c r="AA1145" i="4" s="1"/>
  <c r="G1145" i="4"/>
  <c r="AB1099" i="4"/>
  <c r="AC1099" i="4"/>
  <c r="K1099" i="4"/>
  <c r="Z1084" i="4"/>
  <c r="AA1084" i="4" s="1"/>
  <c r="G1084" i="4"/>
  <c r="Z1132" i="4"/>
  <c r="AA1132" i="4" s="1"/>
  <c r="G1132" i="4"/>
  <c r="G1108" i="4"/>
  <c r="Z1108" i="4"/>
  <c r="AA1108" i="4" s="1"/>
  <c r="AB1122" i="4"/>
  <c r="AC1122" i="4"/>
  <c r="K1122" i="4"/>
  <c r="Z1117" i="4"/>
  <c r="AA1117" i="4" s="1"/>
  <c r="G1117" i="4"/>
  <c r="Z1106" i="4"/>
  <c r="AA1106" i="4" s="1"/>
  <c r="G1106" i="4"/>
  <c r="G1135" i="4"/>
  <c r="Z1135" i="4"/>
  <c r="AA1135" i="4" s="1"/>
  <c r="G987" i="4"/>
  <c r="Z987" i="4"/>
  <c r="AA987" i="4" s="1"/>
  <c r="AB1144" i="4"/>
  <c r="Z1122" i="4"/>
  <c r="AA1122" i="4" s="1"/>
  <c r="G1120" i="4"/>
  <c r="Z1099" i="4"/>
  <c r="AA1099" i="4" s="1"/>
  <c r="G1092" i="4"/>
  <c r="K1026" i="4"/>
  <c r="AB1026" i="4"/>
  <c r="E528" i="1"/>
  <c r="E147" i="1"/>
  <c r="E691" i="1"/>
  <c r="E951" i="1"/>
  <c r="E586" i="1"/>
  <c r="E570" i="1"/>
  <c r="E519" i="1"/>
  <c r="E511" i="1"/>
  <c r="E473" i="1"/>
  <c r="E466" i="1"/>
  <c r="E453" i="1"/>
  <c r="E451" i="1"/>
  <c r="E449" i="1"/>
  <c r="E431" i="1"/>
  <c r="E422" i="1"/>
  <c r="E408" i="1"/>
  <c r="E406" i="1"/>
  <c r="E404" i="1"/>
  <c r="E228" i="1"/>
  <c r="E226" i="1"/>
  <c r="E602" i="1"/>
  <c r="E707" i="1"/>
  <c r="E969" i="1"/>
  <c r="F969" i="1" s="1"/>
  <c r="G969" i="1" s="1"/>
  <c r="J969" i="1" s="1"/>
  <c r="E475" i="1"/>
  <c r="E433" i="1"/>
  <c r="E427" i="1"/>
  <c r="E356" i="1"/>
  <c r="E345" i="1"/>
  <c r="E343" i="1"/>
  <c r="E365" i="1"/>
  <c r="F365" i="1" s="1"/>
  <c r="R365" i="1" s="1"/>
  <c r="E42" i="1"/>
  <c r="E186" i="1"/>
  <c r="E296" i="1"/>
  <c r="E722" i="1"/>
  <c r="E849" i="1"/>
  <c r="E554" i="1"/>
  <c r="E524" i="1"/>
  <c r="E516" i="1"/>
  <c r="E507" i="1"/>
  <c r="E501" i="1"/>
  <c r="E499" i="1"/>
  <c r="E488" i="1"/>
  <c r="E486" i="1"/>
  <c r="E481" i="1"/>
  <c r="E470" i="1"/>
  <c r="E468" i="1"/>
  <c r="E435" i="1"/>
  <c r="E423" i="1"/>
  <c r="E416" i="1"/>
  <c r="E410" i="1"/>
  <c r="E385" i="1"/>
  <c r="E383" i="1"/>
  <c r="E351" i="1"/>
  <c r="E346" i="1"/>
  <c r="E340" i="1"/>
  <c r="E337" i="1"/>
  <c r="E330" i="1"/>
  <c r="F330" i="1" s="1"/>
  <c r="G330" i="1" s="1"/>
  <c r="H330" i="1" s="1"/>
  <c r="E463" i="1"/>
  <c r="F463" i="1" s="1"/>
  <c r="G463" i="1" s="1"/>
  <c r="H463" i="1" s="1"/>
  <c r="E731" i="1"/>
  <c r="E862" i="1"/>
  <c r="E605" i="1"/>
  <c r="E521" i="1"/>
  <c r="E513" i="1"/>
  <c r="E493" i="1"/>
  <c r="E491" i="1"/>
  <c r="E483" i="1"/>
  <c r="E478" i="1"/>
  <c r="E472" i="1"/>
  <c r="E461" i="1"/>
  <c r="E459" i="1"/>
  <c r="E457" i="1"/>
  <c r="E428" i="1"/>
  <c r="E379" i="1"/>
  <c r="E353" i="1"/>
  <c r="E331" i="1"/>
  <c r="E396" i="1"/>
  <c r="F396" i="1" s="1"/>
  <c r="G396" i="1" s="1"/>
  <c r="H396" i="1" s="1"/>
  <c r="E108" i="1"/>
  <c r="E225" i="1"/>
  <c r="E323" i="1"/>
  <c r="E750" i="1"/>
  <c r="E560" i="1"/>
  <c r="E529" i="1"/>
  <c r="E526" i="1"/>
  <c r="E518" i="1"/>
  <c r="E474" i="1"/>
  <c r="E454" i="1"/>
  <c r="E452" i="1"/>
  <c r="E450" i="1"/>
  <c r="E445" i="1"/>
  <c r="E442" i="1"/>
  <c r="E430" i="1"/>
  <c r="E421" i="1"/>
  <c r="E407" i="1"/>
  <c r="E405" i="1"/>
  <c r="E372" i="1"/>
  <c r="E344" i="1"/>
  <c r="E342" i="1"/>
  <c r="E245" i="1"/>
  <c r="E778" i="1"/>
  <c r="E881" i="1"/>
  <c r="E538" i="1"/>
  <c r="E515" i="1"/>
  <c r="E476" i="1"/>
  <c r="E469" i="1"/>
  <c r="E467" i="1"/>
  <c r="E448" i="1"/>
  <c r="E434" i="1"/>
  <c r="E432" i="1"/>
  <c r="E417" i="1"/>
  <c r="E366" i="1"/>
  <c r="E358" i="1"/>
  <c r="E355" i="1"/>
  <c r="E440" i="1"/>
  <c r="F440" i="1" s="1"/>
  <c r="G440" i="1" s="1"/>
  <c r="I440" i="1" s="1"/>
  <c r="E123" i="1"/>
  <c r="E257" i="1"/>
  <c r="E643" i="1"/>
  <c r="E788" i="1"/>
  <c r="E895" i="1"/>
  <c r="E523" i="1"/>
  <c r="E508" i="1"/>
  <c r="E502" i="1"/>
  <c r="E500" i="1"/>
  <c r="E489" i="1"/>
  <c r="E487" i="1"/>
  <c r="E479" i="1"/>
  <c r="E456" i="1"/>
  <c r="E425" i="1"/>
  <c r="E384" i="1"/>
  <c r="E382" i="1"/>
  <c r="E349" i="1"/>
  <c r="E332" i="1"/>
  <c r="E371" i="1"/>
  <c r="F371" i="1" s="1"/>
  <c r="R371" i="1" s="1"/>
  <c r="E57" i="1"/>
  <c r="F57" i="1" s="1"/>
  <c r="G57" i="1" s="1"/>
  <c r="H57" i="1" s="1"/>
  <c r="E1189" i="1"/>
  <c r="F1189" i="1" s="1"/>
  <c r="G1189" i="1" s="1"/>
  <c r="K1189" i="1" s="1"/>
  <c r="E1192" i="1"/>
  <c r="F1192" i="1" s="1"/>
  <c r="G1192" i="1" s="1"/>
  <c r="K1192" i="1" s="1"/>
  <c r="E1195" i="1"/>
  <c r="F1195" i="1" s="1"/>
  <c r="G1195" i="1" s="1"/>
  <c r="K1195" i="1" s="1"/>
  <c r="E1198" i="1"/>
  <c r="F1198" i="1" s="1"/>
  <c r="G1198" i="1" s="1"/>
  <c r="K1198" i="1" s="1"/>
  <c r="E1221" i="1"/>
  <c r="F1221" i="1" s="1"/>
  <c r="G1221" i="1" s="1"/>
  <c r="K1221" i="1" s="1"/>
  <c r="E1230" i="1"/>
  <c r="F1230" i="1" s="1"/>
  <c r="G1230" i="1" s="1"/>
  <c r="K1230" i="1" s="1"/>
  <c r="E1233" i="1"/>
  <c r="F1233" i="1" s="1"/>
  <c r="G1233" i="1" s="1"/>
  <c r="K1233" i="1" s="1"/>
  <c r="E1236" i="1"/>
  <c r="F1236" i="1" s="1"/>
  <c r="G1236" i="1" s="1"/>
  <c r="K1236" i="1" s="1"/>
  <c r="E1239" i="1"/>
  <c r="F1239" i="1" s="1"/>
  <c r="G1239" i="1" s="1"/>
  <c r="K1239" i="1" s="1"/>
  <c r="E111" i="3"/>
  <c r="F429" i="1"/>
  <c r="G429" i="1" s="1"/>
  <c r="I429" i="1" s="1"/>
  <c r="F347" i="1"/>
  <c r="G347" i="1" s="1"/>
  <c r="H347" i="1" s="1"/>
  <c r="E77" i="3"/>
  <c r="E941" i="1"/>
  <c r="E829" i="1"/>
  <c r="E1227" i="1"/>
  <c r="F1227" i="1" s="1"/>
  <c r="G1227" i="1" s="1"/>
  <c r="K1227" i="1" s="1"/>
  <c r="E1224" i="1"/>
  <c r="F1224" i="1" s="1"/>
  <c r="G1224" i="1" s="1"/>
  <c r="K1224" i="1" s="1"/>
  <c r="E1218" i="1"/>
  <c r="F1218" i="1" s="1"/>
  <c r="G1218" i="1" s="1"/>
  <c r="K1218" i="1" s="1"/>
  <c r="E1215" i="1"/>
  <c r="F1215" i="1" s="1"/>
  <c r="G1215" i="1" s="1"/>
  <c r="K1215" i="1" s="1"/>
  <c r="E1212" i="1"/>
  <c r="F1212" i="1" s="1"/>
  <c r="G1212" i="1" s="1"/>
  <c r="K1212" i="1" s="1"/>
  <c r="E1209" i="1"/>
  <c r="F1209" i="1" s="1"/>
  <c r="G1209" i="1" s="1"/>
  <c r="K1209" i="1" s="1"/>
  <c r="E1186" i="1"/>
  <c r="F1186" i="1" s="1"/>
  <c r="G1186" i="1" s="1"/>
  <c r="K1186" i="1" s="1"/>
  <c r="E1183" i="1"/>
  <c r="F1183" i="1" s="1"/>
  <c r="G1183" i="1" s="1"/>
  <c r="K1183" i="1" s="1"/>
  <c r="E1180" i="1"/>
  <c r="F1180" i="1" s="1"/>
  <c r="G1180" i="1" s="1"/>
  <c r="K1180" i="1" s="1"/>
  <c r="E1177" i="1"/>
  <c r="F1177" i="1" s="1"/>
  <c r="G1177" i="1" s="1"/>
  <c r="K1177" i="1" s="1"/>
  <c r="E1241" i="1"/>
  <c r="F1241" i="1" s="1"/>
  <c r="G1241" i="1" s="1"/>
  <c r="K1241" i="1" s="1"/>
  <c r="E1238" i="1"/>
  <c r="F1238" i="1" s="1"/>
  <c r="G1238" i="1" s="1"/>
  <c r="K1238" i="1" s="1"/>
  <c r="E1206" i="1"/>
  <c r="F1206" i="1" s="1"/>
  <c r="G1206" i="1" s="1"/>
  <c r="K1206" i="1" s="1"/>
  <c r="E1203" i="1"/>
  <c r="F1203" i="1" s="1"/>
  <c r="G1203" i="1" s="1"/>
  <c r="K1203" i="1" s="1"/>
  <c r="E1200" i="1"/>
  <c r="F1200" i="1" s="1"/>
  <c r="G1200" i="1" s="1"/>
  <c r="K1200" i="1" s="1"/>
  <c r="E1197" i="1"/>
  <c r="F1197" i="1" s="1"/>
  <c r="G1197" i="1" s="1"/>
  <c r="K1197" i="1" s="1"/>
  <c r="E1174" i="1"/>
  <c r="F1174" i="1" s="1"/>
  <c r="G1174" i="1" s="1"/>
  <c r="K1174" i="1" s="1"/>
  <c r="E1171" i="1"/>
  <c r="F1171" i="1" s="1"/>
  <c r="G1171" i="1" s="1"/>
  <c r="K1171" i="1" s="1"/>
  <c r="E1235" i="1"/>
  <c r="F1235" i="1" s="1"/>
  <c r="G1235" i="1" s="1"/>
  <c r="K1235" i="1" s="1"/>
  <c r="E1232" i="1"/>
  <c r="F1232" i="1" s="1"/>
  <c r="G1232" i="1" s="1"/>
  <c r="K1232" i="1" s="1"/>
  <c r="E1229" i="1"/>
  <c r="F1229" i="1" s="1"/>
  <c r="G1229" i="1" s="1"/>
  <c r="K1229" i="1" s="1"/>
  <c r="E1223" i="1"/>
  <c r="F1223" i="1" s="1"/>
  <c r="G1223" i="1" s="1"/>
  <c r="K1223" i="1" s="1"/>
  <c r="E1220" i="1"/>
  <c r="F1220" i="1" s="1"/>
  <c r="G1220" i="1" s="1"/>
  <c r="K1220" i="1" s="1"/>
  <c r="E1217" i="1"/>
  <c r="F1217" i="1" s="1"/>
  <c r="G1217" i="1" s="1"/>
  <c r="K1217" i="1" s="1"/>
  <c r="E1194" i="1"/>
  <c r="F1194" i="1" s="1"/>
  <c r="G1194" i="1" s="1"/>
  <c r="K1194" i="1" s="1"/>
  <c r="E1191" i="1"/>
  <c r="F1191" i="1" s="1"/>
  <c r="G1191" i="1" s="1"/>
  <c r="K1191" i="1" s="1"/>
  <c r="E1188" i="1"/>
  <c r="F1188" i="1" s="1"/>
  <c r="G1188" i="1" s="1"/>
  <c r="K1188" i="1" s="1"/>
  <c r="E1185" i="1"/>
  <c r="F1185" i="1" s="1"/>
  <c r="G1185" i="1" s="1"/>
  <c r="K1185" i="1" s="1"/>
  <c r="E1226" i="1"/>
  <c r="F1226" i="1" s="1"/>
  <c r="G1226" i="1" s="1"/>
  <c r="K1226" i="1" s="1"/>
  <c r="E1214" i="1"/>
  <c r="F1214" i="1" s="1"/>
  <c r="G1214" i="1" s="1"/>
  <c r="K1214" i="1" s="1"/>
  <c r="E1211" i="1"/>
  <c r="F1211" i="1" s="1"/>
  <c r="G1211" i="1" s="1"/>
  <c r="K1211" i="1" s="1"/>
  <c r="E1208" i="1"/>
  <c r="F1208" i="1" s="1"/>
  <c r="G1208" i="1" s="1"/>
  <c r="K1208" i="1" s="1"/>
  <c r="E1205" i="1"/>
  <c r="F1205" i="1" s="1"/>
  <c r="G1205" i="1" s="1"/>
  <c r="K1205" i="1" s="1"/>
  <c r="E1182" i="1"/>
  <c r="F1182" i="1" s="1"/>
  <c r="G1182" i="1" s="1"/>
  <c r="K1182" i="1" s="1"/>
  <c r="E1179" i="1"/>
  <c r="F1179" i="1" s="1"/>
  <c r="G1179" i="1" s="1"/>
  <c r="K1179" i="1" s="1"/>
  <c r="E1176" i="1"/>
  <c r="F1176" i="1" s="1"/>
  <c r="G1176" i="1" s="1"/>
  <c r="K1176" i="1" s="1"/>
  <c r="E1173" i="1"/>
  <c r="F1173" i="1" s="1"/>
  <c r="G1173" i="1" s="1"/>
  <c r="K1173" i="1" s="1"/>
  <c r="E1240" i="1"/>
  <c r="F1240" i="1" s="1"/>
  <c r="G1240" i="1" s="1"/>
  <c r="K1240" i="1" s="1"/>
  <c r="E1237" i="1"/>
  <c r="F1237" i="1" s="1"/>
  <c r="G1237" i="1" s="1"/>
  <c r="K1237" i="1" s="1"/>
  <c r="E1234" i="1"/>
  <c r="F1234" i="1" s="1"/>
  <c r="G1234" i="1" s="1"/>
  <c r="K1234" i="1" s="1"/>
  <c r="E1202" i="1"/>
  <c r="F1202" i="1" s="1"/>
  <c r="G1202" i="1" s="1"/>
  <c r="K1202" i="1" s="1"/>
  <c r="E1199" i="1"/>
  <c r="F1199" i="1" s="1"/>
  <c r="G1199" i="1" s="1"/>
  <c r="K1199" i="1" s="1"/>
  <c r="E1196" i="1"/>
  <c r="F1196" i="1" s="1"/>
  <c r="G1196" i="1" s="1"/>
  <c r="K1196" i="1" s="1"/>
  <c r="E1193" i="1"/>
  <c r="F1193" i="1" s="1"/>
  <c r="G1193" i="1" s="1"/>
  <c r="K1193" i="1" s="1"/>
  <c r="E1170" i="1"/>
  <c r="F1170" i="1" s="1"/>
  <c r="G1170" i="1" s="1"/>
  <c r="K1170" i="1" s="1"/>
  <c r="E1231" i="1"/>
  <c r="F1231" i="1" s="1"/>
  <c r="G1231" i="1" s="1"/>
  <c r="K1231" i="1" s="1"/>
  <c r="E1228" i="1"/>
  <c r="F1228" i="1" s="1"/>
  <c r="G1228" i="1" s="1"/>
  <c r="K1228" i="1" s="1"/>
  <c r="E1225" i="1"/>
  <c r="F1225" i="1" s="1"/>
  <c r="G1225" i="1" s="1"/>
  <c r="K1225" i="1" s="1"/>
  <c r="E1222" i="1"/>
  <c r="F1222" i="1" s="1"/>
  <c r="G1222" i="1" s="1"/>
  <c r="K1222" i="1" s="1"/>
  <c r="E1219" i="1"/>
  <c r="F1219" i="1" s="1"/>
  <c r="G1219" i="1" s="1"/>
  <c r="K1219" i="1" s="1"/>
  <c r="E1216" i="1"/>
  <c r="F1216" i="1" s="1"/>
  <c r="G1216" i="1" s="1"/>
  <c r="K1216" i="1" s="1"/>
  <c r="E1213" i="1"/>
  <c r="F1213" i="1" s="1"/>
  <c r="G1213" i="1" s="1"/>
  <c r="K1213" i="1" s="1"/>
  <c r="E1190" i="1"/>
  <c r="F1190" i="1" s="1"/>
  <c r="G1190" i="1" s="1"/>
  <c r="K1190" i="1" s="1"/>
  <c r="E1187" i="1"/>
  <c r="F1187" i="1" s="1"/>
  <c r="G1187" i="1" s="1"/>
  <c r="K1187" i="1" s="1"/>
  <c r="E1184" i="1"/>
  <c r="F1184" i="1" s="1"/>
  <c r="G1184" i="1" s="1"/>
  <c r="K1184" i="1" s="1"/>
  <c r="E1181" i="1"/>
  <c r="F1181" i="1" s="1"/>
  <c r="G1181" i="1" s="1"/>
  <c r="K1181" i="1" s="1"/>
  <c r="E1210" i="1"/>
  <c r="F1210" i="1" s="1"/>
  <c r="G1210" i="1" s="1"/>
  <c r="K1210" i="1" s="1"/>
  <c r="E1207" i="1"/>
  <c r="F1207" i="1" s="1"/>
  <c r="G1207" i="1" s="1"/>
  <c r="K1207" i="1" s="1"/>
  <c r="E1204" i="1"/>
  <c r="F1204" i="1" s="1"/>
  <c r="G1204" i="1" s="1"/>
  <c r="K1204" i="1" s="1"/>
  <c r="E1201" i="1"/>
  <c r="F1201" i="1" s="1"/>
  <c r="G1201" i="1" s="1"/>
  <c r="K1201" i="1" s="1"/>
  <c r="E1178" i="1"/>
  <c r="F1178" i="1" s="1"/>
  <c r="G1178" i="1" s="1"/>
  <c r="K1178" i="1" s="1"/>
  <c r="E1175" i="1"/>
  <c r="F1175" i="1" s="1"/>
  <c r="G1175" i="1" s="1"/>
  <c r="K1175" i="1" s="1"/>
  <c r="E1172" i="1"/>
  <c r="F1172" i="1" s="1"/>
  <c r="G1172" i="1" s="1"/>
  <c r="K1172" i="1" s="1"/>
  <c r="C16" i="2"/>
  <c r="D18" i="2" s="1"/>
  <c r="O47" i="2"/>
  <c r="C15" i="2"/>
  <c r="O46" i="2"/>
  <c r="O240" i="2"/>
  <c r="AF332" i="4"/>
  <c r="AF513" i="4"/>
  <c r="AB125" i="2"/>
  <c r="AC125" i="2"/>
  <c r="AA125" i="2"/>
  <c r="AE125" i="2" s="1"/>
  <c r="AC401" i="2"/>
  <c r="AC551" i="2"/>
  <c r="AA350" i="2"/>
  <c r="AE350" i="2" s="1"/>
  <c r="AA60" i="2"/>
  <c r="AE60" i="2" s="1"/>
  <c r="AA286" i="2"/>
  <c r="AE286" i="2" s="1"/>
  <c r="AB74" i="2"/>
  <c r="AC506" i="2"/>
  <c r="AB506" i="2"/>
  <c r="AA74" i="2"/>
  <c r="AE74" i="2" s="1"/>
  <c r="AB391" i="2"/>
  <c r="AA391" i="2"/>
  <c r="AE391" i="2" s="1"/>
  <c r="AC391" i="2"/>
  <c r="AC173" i="2"/>
  <c r="AA173" i="2"/>
  <c r="AE173" i="2" s="1"/>
  <c r="AH498" i="2"/>
  <c r="AH205" i="2"/>
  <c r="AH169" i="2"/>
  <c r="AH398" i="2"/>
  <c r="AH141" i="2"/>
  <c r="AH573" i="2"/>
  <c r="AH434" i="2"/>
  <c r="AH361" i="2"/>
  <c r="AH315" i="2"/>
  <c r="AH137" i="2"/>
  <c r="AH543" i="2"/>
  <c r="AH399" i="2"/>
  <c r="AH479" i="2"/>
  <c r="AH254" i="2"/>
  <c r="AH319" i="2"/>
  <c r="AH330" i="2"/>
  <c r="AH344" i="2"/>
  <c r="AH595" i="2"/>
  <c r="AZ40" i="2"/>
  <c r="AX40" i="2" s="1"/>
  <c r="AH404" i="2"/>
  <c r="AZ77" i="2"/>
  <c r="AX77" i="2" s="1"/>
  <c r="AH616" i="2"/>
  <c r="AH275" i="2"/>
  <c r="AH622" i="2"/>
  <c r="AH454" i="2"/>
  <c r="AH63" i="2"/>
  <c r="AH469" i="2"/>
  <c r="AH436" i="2"/>
  <c r="AH476" i="2"/>
  <c r="AH214" i="2"/>
  <c r="AH240" i="2"/>
  <c r="AH165" i="2"/>
  <c r="AH583" i="2"/>
  <c r="AH453" i="2"/>
  <c r="AH36" i="2"/>
  <c r="AH351" i="2"/>
  <c r="AH244" i="2"/>
  <c r="AH327" i="2"/>
  <c r="AH440" i="2"/>
  <c r="AZ37" i="2"/>
  <c r="AX37" i="2" s="1"/>
  <c r="AH537" i="2"/>
  <c r="AH210" i="2"/>
  <c r="AH570" i="2"/>
  <c r="AH427" i="2"/>
  <c r="AH614" i="2"/>
  <c r="AH99" i="2"/>
  <c r="AH83" i="2"/>
  <c r="AH459" i="2"/>
  <c r="AH174" i="2"/>
  <c r="AH133" i="2"/>
  <c r="AH118" i="2"/>
  <c r="AH422" i="2"/>
  <c r="AH640" i="2"/>
  <c r="AH258" i="2"/>
  <c r="AH192" i="2"/>
  <c r="AH301" i="2"/>
  <c r="AH577" i="2"/>
  <c r="AH242" i="2"/>
  <c r="AH239" i="2"/>
  <c r="AH588" i="2"/>
  <c r="AH442" i="2"/>
  <c r="AH284" i="2"/>
  <c r="AH346" i="2"/>
  <c r="AH637" i="2"/>
  <c r="AH633" i="2"/>
  <c r="AH56" i="2"/>
  <c r="AH155" i="2"/>
  <c r="AH524" i="2"/>
  <c r="AH628" i="2"/>
  <c r="AH280" i="2"/>
  <c r="AH555" i="2"/>
  <c r="AH46" i="2"/>
  <c r="AH195" i="2"/>
  <c r="AH443" i="2"/>
  <c r="AH512" i="2"/>
  <c r="AH409" i="2"/>
  <c r="AH287" i="2"/>
  <c r="AH271" i="2"/>
  <c r="AH488" i="2"/>
  <c r="AH591" i="2"/>
  <c r="AH296" i="2"/>
  <c r="AH312" i="2"/>
  <c r="AH634" i="2"/>
  <c r="AH631" i="2"/>
  <c r="AH288" i="2"/>
  <c r="AH386" i="2"/>
  <c r="AH181" i="2"/>
  <c r="AH360" i="2"/>
  <c r="AH164" i="2"/>
  <c r="AH599" i="2"/>
  <c r="AH211" i="2"/>
  <c r="AH621" i="2"/>
  <c r="AH458" i="2"/>
  <c r="AH579" i="2"/>
  <c r="AH417" i="2"/>
  <c r="AH603" i="2"/>
  <c r="AH326" i="2"/>
  <c r="AH272" i="2"/>
  <c r="AH620" i="2"/>
  <c r="AH450" i="2"/>
  <c r="AH571" i="2"/>
  <c r="AH406" i="2"/>
  <c r="AZ45" i="2"/>
  <c r="AX45" i="2" s="1"/>
  <c r="AH626" i="2"/>
  <c r="AH86" i="2"/>
  <c r="AH245" i="2"/>
  <c r="AH314" i="2"/>
  <c r="AH256" i="2"/>
  <c r="AH490" i="2"/>
  <c r="AH44" i="2"/>
  <c r="AH402" i="2"/>
  <c r="AH593" i="2"/>
  <c r="AH396" i="2"/>
  <c r="AH592" i="2"/>
  <c r="AH420" i="2"/>
  <c r="AH470" i="2"/>
  <c r="AH625" i="2"/>
  <c r="AH311" i="2"/>
  <c r="AH117" i="2"/>
  <c r="AH303" i="2"/>
  <c r="AH580" i="2"/>
  <c r="AH369" i="2"/>
  <c r="AH548" i="2"/>
  <c r="AH219" i="2"/>
  <c r="AH578" i="2"/>
  <c r="AH464" i="2"/>
  <c r="AH466" i="2"/>
  <c r="AH354" i="2"/>
  <c r="AH507" i="2"/>
  <c r="AH395" i="2"/>
  <c r="AH508" i="2"/>
  <c r="AH157" i="2"/>
  <c r="AH589" i="2"/>
  <c r="AH530" i="2"/>
  <c r="AH180" i="2"/>
  <c r="AH557" i="2"/>
  <c r="AH362" i="2"/>
  <c r="AZ70" i="2"/>
  <c r="AX70" i="2" s="1"/>
  <c r="AH69" i="2"/>
  <c r="AH50" i="2"/>
  <c r="AH575" i="2"/>
  <c r="AH378" i="2"/>
  <c r="AH407" i="2"/>
  <c r="AH130" i="2"/>
  <c r="AH556" i="2"/>
  <c r="AH306" i="2"/>
  <c r="AH148" i="2"/>
  <c r="AH471" i="2"/>
  <c r="AH373" i="2"/>
  <c r="AH368" i="2"/>
  <c r="AH438" i="2"/>
  <c r="AH554" i="2"/>
  <c r="AH412" i="2"/>
  <c r="AH435" i="2"/>
  <c r="AH128" i="2"/>
  <c r="AH590" i="2"/>
  <c r="AH397" i="2"/>
  <c r="AH604" i="2"/>
  <c r="AH300" i="2"/>
  <c r="AZ119" i="2"/>
  <c r="AX119" i="2" s="1"/>
  <c r="AH495" i="2"/>
  <c r="AH372" i="2"/>
  <c r="AH627" i="2"/>
  <c r="AH335" i="2"/>
  <c r="AH140" i="2"/>
  <c r="AH175" i="2"/>
  <c r="AH364" i="2"/>
  <c r="AH612" i="2"/>
  <c r="AH26" i="2"/>
  <c r="AH586" i="2"/>
  <c r="AH572" i="2"/>
  <c r="AH337" i="2"/>
  <c r="AZ56" i="2"/>
  <c r="AX56" i="2" s="1"/>
  <c r="AH596" i="2"/>
  <c r="AH426" i="2"/>
  <c r="AH449" i="2"/>
  <c r="AH411" i="2"/>
  <c r="AH456" i="2"/>
  <c r="AH418" i="2"/>
  <c r="AH467" i="2"/>
  <c r="AH35" i="2"/>
  <c r="AH542" i="2"/>
  <c r="AH584" i="2"/>
  <c r="AH444" i="2"/>
  <c r="AH385" i="2"/>
  <c r="AH109" i="2"/>
  <c r="AH87" i="2"/>
  <c r="AH193" i="2"/>
  <c r="AH207" i="2"/>
  <c r="AH79" i="2"/>
  <c r="AH600" i="2"/>
  <c r="AH429" i="2"/>
  <c r="AH189" i="2"/>
  <c r="AH632" i="2"/>
  <c r="AH430" i="2"/>
  <c r="AA475" i="2"/>
  <c r="AE475" i="2" s="1"/>
  <c r="AC475" i="2"/>
  <c r="AB475" i="2"/>
  <c r="AA285" i="2"/>
  <c r="AE285" i="2" s="1"/>
  <c r="AB37" i="2"/>
  <c r="AC37" i="2"/>
  <c r="C12" i="1"/>
  <c r="C11" i="4"/>
  <c r="C11" i="1"/>
  <c r="C12" i="4"/>
  <c r="O1246" i="1" l="1"/>
  <c r="O1245" i="1"/>
  <c r="O1148" i="4"/>
  <c r="O1150" i="4"/>
  <c r="O1152" i="4"/>
  <c r="O1154" i="4"/>
  <c r="O1156" i="4"/>
  <c r="O1158" i="4"/>
  <c r="O1160" i="4"/>
  <c r="O1162" i="4"/>
  <c r="O1147" i="4"/>
  <c r="O1149" i="4"/>
  <c r="O1151" i="4"/>
  <c r="O1153" i="4"/>
  <c r="O1155" i="4"/>
  <c r="O1157" i="4"/>
  <c r="O1159" i="4"/>
  <c r="O1161" i="4"/>
  <c r="O1172" i="4"/>
  <c r="O1174" i="4"/>
  <c r="O1176" i="4"/>
  <c r="O1178" i="4"/>
  <c r="O1180" i="4"/>
  <c r="O1182" i="4"/>
  <c r="O1184" i="4"/>
  <c r="O1163" i="4"/>
  <c r="O1166" i="4"/>
  <c r="O1167" i="4"/>
  <c r="O1165" i="4"/>
  <c r="O1168" i="4"/>
  <c r="O1169" i="4"/>
  <c r="O1177" i="4"/>
  <c r="O1170" i="4"/>
  <c r="O1175" i="4"/>
  <c r="O1181" i="4"/>
  <c r="O1171" i="4"/>
  <c r="O1187" i="4"/>
  <c r="O1189" i="4"/>
  <c r="O1191" i="4"/>
  <c r="O1193" i="4"/>
  <c r="O1185" i="4"/>
  <c r="O1164" i="4"/>
  <c r="O1173" i="4"/>
  <c r="O1186" i="4"/>
  <c r="O1196" i="4"/>
  <c r="O1200" i="4"/>
  <c r="O1183" i="4"/>
  <c r="O1195" i="4"/>
  <c r="O1201" i="4"/>
  <c r="O1203" i="4"/>
  <c r="O1205" i="4"/>
  <c r="O1207" i="4"/>
  <c r="O1192" i="4"/>
  <c r="O1190" i="4"/>
  <c r="O1188" i="4"/>
  <c r="O1194" i="4"/>
  <c r="O1179" i="4"/>
  <c r="O1198" i="4"/>
  <c r="O1204" i="4"/>
  <c r="O1199" i="4"/>
  <c r="O1212" i="4"/>
  <c r="O1216" i="4"/>
  <c r="O1211" i="4"/>
  <c r="O1215" i="4"/>
  <c r="O1208" i="4"/>
  <c r="O1197" i="4"/>
  <c r="O1210" i="4"/>
  <c r="O1220" i="4"/>
  <c r="O1225" i="4"/>
  <c r="O1219" i="4"/>
  <c r="O1229" i="4"/>
  <c r="O1230" i="4"/>
  <c r="O1231" i="4"/>
  <c r="O1218" i="4"/>
  <c r="O1226" i="4"/>
  <c r="O1232" i="4"/>
  <c r="O1233" i="4"/>
  <c r="O1242" i="4"/>
  <c r="O1244" i="4"/>
  <c r="O1213" i="4"/>
  <c r="O1217" i="4"/>
  <c r="O1234" i="4"/>
  <c r="O1235" i="4"/>
  <c r="O1227" i="4"/>
  <c r="O1236" i="4"/>
  <c r="O1237" i="4"/>
  <c r="O1209" i="4"/>
  <c r="O1223" i="4"/>
  <c r="O1238" i="4"/>
  <c r="O1239" i="4"/>
  <c r="O1214" i="4"/>
  <c r="O1222" i="4"/>
  <c r="O1224" i="4"/>
  <c r="O1228" i="4"/>
  <c r="O1240" i="4"/>
  <c r="O1241" i="4"/>
  <c r="O1243" i="4"/>
  <c r="O1245" i="4"/>
  <c r="O1202" i="4"/>
  <c r="O1221" i="4"/>
  <c r="O1206" i="4"/>
  <c r="AI1160" i="4"/>
  <c r="AJ1160" i="4"/>
  <c r="AK1160" i="4"/>
  <c r="AK1169" i="4"/>
  <c r="AI1169" i="4"/>
  <c r="AH1169" i="4" s="1"/>
  <c r="AJ1169" i="4"/>
  <c r="AK1178" i="4"/>
  <c r="AI1178" i="4"/>
  <c r="AJ1178" i="4"/>
  <c r="AI1222" i="4"/>
  <c r="AH1222" i="4" s="1"/>
  <c r="AA1222" i="4" s="1"/>
  <c r="AE1222" i="4" s="1"/>
  <c r="AK1222" i="4"/>
  <c r="AJ1222" i="4"/>
  <c r="AI1234" i="4"/>
  <c r="AH1234" i="4" s="1"/>
  <c r="AA1234" i="4" s="1"/>
  <c r="AE1234" i="4" s="1"/>
  <c r="AJ1234" i="4"/>
  <c r="AK1234" i="4"/>
  <c r="AI1190" i="4"/>
  <c r="AJ1190" i="4"/>
  <c r="AK1190" i="4"/>
  <c r="AI1205" i="4"/>
  <c r="AH1205" i="4" s="1"/>
  <c r="AJ1205" i="4"/>
  <c r="AK1205" i="4"/>
  <c r="AI1148" i="4"/>
  <c r="AJ1148" i="4"/>
  <c r="AK1148" i="4"/>
  <c r="AI1194" i="4"/>
  <c r="AK1194" i="4"/>
  <c r="AJ1194" i="4"/>
  <c r="AK1227" i="4"/>
  <c r="AI1227" i="4"/>
  <c r="AH1227" i="4" s="1"/>
  <c r="AA1227" i="4" s="1"/>
  <c r="AJ1227" i="4"/>
  <c r="AK1225" i="4"/>
  <c r="AJ1225" i="4"/>
  <c r="AI1225" i="4"/>
  <c r="AI1218" i="4"/>
  <c r="AK1218" i="4"/>
  <c r="AJ1218" i="4"/>
  <c r="AI1192" i="4"/>
  <c r="AH1192" i="4" s="1"/>
  <c r="AB1192" i="4" s="1"/>
  <c r="AJ1192" i="4"/>
  <c r="AK1192" i="4"/>
  <c r="AI1158" i="4"/>
  <c r="AH1158" i="4" s="1"/>
  <c r="AB1158" i="4" s="1"/>
  <c r="AJ1158" i="4"/>
  <c r="AK1158" i="4"/>
  <c r="AK1223" i="4"/>
  <c r="AI1223" i="4"/>
  <c r="AJ1223" i="4"/>
  <c r="AI1154" i="4"/>
  <c r="AJ1154" i="4"/>
  <c r="AK1154" i="4"/>
  <c r="AI1175" i="4"/>
  <c r="AH1175" i="4" s="1"/>
  <c r="AA1175" i="4" s="1"/>
  <c r="AE1175" i="4" s="1"/>
  <c r="AJ1175" i="4"/>
  <c r="AK1175" i="4"/>
  <c r="AJ1183" i="4"/>
  <c r="AI1183" i="4"/>
  <c r="AH1183" i="4" s="1"/>
  <c r="AA1183" i="4" s="1"/>
  <c r="AE1183" i="4" s="1"/>
  <c r="AK1183" i="4"/>
  <c r="AK1195" i="4"/>
  <c r="AI1195" i="4"/>
  <c r="AH1195" i="4" s="1"/>
  <c r="AA1195" i="4" s="1"/>
  <c r="AE1195" i="4" s="1"/>
  <c r="AJ1195" i="4"/>
  <c r="AI1241" i="4"/>
  <c r="AH1241" i="4" s="1"/>
  <c r="AJ1241" i="4"/>
  <c r="AK1241" i="4"/>
  <c r="AK1224" i="4"/>
  <c r="AI1224" i="4"/>
  <c r="AJ1224" i="4"/>
  <c r="AI1177" i="4"/>
  <c r="AH1177" i="4" s="1"/>
  <c r="AA1177" i="4" s="1"/>
  <c r="AJ1177" i="4"/>
  <c r="AK1177" i="4"/>
  <c r="AI1186" i="4"/>
  <c r="AH1186" i="4" s="1"/>
  <c r="AJ1186" i="4"/>
  <c r="AK1186" i="4"/>
  <c r="AJ1181" i="4"/>
  <c r="AI1181" i="4"/>
  <c r="AK1181" i="4"/>
  <c r="AI1210" i="4"/>
  <c r="AH1210" i="4" s="1"/>
  <c r="AC1210" i="4" s="1"/>
  <c r="AK1210" i="4"/>
  <c r="AJ1210" i="4"/>
  <c r="AK1231" i="4"/>
  <c r="AI1231" i="4"/>
  <c r="AJ1231" i="4"/>
  <c r="AI1162" i="4"/>
  <c r="AH1162" i="4" s="1"/>
  <c r="AB1162" i="4" s="1"/>
  <c r="AJ1162" i="4"/>
  <c r="AK1162" i="4"/>
  <c r="AK1182" i="4"/>
  <c r="AI1182" i="4"/>
  <c r="AJ1182" i="4"/>
  <c r="AK1167" i="4"/>
  <c r="AJ1167" i="4"/>
  <c r="AI1167" i="4"/>
  <c r="AI1188" i="4"/>
  <c r="AH1188" i="4" s="1"/>
  <c r="AJ1188" i="4"/>
  <c r="AK1188" i="4"/>
  <c r="AI1215" i="4"/>
  <c r="AJ1215" i="4"/>
  <c r="AK1215" i="4"/>
  <c r="AI1220" i="4"/>
  <c r="AK1220" i="4"/>
  <c r="AJ1220" i="4"/>
  <c r="AI1173" i="4"/>
  <c r="AJ1173" i="4"/>
  <c r="AK1173" i="4"/>
  <c r="AK1180" i="4"/>
  <c r="AI1180" i="4"/>
  <c r="AH1180" i="4" s="1"/>
  <c r="AJ1180" i="4"/>
  <c r="AK1237" i="4"/>
  <c r="AI1237" i="4"/>
  <c r="AJ1237" i="4"/>
  <c r="AK1235" i="4"/>
  <c r="AI1235" i="4"/>
  <c r="AJ1235" i="4"/>
  <c r="AT1197" i="4"/>
  <c r="AS1197" i="4" s="1"/>
  <c r="AR1197" i="4" s="1"/>
  <c r="AQ1197" i="4" s="1"/>
  <c r="AP1197" i="4" s="1"/>
  <c r="AO1197" i="4" s="1"/>
  <c r="AN1197" i="4" s="1"/>
  <c r="AM1197" i="4" s="1"/>
  <c r="AL1197" i="4" s="1"/>
  <c r="K1165" i="4"/>
  <c r="AF1165" i="4"/>
  <c r="K1175" i="4"/>
  <c r="AC1175" i="4"/>
  <c r="AF1175" i="4"/>
  <c r="AF1172" i="4"/>
  <c r="K1193" i="4"/>
  <c r="AF1193" i="4"/>
  <c r="K1191" i="4"/>
  <c r="AF1191" i="4"/>
  <c r="K1199" i="4"/>
  <c r="AF1199" i="4"/>
  <c r="AT1238" i="4"/>
  <c r="AS1238" i="4" s="1"/>
  <c r="AR1238" i="4" s="1"/>
  <c r="AQ1238" i="4" s="1"/>
  <c r="AP1238" i="4" s="1"/>
  <c r="AO1238" i="4" s="1"/>
  <c r="AN1238" i="4" s="1"/>
  <c r="AM1238" i="4" s="1"/>
  <c r="AL1238" i="4" s="1"/>
  <c r="AF1192" i="4"/>
  <c r="AF1222" i="4"/>
  <c r="AC1222" i="4"/>
  <c r="K1222" i="4"/>
  <c r="AT1216" i="4"/>
  <c r="AS1216" i="4" s="1"/>
  <c r="AR1216" i="4" s="1"/>
  <c r="AQ1216" i="4" s="1"/>
  <c r="AP1216" i="4" s="1"/>
  <c r="AO1216" i="4" s="1"/>
  <c r="AN1216" i="4" s="1"/>
  <c r="AM1216" i="4" s="1"/>
  <c r="AL1216" i="4" s="1"/>
  <c r="AT1204" i="4"/>
  <c r="AS1204" i="4" s="1"/>
  <c r="AR1204" i="4" s="1"/>
  <c r="AQ1204" i="4" s="1"/>
  <c r="AP1204" i="4" s="1"/>
  <c r="AO1204" i="4" s="1"/>
  <c r="AN1204" i="4" s="1"/>
  <c r="AM1204" i="4" s="1"/>
  <c r="AL1204" i="4" s="1"/>
  <c r="AR1228" i="4"/>
  <c r="AQ1228" i="4" s="1"/>
  <c r="AP1228" i="4" s="1"/>
  <c r="AO1228" i="4" s="1"/>
  <c r="AN1228" i="4" s="1"/>
  <c r="AM1228" i="4" s="1"/>
  <c r="AL1228" i="4" s="1"/>
  <c r="AS1228" i="4"/>
  <c r="AT1228" i="4"/>
  <c r="AT1230" i="4"/>
  <c r="AS1230" i="4" s="1"/>
  <c r="AR1230" i="4" s="1"/>
  <c r="AQ1230" i="4" s="1"/>
  <c r="AP1230" i="4" s="1"/>
  <c r="AO1230" i="4" s="1"/>
  <c r="AN1230" i="4" s="1"/>
  <c r="AM1230" i="4" s="1"/>
  <c r="AL1230" i="4" s="1"/>
  <c r="AF1240" i="4"/>
  <c r="K1240" i="4"/>
  <c r="AS1245" i="4"/>
  <c r="AR1245" i="4" s="1"/>
  <c r="AQ1245" i="4" s="1"/>
  <c r="AP1245" i="4" s="1"/>
  <c r="AO1245" i="4" s="1"/>
  <c r="AN1245" i="4" s="1"/>
  <c r="AM1245" i="4" s="1"/>
  <c r="AL1245" i="4" s="1"/>
  <c r="AT1245" i="4"/>
  <c r="AC1162" i="4"/>
  <c r="AS1151" i="4"/>
  <c r="AR1151" i="4" s="1"/>
  <c r="AQ1151" i="4" s="1"/>
  <c r="AP1151" i="4" s="1"/>
  <c r="AO1151" i="4" s="1"/>
  <c r="AN1151" i="4" s="1"/>
  <c r="AM1151" i="4" s="1"/>
  <c r="AL1151" i="4" s="1"/>
  <c r="AT1151" i="4"/>
  <c r="K1195" i="4"/>
  <c r="AC1195" i="4"/>
  <c r="AF1195" i="4"/>
  <c r="AS1199" i="4"/>
  <c r="AQ1199" i="4"/>
  <c r="AR1199" i="4"/>
  <c r="AT1199" i="4"/>
  <c r="AP1199" i="4"/>
  <c r="AO1199" i="4" s="1"/>
  <c r="AN1199" i="4" s="1"/>
  <c r="AM1199" i="4" s="1"/>
  <c r="AL1199" i="4" s="1"/>
  <c r="AT1239" i="4"/>
  <c r="AS1239" i="4" s="1"/>
  <c r="AR1239" i="4" s="1"/>
  <c r="AQ1239" i="4" s="1"/>
  <c r="AP1239" i="4" s="1"/>
  <c r="AO1239" i="4" s="1"/>
  <c r="AN1239" i="4" s="1"/>
  <c r="AM1239" i="4" s="1"/>
  <c r="AL1239" i="4" s="1"/>
  <c r="AF1238" i="4"/>
  <c r="K1238" i="4"/>
  <c r="AS1221" i="4"/>
  <c r="AR1221" i="4" s="1"/>
  <c r="AQ1221" i="4" s="1"/>
  <c r="AP1221" i="4" s="1"/>
  <c r="AO1221" i="4" s="1"/>
  <c r="AN1221" i="4" s="1"/>
  <c r="AM1221" i="4" s="1"/>
  <c r="AL1221" i="4" s="1"/>
  <c r="AT1221" i="4"/>
  <c r="AT1226" i="4"/>
  <c r="AS1226" i="4" s="1"/>
  <c r="AR1226" i="4" s="1"/>
  <c r="AQ1226" i="4" s="1"/>
  <c r="AP1226" i="4" s="1"/>
  <c r="AO1226" i="4" s="1"/>
  <c r="AN1226" i="4" s="1"/>
  <c r="AM1226" i="4" s="1"/>
  <c r="AL1226" i="4" s="1"/>
  <c r="AS1233" i="4"/>
  <c r="AR1233" i="4" s="1"/>
  <c r="AQ1233" i="4" s="1"/>
  <c r="AP1233" i="4" s="1"/>
  <c r="AO1233" i="4" s="1"/>
  <c r="AN1233" i="4" s="1"/>
  <c r="AM1233" i="4" s="1"/>
  <c r="AL1233" i="4" s="1"/>
  <c r="AT1233" i="4"/>
  <c r="AS1240" i="4"/>
  <c r="AR1240" i="4" s="1"/>
  <c r="AQ1240" i="4" s="1"/>
  <c r="AP1240" i="4" s="1"/>
  <c r="AO1240" i="4" s="1"/>
  <c r="AN1240" i="4" s="1"/>
  <c r="AM1240" i="4" s="1"/>
  <c r="AL1240" i="4" s="1"/>
  <c r="AT1240" i="4"/>
  <c r="K1245" i="4"/>
  <c r="AF1245" i="4"/>
  <c r="AT1168" i="4"/>
  <c r="AS1168" i="4" s="1"/>
  <c r="AR1168" i="4" s="1"/>
  <c r="AQ1168" i="4" s="1"/>
  <c r="AP1168" i="4" s="1"/>
  <c r="AO1168" i="4" s="1"/>
  <c r="AN1168" i="4" s="1"/>
  <c r="AM1168" i="4" s="1"/>
  <c r="AL1168" i="4" s="1"/>
  <c r="AT1147" i="4"/>
  <c r="AS1147" i="4" s="1"/>
  <c r="AR1147" i="4" s="1"/>
  <c r="AQ1147" i="4" s="1"/>
  <c r="AP1147" i="4" s="1"/>
  <c r="AO1147" i="4" s="1"/>
  <c r="AN1147" i="4" s="1"/>
  <c r="AM1147" i="4" s="1"/>
  <c r="AL1147" i="4" s="1"/>
  <c r="AA1158" i="4"/>
  <c r="AE1158" i="4" s="1"/>
  <c r="AT1149" i="4"/>
  <c r="AS1149" i="4" s="1"/>
  <c r="AR1149" i="4" s="1"/>
  <c r="AQ1149" i="4" s="1"/>
  <c r="AP1149" i="4" s="1"/>
  <c r="AO1149" i="4" s="1"/>
  <c r="AN1149" i="4" s="1"/>
  <c r="AM1149" i="4" s="1"/>
  <c r="AL1149" i="4" s="1"/>
  <c r="AS1163" i="4"/>
  <c r="AR1163" i="4" s="1"/>
  <c r="AQ1163" i="4" s="1"/>
  <c r="AP1163" i="4" s="1"/>
  <c r="AO1163" i="4" s="1"/>
  <c r="AN1163" i="4" s="1"/>
  <c r="AM1163" i="4" s="1"/>
  <c r="AL1163" i="4" s="1"/>
  <c r="AT1163" i="4"/>
  <c r="K1151" i="4"/>
  <c r="AF1151" i="4"/>
  <c r="AB1177" i="4"/>
  <c r="AF1177" i="4"/>
  <c r="AE1177" i="4"/>
  <c r="K1177" i="4"/>
  <c r="AT1171" i="4"/>
  <c r="AS1171" i="4" s="1"/>
  <c r="AR1171" i="4" s="1"/>
  <c r="AQ1171" i="4" s="1"/>
  <c r="AP1171" i="4" s="1"/>
  <c r="AO1171" i="4" s="1"/>
  <c r="AN1171" i="4" s="1"/>
  <c r="AM1171" i="4" s="1"/>
  <c r="AL1171" i="4" s="1"/>
  <c r="AS1161" i="4"/>
  <c r="AR1161" i="4" s="1"/>
  <c r="AQ1161" i="4" s="1"/>
  <c r="AP1161" i="4" s="1"/>
  <c r="AO1161" i="4" s="1"/>
  <c r="AN1161" i="4" s="1"/>
  <c r="AM1161" i="4" s="1"/>
  <c r="AL1161" i="4" s="1"/>
  <c r="AT1161" i="4"/>
  <c r="AF1168" i="4"/>
  <c r="K1168" i="4"/>
  <c r="AT1198" i="4"/>
  <c r="AS1198" i="4" s="1"/>
  <c r="AR1198" i="4" s="1"/>
  <c r="AQ1198" i="4" s="1"/>
  <c r="AP1198" i="4" s="1"/>
  <c r="AO1198" i="4" s="1"/>
  <c r="AN1198" i="4" s="1"/>
  <c r="AM1198" i="4" s="1"/>
  <c r="AL1198" i="4" s="1"/>
  <c r="AT1187" i="4"/>
  <c r="AS1187" i="4" s="1"/>
  <c r="AR1187" i="4" s="1"/>
  <c r="AQ1187" i="4" s="1"/>
  <c r="AP1187" i="4" s="1"/>
  <c r="AO1187" i="4" s="1"/>
  <c r="AN1187" i="4" s="1"/>
  <c r="AM1187" i="4" s="1"/>
  <c r="AL1187" i="4" s="1"/>
  <c r="K1184" i="4"/>
  <c r="AF1184" i="4"/>
  <c r="AS1219" i="4"/>
  <c r="AR1219" i="4" s="1"/>
  <c r="AQ1219" i="4" s="1"/>
  <c r="AP1219" i="4" s="1"/>
  <c r="AO1219" i="4" s="1"/>
  <c r="AN1219" i="4" s="1"/>
  <c r="AM1219" i="4" s="1"/>
  <c r="AL1219" i="4" s="1"/>
  <c r="AT1219" i="4"/>
  <c r="AS1209" i="4"/>
  <c r="AR1209" i="4" s="1"/>
  <c r="AQ1209" i="4" s="1"/>
  <c r="AP1209" i="4" s="1"/>
  <c r="AO1209" i="4" s="1"/>
  <c r="AN1209" i="4" s="1"/>
  <c r="AM1209" i="4" s="1"/>
  <c r="AL1209" i="4" s="1"/>
  <c r="AT1209" i="4"/>
  <c r="K1239" i="4"/>
  <c r="AF1239" i="4"/>
  <c r="K1223" i="4"/>
  <c r="AF1223" i="4"/>
  <c r="K1221" i="4"/>
  <c r="AF1221" i="4"/>
  <c r="AF1226" i="4"/>
  <c r="K1226" i="4"/>
  <c r="AT1244" i="4"/>
  <c r="AS1244" i="4"/>
  <c r="AR1244" i="4" s="1"/>
  <c r="AQ1244" i="4" s="1"/>
  <c r="AP1244" i="4" s="1"/>
  <c r="AO1244" i="4" s="1"/>
  <c r="AN1244" i="4" s="1"/>
  <c r="AM1244" i="4" s="1"/>
  <c r="AL1244" i="4" s="1"/>
  <c r="K1147" i="4"/>
  <c r="AF1147" i="4"/>
  <c r="K1149" i="4"/>
  <c r="AF1149" i="4"/>
  <c r="AS1172" i="4"/>
  <c r="AR1172" i="4" s="1"/>
  <c r="AQ1172" i="4" s="1"/>
  <c r="AP1172" i="4" s="1"/>
  <c r="AO1172" i="4" s="1"/>
  <c r="AN1172" i="4" s="1"/>
  <c r="AM1172" i="4" s="1"/>
  <c r="AL1172" i="4" s="1"/>
  <c r="AT1172" i="4"/>
  <c r="AT1179" i="4"/>
  <c r="AS1179" i="4" s="1"/>
  <c r="AR1179" i="4" s="1"/>
  <c r="AQ1179" i="4" s="1"/>
  <c r="AP1179" i="4" s="1"/>
  <c r="AO1179" i="4" s="1"/>
  <c r="AN1179" i="4" s="1"/>
  <c r="AM1179" i="4" s="1"/>
  <c r="AL1179" i="4" s="1"/>
  <c r="K1161" i="4"/>
  <c r="AF1161" i="4"/>
  <c r="AS1185" i="4"/>
  <c r="AT1185" i="4"/>
  <c r="AR1185" i="4"/>
  <c r="AQ1185" i="4" s="1"/>
  <c r="AP1185" i="4" s="1"/>
  <c r="AO1185" i="4" s="1"/>
  <c r="AN1185" i="4" s="1"/>
  <c r="AM1185" i="4" s="1"/>
  <c r="AL1185" i="4" s="1"/>
  <c r="AF1198" i="4"/>
  <c r="K1198" i="4"/>
  <c r="AI1214" i="4"/>
  <c r="AH1214" i="4" s="1"/>
  <c r="AC1214" i="4" s="1"/>
  <c r="AK1214" i="4"/>
  <c r="AJ1214" i="4"/>
  <c r="K1219" i="4"/>
  <c r="AF1219" i="4"/>
  <c r="AF1224" i="4"/>
  <c r="K1224" i="4"/>
  <c r="K1244" i="4"/>
  <c r="AF1244" i="4"/>
  <c r="K1212" i="4"/>
  <c r="AF1212" i="4"/>
  <c r="AR1232" i="4"/>
  <c r="AQ1232" i="4" s="1"/>
  <c r="AP1232" i="4" s="1"/>
  <c r="AO1232" i="4" s="1"/>
  <c r="AN1232" i="4" s="1"/>
  <c r="AM1232" i="4" s="1"/>
  <c r="AL1232" i="4" s="1"/>
  <c r="AS1232" i="4"/>
  <c r="AT1232" i="4"/>
  <c r="AF1170" i="4"/>
  <c r="K1170" i="4"/>
  <c r="AT1166" i="4"/>
  <c r="AS1166" i="4"/>
  <c r="AR1166" i="4" s="1"/>
  <c r="AQ1166" i="4" s="1"/>
  <c r="AP1166" i="4" s="1"/>
  <c r="AO1166" i="4" s="1"/>
  <c r="AN1166" i="4" s="1"/>
  <c r="AM1166" i="4" s="1"/>
  <c r="AL1166" i="4" s="1"/>
  <c r="AF1166" i="4"/>
  <c r="K1166" i="4"/>
  <c r="AF1152" i="4"/>
  <c r="K1152" i="4"/>
  <c r="AR1202" i="4"/>
  <c r="AQ1202" i="4" s="1"/>
  <c r="AP1202" i="4" s="1"/>
  <c r="AO1202" i="4" s="1"/>
  <c r="AN1202" i="4" s="1"/>
  <c r="AM1202" i="4" s="1"/>
  <c r="AL1202" i="4" s="1"/>
  <c r="AS1202" i="4"/>
  <c r="AT1202" i="4"/>
  <c r="AT1196" i="4"/>
  <c r="AS1196" i="4" s="1"/>
  <c r="AR1196" i="4" s="1"/>
  <c r="AQ1196" i="4" s="1"/>
  <c r="AP1196" i="4" s="1"/>
  <c r="AO1196" i="4" s="1"/>
  <c r="AN1196" i="4" s="1"/>
  <c r="AM1196" i="4" s="1"/>
  <c r="AL1196" i="4" s="1"/>
  <c r="AS1184" i="4"/>
  <c r="AR1184" i="4"/>
  <c r="AQ1184" i="4" s="1"/>
  <c r="AP1184" i="4" s="1"/>
  <c r="AO1184" i="4" s="1"/>
  <c r="AN1184" i="4" s="1"/>
  <c r="AM1184" i="4" s="1"/>
  <c r="AL1184" i="4" s="1"/>
  <c r="AT1184" i="4"/>
  <c r="AS1206" i="4"/>
  <c r="AR1206" i="4" s="1"/>
  <c r="AQ1206" i="4" s="1"/>
  <c r="AP1206" i="4" s="1"/>
  <c r="AO1206" i="4" s="1"/>
  <c r="AN1206" i="4" s="1"/>
  <c r="AM1206" i="4" s="1"/>
  <c r="AL1206" i="4" s="1"/>
  <c r="AT1206" i="4"/>
  <c r="AF1225" i="4"/>
  <c r="K1225" i="4"/>
  <c r="K1233" i="4"/>
  <c r="AF1233" i="4"/>
  <c r="AT1212" i="4"/>
  <c r="AS1212" i="4" s="1"/>
  <c r="AR1212" i="4" s="1"/>
  <c r="AQ1212" i="4" s="1"/>
  <c r="AP1212" i="4" s="1"/>
  <c r="AO1212" i="4" s="1"/>
  <c r="AN1212" i="4" s="1"/>
  <c r="AM1212" i="4" s="1"/>
  <c r="AL1212" i="4" s="1"/>
  <c r="AT1229" i="4"/>
  <c r="AS1229" i="4" s="1"/>
  <c r="AR1229" i="4" s="1"/>
  <c r="AQ1229" i="4" s="1"/>
  <c r="AP1229" i="4" s="1"/>
  <c r="AO1229" i="4" s="1"/>
  <c r="AN1229" i="4" s="1"/>
  <c r="AM1229" i="4" s="1"/>
  <c r="AL1229" i="4" s="1"/>
  <c r="AT1150" i="4"/>
  <c r="AS1150" i="4"/>
  <c r="AR1150" i="4" s="1"/>
  <c r="AQ1150" i="4" s="1"/>
  <c r="AP1150" i="4" s="1"/>
  <c r="AO1150" i="4" s="1"/>
  <c r="AN1150" i="4" s="1"/>
  <c r="AM1150" i="4" s="1"/>
  <c r="AL1150" i="4" s="1"/>
  <c r="AT1164" i="4"/>
  <c r="AR1164" i="4"/>
  <c r="AQ1164" i="4" s="1"/>
  <c r="AP1164" i="4" s="1"/>
  <c r="AO1164" i="4" s="1"/>
  <c r="AN1164" i="4" s="1"/>
  <c r="AM1164" i="4" s="1"/>
  <c r="AL1164" i="4" s="1"/>
  <c r="AS1164" i="4"/>
  <c r="AA1162" i="4"/>
  <c r="AE1162" i="4" s="1"/>
  <c r="K1171" i="4"/>
  <c r="AF1171" i="4"/>
  <c r="AT1155" i="4"/>
  <c r="AS1155" i="4" s="1"/>
  <c r="AR1155" i="4" s="1"/>
  <c r="AQ1155" i="4" s="1"/>
  <c r="AP1155" i="4" s="1"/>
  <c r="AO1155" i="4" s="1"/>
  <c r="AN1155" i="4" s="1"/>
  <c r="AM1155" i="4" s="1"/>
  <c r="AL1155" i="4" s="1"/>
  <c r="AR1159" i="4"/>
  <c r="AQ1159" i="4" s="1"/>
  <c r="AP1159" i="4" s="1"/>
  <c r="AO1159" i="4" s="1"/>
  <c r="AN1159" i="4" s="1"/>
  <c r="AM1159" i="4" s="1"/>
  <c r="AL1159" i="4" s="1"/>
  <c r="AS1159" i="4"/>
  <c r="AT1159" i="4"/>
  <c r="AT1165" i="4"/>
  <c r="AS1165" i="4" s="1"/>
  <c r="AR1165" i="4" s="1"/>
  <c r="AQ1165" i="4" s="1"/>
  <c r="AP1165" i="4" s="1"/>
  <c r="AO1165" i="4" s="1"/>
  <c r="AN1165" i="4" s="1"/>
  <c r="AM1165" i="4" s="1"/>
  <c r="AL1165" i="4" s="1"/>
  <c r="AF1179" i="4"/>
  <c r="K1179" i="4"/>
  <c r="AS1152" i="4"/>
  <c r="AR1152" i="4" s="1"/>
  <c r="AQ1152" i="4" s="1"/>
  <c r="AP1152" i="4" s="1"/>
  <c r="AO1152" i="4" s="1"/>
  <c r="AN1152" i="4" s="1"/>
  <c r="AM1152" i="4" s="1"/>
  <c r="AL1152" i="4" s="1"/>
  <c r="AT1152" i="4"/>
  <c r="K1185" i="4"/>
  <c r="AF1185" i="4"/>
  <c r="AS1156" i="4"/>
  <c r="AR1156" i="4" s="1"/>
  <c r="AQ1156" i="4" s="1"/>
  <c r="AP1156" i="4" s="1"/>
  <c r="AO1156" i="4" s="1"/>
  <c r="AN1156" i="4" s="1"/>
  <c r="AM1156" i="4" s="1"/>
  <c r="AL1156" i="4" s="1"/>
  <c r="AT1156" i="4"/>
  <c r="AF1181" i="4"/>
  <c r="K1181" i="4"/>
  <c r="AI1211" i="4"/>
  <c r="AJ1211" i="4"/>
  <c r="AK1211" i="4"/>
  <c r="AT1208" i="4"/>
  <c r="AS1208" i="4" s="1"/>
  <c r="AR1208" i="4" s="1"/>
  <c r="AQ1208" i="4" s="1"/>
  <c r="AP1208" i="4" s="1"/>
  <c r="AO1208" i="4" s="1"/>
  <c r="AN1208" i="4" s="1"/>
  <c r="AM1208" i="4" s="1"/>
  <c r="AL1208" i="4" s="1"/>
  <c r="AS1217" i="4"/>
  <c r="AR1217" i="4" s="1"/>
  <c r="AQ1217" i="4" s="1"/>
  <c r="AP1217" i="4" s="1"/>
  <c r="AO1217" i="4" s="1"/>
  <c r="AN1217" i="4" s="1"/>
  <c r="AM1217" i="4" s="1"/>
  <c r="AL1217" i="4" s="1"/>
  <c r="AT1217" i="4"/>
  <c r="AT1203" i="4"/>
  <c r="AS1203" i="4" s="1"/>
  <c r="AR1203" i="4" s="1"/>
  <c r="AQ1203" i="4" s="1"/>
  <c r="AP1203" i="4" s="1"/>
  <c r="AO1203" i="4" s="1"/>
  <c r="AN1203" i="4" s="1"/>
  <c r="AM1203" i="4" s="1"/>
  <c r="AL1203" i="4" s="1"/>
  <c r="AF1232" i="4"/>
  <c r="K1232" i="4"/>
  <c r="AF1234" i="4"/>
  <c r="K1234" i="4"/>
  <c r="AT1170" i="4"/>
  <c r="AS1170" i="4" s="1"/>
  <c r="AR1170" i="4" s="1"/>
  <c r="AQ1170" i="4" s="1"/>
  <c r="AP1170" i="4" s="1"/>
  <c r="AO1170" i="4" s="1"/>
  <c r="AN1170" i="4" s="1"/>
  <c r="AM1170" i="4" s="1"/>
  <c r="AL1170" i="4" s="1"/>
  <c r="AR1153" i="4"/>
  <c r="AQ1153" i="4" s="1"/>
  <c r="AP1153" i="4" s="1"/>
  <c r="AO1153" i="4" s="1"/>
  <c r="AN1153" i="4" s="1"/>
  <c r="AM1153" i="4" s="1"/>
  <c r="AL1153" i="4" s="1"/>
  <c r="AS1153" i="4"/>
  <c r="AT1153" i="4"/>
  <c r="K1173" i="4"/>
  <c r="AF1173" i="4"/>
  <c r="K1155" i="4"/>
  <c r="AF1155" i="4"/>
  <c r="K1159" i="4"/>
  <c r="AF1159" i="4"/>
  <c r="AF1158" i="4"/>
  <c r="AT1176" i="4"/>
  <c r="AS1176" i="4" s="1"/>
  <c r="AR1176" i="4" s="1"/>
  <c r="AQ1176" i="4" s="1"/>
  <c r="AP1176" i="4" s="1"/>
  <c r="AO1176" i="4" s="1"/>
  <c r="AN1176" i="4" s="1"/>
  <c r="AM1176" i="4" s="1"/>
  <c r="AL1176" i="4" s="1"/>
  <c r="AT1157" i="4"/>
  <c r="AS1157" i="4" s="1"/>
  <c r="AR1157" i="4" s="1"/>
  <c r="AQ1157" i="4" s="1"/>
  <c r="AP1157" i="4" s="1"/>
  <c r="AO1157" i="4" s="1"/>
  <c r="AN1157" i="4" s="1"/>
  <c r="AM1157" i="4" s="1"/>
  <c r="AL1157" i="4" s="1"/>
  <c r="AF1156" i="4"/>
  <c r="K1156" i="4"/>
  <c r="AT1189" i="4"/>
  <c r="AS1189" i="4" s="1"/>
  <c r="AR1189" i="4" s="1"/>
  <c r="AQ1189" i="4" s="1"/>
  <c r="AP1189" i="4" s="1"/>
  <c r="AO1189" i="4" s="1"/>
  <c r="AN1189" i="4" s="1"/>
  <c r="AM1189" i="4" s="1"/>
  <c r="AL1189" i="4" s="1"/>
  <c r="AS1200" i="4"/>
  <c r="AR1200" i="4" s="1"/>
  <c r="AQ1200" i="4" s="1"/>
  <c r="AP1200" i="4" s="1"/>
  <c r="AO1200" i="4" s="1"/>
  <c r="AN1200" i="4" s="1"/>
  <c r="AM1200" i="4" s="1"/>
  <c r="AL1200" i="4" s="1"/>
  <c r="AT1200" i="4"/>
  <c r="K1210" i="4"/>
  <c r="AF1210" i="4"/>
  <c r="AT1213" i="4"/>
  <c r="AS1213" i="4" s="1"/>
  <c r="AR1213" i="4" s="1"/>
  <c r="AQ1213" i="4" s="1"/>
  <c r="AP1213" i="4" s="1"/>
  <c r="AO1213" i="4" s="1"/>
  <c r="AN1213" i="4" s="1"/>
  <c r="AM1213" i="4" s="1"/>
  <c r="AL1213" i="4" s="1"/>
  <c r="K1217" i="4"/>
  <c r="AF1217" i="4"/>
  <c r="AB1227" i="4"/>
  <c r="AF1227" i="4"/>
  <c r="AC1227" i="4"/>
  <c r="AE1227" i="4"/>
  <c r="K1227" i="4"/>
  <c r="AF1228" i="4"/>
  <c r="K1228" i="4"/>
  <c r="K1203" i="4"/>
  <c r="AF1203" i="4"/>
  <c r="K1207" i="4"/>
  <c r="AF1207" i="4"/>
  <c r="AS1243" i="4"/>
  <c r="AR1243" i="4" s="1"/>
  <c r="AQ1243" i="4" s="1"/>
  <c r="AP1243" i="4" s="1"/>
  <c r="AO1243" i="4" s="1"/>
  <c r="AN1243" i="4" s="1"/>
  <c r="AM1243" i="4" s="1"/>
  <c r="AL1243" i="4" s="1"/>
  <c r="AT1243" i="4"/>
  <c r="AF1236" i="4"/>
  <c r="K1236" i="4"/>
  <c r="AF1218" i="4"/>
  <c r="K1218" i="4"/>
  <c r="AT1242" i="4"/>
  <c r="AS1242" i="4" s="1"/>
  <c r="AR1242" i="4" s="1"/>
  <c r="AQ1242" i="4" s="1"/>
  <c r="AP1242" i="4" s="1"/>
  <c r="AO1242" i="4" s="1"/>
  <c r="AN1242" i="4" s="1"/>
  <c r="AM1242" i="4" s="1"/>
  <c r="AL1242" i="4" s="1"/>
  <c r="AT1201" i="4"/>
  <c r="AS1201" i="4"/>
  <c r="AR1201" i="4" s="1"/>
  <c r="AQ1201" i="4" s="1"/>
  <c r="AP1201" i="4" s="1"/>
  <c r="AO1201" i="4" s="1"/>
  <c r="AN1201" i="4" s="1"/>
  <c r="AM1201" i="4" s="1"/>
  <c r="AL1201" i="4" s="1"/>
  <c r="K1229" i="4"/>
  <c r="AF1229" i="4"/>
  <c r="K1187" i="4"/>
  <c r="AF1187" i="4"/>
  <c r="K1153" i="4"/>
  <c r="AF1153" i="4"/>
  <c r="AA1186" i="4"/>
  <c r="AE1186" i="4" s="1"/>
  <c r="K1157" i="4"/>
  <c r="AF1157" i="4"/>
  <c r="AB1183" i="4"/>
  <c r="AF1183" i="4"/>
  <c r="AC1183" i="4"/>
  <c r="K1183" i="4"/>
  <c r="AS1174" i="4"/>
  <c r="AR1174" i="4" s="1"/>
  <c r="AQ1174" i="4" s="1"/>
  <c r="AP1174" i="4" s="1"/>
  <c r="AO1174" i="4" s="1"/>
  <c r="AN1174" i="4" s="1"/>
  <c r="AM1174" i="4" s="1"/>
  <c r="AL1174" i="4" s="1"/>
  <c r="AT1174" i="4"/>
  <c r="AT1193" i="4"/>
  <c r="AS1193" i="4" s="1"/>
  <c r="AR1193" i="4" s="1"/>
  <c r="AQ1193" i="4" s="1"/>
  <c r="AP1193" i="4" s="1"/>
  <c r="AO1193" i="4" s="1"/>
  <c r="AN1193" i="4" s="1"/>
  <c r="AM1193" i="4" s="1"/>
  <c r="AL1193" i="4" s="1"/>
  <c r="AT1191" i="4"/>
  <c r="AS1191" i="4" s="1"/>
  <c r="AR1191" i="4" s="1"/>
  <c r="AQ1191" i="4" s="1"/>
  <c r="AP1191" i="4" s="1"/>
  <c r="AO1191" i="4" s="1"/>
  <c r="AN1191" i="4" s="1"/>
  <c r="AM1191" i="4" s="1"/>
  <c r="AL1191" i="4" s="1"/>
  <c r="K1189" i="4"/>
  <c r="AF1189" i="4"/>
  <c r="K1214" i="4"/>
  <c r="AF1214" i="4"/>
  <c r="K1216" i="4"/>
  <c r="AF1216" i="4"/>
  <c r="AF1220" i="4"/>
  <c r="K1220" i="4"/>
  <c r="AT1207" i="4"/>
  <c r="AS1207" i="4"/>
  <c r="AR1207" i="4" s="1"/>
  <c r="AQ1207" i="4" s="1"/>
  <c r="AP1207" i="4" s="1"/>
  <c r="AO1207" i="4" s="1"/>
  <c r="AN1207" i="4" s="1"/>
  <c r="AM1207" i="4" s="1"/>
  <c r="AL1207" i="4" s="1"/>
  <c r="K1243" i="4"/>
  <c r="AF1243" i="4"/>
  <c r="AS1236" i="4"/>
  <c r="AR1236" i="4" s="1"/>
  <c r="AQ1236" i="4" s="1"/>
  <c r="AP1236" i="4" s="1"/>
  <c r="AO1236" i="4" s="1"/>
  <c r="AN1236" i="4" s="1"/>
  <c r="AM1236" i="4" s="1"/>
  <c r="AL1236" i="4" s="1"/>
  <c r="AT1236" i="4"/>
  <c r="K1242" i="4"/>
  <c r="AF1242" i="4"/>
  <c r="K1201" i="4"/>
  <c r="AF1201" i="4"/>
  <c r="I850" i="4"/>
  <c r="AF850" i="4"/>
  <c r="I697" i="4"/>
  <c r="AF697" i="4"/>
  <c r="I576" i="4"/>
  <c r="AF576" i="4"/>
  <c r="I532" i="4"/>
  <c r="AF532" i="4"/>
  <c r="I806" i="4"/>
  <c r="AF806" i="4"/>
  <c r="I923" i="4"/>
  <c r="AF923" i="4"/>
  <c r="K1142" i="4"/>
  <c r="AU553" i="4"/>
  <c r="AT553" i="4" s="1"/>
  <c r="AS553" i="4" s="1"/>
  <c r="AR553" i="4" s="1"/>
  <c r="AQ553" i="4" s="1"/>
  <c r="AP553" i="4" s="1"/>
  <c r="AO553" i="4" s="1"/>
  <c r="AN553" i="4" s="1"/>
  <c r="AM553" i="4" s="1"/>
  <c r="AL553" i="4" s="1"/>
  <c r="AU71" i="4"/>
  <c r="AU368" i="4"/>
  <c r="AU217" i="4"/>
  <c r="AT217" i="4" s="1"/>
  <c r="AS217" i="4" s="1"/>
  <c r="AR217" i="4" s="1"/>
  <c r="AQ217" i="4" s="1"/>
  <c r="AP217" i="4" s="1"/>
  <c r="AO217" i="4" s="1"/>
  <c r="AN217" i="4" s="1"/>
  <c r="AM217" i="4" s="1"/>
  <c r="AL217" i="4" s="1"/>
  <c r="AU568" i="4"/>
  <c r="AF1031" i="4"/>
  <c r="AF454" i="4"/>
  <c r="AF460" i="4"/>
  <c r="AF210" i="4"/>
  <c r="AF1040" i="4"/>
  <c r="I1018" i="4"/>
  <c r="AF1018" i="4"/>
  <c r="H62" i="4"/>
  <c r="AF62" i="4"/>
  <c r="I914" i="4"/>
  <c r="AF914" i="4"/>
  <c r="H340" i="4"/>
  <c r="AF340" i="4"/>
  <c r="I852" i="4"/>
  <c r="AF852" i="4"/>
  <c r="AF175" i="4"/>
  <c r="H175" i="4"/>
  <c r="AF640" i="4"/>
  <c r="AF509" i="4"/>
  <c r="AF116" i="4"/>
  <c r="AF849" i="4"/>
  <c r="I489" i="4"/>
  <c r="AF489" i="4"/>
  <c r="AF90" i="4"/>
  <c r="H90" i="4"/>
  <c r="H121" i="4"/>
  <c r="AF121" i="4"/>
  <c r="AF618" i="4"/>
  <c r="AS326" i="4"/>
  <c r="AR326" i="4" s="1"/>
  <c r="AQ326" i="4" s="1"/>
  <c r="AP326" i="4" s="1"/>
  <c r="AO326" i="4" s="1"/>
  <c r="AN326" i="4" s="1"/>
  <c r="AM326" i="4" s="1"/>
  <c r="AL326" i="4" s="1"/>
  <c r="I797" i="4"/>
  <c r="AF797" i="4"/>
  <c r="AF25" i="4"/>
  <c r="I886" i="4"/>
  <c r="AF886" i="4"/>
  <c r="I485" i="4"/>
  <c r="AF485" i="4"/>
  <c r="I845" i="4"/>
  <c r="AF845" i="4"/>
  <c r="I843" i="4"/>
  <c r="AF843" i="4"/>
  <c r="AC1142" i="4"/>
  <c r="AF117" i="4"/>
  <c r="AF978" i="4"/>
  <c r="AF950" i="4"/>
  <c r="I985" i="4"/>
  <c r="AF985" i="4"/>
  <c r="I555" i="4"/>
  <c r="AF555" i="4"/>
  <c r="AF376" i="4"/>
  <c r="AF227" i="4"/>
  <c r="I227" i="4"/>
  <c r="I558" i="4"/>
  <c r="AF558" i="4"/>
  <c r="AF1098" i="4"/>
  <c r="AF30" i="4"/>
  <c r="I433" i="4"/>
  <c r="AF433" i="4"/>
  <c r="AF48" i="4"/>
  <c r="H186" i="4"/>
  <c r="AF186" i="4"/>
  <c r="I507" i="4"/>
  <c r="AF507" i="4"/>
  <c r="AF678" i="4"/>
  <c r="AS1139" i="4"/>
  <c r="AR1139" i="4" s="1"/>
  <c r="AQ1139" i="4" s="1"/>
  <c r="AP1139" i="4" s="1"/>
  <c r="AO1139" i="4" s="1"/>
  <c r="AN1139" i="4" s="1"/>
  <c r="AM1139" i="4" s="1"/>
  <c r="AL1139" i="4" s="1"/>
  <c r="AF141" i="4"/>
  <c r="AF664" i="4"/>
  <c r="AF659" i="4"/>
  <c r="AF184" i="4"/>
  <c r="J627" i="4"/>
  <c r="AF627" i="4"/>
  <c r="AF445" i="4"/>
  <c r="AF577" i="4"/>
  <c r="I623" i="4"/>
  <c r="AF623" i="4"/>
  <c r="AF452" i="4"/>
  <c r="AF862" i="4"/>
  <c r="I862" i="4"/>
  <c r="K1141" i="4"/>
  <c r="AF1141" i="4"/>
  <c r="AK744" i="4"/>
  <c r="AU1009" i="4"/>
  <c r="AU318" i="4"/>
  <c r="AT318" i="4" s="1"/>
  <c r="AS318" i="4" s="1"/>
  <c r="AR318" i="4" s="1"/>
  <c r="AQ318" i="4" s="1"/>
  <c r="AP318" i="4" s="1"/>
  <c r="AO318" i="4" s="1"/>
  <c r="AN318" i="4" s="1"/>
  <c r="AM318" i="4" s="1"/>
  <c r="AL318" i="4" s="1"/>
  <c r="AF348" i="4"/>
  <c r="AF796" i="4"/>
  <c r="AF1082" i="4"/>
  <c r="AF1093" i="4"/>
  <c r="AF38" i="4"/>
  <c r="AF737" i="4"/>
  <c r="AF198" i="4"/>
  <c r="AF556" i="4"/>
  <c r="AF789" i="4"/>
  <c r="AF741" i="4"/>
  <c r="AF968" i="4"/>
  <c r="AF867" i="4"/>
  <c r="AF680" i="4"/>
  <c r="AF217" i="4"/>
  <c r="AF1123" i="4"/>
  <c r="AF1042" i="4"/>
  <c r="I921" i="4"/>
  <c r="AF921" i="4"/>
  <c r="I747" i="4"/>
  <c r="AF747" i="4"/>
  <c r="H174" i="4"/>
  <c r="AF174" i="4"/>
  <c r="AF214" i="4"/>
  <c r="AF953" i="4"/>
  <c r="AF325" i="4"/>
  <c r="I325" i="4"/>
  <c r="AF441" i="4"/>
  <c r="I312" i="4"/>
  <c r="AF312" i="4"/>
  <c r="K1127" i="4"/>
  <c r="AF1127" i="4"/>
  <c r="AF338" i="4"/>
  <c r="AF1139" i="4"/>
  <c r="AF27" i="4"/>
  <c r="AF588" i="4"/>
  <c r="AF125" i="4"/>
  <c r="AF231" i="4"/>
  <c r="AF307" i="4"/>
  <c r="I249" i="4"/>
  <c r="AF249" i="4"/>
  <c r="H347" i="4"/>
  <c r="AF347" i="4"/>
  <c r="AF87" i="4"/>
  <c r="AF359" i="4"/>
  <c r="AF105" i="4"/>
  <c r="I601" i="4"/>
  <c r="AF601" i="4"/>
  <c r="AF861" i="4"/>
  <c r="AF865" i="4"/>
  <c r="AF45" i="4"/>
  <c r="AT828" i="4"/>
  <c r="AS828" i="4" s="1"/>
  <c r="AR828" i="4" s="1"/>
  <c r="AQ828" i="4" s="1"/>
  <c r="AP828" i="4" s="1"/>
  <c r="AO828" i="4" s="1"/>
  <c r="AN828" i="4" s="1"/>
  <c r="AM828" i="4" s="1"/>
  <c r="AL828" i="4" s="1"/>
  <c r="AT51" i="4"/>
  <c r="AS51" i="4" s="1"/>
  <c r="AR51" i="4" s="1"/>
  <c r="AQ51" i="4" s="1"/>
  <c r="AP51" i="4" s="1"/>
  <c r="AO51" i="4" s="1"/>
  <c r="AN51" i="4" s="1"/>
  <c r="AM51" i="4" s="1"/>
  <c r="AL51" i="4" s="1"/>
  <c r="AS915" i="4"/>
  <c r="AR915" i="4" s="1"/>
  <c r="AQ915" i="4" s="1"/>
  <c r="AP915" i="4" s="1"/>
  <c r="AO915" i="4" s="1"/>
  <c r="AN915" i="4" s="1"/>
  <c r="AM915" i="4" s="1"/>
  <c r="AL915" i="4" s="1"/>
  <c r="AS522" i="4"/>
  <c r="AR522" i="4" s="1"/>
  <c r="AQ522" i="4" s="1"/>
  <c r="AP522" i="4" s="1"/>
  <c r="AO522" i="4" s="1"/>
  <c r="AN522" i="4" s="1"/>
  <c r="AM522" i="4" s="1"/>
  <c r="AL522" i="4" s="1"/>
  <c r="AJ522" i="4" s="1"/>
  <c r="AT777" i="4"/>
  <c r="AS777" i="4" s="1"/>
  <c r="AR777" i="4" s="1"/>
  <c r="AQ777" i="4" s="1"/>
  <c r="AP777" i="4" s="1"/>
  <c r="AO777" i="4" s="1"/>
  <c r="AN777" i="4" s="1"/>
  <c r="AM777" i="4" s="1"/>
  <c r="AL777" i="4" s="1"/>
  <c r="AS983" i="4"/>
  <c r="AR983" i="4" s="1"/>
  <c r="AQ983" i="4" s="1"/>
  <c r="AP983" i="4" s="1"/>
  <c r="AO983" i="4" s="1"/>
  <c r="AN983" i="4" s="1"/>
  <c r="AM983" i="4" s="1"/>
  <c r="AL983" i="4" s="1"/>
  <c r="AT710" i="4"/>
  <c r="AS710" i="4"/>
  <c r="AR710" i="4" s="1"/>
  <c r="AQ710" i="4" s="1"/>
  <c r="AP710" i="4" s="1"/>
  <c r="AO710" i="4" s="1"/>
  <c r="AN710" i="4" s="1"/>
  <c r="AM710" i="4" s="1"/>
  <c r="AL710" i="4" s="1"/>
  <c r="AT1012" i="4"/>
  <c r="AS1012" i="4" s="1"/>
  <c r="AR1012" i="4" s="1"/>
  <c r="AQ1012" i="4" s="1"/>
  <c r="AP1012" i="4" s="1"/>
  <c r="AO1012" i="4" s="1"/>
  <c r="AN1012" i="4" s="1"/>
  <c r="AM1012" i="4" s="1"/>
  <c r="AL1012" i="4" s="1"/>
  <c r="AT947" i="4"/>
  <c r="AS947" i="4" s="1"/>
  <c r="AR947" i="4" s="1"/>
  <c r="AQ947" i="4" s="1"/>
  <c r="AP947" i="4" s="1"/>
  <c r="AO947" i="4" s="1"/>
  <c r="AN947" i="4" s="1"/>
  <c r="AM947" i="4" s="1"/>
  <c r="AL947" i="4" s="1"/>
  <c r="AI947" i="4" s="1"/>
  <c r="AT930" i="4"/>
  <c r="AS930" i="4" s="1"/>
  <c r="AR930" i="4" s="1"/>
  <c r="AQ930" i="4"/>
  <c r="AP930" i="4" s="1"/>
  <c r="AO930" i="4" s="1"/>
  <c r="AN930" i="4" s="1"/>
  <c r="AM930" i="4" s="1"/>
  <c r="AL930" i="4" s="1"/>
  <c r="AT660" i="4"/>
  <c r="AS660" i="4" s="1"/>
  <c r="AR660" i="4"/>
  <c r="AQ660" i="4" s="1"/>
  <c r="AP660" i="4" s="1"/>
  <c r="AO660" i="4" s="1"/>
  <c r="AN660" i="4" s="1"/>
  <c r="AM660" i="4" s="1"/>
  <c r="AL660" i="4" s="1"/>
  <c r="AT844" i="4"/>
  <c r="AS844" i="4" s="1"/>
  <c r="AR844" i="4" s="1"/>
  <c r="AQ844" i="4" s="1"/>
  <c r="AP844" i="4" s="1"/>
  <c r="AO844" i="4" s="1"/>
  <c r="AN844" i="4" s="1"/>
  <c r="AM844" i="4" s="1"/>
  <c r="AL844" i="4" s="1"/>
  <c r="AT81" i="4"/>
  <c r="AS81" i="4" s="1"/>
  <c r="AR81" i="4" s="1"/>
  <c r="AQ81" i="4" s="1"/>
  <c r="AP81" i="4" s="1"/>
  <c r="AO81" i="4" s="1"/>
  <c r="AN81" i="4" s="1"/>
  <c r="AM81" i="4" s="1"/>
  <c r="AL81" i="4" s="1"/>
  <c r="AT450" i="4"/>
  <c r="AS450" i="4" s="1"/>
  <c r="AR450" i="4" s="1"/>
  <c r="AQ450" i="4"/>
  <c r="AP450" i="4" s="1"/>
  <c r="AO450" i="4" s="1"/>
  <c r="AN450" i="4" s="1"/>
  <c r="AM450" i="4" s="1"/>
  <c r="AL450" i="4" s="1"/>
  <c r="AI450" i="4" s="1"/>
  <c r="I271" i="4"/>
  <c r="AF47" i="4"/>
  <c r="I854" i="4"/>
  <c r="AF854" i="4"/>
  <c r="I280" i="4"/>
  <c r="AF280" i="4"/>
  <c r="I996" i="4"/>
  <c r="AF996" i="4"/>
  <c r="J956" i="4"/>
  <c r="AF956" i="4"/>
  <c r="H160" i="4"/>
  <c r="AF160" i="4"/>
  <c r="AF411" i="4"/>
  <c r="H209" i="4"/>
  <c r="I919" i="4"/>
  <c r="AF919" i="4"/>
  <c r="I779" i="4"/>
  <c r="AF779" i="4"/>
  <c r="I647" i="4"/>
  <c r="AF647" i="4"/>
  <c r="I823" i="4"/>
  <c r="AF823" i="4"/>
  <c r="I848" i="4"/>
  <c r="AF848" i="4"/>
  <c r="AF585" i="4"/>
  <c r="I971" i="4"/>
  <c r="AF971" i="4"/>
  <c r="I991" i="4"/>
  <c r="AF991" i="4"/>
  <c r="I561" i="4"/>
  <c r="AF561" i="4"/>
  <c r="H22" i="4"/>
  <c r="AF22" i="4"/>
  <c r="I631" i="4"/>
  <c r="AF631" i="4"/>
  <c r="H36" i="4"/>
  <c r="AF36" i="4"/>
  <c r="I802" i="4"/>
  <c r="AF802" i="4"/>
  <c r="I684" i="4"/>
  <c r="AF684" i="4"/>
  <c r="I386" i="4"/>
  <c r="AF386" i="4"/>
  <c r="H74" i="4"/>
  <c r="AF74" i="4"/>
  <c r="AF717" i="4"/>
  <c r="AF755" i="4"/>
  <c r="AQ623" i="4"/>
  <c r="AO1143" i="4"/>
  <c r="AN1143" i="4" s="1"/>
  <c r="AM1143" i="4" s="1"/>
  <c r="AL1143" i="4" s="1"/>
  <c r="I993" i="4"/>
  <c r="AF993" i="4"/>
  <c r="I502" i="4"/>
  <c r="AF502" i="4"/>
  <c r="AF893" i="4"/>
  <c r="K1073" i="4"/>
  <c r="AF1073" i="4"/>
  <c r="AF674" i="4"/>
  <c r="I896" i="4"/>
  <c r="AF896" i="4"/>
  <c r="K1140" i="4"/>
  <c r="AF1140" i="4"/>
  <c r="I926" i="4"/>
  <c r="AF926" i="4"/>
  <c r="I557" i="4"/>
  <c r="AF1131" i="4"/>
  <c r="AF884" i="4"/>
  <c r="AF673" i="4"/>
  <c r="AF1085" i="4"/>
  <c r="I866" i="4"/>
  <c r="AF866" i="4"/>
  <c r="AF803" i="4"/>
  <c r="AF1090" i="4"/>
  <c r="I252" i="4"/>
  <c r="AF252" i="4"/>
  <c r="AU173" i="4"/>
  <c r="AT173" i="4" s="1"/>
  <c r="AS173" i="4" s="1"/>
  <c r="AR173" i="4" s="1"/>
  <c r="AQ173" i="4" s="1"/>
  <c r="AP173" i="4" s="1"/>
  <c r="AO173" i="4" s="1"/>
  <c r="AN173" i="4" s="1"/>
  <c r="AM173" i="4" s="1"/>
  <c r="AL173" i="4" s="1"/>
  <c r="AU684" i="4"/>
  <c r="AU832" i="4"/>
  <c r="AU584" i="4"/>
  <c r="AT584" i="4" s="1"/>
  <c r="AS584" i="4" s="1"/>
  <c r="AR584" i="4" s="1"/>
  <c r="AQ584" i="4" s="1"/>
  <c r="AP584" i="4" s="1"/>
  <c r="AO584" i="4" s="1"/>
  <c r="AN584" i="4" s="1"/>
  <c r="AM584" i="4" s="1"/>
  <c r="AL584" i="4" s="1"/>
  <c r="AU643" i="4"/>
  <c r="AT643" i="4" s="1"/>
  <c r="AS643" i="4" s="1"/>
  <c r="AR643" i="4" s="1"/>
  <c r="AQ643" i="4" s="1"/>
  <c r="AP643" i="4" s="1"/>
  <c r="AO643" i="4" s="1"/>
  <c r="AN643" i="4" s="1"/>
  <c r="AM643" i="4" s="1"/>
  <c r="AL643" i="4" s="1"/>
  <c r="AU909" i="4"/>
  <c r="AU664" i="4"/>
  <c r="BL91" i="4"/>
  <c r="BL59" i="4"/>
  <c r="BK59" i="4" s="1"/>
  <c r="BJ59" i="4" s="1"/>
  <c r="BI59" i="4" s="1"/>
  <c r="BH59" i="4" s="1"/>
  <c r="BG59" i="4" s="1"/>
  <c r="BF59" i="4" s="1"/>
  <c r="BE59" i="4" s="1"/>
  <c r="BD59" i="4" s="1"/>
  <c r="BC59" i="4" s="1"/>
  <c r="AU132" i="4"/>
  <c r="AT132" i="4" s="1"/>
  <c r="AS132" i="4" s="1"/>
  <c r="AR132" i="4" s="1"/>
  <c r="AQ132" i="4" s="1"/>
  <c r="AP132" i="4" s="1"/>
  <c r="AO132" i="4" s="1"/>
  <c r="AN132" i="4" s="1"/>
  <c r="AM132" i="4" s="1"/>
  <c r="AL132" i="4" s="1"/>
  <c r="AJ132" i="4" s="1"/>
  <c r="AU667" i="4"/>
  <c r="AT667" i="4" s="1"/>
  <c r="AS667" i="4" s="1"/>
  <c r="AR667" i="4" s="1"/>
  <c r="AQ667" i="4" s="1"/>
  <c r="AP667" i="4" s="1"/>
  <c r="AO667" i="4" s="1"/>
  <c r="AN667" i="4" s="1"/>
  <c r="AM667" i="4" s="1"/>
  <c r="AL667" i="4" s="1"/>
  <c r="AU918" i="4"/>
  <c r="AU1051" i="4"/>
  <c r="AU670" i="4"/>
  <c r="AT670" i="4" s="1"/>
  <c r="AS670" i="4" s="1"/>
  <c r="AR670" i="4" s="1"/>
  <c r="AQ670" i="4" s="1"/>
  <c r="AP670" i="4" s="1"/>
  <c r="AO670" i="4" s="1"/>
  <c r="AN670" i="4" s="1"/>
  <c r="AM670" i="4" s="1"/>
  <c r="AL670" i="4" s="1"/>
  <c r="AU164" i="4"/>
  <c r="AU970" i="4"/>
  <c r="AT970" i="4" s="1"/>
  <c r="AS970" i="4" s="1"/>
  <c r="AR970" i="4" s="1"/>
  <c r="AQ970" i="4" s="1"/>
  <c r="AP970" i="4" s="1"/>
  <c r="AO970" i="4" s="1"/>
  <c r="AN970" i="4" s="1"/>
  <c r="AM970" i="4" s="1"/>
  <c r="AL970" i="4" s="1"/>
  <c r="AU759" i="4"/>
  <c r="AU917" i="4"/>
  <c r="AU734" i="4"/>
  <c r="AT734" i="4" s="1"/>
  <c r="AS734" i="4" s="1"/>
  <c r="AR734" i="4" s="1"/>
  <c r="AQ734" i="4" s="1"/>
  <c r="AP734" i="4" s="1"/>
  <c r="AO734" i="4" s="1"/>
  <c r="AN734" i="4" s="1"/>
  <c r="AM734" i="4" s="1"/>
  <c r="AL734" i="4" s="1"/>
  <c r="BL84" i="4"/>
  <c r="AU437" i="4"/>
  <c r="AU822" i="4"/>
  <c r="AU762" i="4"/>
  <c r="AT762" i="4" s="1"/>
  <c r="AS762" i="4" s="1"/>
  <c r="AR762" i="4" s="1"/>
  <c r="AQ762" i="4" s="1"/>
  <c r="AP762" i="4" s="1"/>
  <c r="AO762" i="4" s="1"/>
  <c r="AN762" i="4" s="1"/>
  <c r="AM762" i="4" s="1"/>
  <c r="AL762" i="4" s="1"/>
  <c r="AK762" i="4" s="1"/>
  <c r="AU962" i="4"/>
  <c r="AT962" i="4" s="1"/>
  <c r="AS962" i="4" s="1"/>
  <c r="AR962" i="4" s="1"/>
  <c r="AQ962" i="4" s="1"/>
  <c r="AP962" i="4" s="1"/>
  <c r="AO962" i="4" s="1"/>
  <c r="AN962" i="4" s="1"/>
  <c r="AM962" i="4" s="1"/>
  <c r="AL962" i="4" s="1"/>
  <c r="BL186" i="4"/>
  <c r="BL39" i="4"/>
  <c r="BK39" i="4" s="1"/>
  <c r="BJ39" i="4" s="1"/>
  <c r="BI39" i="4" s="1"/>
  <c r="BH39" i="4" s="1"/>
  <c r="BG39" i="4" s="1"/>
  <c r="BF39" i="4" s="1"/>
  <c r="BE39" i="4" s="1"/>
  <c r="BD39" i="4" s="1"/>
  <c r="BC39" i="4" s="1"/>
  <c r="BA39" i="4" s="1"/>
  <c r="AU628" i="4"/>
  <c r="AT628" i="4" s="1"/>
  <c r="AS628" i="4" s="1"/>
  <c r="AR628" i="4" s="1"/>
  <c r="AQ628" i="4" s="1"/>
  <c r="AP628" i="4" s="1"/>
  <c r="AO628" i="4" s="1"/>
  <c r="AN628" i="4" s="1"/>
  <c r="AM628" i="4" s="1"/>
  <c r="AL628" i="4" s="1"/>
  <c r="AU1046" i="4"/>
  <c r="AU267" i="4"/>
  <c r="AU377" i="4"/>
  <c r="BL182" i="4"/>
  <c r="AU934" i="4"/>
  <c r="AT934" i="4" s="1"/>
  <c r="AS934" i="4" s="1"/>
  <c r="AR934" i="4" s="1"/>
  <c r="AQ934" i="4" s="1"/>
  <c r="AP934" i="4" s="1"/>
  <c r="AO934" i="4" s="1"/>
  <c r="AN934" i="4" s="1"/>
  <c r="AM934" i="4" s="1"/>
  <c r="AL934" i="4" s="1"/>
  <c r="AU254" i="4"/>
  <c r="AT254" i="4" s="1"/>
  <c r="AS254" i="4" s="1"/>
  <c r="AR254" i="4" s="1"/>
  <c r="AQ254" i="4" s="1"/>
  <c r="AP254" i="4" s="1"/>
  <c r="AO254" i="4" s="1"/>
  <c r="AN254" i="4" s="1"/>
  <c r="AM254" i="4" s="1"/>
  <c r="AL254" i="4" s="1"/>
  <c r="AU279" i="4"/>
  <c r="AT279" i="4" s="1"/>
  <c r="AS279" i="4" s="1"/>
  <c r="AR279" i="4" s="1"/>
  <c r="AQ279" i="4" s="1"/>
  <c r="AP279" i="4" s="1"/>
  <c r="AO279" i="4" s="1"/>
  <c r="AN279" i="4" s="1"/>
  <c r="AM279" i="4" s="1"/>
  <c r="AL279" i="4" s="1"/>
  <c r="AU572" i="4"/>
  <c r="AU208" i="4"/>
  <c r="AU180" i="4"/>
  <c r="AU328" i="4"/>
  <c r="AT328" i="4" s="1"/>
  <c r="AS328" i="4" s="1"/>
  <c r="AR328" i="4" s="1"/>
  <c r="AQ328" i="4" s="1"/>
  <c r="AP328" i="4" s="1"/>
  <c r="AO328" i="4" s="1"/>
  <c r="AN328" i="4" s="1"/>
  <c r="AM328" i="4" s="1"/>
  <c r="AL328" i="4" s="1"/>
  <c r="AU487" i="4"/>
  <c r="AT487" i="4" s="1"/>
  <c r="AS487" i="4" s="1"/>
  <c r="AR487" i="4" s="1"/>
  <c r="AQ487" i="4" s="1"/>
  <c r="AP487" i="4" s="1"/>
  <c r="AO487" i="4" s="1"/>
  <c r="AN487" i="4" s="1"/>
  <c r="AM487" i="4" s="1"/>
  <c r="AL487" i="4" s="1"/>
  <c r="AU355" i="4"/>
  <c r="AT355" i="4" s="1"/>
  <c r="AS355" i="4" s="1"/>
  <c r="AR355" i="4" s="1"/>
  <c r="AQ355" i="4" s="1"/>
  <c r="AP355" i="4" s="1"/>
  <c r="AO355" i="4" s="1"/>
  <c r="AN355" i="4" s="1"/>
  <c r="AM355" i="4" s="1"/>
  <c r="AL355" i="4" s="1"/>
  <c r="AU179" i="4"/>
  <c r="AT179" i="4" s="1"/>
  <c r="AS179" i="4" s="1"/>
  <c r="AR179" i="4" s="1"/>
  <c r="AQ179" i="4" s="1"/>
  <c r="AP179" i="4" s="1"/>
  <c r="AO179" i="4" s="1"/>
  <c r="AN179" i="4" s="1"/>
  <c r="AM179" i="4" s="1"/>
  <c r="AL179" i="4" s="1"/>
  <c r="AU468" i="4"/>
  <c r="AT468" i="4" s="1"/>
  <c r="AS468" i="4" s="1"/>
  <c r="AR468" i="4" s="1"/>
  <c r="AQ468" i="4" s="1"/>
  <c r="AP468" i="4" s="1"/>
  <c r="AO468" i="4" s="1"/>
  <c r="AN468" i="4" s="1"/>
  <c r="AM468" i="4" s="1"/>
  <c r="AL468" i="4" s="1"/>
  <c r="AU380" i="4"/>
  <c r="AU171" i="4"/>
  <c r="AT171" i="4" s="1"/>
  <c r="AS171" i="4" s="1"/>
  <c r="AR171" i="4" s="1"/>
  <c r="AQ171" i="4" s="1"/>
  <c r="AP171" i="4" s="1"/>
  <c r="AO171" i="4" s="1"/>
  <c r="AN171" i="4" s="1"/>
  <c r="AM171" i="4" s="1"/>
  <c r="AL171" i="4" s="1"/>
  <c r="AU460" i="4"/>
  <c r="AT460" i="4" s="1"/>
  <c r="AS460" i="4" s="1"/>
  <c r="AR460" i="4" s="1"/>
  <c r="AQ460" i="4" s="1"/>
  <c r="AP460" i="4" s="1"/>
  <c r="AO460" i="4" s="1"/>
  <c r="AN460" i="4" s="1"/>
  <c r="AM460" i="4" s="1"/>
  <c r="AL460" i="4" s="1"/>
  <c r="AU479" i="4"/>
  <c r="AT479" i="4" s="1"/>
  <c r="AS479" i="4" s="1"/>
  <c r="AR479" i="4" s="1"/>
  <c r="AQ479" i="4" s="1"/>
  <c r="AP479" i="4" s="1"/>
  <c r="AO479" i="4" s="1"/>
  <c r="AN479" i="4" s="1"/>
  <c r="AM479" i="4" s="1"/>
  <c r="AL479" i="4" s="1"/>
  <c r="AU459" i="4"/>
  <c r="AU201" i="4"/>
  <c r="AU220" i="4"/>
  <c r="AU397" i="4"/>
  <c r="AU227" i="4"/>
  <c r="AU265" i="4"/>
  <c r="AU576" i="4"/>
  <c r="AU321" i="4"/>
  <c r="AT321" i="4" s="1"/>
  <c r="AS321" i="4" s="1"/>
  <c r="AR321" i="4" s="1"/>
  <c r="AQ321" i="4" s="1"/>
  <c r="AP321" i="4" s="1"/>
  <c r="AO321" i="4" s="1"/>
  <c r="AN321" i="4" s="1"/>
  <c r="AM321" i="4" s="1"/>
  <c r="AL321" i="4" s="1"/>
  <c r="AU411" i="4"/>
  <c r="AT411" i="4" s="1"/>
  <c r="AS411" i="4" s="1"/>
  <c r="AR411" i="4" s="1"/>
  <c r="AQ411" i="4" s="1"/>
  <c r="AP411" i="4" s="1"/>
  <c r="AO411" i="4" s="1"/>
  <c r="AN411" i="4" s="1"/>
  <c r="AM411" i="4" s="1"/>
  <c r="AL411" i="4" s="1"/>
  <c r="AU320" i="4"/>
  <c r="AU440" i="4"/>
  <c r="AT440" i="4" s="1"/>
  <c r="AS440" i="4" s="1"/>
  <c r="AR440" i="4" s="1"/>
  <c r="AQ440" i="4" s="1"/>
  <c r="AP440" i="4" s="1"/>
  <c r="AO440" i="4" s="1"/>
  <c r="AN440" i="4" s="1"/>
  <c r="AM440" i="4" s="1"/>
  <c r="AL440" i="4" s="1"/>
  <c r="AU387" i="4"/>
  <c r="AU472" i="4"/>
  <c r="AU548" i="4"/>
  <c r="AT548" i="4" s="1"/>
  <c r="AS548" i="4" s="1"/>
  <c r="AR548" i="4" s="1"/>
  <c r="AQ548" i="4" s="1"/>
  <c r="AP548" i="4" s="1"/>
  <c r="AO548" i="4" s="1"/>
  <c r="AN548" i="4" s="1"/>
  <c r="AM548" i="4" s="1"/>
  <c r="AL548" i="4" s="1"/>
  <c r="AU155" i="4"/>
  <c r="AU251" i="4"/>
  <c r="AT251" i="4" s="1"/>
  <c r="AS251" i="4" s="1"/>
  <c r="AR251" i="4" s="1"/>
  <c r="AQ251" i="4" s="1"/>
  <c r="AP251" i="4" s="1"/>
  <c r="AO251" i="4" s="1"/>
  <c r="AN251" i="4" s="1"/>
  <c r="AM251" i="4" s="1"/>
  <c r="AL251" i="4" s="1"/>
  <c r="AU846" i="4"/>
  <c r="AU1015" i="4"/>
  <c r="AT1015" i="4" s="1"/>
  <c r="AS1015" i="4" s="1"/>
  <c r="AR1015" i="4" s="1"/>
  <c r="AQ1015" i="4" s="1"/>
  <c r="AP1015" i="4" s="1"/>
  <c r="AO1015" i="4" s="1"/>
  <c r="AN1015" i="4" s="1"/>
  <c r="AM1015" i="4" s="1"/>
  <c r="AL1015" i="4" s="1"/>
  <c r="AU898" i="4"/>
  <c r="AT898" i="4" s="1"/>
  <c r="AS898" i="4" s="1"/>
  <c r="AR898" i="4" s="1"/>
  <c r="AQ898" i="4" s="1"/>
  <c r="AP898" i="4" s="1"/>
  <c r="AO898" i="4" s="1"/>
  <c r="AN898" i="4" s="1"/>
  <c r="AM898" i="4" s="1"/>
  <c r="AL898" i="4" s="1"/>
  <c r="AU651" i="4"/>
  <c r="AT651" i="4" s="1"/>
  <c r="AS651" i="4" s="1"/>
  <c r="AR651" i="4" s="1"/>
  <c r="AQ651" i="4" s="1"/>
  <c r="AP651" i="4" s="1"/>
  <c r="AO651" i="4" s="1"/>
  <c r="AN651" i="4" s="1"/>
  <c r="AM651" i="4" s="1"/>
  <c r="AL651" i="4" s="1"/>
  <c r="AJ651" i="4" s="1"/>
  <c r="BL37" i="4"/>
  <c r="BK37" i="4" s="1"/>
  <c r="BJ37" i="4" s="1"/>
  <c r="BI37" i="4" s="1"/>
  <c r="BH37" i="4" s="1"/>
  <c r="BG37" i="4" s="1"/>
  <c r="BF37" i="4" s="1"/>
  <c r="BE37" i="4" s="1"/>
  <c r="BD37" i="4" s="1"/>
  <c r="BC37" i="4" s="1"/>
  <c r="BL196" i="4"/>
  <c r="AU798" i="4"/>
  <c r="AU747" i="4"/>
  <c r="AU237" i="4"/>
  <c r="AT237" i="4" s="1"/>
  <c r="AS237" i="4" s="1"/>
  <c r="AR237" i="4" s="1"/>
  <c r="AQ237" i="4" s="1"/>
  <c r="AP237" i="4" s="1"/>
  <c r="AO237" i="4" s="1"/>
  <c r="AN237" i="4" s="1"/>
  <c r="AM237" i="4" s="1"/>
  <c r="AL237" i="4" s="1"/>
  <c r="AU535" i="4"/>
  <c r="AT535" i="4" s="1"/>
  <c r="AS535" i="4" s="1"/>
  <c r="AR535" i="4" s="1"/>
  <c r="AQ535" i="4" s="1"/>
  <c r="AP535" i="4" s="1"/>
  <c r="AO535" i="4" s="1"/>
  <c r="AN535" i="4" s="1"/>
  <c r="AM535" i="4" s="1"/>
  <c r="AL535" i="4" s="1"/>
  <c r="AU345" i="4"/>
  <c r="AU526" i="4"/>
  <c r="AT526" i="4" s="1"/>
  <c r="AS526" i="4" s="1"/>
  <c r="AR526" i="4" s="1"/>
  <c r="AQ526" i="4" s="1"/>
  <c r="AP526" i="4" s="1"/>
  <c r="AO526" i="4" s="1"/>
  <c r="AN526" i="4" s="1"/>
  <c r="AM526" i="4" s="1"/>
  <c r="AL526" i="4" s="1"/>
  <c r="AU447" i="4"/>
  <c r="AU232" i="4"/>
  <c r="AT232" i="4" s="1"/>
  <c r="AS232" i="4" s="1"/>
  <c r="AR232" i="4" s="1"/>
  <c r="AQ232" i="4" s="1"/>
  <c r="AP232" i="4" s="1"/>
  <c r="AO232" i="4" s="1"/>
  <c r="AN232" i="4" s="1"/>
  <c r="AM232" i="4" s="1"/>
  <c r="AL232" i="4" s="1"/>
  <c r="AU361" i="4"/>
  <c r="AU464" i="4"/>
  <c r="AT464" i="4" s="1"/>
  <c r="AS464" i="4" s="1"/>
  <c r="AR464" i="4" s="1"/>
  <c r="AQ464" i="4" s="1"/>
  <c r="AP464" i="4" s="1"/>
  <c r="AO464" i="4" s="1"/>
  <c r="AN464" i="4" s="1"/>
  <c r="AM464" i="4" s="1"/>
  <c r="AL464" i="4" s="1"/>
  <c r="AU286" i="4"/>
  <c r="AT286" i="4" s="1"/>
  <c r="AS286" i="4" s="1"/>
  <c r="AR286" i="4" s="1"/>
  <c r="AQ286" i="4" s="1"/>
  <c r="AP286" i="4" s="1"/>
  <c r="AO286" i="4" s="1"/>
  <c r="AN286" i="4" s="1"/>
  <c r="AM286" i="4" s="1"/>
  <c r="AL286" i="4" s="1"/>
  <c r="AU203" i="4"/>
  <c r="AT203" i="4" s="1"/>
  <c r="AS203" i="4" s="1"/>
  <c r="AR203" i="4" s="1"/>
  <c r="AQ203" i="4" s="1"/>
  <c r="AP203" i="4" s="1"/>
  <c r="AO203" i="4" s="1"/>
  <c r="AN203" i="4" s="1"/>
  <c r="AM203" i="4" s="1"/>
  <c r="AL203" i="4" s="1"/>
  <c r="AU536" i="4"/>
  <c r="AT536" i="4" s="1"/>
  <c r="AS536" i="4" s="1"/>
  <c r="AR536" i="4" s="1"/>
  <c r="AQ536" i="4" s="1"/>
  <c r="AP536" i="4" s="1"/>
  <c r="AO536" i="4" s="1"/>
  <c r="AN536" i="4" s="1"/>
  <c r="AM536" i="4" s="1"/>
  <c r="AL536" i="4" s="1"/>
  <c r="AU493" i="4"/>
  <c r="AT493" i="4" s="1"/>
  <c r="AS493" i="4" s="1"/>
  <c r="AR493" i="4" s="1"/>
  <c r="AQ493" i="4" s="1"/>
  <c r="AP493" i="4" s="1"/>
  <c r="AO493" i="4" s="1"/>
  <c r="AN493" i="4" s="1"/>
  <c r="AM493" i="4" s="1"/>
  <c r="AL493" i="4" s="1"/>
  <c r="AK493" i="4" s="1"/>
  <c r="AU175" i="4"/>
  <c r="AT175" i="4" s="1"/>
  <c r="AS175" i="4" s="1"/>
  <c r="AR175" i="4" s="1"/>
  <c r="AQ175" i="4" s="1"/>
  <c r="AP175" i="4" s="1"/>
  <c r="AO175" i="4" s="1"/>
  <c r="AN175" i="4" s="1"/>
  <c r="AM175" i="4" s="1"/>
  <c r="AL175" i="4" s="1"/>
  <c r="AU131" i="4"/>
  <c r="AT131" i="4" s="1"/>
  <c r="AS131" i="4" s="1"/>
  <c r="AR131" i="4" s="1"/>
  <c r="AQ131" i="4" s="1"/>
  <c r="AP131" i="4" s="1"/>
  <c r="AO131" i="4" s="1"/>
  <c r="AN131" i="4" s="1"/>
  <c r="AM131" i="4" s="1"/>
  <c r="AL131" i="4" s="1"/>
  <c r="AU271" i="4"/>
  <c r="AU531" i="4"/>
  <c r="AU163" i="4"/>
  <c r="AT163" i="4" s="1"/>
  <c r="AS163" i="4" s="1"/>
  <c r="AR163" i="4" s="1"/>
  <c r="AQ163" i="4" s="1"/>
  <c r="AP163" i="4" s="1"/>
  <c r="AO163" i="4" s="1"/>
  <c r="AN163" i="4" s="1"/>
  <c r="AM163" i="4" s="1"/>
  <c r="AL163" i="4" s="1"/>
  <c r="AU474" i="4"/>
  <c r="AU263" i="4"/>
  <c r="AU451" i="4"/>
  <c r="AT451" i="4" s="1"/>
  <c r="AS451" i="4" s="1"/>
  <c r="AR451" i="4" s="1"/>
  <c r="AQ451" i="4" s="1"/>
  <c r="AP451" i="4" s="1"/>
  <c r="AO451" i="4" s="1"/>
  <c r="AN451" i="4" s="1"/>
  <c r="AM451" i="4" s="1"/>
  <c r="AL451" i="4" s="1"/>
  <c r="AU218" i="4"/>
  <c r="AT218" i="4" s="1"/>
  <c r="AS218" i="4" s="1"/>
  <c r="AR218" i="4" s="1"/>
  <c r="AQ218" i="4" s="1"/>
  <c r="AP218" i="4" s="1"/>
  <c r="AO218" i="4" s="1"/>
  <c r="AN218" i="4" s="1"/>
  <c r="AM218" i="4" s="1"/>
  <c r="AL218" i="4" s="1"/>
  <c r="AU229" i="4"/>
  <c r="AT229" i="4" s="1"/>
  <c r="AS229" i="4" s="1"/>
  <c r="AR229" i="4" s="1"/>
  <c r="AQ229" i="4" s="1"/>
  <c r="AP229" i="4" s="1"/>
  <c r="AO229" i="4" s="1"/>
  <c r="AN229" i="4" s="1"/>
  <c r="AM229" i="4" s="1"/>
  <c r="AL229" i="4" s="1"/>
  <c r="AU532" i="4"/>
  <c r="AT532" i="4" s="1"/>
  <c r="AS532" i="4" s="1"/>
  <c r="AR532" i="4" s="1"/>
  <c r="AQ532" i="4" s="1"/>
  <c r="AP532" i="4" s="1"/>
  <c r="AO532" i="4" s="1"/>
  <c r="AN532" i="4" s="1"/>
  <c r="AM532" i="4" s="1"/>
  <c r="AL532" i="4" s="1"/>
  <c r="AU111" i="4"/>
  <c r="AT111" i="4" s="1"/>
  <c r="AS111" i="4" s="1"/>
  <c r="AR111" i="4" s="1"/>
  <c r="AQ111" i="4" s="1"/>
  <c r="AP111" i="4" s="1"/>
  <c r="AO111" i="4" s="1"/>
  <c r="AN111" i="4" s="1"/>
  <c r="AM111" i="4" s="1"/>
  <c r="AL111" i="4" s="1"/>
  <c r="AU406" i="4"/>
  <c r="AU547" i="4"/>
  <c r="AT547" i="4" s="1"/>
  <c r="AS547" i="4" s="1"/>
  <c r="AR547" i="4" s="1"/>
  <c r="AQ547" i="4" s="1"/>
  <c r="AP547" i="4" s="1"/>
  <c r="AO547" i="4" s="1"/>
  <c r="AN547" i="4" s="1"/>
  <c r="AM547" i="4" s="1"/>
  <c r="AL547" i="4" s="1"/>
  <c r="AU574" i="4"/>
  <c r="AU415" i="4"/>
  <c r="AT415" i="4" s="1"/>
  <c r="AS415" i="4" s="1"/>
  <c r="AR415" i="4" s="1"/>
  <c r="AQ415" i="4" s="1"/>
  <c r="AP415" i="4" s="1"/>
  <c r="AO415" i="4" s="1"/>
  <c r="AN415" i="4" s="1"/>
  <c r="AM415" i="4" s="1"/>
  <c r="AL415" i="4" s="1"/>
  <c r="AU205" i="4"/>
  <c r="AU382" i="4"/>
  <c r="AT382" i="4" s="1"/>
  <c r="AS382" i="4" s="1"/>
  <c r="AR382" i="4" s="1"/>
  <c r="AQ382" i="4" s="1"/>
  <c r="AP382" i="4" s="1"/>
  <c r="AO382" i="4" s="1"/>
  <c r="AN382" i="4" s="1"/>
  <c r="AM382" i="4" s="1"/>
  <c r="AL382" i="4" s="1"/>
  <c r="AU202" i="4"/>
  <c r="AT202" i="4" s="1"/>
  <c r="AS202" i="4" s="1"/>
  <c r="AR202" i="4" s="1"/>
  <c r="AQ202" i="4" s="1"/>
  <c r="AP202" i="4" s="1"/>
  <c r="AO202" i="4" s="1"/>
  <c r="AN202" i="4" s="1"/>
  <c r="AM202" i="4" s="1"/>
  <c r="AL202" i="4" s="1"/>
  <c r="AU292" i="4"/>
  <c r="AT292" i="4" s="1"/>
  <c r="AS292" i="4" s="1"/>
  <c r="AR292" i="4" s="1"/>
  <c r="AQ292" i="4" s="1"/>
  <c r="AP292" i="4" s="1"/>
  <c r="AO292" i="4" s="1"/>
  <c r="AN292" i="4" s="1"/>
  <c r="AM292" i="4" s="1"/>
  <c r="AL292" i="4" s="1"/>
  <c r="AU542" i="4"/>
  <c r="AU566" i="4"/>
  <c r="AU242" i="4"/>
  <c r="AT242" i="4" s="1"/>
  <c r="AS242" i="4" s="1"/>
  <c r="AR242" i="4" s="1"/>
  <c r="AQ242" i="4" s="1"/>
  <c r="AP242" i="4" s="1"/>
  <c r="AO242" i="4" s="1"/>
  <c r="AN242" i="4" s="1"/>
  <c r="AM242" i="4" s="1"/>
  <c r="AL242" i="4" s="1"/>
  <c r="AU374" i="4"/>
  <c r="AT374" i="4" s="1"/>
  <c r="AS374" i="4" s="1"/>
  <c r="AR374" i="4" s="1"/>
  <c r="AQ374" i="4" s="1"/>
  <c r="AP374" i="4" s="1"/>
  <c r="AO374" i="4" s="1"/>
  <c r="AN374" i="4" s="1"/>
  <c r="AM374" i="4" s="1"/>
  <c r="AL374" i="4" s="1"/>
  <c r="AI374" i="4" s="1"/>
  <c r="AU338" i="4"/>
  <c r="AU499" i="4"/>
  <c r="AT499" i="4" s="1"/>
  <c r="AS499" i="4" s="1"/>
  <c r="AR499" i="4" s="1"/>
  <c r="AQ499" i="4" s="1"/>
  <c r="AP499" i="4" s="1"/>
  <c r="AO499" i="4" s="1"/>
  <c r="AN499" i="4" s="1"/>
  <c r="AM499" i="4" s="1"/>
  <c r="AL499" i="4" s="1"/>
  <c r="AU478" i="4"/>
  <c r="AU255" i="4"/>
  <c r="AU827" i="4"/>
  <c r="AU616" i="4"/>
  <c r="BL134" i="4"/>
  <c r="AU606" i="4"/>
  <c r="AT606" i="4" s="1"/>
  <c r="AS606" i="4" s="1"/>
  <c r="AR606" i="4" s="1"/>
  <c r="AQ606" i="4" s="1"/>
  <c r="AP606" i="4" s="1"/>
  <c r="AO606" i="4" s="1"/>
  <c r="AN606" i="4" s="1"/>
  <c r="AM606" i="4" s="1"/>
  <c r="AL606" i="4" s="1"/>
  <c r="AJ606" i="4" s="1"/>
  <c r="AU371" i="4"/>
  <c r="AT371" i="4" s="1"/>
  <c r="AS371" i="4" s="1"/>
  <c r="AR371" i="4" s="1"/>
  <c r="AQ371" i="4" s="1"/>
  <c r="AP371" i="4" s="1"/>
  <c r="AO371" i="4" s="1"/>
  <c r="AN371" i="4" s="1"/>
  <c r="AM371" i="4" s="1"/>
  <c r="AL371" i="4" s="1"/>
  <c r="AU389" i="4"/>
  <c r="AU289" i="4"/>
  <c r="AT289" i="4" s="1"/>
  <c r="AS289" i="4" s="1"/>
  <c r="AR289" i="4" s="1"/>
  <c r="AQ289" i="4" s="1"/>
  <c r="AP289" i="4" s="1"/>
  <c r="AO289" i="4" s="1"/>
  <c r="AN289" i="4" s="1"/>
  <c r="AM289" i="4" s="1"/>
  <c r="AL289" i="4" s="1"/>
  <c r="AU184" i="4"/>
  <c r="AU176" i="4"/>
  <c r="AT176" i="4" s="1"/>
  <c r="AS176" i="4" s="1"/>
  <c r="AR176" i="4" s="1"/>
  <c r="AQ176" i="4" s="1"/>
  <c r="AP176" i="4" s="1"/>
  <c r="AO176" i="4" s="1"/>
  <c r="AN176" i="4" s="1"/>
  <c r="AM176" i="4" s="1"/>
  <c r="AL176" i="4" s="1"/>
  <c r="AU351" i="4"/>
  <c r="AU530" i="4"/>
  <c r="AT530" i="4" s="1"/>
  <c r="AS530" i="4" s="1"/>
  <c r="AR530" i="4" s="1"/>
  <c r="AQ530" i="4" s="1"/>
  <c r="AP530" i="4" s="1"/>
  <c r="AO530" i="4" s="1"/>
  <c r="AN530" i="4" s="1"/>
  <c r="AM530" i="4" s="1"/>
  <c r="AL530" i="4" s="1"/>
  <c r="AU136" i="4"/>
  <c r="AU102" i="4"/>
  <c r="AU302" i="4"/>
  <c r="AT302" i="4" s="1"/>
  <c r="AS302" i="4" s="1"/>
  <c r="AR302" i="4" s="1"/>
  <c r="AQ302" i="4" s="1"/>
  <c r="AP302" i="4" s="1"/>
  <c r="AO302" i="4" s="1"/>
  <c r="AN302" i="4" s="1"/>
  <c r="AM302" i="4" s="1"/>
  <c r="AL302" i="4" s="1"/>
  <c r="AU246" i="4"/>
  <c r="AU337" i="4"/>
  <c r="AT337" i="4" s="1"/>
  <c r="AS337" i="4" s="1"/>
  <c r="AR337" i="4" s="1"/>
  <c r="AQ337" i="4" s="1"/>
  <c r="AP337" i="4" s="1"/>
  <c r="AO337" i="4" s="1"/>
  <c r="AN337" i="4" s="1"/>
  <c r="AM337" i="4" s="1"/>
  <c r="AL337" i="4" s="1"/>
  <c r="AU293" i="4"/>
  <c r="AT293" i="4" s="1"/>
  <c r="AS293" i="4" s="1"/>
  <c r="AR293" i="4" s="1"/>
  <c r="AQ293" i="4" s="1"/>
  <c r="AP293" i="4" s="1"/>
  <c r="AO293" i="4" s="1"/>
  <c r="AN293" i="4" s="1"/>
  <c r="AM293" i="4" s="1"/>
  <c r="AL293" i="4" s="1"/>
  <c r="AU488" i="4"/>
  <c r="AU517" i="4"/>
  <c r="AU172" i="4"/>
  <c r="AU557" i="4"/>
  <c r="AT557" i="4" s="1"/>
  <c r="AS557" i="4" s="1"/>
  <c r="AR557" i="4" s="1"/>
  <c r="AQ557" i="4" s="1"/>
  <c r="AP557" i="4" s="1"/>
  <c r="AO557" i="4" s="1"/>
  <c r="AN557" i="4" s="1"/>
  <c r="AM557" i="4" s="1"/>
  <c r="AL557" i="4" s="1"/>
  <c r="AU268" i="4"/>
  <c r="AT268" i="4" s="1"/>
  <c r="AS268" i="4" s="1"/>
  <c r="AR268" i="4" s="1"/>
  <c r="AQ268" i="4" s="1"/>
  <c r="AP268" i="4" s="1"/>
  <c r="AO268" i="4" s="1"/>
  <c r="AN268" i="4" s="1"/>
  <c r="AM268" i="4" s="1"/>
  <c r="AL268" i="4" s="1"/>
  <c r="AU506" i="4"/>
  <c r="AT506" i="4" s="1"/>
  <c r="AS506" i="4" s="1"/>
  <c r="AR506" i="4" s="1"/>
  <c r="AQ506" i="4" s="1"/>
  <c r="AP506" i="4" s="1"/>
  <c r="AO506" i="4" s="1"/>
  <c r="AN506" i="4" s="1"/>
  <c r="AM506" i="4" s="1"/>
  <c r="AL506" i="4" s="1"/>
  <c r="AU388" i="4"/>
  <c r="AU444" i="4"/>
  <c r="AU363" i="4"/>
  <c r="AT363" i="4" s="1"/>
  <c r="AS363" i="4" s="1"/>
  <c r="AR363" i="4" s="1"/>
  <c r="AQ363" i="4" s="1"/>
  <c r="AP363" i="4" s="1"/>
  <c r="AO363" i="4" s="1"/>
  <c r="AN363" i="4" s="1"/>
  <c r="AM363" i="4" s="1"/>
  <c r="AL363" i="4" s="1"/>
  <c r="AU395" i="4"/>
  <c r="AU510" i="4"/>
  <c r="AT510" i="4" s="1"/>
  <c r="AS510" i="4" s="1"/>
  <c r="AR510" i="4" s="1"/>
  <c r="AQ510" i="4" s="1"/>
  <c r="AP510" i="4" s="1"/>
  <c r="AO510" i="4" s="1"/>
  <c r="AN510" i="4" s="1"/>
  <c r="AM510" i="4" s="1"/>
  <c r="AL510" i="4" s="1"/>
  <c r="AU224" i="4"/>
  <c r="AU373" i="4"/>
  <c r="AU564" i="4"/>
  <c r="AT564" i="4" s="1"/>
  <c r="AS564" i="4" s="1"/>
  <c r="AR564" i="4" s="1"/>
  <c r="AQ564" i="4" s="1"/>
  <c r="AP564" i="4" s="1"/>
  <c r="AO564" i="4" s="1"/>
  <c r="AN564" i="4" s="1"/>
  <c r="AM564" i="4" s="1"/>
  <c r="AL564" i="4" s="1"/>
  <c r="AU193" i="4"/>
  <c r="AU336" i="4"/>
  <c r="AU438" i="4"/>
  <c r="AT438" i="4" s="1"/>
  <c r="AS438" i="4" s="1"/>
  <c r="AR438" i="4" s="1"/>
  <c r="AQ438" i="4" s="1"/>
  <c r="AP438" i="4" s="1"/>
  <c r="AO438" i="4" s="1"/>
  <c r="AN438" i="4" s="1"/>
  <c r="AM438" i="4" s="1"/>
  <c r="AL438" i="4" s="1"/>
  <c r="AU980" i="4"/>
  <c r="AT980" i="4" s="1"/>
  <c r="AS980" i="4" s="1"/>
  <c r="AR980" i="4" s="1"/>
  <c r="AQ980" i="4" s="1"/>
  <c r="AP980" i="4" s="1"/>
  <c r="AO980" i="4" s="1"/>
  <c r="AN980" i="4" s="1"/>
  <c r="AM980" i="4" s="1"/>
  <c r="AL980" i="4" s="1"/>
  <c r="AU693" i="4"/>
  <c r="AT693" i="4" s="1"/>
  <c r="AS693" i="4" s="1"/>
  <c r="AR693" i="4" s="1"/>
  <c r="AQ693" i="4" s="1"/>
  <c r="AP693" i="4" s="1"/>
  <c r="AO693" i="4" s="1"/>
  <c r="AN693" i="4" s="1"/>
  <c r="AM693" i="4" s="1"/>
  <c r="AL693" i="4" s="1"/>
  <c r="AI693" i="4" s="1"/>
  <c r="AU1085" i="4"/>
  <c r="AT1085" i="4" s="1"/>
  <c r="AS1085" i="4" s="1"/>
  <c r="AR1085" i="4" s="1"/>
  <c r="AQ1085" i="4" s="1"/>
  <c r="AP1085" i="4" s="1"/>
  <c r="AO1085" i="4" s="1"/>
  <c r="AN1085" i="4" s="1"/>
  <c r="AM1085" i="4" s="1"/>
  <c r="AL1085" i="4" s="1"/>
  <c r="AU356" i="4"/>
  <c r="AT356" i="4" s="1"/>
  <c r="AS356" i="4" s="1"/>
  <c r="AR356" i="4" s="1"/>
  <c r="AQ356" i="4" s="1"/>
  <c r="AP356" i="4" s="1"/>
  <c r="AO356" i="4" s="1"/>
  <c r="AN356" i="4" s="1"/>
  <c r="AM356" i="4" s="1"/>
  <c r="AL356" i="4" s="1"/>
  <c r="AU197" i="4"/>
  <c r="AU529" i="4"/>
  <c r="AT529" i="4" s="1"/>
  <c r="AS529" i="4" s="1"/>
  <c r="AR529" i="4" s="1"/>
  <c r="AQ529" i="4" s="1"/>
  <c r="AP529" i="4" s="1"/>
  <c r="AO529" i="4" s="1"/>
  <c r="AN529" i="4" s="1"/>
  <c r="AM529" i="4" s="1"/>
  <c r="AL529" i="4" s="1"/>
  <c r="AU357" i="4"/>
  <c r="AT357" i="4" s="1"/>
  <c r="AS357" i="4" s="1"/>
  <c r="AR357" i="4" s="1"/>
  <c r="AQ357" i="4" s="1"/>
  <c r="AP357" i="4" s="1"/>
  <c r="AO357" i="4" s="1"/>
  <c r="AN357" i="4" s="1"/>
  <c r="AM357" i="4" s="1"/>
  <c r="AL357" i="4" s="1"/>
  <c r="AK357" i="4" s="1"/>
  <c r="AU544" i="4"/>
  <c r="AT544" i="4" s="1"/>
  <c r="AS544" i="4" s="1"/>
  <c r="AR544" i="4" s="1"/>
  <c r="AQ544" i="4" s="1"/>
  <c r="AP544" i="4" s="1"/>
  <c r="AO544" i="4" s="1"/>
  <c r="AN544" i="4" s="1"/>
  <c r="AM544" i="4" s="1"/>
  <c r="AL544" i="4" s="1"/>
  <c r="AU266" i="4"/>
  <c r="AU276" i="4"/>
  <c r="AT276" i="4" s="1"/>
  <c r="AS276" i="4" s="1"/>
  <c r="AR276" i="4" s="1"/>
  <c r="AQ276" i="4" s="1"/>
  <c r="AP276" i="4" s="1"/>
  <c r="AO276" i="4" s="1"/>
  <c r="AN276" i="4" s="1"/>
  <c r="AM276" i="4" s="1"/>
  <c r="AL276" i="4" s="1"/>
  <c r="AJ276" i="4" s="1"/>
  <c r="AU403" i="4"/>
  <c r="AT403" i="4" s="1"/>
  <c r="AS403" i="4" s="1"/>
  <c r="AR403" i="4" s="1"/>
  <c r="AQ403" i="4" s="1"/>
  <c r="AP403" i="4" s="1"/>
  <c r="AO403" i="4" s="1"/>
  <c r="AN403" i="4" s="1"/>
  <c r="AM403" i="4" s="1"/>
  <c r="AL403" i="4" s="1"/>
  <c r="AU421" i="4"/>
  <c r="AT421" i="4" s="1"/>
  <c r="AS421" i="4" s="1"/>
  <c r="AR421" i="4" s="1"/>
  <c r="AQ421" i="4" s="1"/>
  <c r="AP421" i="4" s="1"/>
  <c r="AO421" i="4" s="1"/>
  <c r="AN421" i="4" s="1"/>
  <c r="AM421" i="4" s="1"/>
  <c r="AL421" i="4" s="1"/>
  <c r="AU562" i="4"/>
  <c r="AU391" i="4"/>
  <c r="AT391" i="4" s="1"/>
  <c r="AS391" i="4" s="1"/>
  <c r="AR391" i="4" s="1"/>
  <c r="AQ391" i="4" s="1"/>
  <c r="AP391" i="4" s="1"/>
  <c r="AO391" i="4" s="1"/>
  <c r="AN391" i="4" s="1"/>
  <c r="AM391" i="4" s="1"/>
  <c r="AL391" i="4" s="1"/>
  <c r="AU174" i="4"/>
  <c r="AT174" i="4" s="1"/>
  <c r="AS174" i="4" s="1"/>
  <c r="AR174" i="4" s="1"/>
  <c r="AQ174" i="4" s="1"/>
  <c r="AP174" i="4" s="1"/>
  <c r="AO174" i="4" s="1"/>
  <c r="AN174" i="4" s="1"/>
  <c r="AM174" i="4" s="1"/>
  <c r="AL174" i="4" s="1"/>
  <c r="AU146" i="4"/>
  <c r="AU196" i="4"/>
  <c r="AU354" i="4"/>
  <c r="AT354" i="4" s="1"/>
  <c r="AS354" i="4" s="1"/>
  <c r="AR354" i="4" s="1"/>
  <c r="AQ354" i="4" s="1"/>
  <c r="AP354" i="4" s="1"/>
  <c r="AO354" i="4" s="1"/>
  <c r="AN354" i="4" s="1"/>
  <c r="AM354" i="4" s="1"/>
  <c r="AL354" i="4" s="1"/>
  <c r="AK354" i="4" s="1"/>
  <c r="AU1020" i="4"/>
  <c r="AU814" i="4"/>
  <c r="AU1008" i="4"/>
  <c r="AT1008" i="4" s="1"/>
  <c r="AS1008" i="4" s="1"/>
  <c r="AR1008" i="4" s="1"/>
  <c r="AQ1008" i="4" s="1"/>
  <c r="AP1008" i="4" s="1"/>
  <c r="AO1008" i="4" s="1"/>
  <c r="AN1008" i="4" s="1"/>
  <c r="AM1008" i="4" s="1"/>
  <c r="AL1008" i="4" s="1"/>
  <c r="BL35" i="4"/>
  <c r="BL167" i="4"/>
  <c r="AU1070" i="4"/>
  <c r="AT1070" i="4" s="1"/>
  <c r="AS1070" i="4" s="1"/>
  <c r="AR1070" i="4" s="1"/>
  <c r="AQ1070" i="4" s="1"/>
  <c r="AP1070" i="4" s="1"/>
  <c r="AO1070" i="4" s="1"/>
  <c r="AN1070" i="4" s="1"/>
  <c r="AM1070" i="4" s="1"/>
  <c r="AL1070" i="4" s="1"/>
  <c r="AU999" i="4"/>
  <c r="AU463" i="4"/>
  <c r="AU178" i="4"/>
  <c r="AT178" i="4" s="1"/>
  <c r="AS178" i="4" s="1"/>
  <c r="AR178" i="4" s="1"/>
  <c r="AQ178" i="4" s="1"/>
  <c r="AP178" i="4" s="1"/>
  <c r="AO178" i="4" s="1"/>
  <c r="AN178" i="4" s="1"/>
  <c r="AM178" i="4" s="1"/>
  <c r="AL178" i="4" s="1"/>
  <c r="AU316" i="4"/>
  <c r="AU185" i="4"/>
  <c r="AU425" i="4"/>
  <c r="AT425" i="4" s="1"/>
  <c r="AS425" i="4" s="1"/>
  <c r="AR425" i="4" s="1"/>
  <c r="AQ425" i="4" s="1"/>
  <c r="AP425" i="4" s="1"/>
  <c r="AO425" i="4" s="1"/>
  <c r="AN425" i="4" s="1"/>
  <c r="AM425" i="4" s="1"/>
  <c r="AL425" i="4" s="1"/>
  <c r="AU296" i="4"/>
  <c r="AU118" i="4"/>
  <c r="AU476" i="4"/>
  <c r="AT476" i="4" s="1"/>
  <c r="AS476" i="4" s="1"/>
  <c r="AR476" i="4" s="1"/>
  <c r="AQ476" i="4" s="1"/>
  <c r="AP476" i="4" s="1"/>
  <c r="AO476" i="4" s="1"/>
  <c r="AN476" i="4" s="1"/>
  <c r="AM476" i="4" s="1"/>
  <c r="AL476" i="4" s="1"/>
  <c r="AU312" i="4"/>
  <c r="AT312" i="4" s="1"/>
  <c r="AS312" i="4" s="1"/>
  <c r="AR312" i="4" s="1"/>
  <c r="AQ312" i="4" s="1"/>
  <c r="AP312" i="4" s="1"/>
  <c r="AO312" i="4" s="1"/>
  <c r="AN312" i="4" s="1"/>
  <c r="AM312" i="4" s="1"/>
  <c r="AL312" i="4" s="1"/>
  <c r="AU500" i="4"/>
  <c r="AT500" i="4" s="1"/>
  <c r="AS500" i="4" s="1"/>
  <c r="AR500" i="4" s="1"/>
  <c r="AQ500" i="4" s="1"/>
  <c r="AP500" i="4" s="1"/>
  <c r="AO500" i="4" s="1"/>
  <c r="AN500" i="4" s="1"/>
  <c r="AM500" i="4" s="1"/>
  <c r="AL500" i="4" s="1"/>
  <c r="AU165" i="4"/>
  <c r="AT165" i="4" s="1"/>
  <c r="AS165" i="4" s="1"/>
  <c r="AR165" i="4" s="1"/>
  <c r="AQ165" i="4" s="1"/>
  <c r="AP165" i="4" s="1"/>
  <c r="AO165" i="4" s="1"/>
  <c r="AN165" i="4" s="1"/>
  <c r="AM165" i="4" s="1"/>
  <c r="AL165" i="4" s="1"/>
  <c r="AU396" i="4"/>
  <c r="AT396" i="4" s="1"/>
  <c r="AS396" i="4" s="1"/>
  <c r="AR396" i="4" s="1"/>
  <c r="AQ396" i="4" s="1"/>
  <c r="AP396" i="4" s="1"/>
  <c r="AO396" i="4" s="1"/>
  <c r="AN396" i="4" s="1"/>
  <c r="AM396" i="4" s="1"/>
  <c r="AL396" i="4" s="1"/>
  <c r="AU153" i="4"/>
  <c r="AU402" i="4"/>
  <c r="AT402" i="4" s="1"/>
  <c r="AS402" i="4" s="1"/>
  <c r="AR402" i="4" s="1"/>
  <c r="AQ402" i="4" s="1"/>
  <c r="AP402" i="4" s="1"/>
  <c r="AO402" i="4" s="1"/>
  <c r="AN402" i="4" s="1"/>
  <c r="AM402" i="4" s="1"/>
  <c r="AL402" i="4" s="1"/>
  <c r="AU114" i="4"/>
  <c r="AT114" i="4" s="1"/>
  <c r="AS114" i="4" s="1"/>
  <c r="AR114" i="4" s="1"/>
  <c r="AQ114" i="4" s="1"/>
  <c r="AP114" i="4" s="1"/>
  <c r="AO114" i="4" s="1"/>
  <c r="AN114" i="4" s="1"/>
  <c r="AM114" i="4" s="1"/>
  <c r="AL114" i="4" s="1"/>
  <c r="AU545" i="4"/>
  <c r="AT545" i="4" s="1"/>
  <c r="AS545" i="4" s="1"/>
  <c r="AR545" i="4" s="1"/>
  <c r="AQ545" i="4" s="1"/>
  <c r="AP545" i="4" s="1"/>
  <c r="AO545" i="4" s="1"/>
  <c r="AN545" i="4" s="1"/>
  <c r="AM545" i="4" s="1"/>
  <c r="AL545" i="4" s="1"/>
  <c r="AU214" i="4"/>
  <c r="AT214" i="4" s="1"/>
  <c r="AS214" i="4" s="1"/>
  <c r="AR214" i="4" s="1"/>
  <c r="AQ214" i="4" s="1"/>
  <c r="AP214" i="4" s="1"/>
  <c r="AO214" i="4" s="1"/>
  <c r="AN214" i="4" s="1"/>
  <c r="AM214" i="4" s="1"/>
  <c r="AL214" i="4" s="1"/>
  <c r="AJ214" i="4" s="1"/>
  <c r="AU456" i="4"/>
  <c r="AU950" i="4"/>
  <c r="AT950" i="4" s="1"/>
  <c r="AS950" i="4" s="1"/>
  <c r="AR950" i="4" s="1"/>
  <c r="AQ950" i="4" s="1"/>
  <c r="AP950" i="4" s="1"/>
  <c r="AO950" i="4" s="1"/>
  <c r="AN950" i="4" s="1"/>
  <c r="AM950" i="4" s="1"/>
  <c r="AL950" i="4" s="1"/>
  <c r="AU765" i="4"/>
  <c r="BL151" i="4"/>
  <c r="BK151" i="4" s="1"/>
  <c r="BJ151" i="4" s="1"/>
  <c r="BI151" i="4" s="1"/>
  <c r="BH151" i="4" s="1"/>
  <c r="BG151" i="4" s="1"/>
  <c r="BF151" i="4" s="1"/>
  <c r="BE151" i="4" s="1"/>
  <c r="BD151" i="4" s="1"/>
  <c r="BC151" i="4" s="1"/>
  <c r="AU76" i="4"/>
  <c r="AU1067" i="4"/>
  <c r="AT1067" i="4" s="1"/>
  <c r="AS1067" i="4" s="1"/>
  <c r="AR1067" i="4" s="1"/>
  <c r="AQ1067" i="4" s="1"/>
  <c r="AP1067" i="4" s="1"/>
  <c r="AO1067" i="4" s="1"/>
  <c r="AN1067" i="4" s="1"/>
  <c r="AM1067" i="4" s="1"/>
  <c r="AL1067" i="4" s="1"/>
  <c r="AU809" i="4"/>
  <c r="AT809" i="4" s="1"/>
  <c r="AS809" i="4" s="1"/>
  <c r="AR809" i="4" s="1"/>
  <c r="AQ809" i="4" s="1"/>
  <c r="AP809" i="4" s="1"/>
  <c r="AO809" i="4" s="1"/>
  <c r="AN809" i="4" s="1"/>
  <c r="AM809" i="4" s="1"/>
  <c r="AL809" i="4" s="1"/>
  <c r="AU560" i="4"/>
  <c r="AU401" i="4"/>
  <c r="AT401" i="4" s="1"/>
  <c r="AS401" i="4" s="1"/>
  <c r="AR401" i="4" s="1"/>
  <c r="AQ401" i="4" s="1"/>
  <c r="AP401" i="4" s="1"/>
  <c r="AO401" i="4" s="1"/>
  <c r="AN401" i="4" s="1"/>
  <c r="AM401" i="4" s="1"/>
  <c r="AL401" i="4" s="1"/>
  <c r="AU283" i="4"/>
  <c r="AT283" i="4" s="1"/>
  <c r="AS283" i="4" s="1"/>
  <c r="AR283" i="4" s="1"/>
  <c r="AQ283" i="4" s="1"/>
  <c r="AP283" i="4" s="1"/>
  <c r="AO283" i="4" s="1"/>
  <c r="AN283" i="4" s="1"/>
  <c r="AM283" i="4" s="1"/>
  <c r="AL283" i="4" s="1"/>
  <c r="AU473" i="4"/>
  <c r="AU277" i="4"/>
  <c r="AU550" i="4"/>
  <c r="AU219" i="4"/>
  <c r="AU521" i="4"/>
  <c r="AT521" i="4" s="1"/>
  <c r="AS521" i="4" s="1"/>
  <c r="AR521" i="4" s="1"/>
  <c r="AQ521" i="4" s="1"/>
  <c r="AP521" i="4" s="1"/>
  <c r="AO521" i="4" s="1"/>
  <c r="AN521" i="4" s="1"/>
  <c r="AM521" i="4" s="1"/>
  <c r="AL521" i="4" s="1"/>
  <c r="AU511" i="4"/>
  <c r="AT511" i="4" s="1"/>
  <c r="AS511" i="4" s="1"/>
  <c r="AR511" i="4" s="1"/>
  <c r="AQ511" i="4" s="1"/>
  <c r="AP511" i="4" s="1"/>
  <c r="AO511" i="4" s="1"/>
  <c r="AN511" i="4" s="1"/>
  <c r="AM511" i="4" s="1"/>
  <c r="AL511" i="4" s="1"/>
  <c r="AU108" i="4"/>
  <c r="AU228" i="4"/>
  <c r="AT228" i="4" s="1"/>
  <c r="AS228" i="4" s="1"/>
  <c r="AR228" i="4" s="1"/>
  <c r="AQ228" i="4" s="1"/>
  <c r="AP228" i="4" s="1"/>
  <c r="AO228" i="4" s="1"/>
  <c r="AN228" i="4" s="1"/>
  <c r="AM228" i="4" s="1"/>
  <c r="AL228" i="4" s="1"/>
  <c r="AU311" i="4"/>
  <c r="AU448" i="4"/>
  <c r="AU288" i="4"/>
  <c r="AU304" i="4"/>
  <c r="AT304" i="4" s="1"/>
  <c r="AS304" i="4" s="1"/>
  <c r="AR304" i="4" s="1"/>
  <c r="AQ304" i="4" s="1"/>
  <c r="AP304" i="4" s="1"/>
  <c r="AO304" i="4" s="1"/>
  <c r="AN304" i="4" s="1"/>
  <c r="AM304" i="4" s="1"/>
  <c r="AL304" i="4" s="1"/>
  <c r="AU552" i="4"/>
  <c r="AU378" i="4"/>
  <c r="AU125" i="4"/>
  <c r="AU307" i="4"/>
  <c r="AT307" i="4" s="1"/>
  <c r="AS307" i="4" s="1"/>
  <c r="AR307" i="4" s="1"/>
  <c r="AQ307" i="4" s="1"/>
  <c r="AP307" i="4" s="1"/>
  <c r="AO307" i="4" s="1"/>
  <c r="AN307" i="4" s="1"/>
  <c r="AM307" i="4" s="1"/>
  <c r="AL307" i="4" s="1"/>
  <c r="AU157" i="4"/>
  <c r="AU313" i="4"/>
  <c r="AU138" i="4"/>
  <c r="AT138" i="4" s="1"/>
  <c r="AS138" i="4" s="1"/>
  <c r="AR138" i="4" s="1"/>
  <c r="AQ138" i="4" s="1"/>
  <c r="AP138" i="4" s="1"/>
  <c r="AO138" i="4" s="1"/>
  <c r="AN138" i="4" s="1"/>
  <c r="AM138" i="4" s="1"/>
  <c r="AL138" i="4" s="1"/>
  <c r="AU310" i="4"/>
  <c r="AT310" i="4" s="1"/>
  <c r="AS310" i="4" s="1"/>
  <c r="AR310" i="4" s="1"/>
  <c r="AQ310" i="4" s="1"/>
  <c r="AP310" i="4" s="1"/>
  <c r="AO310" i="4" s="1"/>
  <c r="AN310" i="4" s="1"/>
  <c r="AM310" i="4" s="1"/>
  <c r="AL310" i="4" s="1"/>
  <c r="AU491" i="4"/>
  <c r="AT491" i="4" s="1"/>
  <c r="AS491" i="4" s="1"/>
  <c r="AR491" i="4" s="1"/>
  <c r="AQ491" i="4" s="1"/>
  <c r="AP491" i="4" s="1"/>
  <c r="AO491" i="4" s="1"/>
  <c r="AN491" i="4" s="1"/>
  <c r="AM491" i="4" s="1"/>
  <c r="AL491" i="4" s="1"/>
  <c r="AU465" i="4"/>
  <c r="AT465" i="4" s="1"/>
  <c r="AS465" i="4" s="1"/>
  <c r="AR465" i="4" s="1"/>
  <c r="AQ465" i="4" s="1"/>
  <c r="AP465" i="4" s="1"/>
  <c r="AO465" i="4" s="1"/>
  <c r="AN465" i="4" s="1"/>
  <c r="AM465" i="4" s="1"/>
  <c r="AL465" i="4" s="1"/>
  <c r="AK465" i="4" s="1"/>
  <c r="AU432" i="4"/>
  <c r="AU269" i="4"/>
  <c r="AT269" i="4" s="1"/>
  <c r="AS269" i="4" s="1"/>
  <c r="AR269" i="4" s="1"/>
  <c r="AQ269" i="4" s="1"/>
  <c r="AP269" i="4" s="1"/>
  <c r="AO269" i="4" s="1"/>
  <c r="AN269" i="4" s="1"/>
  <c r="AM269" i="4" s="1"/>
  <c r="AL269" i="4" s="1"/>
  <c r="AU514" i="4"/>
  <c r="AT514" i="4" s="1"/>
  <c r="AS514" i="4" s="1"/>
  <c r="AR514" i="4" s="1"/>
  <c r="AQ514" i="4" s="1"/>
  <c r="AP514" i="4" s="1"/>
  <c r="AO514" i="4" s="1"/>
  <c r="AN514" i="4" s="1"/>
  <c r="AM514" i="4" s="1"/>
  <c r="AL514" i="4" s="1"/>
  <c r="AU86" i="4"/>
  <c r="AU554" i="4"/>
  <c r="AT554" i="4" s="1"/>
  <c r="AS554" i="4" s="1"/>
  <c r="AR554" i="4" s="1"/>
  <c r="AQ554" i="4" s="1"/>
  <c r="AP554" i="4" s="1"/>
  <c r="AO554" i="4" s="1"/>
  <c r="AN554" i="4" s="1"/>
  <c r="AM554" i="4" s="1"/>
  <c r="AL554" i="4" s="1"/>
  <c r="AU233" i="4"/>
  <c r="AT233" i="4" s="1"/>
  <c r="AS233" i="4" s="1"/>
  <c r="AR233" i="4" s="1"/>
  <c r="AQ233" i="4" s="1"/>
  <c r="AP233" i="4" s="1"/>
  <c r="AO233" i="4" s="1"/>
  <c r="AN233" i="4" s="1"/>
  <c r="AM233" i="4" s="1"/>
  <c r="AL233" i="4" s="1"/>
  <c r="AU525" i="4"/>
  <c r="AT525" i="4" s="1"/>
  <c r="AS525" i="4" s="1"/>
  <c r="AR525" i="4" s="1"/>
  <c r="AQ525" i="4" s="1"/>
  <c r="AP525" i="4" s="1"/>
  <c r="AO525" i="4" s="1"/>
  <c r="AN525" i="4" s="1"/>
  <c r="AM525" i="4" s="1"/>
  <c r="AL525" i="4" s="1"/>
  <c r="AU399" i="4"/>
  <c r="AU565" i="4"/>
  <c r="AU481" i="4"/>
  <c r="AU149" i="4"/>
  <c r="AU317" i="4"/>
  <c r="AT317" i="4" s="1"/>
  <c r="AS317" i="4" s="1"/>
  <c r="AR317" i="4" s="1"/>
  <c r="AQ317" i="4" s="1"/>
  <c r="AP317" i="4" s="1"/>
  <c r="AO317" i="4" s="1"/>
  <c r="AN317" i="4" s="1"/>
  <c r="AM317" i="4" s="1"/>
  <c r="AL317" i="4" s="1"/>
  <c r="AU963" i="4"/>
  <c r="AU700" i="4"/>
  <c r="AT700" i="4" s="1"/>
  <c r="AS700" i="4" s="1"/>
  <c r="AR700" i="4" s="1"/>
  <c r="AQ700" i="4" s="1"/>
  <c r="AP700" i="4" s="1"/>
  <c r="AO700" i="4" s="1"/>
  <c r="AN700" i="4" s="1"/>
  <c r="AM700" i="4" s="1"/>
  <c r="AL700" i="4" s="1"/>
  <c r="AU414" i="4"/>
  <c r="AU231" i="4"/>
  <c r="AT231" i="4" s="1"/>
  <c r="AS231" i="4" s="1"/>
  <c r="AR231" i="4" s="1"/>
  <c r="AQ231" i="4" s="1"/>
  <c r="AP231" i="4" s="1"/>
  <c r="AO231" i="4" s="1"/>
  <c r="AN231" i="4" s="1"/>
  <c r="AM231" i="4" s="1"/>
  <c r="AL231" i="4" s="1"/>
  <c r="AU575" i="4"/>
  <c r="AU340" i="4"/>
  <c r="AT340" i="4" s="1"/>
  <c r="AS340" i="4" s="1"/>
  <c r="AR340" i="4" s="1"/>
  <c r="AQ340" i="4" s="1"/>
  <c r="AP340" i="4" s="1"/>
  <c r="AO340" i="4" s="1"/>
  <c r="AN340" i="4" s="1"/>
  <c r="AM340" i="4" s="1"/>
  <c r="AL340" i="4" s="1"/>
  <c r="AU461" i="4"/>
  <c r="AU353" i="4"/>
  <c r="AT353" i="4" s="1"/>
  <c r="AS353" i="4" s="1"/>
  <c r="AR353" i="4" s="1"/>
  <c r="AQ353" i="4" s="1"/>
  <c r="AP353" i="4" s="1"/>
  <c r="AO353" i="4" s="1"/>
  <c r="AN353" i="4" s="1"/>
  <c r="AM353" i="4" s="1"/>
  <c r="AL353" i="4" s="1"/>
  <c r="AU297" i="4"/>
  <c r="AU416" i="4"/>
  <c r="AU169" i="4"/>
  <c r="AT169" i="4" s="1"/>
  <c r="AS169" i="4" s="1"/>
  <c r="AR169" i="4" s="1"/>
  <c r="AQ169" i="4" s="1"/>
  <c r="AP169" i="4" s="1"/>
  <c r="AO169" i="4" s="1"/>
  <c r="AN169" i="4" s="1"/>
  <c r="AM169" i="4" s="1"/>
  <c r="AL169" i="4" s="1"/>
  <c r="AU551" i="4"/>
  <c r="AU189" i="4"/>
  <c r="AU177" i="4"/>
  <c r="AU497" i="4"/>
  <c r="AT497" i="4" s="1"/>
  <c r="AS497" i="4" s="1"/>
  <c r="AR497" i="4" s="1"/>
  <c r="AQ497" i="4" s="1"/>
  <c r="AP497" i="4" s="1"/>
  <c r="AO497" i="4" s="1"/>
  <c r="AN497" i="4" s="1"/>
  <c r="AM497" i="4" s="1"/>
  <c r="AL497" i="4" s="1"/>
  <c r="AU505" i="4"/>
  <c r="AT505" i="4" s="1"/>
  <c r="AS505" i="4" s="1"/>
  <c r="AR505" i="4" s="1"/>
  <c r="AQ505" i="4" s="1"/>
  <c r="AP505" i="4" s="1"/>
  <c r="AO505" i="4" s="1"/>
  <c r="AN505" i="4" s="1"/>
  <c r="AM505" i="4" s="1"/>
  <c r="AL505" i="4" s="1"/>
  <c r="AU489" i="4"/>
  <c r="AT489" i="4" s="1"/>
  <c r="AS489" i="4" s="1"/>
  <c r="AR489" i="4" s="1"/>
  <c r="AQ489" i="4" s="1"/>
  <c r="AP489" i="4" s="1"/>
  <c r="AO489" i="4" s="1"/>
  <c r="AN489" i="4" s="1"/>
  <c r="AM489" i="4" s="1"/>
  <c r="AL489" i="4" s="1"/>
  <c r="AI489" i="4" s="1"/>
  <c r="AU262" i="4"/>
  <c r="AT262" i="4" s="1"/>
  <c r="AS262" i="4" s="1"/>
  <c r="AR262" i="4" s="1"/>
  <c r="AQ262" i="4" s="1"/>
  <c r="AP262" i="4" s="1"/>
  <c r="AO262" i="4" s="1"/>
  <c r="AN262" i="4" s="1"/>
  <c r="AM262" i="4" s="1"/>
  <c r="AL262" i="4" s="1"/>
  <c r="AU755" i="4"/>
  <c r="BL78" i="4"/>
  <c r="AU751" i="4"/>
  <c r="AU582" i="4"/>
  <c r="AU333" i="4"/>
  <c r="AT333" i="4" s="1"/>
  <c r="AS333" i="4" s="1"/>
  <c r="AR333" i="4" s="1"/>
  <c r="AQ333" i="4" s="1"/>
  <c r="AP333" i="4" s="1"/>
  <c r="AO333" i="4" s="1"/>
  <c r="AN333" i="4" s="1"/>
  <c r="AM333" i="4" s="1"/>
  <c r="AL333" i="4" s="1"/>
  <c r="AU408" i="4"/>
  <c r="AU250" i="4"/>
  <c r="AT250" i="4" s="1"/>
  <c r="AS250" i="4" s="1"/>
  <c r="AR250" i="4" s="1"/>
  <c r="AQ250" i="4" s="1"/>
  <c r="AP250" i="4" s="1"/>
  <c r="AO250" i="4" s="1"/>
  <c r="AN250" i="4" s="1"/>
  <c r="AM250" i="4" s="1"/>
  <c r="AL250" i="4" s="1"/>
  <c r="AU322" i="4"/>
  <c r="AT322" i="4" s="1"/>
  <c r="AS322" i="4" s="1"/>
  <c r="AR322" i="4" s="1"/>
  <c r="AQ322" i="4" s="1"/>
  <c r="AP322" i="4" s="1"/>
  <c r="AO322" i="4" s="1"/>
  <c r="AN322" i="4" s="1"/>
  <c r="AM322" i="4" s="1"/>
  <c r="AL322" i="4" s="1"/>
  <c r="AU332" i="4"/>
  <c r="AU346" i="4"/>
  <c r="AU98" i="4"/>
  <c r="AT98" i="4" s="1"/>
  <c r="AS98" i="4" s="1"/>
  <c r="AR98" i="4" s="1"/>
  <c r="AQ98" i="4" s="1"/>
  <c r="AP98" i="4" s="1"/>
  <c r="AO98" i="4" s="1"/>
  <c r="AN98" i="4" s="1"/>
  <c r="AM98" i="4" s="1"/>
  <c r="AL98" i="4" s="1"/>
  <c r="AU383" i="4"/>
  <c r="AU475" i="4"/>
  <c r="AT475" i="4" s="1"/>
  <c r="AS475" i="4" s="1"/>
  <c r="AR475" i="4" s="1"/>
  <c r="AQ475" i="4" s="1"/>
  <c r="AP475" i="4" s="1"/>
  <c r="AO475" i="4" s="1"/>
  <c r="AN475" i="4" s="1"/>
  <c r="AM475" i="4" s="1"/>
  <c r="AL475" i="4" s="1"/>
  <c r="AU195" i="4"/>
  <c r="AT195" i="4" s="1"/>
  <c r="AS195" i="4" s="1"/>
  <c r="AR195" i="4" s="1"/>
  <c r="AQ195" i="4" s="1"/>
  <c r="AP195" i="4" s="1"/>
  <c r="AO195" i="4" s="1"/>
  <c r="AN195" i="4" s="1"/>
  <c r="AM195" i="4" s="1"/>
  <c r="AL195" i="4" s="1"/>
  <c r="AU248" i="4"/>
  <c r="AU570" i="4"/>
  <c r="AT570" i="4" s="1"/>
  <c r="AS570" i="4" s="1"/>
  <c r="AR570" i="4" s="1"/>
  <c r="AQ570" i="4" s="1"/>
  <c r="AP570" i="4" s="1"/>
  <c r="AO570" i="4" s="1"/>
  <c r="AN570" i="4" s="1"/>
  <c r="AM570" i="4" s="1"/>
  <c r="AL570" i="4" s="1"/>
  <c r="AU370" i="4"/>
  <c r="AT370" i="4" s="1"/>
  <c r="AS370" i="4" s="1"/>
  <c r="AR370" i="4" s="1"/>
  <c r="AQ370" i="4" s="1"/>
  <c r="AP370" i="4" s="1"/>
  <c r="AO370" i="4" s="1"/>
  <c r="AN370" i="4" s="1"/>
  <c r="AM370" i="4" s="1"/>
  <c r="AL370" i="4" s="1"/>
  <c r="AU194" i="4"/>
  <c r="AT194" i="4" s="1"/>
  <c r="AS194" i="4" s="1"/>
  <c r="AR194" i="4" s="1"/>
  <c r="AQ194" i="4" s="1"/>
  <c r="AP194" i="4" s="1"/>
  <c r="AO194" i="4" s="1"/>
  <c r="AN194" i="4" s="1"/>
  <c r="AM194" i="4" s="1"/>
  <c r="AL194" i="4" s="1"/>
  <c r="AU303" i="4"/>
  <c r="AU543" i="4"/>
  <c r="AT543" i="4" s="1"/>
  <c r="AS543" i="4" s="1"/>
  <c r="AR543" i="4" s="1"/>
  <c r="AQ543" i="4" s="1"/>
  <c r="AP543" i="4" s="1"/>
  <c r="AO543" i="4" s="1"/>
  <c r="AN543" i="4" s="1"/>
  <c r="AM543" i="4" s="1"/>
  <c r="AL543" i="4" s="1"/>
  <c r="AU241" i="4"/>
  <c r="AU352" i="4"/>
  <c r="AU308" i="4"/>
  <c r="AT308" i="4" s="1"/>
  <c r="AS308" i="4" s="1"/>
  <c r="AR308" i="4" s="1"/>
  <c r="AQ308" i="4" s="1"/>
  <c r="AP308" i="4" s="1"/>
  <c r="AO308" i="4" s="1"/>
  <c r="AN308" i="4" s="1"/>
  <c r="AM308" i="4" s="1"/>
  <c r="AL308" i="4" s="1"/>
  <c r="AU787" i="4"/>
  <c r="AU1100" i="4"/>
  <c r="BL117" i="4"/>
  <c r="AU949" i="4"/>
  <c r="BL143" i="4"/>
  <c r="AU528" i="4"/>
  <c r="AT528" i="4" s="1"/>
  <c r="AS528" i="4" s="1"/>
  <c r="AR528" i="4" s="1"/>
  <c r="AQ528" i="4" s="1"/>
  <c r="AP528" i="4" s="1"/>
  <c r="AO528" i="4" s="1"/>
  <c r="AN528" i="4" s="1"/>
  <c r="AM528" i="4" s="1"/>
  <c r="AL528" i="4" s="1"/>
  <c r="AU1045" i="4"/>
  <c r="AU405" i="4"/>
  <c r="AT405" i="4" s="1"/>
  <c r="AS405" i="4" s="1"/>
  <c r="AR405" i="4" s="1"/>
  <c r="AQ405" i="4" s="1"/>
  <c r="AP405" i="4" s="1"/>
  <c r="AO405" i="4" s="1"/>
  <c r="AN405" i="4" s="1"/>
  <c r="AM405" i="4" s="1"/>
  <c r="AL405" i="4" s="1"/>
  <c r="AU503" i="4"/>
  <c r="AT503" i="4" s="1"/>
  <c r="AS503" i="4" s="1"/>
  <c r="AR503" i="4" s="1"/>
  <c r="AQ503" i="4" s="1"/>
  <c r="AP503" i="4" s="1"/>
  <c r="AO503" i="4" s="1"/>
  <c r="AN503" i="4" s="1"/>
  <c r="AM503" i="4" s="1"/>
  <c r="AL503" i="4" s="1"/>
  <c r="AU743" i="4"/>
  <c r="AU137" i="4"/>
  <c r="AU830" i="4"/>
  <c r="AU1075" i="4"/>
  <c r="AT1075" i="4" s="1"/>
  <c r="AS1075" i="4" s="1"/>
  <c r="AR1075" i="4" s="1"/>
  <c r="AQ1075" i="4" s="1"/>
  <c r="AP1075" i="4" s="1"/>
  <c r="AO1075" i="4" s="1"/>
  <c r="AN1075" i="4" s="1"/>
  <c r="AM1075" i="4" s="1"/>
  <c r="AL1075" i="4" s="1"/>
  <c r="AU1016" i="4"/>
  <c r="AU36" i="4"/>
  <c r="AU745" i="4"/>
  <c r="AU792" i="4"/>
  <c r="AU22" i="4"/>
  <c r="AU782" i="4"/>
  <c r="AU876" i="4"/>
  <c r="AU1038" i="4"/>
  <c r="AU818" i="4"/>
  <c r="AT818" i="4" s="1"/>
  <c r="AS818" i="4" s="1"/>
  <c r="AR818" i="4" s="1"/>
  <c r="AQ818" i="4" s="1"/>
  <c r="AP818" i="4" s="1"/>
  <c r="AO818" i="4" s="1"/>
  <c r="AN818" i="4" s="1"/>
  <c r="AM818" i="4" s="1"/>
  <c r="AL818" i="4" s="1"/>
  <c r="AU839" i="4"/>
  <c r="AU384" i="4"/>
  <c r="AT384" i="4" s="1"/>
  <c r="AS384" i="4" s="1"/>
  <c r="AR384" i="4" s="1"/>
  <c r="AQ384" i="4" s="1"/>
  <c r="AP384" i="4" s="1"/>
  <c r="AO384" i="4" s="1"/>
  <c r="AN384" i="4" s="1"/>
  <c r="AM384" i="4" s="1"/>
  <c r="AL384" i="4" s="1"/>
  <c r="AU583" i="4"/>
  <c r="AU376" i="4"/>
  <c r="AT376" i="4" s="1"/>
  <c r="AS376" i="4" s="1"/>
  <c r="AR376" i="4" s="1"/>
  <c r="AQ376" i="4" s="1"/>
  <c r="AP376" i="4" s="1"/>
  <c r="AO376" i="4" s="1"/>
  <c r="AN376" i="4" s="1"/>
  <c r="AM376" i="4" s="1"/>
  <c r="AL376" i="4" s="1"/>
  <c r="AU350" i="4"/>
  <c r="AT350" i="4" s="1"/>
  <c r="AS350" i="4" s="1"/>
  <c r="AR350" i="4" s="1"/>
  <c r="AQ350" i="4" s="1"/>
  <c r="AP350" i="4" s="1"/>
  <c r="AO350" i="4" s="1"/>
  <c r="AN350" i="4" s="1"/>
  <c r="AM350" i="4" s="1"/>
  <c r="AL350" i="4" s="1"/>
  <c r="AU516" i="4"/>
  <c r="AT516" i="4" s="1"/>
  <c r="AS516" i="4" s="1"/>
  <c r="AR516" i="4" s="1"/>
  <c r="AQ516" i="4" s="1"/>
  <c r="AP516" i="4" s="1"/>
  <c r="AO516" i="4" s="1"/>
  <c r="AN516" i="4" s="1"/>
  <c r="AM516" i="4" s="1"/>
  <c r="AL516" i="4" s="1"/>
  <c r="AU126" i="4"/>
  <c r="AU167" i="4"/>
  <c r="AU454" i="4"/>
  <c r="AT454" i="4" s="1"/>
  <c r="AS454" i="4" s="1"/>
  <c r="AR454" i="4" s="1"/>
  <c r="AQ454" i="4" s="1"/>
  <c r="AP454" i="4" s="1"/>
  <c r="AO454" i="4" s="1"/>
  <c r="AN454" i="4" s="1"/>
  <c r="AM454" i="4" s="1"/>
  <c r="AL454" i="4" s="1"/>
  <c r="AU253" i="4"/>
  <c r="AU501" i="4"/>
  <c r="AT501" i="4" s="1"/>
  <c r="AS501" i="4" s="1"/>
  <c r="AR501" i="4" s="1"/>
  <c r="AQ501" i="4" s="1"/>
  <c r="AP501" i="4" s="1"/>
  <c r="AO501" i="4" s="1"/>
  <c r="AN501" i="4" s="1"/>
  <c r="AM501" i="4" s="1"/>
  <c r="AL501" i="4" s="1"/>
  <c r="AU274" i="4"/>
  <c r="AT274" i="4" s="1"/>
  <c r="AS274" i="4" s="1"/>
  <c r="AR274" i="4" s="1"/>
  <c r="AQ274" i="4" s="1"/>
  <c r="AP274" i="4" s="1"/>
  <c r="AO274" i="4" s="1"/>
  <c r="AN274" i="4" s="1"/>
  <c r="AM274" i="4" s="1"/>
  <c r="AL274" i="4" s="1"/>
  <c r="AU94" i="4"/>
  <c r="AU367" i="4"/>
  <c r="AT367" i="4" s="1"/>
  <c r="AS367" i="4" s="1"/>
  <c r="AR367" i="4" s="1"/>
  <c r="AQ367" i="4" s="1"/>
  <c r="AP367" i="4" s="1"/>
  <c r="AO367" i="4" s="1"/>
  <c r="AN367" i="4" s="1"/>
  <c r="AM367" i="4" s="1"/>
  <c r="AL367" i="4" s="1"/>
  <c r="AU107" i="4"/>
  <c r="AT107" i="4" s="1"/>
  <c r="AS107" i="4" s="1"/>
  <c r="AR107" i="4" s="1"/>
  <c r="AQ107" i="4" s="1"/>
  <c r="AP107" i="4" s="1"/>
  <c r="AO107" i="4" s="1"/>
  <c r="AN107" i="4" s="1"/>
  <c r="AM107" i="4" s="1"/>
  <c r="AL107" i="4" s="1"/>
  <c r="AU209" i="4"/>
  <c r="AT209" i="4" s="1"/>
  <c r="AS209" i="4" s="1"/>
  <c r="AR209" i="4" s="1"/>
  <c r="AQ209" i="4" s="1"/>
  <c r="AP209" i="4" s="1"/>
  <c r="AO209" i="4" s="1"/>
  <c r="AN209" i="4" s="1"/>
  <c r="AM209" i="4" s="1"/>
  <c r="AL209" i="4" s="1"/>
  <c r="AU484" i="4"/>
  <c r="AU433" i="4"/>
  <c r="AU559" i="4"/>
  <c r="AT559" i="4" s="1"/>
  <c r="AS559" i="4" s="1"/>
  <c r="AR559" i="4" s="1"/>
  <c r="AQ559" i="4" s="1"/>
  <c r="AP559" i="4" s="1"/>
  <c r="AO559" i="4" s="1"/>
  <c r="AN559" i="4" s="1"/>
  <c r="AM559" i="4" s="1"/>
  <c r="AL559" i="4" s="1"/>
  <c r="AU410" i="4"/>
  <c r="AT410" i="4" s="1"/>
  <c r="AS410" i="4" s="1"/>
  <c r="AR410" i="4" s="1"/>
  <c r="AQ410" i="4" s="1"/>
  <c r="AP410" i="4" s="1"/>
  <c r="AO410" i="4" s="1"/>
  <c r="AN410" i="4" s="1"/>
  <c r="AM410" i="4" s="1"/>
  <c r="AL410" i="4" s="1"/>
  <c r="AU134" i="4"/>
  <c r="AT134" i="4" s="1"/>
  <c r="AS134" i="4" s="1"/>
  <c r="AR134" i="4" s="1"/>
  <c r="AQ134" i="4" s="1"/>
  <c r="AP134" i="4" s="1"/>
  <c r="AO134" i="4" s="1"/>
  <c r="AN134" i="4" s="1"/>
  <c r="AM134" i="4" s="1"/>
  <c r="AL134" i="4" s="1"/>
  <c r="AU381" i="4"/>
  <c r="AT381" i="4" s="1"/>
  <c r="AS381" i="4" s="1"/>
  <c r="AR381" i="4" s="1"/>
  <c r="AQ381" i="4" s="1"/>
  <c r="AP381" i="4" s="1"/>
  <c r="AO381" i="4" s="1"/>
  <c r="AN381" i="4" s="1"/>
  <c r="AM381" i="4" s="1"/>
  <c r="AL381" i="4" s="1"/>
  <c r="AU159" i="4"/>
  <c r="AT159" i="4" s="1"/>
  <c r="AS159" i="4" s="1"/>
  <c r="AR159" i="4" s="1"/>
  <c r="AQ159" i="4" s="1"/>
  <c r="AP159" i="4" s="1"/>
  <c r="AO159" i="4" s="1"/>
  <c r="AN159" i="4" s="1"/>
  <c r="AM159" i="4" s="1"/>
  <c r="AL159" i="4" s="1"/>
  <c r="AU471" i="4"/>
  <c r="AU301" i="4"/>
  <c r="AT301" i="4" s="1"/>
  <c r="AS301" i="4" s="1"/>
  <c r="AR301" i="4" s="1"/>
  <c r="AQ301" i="4" s="1"/>
  <c r="AP301" i="4" s="1"/>
  <c r="AO301" i="4" s="1"/>
  <c r="AN301" i="4" s="1"/>
  <c r="AM301" i="4" s="1"/>
  <c r="AL301" i="4" s="1"/>
  <c r="AU181" i="4"/>
  <c r="AU927" i="4"/>
  <c r="AU1137" i="4"/>
  <c r="BL82" i="4"/>
  <c r="AU618" i="4"/>
  <c r="BL62" i="4"/>
  <c r="BL121" i="4"/>
  <c r="BL149" i="4"/>
  <c r="AU449" i="4"/>
  <c r="AU894" i="4"/>
  <c r="AT894" i="4" s="1"/>
  <c r="AS894" i="4" s="1"/>
  <c r="AR894" i="4" s="1"/>
  <c r="AQ894" i="4" s="1"/>
  <c r="AP894" i="4" s="1"/>
  <c r="AO894" i="4" s="1"/>
  <c r="AN894" i="4" s="1"/>
  <c r="AM894" i="4" s="1"/>
  <c r="AL894" i="4" s="1"/>
  <c r="AU1018" i="4"/>
  <c r="AU1057" i="4"/>
  <c r="AU868" i="4"/>
  <c r="BL193" i="4"/>
  <c r="AU831" i="4"/>
  <c r="BL145" i="4"/>
  <c r="BL157" i="4"/>
  <c r="BK157" i="4" s="1"/>
  <c r="BJ157" i="4" s="1"/>
  <c r="BI157" i="4" s="1"/>
  <c r="BH157" i="4" s="1"/>
  <c r="BG157" i="4" s="1"/>
  <c r="BF157" i="4" s="1"/>
  <c r="BE157" i="4" s="1"/>
  <c r="BD157" i="4" s="1"/>
  <c r="BC157" i="4" s="1"/>
  <c r="BA157" i="4" s="1"/>
  <c r="AU752" i="4"/>
  <c r="AU921" i="4"/>
  <c r="AU701" i="4"/>
  <c r="AU63" i="4"/>
  <c r="AT63" i="4" s="1"/>
  <c r="AS63" i="4" s="1"/>
  <c r="AR63" i="4" s="1"/>
  <c r="AQ63" i="4" s="1"/>
  <c r="AP63" i="4" s="1"/>
  <c r="AO63" i="4" s="1"/>
  <c r="AN63" i="4" s="1"/>
  <c r="AM63" i="4" s="1"/>
  <c r="AL63" i="4" s="1"/>
  <c r="AU87" i="4"/>
  <c r="AU124" i="4"/>
  <c r="AU236" i="4"/>
  <c r="AT236" i="4" s="1"/>
  <c r="AS236" i="4" s="1"/>
  <c r="AR236" i="4" s="1"/>
  <c r="AQ236" i="4" s="1"/>
  <c r="AP236" i="4" s="1"/>
  <c r="AO236" i="4" s="1"/>
  <c r="AN236" i="4" s="1"/>
  <c r="AM236" i="4" s="1"/>
  <c r="AL236" i="4" s="1"/>
  <c r="AU88" i="4"/>
  <c r="AT88" i="4" s="1"/>
  <c r="AS88" i="4" s="1"/>
  <c r="AR88" i="4" s="1"/>
  <c r="AQ88" i="4" s="1"/>
  <c r="AP88" i="4" s="1"/>
  <c r="AO88" i="4" s="1"/>
  <c r="AN88" i="4" s="1"/>
  <c r="AM88" i="4" s="1"/>
  <c r="AL88" i="4" s="1"/>
  <c r="AU423" i="4"/>
  <c r="AT423" i="4" s="1"/>
  <c r="AS423" i="4" s="1"/>
  <c r="AR423" i="4" s="1"/>
  <c r="AQ423" i="4" s="1"/>
  <c r="AP423" i="4" s="1"/>
  <c r="AO423" i="4" s="1"/>
  <c r="AN423" i="4" s="1"/>
  <c r="AM423" i="4" s="1"/>
  <c r="AL423" i="4" s="1"/>
  <c r="AU518" i="4"/>
  <c r="AU331" i="4"/>
  <c r="AT331" i="4" s="1"/>
  <c r="AS331" i="4" s="1"/>
  <c r="AR331" i="4" s="1"/>
  <c r="AQ331" i="4" s="1"/>
  <c r="AP331" i="4" s="1"/>
  <c r="AO331" i="4" s="1"/>
  <c r="AN331" i="4" s="1"/>
  <c r="AM331" i="4" s="1"/>
  <c r="AL331" i="4" s="1"/>
  <c r="AJ331" i="4" s="1"/>
  <c r="AU239" i="4"/>
  <c r="AT239" i="4" s="1"/>
  <c r="AS239" i="4" s="1"/>
  <c r="AR239" i="4" s="1"/>
  <c r="AQ239" i="4" s="1"/>
  <c r="AP239" i="4" s="1"/>
  <c r="AO239" i="4" s="1"/>
  <c r="AN239" i="4" s="1"/>
  <c r="AM239" i="4" s="1"/>
  <c r="AL239" i="4" s="1"/>
  <c r="AU453" i="4"/>
  <c r="AT453" i="4" s="1"/>
  <c r="AS453" i="4" s="1"/>
  <c r="AR453" i="4" s="1"/>
  <c r="AQ453" i="4" s="1"/>
  <c r="AP453" i="4" s="1"/>
  <c r="AO453" i="4" s="1"/>
  <c r="AN453" i="4" s="1"/>
  <c r="AM453" i="4" s="1"/>
  <c r="AL453" i="4" s="1"/>
  <c r="AU452" i="4"/>
  <c r="AT452" i="4" s="1"/>
  <c r="AS452" i="4" s="1"/>
  <c r="AR452" i="4" s="1"/>
  <c r="AQ452" i="4" s="1"/>
  <c r="AP452" i="4" s="1"/>
  <c r="AO452" i="4" s="1"/>
  <c r="AN452" i="4" s="1"/>
  <c r="AM452" i="4" s="1"/>
  <c r="AL452" i="4" s="1"/>
  <c r="AU170" i="4"/>
  <c r="AT170" i="4" s="1"/>
  <c r="AS170" i="4" s="1"/>
  <c r="AR170" i="4" s="1"/>
  <c r="AQ170" i="4" s="1"/>
  <c r="AP170" i="4" s="1"/>
  <c r="AO170" i="4" s="1"/>
  <c r="AN170" i="4" s="1"/>
  <c r="AM170" i="4" s="1"/>
  <c r="AL170" i="4" s="1"/>
  <c r="AU509" i="4"/>
  <c r="AU443" i="4"/>
  <c r="AT443" i="4" s="1"/>
  <c r="AS443" i="4" s="1"/>
  <c r="AR443" i="4" s="1"/>
  <c r="AQ443" i="4" s="1"/>
  <c r="AP443" i="4" s="1"/>
  <c r="AO443" i="4" s="1"/>
  <c r="AN443" i="4" s="1"/>
  <c r="AM443" i="4" s="1"/>
  <c r="AL443" i="4" s="1"/>
  <c r="AU327" i="4"/>
  <c r="AT327" i="4" s="1"/>
  <c r="AS327" i="4" s="1"/>
  <c r="AR327" i="4" s="1"/>
  <c r="AQ327" i="4" s="1"/>
  <c r="AP327" i="4" s="1"/>
  <c r="AO327" i="4" s="1"/>
  <c r="AN327" i="4" s="1"/>
  <c r="AM327" i="4" s="1"/>
  <c r="AL327" i="4" s="1"/>
  <c r="AU524" i="4"/>
  <c r="AU533" i="4"/>
  <c r="AT533" i="4" s="1"/>
  <c r="AS533" i="4" s="1"/>
  <c r="AR533" i="4" s="1"/>
  <c r="AQ533" i="4" s="1"/>
  <c r="AP533" i="4" s="1"/>
  <c r="AO533" i="4" s="1"/>
  <c r="AN533" i="4" s="1"/>
  <c r="AM533" i="4" s="1"/>
  <c r="AL533" i="4" s="1"/>
  <c r="AU186" i="4"/>
  <c r="AT186" i="4" s="1"/>
  <c r="AS186" i="4" s="1"/>
  <c r="AR186" i="4" s="1"/>
  <c r="AQ186" i="4" s="1"/>
  <c r="AP186" i="4" s="1"/>
  <c r="AO186" i="4" s="1"/>
  <c r="AN186" i="4" s="1"/>
  <c r="AM186" i="4" s="1"/>
  <c r="AL186" i="4" s="1"/>
  <c r="AU323" i="4"/>
  <c r="AU123" i="4"/>
  <c r="AU91" i="4"/>
  <c r="AU439" i="4"/>
  <c r="AT439" i="4" s="1"/>
  <c r="AS439" i="4" s="1"/>
  <c r="AR439" i="4" s="1"/>
  <c r="AQ439" i="4" s="1"/>
  <c r="AP439" i="4" s="1"/>
  <c r="AO439" i="4" s="1"/>
  <c r="AN439" i="4" s="1"/>
  <c r="AM439" i="4" s="1"/>
  <c r="AL439" i="4" s="1"/>
  <c r="AU467" i="4"/>
  <c r="AU226" i="4"/>
  <c r="AT226" i="4" s="1"/>
  <c r="AS226" i="4" s="1"/>
  <c r="AR226" i="4" s="1"/>
  <c r="AQ226" i="4" s="1"/>
  <c r="AP226" i="4" s="1"/>
  <c r="AO226" i="4" s="1"/>
  <c r="AN226" i="4" s="1"/>
  <c r="AM226" i="4" s="1"/>
  <c r="AL226" i="4" s="1"/>
  <c r="AI226" i="4" s="1"/>
  <c r="AU240" i="4"/>
  <c r="AU573" i="4"/>
  <c r="AU135" i="4"/>
  <c r="AU216" i="4"/>
  <c r="AT216" i="4" s="1"/>
  <c r="AS216" i="4" s="1"/>
  <c r="AR216" i="4" s="1"/>
  <c r="AQ216" i="4" s="1"/>
  <c r="AP216" i="4" s="1"/>
  <c r="AO216" i="4" s="1"/>
  <c r="AN216" i="4" s="1"/>
  <c r="AM216" i="4" s="1"/>
  <c r="AL216" i="4" s="1"/>
  <c r="AU523" i="4"/>
  <c r="AT523" i="4" s="1"/>
  <c r="AS523" i="4" s="1"/>
  <c r="AR523" i="4" s="1"/>
  <c r="AQ523" i="4" s="1"/>
  <c r="AP523" i="4" s="1"/>
  <c r="AO523" i="4" s="1"/>
  <c r="AN523" i="4" s="1"/>
  <c r="AM523" i="4" s="1"/>
  <c r="AL523" i="4" s="1"/>
  <c r="AK523" i="4" s="1"/>
  <c r="AU129" i="4"/>
  <c r="AT129" i="4" s="1"/>
  <c r="AS129" i="4" s="1"/>
  <c r="AR129" i="4" s="1"/>
  <c r="AQ129" i="4" s="1"/>
  <c r="AP129" i="4" s="1"/>
  <c r="AO129" i="4" s="1"/>
  <c r="AN129" i="4" s="1"/>
  <c r="AM129" i="4" s="1"/>
  <c r="AL129" i="4" s="1"/>
  <c r="AU199" i="4"/>
  <c r="AU494" i="4"/>
  <c r="AU139" i="4"/>
  <c r="AU394" i="4"/>
  <c r="AU492" i="4"/>
  <c r="AU485" i="4"/>
  <c r="AU204" i="4"/>
  <c r="AT204" i="4" s="1"/>
  <c r="AS204" i="4" s="1"/>
  <c r="AR204" i="4" s="1"/>
  <c r="AQ204" i="4" s="1"/>
  <c r="AP204" i="4" s="1"/>
  <c r="AO204" i="4" s="1"/>
  <c r="AN204" i="4" s="1"/>
  <c r="AM204" i="4" s="1"/>
  <c r="AL204" i="4" s="1"/>
  <c r="AK204" i="4" s="1"/>
  <c r="AU431" i="4"/>
  <c r="AT431" i="4" s="1"/>
  <c r="AS431" i="4" s="1"/>
  <c r="AR431" i="4" s="1"/>
  <c r="AQ431" i="4" s="1"/>
  <c r="AP431" i="4" s="1"/>
  <c r="AO431" i="4" s="1"/>
  <c r="AN431" i="4" s="1"/>
  <c r="AM431" i="4" s="1"/>
  <c r="AL431" i="4" s="1"/>
  <c r="AU223" i="4"/>
  <c r="AT223" i="4" s="1"/>
  <c r="AS223" i="4" s="1"/>
  <c r="AR223" i="4" s="1"/>
  <c r="AQ223" i="4" s="1"/>
  <c r="AP223" i="4" s="1"/>
  <c r="AO223" i="4" s="1"/>
  <c r="AN223" i="4" s="1"/>
  <c r="AM223" i="4" s="1"/>
  <c r="AL223" i="4" s="1"/>
  <c r="AU593" i="4"/>
  <c r="AU120" i="4"/>
  <c r="AU264" i="4"/>
  <c r="AU386" i="4"/>
  <c r="AU130" i="4"/>
  <c r="AT130" i="4" s="1"/>
  <c r="AS130" i="4" s="1"/>
  <c r="AR130" i="4" s="1"/>
  <c r="AQ130" i="4" s="1"/>
  <c r="AP130" i="4" s="1"/>
  <c r="AO130" i="4" s="1"/>
  <c r="AN130" i="4" s="1"/>
  <c r="AM130" i="4" s="1"/>
  <c r="AL130" i="4" s="1"/>
  <c r="AU558" i="4"/>
  <c r="AU116" i="4"/>
  <c r="AT116" i="4" s="1"/>
  <c r="AS116" i="4" s="1"/>
  <c r="AR116" i="4" s="1"/>
  <c r="AQ116" i="4" s="1"/>
  <c r="AP116" i="4" s="1"/>
  <c r="AO116" i="4" s="1"/>
  <c r="AN116" i="4" s="1"/>
  <c r="AM116" i="4" s="1"/>
  <c r="AL116" i="4" s="1"/>
  <c r="AU106" i="4"/>
  <c r="AU211" i="4"/>
  <c r="AU569" i="4"/>
  <c r="AT569" i="4" s="1"/>
  <c r="AS569" i="4" s="1"/>
  <c r="AR569" i="4" s="1"/>
  <c r="AQ569" i="4" s="1"/>
  <c r="AP569" i="4" s="1"/>
  <c r="AO569" i="4" s="1"/>
  <c r="AN569" i="4" s="1"/>
  <c r="AM569" i="4" s="1"/>
  <c r="AL569" i="4" s="1"/>
  <c r="AU212" i="4"/>
  <c r="AU115" i="4"/>
  <c r="AU151" i="4"/>
  <c r="AU244" i="4"/>
  <c r="AT244" i="4" s="1"/>
  <c r="AS244" i="4" s="1"/>
  <c r="AR244" i="4" s="1"/>
  <c r="AQ244" i="4" s="1"/>
  <c r="AP244" i="4" s="1"/>
  <c r="AO244" i="4" s="1"/>
  <c r="AN244" i="4" s="1"/>
  <c r="AM244" i="4" s="1"/>
  <c r="AL244" i="4" s="1"/>
  <c r="AU418" i="4"/>
  <c r="AT418" i="4" s="1"/>
  <c r="AS418" i="4" s="1"/>
  <c r="AR418" i="4" s="1"/>
  <c r="AQ418" i="4" s="1"/>
  <c r="AP418" i="4" s="1"/>
  <c r="AO418" i="4" s="1"/>
  <c r="AN418" i="4" s="1"/>
  <c r="AM418" i="4" s="1"/>
  <c r="AL418" i="4" s="1"/>
  <c r="AU362" i="4"/>
  <c r="AU154" i="4"/>
  <c r="AT154" i="4" s="1"/>
  <c r="AS154" i="4" s="1"/>
  <c r="AR154" i="4" s="1"/>
  <c r="AQ154" i="4" s="1"/>
  <c r="AP154" i="4" s="1"/>
  <c r="AO154" i="4" s="1"/>
  <c r="AN154" i="4" s="1"/>
  <c r="AM154" i="4" s="1"/>
  <c r="AL154" i="4" s="1"/>
  <c r="AJ154" i="4" s="1"/>
  <c r="AU324" i="4"/>
  <c r="AU140" i="4"/>
  <c r="AT140" i="4" s="1"/>
  <c r="AS140" i="4" s="1"/>
  <c r="AR140" i="4" s="1"/>
  <c r="AQ140" i="4" s="1"/>
  <c r="AP140" i="4" s="1"/>
  <c r="AO140" i="4" s="1"/>
  <c r="AN140" i="4" s="1"/>
  <c r="AM140" i="4" s="1"/>
  <c r="AL140" i="4" s="1"/>
  <c r="AU366" i="4"/>
  <c r="AU104" i="4"/>
  <c r="AT104" i="4" s="1"/>
  <c r="AS104" i="4" s="1"/>
  <c r="AR104" i="4" s="1"/>
  <c r="AQ104" i="4" s="1"/>
  <c r="AP104" i="4" s="1"/>
  <c r="AO104" i="4" s="1"/>
  <c r="AN104" i="4" s="1"/>
  <c r="AM104" i="4" s="1"/>
  <c r="AL104" i="4" s="1"/>
  <c r="AU294" i="4"/>
  <c r="AU413" i="4"/>
  <c r="AT413" i="4" s="1"/>
  <c r="AS413" i="4" s="1"/>
  <c r="AR413" i="4" s="1"/>
  <c r="AQ413" i="4" s="1"/>
  <c r="AP413" i="4" s="1"/>
  <c r="AO413" i="4" s="1"/>
  <c r="AN413" i="4" s="1"/>
  <c r="AM413" i="4" s="1"/>
  <c r="AL413" i="4" s="1"/>
  <c r="AU760" i="4"/>
  <c r="AU190" i="4"/>
  <c r="AU445" i="4"/>
  <c r="AU295" i="4"/>
  <c r="AT295" i="4" s="1"/>
  <c r="AS295" i="4" s="1"/>
  <c r="AR295" i="4" s="1"/>
  <c r="AQ295" i="4" s="1"/>
  <c r="AP295" i="4" s="1"/>
  <c r="AO295" i="4" s="1"/>
  <c r="AN295" i="4" s="1"/>
  <c r="AM295" i="4" s="1"/>
  <c r="AL295" i="4" s="1"/>
  <c r="AU1029" i="4"/>
  <c r="AT1029" i="4" s="1"/>
  <c r="AS1029" i="4" s="1"/>
  <c r="AR1029" i="4" s="1"/>
  <c r="AQ1029" i="4" s="1"/>
  <c r="AP1029" i="4" s="1"/>
  <c r="AO1029" i="4" s="1"/>
  <c r="AN1029" i="4" s="1"/>
  <c r="AM1029" i="4" s="1"/>
  <c r="AL1029" i="4" s="1"/>
  <c r="AU663" i="4"/>
  <c r="AU726" i="4"/>
  <c r="AU601" i="4"/>
  <c r="AT601" i="4" s="1"/>
  <c r="AS601" i="4" s="1"/>
  <c r="AR601" i="4" s="1"/>
  <c r="AQ601" i="4" s="1"/>
  <c r="AP601" i="4" s="1"/>
  <c r="AO601" i="4" s="1"/>
  <c r="AN601" i="4" s="1"/>
  <c r="AM601" i="4" s="1"/>
  <c r="AL601" i="4" s="1"/>
  <c r="AU859" i="4"/>
  <c r="AU101" i="4"/>
  <c r="AT101" i="4" s="1"/>
  <c r="AS101" i="4" s="1"/>
  <c r="AR101" i="4" s="1"/>
  <c r="AQ101" i="4" s="1"/>
  <c r="AP101" i="4" s="1"/>
  <c r="AO101" i="4" s="1"/>
  <c r="AN101" i="4" s="1"/>
  <c r="AM101" i="4" s="1"/>
  <c r="AL101" i="4" s="1"/>
  <c r="AI101" i="4" s="1"/>
  <c r="AU841" i="4"/>
  <c r="AT841" i="4" s="1"/>
  <c r="AS841" i="4" s="1"/>
  <c r="AR841" i="4" s="1"/>
  <c r="AQ841" i="4" s="1"/>
  <c r="AP841" i="4" s="1"/>
  <c r="AO841" i="4" s="1"/>
  <c r="AN841" i="4" s="1"/>
  <c r="AM841" i="4" s="1"/>
  <c r="AL841" i="4" s="1"/>
  <c r="AU589" i="4"/>
  <c r="AT589" i="4" s="1"/>
  <c r="AS589" i="4" s="1"/>
  <c r="AR589" i="4" s="1"/>
  <c r="AQ589" i="4" s="1"/>
  <c r="AP589" i="4" s="1"/>
  <c r="AO589" i="4" s="1"/>
  <c r="AN589" i="4" s="1"/>
  <c r="AM589" i="4" s="1"/>
  <c r="AL589" i="4" s="1"/>
  <c r="AU1002" i="4"/>
  <c r="AU843" i="4"/>
  <c r="AT843" i="4" s="1"/>
  <c r="AS843" i="4" s="1"/>
  <c r="AR843" i="4" s="1"/>
  <c r="AQ843" i="4" s="1"/>
  <c r="AP843" i="4" s="1"/>
  <c r="AO843" i="4" s="1"/>
  <c r="AN843" i="4" s="1"/>
  <c r="AM843" i="4" s="1"/>
  <c r="AL843" i="4" s="1"/>
  <c r="BL184" i="4"/>
  <c r="AU1136" i="4"/>
  <c r="AU769" i="4"/>
  <c r="AU706" i="4"/>
  <c r="AU964" i="4"/>
  <c r="AT964" i="4" s="1"/>
  <c r="AS964" i="4" s="1"/>
  <c r="AR964" i="4" s="1"/>
  <c r="AQ964" i="4" s="1"/>
  <c r="AP964" i="4" s="1"/>
  <c r="AO964" i="4" s="1"/>
  <c r="AN964" i="4" s="1"/>
  <c r="AM964" i="4" s="1"/>
  <c r="AL964" i="4" s="1"/>
  <c r="AU1101" i="4"/>
  <c r="AU724" i="4"/>
  <c r="AT724" i="4" s="1"/>
  <c r="AS724" i="4" s="1"/>
  <c r="AR724" i="4" s="1"/>
  <c r="AQ724" i="4" s="1"/>
  <c r="AP724" i="4" s="1"/>
  <c r="AO724" i="4" s="1"/>
  <c r="AN724" i="4" s="1"/>
  <c r="AM724" i="4" s="1"/>
  <c r="AL724" i="4" s="1"/>
  <c r="AU1109" i="4"/>
  <c r="AT1109" i="4" s="1"/>
  <c r="AS1109" i="4" s="1"/>
  <c r="AR1109" i="4" s="1"/>
  <c r="AQ1109" i="4" s="1"/>
  <c r="AP1109" i="4" s="1"/>
  <c r="AO1109" i="4" s="1"/>
  <c r="AN1109" i="4" s="1"/>
  <c r="AM1109" i="4" s="1"/>
  <c r="AL1109" i="4" s="1"/>
  <c r="BL27" i="4"/>
  <c r="AU1096" i="4"/>
  <c r="AU991" i="4"/>
  <c r="AT991" i="4" s="1"/>
  <c r="AS991" i="4" s="1"/>
  <c r="AR991" i="4" s="1"/>
  <c r="AQ991" i="4" s="1"/>
  <c r="AP991" i="4" s="1"/>
  <c r="AO991" i="4" s="1"/>
  <c r="AN991" i="4" s="1"/>
  <c r="AM991" i="4" s="1"/>
  <c r="AL991" i="4" s="1"/>
  <c r="AU183" i="4"/>
  <c r="AT183" i="4" s="1"/>
  <c r="AS183" i="4" s="1"/>
  <c r="AR183" i="4" s="1"/>
  <c r="AQ183" i="4" s="1"/>
  <c r="AP183" i="4" s="1"/>
  <c r="AO183" i="4" s="1"/>
  <c r="AN183" i="4" s="1"/>
  <c r="AM183" i="4" s="1"/>
  <c r="AL183" i="4" s="1"/>
  <c r="AJ183" i="4" s="1"/>
  <c r="AU470" i="4"/>
  <c r="AU731" i="4"/>
  <c r="AU55" i="4"/>
  <c r="AT55" i="4" s="1"/>
  <c r="AS55" i="4" s="1"/>
  <c r="AR55" i="4" s="1"/>
  <c r="AQ55" i="4" s="1"/>
  <c r="AP55" i="4" s="1"/>
  <c r="AO55" i="4" s="1"/>
  <c r="AN55" i="4" s="1"/>
  <c r="AM55" i="4" s="1"/>
  <c r="AL55" i="4" s="1"/>
  <c r="AU343" i="4"/>
  <c r="AT343" i="4" s="1"/>
  <c r="AS343" i="4" s="1"/>
  <c r="AR343" i="4" s="1"/>
  <c r="AQ343" i="4" s="1"/>
  <c r="AP343" i="4" s="1"/>
  <c r="AO343" i="4" s="1"/>
  <c r="AN343" i="4" s="1"/>
  <c r="AM343" i="4" s="1"/>
  <c r="AL343" i="4" s="1"/>
  <c r="AU758" i="4"/>
  <c r="AU422" i="4"/>
  <c r="AT422" i="4" s="1"/>
  <c r="AS422" i="4" s="1"/>
  <c r="AR422" i="4" s="1"/>
  <c r="AQ422" i="4" s="1"/>
  <c r="AP422" i="4" s="1"/>
  <c r="AO422" i="4" s="1"/>
  <c r="AN422" i="4" s="1"/>
  <c r="AM422" i="4" s="1"/>
  <c r="AL422" i="4" s="1"/>
  <c r="BL126" i="4"/>
  <c r="BL148" i="4"/>
  <c r="BL74" i="4"/>
  <c r="AU305" i="4"/>
  <c r="AT305" i="4" s="1"/>
  <c r="AS305" i="4" s="1"/>
  <c r="AR305" i="4" s="1"/>
  <c r="AQ305" i="4" s="1"/>
  <c r="AP305" i="4" s="1"/>
  <c r="AO305" i="4" s="1"/>
  <c r="AN305" i="4" s="1"/>
  <c r="AM305" i="4" s="1"/>
  <c r="AL305" i="4" s="1"/>
  <c r="AU1068" i="4"/>
  <c r="AU555" i="4"/>
  <c r="AU358" i="4"/>
  <c r="AU31" i="4"/>
  <c r="AU652" i="4"/>
  <c r="AT652" i="4" s="1"/>
  <c r="AS652" i="4" s="1"/>
  <c r="AR652" i="4" s="1"/>
  <c r="AQ652" i="4" s="1"/>
  <c r="AP652" i="4" s="1"/>
  <c r="AO652" i="4" s="1"/>
  <c r="AN652" i="4" s="1"/>
  <c r="AM652" i="4" s="1"/>
  <c r="AL652" i="4" s="1"/>
  <c r="AU870" i="4"/>
  <c r="AT870" i="4" s="1"/>
  <c r="AS870" i="4" s="1"/>
  <c r="AR870" i="4" s="1"/>
  <c r="AQ870" i="4" s="1"/>
  <c r="AP870" i="4" s="1"/>
  <c r="AO870" i="4" s="1"/>
  <c r="AN870" i="4" s="1"/>
  <c r="AM870" i="4" s="1"/>
  <c r="AL870" i="4" s="1"/>
  <c r="AU257" i="4"/>
  <c r="AT257" i="4" s="1"/>
  <c r="AS257" i="4" s="1"/>
  <c r="AR257" i="4" s="1"/>
  <c r="AQ257" i="4" s="1"/>
  <c r="AP257" i="4" s="1"/>
  <c r="AO257" i="4" s="1"/>
  <c r="AN257" i="4" s="1"/>
  <c r="AM257" i="4" s="1"/>
  <c r="AL257" i="4" s="1"/>
  <c r="AU375" i="4"/>
  <c r="AT375" i="4" s="1"/>
  <c r="AS375" i="4" s="1"/>
  <c r="AR375" i="4" s="1"/>
  <c r="AQ375" i="4" s="1"/>
  <c r="AP375" i="4" s="1"/>
  <c r="AO375" i="4" s="1"/>
  <c r="AN375" i="4" s="1"/>
  <c r="AM375" i="4" s="1"/>
  <c r="AL375" i="4" s="1"/>
  <c r="AU99" i="4"/>
  <c r="AU206" i="4"/>
  <c r="AT206" i="4" s="1"/>
  <c r="AS206" i="4" s="1"/>
  <c r="AR206" i="4" s="1"/>
  <c r="AQ206" i="4" s="1"/>
  <c r="AP206" i="4" s="1"/>
  <c r="AO206" i="4" s="1"/>
  <c r="AN206" i="4" s="1"/>
  <c r="AM206" i="4" s="1"/>
  <c r="AL206" i="4" s="1"/>
  <c r="AU512" i="4"/>
  <c r="AT512" i="4" s="1"/>
  <c r="AS512" i="4" s="1"/>
  <c r="AR512" i="4" s="1"/>
  <c r="AQ512" i="4" s="1"/>
  <c r="AP512" i="4" s="1"/>
  <c r="AO512" i="4" s="1"/>
  <c r="AN512" i="4" s="1"/>
  <c r="AM512" i="4" s="1"/>
  <c r="AL512" i="4" s="1"/>
  <c r="AU434" i="4"/>
  <c r="AU446" i="4"/>
  <c r="AT446" i="4" s="1"/>
  <c r="AS446" i="4" s="1"/>
  <c r="AR446" i="4" s="1"/>
  <c r="AQ446" i="4" s="1"/>
  <c r="AP446" i="4" s="1"/>
  <c r="AO446" i="4" s="1"/>
  <c r="AN446" i="4" s="1"/>
  <c r="AM446" i="4" s="1"/>
  <c r="AL446" i="4" s="1"/>
  <c r="AU207" i="4"/>
  <c r="AT207" i="4" s="1"/>
  <c r="AS207" i="4" s="1"/>
  <c r="AR207" i="4" s="1"/>
  <c r="AQ207" i="4" s="1"/>
  <c r="AP207" i="4" s="1"/>
  <c r="AO207" i="4" s="1"/>
  <c r="AN207" i="4" s="1"/>
  <c r="AM207" i="4" s="1"/>
  <c r="AL207" i="4" s="1"/>
  <c r="AJ207" i="4" s="1"/>
  <c r="AU187" i="4"/>
  <c r="AT187" i="4" s="1"/>
  <c r="AS187" i="4" s="1"/>
  <c r="AR187" i="4" s="1"/>
  <c r="AQ187" i="4" s="1"/>
  <c r="AP187" i="4" s="1"/>
  <c r="AO187" i="4" s="1"/>
  <c r="AN187" i="4" s="1"/>
  <c r="AM187" i="4" s="1"/>
  <c r="AL187" i="4" s="1"/>
  <c r="AU435" i="4"/>
  <c r="AU261" i="4"/>
  <c r="AT261" i="4" s="1"/>
  <c r="AS261" i="4" s="1"/>
  <c r="AR261" i="4" s="1"/>
  <c r="AQ261" i="4" s="1"/>
  <c r="AP261" i="4" s="1"/>
  <c r="AO261" i="4" s="1"/>
  <c r="AN261" i="4" s="1"/>
  <c r="AM261" i="4" s="1"/>
  <c r="AL261" i="4" s="1"/>
  <c r="AU284" i="4"/>
  <c r="AT284" i="4" s="1"/>
  <c r="AS284" i="4" s="1"/>
  <c r="AR284" i="4" s="1"/>
  <c r="AQ284" i="4" s="1"/>
  <c r="AP284" i="4" s="1"/>
  <c r="AO284" i="4" s="1"/>
  <c r="AN284" i="4" s="1"/>
  <c r="AM284" i="4" s="1"/>
  <c r="AL284" i="4" s="1"/>
  <c r="AU534" i="4"/>
  <c r="BL105" i="4"/>
  <c r="BL87" i="4"/>
  <c r="BL139" i="4"/>
  <c r="AU730" i="4"/>
  <c r="AT730" i="4" s="1"/>
  <c r="AS730" i="4" s="1"/>
  <c r="AR730" i="4" s="1"/>
  <c r="AQ730" i="4" s="1"/>
  <c r="AP730" i="4" s="1"/>
  <c r="AO730" i="4" s="1"/>
  <c r="AN730" i="4" s="1"/>
  <c r="AM730" i="4" s="1"/>
  <c r="AL730" i="4" s="1"/>
  <c r="AU1037" i="4"/>
  <c r="AU916" i="4"/>
  <c r="BL168" i="4"/>
  <c r="BL141" i="4"/>
  <c r="BK141" i="4" s="1"/>
  <c r="BJ141" i="4" s="1"/>
  <c r="BI141" i="4" s="1"/>
  <c r="BH141" i="4" s="1"/>
  <c r="BG141" i="4" s="1"/>
  <c r="BF141" i="4" s="1"/>
  <c r="BE141" i="4" s="1"/>
  <c r="BD141" i="4" s="1"/>
  <c r="BC141" i="4" s="1"/>
  <c r="AU426" i="4"/>
  <c r="AU853" i="4"/>
  <c r="AU802" i="4"/>
  <c r="BL5" i="4"/>
  <c r="BL138" i="4"/>
  <c r="AU273" i="4"/>
  <c r="AU156" i="4"/>
  <c r="AU538" i="4"/>
  <c r="AT538" i="4" s="1"/>
  <c r="AS538" i="4" s="1"/>
  <c r="AR538" i="4" s="1"/>
  <c r="AQ538" i="4" s="1"/>
  <c r="AP538" i="4" s="1"/>
  <c r="AO538" i="4" s="1"/>
  <c r="AN538" i="4" s="1"/>
  <c r="AM538" i="4" s="1"/>
  <c r="AL538" i="4" s="1"/>
  <c r="AU360" i="4"/>
  <c r="AU121" i="4"/>
  <c r="AU349" i="4"/>
  <c r="AU166" i="4"/>
  <c r="AU539" i="4"/>
  <c r="AU54" i="4"/>
  <c r="AT54" i="4" s="1"/>
  <c r="AS54" i="4" s="1"/>
  <c r="AR54" i="4" s="1"/>
  <c r="AQ54" i="4" s="1"/>
  <c r="AP54" i="4" s="1"/>
  <c r="AO54" i="4" s="1"/>
  <c r="AN54" i="4" s="1"/>
  <c r="AM54" i="4" s="1"/>
  <c r="AL54" i="4" s="1"/>
  <c r="AU801" i="4"/>
  <c r="AT801" i="4" s="1"/>
  <c r="AS801" i="4" s="1"/>
  <c r="AR801" i="4" s="1"/>
  <c r="AQ801" i="4" s="1"/>
  <c r="AP801" i="4" s="1"/>
  <c r="AO801" i="4" s="1"/>
  <c r="AN801" i="4" s="1"/>
  <c r="AM801" i="4" s="1"/>
  <c r="AL801" i="4" s="1"/>
  <c r="AU826" i="4"/>
  <c r="AT826" i="4" s="1"/>
  <c r="AS826" i="4" s="1"/>
  <c r="AR826" i="4" s="1"/>
  <c r="AQ826" i="4" s="1"/>
  <c r="AP826" i="4" s="1"/>
  <c r="AO826" i="4" s="1"/>
  <c r="AN826" i="4" s="1"/>
  <c r="AM826" i="4" s="1"/>
  <c r="AL826" i="4" s="1"/>
  <c r="AK826" i="4" s="1"/>
  <c r="AU972" i="4"/>
  <c r="AU737" i="4"/>
  <c r="AT737" i="4" s="1"/>
  <c r="AS737" i="4" s="1"/>
  <c r="AR737" i="4" s="1"/>
  <c r="AQ737" i="4" s="1"/>
  <c r="AP737" i="4" s="1"/>
  <c r="AO737" i="4" s="1"/>
  <c r="AN737" i="4" s="1"/>
  <c r="AM737" i="4" s="1"/>
  <c r="AL737" i="4" s="1"/>
  <c r="AU903" i="4"/>
  <c r="AU806" i="4"/>
  <c r="AT806" i="4" s="1"/>
  <c r="AS806" i="4" s="1"/>
  <c r="AR806" i="4" s="1"/>
  <c r="AQ806" i="4" s="1"/>
  <c r="AP806" i="4" s="1"/>
  <c r="AO806" i="4" s="1"/>
  <c r="AN806" i="4" s="1"/>
  <c r="AM806" i="4" s="1"/>
  <c r="AL806" i="4" s="1"/>
  <c r="AU1065" i="4"/>
  <c r="AU1049" i="4"/>
  <c r="AU800" i="4"/>
  <c r="AU838" i="4"/>
  <c r="AU393" i="4"/>
  <c r="AU182" i="4"/>
  <c r="AU398" i="4"/>
  <c r="AT398" i="4" s="1"/>
  <c r="AS398" i="4" s="1"/>
  <c r="AR398" i="4" s="1"/>
  <c r="AQ398" i="4" s="1"/>
  <c r="AP398" i="4" s="1"/>
  <c r="AO398" i="4" s="1"/>
  <c r="AN398" i="4" s="1"/>
  <c r="AM398" i="4" s="1"/>
  <c r="AL398" i="4" s="1"/>
  <c r="AU563" i="4"/>
  <c r="AU392" i="4"/>
  <c r="AU85" i="4"/>
  <c r="AT85" i="4" s="1"/>
  <c r="AS85" i="4" s="1"/>
  <c r="AR85" i="4" s="1"/>
  <c r="AQ85" i="4" s="1"/>
  <c r="AP85" i="4" s="1"/>
  <c r="AO85" i="4" s="1"/>
  <c r="AN85" i="4" s="1"/>
  <c r="AM85" i="4" s="1"/>
  <c r="AL85" i="4" s="1"/>
  <c r="AU341" i="4"/>
  <c r="AU436" i="4"/>
  <c r="AU299" i="4"/>
  <c r="AT299" i="4" s="1"/>
  <c r="AS299" i="4" s="1"/>
  <c r="AR299" i="4" s="1"/>
  <c r="AQ299" i="4" s="1"/>
  <c r="AP299" i="4" s="1"/>
  <c r="AO299" i="4" s="1"/>
  <c r="AN299" i="4" s="1"/>
  <c r="AM299" i="4" s="1"/>
  <c r="AL299" i="4" s="1"/>
  <c r="AU315" i="4"/>
  <c r="AU290" i="4"/>
  <c r="AT290" i="4" s="1"/>
  <c r="AS290" i="4" s="1"/>
  <c r="AR290" i="4" s="1"/>
  <c r="AQ290" i="4" s="1"/>
  <c r="AP290" i="4" s="1"/>
  <c r="AO290" i="4" s="1"/>
  <c r="AN290" i="4" s="1"/>
  <c r="AM290" i="4" s="1"/>
  <c r="AL290" i="4" s="1"/>
  <c r="AK290" i="4" s="1"/>
  <c r="AU427" i="4"/>
  <c r="AU591" i="4"/>
  <c r="AT591" i="4" s="1"/>
  <c r="AS591" i="4" s="1"/>
  <c r="AR591" i="4" s="1"/>
  <c r="AQ591" i="4" s="1"/>
  <c r="AP591" i="4" s="1"/>
  <c r="AO591" i="4" s="1"/>
  <c r="AN591" i="4" s="1"/>
  <c r="AM591" i="4" s="1"/>
  <c r="AL591" i="4" s="1"/>
  <c r="BL32" i="4"/>
  <c r="AU997" i="4"/>
  <c r="AT997" i="4" s="1"/>
  <c r="AS997" i="4" s="1"/>
  <c r="AR997" i="4" s="1"/>
  <c r="AQ997" i="4" s="1"/>
  <c r="AP997" i="4" s="1"/>
  <c r="AO997" i="4" s="1"/>
  <c r="AN997" i="4" s="1"/>
  <c r="AM997" i="4" s="1"/>
  <c r="AL997" i="4" s="1"/>
  <c r="BL190" i="4"/>
  <c r="BL108" i="4"/>
  <c r="BL156" i="4"/>
  <c r="BK156" i="4" s="1"/>
  <c r="BJ156" i="4" s="1"/>
  <c r="BI156" i="4" s="1"/>
  <c r="BH156" i="4" s="1"/>
  <c r="BG156" i="4" s="1"/>
  <c r="BF156" i="4" s="1"/>
  <c r="BE156" i="4" s="1"/>
  <c r="BD156" i="4" s="1"/>
  <c r="BC156" i="4" s="1"/>
  <c r="BL18" i="4"/>
  <c r="AU932" i="4"/>
  <c r="AU640" i="4"/>
  <c r="AT640" i="4" s="1"/>
  <c r="AS640" i="4" s="1"/>
  <c r="AR640" i="4" s="1"/>
  <c r="AQ640" i="4" s="1"/>
  <c r="AP640" i="4" s="1"/>
  <c r="AO640" i="4" s="1"/>
  <c r="AN640" i="4" s="1"/>
  <c r="AM640" i="4" s="1"/>
  <c r="AL640" i="4" s="1"/>
  <c r="AU851" i="4"/>
  <c r="AT851" i="4" s="1"/>
  <c r="AS851" i="4" s="1"/>
  <c r="AR851" i="4" s="1"/>
  <c r="AQ851" i="4" s="1"/>
  <c r="AP851" i="4" s="1"/>
  <c r="AO851" i="4" s="1"/>
  <c r="AN851" i="4" s="1"/>
  <c r="AM851" i="4" s="1"/>
  <c r="AL851" i="4" s="1"/>
  <c r="BL55" i="4"/>
  <c r="AU1010" i="4"/>
  <c r="BL29" i="4"/>
  <c r="BK29" i="4" s="1"/>
  <c r="BJ29" i="4" s="1"/>
  <c r="BI29" i="4" s="1"/>
  <c r="BH29" i="4" s="1"/>
  <c r="BG29" i="4" s="1"/>
  <c r="BF29" i="4" s="1"/>
  <c r="BE29" i="4" s="1"/>
  <c r="BD29" i="4" s="1"/>
  <c r="BC29" i="4" s="1"/>
  <c r="AU788" i="4"/>
  <c r="AU703" i="4"/>
  <c r="AU805" i="4"/>
  <c r="AU871" i="4"/>
  <c r="AU965" i="4"/>
  <c r="AU923" i="4"/>
  <c r="AU34" i="4"/>
  <c r="AU739" i="4"/>
  <c r="AT739" i="4" s="1"/>
  <c r="AS739" i="4" s="1"/>
  <c r="AR739" i="4" s="1"/>
  <c r="AQ739" i="4" s="1"/>
  <c r="AP739" i="4" s="1"/>
  <c r="AO739" i="4" s="1"/>
  <c r="AN739" i="4" s="1"/>
  <c r="AM739" i="4" s="1"/>
  <c r="AL739" i="4" s="1"/>
  <c r="AU971" i="4"/>
  <c r="BL165" i="4"/>
  <c r="AU1064" i="4"/>
  <c r="AT1064" i="4" s="1"/>
  <c r="AS1064" i="4" s="1"/>
  <c r="AR1064" i="4" s="1"/>
  <c r="AQ1064" i="4" s="1"/>
  <c r="AP1064" i="4" s="1"/>
  <c r="AO1064" i="4" s="1"/>
  <c r="AN1064" i="4" s="1"/>
  <c r="AM1064" i="4" s="1"/>
  <c r="AL1064" i="4" s="1"/>
  <c r="AU1129" i="4"/>
  <c r="AU319" i="4"/>
  <c r="AU400" i="4"/>
  <c r="AU1041" i="4"/>
  <c r="AU1048" i="4"/>
  <c r="AU1025" i="4"/>
  <c r="AU842" i="4"/>
  <c r="AT842" i="4" s="1"/>
  <c r="AS842" i="4" s="1"/>
  <c r="AR842" i="4" s="1"/>
  <c r="AQ842" i="4" s="1"/>
  <c r="AP842" i="4" s="1"/>
  <c r="AO842" i="4" s="1"/>
  <c r="AN842" i="4" s="1"/>
  <c r="AM842" i="4" s="1"/>
  <c r="AL842" i="4" s="1"/>
  <c r="AJ842" i="4" s="1"/>
  <c r="AU902" i="4"/>
  <c r="AU642" i="4"/>
  <c r="AU508" i="4"/>
  <c r="AU619" i="4"/>
  <c r="AU665" i="4"/>
  <c r="AT665" i="4" s="1"/>
  <c r="AS665" i="4" s="1"/>
  <c r="AR665" i="4" s="1"/>
  <c r="AQ665" i="4" s="1"/>
  <c r="AP665" i="4" s="1"/>
  <c r="AO665" i="4" s="1"/>
  <c r="AN665" i="4" s="1"/>
  <c r="AM665" i="4" s="1"/>
  <c r="AL665" i="4" s="1"/>
  <c r="AU620" i="4"/>
  <c r="AU897" i="4"/>
  <c r="AU23" i="4"/>
  <c r="AU998" i="4"/>
  <c r="AU243" i="4"/>
  <c r="AT243" i="4" s="1"/>
  <c r="AS243" i="4" s="1"/>
  <c r="AR243" i="4" s="1"/>
  <c r="AQ243" i="4" s="1"/>
  <c r="AP243" i="4" s="1"/>
  <c r="AO243" i="4" s="1"/>
  <c r="AN243" i="4" s="1"/>
  <c r="AM243" i="4" s="1"/>
  <c r="AL243" i="4" s="1"/>
  <c r="AU662" i="4"/>
  <c r="AT662" i="4" s="1"/>
  <c r="AS662" i="4" s="1"/>
  <c r="AR662" i="4" s="1"/>
  <c r="AQ662" i="4" s="1"/>
  <c r="AP662" i="4" s="1"/>
  <c r="AO662" i="4" s="1"/>
  <c r="AN662" i="4" s="1"/>
  <c r="AM662" i="4" s="1"/>
  <c r="AL662" i="4" s="1"/>
  <c r="BL136" i="4"/>
  <c r="BL185" i="4"/>
  <c r="BK185" i="4" s="1"/>
  <c r="BJ185" i="4" s="1"/>
  <c r="BI185" i="4" s="1"/>
  <c r="BH185" i="4" s="1"/>
  <c r="BG185" i="4" s="1"/>
  <c r="BF185" i="4" s="1"/>
  <c r="BE185" i="4" s="1"/>
  <c r="BD185" i="4" s="1"/>
  <c r="BC185" i="4" s="1"/>
  <c r="AU908" i="4"/>
  <c r="AU914" i="4"/>
  <c r="AU938" i="4"/>
  <c r="AU128" i="4"/>
  <c r="AU259" i="4"/>
  <c r="AT259" i="4" s="1"/>
  <c r="AS259" i="4" s="1"/>
  <c r="AR259" i="4" s="1"/>
  <c r="AQ259" i="4" s="1"/>
  <c r="AP259" i="4" s="1"/>
  <c r="AO259" i="4" s="1"/>
  <c r="AN259" i="4" s="1"/>
  <c r="AM259" i="4" s="1"/>
  <c r="AL259" i="4" s="1"/>
  <c r="BL88" i="4"/>
  <c r="AU869" i="4"/>
  <c r="AU634" i="4"/>
  <c r="BL198" i="4"/>
  <c r="AU587" i="4"/>
  <c r="BL97" i="4"/>
  <c r="AU69" i="4"/>
  <c r="AU872" i="4"/>
  <c r="BL181" i="4"/>
  <c r="AU810" i="4"/>
  <c r="AU795" i="4"/>
  <c r="AT795" i="4" s="1"/>
  <c r="AS795" i="4" s="1"/>
  <c r="AR795" i="4" s="1"/>
  <c r="AQ795" i="4" s="1"/>
  <c r="AP795" i="4" s="1"/>
  <c r="AO795" i="4" s="1"/>
  <c r="AN795" i="4" s="1"/>
  <c r="AM795" i="4" s="1"/>
  <c r="AL795" i="4" s="1"/>
  <c r="AU635" i="4"/>
  <c r="AU723" i="4"/>
  <c r="AU746" i="4"/>
  <c r="AU905" i="4"/>
  <c r="AT905" i="4" s="1"/>
  <c r="AS905" i="4" s="1"/>
  <c r="AR905" i="4" s="1"/>
  <c r="AQ905" i="4" s="1"/>
  <c r="AP905" i="4" s="1"/>
  <c r="AO905" i="4" s="1"/>
  <c r="AN905" i="4" s="1"/>
  <c r="AM905" i="4" s="1"/>
  <c r="AL905" i="4" s="1"/>
  <c r="BL197" i="4"/>
  <c r="AU857" i="4"/>
  <c r="AT857" i="4" s="1"/>
  <c r="AS857" i="4" s="1"/>
  <c r="AR857" i="4" s="1"/>
  <c r="AQ857" i="4" s="1"/>
  <c r="AP857" i="4" s="1"/>
  <c r="AO857" i="4" s="1"/>
  <c r="AN857" i="4" s="1"/>
  <c r="AM857" i="4" s="1"/>
  <c r="AL857" i="4" s="1"/>
  <c r="AU1023" i="4"/>
  <c r="AT1023" i="4" s="1"/>
  <c r="AS1023" i="4" s="1"/>
  <c r="AR1023" i="4" s="1"/>
  <c r="AQ1023" i="4" s="1"/>
  <c r="AP1023" i="4" s="1"/>
  <c r="AO1023" i="4" s="1"/>
  <c r="AN1023" i="4" s="1"/>
  <c r="AM1023" i="4" s="1"/>
  <c r="AL1023" i="4" s="1"/>
  <c r="BL67" i="4"/>
  <c r="AU720" i="4"/>
  <c r="AT720" i="4" s="1"/>
  <c r="AS720" i="4" s="1"/>
  <c r="AR720" i="4" s="1"/>
  <c r="AQ720" i="4" s="1"/>
  <c r="AP720" i="4" s="1"/>
  <c r="AO720" i="4" s="1"/>
  <c r="AN720" i="4" s="1"/>
  <c r="AM720" i="4" s="1"/>
  <c r="AL720" i="4" s="1"/>
  <c r="AU45" i="4"/>
  <c r="AT45" i="4" s="1"/>
  <c r="AS45" i="4" s="1"/>
  <c r="AR45" i="4" s="1"/>
  <c r="AQ45" i="4" s="1"/>
  <c r="AP45" i="4" s="1"/>
  <c r="AO45" i="4" s="1"/>
  <c r="AN45" i="4" s="1"/>
  <c r="AM45" i="4" s="1"/>
  <c r="AL45" i="4" s="1"/>
  <c r="AU779" i="4"/>
  <c r="AU46" i="4"/>
  <c r="AU990" i="4"/>
  <c r="AU864" i="4"/>
  <c r="AT864" i="4" s="1"/>
  <c r="AS864" i="4" s="1"/>
  <c r="AR864" i="4" s="1"/>
  <c r="AQ864" i="4" s="1"/>
  <c r="AP864" i="4" s="1"/>
  <c r="AO864" i="4" s="1"/>
  <c r="AN864" i="4" s="1"/>
  <c r="AM864" i="4" s="1"/>
  <c r="AL864" i="4" s="1"/>
  <c r="AU1028" i="4"/>
  <c r="AU728" i="4"/>
  <c r="AU784" i="4"/>
  <c r="AT784" i="4" s="1"/>
  <c r="AS784" i="4" s="1"/>
  <c r="AR784" i="4" s="1"/>
  <c r="AQ784" i="4" s="1"/>
  <c r="AP784" i="4" s="1"/>
  <c r="AO784" i="4" s="1"/>
  <c r="AN784" i="4" s="1"/>
  <c r="AM784" i="4" s="1"/>
  <c r="AL784" i="4" s="1"/>
  <c r="AU836" i="4"/>
  <c r="AT836" i="4" s="1"/>
  <c r="AS836" i="4" s="1"/>
  <c r="AR836" i="4" s="1"/>
  <c r="AQ836" i="4" s="1"/>
  <c r="AP836" i="4" s="1"/>
  <c r="AO836" i="4" s="1"/>
  <c r="AN836" i="4" s="1"/>
  <c r="AM836" i="4" s="1"/>
  <c r="AL836" i="4" s="1"/>
  <c r="AU931" i="4"/>
  <c r="AU866" i="4"/>
  <c r="AU556" i="4"/>
  <c r="AT556" i="4" s="1"/>
  <c r="AS556" i="4" s="1"/>
  <c r="AR556" i="4" s="1"/>
  <c r="AQ556" i="4" s="1"/>
  <c r="AP556" i="4" s="1"/>
  <c r="AO556" i="4" s="1"/>
  <c r="AN556" i="4" s="1"/>
  <c r="AM556" i="4" s="1"/>
  <c r="AL556" i="4" s="1"/>
  <c r="AU540" i="4"/>
  <c r="AU929" i="4"/>
  <c r="AU344" i="4"/>
  <c r="AU631" i="4"/>
  <c r="AU359" i="4"/>
  <c r="AT359" i="4" s="1"/>
  <c r="AS359" i="4" s="1"/>
  <c r="AR359" i="4" s="1"/>
  <c r="AQ359" i="4" s="1"/>
  <c r="AP359" i="4" s="1"/>
  <c r="AO359" i="4" s="1"/>
  <c r="AN359" i="4" s="1"/>
  <c r="AM359" i="4" s="1"/>
  <c r="AL359" i="4" s="1"/>
  <c r="AU67" i="4"/>
  <c r="AT67" i="4" s="1"/>
  <c r="AS67" i="4" s="1"/>
  <c r="AR67" i="4" s="1"/>
  <c r="AQ67" i="4" s="1"/>
  <c r="AP67" i="4" s="1"/>
  <c r="AO67" i="4" s="1"/>
  <c r="AN67" i="4" s="1"/>
  <c r="AM67" i="4" s="1"/>
  <c r="AL67" i="4" s="1"/>
  <c r="AK67" i="4" s="1"/>
  <c r="AU725" i="4"/>
  <c r="AT725" i="4" s="1"/>
  <c r="AS725" i="4" s="1"/>
  <c r="AR725" i="4" s="1"/>
  <c r="AQ725" i="4" s="1"/>
  <c r="AP725" i="4" s="1"/>
  <c r="AO725" i="4" s="1"/>
  <c r="AN725" i="4" s="1"/>
  <c r="AM725" i="4" s="1"/>
  <c r="AL725" i="4" s="1"/>
  <c r="AU62" i="4"/>
  <c r="BL127" i="4"/>
  <c r="BK127" i="4" s="1"/>
  <c r="BJ127" i="4" s="1"/>
  <c r="BI127" i="4" s="1"/>
  <c r="BH127" i="4" s="1"/>
  <c r="BG127" i="4" s="1"/>
  <c r="BF127" i="4" s="1"/>
  <c r="BE127" i="4" s="1"/>
  <c r="BD127" i="4" s="1"/>
  <c r="BC127" i="4" s="1"/>
  <c r="AU767" i="4"/>
  <c r="BL122" i="4"/>
  <c r="AU285" i="4"/>
  <c r="AU797" i="4"/>
  <c r="AU786" i="4"/>
  <c r="AU278" i="4"/>
  <c r="AT278" i="4" s="1"/>
  <c r="AS278" i="4" s="1"/>
  <c r="AR278" i="4" s="1"/>
  <c r="AQ278" i="4" s="1"/>
  <c r="AP278" i="4" s="1"/>
  <c r="AO278" i="4" s="1"/>
  <c r="AN278" i="4" s="1"/>
  <c r="AM278" i="4" s="1"/>
  <c r="AL278" i="4" s="1"/>
  <c r="AU68" i="4"/>
  <c r="AU889" i="4"/>
  <c r="AU287" i="4"/>
  <c r="AT287" i="4" s="1"/>
  <c r="AS287" i="4" s="1"/>
  <c r="AR287" i="4" s="1"/>
  <c r="AQ287" i="4" s="1"/>
  <c r="AP287" i="4" s="1"/>
  <c r="AO287" i="4" s="1"/>
  <c r="AN287" i="4" s="1"/>
  <c r="AM287" i="4" s="1"/>
  <c r="AL287" i="4" s="1"/>
  <c r="BL79" i="4"/>
  <c r="AU961" i="4"/>
  <c r="AU1034" i="4"/>
  <c r="AT1034" i="4" s="1"/>
  <c r="AS1034" i="4" s="1"/>
  <c r="AR1034" i="4" s="1"/>
  <c r="AQ1034" i="4" s="1"/>
  <c r="AP1034" i="4" s="1"/>
  <c r="AO1034" i="4" s="1"/>
  <c r="AN1034" i="4" s="1"/>
  <c r="AM1034" i="4" s="1"/>
  <c r="AL1034" i="4" s="1"/>
  <c r="AU813" i="4"/>
  <c r="AU705" i="4"/>
  <c r="AU661" i="4"/>
  <c r="AT661" i="4" s="1"/>
  <c r="AS661" i="4" s="1"/>
  <c r="AR661" i="4" s="1"/>
  <c r="AQ661" i="4" s="1"/>
  <c r="AP661" i="4" s="1"/>
  <c r="AO661" i="4" s="1"/>
  <c r="AN661" i="4" s="1"/>
  <c r="AM661" i="4" s="1"/>
  <c r="AL661" i="4" s="1"/>
  <c r="AU680" i="4"/>
  <c r="AU781" i="4"/>
  <c r="AU975" i="4"/>
  <c r="AU1014" i="4"/>
  <c r="AT1014" i="4" s="1"/>
  <c r="AS1014" i="4" s="1"/>
  <c r="AR1014" i="4" s="1"/>
  <c r="AQ1014" i="4" s="1"/>
  <c r="AP1014" i="4" s="1"/>
  <c r="AO1014" i="4" s="1"/>
  <c r="AN1014" i="4" s="1"/>
  <c r="AM1014" i="4" s="1"/>
  <c r="AL1014" i="4" s="1"/>
  <c r="AU103" i="4"/>
  <c r="AU607" i="4"/>
  <c r="BL173" i="4"/>
  <c r="AU677" i="4"/>
  <c r="AU766" i="4"/>
  <c r="AT766" i="4" s="1"/>
  <c r="AS766" i="4" s="1"/>
  <c r="AR766" i="4" s="1"/>
  <c r="AQ766" i="4" s="1"/>
  <c r="AP766" i="4" s="1"/>
  <c r="AO766" i="4" s="1"/>
  <c r="AN766" i="4" s="1"/>
  <c r="AM766" i="4" s="1"/>
  <c r="AL766" i="4" s="1"/>
  <c r="BL6" i="4"/>
  <c r="BK6" i="4" s="1"/>
  <c r="BJ6" i="4" s="1"/>
  <c r="BI6" i="4" s="1"/>
  <c r="BH6" i="4" s="1"/>
  <c r="BG6" i="4" s="1"/>
  <c r="BF6" i="4" s="1"/>
  <c r="BE6" i="4" s="1"/>
  <c r="BD6" i="4" s="1"/>
  <c r="BC6" i="4" s="1"/>
  <c r="AU913" i="4"/>
  <c r="AU546" i="4"/>
  <c r="AT546" i="4" s="1"/>
  <c r="AS546" i="4" s="1"/>
  <c r="AR546" i="4" s="1"/>
  <c r="AQ546" i="4" s="1"/>
  <c r="AP546" i="4" s="1"/>
  <c r="AO546" i="4" s="1"/>
  <c r="AN546" i="4" s="1"/>
  <c r="AM546" i="4" s="1"/>
  <c r="AL546" i="4" s="1"/>
  <c r="AU850" i="4"/>
  <c r="BL200" i="4"/>
  <c r="AU1124" i="4"/>
  <c r="AU713" i="4"/>
  <c r="AU967" i="4"/>
  <c r="AT967" i="4" s="1"/>
  <c r="AS967" i="4" s="1"/>
  <c r="AR967" i="4" s="1"/>
  <c r="AQ967" i="4" s="1"/>
  <c r="AP967" i="4" s="1"/>
  <c r="AO967" i="4" s="1"/>
  <c r="AN967" i="4" s="1"/>
  <c r="AM967" i="4" s="1"/>
  <c r="AL967" i="4" s="1"/>
  <c r="AU655" i="4"/>
  <c r="AU683" i="4"/>
  <c r="AU213" i="4"/>
  <c r="BL68" i="4"/>
  <c r="AU210" i="4"/>
  <c r="AU1116" i="4"/>
  <c r="AT1116" i="4" s="1"/>
  <c r="AS1116" i="4" s="1"/>
  <c r="AR1116" i="4" s="1"/>
  <c r="AQ1116" i="4" s="1"/>
  <c r="AP1116" i="4" s="1"/>
  <c r="AO1116" i="4" s="1"/>
  <c r="AN1116" i="4" s="1"/>
  <c r="AM1116" i="4" s="1"/>
  <c r="AL1116" i="4" s="1"/>
  <c r="BL175" i="4"/>
  <c r="BL14" i="4"/>
  <c r="AU951" i="4"/>
  <c r="AU748" i="4"/>
  <c r="AU37" i="4"/>
  <c r="AT37" i="4" s="1"/>
  <c r="AS37" i="4" s="1"/>
  <c r="AR37" i="4" s="1"/>
  <c r="AQ37" i="4" s="1"/>
  <c r="AP37" i="4" s="1"/>
  <c r="AO37" i="4" s="1"/>
  <c r="AN37" i="4" s="1"/>
  <c r="AM37" i="4" s="1"/>
  <c r="AL37" i="4" s="1"/>
  <c r="BL92" i="4"/>
  <c r="BK92" i="4" s="1"/>
  <c r="BJ92" i="4" s="1"/>
  <c r="BI92" i="4" s="1"/>
  <c r="BH92" i="4" s="1"/>
  <c r="BG92" i="4" s="1"/>
  <c r="BF92" i="4" s="1"/>
  <c r="BE92" i="4" s="1"/>
  <c r="BD92" i="4" s="1"/>
  <c r="BC92" i="4" s="1"/>
  <c r="AU133" i="4"/>
  <c r="BL150" i="4"/>
  <c r="BL133" i="4"/>
  <c r="BK133" i="4" s="1"/>
  <c r="BJ133" i="4" s="1"/>
  <c r="BI133" i="4" s="1"/>
  <c r="BH133" i="4" s="1"/>
  <c r="BG133" i="4" s="1"/>
  <c r="BF133" i="4" s="1"/>
  <c r="BE133" i="4" s="1"/>
  <c r="BD133" i="4" s="1"/>
  <c r="BC133" i="4" s="1"/>
  <c r="AU1003" i="4"/>
  <c r="AU875" i="4"/>
  <c r="AT875" i="4" s="1"/>
  <c r="AS875" i="4" s="1"/>
  <c r="AR875" i="4" s="1"/>
  <c r="AQ875" i="4" s="1"/>
  <c r="AP875" i="4" s="1"/>
  <c r="AO875" i="4" s="1"/>
  <c r="AN875" i="4" s="1"/>
  <c r="AM875" i="4" s="1"/>
  <c r="AL875" i="4" s="1"/>
  <c r="BL119" i="4"/>
  <c r="AU973" i="4"/>
  <c r="AU1052" i="4"/>
  <c r="AT1052" i="4" s="1"/>
  <c r="AS1052" i="4" s="1"/>
  <c r="AR1052" i="4" s="1"/>
  <c r="AQ1052" i="4" s="1"/>
  <c r="AP1052" i="4" s="1"/>
  <c r="AO1052" i="4" s="1"/>
  <c r="AN1052" i="4" s="1"/>
  <c r="AM1052" i="4" s="1"/>
  <c r="AL1052" i="4" s="1"/>
  <c r="AU768" i="4"/>
  <c r="AU879" i="4"/>
  <c r="AT879" i="4" s="1"/>
  <c r="AS879" i="4" s="1"/>
  <c r="AR879" i="4" s="1"/>
  <c r="AQ879" i="4" s="1"/>
  <c r="AP879" i="4" s="1"/>
  <c r="AO879" i="4" s="1"/>
  <c r="AN879" i="4" s="1"/>
  <c r="AM879" i="4" s="1"/>
  <c r="AL879" i="4" s="1"/>
  <c r="BL104" i="4"/>
  <c r="AU722" i="4"/>
  <c r="BL131" i="4"/>
  <c r="BL34" i="4"/>
  <c r="AU933" i="4"/>
  <c r="BL49" i="4"/>
  <c r="AU486" i="4"/>
  <c r="AT486" i="4" s="1"/>
  <c r="AS486" i="4" s="1"/>
  <c r="AR486" i="4" s="1"/>
  <c r="AQ486" i="4" s="1"/>
  <c r="AP486" i="4" s="1"/>
  <c r="AO486" i="4" s="1"/>
  <c r="AN486" i="4" s="1"/>
  <c r="AM486" i="4" s="1"/>
  <c r="AL486" i="4" s="1"/>
  <c r="AU238" i="4"/>
  <c r="AT238" i="4" s="1"/>
  <c r="AS238" i="4" s="1"/>
  <c r="AR238" i="4" s="1"/>
  <c r="AQ238" i="4" s="1"/>
  <c r="AP238" i="4" s="1"/>
  <c r="AO238" i="4" s="1"/>
  <c r="AN238" i="4" s="1"/>
  <c r="AM238" i="4" s="1"/>
  <c r="AL238" i="4" s="1"/>
  <c r="AU549" i="4"/>
  <c r="AU650" i="4"/>
  <c r="AU978" i="4"/>
  <c r="BL183" i="4"/>
  <c r="BK183" i="4" s="1"/>
  <c r="BJ183" i="4" s="1"/>
  <c r="BI183" i="4" s="1"/>
  <c r="BH183" i="4" s="1"/>
  <c r="BG183" i="4" s="1"/>
  <c r="BF183" i="4" s="1"/>
  <c r="BE183" i="4" s="1"/>
  <c r="BD183" i="4" s="1"/>
  <c r="BC183" i="4" s="1"/>
  <c r="BB183" i="4" s="1"/>
  <c r="AU1001" i="4"/>
  <c r="BL153" i="4"/>
  <c r="AU757" i="4"/>
  <c r="BL26" i="4"/>
  <c r="BL202" i="4"/>
  <c r="AU1094" i="4"/>
  <c r="AU925" i="4"/>
  <c r="AT925" i="4" s="1"/>
  <c r="AS925" i="4" s="1"/>
  <c r="AR925" i="4" s="1"/>
  <c r="AQ925" i="4" s="1"/>
  <c r="AP925" i="4" s="1"/>
  <c r="AO925" i="4" s="1"/>
  <c r="AN925" i="4" s="1"/>
  <c r="AM925" i="4" s="1"/>
  <c r="AL925" i="4" s="1"/>
  <c r="AU1102" i="4"/>
  <c r="BL154" i="4"/>
  <c r="BL31" i="4"/>
  <c r="BL8" i="4"/>
  <c r="AU761" i="4"/>
  <c r="AU334" i="4"/>
  <c r="AU347" i="4"/>
  <c r="BL178" i="4"/>
  <c r="AU649" i="4"/>
  <c r="AT649" i="4" s="1"/>
  <c r="AS649" i="4" s="1"/>
  <c r="AR649" i="4" s="1"/>
  <c r="AQ649" i="4" s="1"/>
  <c r="AP649" i="4" s="1"/>
  <c r="AO649" i="4" s="1"/>
  <c r="AN649" i="4" s="1"/>
  <c r="AM649" i="4" s="1"/>
  <c r="AL649" i="4" s="1"/>
  <c r="AK649" i="4" s="1"/>
  <c r="AU604" i="4"/>
  <c r="BL171" i="4"/>
  <c r="AU1033" i="4"/>
  <c r="AU96" i="4"/>
  <c r="AU880" i="4"/>
  <c r="AU955" i="4"/>
  <c r="BL9" i="4"/>
  <c r="AU689" i="4"/>
  <c r="AU1071" i="4"/>
  <c r="AU823" i="4"/>
  <c r="AU821" i="4"/>
  <c r="AT821" i="4" s="1"/>
  <c r="AS821" i="4" s="1"/>
  <c r="AR821" i="4" s="1"/>
  <c r="AQ821" i="4" s="1"/>
  <c r="AP821" i="4" s="1"/>
  <c r="AO821" i="4" s="1"/>
  <c r="AN821" i="4" s="1"/>
  <c r="AM821" i="4" s="1"/>
  <c r="AL821" i="4" s="1"/>
  <c r="AI821" i="4" s="1"/>
  <c r="AU192" i="4"/>
  <c r="BL45" i="4"/>
  <c r="BL191" i="4"/>
  <c r="AU653" i="4"/>
  <c r="AT653" i="4" s="1"/>
  <c r="AS653" i="4" s="1"/>
  <c r="AR653" i="4" s="1"/>
  <c r="AQ653" i="4" s="1"/>
  <c r="AP653" i="4" s="1"/>
  <c r="AO653" i="4" s="1"/>
  <c r="AN653" i="4" s="1"/>
  <c r="AM653" i="4" s="1"/>
  <c r="AL653" i="4" s="1"/>
  <c r="AU495" i="4"/>
  <c r="AT495" i="4" s="1"/>
  <c r="AS495" i="4" s="1"/>
  <c r="AR495" i="4" s="1"/>
  <c r="AQ495" i="4" s="1"/>
  <c r="AP495" i="4" s="1"/>
  <c r="AO495" i="4" s="1"/>
  <c r="AN495" i="4" s="1"/>
  <c r="AM495" i="4" s="1"/>
  <c r="AL495" i="4" s="1"/>
  <c r="AJ495" i="4" s="1"/>
  <c r="AU412" i="4"/>
  <c r="AT412" i="4" s="1"/>
  <c r="AS412" i="4" s="1"/>
  <c r="AR412" i="4" s="1"/>
  <c r="AQ412" i="4" s="1"/>
  <c r="AP412" i="4" s="1"/>
  <c r="AO412" i="4" s="1"/>
  <c r="AN412" i="4" s="1"/>
  <c r="AM412" i="4" s="1"/>
  <c r="AL412" i="4" s="1"/>
  <c r="BL60" i="4"/>
  <c r="AU840" i="4"/>
  <c r="BL163" i="4"/>
  <c r="AU617" i="4"/>
  <c r="AU1054" i="4"/>
  <c r="AU776" i="4"/>
  <c r="BL16" i="4"/>
  <c r="AU78" i="4"/>
  <c r="AT78" i="4" s="1"/>
  <c r="AS78" i="4" s="1"/>
  <c r="AR78" i="4" s="1"/>
  <c r="AQ78" i="4" s="1"/>
  <c r="AP78" i="4" s="1"/>
  <c r="AO78" i="4" s="1"/>
  <c r="AN78" i="4" s="1"/>
  <c r="AM78" i="4" s="1"/>
  <c r="AL78" i="4" s="1"/>
  <c r="AU73" i="4"/>
  <c r="AT73" i="4" s="1"/>
  <c r="AS73" i="4" s="1"/>
  <c r="AR73" i="4" s="1"/>
  <c r="AQ73" i="4" s="1"/>
  <c r="AP73" i="4" s="1"/>
  <c r="AO73" i="4" s="1"/>
  <c r="AN73" i="4" s="1"/>
  <c r="AM73" i="4" s="1"/>
  <c r="AL73" i="4" s="1"/>
  <c r="AU57" i="4"/>
  <c r="AU621" i="4"/>
  <c r="AT621" i="4" s="1"/>
  <c r="AS621" i="4" s="1"/>
  <c r="AR621" i="4" s="1"/>
  <c r="AQ621" i="4" s="1"/>
  <c r="AP621" i="4" s="1"/>
  <c r="AO621" i="4" s="1"/>
  <c r="AN621" i="4" s="1"/>
  <c r="AM621" i="4" s="1"/>
  <c r="AL621" i="4" s="1"/>
  <c r="BL86" i="4"/>
  <c r="BK86" i="4" s="1"/>
  <c r="BJ86" i="4" s="1"/>
  <c r="BI86" i="4" s="1"/>
  <c r="BH86" i="4" s="1"/>
  <c r="BG86" i="4" s="1"/>
  <c r="BF86" i="4" s="1"/>
  <c r="BE86" i="4" s="1"/>
  <c r="BD86" i="4" s="1"/>
  <c r="BC86" i="4" s="1"/>
  <c r="AU633" i="4"/>
  <c r="AU80" i="4"/>
  <c r="AU348" i="4"/>
  <c r="AT348" i="4" s="1"/>
  <c r="AS348" i="4" s="1"/>
  <c r="AR348" i="4" s="1"/>
  <c r="AQ348" i="4" s="1"/>
  <c r="AP348" i="4" s="1"/>
  <c r="AO348" i="4" s="1"/>
  <c r="AN348" i="4" s="1"/>
  <c r="AM348" i="4" s="1"/>
  <c r="AL348" i="4" s="1"/>
  <c r="AU733" i="4"/>
  <c r="AU60" i="4"/>
  <c r="AU147" i="4"/>
  <c r="AT147" i="4" s="1"/>
  <c r="AS147" i="4" s="1"/>
  <c r="AR147" i="4" s="1"/>
  <c r="AQ147" i="4" s="1"/>
  <c r="AP147" i="4" s="1"/>
  <c r="AO147" i="4" s="1"/>
  <c r="AN147" i="4" s="1"/>
  <c r="AM147" i="4" s="1"/>
  <c r="AL147" i="4" s="1"/>
  <c r="AK147" i="4" s="1"/>
  <c r="AU162" i="4"/>
  <c r="AU676" i="4"/>
  <c r="AT676" i="4" s="1"/>
  <c r="AS676" i="4" s="1"/>
  <c r="AR676" i="4" s="1"/>
  <c r="AQ676" i="4" s="1"/>
  <c r="AP676" i="4" s="1"/>
  <c r="AO676" i="4" s="1"/>
  <c r="AN676" i="4" s="1"/>
  <c r="AM676" i="4" s="1"/>
  <c r="AL676" i="4" s="1"/>
  <c r="AU89" i="4"/>
  <c r="AT89" i="4" s="1"/>
  <c r="AS89" i="4" s="1"/>
  <c r="AR89" i="4" s="1"/>
  <c r="AQ89" i="4" s="1"/>
  <c r="AP89" i="4" s="1"/>
  <c r="AO89" i="4" s="1"/>
  <c r="AN89" i="4" s="1"/>
  <c r="AM89" i="4" s="1"/>
  <c r="AL89" i="4" s="1"/>
  <c r="AU291" i="4"/>
  <c r="AT291" i="4" s="1"/>
  <c r="AS291" i="4" s="1"/>
  <c r="AR291" i="4" s="1"/>
  <c r="AQ291" i="4" s="1"/>
  <c r="AP291" i="4" s="1"/>
  <c r="AO291" i="4" s="1"/>
  <c r="AN291" i="4" s="1"/>
  <c r="AM291" i="4" s="1"/>
  <c r="AL291" i="4" s="1"/>
  <c r="AU888" i="4"/>
  <c r="BL100" i="4"/>
  <c r="BL72" i="4"/>
  <c r="AU691" i="4"/>
  <c r="AU686" i="4"/>
  <c r="AU854" i="4"/>
  <c r="AU330" i="4"/>
  <c r="AU127" i="4"/>
  <c r="AU117" i="4"/>
  <c r="AU865" i="4"/>
  <c r="AT865" i="4" s="1"/>
  <c r="AS865" i="4" s="1"/>
  <c r="AR865" i="4" s="1"/>
  <c r="AQ865" i="4" s="1"/>
  <c r="AP865" i="4" s="1"/>
  <c r="AO865" i="4" s="1"/>
  <c r="AN865" i="4" s="1"/>
  <c r="AM865" i="4" s="1"/>
  <c r="AL865" i="4" s="1"/>
  <c r="BL140" i="4"/>
  <c r="AU791" i="4"/>
  <c r="AU698" i="4"/>
  <c r="AT698" i="4" s="1"/>
  <c r="AS698" i="4" s="1"/>
  <c r="AR698" i="4" s="1"/>
  <c r="AQ698" i="4" s="1"/>
  <c r="AP698" i="4" s="1"/>
  <c r="AO698" i="4" s="1"/>
  <c r="AN698" i="4" s="1"/>
  <c r="AM698" i="4" s="1"/>
  <c r="AL698" i="4" s="1"/>
  <c r="AU1115" i="4"/>
  <c r="BL4" i="4"/>
  <c r="AU1039" i="4"/>
  <c r="AT1039" i="4" s="1"/>
  <c r="AS1039" i="4" s="1"/>
  <c r="AR1039" i="4" s="1"/>
  <c r="AQ1039" i="4" s="1"/>
  <c r="AP1039" i="4" s="1"/>
  <c r="AO1039" i="4" s="1"/>
  <c r="AN1039" i="4" s="1"/>
  <c r="AM1039" i="4" s="1"/>
  <c r="AL1039" i="4" s="1"/>
  <c r="AU837" i="4"/>
  <c r="AT837" i="4" s="1"/>
  <c r="AS837" i="4" s="1"/>
  <c r="AR837" i="4" s="1"/>
  <c r="AQ837" i="4" s="1"/>
  <c r="AP837" i="4" s="1"/>
  <c r="AO837" i="4" s="1"/>
  <c r="AN837" i="4" s="1"/>
  <c r="AM837" i="4" s="1"/>
  <c r="AL837" i="4" s="1"/>
  <c r="AU815" i="4"/>
  <c r="AT815" i="4" s="1"/>
  <c r="AS815" i="4" s="1"/>
  <c r="AR815" i="4" s="1"/>
  <c r="AQ815" i="4" s="1"/>
  <c r="AP815" i="4" s="1"/>
  <c r="AO815" i="4" s="1"/>
  <c r="AN815" i="4" s="1"/>
  <c r="AM815" i="4" s="1"/>
  <c r="AL815" i="4" s="1"/>
  <c r="AU270" i="4"/>
  <c r="AU656" i="4"/>
  <c r="AU580" i="4"/>
  <c r="AT580" i="4" s="1"/>
  <c r="AS580" i="4" s="1"/>
  <c r="AR580" i="4" s="1"/>
  <c r="AQ580" i="4" s="1"/>
  <c r="AP580" i="4" s="1"/>
  <c r="AO580" i="4" s="1"/>
  <c r="AN580" i="4" s="1"/>
  <c r="AM580" i="4" s="1"/>
  <c r="AL580" i="4" s="1"/>
  <c r="AU699" i="4"/>
  <c r="AU577" i="4"/>
  <c r="AU1086" i="4"/>
  <c r="AT1086" i="4" s="1"/>
  <c r="AS1086" i="4" s="1"/>
  <c r="AR1086" i="4" s="1"/>
  <c r="AQ1086" i="4" s="1"/>
  <c r="AP1086" i="4" s="1"/>
  <c r="AO1086" i="4" s="1"/>
  <c r="AN1086" i="4" s="1"/>
  <c r="AM1086" i="4" s="1"/>
  <c r="AL1086" i="4" s="1"/>
  <c r="AK1086" i="4" s="1"/>
  <c r="AU896" i="4"/>
  <c r="BL113" i="4"/>
  <c r="AU803" i="4"/>
  <c r="AU988" i="4"/>
  <c r="AU1021" i="4"/>
  <c r="BL147" i="4"/>
  <c r="AU1140" i="4"/>
  <c r="AT1140" i="4" s="1"/>
  <c r="AS1140" i="4" s="1"/>
  <c r="AR1140" i="4" s="1"/>
  <c r="AQ1140" i="4" s="1"/>
  <c r="AP1140" i="4" s="1"/>
  <c r="AO1140" i="4" s="1"/>
  <c r="AN1140" i="4" s="1"/>
  <c r="AM1140" i="4" s="1"/>
  <c r="AL1140" i="4" s="1"/>
  <c r="AU808" i="4"/>
  <c r="BL98" i="4"/>
  <c r="AU835" i="4"/>
  <c r="AU943" i="4"/>
  <c r="AU639" i="4"/>
  <c r="AU82" i="4"/>
  <c r="AU820" i="4"/>
  <c r="BL48" i="4"/>
  <c r="AU47" i="4"/>
  <c r="AU53" i="4"/>
  <c r="AT53" i="4" s="1"/>
  <c r="AS53" i="4" s="1"/>
  <c r="AR53" i="4" s="1"/>
  <c r="AQ53" i="4" s="1"/>
  <c r="AP53" i="4" s="1"/>
  <c r="AO53" i="4" s="1"/>
  <c r="AN53" i="4" s="1"/>
  <c r="AM53" i="4" s="1"/>
  <c r="AL53" i="4" s="1"/>
  <c r="AK53" i="4" s="1"/>
  <c r="AU1093" i="4"/>
  <c r="BL115" i="4"/>
  <c r="BK115" i="4" s="1"/>
  <c r="BJ115" i="4" s="1"/>
  <c r="BI115" i="4" s="1"/>
  <c r="BH115" i="4" s="1"/>
  <c r="BG115" i="4" s="1"/>
  <c r="BF115" i="4" s="1"/>
  <c r="BE115" i="4" s="1"/>
  <c r="BD115" i="4" s="1"/>
  <c r="BC115" i="4" s="1"/>
  <c r="AU981" i="4"/>
  <c r="AU407" i="4"/>
  <c r="AT407" i="4" s="1"/>
  <c r="AS407" i="4" s="1"/>
  <c r="AR407" i="4" s="1"/>
  <c r="AQ407" i="4" s="1"/>
  <c r="AP407" i="4" s="1"/>
  <c r="AO407" i="4" s="1"/>
  <c r="AN407" i="4" s="1"/>
  <c r="AM407" i="4" s="1"/>
  <c r="AL407" i="4" s="1"/>
  <c r="AU910" i="4"/>
  <c r="AT910" i="4" s="1"/>
  <c r="AS910" i="4" s="1"/>
  <c r="AR910" i="4" s="1"/>
  <c r="AQ910" i="4" s="1"/>
  <c r="AP910" i="4" s="1"/>
  <c r="AO910" i="4" s="1"/>
  <c r="AN910" i="4" s="1"/>
  <c r="AM910" i="4" s="1"/>
  <c r="AL910" i="4" s="1"/>
  <c r="AU659" i="4"/>
  <c r="AT659" i="4" s="1"/>
  <c r="AS659" i="4" s="1"/>
  <c r="AR659" i="4" s="1"/>
  <c r="AQ659" i="4" s="1"/>
  <c r="AP659" i="4" s="1"/>
  <c r="AO659" i="4" s="1"/>
  <c r="AN659" i="4" s="1"/>
  <c r="AM659" i="4" s="1"/>
  <c r="AL659" i="4" s="1"/>
  <c r="AU632" i="4"/>
  <c r="AU314" i="4"/>
  <c r="AT314" i="4" s="1"/>
  <c r="AS314" i="4" s="1"/>
  <c r="AR314" i="4" s="1"/>
  <c r="AQ314" i="4" s="1"/>
  <c r="AP314" i="4" s="1"/>
  <c r="AO314" i="4" s="1"/>
  <c r="AN314" i="4" s="1"/>
  <c r="AM314" i="4" s="1"/>
  <c r="AL314" i="4" s="1"/>
  <c r="AK314" i="4" s="1"/>
  <c r="AU110" i="4"/>
  <c r="AU993" i="4"/>
  <c r="AU365" i="4"/>
  <c r="AT365" i="4" s="1"/>
  <c r="AS365" i="4" s="1"/>
  <c r="AR365" i="4" s="1"/>
  <c r="AQ365" i="4" s="1"/>
  <c r="AP365" i="4" s="1"/>
  <c r="AO365" i="4" s="1"/>
  <c r="AN365" i="4" s="1"/>
  <c r="AM365" i="4" s="1"/>
  <c r="AL365" i="4" s="1"/>
  <c r="AU325" i="4"/>
  <c r="AU342" i="4"/>
  <c r="AT342" i="4" s="1"/>
  <c r="AS342" i="4" s="1"/>
  <c r="AR342" i="4" s="1"/>
  <c r="AQ342" i="4" s="1"/>
  <c r="AP342" i="4" s="1"/>
  <c r="AO342" i="4" s="1"/>
  <c r="AN342" i="4" s="1"/>
  <c r="AM342" i="4" s="1"/>
  <c r="AL342" i="4" s="1"/>
  <c r="BL21" i="4"/>
  <c r="AU985" i="4"/>
  <c r="AU579" i="4"/>
  <c r="AU339" i="4"/>
  <c r="AU969" i="4"/>
  <c r="BL90" i="4"/>
  <c r="AU672" i="4"/>
  <c r="BL103" i="4"/>
  <c r="BL47" i="4"/>
  <c r="AU682" i="4"/>
  <c r="AU1083" i="4"/>
  <c r="AU856" i="4"/>
  <c r="AU671" i="4"/>
  <c r="AT671" i="4" s="1"/>
  <c r="AS671" i="4" s="1"/>
  <c r="AR671" i="4" s="1"/>
  <c r="AQ671" i="4" s="1"/>
  <c r="AP671" i="4" s="1"/>
  <c r="AO671" i="4" s="1"/>
  <c r="AN671" i="4" s="1"/>
  <c r="AM671" i="4" s="1"/>
  <c r="AL671" i="4" s="1"/>
  <c r="BL169" i="4"/>
  <c r="BL7" i="4"/>
  <c r="AU469" i="4"/>
  <c r="AT469" i="4" s="1"/>
  <c r="AS469" i="4" s="1"/>
  <c r="AR469" i="4" s="1"/>
  <c r="AQ469" i="4" s="1"/>
  <c r="AP469" i="4" s="1"/>
  <c r="AO469" i="4" s="1"/>
  <c r="AN469" i="4" s="1"/>
  <c r="AM469" i="4" s="1"/>
  <c r="AL469" i="4" s="1"/>
  <c r="AU858" i="4"/>
  <c r="AU1006" i="4"/>
  <c r="BL94" i="4"/>
  <c r="BK94" i="4" s="1"/>
  <c r="BJ94" i="4" s="1"/>
  <c r="BI94" i="4" s="1"/>
  <c r="BH94" i="4" s="1"/>
  <c r="BG94" i="4" s="1"/>
  <c r="BF94" i="4" s="1"/>
  <c r="BE94" i="4" s="1"/>
  <c r="BD94" i="4" s="1"/>
  <c r="BC94" i="4" s="1"/>
  <c r="AU753" i="4"/>
  <c r="AU977" i="4"/>
  <c r="AT977" i="4" s="1"/>
  <c r="AS977" i="4" s="1"/>
  <c r="AR977" i="4" s="1"/>
  <c r="AQ977" i="4" s="1"/>
  <c r="AP977" i="4" s="1"/>
  <c r="AO977" i="4" s="1"/>
  <c r="AN977" i="4" s="1"/>
  <c r="AM977" i="4" s="1"/>
  <c r="AL977" i="4" s="1"/>
  <c r="AU1103" i="4"/>
  <c r="AU860" i="4"/>
  <c r="AU834" i="4"/>
  <c r="AU789" i="4"/>
  <c r="AT789" i="4" s="1"/>
  <c r="AS789" i="4" s="1"/>
  <c r="AR789" i="4" s="1"/>
  <c r="AQ789" i="4" s="1"/>
  <c r="AP789" i="4" s="1"/>
  <c r="AO789" i="4" s="1"/>
  <c r="AN789" i="4" s="1"/>
  <c r="AM789" i="4" s="1"/>
  <c r="AL789" i="4" s="1"/>
  <c r="AU669" i="4"/>
  <c r="BL46" i="4"/>
  <c r="AU596" i="4"/>
  <c r="AU749" i="4"/>
  <c r="AU1105" i="4"/>
  <c r="BL10" i="4"/>
  <c r="AU33" i="4"/>
  <c r="AT33" i="4" s="1"/>
  <c r="AS33" i="4" s="1"/>
  <c r="AR33" i="4" s="1"/>
  <c r="AQ33" i="4" s="1"/>
  <c r="AP33" i="4" s="1"/>
  <c r="AO33" i="4" s="1"/>
  <c r="AN33" i="4" s="1"/>
  <c r="AM33" i="4" s="1"/>
  <c r="AL33" i="4" s="1"/>
  <c r="AU611" i="4"/>
  <c r="BL57" i="4"/>
  <c r="BK57" i="4" s="1"/>
  <c r="BJ57" i="4" s="1"/>
  <c r="BI57" i="4" s="1"/>
  <c r="BH57" i="4" s="1"/>
  <c r="BG57" i="4" s="1"/>
  <c r="BF57" i="4" s="1"/>
  <c r="BE57" i="4" s="1"/>
  <c r="BD57" i="4" s="1"/>
  <c r="BC57" i="4" s="1"/>
  <c r="AU600" i="4"/>
  <c r="AU774" i="4"/>
  <c r="AT774" i="4" s="1"/>
  <c r="AS774" i="4" s="1"/>
  <c r="AR774" i="4" s="1"/>
  <c r="AQ774" i="4" s="1"/>
  <c r="AP774" i="4" s="1"/>
  <c r="AO774" i="4" s="1"/>
  <c r="AN774" i="4" s="1"/>
  <c r="AM774" i="4" s="1"/>
  <c r="AL774" i="4" s="1"/>
  <c r="AU804" i="4"/>
  <c r="BL30" i="4"/>
  <c r="AU719" i="4"/>
  <c r="AT719" i="4" s="1"/>
  <c r="AS719" i="4" s="1"/>
  <c r="AR719" i="4" s="1"/>
  <c r="AQ719" i="4" s="1"/>
  <c r="AP719" i="4" s="1"/>
  <c r="AO719" i="4" s="1"/>
  <c r="AN719" i="4" s="1"/>
  <c r="AM719" i="4" s="1"/>
  <c r="AL719" i="4" s="1"/>
  <c r="AU79" i="4"/>
  <c r="BL96" i="4"/>
  <c r="AU603" i="4"/>
  <c r="AT603" i="4" s="1"/>
  <c r="AS603" i="4" s="1"/>
  <c r="AR603" i="4" s="1"/>
  <c r="AQ603" i="4" s="1"/>
  <c r="AP603" i="4" s="1"/>
  <c r="AO603" i="4" s="1"/>
  <c r="AN603" i="4" s="1"/>
  <c r="AM603" i="4" s="1"/>
  <c r="AL603" i="4" s="1"/>
  <c r="AU498" i="4"/>
  <c r="AU150" i="4"/>
  <c r="BL75" i="4"/>
  <c r="AU215" i="4"/>
  <c r="AU424" i="4"/>
  <c r="AU1127" i="4"/>
  <c r="AU590" i="4"/>
  <c r="AU608" i="4"/>
  <c r="AT608" i="4" s="1"/>
  <c r="AS608" i="4" s="1"/>
  <c r="AR608" i="4" s="1"/>
  <c r="AQ608" i="4" s="1"/>
  <c r="AP608" i="4" s="1"/>
  <c r="AO608" i="4" s="1"/>
  <c r="AN608" i="4" s="1"/>
  <c r="AM608" i="4" s="1"/>
  <c r="AL608" i="4" s="1"/>
  <c r="BL176" i="4"/>
  <c r="BK176" i="4" s="1"/>
  <c r="BJ176" i="4" s="1"/>
  <c r="BI176" i="4" s="1"/>
  <c r="BH176" i="4" s="1"/>
  <c r="BG176" i="4" s="1"/>
  <c r="BF176" i="4" s="1"/>
  <c r="BE176" i="4" s="1"/>
  <c r="BD176" i="4" s="1"/>
  <c r="BC176" i="4" s="1"/>
  <c r="BB176" i="4" s="1"/>
  <c r="AU817" i="4"/>
  <c r="AU891" i="4"/>
  <c r="AU960" i="4"/>
  <c r="AU890" i="4"/>
  <c r="AT890" i="4" s="1"/>
  <c r="AS890" i="4" s="1"/>
  <c r="AR890" i="4" s="1"/>
  <c r="AQ890" i="4" s="1"/>
  <c r="AP890" i="4" s="1"/>
  <c r="AO890" i="4" s="1"/>
  <c r="AN890" i="4" s="1"/>
  <c r="AM890" i="4" s="1"/>
  <c r="AL890" i="4" s="1"/>
  <c r="AU1013" i="4"/>
  <c r="AU1022" i="4"/>
  <c r="AU861" i="4"/>
  <c r="BL195" i="4"/>
  <c r="AU790" i="4"/>
  <c r="AU996" i="4"/>
  <c r="AT996" i="4" s="1"/>
  <c r="AS996" i="4" s="1"/>
  <c r="AR996" i="4" s="1"/>
  <c r="AQ996" i="4" s="1"/>
  <c r="AP996" i="4" s="1"/>
  <c r="AO996" i="4" s="1"/>
  <c r="AN996" i="4" s="1"/>
  <c r="AM996" i="4" s="1"/>
  <c r="AL996" i="4" s="1"/>
  <c r="AU1114" i="4"/>
  <c r="AT1114" i="4" s="1"/>
  <c r="AS1114" i="4" s="1"/>
  <c r="AR1114" i="4" s="1"/>
  <c r="AQ1114" i="4" s="1"/>
  <c r="AP1114" i="4" s="1"/>
  <c r="AO1114" i="4" s="1"/>
  <c r="AN1114" i="4" s="1"/>
  <c r="AM1114" i="4" s="1"/>
  <c r="AL1114" i="4" s="1"/>
  <c r="AI1114" i="4" s="1"/>
  <c r="AU592" i="4"/>
  <c r="BL38" i="4"/>
  <c r="AU1043" i="4"/>
  <c r="AU442" i="4"/>
  <c r="AT442" i="4" s="1"/>
  <c r="AS442" i="4" s="1"/>
  <c r="AR442" i="4" s="1"/>
  <c r="AQ442" i="4" s="1"/>
  <c r="AP442" i="4" s="1"/>
  <c r="AO442" i="4" s="1"/>
  <c r="AN442" i="4" s="1"/>
  <c r="AM442" i="4" s="1"/>
  <c r="AL442" i="4" s="1"/>
  <c r="BL192" i="4"/>
  <c r="BL23" i="4"/>
  <c r="AU1146" i="4"/>
  <c r="AU235" i="4"/>
  <c r="BL166" i="4"/>
  <c r="BL179" i="4"/>
  <c r="BK179" i="4" s="1"/>
  <c r="BJ179" i="4" s="1"/>
  <c r="BI179" i="4" s="1"/>
  <c r="BH179" i="4" s="1"/>
  <c r="BG179" i="4" s="1"/>
  <c r="BF179" i="4" s="1"/>
  <c r="BE179" i="4" s="1"/>
  <c r="BD179" i="4" s="1"/>
  <c r="BC179" i="4" s="1"/>
  <c r="AU939" i="4"/>
  <c r="AU40" i="4"/>
  <c r="AT40" i="4" s="1"/>
  <c r="AS40" i="4" s="1"/>
  <c r="AR40" i="4" s="1"/>
  <c r="AQ40" i="4" s="1"/>
  <c r="AP40" i="4" s="1"/>
  <c r="AO40" i="4" s="1"/>
  <c r="AN40" i="4" s="1"/>
  <c r="AM40" i="4" s="1"/>
  <c r="AL40" i="4" s="1"/>
  <c r="BL135" i="4"/>
  <c r="BL189" i="4"/>
  <c r="AU636" i="4"/>
  <c r="AT636" i="4" s="1"/>
  <c r="AS636" i="4" s="1"/>
  <c r="AR636" i="4" s="1"/>
  <c r="AQ636" i="4" s="1"/>
  <c r="AP636" i="4" s="1"/>
  <c r="AO636" i="4" s="1"/>
  <c r="AN636" i="4" s="1"/>
  <c r="AM636" i="4" s="1"/>
  <c r="AL636" i="4" s="1"/>
  <c r="AU984" i="4"/>
  <c r="AU594" i="4"/>
  <c r="AT594" i="4" s="1"/>
  <c r="AS594" i="4" s="1"/>
  <c r="AR594" i="4" s="1"/>
  <c r="AQ594" i="4" s="1"/>
  <c r="AP594" i="4" s="1"/>
  <c r="AO594" i="4" s="1"/>
  <c r="AN594" i="4" s="1"/>
  <c r="AM594" i="4" s="1"/>
  <c r="AL594" i="4" s="1"/>
  <c r="AU43" i="4"/>
  <c r="AU935" i="4"/>
  <c r="BL128" i="4"/>
  <c r="BL110" i="4"/>
  <c r="AU144" i="4"/>
  <c r="BL2" i="4"/>
  <c r="AU1081" i="4"/>
  <c r="AT1081" i="4" s="1"/>
  <c r="AS1081" i="4" s="1"/>
  <c r="AR1081" i="4" s="1"/>
  <c r="AQ1081" i="4" s="1"/>
  <c r="AP1081" i="4" s="1"/>
  <c r="AO1081" i="4" s="1"/>
  <c r="AN1081" i="4" s="1"/>
  <c r="AM1081" i="4" s="1"/>
  <c r="AL1081" i="4" s="1"/>
  <c r="AJ1081" i="4" s="1"/>
  <c r="AU874" i="4"/>
  <c r="AT874" i="4" s="1"/>
  <c r="AS874" i="4" s="1"/>
  <c r="AR874" i="4" s="1"/>
  <c r="AQ874" i="4" s="1"/>
  <c r="AP874" i="4" s="1"/>
  <c r="AO874" i="4" s="1"/>
  <c r="AN874" i="4" s="1"/>
  <c r="AM874" i="4" s="1"/>
  <c r="AL874" i="4" s="1"/>
  <c r="AU714" i="4"/>
  <c r="AU773" i="4"/>
  <c r="BL61" i="4"/>
  <c r="AU595" i="4"/>
  <c r="AT595" i="4" s="1"/>
  <c r="AS595" i="4" s="1"/>
  <c r="AR595" i="4" s="1"/>
  <c r="AQ595" i="4" s="1"/>
  <c r="AP595" i="4" s="1"/>
  <c r="AO595" i="4" s="1"/>
  <c r="AN595" i="4" s="1"/>
  <c r="AM595" i="4" s="1"/>
  <c r="AL595" i="4" s="1"/>
  <c r="AK595" i="4" s="1"/>
  <c r="BL65" i="4"/>
  <c r="BK65" i="4" s="1"/>
  <c r="BJ65" i="4" s="1"/>
  <c r="BI65" i="4" s="1"/>
  <c r="BH65" i="4" s="1"/>
  <c r="BG65" i="4" s="1"/>
  <c r="BF65" i="4" s="1"/>
  <c r="BE65" i="4" s="1"/>
  <c r="BD65" i="4" s="1"/>
  <c r="BC65" i="4" s="1"/>
  <c r="BB65" i="4" s="1"/>
  <c r="BL40" i="4"/>
  <c r="AU937" i="4"/>
  <c r="AU906" i="4"/>
  <c r="AU1056" i="4"/>
  <c r="AT1056" i="4" s="1"/>
  <c r="AS1056" i="4" s="1"/>
  <c r="AR1056" i="4" s="1"/>
  <c r="AQ1056" i="4" s="1"/>
  <c r="AP1056" i="4" s="1"/>
  <c r="AO1056" i="4" s="1"/>
  <c r="AN1056" i="4" s="1"/>
  <c r="AM1056" i="4" s="1"/>
  <c r="AL1056" i="4" s="1"/>
  <c r="AU953" i="4"/>
  <c r="AU764" i="4"/>
  <c r="AT764" i="4" s="1"/>
  <c r="AS764" i="4" s="1"/>
  <c r="AR764" i="4" s="1"/>
  <c r="AQ764" i="4" s="1"/>
  <c r="AP764" i="4" s="1"/>
  <c r="AO764" i="4" s="1"/>
  <c r="AN764" i="4" s="1"/>
  <c r="AM764" i="4" s="1"/>
  <c r="AL764" i="4" s="1"/>
  <c r="AU778" i="4"/>
  <c r="AU895" i="4"/>
  <c r="AT895" i="4" s="1"/>
  <c r="AS895" i="4" s="1"/>
  <c r="AR895" i="4" s="1"/>
  <c r="AQ895" i="4" s="1"/>
  <c r="AP895" i="4" s="1"/>
  <c r="AO895" i="4" s="1"/>
  <c r="AN895" i="4" s="1"/>
  <c r="AM895" i="4" s="1"/>
  <c r="AL895" i="4" s="1"/>
  <c r="AU252" i="4"/>
  <c r="AU1118" i="4"/>
  <c r="AU275" i="4"/>
  <c r="AT275" i="4" s="1"/>
  <c r="AS275" i="4" s="1"/>
  <c r="AR275" i="4" s="1"/>
  <c r="AQ275" i="4" s="1"/>
  <c r="AP275" i="4" s="1"/>
  <c r="AO275" i="4" s="1"/>
  <c r="AN275" i="4" s="1"/>
  <c r="AM275" i="4" s="1"/>
  <c r="AL275" i="4" s="1"/>
  <c r="AU819" i="4"/>
  <c r="AU912" i="4"/>
  <c r="BL33" i="4"/>
  <c r="BK33" i="4" s="1"/>
  <c r="BJ33" i="4" s="1"/>
  <c r="BI33" i="4" s="1"/>
  <c r="BH33" i="4" s="1"/>
  <c r="BG33" i="4" s="1"/>
  <c r="BF33" i="4" s="1"/>
  <c r="BE33" i="4" s="1"/>
  <c r="BD33" i="4" s="1"/>
  <c r="BC33" i="4" s="1"/>
  <c r="BB33" i="4" s="1"/>
  <c r="AU992" i="4"/>
  <c r="AT992" i="4" s="1"/>
  <c r="AS992" i="4" s="1"/>
  <c r="AR992" i="4" s="1"/>
  <c r="AQ992" i="4" s="1"/>
  <c r="AP992" i="4" s="1"/>
  <c r="AO992" i="4" s="1"/>
  <c r="AN992" i="4" s="1"/>
  <c r="AM992" i="4" s="1"/>
  <c r="AL992" i="4" s="1"/>
  <c r="AJ992" i="4" s="1"/>
  <c r="AU95" i="4"/>
  <c r="AT95" i="4" s="1"/>
  <c r="AS95" i="4" s="1"/>
  <c r="AR95" i="4" s="1"/>
  <c r="AQ95" i="4" s="1"/>
  <c r="AP95" i="4" s="1"/>
  <c r="AO95" i="4" s="1"/>
  <c r="AN95" i="4" s="1"/>
  <c r="AM95" i="4" s="1"/>
  <c r="AL95" i="4" s="1"/>
  <c r="AU483" i="4"/>
  <c r="AU24" i="4"/>
  <c r="AU1035" i="4"/>
  <c r="BL44" i="4"/>
  <c r="AU44" i="4"/>
  <c r="BL54" i="4"/>
  <c r="AU707" i="4"/>
  <c r="AU679" i="4"/>
  <c r="AU113" i="4"/>
  <c r="AT113" i="4" s="1"/>
  <c r="AS113" i="4" s="1"/>
  <c r="AR113" i="4" s="1"/>
  <c r="AQ113" i="4" s="1"/>
  <c r="AP113" i="4" s="1"/>
  <c r="AO113" i="4" s="1"/>
  <c r="AN113" i="4" s="1"/>
  <c r="AM113" i="4" s="1"/>
  <c r="AL113" i="4" s="1"/>
  <c r="AU783" i="4"/>
  <c r="AT783" i="4" s="1"/>
  <c r="AS783" i="4" s="1"/>
  <c r="AR783" i="4" s="1"/>
  <c r="AQ783" i="4" s="1"/>
  <c r="AP783" i="4" s="1"/>
  <c r="AO783" i="4" s="1"/>
  <c r="AN783" i="4" s="1"/>
  <c r="AM783" i="4" s="1"/>
  <c r="AL783" i="4" s="1"/>
  <c r="AK783" i="4" s="1"/>
  <c r="BL142" i="4"/>
  <c r="AU919" i="4"/>
  <c r="AU794" i="4"/>
  <c r="AU1095" i="4"/>
  <c r="AU940" i="4"/>
  <c r="AT940" i="4" s="1"/>
  <c r="AS940" i="4" s="1"/>
  <c r="AR940" i="4" s="1"/>
  <c r="AQ940" i="4" s="1"/>
  <c r="AP940" i="4" s="1"/>
  <c r="AO940" i="4" s="1"/>
  <c r="AN940" i="4" s="1"/>
  <c r="AM940" i="4" s="1"/>
  <c r="AL940" i="4" s="1"/>
  <c r="AU936" i="4"/>
  <c r="AU754" i="4"/>
  <c r="AT754" i="4" s="1"/>
  <c r="AS754" i="4" s="1"/>
  <c r="AR754" i="4" s="1"/>
  <c r="AQ754" i="4" s="1"/>
  <c r="AP754" i="4" s="1"/>
  <c r="AO754" i="4" s="1"/>
  <c r="AN754" i="4" s="1"/>
  <c r="AM754" i="4" s="1"/>
  <c r="AL754" i="4" s="1"/>
  <c r="AU717" i="4"/>
  <c r="AU884" i="4"/>
  <c r="AU64" i="4"/>
  <c r="BL69" i="4"/>
  <c r="BL81" i="4"/>
  <c r="BK81" i="4" s="1"/>
  <c r="BJ81" i="4" s="1"/>
  <c r="BI81" i="4" s="1"/>
  <c r="BH81" i="4" s="1"/>
  <c r="BG81" i="4" s="1"/>
  <c r="BF81" i="4" s="1"/>
  <c r="BE81" i="4" s="1"/>
  <c r="BD81" i="4" s="1"/>
  <c r="BC81" i="4" s="1"/>
  <c r="BB81" i="4" s="1"/>
  <c r="BL170" i="4"/>
  <c r="BK170" i="4" s="1"/>
  <c r="BJ170" i="4" s="1"/>
  <c r="BI170" i="4" s="1"/>
  <c r="BH170" i="4" s="1"/>
  <c r="BG170" i="4" s="1"/>
  <c r="BF170" i="4" s="1"/>
  <c r="BE170" i="4" s="1"/>
  <c r="BD170" i="4" s="1"/>
  <c r="BC170" i="4" s="1"/>
  <c r="BA170" i="4" s="1"/>
  <c r="AU811" i="4"/>
  <c r="AT811" i="4" s="1"/>
  <c r="AS811" i="4" s="1"/>
  <c r="AR811" i="4" s="1"/>
  <c r="AQ811" i="4" s="1"/>
  <c r="AP811" i="4" s="1"/>
  <c r="AO811" i="4" s="1"/>
  <c r="AN811" i="4" s="1"/>
  <c r="AM811" i="4" s="1"/>
  <c r="AL811" i="4" s="1"/>
  <c r="AU654" i="4"/>
  <c r="AU715" i="4"/>
  <c r="AT715" i="4" s="1"/>
  <c r="AS715" i="4" s="1"/>
  <c r="AR715" i="4" s="1"/>
  <c r="AQ715" i="4" s="1"/>
  <c r="AP715" i="4" s="1"/>
  <c r="AO715" i="4" s="1"/>
  <c r="AN715" i="4" s="1"/>
  <c r="AM715" i="4" s="1"/>
  <c r="AL715" i="4" s="1"/>
  <c r="AK715" i="4" s="1"/>
  <c r="AU742" i="4"/>
  <c r="AU27" i="4"/>
  <c r="BL22" i="4"/>
  <c r="AU513" i="4"/>
  <c r="AT513" i="4" s="1"/>
  <c r="AS513" i="4" s="1"/>
  <c r="AR513" i="4" s="1"/>
  <c r="AQ513" i="4" s="1"/>
  <c r="AP513" i="4" s="1"/>
  <c r="AO513" i="4" s="1"/>
  <c r="AN513" i="4" s="1"/>
  <c r="AM513" i="4" s="1"/>
  <c r="AL513" i="4" s="1"/>
  <c r="BL24" i="4"/>
  <c r="AU626" i="4"/>
  <c r="AT626" i="4" s="1"/>
  <c r="AS626" i="4" s="1"/>
  <c r="AR626" i="4" s="1"/>
  <c r="AQ626" i="4" s="1"/>
  <c r="AP626" i="4" s="1"/>
  <c r="AO626" i="4" s="1"/>
  <c r="AN626" i="4" s="1"/>
  <c r="AM626" i="4" s="1"/>
  <c r="AL626" i="4" s="1"/>
  <c r="BL177" i="4"/>
  <c r="BK177" i="4" s="1"/>
  <c r="BJ177" i="4" s="1"/>
  <c r="BI177" i="4" s="1"/>
  <c r="BH177" i="4" s="1"/>
  <c r="BG177" i="4" s="1"/>
  <c r="BF177" i="4" s="1"/>
  <c r="BE177" i="4" s="1"/>
  <c r="BD177" i="4" s="1"/>
  <c r="BC177" i="4" s="1"/>
  <c r="AU696" i="4"/>
  <c r="AT696" i="4" s="1"/>
  <c r="AS696" i="4" s="1"/>
  <c r="AR696" i="4" s="1"/>
  <c r="AQ696" i="4" s="1"/>
  <c r="AP696" i="4" s="1"/>
  <c r="AO696" i="4" s="1"/>
  <c r="AN696" i="4" s="1"/>
  <c r="AM696" i="4" s="1"/>
  <c r="AL696" i="4" s="1"/>
  <c r="AI696" i="4" s="1"/>
  <c r="AU1091" i="4"/>
  <c r="AT1091" i="4" s="1"/>
  <c r="AS1091" i="4" s="1"/>
  <c r="AR1091" i="4" s="1"/>
  <c r="AQ1091" i="4" s="1"/>
  <c r="AP1091" i="4" s="1"/>
  <c r="AO1091" i="4" s="1"/>
  <c r="AN1091" i="4" s="1"/>
  <c r="AM1091" i="4" s="1"/>
  <c r="AL1091" i="4" s="1"/>
  <c r="AU188" i="4"/>
  <c r="AU70" i="4"/>
  <c r="AU567" i="4"/>
  <c r="AU429" i="4"/>
  <c r="AT429" i="4" s="1"/>
  <c r="AS429" i="4" s="1"/>
  <c r="AR429" i="4" s="1"/>
  <c r="AQ429" i="4" s="1"/>
  <c r="AP429" i="4" s="1"/>
  <c r="AO429" i="4" s="1"/>
  <c r="AN429" i="4" s="1"/>
  <c r="AM429" i="4" s="1"/>
  <c r="AL429" i="4" s="1"/>
  <c r="AK429" i="4" s="1"/>
  <c r="AU586" i="4"/>
  <c r="BL99" i="4"/>
  <c r="BL118" i="4"/>
  <c r="BL158" i="4"/>
  <c r="BL77" i="4"/>
  <c r="AU994" i="4"/>
  <c r="AU772" i="4"/>
  <c r="AT772" i="4" s="1"/>
  <c r="AS772" i="4" s="1"/>
  <c r="AR772" i="4" s="1"/>
  <c r="AQ772" i="4" s="1"/>
  <c r="AP772" i="4" s="1"/>
  <c r="AO772" i="4" s="1"/>
  <c r="AN772" i="4" s="1"/>
  <c r="AM772" i="4" s="1"/>
  <c r="AL772" i="4" s="1"/>
  <c r="BL159" i="4"/>
  <c r="BL25" i="4"/>
  <c r="AU928" i="4"/>
  <c r="AT928" i="4" s="1"/>
  <c r="AS928" i="4" s="1"/>
  <c r="AR928" i="4" s="1"/>
  <c r="AQ928" i="4" s="1"/>
  <c r="AP928" i="4" s="1"/>
  <c r="AO928" i="4" s="1"/>
  <c r="AN928" i="4" s="1"/>
  <c r="AM928" i="4" s="1"/>
  <c r="AL928" i="4" s="1"/>
  <c r="AU1060" i="4"/>
  <c r="AU161" i="4"/>
  <c r="AU1089" i="4"/>
  <c r="AU732" i="4"/>
  <c r="AU622" i="4"/>
  <c r="AU84" i="4"/>
  <c r="AT84" i="4" s="1"/>
  <c r="AS84" i="4" s="1"/>
  <c r="AR84" i="4" s="1"/>
  <c r="AQ84" i="4" s="1"/>
  <c r="AP84" i="4" s="1"/>
  <c r="AO84" i="4" s="1"/>
  <c r="AN84" i="4" s="1"/>
  <c r="AM84" i="4" s="1"/>
  <c r="AL84" i="4" s="1"/>
  <c r="AU143" i="4"/>
  <c r="AU695" i="4"/>
  <c r="AT695" i="4" s="1"/>
  <c r="AS695" i="4" s="1"/>
  <c r="AR695" i="4" s="1"/>
  <c r="AQ695" i="4" s="1"/>
  <c r="AP695" i="4" s="1"/>
  <c r="AO695" i="4" s="1"/>
  <c r="AN695" i="4" s="1"/>
  <c r="AM695" i="4" s="1"/>
  <c r="AL695" i="4" s="1"/>
  <c r="AU222" i="4"/>
  <c r="AU21" i="4"/>
  <c r="AT21" i="4" s="1"/>
  <c r="AS21" i="4" s="1"/>
  <c r="AR21" i="4" s="1"/>
  <c r="AQ21" i="4" s="1"/>
  <c r="AP21" i="4" s="1"/>
  <c r="AO21" i="4" s="1"/>
  <c r="AN21" i="4" s="1"/>
  <c r="AM21" i="4" s="1"/>
  <c r="AL21" i="4" s="1"/>
  <c r="BL199" i="4"/>
  <c r="AU926" i="4"/>
  <c r="AU610" i="4"/>
  <c r="AU105" i="4"/>
  <c r="AU168" i="4"/>
  <c r="AT168" i="4" s="1"/>
  <c r="AS168" i="4" s="1"/>
  <c r="AR168" i="4" s="1"/>
  <c r="AQ168" i="4" s="1"/>
  <c r="AP168" i="4" s="1"/>
  <c r="AO168" i="4" s="1"/>
  <c r="AN168" i="4" s="1"/>
  <c r="AM168" i="4" s="1"/>
  <c r="AL168" i="4" s="1"/>
  <c r="AU1076" i="4"/>
  <c r="AU648" i="4"/>
  <c r="AT648" i="4" s="1"/>
  <c r="AS648" i="4" s="1"/>
  <c r="AR648" i="4" s="1"/>
  <c r="AQ648" i="4" s="1"/>
  <c r="AP648" i="4" s="1"/>
  <c r="AO648" i="4" s="1"/>
  <c r="AN648" i="4" s="1"/>
  <c r="AM648" i="4" s="1"/>
  <c r="AL648" i="4" s="1"/>
  <c r="AI648" i="4" s="1"/>
  <c r="AU58" i="4"/>
  <c r="BL58" i="4"/>
  <c r="BL161" i="4"/>
  <c r="AU72" i="4"/>
  <c r="AT72" i="4" s="1"/>
  <c r="AS72" i="4" s="1"/>
  <c r="AR72" i="4" s="1"/>
  <c r="AQ72" i="4" s="1"/>
  <c r="AP72" i="4" s="1"/>
  <c r="AO72" i="4" s="1"/>
  <c r="AN72" i="4" s="1"/>
  <c r="AM72" i="4" s="1"/>
  <c r="AL72" i="4" s="1"/>
  <c r="AU74" i="4"/>
  <c r="AU92" i="4"/>
  <c r="AT92" i="4" s="1"/>
  <c r="AS92" i="4" s="1"/>
  <c r="AR92" i="4" s="1"/>
  <c r="AQ92" i="4" s="1"/>
  <c r="AP92" i="4" s="1"/>
  <c r="AO92" i="4" s="1"/>
  <c r="AN92" i="4" s="1"/>
  <c r="AM92" i="4" s="1"/>
  <c r="AL92" i="4" s="1"/>
  <c r="BL109" i="4"/>
  <c r="AU1005" i="4"/>
  <c r="AU873" i="4"/>
  <c r="AU191" i="4"/>
  <c r="AU605" i="4"/>
  <c r="AT605" i="4" s="1"/>
  <c r="AS605" i="4" s="1"/>
  <c r="AR605" i="4" s="1"/>
  <c r="AQ605" i="4" s="1"/>
  <c r="AP605" i="4" s="1"/>
  <c r="AO605" i="4" s="1"/>
  <c r="AN605" i="4" s="1"/>
  <c r="AM605" i="4" s="1"/>
  <c r="AL605" i="4" s="1"/>
  <c r="AU718" i="4"/>
  <c r="AT718" i="4" s="1"/>
  <c r="AS718" i="4" s="1"/>
  <c r="AR718" i="4" s="1"/>
  <c r="AQ718" i="4" s="1"/>
  <c r="AP718" i="4" s="1"/>
  <c r="AO718" i="4" s="1"/>
  <c r="AN718" i="4" s="1"/>
  <c r="AM718" i="4" s="1"/>
  <c r="AL718" i="4" s="1"/>
  <c r="AU1055" i="4"/>
  <c r="AT1055" i="4" s="1"/>
  <c r="AS1055" i="4" s="1"/>
  <c r="AR1055" i="4" s="1"/>
  <c r="AQ1055" i="4" s="1"/>
  <c r="AP1055" i="4" s="1"/>
  <c r="AO1055" i="4" s="1"/>
  <c r="AN1055" i="4" s="1"/>
  <c r="AM1055" i="4" s="1"/>
  <c r="AL1055" i="4" s="1"/>
  <c r="AU1032" i="4"/>
  <c r="AU1058" i="4"/>
  <c r="AT1058" i="4" s="1"/>
  <c r="AS1058" i="4" s="1"/>
  <c r="AR1058" i="4" s="1"/>
  <c r="AQ1058" i="4" s="1"/>
  <c r="AP1058" i="4" s="1"/>
  <c r="AO1058" i="4" s="1"/>
  <c r="AN1058" i="4" s="1"/>
  <c r="AM1058" i="4" s="1"/>
  <c r="AL1058" i="4" s="1"/>
  <c r="AU697" i="4"/>
  <c r="AU28" i="4"/>
  <c r="AT28" i="4" s="1"/>
  <c r="AS28" i="4" s="1"/>
  <c r="AR28" i="4" s="1"/>
  <c r="AQ28" i="4" s="1"/>
  <c r="AP28" i="4" s="1"/>
  <c r="AO28" i="4" s="1"/>
  <c r="AN28" i="4" s="1"/>
  <c r="AM28" i="4" s="1"/>
  <c r="AL28" i="4" s="1"/>
  <c r="AU944" i="4"/>
  <c r="AU756" i="4"/>
  <c r="AU780" i="4"/>
  <c r="AU221" i="4"/>
  <c r="AU65" i="4"/>
  <c r="BL36" i="4"/>
  <c r="AU561" i="4"/>
  <c r="AT561" i="4" s="1"/>
  <c r="AS561" i="4" s="1"/>
  <c r="AR561" i="4" s="1"/>
  <c r="AQ561" i="4" s="1"/>
  <c r="AP561" i="4" s="1"/>
  <c r="AO561" i="4" s="1"/>
  <c r="AN561" i="4" s="1"/>
  <c r="AM561" i="4" s="1"/>
  <c r="AL561" i="4" s="1"/>
  <c r="AJ561" i="4" s="1"/>
  <c r="AU952" i="4"/>
  <c r="AT952" i="4" s="1"/>
  <c r="AS952" i="4" s="1"/>
  <c r="AR952" i="4" s="1"/>
  <c r="AQ952" i="4" s="1"/>
  <c r="AP952" i="4" s="1"/>
  <c r="AO952" i="4" s="1"/>
  <c r="AN952" i="4" s="1"/>
  <c r="AM952" i="4" s="1"/>
  <c r="AL952" i="4" s="1"/>
  <c r="BL12" i="4"/>
  <c r="AU122" i="4"/>
  <c r="AU1059" i="4"/>
  <c r="AU974" i="4"/>
  <c r="AT974" i="4" s="1"/>
  <c r="AS974" i="4" s="1"/>
  <c r="AR974" i="4" s="1"/>
  <c r="AQ974" i="4" s="1"/>
  <c r="AP974" i="4" s="1"/>
  <c r="AO974" i="4" s="1"/>
  <c r="AN974" i="4" s="1"/>
  <c r="AM974" i="4" s="1"/>
  <c r="AL974" i="4" s="1"/>
  <c r="AU585" i="4"/>
  <c r="BL112" i="4"/>
  <c r="AU609" i="4"/>
  <c r="AU519" i="4"/>
  <c r="BL66" i="4"/>
  <c r="BL80" i="4"/>
  <c r="BK80" i="4" s="1"/>
  <c r="BJ80" i="4" s="1"/>
  <c r="BI80" i="4" s="1"/>
  <c r="BH80" i="4" s="1"/>
  <c r="BG80" i="4" s="1"/>
  <c r="BF80" i="4" s="1"/>
  <c r="BE80" i="4" s="1"/>
  <c r="BD80" i="4" s="1"/>
  <c r="BC80" i="4" s="1"/>
  <c r="AU867" i="4"/>
  <c r="AU738" i="4"/>
  <c r="AT738" i="4" s="1"/>
  <c r="AS738" i="4" s="1"/>
  <c r="AR738" i="4" s="1"/>
  <c r="AQ738" i="4" s="1"/>
  <c r="AP738" i="4" s="1"/>
  <c r="AO738" i="4" s="1"/>
  <c r="AN738" i="4" s="1"/>
  <c r="AM738" i="4" s="1"/>
  <c r="AL738" i="4" s="1"/>
  <c r="AU704" i="4"/>
  <c r="AU1080" i="4"/>
  <c r="BL41" i="4"/>
  <c r="BK41" i="4" s="1"/>
  <c r="BJ41" i="4" s="1"/>
  <c r="BI41" i="4" s="1"/>
  <c r="BH41" i="4" s="1"/>
  <c r="BG41" i="4" s="1"/>
  <c r="BF41" i="4" s="1"/>
  <c r="BE41" i="4" s="1"/>
  <c r="BD41" i="4" s="1"/>
  <c r="BC41" i="4" s="1"/>
  <c r="BL132" i="4"/>
  <c r="AU692" i="4"/>
  <c r="AU49" i="4"/>
  <c r="AU637" i="4"/>
  <c r="AT637" i="4" s="1"/>
  <c r="AS637" i="4" s="1"/>
  <c r="AR637" i="4" s="1"/>
  <c r="AQ637" i="4" s="1"/>
  <c r="AP637" i="4" s="1"/>
  <c r="AO637" i="4" s="1"/>
  <c r="AN637" i="4" s="1"/>
  <c r="AM637" i="4" s="1"/>
  <c r="AL637" i="4" s="1"/>
  <c r="AU922" i="4"/>
  <c r="AT922" i="4" s="1"/>
  <c r="AS922" i="4" s="1"/>
  <c r="AR922" i="4" s="1"/>
  <c r="AQ922" i="4" s="1"/>
  <c r="AP922" i="4" s="1"/>
  <c r="AO922" i="4" s="1"/>
  <c r="AN922" i="4" s="1"/>
  <c r="AM922" i="4" s="1"/>
  <c r="AL922" i="4" s="1"/>
  <c r="AU329" i="4"/>
  <c r="AT329" i="4" s="1"/>
  <c r="AS329" i="4" s="1"/>
  <c r="AR329" i="4" s="1"/>
  <c r="AQ329" i="4" s="1"/>
  <c r="AP329" i="4" s="1"/>
  <c r="AO329" i="4" s="1"/>
  <c r="AN329" i="4" s="1"/>
  <c r="AM329" i="4" s="1"/>
  <c r="AL329" i="4" s="1"/>
  <c r="AU615" i="4"/>
  <c r="AT615" i="4" s="1"/>
  <c r="AS615" i="4" s="1"/>
  <c r="AR615" i="4" s="1"/>
  <c r="AQ615" i="4" s="1"/>
  <c r="AP615" i="4" s="1"/>
  <c r="AO615" i="4" s="1"/>
  <c r="AN615" i="4" s="1"/>
  <c r="AM615" i="4" s="1"/>
  <c r="AL615" i="4" s="1"/>
  <c r="BL95" i="4"/>
  <c r="AU946" i="4"/>
  <c r="AT946" i="4" s="1"/>
  <c r="AS946" i="4" s="1"/>
  <c r="AR946" i="4" s="1"/>
  <c r="AQ946" i="4" s="1"/>
  <c r="AP946" i="4" s="1"/>
  <c r="AO946" i="4" s="1"/>
  <c r="AN946" i="4" s="1"/>
  <c r="AM946" i="4" s="1"/>
  <c r="AL946" i="4" s="1"/>
  <c r="BL114" i="4"/>
  <c r="BK114" i="4" s="1"/>
  <c r="BJ114" i="4" s="1"/>
  <c r="BI114" i="4" s="1"/>
  <c r="BH114" i="4" s="1"/>
  <c r="BG114" i="4" s="1"/>
  <c r="BF114" i="4" s="1"/>
  <c r="BE114" i="4" s="1"/>
  <c r="BD114" i="4" s="1"/>
  <c r="BC114" i="4" s="1"/>
  <c r="AU385" i="4"/>
  <c r="AT385" i="4" s="1"/>
  <c r="AS385" i="4" s="1"/>
  <c r="AR385" i="4" s="1"/>
  <c r="AQ385" i="4" s="1"/>
  <c r="AP385" i="4" s="1"/>
  <c r="AO385" i="4" s="1"/>
  <c r="AN385" i="4" s="1"/>
  <c r="AM385" i="4" s="1"/>
  <c r="AL385" i="4" s="1"/>
  <c r="AU39" i="4"/>
  <c r="AU256" i="4"/>
  <c r="AT256" i="4" s="1"/>
  <c r="AS256" i="4" s="1"/>
  <c r="AR256" i="4" s="1"/>
  <c r="AQ256" i="4" s="1"/>
  <c r="AP256" i="4" s="1"/>
  <c r="AO256" i="4" s="1"/>
  <c r="AN256" i="4" s="1"/>
  <c r="AM256" i="4" s="1"/>
  <c r="AL256" i="4" s="1"/>
  <c r="AI256" i="4" s="1"/>
  <c r="BL123" i="4"/>
  <c r="AU309" i="4"/>
  <c r="AU624" i="4"/>
  <c r="AU883" i="4"/>
  <c r="AT883" i="4" s="1"/>
  <c r="AS883" i="4" s="1"/>
  <c r="AR883" i="4" s="1"/>
  <c r="AQ883" i="4" s="1"/>
  <c r="AP883" i="4" s="1"/>
  <c r="AO883" i="4" s="1"/>
  <c r="AN883" i="4" s="1"/>
  <c r="AM883" i="4" s="1"/>
  <c r="AL883" i="4" s="1"/>
  <c r="AU627" i="4"/>
  <c r="AU142" i="4"/>
  <c r="AT142" i="4" s="1"/>
  <c r="AS142" i="4" s="1"/>
  <c r="AR142" i="4" s="1"/>
  <c r="AQ142" i="4" s="1"/>
  <c r="AP142" i="4" s="1"/>
  <c r="AO142" i="4" s="1"/>
  <c r="AN142" i="4" s="1"/>
  <c r="AM142" i="4" s="1"/>
  <c r="AL142" i="4" s="1"/>
  <c r="AU48" i="4"/>
  <c r="AU852" i="4"/>
  <c r="AU675" i="4"/>
  <c r="AU430" i="4"/>
  <c r="AU298" i="4"/>
  <c r="BL180" i="4"/>
  <c r="AU119" i="4"/>
  <c r="AT119" i="4" s="1"/>
  <c r="AS119" i="4" s="1"/>
  <c r="AR119" i="4" s="1"/>
  <c r="AQ119" i="4" s="1"/>
  <c r="AP119" i="4" s="1"/>
  <c r="AO119" i="4" s="1"/>
  <c r="AN119" i="4" s="1"/>
  <c r="AM119" i="4" s="1"/>
  <c r="AL119" i="4" s="1"/>
  <c r="BL124" i="4"/>
  <c r="BK124" i="4" s="1"/>
  <c r="BJ124" i="4" s="1"/>
  <c r="BI124" i="4" s="1"/>
  <c r="BH124" i="4" s="1"/>
  <c r="BG124" i="4" s="1"/>
  <c r="BF124" i="4" s="1"/>
  <c r="BE124" i="4" s="1"/>
  <c r="BD124" i="4" s="1"/>
  <c r="BC124" i="4" s="1"/>
  <c r="BA124" i="4" s="1"/>
  <c r="AU41" i="4"/>
  <c r="AU685" i="4"/>
  <c r="AT685" i="4" s="1"/>
  <c r="AS685" i="4" s="1"/>
  <c r="AR685" i="4" s="1"/>
  <c r="AQ685" i="4" s="1"/>
  <c r="AP685" i="4" s="1"/>
  <c r="AO685" i="4" s="1"/>
  <c r="AN685" i="4" s="1"/>
  <c r="AM685" i="4" s="1"/>
  <c r="AL685" i="4" s="1"/>
  <c r="AU982" i="4"/>
  <c r="AU458" i="4"/>
  <c r="AU158" i="4"/>
  <c r="AT158" i="4" s="1"/>
  <c r="AS158" i="4" s="1"/>
  <c r="AR158" i="4" s="1"/>
  <c r="AQ158" i="4" s="1"/>
  <c r="AP158" i="4" s="1"/>
  <c r="AO158" i="4" s="1"/>
  <c r="AN158" i="4" s="1"/>
  <c r="AM158" i="4" s="1"/>
  <c r="AL158" i="4" s="1"/>
  <c r="AI158" i="4" s="1"/>
  <c r="BL146" i="4"/>
  <c r="BL111" i="4"/>
  <c r="BK111" i="4" s="1"/>
  <c r="BJ111" i="4" s="1"/>
  <c r="BI111" i="4" s="1"/>
  <c r="BH111" i="4" s="1"/>
  <c r="BG111" i="4" s="1"/>
  <c r="BF111" i="4" s="1"/>
  <c r="BE111" i="4" s="1"/>
  <c r="BD111" i="4" s="1"/>
  <c r="BC111" i="4" s="1"/>
  <c r="AU1050" i="4"/>
  <c r="AU1138" i="4"/>
  <c r="AT1138" i="4" s="1"/>
  <c r="AS1138" i="4" s="1"/>
  <c r="AR1138" i="4" s="1"/>
  <c r="AQ1138" i="4" s="1"/>
  <c r="AP1138" i="4" s="1"/>
  <c r="AO1138" i="4" s="1"/>
  <c r="AN1138" i="4" s="1"/>
  <c r="AM1138" i="4" s="1"/>
  <c r="AL1138" i="4" s="1"/>
  <c r="AU690" i="4"/>
  <c r="AU845" i="4"/>
  <c r="AT845" i="4" s="1"/>
  <c r="AS845" i="4" s="1"/>
  <c r="AR845" i="4" s="1"/>
  <c r="AQ845" i="4" s="1"/>
  <c r="AP845" i="4" s="1"/>
  <c r="AO845" i="4" s="1"/>
  <c r="AN845" i="4" s="1"/>
  <c r="AM845" i="4" s="1"/>
  <c r="AL845" i="4" s="1"/>
  <c r="BL107" i="4"/>
  <c r="AU25" i="4"/>
  <c r="AU502" i="4"/>
  <c r="AU687" i="4"/>
  <c r="BL187" i="4"/>
  <c r="BL120" i="4"/>
  <c r="AU249" i="4"/>
  <c r="AT249" i="4" s="1"/>
  <c r="AS249" i="4" s="1"/>
  <c r="AR249" i="4" s="1"/>
  <c r="AQ249" i="4" s="1"/>
  <c r="AP249" i="4" s="1"/>
  <c r="AO249" i="4" s="1"/>
  <c r="AN249" i="4" s="1"/>
  <c r="AM249" i="4" s="1"/>
  <c r="AL249" i="4" s="1"/>
  <c r="AJ249" i="4" s="1"/>
  <c r="BL70" i="4"/>
  <c r="AU1133" i="4"/>
  <c r="AU647" i="4"/>
  <c r="AU282" i="4"/>
  <c r="AU954" i="4"/>
  <c r="BL20" i="4"/>
  <c r="AU515" i="4"/>
  <c r="AT515" i="4" s="1"/>
  <c r="AS515" i="4" s="1"/>
  <c r="AR515" i="4" s="1"/>
  <c r="AQ515" i="4" s="1"/>
  <c r="AP515" i="4" s="1"/>
  <c r="AO515" i="4" s="1"/>
  <c r="AN515" i="4" s="1"/>
  <c r="AM515" i="4" s="1"/>
  <c r="AL515" i="4" s="1"/>
  <c r="BL76" i="4"/>
  <c r="AU885" i="4"/>
  <c r="AU260" i="4"/>
  <c r="AU658" i="4"/>
  <c r="AU1130" i="4"/>
  <c r="AU1113" i="4"/>
  <c r="AU796" i="4"/>
  <c r="AU32" i="4"/>
  <c r="AU61" i="4"/>
  <c r="AU520" i="4"/>
  <c r="AT520" i="4" s="1"/>
  <c r="AS520" i="4" s="1"/>
  <c r="AR520" i="4" s="1"/>
  <c r="AQ520" i="4" s="1"/>
  <c r="AP520" i="4" s="1"/>
  <c r="AO520" i="4" s="1"/>
  <c r="AN520" i="4" s="1"/>
  <c r="AM520" i="4" s="1"/>
  <c r="AL520" i="4" s="1"/>
  <c r="AU995" i="4"/>
  <c r="AU989" i="4"/>
  <c r="AT989" i="4" s="1"/>
  <c r="AS989" i="4" s="1"/>
  <c r="AR989" i="4" s="1"/>
  <c r="AQ989" i="4" s="1"/>
  <c r="AP989" i="4" s="1"/>
  <c r="AO989" i="4" s="1"/>
  <c r="AN989" i="4" s="1"/>
  <c r="AM989" i="4" s="1"/>
  <c r="AL989" i="4" s="1"/>
  <c r="AI989" i="4" s="1"/>
  <c r="AU1069" i="4"/>
  <c r="AU855" i="4"/>
  <c r="AU678" i="4"/>
  <c r="BL28" i="4"/>
  <c r="BK28" i="4" s="1"/>
  <c r="BJ28" i="4" s="1"/>
  <c r="BI28" i="4" s="1"/>
  <c r="BH28" i="4" s="1"/>
  <c r="BG28" i="4" s="1"/>
  <c r="BF28" i="4" s="1"/>
  <c r="BE28" i="4" s="1"/>
  <c r="BD28" i="4" s="1"/>
  <c r="BC28" i="4" s="1"/>
  <c r="BA28" i="4" s="1"/>
  <c r="AU668" i="4"/>
  <c r="AT668" i="4" s="1"/>
  <c r="AS668" i="4" s="1"/>
  <c r="AR668" i="4" s="1"/>
  <c r="AQ668" i="4" s="1"/>
  <c r="AP668" i="4" s="1"/>
  <c r="AO668" i="4" s="1"/>
  <c r="AN668" i="4" s="1"/>
  <c r="AM668" i="4" s="1"/>
  <c r="AL668" i="4" s="1"/>
  <c r="BL155" i="4"/>
  <c r="AU455" i="4"/>
  <c r="AT455" i="4" s="1"/>
  <c r="AS455" i="4" s="1"/>
  <c r="AR455" i="4" s="1"/>
  <c r="AQ455" i="4" s="1"/>
  <c r="AP455" i="4" s="1"/>
  <c r="AO455" i="4" s="1"/>
  <c r="AN455" i="4" s="1"/>
  <c r="AM455" i="4" s="1"/>
  <c r="AL455" i="4" s="1"/>
  <c r="AU1061" i="4"/>
  <c r="AU390" i="4"/>
  <c r="AT390" i="4" s="1"/>
  <c r="AS390" i="4" s="1"/>
  <c r="AR390" i="4" s="1"/>
  <c r="AQ390" i="4" s="1"/>
  <c r="AP390" i="4" s="1"/>
  <c r="AO390" i="4" s="1"/>
  <c r="AN390" i="4" s="1"/>
  <c r="AM390" i="4" s="1"/>
  <c r="AL390" i="4" s="1"/>
  <c r="AU877" i="4"/>
  <c r="AU712" i="4"/>
  <c r="BL160" i="4"/>
  <c r="AU35" i="4"/>
  <c r="BL63" i="4"/>
  <c r="AU638" i="4"/>
  <c r="AT638" i="4" s="1"/>
  <c r="AS638" i="4" s="1"/>
  <c r="AR638" i="4" s="1"/>
  <c r="AQ638" i="4" s="1"/>
  <c r="AP638" i="4" s="1"/>
  <c r="AO638" i="4" s="1"/>
  <c r="AN638" i="4" s="1"/>
  <c r="AM638" i="4" s="1"/>
  <c r="AL638" i="4" s="1"/>
  <c r="AU673" i="4"/>
  <c r="AU979" i="4"/>
  <c r="AU90" i="4"/>
  <c r="AU38" i="4"/>
  <c r="AU721" i="4"/>
  <c r="AU75" i="4"/>
  <c r="AU335" i="4"/>
  <c r="BL172" i="4"/>
  <c r="BK172" i="4" s="1"/>
  <c r="BJ172" i="4" s="1"/>
  <c r="BI172" i="4" s="1"/>
  <c r="BH172" i="4" s="1"/>
  <c r="BG172" i="4" s="1"/>
  <c r="BF172" i="4" s="1"/>
  <c r="BE172" i="4" s="1"/>
  <c r="BD172" i="4" s="1"/>
  <c r="BC172" i="4" s="1"/>
  <c r="AU97" i="4"/>
  <c r="AT97" i="4" s="1"/>
  <c r="AS97" i="4" s="1"/>
  <c r="AR97" i="4" s="1"/>
  <c r="AQ97" i="4" s="1"/>
  <c r="AP97" i="4" s="1"/>
  <c r="AO97" i="4" s="1"/>
  <c r="AN97" i="4" s="1"/>
  <c r="AM97" i="4" s="1"/>
  <c r="AL97" i="4" s="1"/>
  <c r="AI97" i="4" s="1"/>
  <c r="AU1074" i="4"/>
  <c r="AU893" i="4"/>
  <c r="BL89" i="4"/>
  <c r="AU1088" i="4"/>
  <c r="BL17" i="4"/>
  <c r="AU280" i="4"/>
  <c r="AT280" i="4" s="1"/>
  <c r="AS280" i="4" s="1"/>
  <c r="AR280" i="4" s="1"/>
  <c r="AQ280" i="4" s="1"/>
  <c r="AP280" i="4" s="1"/>
  <c r="AO280" i="4" s="1"/>
  <c r="AN280" i="4" s="1"/>
  <c r="AM280" i="4" s="1"/>
  <c r="AL280" i="4" s="1"/>
  <c r="AI280" i="4" s="1"/>
  <c r="BL101" i="4"/>
  <c r="AU66" i="4"/>
  <c r="AU1125" i="4"/>
  <c r="AU657" i="4"/>
  <c r="AT657" i="4" s="1"/>
  <c r="AS657" i="4" s="1"/>
  <c r="AR657" i="4" s="1"/>
  <c r="AQ657" i="4" s="1"/>
  <c r="AP657" i="4" s="1"/>
  <c r="AO657" i="4" s="1"/>
  <c r="AN657" i="4" s="1"/>
  <c r="AM657" i="4" s="1"/>
  <c r="AL657" i="4" s="1"/>
  <c r="AU887" i="4"/>
  <c r="BL52" i="4"/>
  <c r="BK52" i="4" s="1"/>
  <c r="BJ52" i="4" s="1"/>
  <c r="BI52" i="4" s="1"/>
  <c r="BH52" i="4" s="1"/>
  <c r="BG52" i="4" s="1"/>
  <c r="BF52" i="4" s="1"/>
  <c r="BE52" i="4" s="1"/>
  <c r="BD52" i="4" s="1"/>
  <c r="BC52" i="4" s="1"/>
  <c r="AU50" i="4"/>
  <c r="AT50" i="4" s="1"/>
  <c r="AS50" i="4" s="1"/>
  <c r="AR50" i="4" s="1"/>
  <c r="AQ50" i="4" s="1"/>
  <c r="AP50" i="4" s="1"/>
  <c r="AO50" i="4" s="1"/>
  <c r="AN50" i="4" s="1"/>
  <c r="AM50" i="4" s="1"/>
  <c r="AL50" i="4" s="1"/>
  <c r="BL116" i="4"/>
  <c r="AU901" i="4"/>
  <c r="AU419" i="4"/>
  <c r="AT419" i="4" s="1"/>
  <c r="AS419" i="4" s="1"/>
  <c r="AR419" i="4" s="1"/>
  <c r="AQ419" i="4" s="1"/>
  <c r="AP419" i="4" s="1"/>
  <c r="AO419" i="4" s="1"/>
  <c r="AN419" i="4" s="1"/>
  <c r="AM419" i="4" s="1"/>
  <c r="AL419" i="4" s="1"/>
  <c r="AI419" i="4" s="1"/>
  <c r="AU729" i="4"/>
  <c r="AT729" i="4" s="1"/>
  <c r="AS729" i="4" s="1"/>
  <c r="AR729" i="4" s="1"/>
  <c r="AQ729" i="4" s="1"/>
  <c r="AP729" i="4" s="1"/>
  <c r="AO729" i="4" s="1"/>
  <c r="AN729" i="4" s="1"/>
  <c r="AM729" i="4" s="1"/>
  <c r="AL729" i="4" s="1"/>
  <c r="BL188" i="4"/>
  <c r="AU899" i="4"/>
  <c r="AU247" i="4"/>
  <c r="AT247" i="4" s="1"/>
  <c r="AS247" i="4" s="1"/>
  <c r="AR247" i="4" s="1"/>
  <c r="AQ247" i="4" s="1"/>
  <c r="AP247" i="4" s="1"/>
  <c r="AO247" i="4" s="1"/>
  <c r="AN247" i="4" s="1"/>
  <c r="AM247" i="4" s="1"/>
  <c r="AL247" i="4" s="1"/>
  <c r="AU420" i="4"/>
  <c r="AT420" i="4" s="1"/>
  <c r="AS420" i="4" s="1"/>
  <c r="AR420" i="4" s="1"/>
  <c r="AQ420" i="4" s="1"/>
  <c r="AP420" i="4" s="1"/>
  <c r="AO420" i="4" s="1"/>
  <c r="AN420" i="4" s="1"/>
  <c r="AM420" i="4" s="1"/>
  <c r="AL420" i="4" s="1"/>
  <c r="AU1098" i="4"/>
  <c r="AT1098" i="4" s="1"/>
  <c r="AS1098" i="4" s="1"/>
  <c r="AR1098" i="4" s="1"/>
  <c r="AQ1098" i="4" s="1"/>
  <c r="AP1098" i="4" s="1"/>
  <c r="AO1098" i="4" s="1"/>
  <c r="AN1098" i="4" s="1"/>
  <c r="AM1098" i="4" s="1"/>
  <c r="AL1098" i="4" s="1"/>
  <c r="AU1036" i="4"/>
  <c r="AT1036" i="4" s="1"/>
  <c r="AS1036" i="4" s="1"/>
  <c r="AR1036" i="4" s="1"/>
  <c r="AQ1036" i="4" s="1"/>
  <c r="AP1036" i="4" s="1"/>
  <c r="AO1036" i="4" s="1"/>
  <c r="AN1036" i="4" s="1"/>
  <c r="AM1036" i="4" s="1"/>
  <c r="AL1036" i="4" s="1"/>
  <c r="BL106" i="4"/>
  <c r="AU1121" i="4"/>
  <c r="AU976" i="4"/>
  <c r="AU152" i="4"/>
  <c r="AU1072" i="4"/>
  <c r="AT1072" i="4" s="1"/>
  <c r="AS1072" i="4" s="1"/>
  <c r="AR1072" i="4" s="1"/>
  <c r="AQ1072" i="4" s="1"/>
  <c r="AP1072" i="4" s="1"/>
  <c r="AO1072" i="4" s="1"/>
  <c r="AN1072" i="4" s="1"/>
  <c r="AM1072" i="4" s="1"/>
  <c r="AL1072" i="4" s="1"/>
  <c r="AU541" i="4"/>
  <c r="AU848" i="4"/>
  <c r="AU1007" i="4"/>
  <c r="AU711" i="4"/>
  <c r="BL73" i="4"/>
  <c r="AU602" i="4"/>
  <c r="AT602" i="4" s="1"/>
  <c r="AS602" i="4" s="1"/>
  <c r="AR602" i="4" s="1"/>
  <c r="AQ602" i="4" s="1"/>
  <c r="AP602" i="4" s="1"/>
  <c r="AO602" i="4" s="1"/>
  <c r="AN602" i="4" s="1"/>
  <c r="AM602" i="4" s="1"/>
  <c r="AL602" i="4" s="1"/>
  <c r="BL102" i="4"/>
  <c r="BL11" i="4"/>
  <c r="BK11" i="4" s="1"/>
  <c r="BJ11" i="4" s="1"/>
  <c r="BI11" i="4" s="1"/>
  <c r="BH11" i="4" s="1"/>
  <c r="BG11" i="4" s="1"/>
  <c r="BF11" i="4" s="1"/>
  <c r="BE11" i="4" s="1"/>
  <c r="BD11" i="4" s="1"/>
  <c r="BC11" i="4" s="1"/>
  <c r="AU702" i="4"/>
  <c r="I1005" i="4"/>
  <c r="AF1005" i="4"/>
  <c r="I603" i="4"/>
  <c r="AF603" i="4"/>
  <c r="I629" i="4"/>
  <c r="AF629" i="4"/>
  <c r="AF230" i="4"/>
  <c r="AF964" i="4"/>
  <c r="I235" i="4"/>
  <c r="AF235" i="4"/>
  <c r="I642" i="4"/>
  <c r="AF642" i="4"/>
  <c r="J957" i="4"/>
  <c r="AF957" i="4"/>
  <c r="AF490" i="4"/>
  <c r="I952" i="4"/>
  <c r="AF952" i="4"/>
  <c r="I240" i="4"/>
  <c r="AF240" i="4"/>
  <c r="AF749" i="4"/>
  <c r="AF285" i="4"/>
  <c r="AF635" i="4"/>
  <c r="AF936" i="4"/>
  <c r="AF1102" i="4"/>
  <c r="I284" i="4"/>
  <c r="AF284" i="4"/>
  <c r="I307" i="4"/>
  <c r="AF931" i="4"/>
  <c r="I931" i="4"/>
  <c r="I450" i="4"/>
  <c r="AF450" i="4"/>
  <c r="H168" i="4"/>
  <c r="AF168" i="4"/>
  <c r="I641" i="4"/>
  <c r="AF641" i="4"/>
  <c r="I438" i="4"/>
  <c r="AF438" i="4"/>
  <c r="AF988" i="4"/>
  <c r="AF965" i="4"/>
  <c r="AF715" i="4"/>
  <c r="I800" i="4"/>
  <c r="AF800" i="4"/>
  <c r="I598" i="4"/>
  <c r="AF598" i="4"/>
  <c r="I458" i="4"/>
  <c r="AF458" i="4"/>
  <c r="AF428" i="4"/>
  <c r="AF67" i="4"/>
  <c r="AF1088" i="4"/>
  <c r="AF1049" i="4"/>
  <c r="K1049" i="4"/>
  <c r="I1020" i="4"/>
  <c r="AF1020" i="4"/>
  <c r="AF714" i="4"/>
  <c r="AF437" i="4"/>
  <c r="AF776" i="4"/>
  <c r="AF1029" i="4"/>
  <c r="I1029" i="4"/>
  <c r="I663" i="4"/>
  <c r="AF663" i="4"/>
  <c r="I293" i="4"/>
  <c r="AF293" i="4"/>
  <c r="AF470" i="4"/>
  <c r="AF1036" i="4"/>
  <c r="AF984" i="4"/>
  <c r="I1043" i="4"/>
  <c r="AF1043" i="4"/>
  <c r="AF644" i="4"/>
  <c r="AF1126" i="4"/>
  <c r="K1126" i="4"/>
  <c r="I739" i="4"/>
  <c r="AF739" i="4"/>
  <c r="AF39" i="4"/>
  <c r="AF80" i="4"/>
  <c r="I701" i="4"/>
  <c r="AF701" i="4"/>
  <c r="AF746" i="4"/>
  <c r="AF1129" i="4"/>
  <c r="AF992" i="4"/>
  <c r="AF424" i="4"/>
  <c r="AF638" i="4"/>
  <c r="AF1028" i="4"/>
  <c r="AF540" i="4"/>
  <c r="I388" i="4"/>
  <c r="AF271" i="4"/>
  <c r="AC107" i="2"/>
  <c r="AC405" i="2"/>
  <c r="AB162" i="2"/>
  <c r="AB367" i="2"/>
  <c r="AC367" i="2"/>
  <c r="AB527" i="2"/>
  <c r="AB250" i="2"/>
  <c r="AC250" i="2"/>
  <c r="AA519" i="2"/>
  <c r="AE519" i="2" s="1"/>
  <c r="AB185" i="2"/>
  <c r="AB126" i="2"/>
  <c r="AC126" i="2"/>
  <c r="AF55" i="4"/>
  <c r="AA212" i="2"/>
  <c r="AE212" i="2" s="1"/>
  <c r="AB66" i="2"/>
  <c r="AC66" i="2"/>
  <c r="AA307" i="2"/>
  <c r="AE307" i="2" s="1"/>
  <c r="AB212" i="2"/>
  <c r="AB324" i="2"/>
  <c r="AC527" i="2"/>
  <c r="AC499" i="2"/>
  <c r="AA499" i="2"/>
  <c r="AE499" i="2" s="1"/>
  <c r="AB316" i="2"/>
  <c r="AB457" i="2"/>
  <c r="AB124" i="2"/>
  <c r="AA432" i="2"/>
  <c r="AE432" i="2" s="1"/>
  <c r="AB569" i="2"/>
  <c r="AA316" i="2"/>
  <c r="AE316" i="2" s="1"/>
  <c r="AA457" i="2"/>
  <c r="AE457" i="2" s="1"/>
  <c r="AA322" i="2"/>
  <c r="AE322" i="2" s="1"/>
  <c r="AC309" i="2"/>
  <c r="AB568" i="2"/>
  <c r="AC111" i="2"/>
  <c r="AA309" i="2"/>
  <c r="AE309" i="2" s="1"/>
  <c r="AA132" i="2"/>
  <c r="AE132" i="2" s="1"/>
  <c r="AA523" i="2"/>
  <c r="AE523" i="2" s="1"/>
  <c r="AB203" i="2"/>
  <c r="AC209" i="2"/>
  <c r="AC523" i="2"/>
  <c r="AA58" i="2"/>
  <c r="AE58" i="2" s="1"/>
  <c r="AC331" i="2"/>
  <c r="AA310" i="2"/>
  <c r="AE310" i="2" s="1"/>
  <c r="AB323" i="2"/>
  <c r="AC432" i="2"/>
  <c r="AB485" i="2"/>
  <c r="AC624" i="2"/>
  <c r="AA216" i="2"/>
  <c r="AE216" i="2" s="1"/>
  <c r="AB562" i="2"/>
  <c r="AA496" i="2"/>
  <c r="AE496" i="2" s="1"/>
  <c r="AC321" i="2"/>
  <c r="AB322" i="2"/>
  <c r="AA324" i="2"/>
  <c r="AE324" i="2" s="1"/>
  <c r="AC328" i="2"/>
  <c r="AA229" i="2"/>
  <c r="AE229" i="2" s="1"/>
  <c r="AC229" i="2"/>
  <c r="AB197" i="2"/>
  <c r="AA203" i="2"/>
  <c r="AE203" i="2" s="1"/>
  <c r="AA209" i="2"/>
  <c r="AE209" i="2" s="1"/>
  <c r="AA298" i="2"/>
  <c r="AE298" i="2" s="1"/>
  <c r="AB331" i="2"/>
  <c r="AC310" i="2"/>
  <c r="AA323" i="2"/>
  <c r="AE323" i="2" s="1"/>
  <c r="AA485" i="2"/>
  <c r="AE485" i="2" s="1"/>
  <c r="AB624" i="2"/>
  <c r="AC216" i="2"/>
  <c r="AA562" i="2"/>
  <c r="AE562" i="2" s="1"/>
  <c r="AB496" i="2"/>
  <c r="AA415" i="2"/>
  <c r="AE415" i="2" s="1"/>
  <c r="AB525" i="2"/>
  <c r="AA110" i="2"/>
  <c r="AE110" i="2" s="1"/>
  <c r="AB328" i="2"/>
  <c r="AC281" i="2"/>
  <c r="AC298" i="2"/>
  <c r="AA416" i="2"/>
  <c r="AE416" i="2" s="1"/>
  <c r="AA349" i="2"/>
  <c r="AE349" i="2" s="1"/>
  <c r="AC574" i="2"/>
  <c r="AA34" i="2"/>
  <c r="AE34" i="2" s="1"/>
  <c r="AC610" i="2"/>
  <c r="AA321" i="2"/>
  <c r="AE321" i="2" s="1"/>
  <c r="AA568" i="2"/>
  <c r="AE568" i="2" s="1"/>
  <c r="AA111" i="2"/>
  <c r="AE111" i="2" s="1"/>
  <c r="AC416" i="2"/>
  <c r="AC349" i="2"/>
  <c r="AB574" i="2"/>
  <c r="AB34" i="2"/>
  <c r="AA610" i="2"/>
  <c r="AE610" i="2" s="1"/>
  <c r="AB248" i="2"/>
  <c r="AC61" i="2"/>
  <c r="AA252" i="2"/>
  <c r="AE252" i="2" s="1"/>
  <c r="AC619" i="2"/>
  <c r="AA162" i="2"/>
  <c r="AE162" i="2" s="1"/>
  <c r="AC437" i="2"/>
  <c r="AC197" i="2"/>
  <c r="AC132" i="2"/>
  <c r="AB58" i="2"/>
  <c r="AC248" i="2"/>
  <c r="AA61" i="2"/>
  <c r="AE61" i="2" s="1"/>
  <c r="AC252" i="2"/>
  <c r="AC110" i="2"/>
  <c r="AC560" i="2"/>
  <c r="AA560" i="2"/>
  <c r="AE560" i="2" s="1"/>
  <c r="AC24" i="2"/>
  <c r="AA24" i="2"/>
  <c r="AE24" i="2" s="1"/>
  <c r="AB24" i="2"/>
  <c r="AC433" i="2"/>
  <c r="AB519" i="2"/>
  <c r="AA151" i="2"/>
  <c r="AE151" i="2" s="1"/>
  <c r="AB560" i="2"/>
  <c r="AB105" i="2"/>
  <c r="AA247" i="2"/>
  <c r="AE247" i="2" s="1"/>
  <c r="AA379" i="2"/>
  <c r="AE379" i="2" s="1"/>
  <c r="AB379" i="2"/>
  <c r="AC379" i="2"/>
  <c r="AC72" i="2"/>
  <c r="AA72" i="2"/>
  <c r="AE72" i="2" s="1"/>
  <c r="AB72" i="2"/>
  <c r="AB539" i="2"/>
  <c r="AC539" i="2"/>
  <c r="AA539" i="2"/>
  <c r="AE539" i="2" s="1"/>
  <c r="AC297" i="2"/>
  <c r="AB297" i="2"/>
  <c r="AA297" i="2"/>
  <c r="AE297" i="2" s="1"/>
  <c r="AB408" i="2"/>
  <c r="AA408" i="2"/>
  <c r="AE408" i="2" s="1"/>
  <c r="AC408" i="2"/>
  <c r="AA145" i="2"/>
  <c r="AE145" i="2" s="1"/>
  <c r="AB145" i="2"/>
  <c r="AC145" i="2"/>
  <c r="AA318" i="2"/>
  <c r="AE318" i="2" s="1"/>
  <c r="AC318" i="2"/>
  <c r="AA105" i="2"/>
  <c r="AE105" i="2" s="1"/>
  <c r="AC115" i="2"/>
  <c r="AA115" i="2"/>
  <c r="AE115" i="2" s="1"/>
  <c r="AA381" i="2"/>
  <c r="AE381" i="2" s="1"/>
  <c r="AC381" i="2"/>
  <c r="AB381" i="2"/>
  <c r="AB545" i="2"/>
  <c r="AC545" i="2"/>
  <c r="AA545" i="2"/>
  <c r="AE545" i="2" s="1"/>
  <c r="AA98" i="2"/>
  <c r="AE98" i="2" s="1"/>
  <c r="AB98" i="2"/>
  <c r="AB447" i="2"/>
  <c r="AA320" i="2"/>
  <c r="AE320" i="2" s="1"/>
  <c r="AC392" i="2"/>
  <c r="AB151" i="2"/>
  <c r="AC65" i="2"/>
  <c r="AB115" i="2"/>
  <c r="AC247" i="2"/>
  <c r="AB273" i="2"/>
  <c r="AA273" i="2"/>
  <c r="AE273" i="2" s="1"/>
  <c r="AC273" i="2"/>
  <c r="AB304" i="2"/>
  <c r="AC304" i="2"/>
  <c r="AA304" i="2"/>
  <c r="AE304" i="2" s="1"/>
  <c r="AA184" i="2"/>
  <c r="AE184" i="2" s="1"/>
  <c r="AC184" i="2"/>
  <c r="AA567" i="2"/>
  <c r="AE567" i="2" s="1"/>
  <c r="AB567" i="2"/>
  <c r="AC341" i="2"/>
  <c r="AB341" i="2"/>
  <c r="AA341" i="2"/>
  <c r="AE341" i="2" s="1"/>
  <c r="AA154" i="2"/>
  <c r="AE154" i="2" s="1"/>
  <c r="AB154" i="2"/>
  <c r="AC154" i="2"/>
  <c r="AC59" i="2"/>
  <c r="AA59" i="2"/>
  <c r="AE59" i="2" s="1"/>
  <c r="AB59" i="2"/>
  <c r="AA234" i="2"/>
  <c r="AE234" i="2" s="1"/>
  <c r="AC234" i="2"/>
  <c r="AA520" i="2"/>
  <c r="AE520" i="2" s="1"/>
  <c r="AB520" i="2"/>
  <c r="AB497" i="2"/>
  <c r="AC497" i="2"/>
  <c r="AA497" i="2"/>
  <c r="AE497" i="2" s="1"/>
  <c r="AC158" i="2"/>
  <c r="AB158" i="2"/>
  <c r="AA101" i="2"/>
  <c r="AE101" i="2" s="1"/>
  <c r="AB101" i="2"/>
  <c r="AC101" i="2"/>
  <c r="AB170" i="2"/>
  <c r="AC170" i="2"/>
  <c r="AA170" i="2"/>
  <c r="AE170" i="2" s="1"/>
  <c r="AA447" i="2"/>
  <c r="AE447" i="2" s="1"/>
  <c r="AC559" i="2"/>
  <c r="AA158" i="2"/>
  <c r="AE158" i="2" s="1"/>
  <c r="AC320" i="2"/>
  <c r="AA392" i="2"/>
  <c r="AE392" i="2" s="1"/>
  <c r="AB65" i="2"/>
  <c r="AC528" i="2"/>
  <c r="AA528" i="2"/>
  <c r="AE528" i="2" s="1"/>
  <c r="AB528" i="2"/>
  <c r="AC413" i="2"/>
  <c r="AB413" i="2"/>
  <c r="AA413" i="2"/>
  <c r="AE413" i="2" s="1"/>
  <c r="AC147" i="2"/>
  <c r="AA147" i="2"/>
  <c r="AE147" i="2" s="1"/>
  <c r="AB380" i="2"/>
  <c r="AA380" i="2"/>
  <c r="AE380" i="2" s="1"/>
  <c r="AC380" i="2"/>
  <c r="AB366" i="2"/>
  <c r="AA366" i="2"/>
  <c r="AE366" i="2" s="1"/>
  <c r="AC366" i="2"/>
  <c r="AB502" i="2"/>
  <c r="AA502" i="2"/>
  <c r="AE502" i="2" s="1"/>
  <c r="AC502" i="2"/>
  <c r="AC136" i="2"/>
  <c r="AA136" i="2"/>
  <c r="AE136" i="2" s="1"/>
  <c r="AB136" i="2"/>
  <c r="AB559" i="2"/>
  <c r="AC123" i="2"/>
  <c r="AA338" i="2"/>
  <c r="AE338" i="2" s="1"/>
  <c r="AC55" i="2"/>
  <c r="AC98" i="2"/>
  <c r="AC149" i="2"/>
  <c r="AB149" i="2"/>
  <c r="AA149" i="2"/>
  <c r="AE149" i="2" s="1"/>
  <c r="AB480" i="2"/>
  <c r="AC480" i="2"/>
  <c r="AA480" i="2"/>
  <c r="AE480" i="2" s="1"/>
  <c r="AC601" i="2"/>
  <c r="AA601" i="2"/>
  <c r="AE601" i="2" s="1"/>
  <c r="AB601" i="2"/>
  <c r="AA264" i="2"/>
  <c r="AE264" i="2" s="1"/>
  <c r="AB264" i="2"/>
  <c r="AC264" i="2"/>
  <c r="AA521" i="2"/>
  <c r="AE521" i="2" s="1"/>
  <c r="AB521" i="2"/>
  <c r="AC521" i="2"/>
  <c r="AC215" i="2"/>
  <c r="AA215" i="2"/>
  <c r="AE215" i="2" s="1"/>
  <c r="AB215" i="2"/>
  <c r="AB123" i="2"/>
  <c r="AC338" i="2"/>
  <c r="AB55" i="2"/>
  <c r="AC268" i="2"/>
  <c r="AA268" i="2"/>
  <c r="AE268" i="2" s="1"/>
  <c r="AB375" i="2"/>
  <c r="AA375" i="2"/>
  <c r="AE375" i="2" s="1"/>
  <c r="AC375" i="2"/>
  <c r="AC546" i="2"/>
  <c r="AA546" i="2"/>
  <c r="AE546" i="2" s="1"/>
  <c r="AB546" i="2"/>
  <c r="AB263" i="2"/>
  <c r="AC263" i="2"/>
  <c r="AA263" i="2"/>
  <c r="AE263" i="2" s="1"/>
  <c r="AA243" i="2"/>
  <c r="AE243" i="2" s="1"/>
  <c r="AB243" i="2"/>
  <c r="AC243" i="2"/>
  <c r="AB30" i="2"/>
  <c r="AA30" i="2"/>
  <c r="AE30" i="2" s="1"/>
  <c r="AC233" i="2"/>
  <c r="AA233" i="2"/>
  <c r="AE233" i="2" s="1"/>
  <c r="AB233" i="2"/>
  <c r="AB594" i="2"/>
  <c r="AA594" i="2"/>
  <c r="AE594" i="2" s="1"/>
  <c r="AC594" i="2"/>
  <c r="AA552" i="2"/>
  <c r="AE552" i="2" s="1"/>
  <c r="AB552" i="2"/>
  <c r="AC552" i="2"/>
  <c r="AB285" i="2"/>
  <c r="AC343" i="2"/>
  <c r="AA92" i="2"/>
  <c r="AE92" i="2" s="1"/>
  <c r="AC92" i="2"/>
  <c r="AB92" i="2"/>
  <c r="AB119" i="2"/>
  <c r="AC119" i="2"/>
  <c r="AA119" i="2"/>
  <c r="AE119" i="2" s="1"/>
  <c r="AB587" i="2"/>
  <c r="AC587" i="2"/>
  <c r="AA116" i="2"/>
  <c r="AE116" i="2" s="1"/>
  <c r="AC116" i="2"/>
  <c r="AC67" i="2"/>
  <c r="AA67" i="2"/>
  <c r="AE67" i="2" s="1"/>
  <c r="AB67" i="2"/>
  <c r="AA461" i="2"/>
  <c r="AE461" i="2" s="1"/>
  <c r="AB461" i="2"/>
  <c r="AC461" i="2"/>
  <c r="AC73" i="2"/>
  <c r="AB73" i="2"/>
  <c r="AA73" i="2"/>
  <c r="AE73" i="2" s="1"/>
  <c r="AB307" i="2"/>
  <c r="AB107" i="2"/>
  <c r="AC251" i="2"/>
  <c r="AB251" i="2"/>
  <c r="AA251" i="2"/>
  <c r="AE251" i="2" s="1"/>
  <c r="AB472" i="2"/>
  <c r="AC472" i="2"/>
  <c r="AA472" i="2"/>
  <c r="AE472" i="2" s="1"/>
  <c r="AB221" i="2"/>
  <c r="AC221" i="2"/>
  <c r="AA221" i="2"/>
  <c r="AE221" i="2" s="1"/>
  <c r="AA143" i="2"/>
  <c r="AE143" i="2" s="1"/>
  <c r="AC143" i="2"/>
  <c r="AB143" i="2"/>
  <c r="AB582" i="2"/>
  <c r="AC582" i="2"/>
  <c r="AA582" i="2"/>
  <c r="AE582" i="2" s="1"/>
  <c r="O1244" i="1"/>
  <c r="AB177" i="2"/>
  <c r="AC177" i="2"/>
  <c r="AA177" i="2"/>
  <c r="AE177" i="2" s="1"/>
  <c r="AA377" i="2"/>
  <c r="AE377" i="2" s="1"/>
  <c r="AC299" i="2"/>
  <c r="AC500" i="2"/>
  <c r="AB500" i="2"/>
  <c r="AA500" i="2"/>
  <c r="AE500" i="2" s="1"/>
  <c r="AC336" i="2"/>
  <c r="AA336" i="2"/>
  <c r="AE336" i="2" s="1"/>
  <c r="AA317" i="2"/>
  <c r="AE317" i="2" s="1"/>
  <c r="AB317" i="2"/>
  <c r="AC317" i="2"/>
  <c r="AB23" i="2"/>
  <c r="AC23" i="2"/>
  <c r="AA23" i="2"/>
  <c r="AE23" i="2" s="1"/>
  <c r="AC259" i="2"/>
  <c r="AB259" i="2"/>
  <c r="AA259" i="2"/>
  <c r="AE259" i="2" s="1"/>
  <c r="AA260" i="2"/>
  <c r="AE260" i="2" s="1"/>
  <c r="AB260" i="2"/>
  <c r="AC260" i="2"/>
  <c r="AA238" i="2"/>
  <c r="AE238" i="2" s="1"/>
  <c r="AB238" i="2"/>
  <c r="AC238" i="2"/>
  <c r="AB465" i="2"/>
  <c r="AC465" i="2"/>
  <c r="AA465" i="2"/>
  <c r="AE465" i="2" s="1"/>
  <c r="AB283" i="2"/>
  <c r="AC283" i="2"/>
  <c r="AA283" i="2"/>
  <c r="AE283" i="2" s="1"/>
  <c r="AB538" i="2"/>
  <c r="AA538" i="2"/>
  <c r="AE538" i="2" s="1"/>
  <c r="AC538" i="2"/>
  <c r="AC62" i="2"/>
  <c r="AB62" i="2"/>
  <c r="AA62" i="2"/>
  <c r="AE62" i="2" s="1"/>
  <c r="AB274" i="2"/>
  <c r="AC274" i="2"/>
  <c r="AA274" i="2"/>
  <c r="AE274" i="2" s="1"/>
  <c r="AA166" i="2"/>
  <c r="AE166" i="2" s="1"/>
  <c r="AC166" i="2"/>
  <c r="AB166" i="2"/>
  <c r="AB94" i="2"/>
  <c r="AC94" i="2"/>
  <c r="AC161" i="2"/>
  <c r="AB161" i="2"/>
  <c r="AA161" i="2"/>
  <c r="AE161" i="2" s="1"/>
  <c r="AC231" i="2"/>
  <c r="AB231" i="2"/>
  <c r="AA231" i="2"/>
  <c r="AE231" i="2" s="1"/>
  <c r="AB532" i="2"/>
  <c r="AA532" i="2"/>
  <c r="AE532" i="2" s="1"/>
  <c r="AC532" i="2"/>
  <c r="AB232" i="2"/>
  <c r="AC232" i="2"/>
  <c r="AA232" i="2"/>
  <c r="AE232" i="2" s="1"/>
  <c r="AA279" i="2"/>
  <c r="AE279" i="2" s="1"/>
  <c r="AB279" i="2"/>
  <c r="AC279" i="2"/>
  <c r="AC566" i="2"/>
  <c r="AA566" i="2"/>
  <c r="AE566" i="2" s="1"/>
  <c r="AB566" i="2"/>
  <c r="AC57" i="2"/>
  <c r="AA57" i="2"/>
  <c r="AE57" i="2" s="1"/>
  <c r="AB57" i="2"/>
  <c r="AB120" i="2"/>
  <c r="AC120" i="2"/>
  <c r="AA120" i="2"/>
  <c r="AE120" i="2" s="1"/>
  <c r="AB114" i="2"/>
  <c r="AA114" i="2"/>
  <c r="AE114" i="2" s="1"/>
  <c r="AC114" i="2"/>
  <c r="AC446" i="2"/>
  <c r="AB446" i="2"/>
  <c r="AA446" i="2"/>
  <c r="AE446" i="2" s="1"/>
  <c r="AB48" i="2"/>
  <c r="AC48" i="2"/>
  <c r="AA48" i="2"/>
  <c r="AE48" i="2" s="1"/>
  <c r="AB29" i="2"/>
  <c r="AC29" i="2"/>
  <c r="AA29" i="2"/>
  <c r="AE29" i="2" s="1"/>
  <c r="AB144" i="2"/>
  <c r="AC144" i="2"/>
  <c r="AA144" i="2"/>
  <c r="AE144" i="2" s="1"/>
  <c r="AB383" i="2"/>
  <c r="AC383" i="2"/>
  <c r="AA383" i="2"/>
  <c r="AE383" i="2" s="1"/>
  <c r="AB81" i="2"/>
  <c r="AC81" i="2"/>
  <c r="AA81" i="2"/>
  <c r="AE81" i="2" s="1"/>
  <c r="AA156" i="2"/>
  <c r="AE156" i="2" s="1"/>
  <c r="AB156" i="2"/>
  <c r="AC156" i="2"/>
  <c r="AB452" i="2"/>
  <c r="AC452" i="2"/>
  <c r="AA452" i="2"/>
  <c r="AE452" i="2" s="1"/>
  <c r="AA253" i="2"/>
  <c r="AE253" i="2" s="1"/>
  <c r="AB253" i="2"/>
  <c r="AC253" i="2"/>
  <c r="AC39" i="2"/>
  <c r="AA39" i="2"/>
  <c r="AE39" i="2" s="1"/>
  <c r="AB39" i="2"/>
  <c r="AA227" i="2"/>
  <c r="AE227" i="2" s="1"/>
  <c r="AA535" i="2"/>
  <c r="AE535" i="2" s="1"/>
  <c r="AC605" i="2"/>
  <c r="AB377" i="2"/>
  <c r="AB183" i="2"/>
  <c r="AB188" i="2"/>
  <c r="AC188" i="2"/>
  <c r="AA188" i="2"/>
  <c r="AE188" i="2" s="1"/>
  <c r="AC491" i="2"/>
  <c r="AA491" i="2"/>
  <c r="AE491" i="2" s="1"/>
  <c r="AB491" i="2"/>
  <c r="AA41" i="2"/>
  <c r="AE41" i="2" s="1"/>
  <c r="AB41" i="2"/>
  <c r="AC41" i="2"/>
  <c r="AB462" i="2"/>
  <c r="AA462" i="2"/>
  <c r="AE462" i="2" s="1"/>
  <c r="AC462" i="2"/>
  <c r="AA358" i="2"/>
  <c r="AE358" i="2" s="1"/>
  <c r="AB358" i="2"/>
  <c r="AC358" i="2"/>
  <c r="AA198" i="2"/>
  <c r="AE198" i="2" s="1"/>
  <c r="AB198" i="2"/>
  <c r="AC198" i="2"/>
  <c r="AC25" i="2"/>
  <c r="AB25" i="2"/>
  <c r="AA25" i="2"/>
  <c r="AE25" i="2" s="1"/>
  <c r="AB230" i="2"/>
  <c r="AA230" i="2"/>
  <c r="AE230" i="2" s="1"/>
  <c r="AC230" i="2"/>
  <c r="AA75" i="2"/>
  <c r="AE75" i="2" s="1"/>
  <c r="AB75" i="2"/>
  <c r="AC75" i="2"/>
  <c r="AB541" i="2"/>
  <c r="AC541" i="2"/>
  <c r="AA541" i="2"/>
  <c r="AE541" i="2" s="1"/>
  <c r="AC85" i="2"/>
  <c r="AA85" i="2"/>
  <c r="AE85" i="2" s="1"/>
  <c r="AB85" i="2"/>
  <c r="AC222" i="2"/>
  <c r="AB222" i="2"/>
  <c r="AA222" i="2"/>
  <c r="AE222" i="2" s="1"/>
  <c r="AB522" i="2"/>
  <c r="AA522" i="2"/>
  <c r="AE522" i="2" s="1"/>
  <c r="AC522" i="2"/>
  <c r="AB473" i="2"/>
  <c r="AC473" i="2"/>
  <c r="AA473" i="2"/>
  <c r="AE473" i="2" s="1"/>
  <c r="AC261" i="2"/>
  <c r="AA261" i="2"/>
  <c r="AE261" i="2" s="1"/>
  <c r="AB261" i="2"/>
  <c r="AC21" i="2"/>
  <c r="AB21" i="2"/>
  <c r="AA21" i="2"/>
  <c r="AE21" i="2" s="1"/>
  <c r="AC108" i="2"/>
  <c r="AB108" i="2"/>
  <c r="AA617" i="2"/>
  <c r="AE617" i="2" s="1"/>
  <c r="AB617" i="2"/>
  <c r="AC617" i="2"/>
  <c r="AA389" i="2"/>
  <c r="AE389" i="2" s="1"/>
  <c r="AB389" i="2"/>
  <c r="AC389" i="2"/>
  <c r="AB468" i="2"/>
  <c r="AA468" i="2"/>
  <c r="AE468" i="2" s="1"/>
  <c r="AC468" i="2"/>
  <c r="AB163" i="2"/>
  <c r="AA163" i="2"/>
  <c r="AE163" i="2" s="1"/>
  <c r="AC163" i="2"/>
  <c r="AB291" i="2"/>
  <c r="AA291" i="2"/>
  <c r="AE291" i="2" s="1"/>
  <c r="AC97" i="2"/>
  <c r="AA97" i="2"/>
  <c r="AE97" i="2" s="1"/>
  <c r="AB97" i="2"/>
  <c r="AB529" i="2"/>
  <c r="AC529" i="2"/>
  <c r="AA529" i="2"/>
  <c r="AE529" i="2" s="1"/>
  <c r="AB282" i="2"/>
  <c r="AC282" i="2"/>
  <c r="AA282" i="2"/>
  <c r="AE282" i="2" s="1"/>
  <c r="AA31" i="2"/>
  <c r="AE31" i="2" s="1"/>
  <c r="AB31" i="2"/>
  <c r="AC31" i="2"/>
  <c r="AB246" i="2"/>
  <c r="AA246" i="2"/>
  <c r="AE246" i="2" s="1"/>
  <c r="AC246" i="2"/>
  <c r="AC345" i="2"/>
  <c r="AB345" i="2"/>
  <c r="AA345" i="2"/>
  <c r="AE345" i="2" s="1"/>
  <c r="AA403" i="2"/>
  <c r="AE403" i="2" s="1"/>
  <c r="AC403" i="2"/>
  <c r="AB403" i="2"/>
  <c r="AB505" i="2"/>
  <c r="AC505" i="2"/>
  <c r="AA505" i="2"/>
  <c r="AE505" i="2" s="1"/>
  <c r="AB227" i="2"/>
  <c r="AB255" i="2"/>
  <c r="AA605" i="2"/>
  <c r="AE605" i="2" s="1"/>
  <c r="AA265" i="2"/>
  <c r="AE265" i="2" s="1"/>
  <c r="AB225" i="2"/>
  <c r="AA49" i="2"/>
  <c r="AE49" i="2" s="1"/>
  <c r="AB49" i="2"/>
  <c r="AC49" i="2"/>
  <c r="AB167" i="2"/>
  <c r="AA167" i="2"/>
  <c r="AE167" i="2" s="1"/>
  <c r="AC167" i="2"/>
  <c r="AA22" i="2"/>
  <c r="AE22" i="2" s="1"/>
  <c r="AC22" i="2"/>
  <c r="AB22" i="2"/>
  <c r="AB518" i="2"/>
  <c r="AA518" i="2"/>
  <c r="AE518" i="2" s="1"/>
  <c r="AC518" i="2"/>
  <c r="AB510" i="2"/>
  <c r="AA510" i="2"/>
  <c r="AE510" i="2" s="1"/>
  <c r="AC510" i="2"/>
  <c r="AA419" i="2"/>
  <c r="AE419" i="2" s="1"/>
  <c r="AB419" i="2"/>
  <c r="AC419" i="2"/>
  <c r="AB533" i="2"/>
  <c r="AC533" i="2"/>
  <c r="AA533" i="2"/>
  <c r="AE533" i="2" s="1"/>
  <c r="AB199" i="2"/>
  <c r="AC199" i="2"/>
  <c r="AA199" i="2"/>
  <c r="AE199" i="2" s="1"/>
  <c r="AA106" i="2"/>
  <c r="AE106" i="2" s="1"/>
  <c r="AB106" i="2"/>
  <c r="AC106" i="2"/>
  <c r="AC33" i="2"/>
  <c r="AB33" i="2"/>
  <c r="AA33" i="2"/>
  <c r="AE33" i="2" s="1"/>
  <c r="AC96" i="2"/>
  <c r="AB96" i="2"/>
  <c r="AA96" i="2"/>
  <c r="AE96" i="2" s="1"/>
  <c r="AA501" i="2"/>
  <c r="AE501" i="2" s="1"/>
  <c r="AC501" i="2"/>
  <c r="AB501" i="2"/>
  <c r="AB77" i="2"/>
  <c r="AC77" i="2"/>
  <c r="AA77" i="2"/>
  <c r="AE77" i="2" s="1"/>
  <c r="AA339" i="2"/>
  <c r="AE339" i="2" s="1"/>
  <c r="AC339" i="2"/>
  <c r="AB339" i="2"/>
  <c r="AB28" i="2"/>
  <c r="AA28" i="2"/>
  <c r="AE28" i="2" s="1"/>
  <c r="AC28" i="2"/>
  <c r="AB353" i="2"/>
  <c r="AA353" i="2"/>
  <c r="AE353" i="2" s="1"/>
  <c r="AC353" i="2"/>
  <c r="AC179" i="2"/>
  <c r="AB179" i="2"/>
  <c r="AB266" i="2"/>
  <c r="AA266" i="2"/>
  <c r="AE266" i="2" s="1"/>
  <c r="AC266" i="2"/>
  <c r="AC602" i="2"/>
  <c r="AA602" i="2"/>
  <c r="AE602" i="2" s="1"/>
  <c r="AB602" i="2"/>
  <c r="AC226" i="2"/>
  <c r="AB226" i="2"/>
  <c r="AA226" i="2"/>
  <c r="AE226" i="2" s="1"/>
  <c r="AB249" i="2"/>
  <c r="AC249" i="2"/>
  <c r="AA249" i="2"/>
  <c r="AE249" i="2" s="1"/>
  <c r="AB365" i="2"/>
  <c r="AC365" i="2"/>
  <c r="AA365" i="2"/>
  <c r="AE365" i="2" s="1"/>
  <c r="AC262" i="2"/>
  <c r="AB262" i="2"/>
  <c r="AA262" i="2"/>
  <c r="AE262" i="2" s="1"/>
  <c r="AC313" i="2"/>
  <c r="AB313" i="2"/>
  <c r="AB445" i="2"/>
  <c r="AA445" i="2"/>
  <c r="AE445" i="2" s="1"/>
  <c r="AC445" i="2"/>
  <c r="AB277" i="2"/>
  <c r="AC277" i="2"/>
  <c r="AA277" i="2"/>
  <c r="AE277" i="2" s="1"/>
  <c r="AB235" i="2"/>
  <c r="AC235" i="2"/>
  <c r="AB348" i="2"/>
  <c r="AB103" i="2"/>
  <c r="AA103" i="2"/>
  <c r="AE103" i="2" s="1"/>
  <c r="AC103" i="2"/>
  <c r="AB224" i="2"/>
  <c r="AA224" i="2"/>
  <c r="AE224" i="2" s="1"/>
  <c r="AC224" i="2"/>
  <c r="AC278" i="2"/>
  <c r="AB278" i="2"/>
  <c r="AA278" i="2"/>
  <c r="AE278" i="2" s="1"/>
  <c r="AA255" i="2"/>
  <c r="AE255" i="2" s="1"/>
  <c r="AC348" i="2"/>
  <c r="AA313" i="2"/>
  <c r="AE313" i="2" s="1"/>
  <c r="AA609" i="2"/>
  <c r="AE609" i="2" s="1"/>
  <c r="AC265" i="2"/>
  <c r="AA218" i="2"/>
  <c r="AE218" i="2" s="1"/>
  <c r="AC225" i="2"/>
  <c r="AB347" i="2"/>
  <c r="AB152" i="2"/>
  <c r="AA152" i="2"/>
  <c r="AE152" i="2" s="1"/>
  <c r="AC152" i="2"/>
  <c r="AA236" i="2"/>
  <c r="AE236" i="2" s="1"/>
  <c r="AB236" i="2"/>
  <c r="AC236" i="2"/>
  <c r="AC289" i="2"/>
  <c r="AB289" i="2"/>
  <c r="AA289" i="2"/>
  <c r="AE289" i="2" s="1"/>
  <c r="AC201" i="2"/>
  <c r="AA201" i="2"/>
  <c r="AE201" i="2" s="1"/>
  <c r="AB201" i="2"/>
  <c r="AB356" i="2"/>
  <c r="AA356" i="2"/>
  <c r="AE356" i="2" s="1"/>
  <c r="AC356" i="2"/>
  <c r="AB394" i="2"/>
  <c r="AC394" i="2"/>
  <c r="AA394" i="2"/>
  <c r="AE394" i="2" s="1"/>
  <c r="AB237" i="2"/>
  <c r="AA237" i="2"/>
  <c r="AE237" i="2" s="1"/>
  <c r="AC237" i="2"/>
  <c r="AB138" i="2"/>
  <c r="AC138" i="2"/>
  <c r="AA138" i="2"/>
  <c r="AE138" i="2" s="1"/>
  <c r="AA629" i="2"/>
  <c r="AE629" i="2" s="1"/>
  <c r="AC629" i="2"/>
  <c r="AB629" i="2"/>
  <c r="AB536" i="2"/>
  <c r="AA536" i="2"/>
  <c r="AE536" i="2" s="1"/>
  <c r="AC204" i="2"/>
  <c r="AA204" i="2"/>
  <c r="AE204" i="2" s="1"/>
  <c r="AB204" i="2"/>
  <c r="AB142" i="2"/>
  <c r="AC142" i="2"/>
  <c r="AA142" i="2"/>
  <c r="AE142" i="2" s="1"/>
  <c r="AB553" i="2"/>
  <c r="AC553" i="2"/>
  <c r="AB178" i="2"/>
  <c r="AA178" i="2"/>
  <c r="AE178" i="2" s="1"/>
  <c r="AC178" i="2"/>
  <c r="AA340" i="2"/>
  <c r="AE340" i="2" s="1"/>
  <c r="AB340" i="2"/>
  <c r="AC340" i="2"/>
  <c r="AB45" i="2"/>
  <c r="AC45" i="2"/>
  <c r="AA45" i="2"/>
  <c r="AE45" i="2" s="1"/>
  <c r="AA611" i="2"/>
  <c r="AE611" i="2" s="1"/>
  <c r="AC611" i="2"/>
  <c r="AB611" i="2"/>
  <c r="AC549" i="2"/>
  <c r="AA549" i="2"/>
  <c r="AE549" i="2" s="1"/>
  <c r="AB549" i="2"/>
  <c r="AB95" i="2"/>
  <c r="AC95" i="2"/>
  <c r="AA95" i="2"/>
  <c r="AE95" i="2" s="1"/>
  <c r="AB186" i="2"/>
  <c r="AC186" i="2"/>
  <c r="AA186" i="2"/>
  <c r="AE186" i="2" s="1"/>
  <c r="AA526" i="2"/>
  <c r="AE526" i="2" s="1"/>
  <c r="AB526" i="2"/>
  <c r="AC526" i="2"/>
  <c r="AB257" i="2"/>
  <c r="AC257" i="2"/>
  <c r="AA257" i="2"/>
  <c r="AE257" i="2" s="1"/>
  <c r="AB329" i="2"/>
  <c r="AA329" i="2"/>
  <c r="AE329" i="2" s="1"/>
  <c r="AB80" i="2"/>
  <c r="AC80" i="2"/>
  <c r="AA80" i="2"/>
  <c r="AE80" i="2" s="1"/>
  <c r="AC172" i="2"/>
  <c r="AA172" i="2"/>
  <c r="AE172" i="2" s="1"/>
  <c r="AB455" i="2"/>
  <c r="AC455" i="2"/>
  <c r="AA455" i="2"/>
  <c r="AE455" i="2" s="1"/>
  <c r="AA531" i="2"/>
  <c r="AE531" i="2" s="1"/>
  <c r="AB531" i="2"/>
  <c r="AC531" i="2"/>
  <c r="AB540" i="2"/>
  <c r="AC540" i="2"/>
  <c r="AA540" i="2"/>
  <c r="AE540" i="2" s="1"/>
  <c r="AA235" i="2"/>
  <c r="AE235" i="2" s="1"/>
  <c r="AA581" i="2"/>
  <c r="AE581" i="2" s="1"/>
  <c r="AC486" i="2"/>
  <c r="AC291" i="2"/>
  <c r="AB609" i="2"/>
  <c r="AA388" i="2"/>
  <c r="AE388" i="2" s="1"/>
  <c r="AA451" i="2"/>
  <c r="AE451" i="2" s="1"/>
  <c r="AC218" i="2"/>
  <c r="AC535" i="2"/>
  <c r="AB160" i="2"/>
  <c r="AC160" i="2"/>
  <c r="AA160" i="2"/>
  <c r="AE160" i="2" s="1"/>
  <c r="AA135" i="2"/>
  <c r="AE135" i="2" s="1"/>
  <c r="AB135" i="2"/>
  <c r="AC135" i="2"/>
  <c r="AA517" i="2"/>
  <c r="AE517" i="2" s="1"/>
  <c r="AB517" i="2"/>
  <c r="AC517" i="2"/>
  <c r="AB223" i="2"/>
  <c r="AC223" i="2"/>
  <c r="AA223" i="2"/>
  <c r="AE223" i="2" s="1"/>
  <c r="AA390" i="2"/>
  <c r="AE390" i="2" s="1"/>
  <c r="AB390" i="2"/>
  <c r="AC390" i="2"/>
  <c r="AC428" i="2"/>
  <c r="AA428" i="2"/>
  <c r="AE428" i="2" s="1"/>
  <c r="AB428" i="2"/>
  <c r="AB576" i="2"/>
  <c r="AA576" i="2"/>
  <c r="AE576" i="2" s="1"/>
  <c r="AC576" i="2"/>
  <c r="AB342" i="2"/>
  <c r="AC342" i="2"/>
  <c r="AA342" i="2"/>
  <c r="AE342" i="2" s="1"/>
  <c r="AB113" i="2"/>
  <c r="AC113" i="2"/>
  <c r="AA113" i="2"/>
  <c r="AE113" i="2" s="1"/>
  <c r="AB424" i="2"/>
  <c r="AC424" i="2"/>
  <c r="AA424" i="2"/>
  <c r="AE424" i="2" s="1"/>
  <c r="AA477" i="2"/>
  <c r="AE477" i="2" s="1"/>
  <c r="AB477" i="2"/>
  <c r="AB483" i="2"/>
  <c r="AA483" i="2"/>
  <c r="AE483" i="2" s="1"/>
  <c r="AC483" i="2"/>
  <c r="AC70" i="2"/>
  <c r="AB70" i="2"/>
  <c r="AA70" i="2"/>
  <c r="AE70" i="2" s="1"/>
  <c r="AA334" i="2"/>
  <c r="AE334" i="2" s="1"/>
  <c r="AC334" i="2"/>
  <c r="AB334" i="2"/>
  <c r="AA478" i="2"/>
  <c r="AE478" i="2" s="1"/>
  <c r="AC478" i="2"/>
  <c r="AB478" i="2"/>
  <c r="AB131" i="2"/>
  <c r="AC131" i="2"/>
  <c r="AA131" i="2"/>
  <c r="AE131" i="2" s="1"/>
  <c r="AB441" i="2"/>
  <c r="AA441" i="2"/>
  <c r="AE441" i="2" s="1"/>
  <c r="AC441" i="2"/>
  <c r="AC613" i="2"/>
  <c r="AA613" i="2"/>
  <c r="AE613" i="2" s="1"/>
  <c r="AB613" i="2"/>
  <c r="AA171" i="2"/>
  <c r="AE171" i="2" s="1"/>
  <c r="AB171" i="2"/>
  <c r="AC171" i="2"/>
  <c r="AB93" i="2"/>
  <c r="AA93" i="2"/>
  <c r="AE93" i="2" s="1"/>
  <c r="AC93" i="2"/>
  <c r="AA43" i="2"/>
  <c r="AE43" i="2" s="1"/>
  <c r="AC43" i="2"/>
  <c r="AB43" i="2"/>
  <c r="AB100" i="2"/>
  <c r="AC100" i="2"/>
  <c r="AA100" i="2"/>
  <c r="AE100" i="2" s="1"/>
  <c r="AB359" i="2"/>
  <c r="AC359" i="2"/>
  <c r="AA359" i="2"/>
  <c r="AE359" i="2" s="1"/>
  <c r="AC267" i="2"/>
  <c r="AB267" i="2"/>
  <c r="AA267" i="2"/>
  <c r="AE267" i="2" s="1"/>
  <c r="AC597" i="2"/>
  <c r="AB597" i="2"/>
  <c r="AA597" i="2"/>
  <c r="AE597" i="2" s="1"/>
  <c r="AB374" i="2"/>
  <c r="AC374" i="2"/>
  <c r="AA374" i="2"/>
  <c r="AE374" i="2" s="1"/>
  <c r="AB127" i="2"/>
  <c r="AA127" i="2"/>
  <c r="AE127" i="2" s="1"/>
  <c r="AC127" i="2"/>
  <c r="AC38" i="2"/>
  <c r="AA38" i="2"/>
  <c r="AE38" i="2" s="1"/>
  <c r="AB38" i="2"/>
  <c r="AA384" i="2"/>
  <c r="AE384" i="2" s="1"/>
  <c r="AB384" i="2"/>
  <c r="AC384" i="2"/>
  <c r="AA146" i="2"/>
  <c r="AE146" i="2" s="1"/>
  <c r="AB146" i="2"/>
  <c r="AC146" i="2"/>
  <c r="AB159" i="2"/>
  <c r="AA159" i="2"/>
  <c r="AE159" i="2" s="1"/>
  <c r="AC159" i="2"/>
  <c r="AC558" i="2"/>
  <c r="AA558" i="2"/>
  <c r="AE558" i="2" s="1"/>
  <c r="AB558" i="2"/>
  <c r="AB370" i="2"/>
  <c r="AA370" i="2"/>
  <c r="AE370" i="2" s="1"/>
  <c r="AC370" i="2"/>
  <c r="AB333" i="2"/>
  <c r="AA333" i="2"/>
  <c r="AE333" i="2" s="1"/>
  <c r="AC333" i="2"/>
  <c r="AB371" i="2"/>
  <c r="AA371" i="2"/>
  <c r="AE371" i="2" s="1"/>
  <c r="AC371" i="2"/>
  <c r="AB563" i="2"/>
  <c r="AA563" i="2"/>
  <c r="AE563" i="2" s="1"/>
  <c r="AC563" i="2"/>
  <c r="AA82" i="2"/>
  <c r="AE82" i="2" s="1"/>
  <c r="AB82" i="2"/>
  <c r="AC82" i="2"/>
  <c r="AB302" i="2"/>
  <c r="AA302" i="2"/>
  <c r="AE302" i="2" s="1"/>
  <c r="AC302" i="2"/>
  <c r="AB196" i="2"/>
  <c r="AC196" i="2"/>
  <c r="AA196" i="2"/>
  <c r="AE196" i="2" s="1"/>
  <c r="AC451" i="2"/>
  <c r="AB486" i="2"/>
  <c r="AC550" i="2"/>
  <c r="AB550" i="2"/>
  <c r="AA550" i="2"/>
  <c r="AE550" i="2" s="1"/>
  <c r="AB504" i="2"/>
  <c r="AA504" i="2"/>
  <c r="AE504" i="2" s="1"/>
  <c r="AC504" i="2"/>
  <c r="AC515" i="2"/>
  <c r="AB515" i="2"/>
  <c r="AA515" i="2"/>
  <c r="AE515" i="2" s="1"/>
  <c r="AB76" i="2"/>
  <c r="AA76" i="2"/>
  <c r="AE76" i="2" s="1"/>
  <c r="AB84" i="2"/>
  <c r="AA84" i="2"/>
  <c r="AE84" i="2" s="1"/>
  <c r="AC84" i="2"/>
  <c r="AB355" i="2"/>
  <c r="AA355" i="2"/>
  <c r="AE355" i="2" s="1"/>
  <c r="AB78" i="2"/>
  <c r="AC78" i="2"/>
  <c r="AA78" i="2"/>
  <c r="AE78" i="2" s="1"/>
  <c r="AB270" i="2"/>
  <c r="AC270" i="2"/>
  <c r="AA270" i="2"/>
  <c r="AE270" i="2" s="1"/>
  <c r="AB514" i="2"/>
  <c r="AC514" i="2"/>
  <c r="AA514" i="2"/>
  <c r="AE514" i="2" s="1"/>
  <c r="AC352" i="2"/>
  <c r="AB352" i="2"/>
  <c r="AA352" i="2"/>
  <c r="AE352" i="2" s="1"/>
  <c r="AA153" i="2"/>
  <c r="AE153" i="2" s="1"/>
  <c r="AC153" i="2"/>
  <c r="AB153" i="2"/>
  <c r="AC47" i="2"/>
  <c r="AB47" i="2"/>
  <c r="AA47" i="2"/>
  <c r="AE47" i="2" s="1"/>
  <c r="AC489" i="2"/>
  <c r="AB489" i="2"/>
  <c r="AA489" i="2"/>
  <c r="AE489" i="2" s="1"/>
  <c r="AB509" i="2"/>
  <c r="AA509" i="2"/>
  <c r="AE509" i="2" s="1"/>
  <c r="AC509" i="2"/>
  <c r="AA387" i="2"/>
  <c r="AE387" i="2" s="1"/>
  <c r="AC387" i="2"/>
  <c r="AB387" i="2"/>
  <c r="AB129" i="2"/>
  <c r="AC129" i="2"/>
  <c r="AA129" i="2"/>
  <c r="AE129" i="2" s="1"/>
  <c r="AB194" i="2"/>
  <c r="AA194" i="2"/>
  <c r="AE194" i="2" s="1"/>
  <c r="AC194" i="2"/>
  <c r="AB176" i="2"/>
  <c r="AA176" i="2"/>
  <c r="AE176" i="2" s="1"/>
  <c r="AB290" i="2"/>
  <c r="AC290" i="2"/>
  <c r="AA290" i="2"/>
  <c r="AE290" i="2" s="1"/>
  <c r="AA448" i="2"/>
  <c r="AE448" i="2" s="1"/>
  <c r="AB448" i="2"/>
  <c r="AC448" i="2"/>
  <c r="AA511" i="2"/>
  <c r="AE511" i="2" s="1"/>
  <c r="AB511" i="2"/>
  <c r="AC511" i="2"/>
  <c r="AB618" i="2"/>
  <c r="AA618" i="2"/>
  <c r="AE618" i="2" s="1"/>
  <c r="AC618" i="2"/>
  <c r="AB439" i="2"/>
  <c r="AC439" i="2"/>
  <c r="AA439" i="2"/>
  <c r="AE439" i="2" s="1"/>
  <c r="AC393" i="2"/>
  <c r="AB393" i="2"/>
  <c r="AA393" i="2"/>
  <c r="AE393" i="2" s="1"/>
  <c r="AC494" i="2"/>
  <c r="AA494" i="2"/>
  <c r="AE494" i="2" s="1"/>
  <c r="AB494" i="2"/>
  <c r="AA401" i="2"/>
  <c r="AE401" i="2" s="1"/>
  <c r="AB401" i="2"/>
  <c r="O1243" i="1"/>
  <c r="O1242" i="1"/>
  <c r="AK337" i="4"/>
  <c r="AJ337" i="4"/>
  <c r="AI337" i="4"/>
  <c r="AI1086" i="4"/>
  <c r="AJ1086" i="4"/>
  <c r="BA37" i="4"/>
  <c r="AZ37" i="4" s="1"/>
  <c r="AX37" i="4" s="1"/>
  <c r="BB37" i="4"/>
  <c r="BA80" i="4"/>
  <c r="BB80" i="4"/>
  <c r="BA133" i="4"/>
  <c r="AZ133" i="4" s="1"/>
  <c r="AX133" i="4" s="1"/>
  <c r="BB133" i="4"/>
  <c r="BA179" i="4"/>
  <c r="BB179" i="4"/>
  <c r="BB115" i="4"/>
  <c r="BA115" i="4"/>
  <c r="AI671" i="4"/>
  <c r="AK671" i="4"/>
  <c r="AJ671" i="4"/>
  <c r="BA59" i="4"/>
  <c r="BB59" i="4"/>
  <c r="AK538" i="4"/>
  <c r="BA6" i="4"/>
  <c r="BB6" i="4"/>
  <c r="BB157" i="4"/>
  <c r="BA92" i="4"/>
  <c r="BB92" i="4"/>
  <c r="BB172" i="4"/>
  <c r="BA172" i="4"/>
  <c r="BA177" i="4"/>
  <c r="BB177" i="4"/>
  <c r="AJ280" i="4"/>
  <c r="AK280" i="4"/>
  <c r="BA183" i="4"/>
  <c r="AJ643" i="4"/>
  <c r="AI643" i="4"/>
  <c r="AK643" i="4"/>
  <c r="AK291" i="4"/>
  <c r="AJ291" i="4"/>
  <c r="AI291" i="4"/>
  <c r="BA65" i="4"/>
  <c r="AK670" i="4"/>
  <c r="AI670" i="4"/>
  <c r="AJ670" i="4"/>
  <c r="AI700" i="4"/>
  <c r="AK700" i="4"/>
  <c r="AJ700" i="4"/>
  <c r="BA156" i="4"/>
  <c r="BB156" i="4"/>
  <c r="BB28" i="4"/>
  <c r="AK898" i="4"/>
  <c r="AI898" i="4"/>
  <c r="AJ898" i="4"/>
  <c r="BB111" i="4"/>
  <c r="BA111" i="4"/>
  <c r="BB170" i="4"/>
  <c r="BB151" i="4"/>
  <c r="BA151" i="4"/>
  <c r="AZ151" i="4" s="1"/>
  <c r="AX151" i="4" s="1"/>
  <c r="BB29" i="4"/>
  <c r="BA29" i="4"/>
  <c r="BB86" i="4"/>
  <c r="BA86" i="4"/>
  <c r="AZ86" i="4" s="1"/>
  <c r="AX86" i="4" s="1"/>
  <c r="BB114" i="4"/>
  <c r="BA114" i="4"/>
  <c r="AT1024" i="4"/>
  <c r="AS1024" i="4" s="1"/>
  <c r="AR1024" i="4" s="1"/>
  <c r="AQ1024" i="4" s="1"/>
  <c r="AP1024" i="4" s="1"/>
  <c r="AO1024" i="4" s="1"/>
  <c r="AN1024" i="4" s="1"/>
  <c r="AM1024" i="4" s="1"/>
  <c r="AL1024" i="4" s="1"/>
  <c r="BK130" i="4"/>
  <c r="BJ130" i="4" s="1"/>
  <c r="BI130" i="4" s="1"/>
  <c r="BH130" i="4" s="1"/>
  <c r="BG130" i="4" s="1"/>
  <c r="BF130" i="4" s="1"/>
  <c r="BE130" i="4" s="1"/>
  <c r="BD130" i="4" s="1"/>
  <c r="BC130" i="4" s="1"/>
  <c r="BK125" i="4"/>
  <c r="BJ125" i="4" s="1"/>
  <c r="BI125" i="4" s="1"/>
  <c r="BH125" i="4" s="1"/>
  <c r="BG125" i="4" s="1"/>
  <c r="BF125" i="4" s="1"/>
  <c r="BE125" i="4" s="1"/>
  <c r="BD125" i="4" s="1"/>
  <c r="BC125" i="4" s="1"/>
  <c r="BK194" i="4"/>
  <c r="BJ194" i="4" s="1"/>
  <c r="BI194" i="4" s="1"/>
  <c r="BH194" i="4" s="1"/>
  <c r="BG194" i="4" s="1"/>
  <c r="BF194" i="4" s="1"/>
  <c r="BE194" i="4" s="1"/>
  <c r="BD194" i="4" s="1"/>
  <c r="BC194" i="4" s="1"/>
  <c r="AT1040" i="4"/>
  <c r="AS1040" i="4" s="1"/>
  <c r="AR1040" i="4" s="1"/>
  <c r="AQ1040" i="4" s="1"/>
  <c r="AP1040" i="4" s="1"/>
  <c r="AO1040" i="4" s="1"/>
  <c r="AN1040" i="4" s="1"/>
  <c r="AM1040" i="4" s="1"/>
  <c r="AL1040" i="4" s="1"/>
  <c r="BJ3" i="4"/>
  <c r="BK3" i="4"/>
  <c r="BI3" i="4"/>
  <c r="BH3" i="4" s="1"/>
  <c r="BG3" i="4" s="1"/>
  <c r="BF3" i="4" s="1"/>
  <c r="BE3" i="4" s="1"/>
  <c r="BD3" i="4" s="1"/>
  <c r="BC3" i="4" s="1"/>
  <c r="AI941" i="4"/>
  <c r="AJ941" i="4"/>
  <c r="AK941" i="4"/>
  <c r="AT825" i="4"/>
  <c r="AS825" i="4" s="1"/>
  <c r="AR825" i="4" s="1"/>
  <c r="AQ825" i="4" s="1"/>
  <c r="AP825" i="4" s="1"/>
  <c r="AO825" i="4" s="1"/>
  <c r="AN825" i="4" s="1"/>
  <c r="AM825" i="4" s="1"/>
  <c r="AL825" i="4" s="1"/>
  <c r="AT1030" i="4"/>
  <c r="AS1030" i="4" s="1"/>
  <c r="AR1030" i="4" s="1"/>
  <c r="AQ1030" i="4" s="1"/>
  <c r="AP1030" i="4" s="1"/>
  <c r="AO1030" i="4" s="1"/>
  <c r="AN1030" i="4" s="1"/>
  <c r="AM1030" i="4" s="1"/>
  <c r="AL1030" i="4" s="1"/>
  <c r="BK174" i="4"/>
  <c r="BJ174" i="4" s="1"/>
  <c r="BI174" i="4" s="1"/>
  <c r="BH174" i="4" s="1"/>
  <c r="BG174" i="4" s="1"/>
  <c r="BF174" i="4" s="1"/>
  <c r="BE174" i="4" s="1"/>
  <c r="BD174" i="4" s="1"/>
  <c r="BC174" i="4" s="1"/>
  <c r="AF480" i="4"/>
  <c r="I480" i="4"/>
  <c r="AS100" i="4"/>
  <c r="AR100" i="4" s="1"/>
  <c r="AQ100" i="4" s="1"/>
  <c r="AP100" i="4" s="1"/>
  <c r="AO100" i="4" s="1"/>
  <c r="AN100" i="4" s="1"/>
  <c r="AM100" i="4" s="1"/>
  <c r="AL100" i="4" s="1"/>
  <c r="AT100" i="4"/>
  <c r="AT281" i="4"/>
  <c r="AS281" i="4" s="1"/>
  <c r="AR281" i="4" s="1"/>
  <c r="AQ281" i="4" s="1"/>
  <c r="AP281" i="4" s="1"/>
  <c r="AO281" i="4" s="1"/>
  <c r="AN281" i="4" s="1"/>
  <c r="AM281" i="4" s="1"/>
  <c r="AL281" i="4" s="1"/>
  <c r="I537" i="4"/>
  <c r="AF537" i="4"/>
  <c r="AF1107" i="4"/>
  <c r="I723" i="4"/>
  <c r="AF723" i="4"/>
  <c r="I645" i="4"/>
  <c r="AF645" i="4"/>
  <c r="AT1017" i="4"/>
  <c r="AS1017" i="4" s="1"/>
  <c r="AR1017" i="4" s="1"/>
  <c r="AQ1017" i="4" s="1"/>
  <c r="AP1017" i="4" s="1"/>
  <c r="AO1017" i="4" s="1"/>
  <c r="AN1017" i="4" s="1"/>
  <c r="AM1017" i="4" s="1"/>
  <c r="AL1017" i="4" s="1"/>
  <c r="BK53" i="4"/>
  <c r="BJ53" i="4" s="1"/>
  <c r="BI53" i="4" s="1"/>
  <c r="BH53" i="4" s="1"/>
  <c r="BG53" i="4" s="1"/>
  <c r="BF53" i="4" s="1"/>
  <c r="BE53" i="4" s="1"/>
  <c r="BD53" i="4" s="1"/>
  <c r="BC53" i="4" s="1"/>
  <c r="AT771" i="4"/>
  <c r="AS771" i="4" s="1"/>
  <c r="AR771" i="4" s="1"/>
  <c r="AQ771" i="4" s="1"/>
  <c r="AP771" i="4" s="1"/>
  <c r="AO771" i="4" s="1"/>
  <c r="AN771" i="4" s="1"/>
  <c r="AM771" i="4" s="1"/>
  <c r="AL771" i="4" s="1"/>
  <c r="AJ771" i="4" s="1"/>
  <c r="AT847" i="4"/>
  <c r="AS847" i="4" s="1"/>
  <c r="AR847" i="4" s="1"/>
  <c r="AQ847" i="4" s="1"/>
  <c r="AP847" i="4" s="1"/>
  <c r="AO847" i="4" s="1"/>
  <c r="AN847" i="4" s="1"/>
  <c r="AM847" i="4" s="1"/>
  <c r="AL847" i="4" s="1"/>
  <c r="AT364" i="4"/>
  <c r="AS364" i="4" s="1"/>
  <c r="AR364" i="4" s="1"/>
  <c r="AQ364" i="4" s="1"/>
  <c r="AP364" i="4" s="1"/>
  <c r="AO364" i="4" s="1"/>
  <c r="AN364" i="4" s="1"/>
  <c r="AM364" i="4" s="1"/>
  <c r="AL364" i="4" s="1"/>
  <c r="AJ364" i="4" s="1"/>
  <c r="BK85" i="4"/>
  <c r="BJ85" i="4" s="1"/>
  <c r="BI85" i="4" s="1"/>
  <c r="BH85" i="4" s="1"/>
  <c r="BG85" i="4" s="1"/>
  <c r="BF85" i="4" s="1"/>
  <c r="BE85" i="4" s="1"/>
  <c r="BD85" i="4" s="1"/>
  <c r="BC85" i="4" s="1"/>
  <c r="AT462" i="4"/>
  <c r="AS462" i="4" s="1"/>
  <c r="AR462" i="4" s="1"/>
  <c r="AQ462" i="4" s="1"/>
  <c r="AP462" i="4" s="1"/>
  <c r="AO462" i="4" s="1"/>
  <c r="AN462" i="4" s="1"/>
  <c r="AM462" i="4" s="1"/>
  <c r="AL462" i="4" s="1"/>
  <c r="AT30" i="4"/>
  <c r="AS30" i="4" s="1"/>
  <c r="AR30" i="4" s="1"/>
  <c r="AQ30" i="4" s="1"/>
  <c r="AP30" i="4" s="1"/>
  <c r="AO30" i="4" s="1"/>
  <c r="AN30" i="4" s="1"/>
  <c r="AM30" i="4" s="1"/>
  <c r="AL30" i="4" s="1"/>
  <c r="BK144" i="4"/>
  <c r="BJ144" i="4" s="1"/>
  <c r="BI144" i="4" s="1"/>
  <c r="BH144" i="4" s="1"/>
  <c r="BG144" i="4" s="1"/>
  <c r="BF144" i="4" s="1"/>
  <c r="BE144" i="4" s="1"/>
  <c r="BD144" i="4" s="1"/>
  <c r="BC144" i="4" s="1"/>
  <c r="AK553" i="4"/>
  <c r="AJ553" i="4"/>
  <c r="AI553" i="4"/>
  <c r="AF71" i="4"/>
  <c r="H71" i="4"/>
  <c r="I281" i="4"/>
  <c r="AF281" i="4"/>
  <c r="AT109" i="4"/>
  <c r="AS109" i="4" s="1"/>
  <c r="AR109" i="4" s="1"/>
  <c r="AQ109" i="4" s="1"/>
  <c r="AP109" i="4" s="1"/>
  <c r="AO109" i="4" s="1"/>
  <c r="AN109" i="4" s="1"/>
  <c r="AM109" i="4" s="1"/>
  <c r="AL109" i="4" s="1"/>
  <c r="I290" i="4"/>
  <c r="AF290" i="4"/>
  <c r="AP623" i="4"/>
  <c r="AO623" i="4" s="1"/>
  <c r="AN623" i="4" s="1"/>
  <c r="AM623" i="4" s="1"/>
  <c r="AL623" i="4" s="1"/>
  <c r="AJ744" i="4"/>
  <c r="AH744" i="4" s="1"/>
  <c r="AI56" i="4"/>
  <c r="AK56" i="4"/>
  <c r="AJ56" i="4"/>
  <c r="BK201" i="4"/>
  <c r="BJ201" i="4" s="1"/>
  <c r="BI201" i="4" s="1"/>
  <c r="BH201" i="4" s="1"/>
  <c r="BG201" i="4" s="1"/>
  <c r="BF201" i="4" s="1"/>
  <c r="BE201" i="4" s="1"/>
  <c r="BD201" i="4" s="1"/>
  <c r="BC201" i="4" s="1"/>
  <c r="AT793" i="4"/>
  <c r="AS793" i="4" s="1"/>
  <c r="AR793" i="4" s="1"/>
  <c r="AQ793" i="4" s="1"/>
  <c r="AP793" i="4" s="1"/>
  <c r="AO793" i="4" s="1"/>
  <c r="AN793" i="4" s="1"/>
  <c r="AM793" i="4" s="1"/>
  <c r="AL793" i="4" s="1"/>
  <c r="AT942" i="4"/>
  <c r="AS942" i="4" s="1"/>
  <c r="AR942" i="4" s="1"/>
  <c r="AQ942" i="4" s="1"/>
  <c r="AP942" i="4" s="1"/>
  <c r="AO942" i="4" s="1"/>
  <c r="AN942" i="4" s="1"/>
  <c r="AM942" i="4" s="1"/>
  <c r="AL942" i="4" s="1"/>
  <c r="AI862" i="4"/>
  <c r="AJ862" i="4"/>
  <c r="AK862" i="4"/>
  <c r="BK50" i="4"/>
  <c r="BJ50" i="4" s="1"/>
  <c r="BI50" i="4" s="1"/>
  <c r="BH50" i="4" s="1"/>
  <c r="BG50" i="4" s="1"/>
  <c r="BF50" i="4" s="1"/>
  <c r="BE50" i="4" s="1"/>
  <c r="BD50" i="4" s="1"/>
  <c r="BC50" i="4" s="1"/>
  <c r="BK71" i="4"/>
  <c r="BJ71" i="4" s="1"/>
  <c r="BI71" i="4" s="1"/>
  <c r="BH71" i="4" s="1"/>
  <c r="BG71" i="4" s="1"/>
  <c r="BF71" i="4" s="1"/>
  <c r="BE71" i="4" s="1"/>
  <c r="BD71" i="4" s="1"/>
  <c r="BC71" i="4" s="1"/>
  <c r="AT1107" i="4"/>
  <c r="AS1107" i="4" s="1"/>
  <c r="AR1107" i="4" s="1"/>
  <c r="AQ1107" i="4" s="1"/>
  <c r="AP1107" i="4" s="1"/>
  <c r="AO1107" i="4" s="1"/>
  <c r="AN1107" i="4" s="1"/>
  <c r="AM1107" i="4" s="1"/>
  <c r="AL1107" i="4" s="1"/>
  <c r="I504" i="4"/>
  <c r="AF504" i="4"/>
  <c r="AK200" i="4"/>
  <c r="AI200" i="4"/>
  <c r="AJ200" i="4"/>
  <c r="I553" i="4"/>
  <c r="AF553" i="4"/>
  <c r="I326" i="4"/>
  <c r="AF326" i="4"/>
  <c r="H100" i="4"/>
  <c r="AF100" i="4"/>
  <c r="AF66" i="4"/>
  <c r="AF77" i="4"/>
  <c r="I648" i="4"/>
  <c r="AF648" i="4"/>
  <c r="AK318" i="4"/>
  <c r="AI318" i="4"/>
  <c r="AJ318" i="4"/>
  <c r="H109" i="4"/>
  <c r="AF109" i="4"/>
  <c r="AT379" i="4"/>
  <c r="AS379" i="4" s="1"/>
  <c r="AR379" i="4" s="1"/>
  <c r="AQ379" i="4" s="1"/>
  <c r="AP379" i="4" s="1"/>
  <c r="AO379" i="4" s="1"/>
  <c r="AN379" i="4" s="1"/>
  <c r="AM379" i="4" s="1"/>
  <c r="AL379" i="4" s="1"/>
  <c r="AK379" i="4" s="1"/>
  <c r="BK42" i="4"/>
  <c r="BJ42" i="4" s="1"/>
  <c r="BI42" i="4" s="1"/>
  <c r="BH42" i="4" s="1"/>
  <c r="BG42" i="4" s="1"/>
  <c r="BF42" i="4" s="1"/>
  <c r="BE42" i="4" s="1"/>
  <c r="BD42" i="4" s="1"/>
  <c r="BC42" i="4" s="1"/>
  <c r="AT741" i="4"/>
  <c r="AS741" i="4" s="1"/>
  <c r="AR741" i="4" s="1"/>
  <c r="AQ741" i="4" s="1"/>
  <c r="AP741" i="4" s="1"/>
  <c r="AO741" i="4" s="1"/>
  <c r="AN741" i="4" s="1"/>
  <c r="AM741" i="4" s="1"/>
  <c r="AL741" i="4" s="1"/>
  <c r="AT230" i="4"/>
  <c r="AS230" i="4" s="1"/>
  <c r="AR230" i="4" s="1"/>
  <c r="AQ230" i="4" s="1"/>
  <c r="AP230" i="4" s="1"/>
  <c r="AO230" i="4" s="1"/>
  <c r="AN230" i="4" s="1"/>
  <c r="AM230" i="4" s="1"/>
  <c r="AL230" i="4" s="1"/>
  <c r="AK245" i="4"/>
  <c r="AI245" i="4"/>
  <c r="AJ245" i="4"/>
  <c r="AT1126" i="4"/>
  <c r="AS1126" i="4" s="1"/>
  <c r="AR1126" i="4" s="1"/>
  <c r="AQ1126" i="4" s="1"/>
  <c r="AP1126" i="4" s="1"/>
  <c r="AO1126" i="4" s="1"/>
  <c r="AN1126" i="4" s="1"/>
  <c r="AM1126" i="4" s="1"/>
  <c r="AL1126" i="4" s="1"/>
  <c r="AT716" i="4"/>
  <c r="AS716" i="4" s="1"/>
  <c r="AR716" i="4" s="1"/>
  <c r="AQ716" i="4" s="1"/>
  <c r="AP716" i="4" s="1"/>
  <c r="AO716" i="4" s="1"/>
  <c r="AN716" i="4" s="1"/>
  <c r="AM716" i="4" s="1"/>
  <c r="AL716" i="4" s="1"/>
  <c r="BK19" i="4"/>
  <c r="BJ19" i="4" s="1"/>
  <c r="BI19" i="4" s="1"/>
  <c r="BH19" i="4" s="1"/>
  <c r="BG19" i="4" s="1"/>
  <c r="BF19" i="4" s="1"/>
  <c r="BE19" i="4" s="1"/>
  <c r="BD19" i="4" s="1"/>
  <c r="BC19" i="4" s="1"/>
  <c r="BK162" i="4"/>
  <c r="BJ162" i="4" s="1"/>
  <c r="BI162" i="4" s="1"/>
  <c r="BH162" i="4" s="1"/>
  <c r="BG162" i="4" s="1"/>
  <c r="BF162" i="4" s="1"/>
  <c r="BE162" i="4" s="1"/>
  <c r="BD162" i="4" s="1"/>
  <c r="BC162" i="4" s="1"/>
  <c r="AT1066" i="4"/>
  <c r="AS1066" i="4" s="1"/>
  <c r="AR1066" i="4" s="1"/>
  <c r="AQ1066" i="4" s="1"/>
  <c r="AP1066" i="4" s="1"/>
  <c r="AO1066" i="4" s="1"/>
  <c r="AN1066" i="4" s="1"/>
  <c r="AM1066" i="4" s="1"/>
  <c r="AL1066" i="4" s="1"/>
  <c r="AF873" i="4"/>
  <c r="K1107" i="4"/>
  <c r="H152" i="4"/>
  <c r="AF152" i="4"/>
  <c r="I234" i="4"/>
  <c r="AF234" i="4"/>
  <c r="H200" i="4"/>
  <c r="AF200" i="4"/>
  <c r="I1009" i="4"/>
  <c r="AF1009" i="4"/>
  <c r="I466" i="4"/>
  <c r="AF466" i="4"/>
  <c r="I318" i="4"/>
  <c r="I745" i="4"/>
  <c r="AF745" i="4"/>
  <c r="AS1053" i="4"/>
  <c r="AR1053" i="4" s="1"/>
  <c r="AQ1053" i="4" s="1"/>
  <c r="AP1053" i="4" s="1"/>
  <c r="AO1053" i="4" s="1"/>
  <c r="AN1053" i="4" s="1"/>
  <c r="AM1053" i="4" s="1"/>
  <c r="AL1053" i="4" s="1"/>
  <c r="AK1053" i="4" s="1"/>
  <c r="AT1053" i="4"/>
  <c r="BK13" i="4"/>
  <c r="BJ13" i="4" s="1"/>
  <c r="BI13" i="4" s="1"/>
  <c r="BH13" i="4" s="1"/>
  <c r="BG13" i="4" s="1"/>
  <c r="BF13" i="4" s="1"/>
  <c r="BE13" i="4" s="1"/>
  <c r="BD13" i="4" s="1"/>
  <c r="BC13" i="4" s="1"/>
  <c r="AT42" i="4"/>
  <c r="AS42" i="4" s="1"/>
  <c r="AR42" i="4"/>
  <c r="AQ42" i="4" s="1"/>
  <c r="AP42" i="4" s="1"/>
  <c r="AO42" i="4" s="1"/>
  <c r="AN42" i="4" s="1"/>
  <c r="AM42" i="4" s="1"/>
  <c r="AL42" i="4" s="1"/>
  <c r="AT527" i="4"/>
  <c r="AS527" i="4" s="1"/>
  <c r="AR527" i="4"/>
  <c r="AQ527" i="4" s="1"/>
  <c r="AP527" i="4" s="1"/>
  <c r="AO527" i="4" s="1"/>
  <c r="AN527" i="4" s="1"/>
  <c r="AM527" i="4" s="1"/>
  <c r="AL527" i="4" s="1"/>
  <c r="AT641" i="4"/>
  <c r="AS641" i="4" s="1"/>
  <c r="AR641" i="4" s="1"/>
  <c r="AQ641" i="4" s="1"/>
  <c r="AP641" i="4" s="1"/>
  <c r="AO641" i="4" s="1"/>
  <c r="AN641" i="4" s="1"/>
  <c r="AM641" i="4" s="1"/>
  <c r="AL641" i="4" s="1"/>
  <c r="BK129" i="4"/>
  <c r="BJ129" i="4" s="1"/>
  <c r="BI129" i="4" s="1"/>
  <c r="BH129" i="4" s="1"/>
  <c r="BG129" i="4" s="1"/>
  <c r="BF129" i="4" s="1"/>
  <c r="BE129" i="4" s="1"/>
  <c r="BD129" i="4" s="1"/>
  <c r="BC129" i="4" s="1"/>
  <c r="AI372" i="4"/>
  <c r="AJ372" i="4"/>
  <c r="AK372" i="4"/>
  <c r="AT1097" i="4"/>
  <c r="AS1097" i="4" s="1"/>
  <c r="AR1097" i="4" s="1"/>
  <c r="AQ1097" i="4" s="1"/>
  <c r="AP1097" i="4" s="1"/>
  <c r="AO1097" i="4" s="1"/>
  <c r="AN1097" i="4" s="1"/>
  <c r="AM1097" i="4" s="1"/>
  <c r="AL1097" i="4" s="1"/>
  <c r="BK93" i="4"/>
  <c r="BJ93" i="4" s="1"/>
  <c r="BI93" i="4" s="1"/>
  <c r="BH93" i="4" s="1"/>
  <c r="BG93" i="4" s="1"/>
  <c r="BF93" i="4" s="1"/>
  <c r="BE93" i="4" s="1"/>
  <c r="BD93" i="4" s="1"/>
  <c r="BC93" i="4" s="1"/>
  <c r="AT625" i="4"/>
  <c r="AS625" i="4" s="1"/>
  <c r="AR625" i="4" s="1"/>
  <c r="AQ625" i="4" s="1"/>
  <c r="AP625" i="4" s="1"/>
  <c r="AO625" i="4" s="1"/>
  <c r="AN625" i="4" s="1"/>
  <c r="AM625" i="4" s="1"/>
  <c r="AL625" i="4" s="1"/>
  <c r="I258" i="4"/>
  <c r="AF258" i="4"/>
  <c r="AF885" i="4"/>
  <c r="I885" i="4"/>
  <c r="AF368" i="4"/>
  <c r="I368" i="4"/>
  <c r="I871" i="4"/>
  <c r="AF871" i="4"/>
  <c r="AT578" i="4"/>
  <c r="AS578" i="4" s="1"/>
  <c r="AR578" i="4" s="1"/>
  <c r="AQ578" i="4" s="1"/>
  <c r="AP578" i="4" s="1"/>
  <c r="AO578" i="4" s="1"/>
  <c r="AN578" i="4" s="1"/>
  <c r="AM578" i="4" s="1"/>
  <c r="AL578" i="4" s="1"/>
  <c r="BK137" i="4"/>
  <c r="BJ137" i="4" s="1"/>
  <c r="BI137" i="4" s="1"/>
  <c r="BH137" i="4" s="1"/>
  <c r="BG137" i="4" s="1"/>
  <c r="BF137" i="4" s="1"/>
  <c r="BE137" i="4" s="1"/>
  <c r="BD137" i="4" s="1"/>
  <c r="BC137" i="4" s="1"/>
  <c r="BK43" i="4"/>
  <c r="BJ43" i="4" s="1"/>
  <c r="BI43" i="4" s="1"/>
  <c r="BH43" i="4" s="1"/>
  <c r="BG43" i="4" s="1"/>
  <c r="BF43" i="4" s="1"/>
  <c r="BE43" i="4" s="1"/>
  <c r="BD43" i="4" s="1"/>
  <c r="BC43" i="4" s="1"/>
  <c r="AI83" i="4"/>
  <c r="AJ83" i="4"/>
  <c r="AK83" i="4"/>
  <c r="BK83" i="4"/>
  <c r="BJ83" i="4" s="1"/>
  <c r="BI83" i="4" s="1"/>
  <c r="BH83" i="4" s="1"/>
  <c r="BG83" i="4" s="1"/>
  <c r="BF83" i="4" s="1"/>
  <c r="BE83" i="4" s="1"/>
  <c r="BD83" i="4" s="1"/>
  <c r="BC83" i="4" s="1"/>
  <c r="BK64" i="4"/>
  <c r="BJ64" i="4" s="1"/>
  <c r="BI64" i="4" s="1"/>
  <c r="BH64" i="4" s="1"/>
  <c r="BG64" i="4" s="1"/>
  <c r="BF64" i="4" s="1"/>
  <c r="BE64" i="4" s="1"/>
  <c r="BD64" i="4" s="1"/>
  <c r="BC64" i="4" s="1"/>
  <c r="AT1123" i="4"/>
  <c r="AS1123" i="4" s="1"/>
  <c r="AR1123" i="4" s="1"/>
  <c r="AQ1123" i="4" s="1"/>
  <c r="AP1123" i="4" s="1"/>
  <c r="AO1123" i="4" s="1"/>
  <c r="AN1123" i="4" s="1"/>
  <c r="AM1123" i="4" s="1"/>
  <c r="AL1123" i="4" s="1"/>
  <c r="BK51" i="4"/>
  <c r="BJ51" i="4" s="1"/>
  <c r="BI51" i="4" s="1"/>
  <c r="BH51" i="4" s="1"/>
  <c r="BG51" i="4" s="1"/>
  <c r="BF51" i="4" s="1"/>
  <c r="BE51" i="4" s="1"/>
  <c r="BD51" i="4" s="1"/>
  <c r="BC51" i="4" s="1"/>
  <c r="AF667" i="4"/>
  <c r="AK504" i="4"/>
  <c r="AI504" i="4"/>
  <c r="AJ504" i="4"/>
  <c r="I409" i="4"/>
  <c r="AF409" i="4"/>
  <c r="AF404" i="4"/>
  <c r="I404" i="4"/>
  <c r="I272" i="4"/>
  <c r="AF272" i="4"/>
  <c r="I417" i="4"/>
  <c r="AF417" i="4"/>
  <c r="AB1104" i="4"/>
  <c r="K1104" i="4"/>
  <c r="AC1104" i="4"/>
  <c r="AC1110" i="4"/>
  <c r="AT775" i="4"/>
  <c r="AS775" i="4" s="1"/>
  <c r="AR775" i="4" s="1"/>
  <c r="AQ775" i="4" s="1"/>
  <c r="AP775" i="4" s="1"/>
  <c r="AO775" i="4" s="1"/>
  <c r="AN775" i="4" s="1"/>
  <c r="AM775" i="4" s="1"/>
  <c r="AL775" i="4" s="1"/>
  <c r="K1015" i="4"/>
  <c r="AF1015" i="4"/>
  <c r="BK56" i="4"/>
  <c r="BJ56" i="4" s="1"/>
  <c r="BI56" i="4" s="1"/>
  <c r="BH56" i="4" s="1"/>
  <c r="BG56" i="4" s="1"/>
  <c r="BF56" i="4" s="1"/>
  <c r="BE56" i="4" s="1"/>
  <c r="BD56" i="4" s="1"/>
  <c r="BC56" i="4" s="1"/>
  <c r="AT441" i="4"/>
  <c r="AS441" i="4" s="1"/>
  <c r="AR441" i="4" s="1"/>
  <c r="AQ441" i="4" s="1"/>
  <c r="AP441" i="4" s="1"/>
  <c r="AO441" i="4" s="1"/>
  <c r="AN441" i="4" s="1"/>
  <c r="AM441" i="4" s="1"/>
  <c r="AL441" i="4" s="1"/>
  <c r="BK164" i="4"/>
  <c r="BJ164" i="4" s="1"/>
  <c r="BI164" i="4" s="1"/>
  <c r="BH164" i="4" s="1"/>
  <c r="BG164" i="4" s="1"/>
  <c r="BF164" i="4" s="1"/>
  <c r="BE164" i="4" s="1"/>
  <c r="BD164" i="4" s="1"/>
  <c r="BC164" i="4" s="1"/>
  <c r="BI15" i="4"/>
  <c r="BH15" i="4" s="1"/>
  <c r="BG15" i="4" s="1"/>
  <c r="BF15" i="4" s="1"/>
  <c r="BE15" i="4" s="1"/>
  <c r="BD15" i="4" s="1"/>
  <c r="BC15" i="4" s="1"/>
  <c r="BK15" i="4"/>
  <c r="BJ15" i="4" s="1"/>
  <c r="AI900" i="4"/>
  <c r="AK900" i="4"/>
  <c r="AJ900" i="4"/>
  <c r="AT1047" i="4"/>
  <c r="AS1047" i="4" s="1"/>
  <c r="AR1047" i="4" s="1"/>
  <c r="AQ1047" i="4" s="1"/>
  <c r="AP1047" i="4" s="1"/>
  <c r="AO1047" i="4" s="1"/>
  <c r="AN1047" i="4" s="1"/>
  <c r="AM1047" i="4" s="1"/>
  <c r="AL1047" i="4" s="1"/>
  <c r="AF722" i="4"/>
  <c r="H141" i="4"/>
  <c r="AT272" i="4"/>
  <c r="AS272" i="4" s="1"/>
  <c r="AR272" i="4" s="1"/>
  <c r="AQ272" i="4" s="1"/>
  <c r="AP272" i="4" s="1"/>
  <c r="AO272" i="4" s="1"/>
  <c r="AN272" i="4" s="1"/>
  <c r="AM272" i="4" s="1"/>
  <c r="AL272" i="4" s="1"/>
  <c r="AT417" i="4"/>
  <c r="AS417" i="4" s="1"/>
  <c r="AR417" i="4" s="1"/>
  <c r="AQ417" i="4" s="1"/>
  <c r="AP417" i="4" s="1"/>
  <c r="AO417" i="4" s="1"/>
  <c r="AN417" i="4" s="1"/>
  <c r="AM417" i="4" s="1"/>
  <c r="AL417" i="4" s="1"/>
  <c r="AF318" i="4"/>
  <c r="I863" i="4"/>
  <c r="AF863" i="4"/>
  <c r="AT368" i="4"/>
  <c r="AS368" i="4" s="1"/>
  <c r="AR368" i="4" s="1"/>
  <c r="AQ368" i="4" s="1"/>
  <c r="AP368" i="4" s="1"/>
  <c r="AO368" i="4" s="1"/>
  <c r="AN368" i="4" s="1"/>
  <c r="AM368" i="4" s="1"/>
  <c r="AL368" i="4" s="1"/>
  <c r="BK152" i="4"/>
  <c r="BJ152" i="4" s="1"/>
  <c r="BI152" i="4" s="1"/>
  <c r="BH152" i="4" s="1"/>
  <c r="BG152" i="4" s="1"/>
  <c r="BF152" i="4" s="1"/>
  <c r="BE152" i="4" s="1"/>
  <c r="BD152" i="4" s="1"/>
  <c r="BC152" i="4" s="1"/>
  <c r="AT477" i="4"/>
  <c r="AS477" i="4" s="1"/>
  <c r="AR477" i="4" s="1"/>
  <c r="AQ477" i="4" s="1"/>
  <c r="AP477" i="4" s="1"/>
  <c r="AO477" i="4" s="1"/>
  <c r="AN477" i="4" s="1"/>
  <c r="AM477" i="4" s="1"/>
  <c r="AL477" i="4" s="1"/>
  <c r="AT920" i="4"/>
  <c r="AS920" i="4" s="1"/>
  <c r="AR920" i="4" s="1"/>
  <c r="AQ920" i="4" s="1"/>
  <c r="AP920" i="4" s="1"/>
  <c r="AO920" i="4" s="1"/>
  <c r="AN920" i="4" s="1"/>
  <c r="AM920" i="4" s="1"/>
  <c r="AL920" i="4" s="1"/>
  <c r="AI920" i="4" s="1"/>
  <c r="AT1090" i="4"/>
  <c r="AS1090" i="4" s="1"/>
  <c r="AR1090" i="4" s="1"/>
  <c r="AQ1090" i="4" s="1"/>
  <c r="AP1090" i="4" s="1"/>
  <c r="AO1090" i="4" s="1"/>
  <c r="AN1090" i="4" s="1"/>
  <c r="AM1090" i="4" s="1"/>
  <c r="AL1090" i="4" s="1"/>
  <c r="AT735" i="4"/>
  <c r="AS735" i="4" s="1"/>
  <c r="AR735" i="4" s="1"/>
  <c r="AQ735" i="4" s="1"/>
  <c r="AP735" i="4" s="1"/>
  <c r="AO735" i="4" s="1"/>
  <c r="AN735" i="4" s="1"/>
  <c r="AM735" i="4" s="1"/>
  <c r="AL735" i="4" s="1"/>
  <c r="AK735" i="4" s="1"/>
  <c r="AT1044" i="4"/>
  <c r="AS1044" i="4" s="1"/>
  <c r="AR1044" i="4" s="1"/>
  <c r="AQ1044" i="4" s="1"/>
  <c r="AP1044" i="4" s="1"/>
  <c r="AO1044" i="4" s="1"/>
  <c r="AN1044" i="4" s="1"/>
  <c r="AM1044" i="4" s="1"/>
  <c r="AL1044" i="4" s="1"/>
  <c r="AT466" i="4"/>
  <c r="AS466" i="4" s="1"/>
  <c r="AR466" i="4" s="1"/>
  <c r="AQ466" i="4" s="1"/>
  <c r="AP466" i="4" s="1"/>
  <c r="AO466" i="4" s="1"/>
  <c r="AN466" i="4" s="1"/>
  <c r="AM466" i="4" s="1"/>
  <c r="AL466" i="4" s="1"/>
  <c r="AJ581" i="4"/>
  <c r="AK581" i="4"/>
  <c r="AI581" i="4"/>
  <c r="AJ258" i="4"/>
  <c r="AI258" i="4"/>
  <c r="AK258" i="4"/>
  <c r="AT141" i="4"/>
  <c r="AS141" i="4" s="1"/>
  <c r="AR141" i="4" s="1"/>
  <c r="AQ141" i="4" s="1"/>
  <c r="AP141" i="4" s="1"/>
  <c r="AO141" i="4" s="1"/>
  <c r="AN141" i="4" s="1"/>
  <c r="AM141" i="4" s="1"/>
  <c r="AL141" i="4" s="1"/>
  <c r="AT480" i="4"/>
  <c r="AS480" i="4" s="1"/>
  <c r="AR480" i="4" s="1"/>
  <c r="AQ480" i="4" s="1"/>
  <c r="AP480" i="4" s="1"/>
  <c r="AO480" i="4" s="1"/>
  <c r="AN480" i="4" s="1"/>
  <c r="AM480" i="4" s="1"/>
  <c r="AL480" i="4" s="1"/>
  <c r="AT863" i="4"/>
  <c r="AS863" i="4" s="1"/>
  <c r="AR863" i="4" s="1"/>
  <c r="AQ863" i="4"/>
  <c r="AP863" i="4" s="1"/>
  <c r="AO863" i="4" s="1"/>
  <c r="AN863" i="4" s="1"/>
  <c r="AM863" i="4" s="1"/>
  <c r="AL863" i="4" s="1"/>
  <c r="I483" i="4"/>
  <c r="AF483" i="4"/>
  <c r="AF379" i="4"/>
  <c r="I379" i="4"/>
  <c r="I568" i="4"/>
  <c r="AF568" i="4"/>
  <c r="O1106" i="4"/>
  <c r="O1128" i="4"/>
  <c r="O1117" i="4"/>
  <c r="O388" i="4"/>
  <c r="O126" i="4"/>
  <c r="O338" i="4"/>
  <c r="O90" i="4"/>
  <c r="O376" i="4"/>
  <c r="O55" i="4"/>
  <c r="O315" i="4"/>
  <c r="O1005" i="4"/>
  <c r="O1091" i="4"/>
  <c r="O365" i="4"/>
  <c r="O169" i="4"/>
  <c r="O558" i="4"/>
  <c r="O309" i="4"/>
  <c r="O1062" i="4"/>
  <c r="O629" i="4"/>
  <c r="O299" i="4"/>
  <c r="O149" i="4"/>
  <c r="O1131" i="4"/>
  <c r="O598" i="4"/>
  <c r="O49" i="4"/>
  <c r="O319" i="4"/>
  <c r="O670" i="4"/>
  <c r="O213" i="4"/>
  <c r="O552" i="4"/>
  <c r="O146" i="4"/>
  <c r="O145" i="4"/>
  <c r="O53" i="4"/>
  <c r="O24" i="4"/>
  <c r="O341" i="4"/>
  <c r="O1112" i="4"/>
  <c r="O1099" i="4"/>
  <c r="O1110" i="4"/>
  <c r="O1084" i="4"/>
  <c r="O1092" i="4"/>
  <c r="O1144" i="4"/>
  <c r="O1122" i="4"/>
  <c r="O1145" i="4"/>
  <c r="O1142" i="4"/>
  <c r="O177" i="4"/>
  <c r="O304" i="4"/>
  <c r="O98" i="4"/>
  <c r="O86" i="4"/>
  <c r="O1020" i="4"/>
  <c r="O1114" i="4"/>
  <c r="O39" i="4"/>
  <c r="O142" i="4"/>
  <c r="O301" i="4"/>
  <c r="O548" i="4"/>
  <c r="O569" i="4"/>
  <c r="O183" i="4"/>
  <c r="O36" i="4"/>
  <c r="O610" i="4"/>
  <c r="O150" i="4"/>
  <c r="O1095" i="4"/>
  <c r="O99" i="4"/>
  <c r="O61" i="4"/>
  <c r="O219" i="4"/>
  <c r="O116" i="4"/>
  <c r="O38" i="4"/>
  <c r="O1011" i="4"/>
  <c r="O1109" i="4"/>
  <c r="O203" i="4"/>
  <c r="O124" i="4"/>
  <c r="O568" i="4"/>
  <c r="O259" i="4"/>
  <c r="O37" i="4"/>
  <c r="O400" i="4"/>
  <c r="O120" i="4"/>
  <c r="O48" i="4"/>
  <c r="O415" i="4"/>
  <c r="O399" i="4"/>
  <c r="O100" i="4"/>
  <c r="O29" i="4"/>
  <c r="O339" i="4"/>
  <c r="O297" i="4"/>
  <c r="O1127" i="4"/>
  <c r="O363" i="4"/>
  <c r="O62" i="4"/>
  <c r="O557" i="4"/>
  <c r="O143" i="4"/>
  <c r="O269" i="4"/>
  <c r="O63" i="4"/>
  <c r="O412" i="4"/>
  <c r="O280" i="4"/>
  <c r="O93" i="4"/>
  <c r="O225" i="4"/>
  <c r="O395" i="4"/>
  <c r="O1133" i="4"/>
  <c r="O21" i="4"/>
  <c r="O198" i="4"/>
  <c r="O1120" i="4"/>
  <c r="O987" i="4"/>
  <c r="O322" i="4"/>
  <c r="O200" i="4"/>
  <c r="O187" i="4"/>
  <c r="O74" i="4"/>
  <c r="O1085" i="4"/>
  <c r="O121" i="4"/>
  <c r="O1137" i="4"/>
  <c r="O283" i="4"/>
  <c r="O403" i="4"/>
  <c r="O602" i="4"/>
  <c r="O27" i="4"/>
  <c r="O72" i="4"/>
  <c r="O1118" i="4"/>
  <c r="O1113" i="4"/>
  <c r="O597" i="4"/>
  <c r="O381" i="4"/>
  <c r="O80" i="4"/>
  <c r="O151" i="4"/>
  <c r="O260" i="4"/>
  <c r="O34" i="4"/>
  <c r="O1134" i="4"/>
  <c r="O155" i="4"/>
  <c r="O335" i="4"/>
  <c r="O438" i="4"/>
  <c r="O1135" i="4"/>
  <c r="O1090" i="4"/>
  <c r="O646" i="4"/>
  <c r="O437" i="4"/>
  <c r="O312" i="4"/>
  <c r="O192" i="4"/>
  <c r="O89" i="4"/>
  <c r="O401" i="4"/>
  <c r="O45" i="4"/>
  <c r="O273" i="4"/>
  <c r="O157" i="4"/>
  <c r="O615" i="4"/>
  <c r="O537" i="4"/>
  <c r="O1031" i="4"/>
  <c r="O291" i="4"/>
  <c r="O78" i="4"/>
  <c r="O197" i="4"/>
  <c r="O172" i="4"/>
  <c r="O632" i="4"/>
  <c r="O42" i="4"/>
  <c r="O110" i="4"/>
  <c r="O1125" i="4"/>
  <c r="O447" i="4"/>
  <c r="O165" i="4"/>
  <c r="O113" i="4"/>
  <c r="O267" i="4"/>
  <c r="O229" i="4"/>
  <c r="O1012" i="4"/>
  <c r="O1136" i="4"/>
  <c r="O1093" i="4"/>
  <c r="O1078" i="4"/>
  <c r="O328" i="4"/>
  <c r="O289" i="4"/>
  <c r="O206" i="4"/>
  <c r="O71" i="4"/>
  <c r="O1038" i="4"/>
  <c r="O285" i="4"/>
  <c r="O1082" i="4"/>
  <c r="O249" i="4"/>
  <c r="O1069" i="4"/>
  <c r="O282" i="4"/>
  <c r="O334" i="4"/>
  <c r="O279" i="4"/>
  <c r="O564" i="4"/>
  <c r="O1061" i="4"/>
  <c r="O444" i="4"/>
  <c r="O364" i="4"/>
  <c r="O595" i="4"/>
  <c r="O179" i="4"/>
  <c r="O227" i="4"/>
  <c r="O191" i="4"/>
  <c r="O1043" i="4"/>
  <c r="O369" i="4"/>
  <c r="O79" i="4"/>
  <c r="O77" i="4"/>
  <c r="O292" i="4"/>
  <c r="O129" i="4"/>
  <c r="O56" i="4"/>
  <c r="O528" i="4"/>
  <c r="O173" i="4"/>
  <c r="O1103" i="4"/>
  <c r="O69" i="4"/>
  <c r="O1098" i="4"/>
  <c r="O288" i="4"/>
  <c r="O193" i="4"/>
  <c r="O153" i="4"/>
  <c r="O196" i="4"/>
  <c r="O134" i="4"/>
  <c r="O378" i="4"/>
  <c r="O1050" i="4"/>
  <c r="O455" i="4"/>
  <c r="O189" i="4"/>
  <c r="O1037" i="4"/>
  <c r="O70" i="4"/>
  <c r="O230" i="4"/>
  <c r="O162" i="4"/>
  <c r="O1051" i="4"/>
  <c r="O1129" i="4"/>
  <c r="O207" i="4"/>
  <c r="C15" i="4"/>
  <c r="O1053" i="4"/>
  <c r="O368" i="4"/>
  <c r="O139" i="4"/>
  <c r="O238" i="4"/>
  <c r="O640" i="4"/>
  <c r="O1009" i="4"/>
  <c r="O398" i="4"/>
  <c r="O386" i="4"/>
  <c r="O194" i="4"/>
  <c r="O235" i="4"/>
  <c r="O1034" i="4"/>
  <c r="O168" i="4"/>
  <c r="O441" i="4"/>
  <c r="O361" i="4"/>
  <c r="O28" i="4"/>
  <c r="O336" i="4"/>
  <c r="O426" i="4"/>
  <c r="O1119" i="4"/>
  <c r="O85" i="4"/>
  <c r="O88" i="4"/>
  <c r="O44" i="4"/>
  <c r="O656" i="4"/>
  <c r="O1027" i="4"/>
  <c r="O1141" i="4"/>
  <c r="O407" i="4"/>
  <c r="O1029" i="4"/>
  <c r="O1000" i="4"/>
  <c r="O222" i="4"/>
  <c r="O254" i="4"/>
  <c r="O1116" i="4"/>
  <c r="O68" i="4"/>
  <c r="O114" i="4"/>
  <c r="O264" i="4"/>
  <c r="O286" i="4"/>
  <c r="O1105" i="4"/>
  <c r="O294" i="4"/>
  <c r="O1097" i="4"/>
  <c r="O1025" i="4"/>
  <c r="O1126" i="4"/>
  <c r="O1024" i="4"/>
  <c r="O144" i="4"/>
  <c r="O1104" i="4"/>
  <c r="O419" i="4"/>
  <c r="O158" i="4"/>
  <c r="O281" i="4"/>
  <c r="O33" i="4"/>
  <c r="O389" i="4"/>
  <c r="O52" i="4"/>
  <c r="O25" i="4"/>
  <c r="O160" i="4"/>
  <c r="O631" i="4"/>
  <c r="O220" i="4"/>
  <c r="O1101" i="4"/>
  <c r="O1032" i="4"/>
  <c r="O298" i="4"/>
  <c r="O186" i="4"/>
  <c r="O1146" i="4"/>
  <c r="O293" i="4"/>
  <c r="O270" i="4"/>
  <c r="O265" i="4"/>
  <c r="O159" i="4"/>
  <c r="O96" i="4"/>
  <c r="O276" i="4"/>
  <c r="O83" i="4"/>
  <c r="O54" i="4"/>
  <c r="O46" i="4"/>
  <c r="O117" i="4"/>
  <c r="O1021" i="4"/>
  <c r="O539" i="4"/>
  <c r="O324" i="4"/>
  <c r="O326" i="4"/>
  <c r="O1089" i="4"/>
  <c r="O178" i="4"/>
  <c r="O305" i="4"/>
  <c r="O310" i="4"/>
  <c r="O311" i="4"/>
  <c r="O210" i="4"/>
  <c r="O185" i="4"/>
  <c r="O1102" i="4"/>
  <c r="O1023" i="4"/>
  <c r="O402" i="4"/>
  <c r="O617" i="4"/>
  <c r="O436" i="4"/>
  <c r="O231" i="4"/>
  <c r="O1138" i="4"/>
  <c r="O318" i="4"/>
  <c r="O208" i="4"/>
  <c r="O1039" i="4"/>
  <c r="O204" i="4"/>
  <c r="O234" i="4"/>
  <c r="O132" i="4"/>
  <c r="O258" i="4"/>
  <c r="O606" i="4"/>
  <c r="O1033" i="4"/>
  <c r="O1123" i="4"/>
  <c r="O242" i="4"/>
  <c r="O188" i="4"/>
  <c r="O329" i="4"/>
  <c r="O253" i="4"/>
  <c r="O314" i="4"/>
  <c r="O1107" i="4"/>
  <c r="O35" i="4"/>
  <c r="O1140" i="4"/>
  <c r="O176" i="4"/>
  <c r="O130" i="4"/>
  <c r="O1030" i="4"/>
  <c r="O367" i="4"/>
  <c r="O333" i="4"/>
  <c r="O1013" i="4"/>
  <c r="O43" i="4"/>
  <c r="O141" i="4"/>
  <c r="O156" i="4"/>
  <c r="O1008" i="4"/>
  <c r="O443" i="4"/>
  <c r="O221" i="4"/>
  <c r="O1115" i="4"/>
  <c r="O112" i="4"/>
  <c r="O256" i="4"/>
  <c r="O104" i="4"/>
  <c r="O171" i="4"/>
  <c r="O596" i="4"/>
  <c r="O504" i="4"/>
  <c r="O190" i="4"/>
  <c r="O137" i="4"/>
  <c r="O1036" i="4"/>
  <c r="O601" i="4"/>
  <c r="O67" i="4"/>
  <c r="O84" i="4"/>
  <c r="O51" i="4"/>
  <c r="O636" i="4"/>
  <c r="O1040" i="4"/>
  <c r="O272" i="4"/>
  <c r="O327" i="4"/>
  <c r="O300" i="4"/>
  <c r="O266" i="4"/>
  <c r="O111" i="4"/>
  <c r="O214" i="4"/>
  <c r="O1121" i="4"/>
  <c r="O290" i="4"/>
  <c r="O1041" i="4"/>
  <c r="O1094" i="4"/>
  <c r="O1086" i="4"/>
  <c r="O108" i="4"/>
  <c r="O509" i="4"/>
  <c r="O553" i="4"/>
  <c r="O58" i="4"/>
  <c r="O166" i="4"/>
  <c r="O182" i="4"/>
  <c r="O167" i="4"/>
  <c r="O241" i="4"/>
  <c r="O672" i="4"/>
  <c r="O566" i="4"/>
  <c r="O105" i="4"/>
  <c r="O1096" i="4"/>
  <c r="O316" i="4"/>
  <c r="O152" i="4"/>
  <c r="O164" i="4"/>
  <c r="O224" i="4"/>
  <c r="O1044" i="4"/>
  <c r="O1132" i="4"/>
  <c r="O373" i="4"/>
  <c r="O278" i="4"/>
  <c r="O209" i="4"/>
  <c r="O1058" i="4"/>
  <c r="O163" i="4"/>
  <c r="O464" i="4"/>
  <c r="O50" i="4"/>
  <c r="O261" i="4"/>
  <c r="O262" i="4"/>
  <c r="O295" i="4"/>
  <c r="O133" i="4"/>
  <c r="O257" i="4"/>
  <c r="O22" i="4"/>
  <c r="O32" i="4"/>
  <c r="O1016" i="4"/>
  <c r="O1124" i="4"/>
  <c r="O411" i="4"/>
  <c r="O271" i="4"/>
  <c r="O565" i="4"/>
  <c r="O325" i="4"/>
  <c r="O240" i="4"/>
  <c r="O1007" i="4"/>
  <c r="O621" i="4"/>
  <c r="O275" i="4"/>
  <c r="O1087" i="4"/>
  <c r="O64" i="4"/>
  <c r="O1080" i="4"/>
  <c r="O1018" i="4"/>
  <c r="O359" i="4"/>
  <c r="O60" i="4"/>
  <c r="O174" i="4"/>
  <c r="O181" i="4"/>
  <c r="O236" i="4"/>
  <c r="O119" i="4"/>
  <c r="O215" i="4"/>
  <c r="O101" i="4"/>
  <c r="O138" i="4"/>
  <c r="O59" i="4"/>
  <c r="O263" i="4"/>
  <c r="O65" i="4"/>
  <c r="O95" i="4"/>
  <c r="O1022" i="4"/>
  <c r="O611" i="4"/>
  <c r="O180" i="4"/>
  <c r="O1004" i="4"/>
  <c r="O26" i="4"/>
  <c r="O1002" i="4"/>
  <c r="O375" i="4"/>
  <c r="O41" i="4"/>
  <c r="O201" i="4"/>
  <c r="O313" i="4"/>
  <c r="O115" i="4"/>
  <c r="O47" i="4"/>
  <c r="O1019" i="4"/>
  <c r="O1083" i="4"/>
  <c r="O1077" i="4"/>
  <c r="O481" i="4"/>
  <c r="O608" i="4"/>
  <c r="O246" i="4"/>
  <c r="O122" i="4"/>
  <c r="O199" i="4"/>
  <c r="O1130" i="4"/>
  <c r="O73" i="4"/>
  <c r="O274" i="4"/>
  <c r="O154" i="4"/>
  <c r="O243" i="4"/>
  <c r="O623" i="4"/>
  <c r="O996" i="4"/>
  <c r="O320" i="4"/>
  <c r="O1035" i="4"/>
  <c r="O360" i="4"/>
  <c r="O91" i="4"/>
  <c r="O588" i="4"/>
  <c r="O1074" i="4"/>
  <c r="O652" i="4"/>
  <c r="O362" i="4"/>
  <c r="O1010" i="4"/>
  <c r="O87" i="4"/>
  <c r="O321" i="4"/>
  <c r="O250" i="4"/>
  <c r="O393" i="4"/>
  <c r="O184" i="4"/>
  <c r="O354" i="4"/>
  <c r="O1075" i="4"/>
  <c r="O135" i="4"/>
  <c r="O82" i="4"/>
  <c r="O127" i="4"/>
  <c r="O251" i="4"/>
  <c r="O287" i="4"/>
  <c r="O123" i="4"/>
  <c r="O195" i="4"/>
  <c r="O302" i="4"/>
  <c r="O118" i="4"/>
  <c r="O323" i="4"/>
  <c r="O308" i="4"/>
  <c r="O103" i="4"/>
  <c r="O1079" i="4"/>
  <c r="O268" i="4"/>
  <c r="O842" i="4"/>
  <c r="O391" i="4"/>
  <c r="O392" i="4"/>
  <c r="O277" i="4"/>
  <c r="O161" i="4"/>
  <c r="O148" i="4"/>
  <c r="O232" i="4"/>
  <c r="O97" i="4"/>
  <c r="O465" i="4"/>
  <c r="O968" i="4"/>
  <c r="O446" i="4"/>
  <c r="O1056" i="4"/>
  <c r="O106" i="4"/>
  <c r="O303" i="4"/>
  <c r="O175" i="4"/>
  <c r="O1063" i="4"/>
  <c r="O284" i="4"/>
  <c r="O247" i="4"/>
  <c r="O211" i="4"/>
  <c r="O837" i="4"/>
  <c r="O958" i="4"/>
  <c r="O999" i="4"/>
  <c r="O147" i="4"/>
  <c r="O390" i="4"/>
  <c r="O1139" i="4"/>
  <c r="O140" i="4"/>
  <c r="O1017" i="4"/>
  <c r="O1108" i="4"/>
  <c r="O1026" i="4"/>
  <c r="O993" i="4"/>
  <c r="O81" i="4"/>
  <c r="O212" i="4"/>
  <c r="O394" i="4"/>
  <c r="O131" i="4"/>
  <c r="O1047" i="4"/>
  <c r="O109" i="4"/>
  <c r="O248" i="4"/>
  <c r="O107" i="4"/>
  <c r="O31" i="4"/>
  <c r="O1065" i="4"/>
  <c r="O1064" i="4"/>
  <c r="O510" i="4"/>
  <c r="O75" i="4"/>
  <c r="O30" i="4"/>
  <c r="O216" i="4"/>
  <c r="O244" i="4"/>
  <c r="O102" i="4"/>
  <c r="O589" i="4"/>
  <c r="O1143" i="4"/>
  <c r="O239" i="4"/>
  <c r="O397" i="4"/>
  <c r="O1111" i="4"/>
  <c r="O255" i="4"/>
  <c r="O66" i="4"/>
  <c r="O1081" i="4"/>
  <c r="O237" i="4"/>
  <c r="O1006" i="4"/>
  <c r="O76" i="4"/>
  <c r="O94" i="4"/>
  <c r="O1048" i="4"/>
  <c r="O202" i="4"/>
  <c r="O307" i="4"/>
  <c r="O561" i="4"/>
  <c r="O128" i="4"/>
  <c r="O170" i="4"/>
  <c r="O92" i="4"/>
  <c r="O136" i="4"/>
  <c r="O252" i="4"/>
  <c r="O306" i="4"/>
  <c r="O40" i="4"/>
  <c r="O317" i="4"/>
  <c r="O217" i="4"/>
  <c r="O1052" i="4"/>
  <c r="O540" i="4"/>
  <c r="O223" i="4"/>
  <c r="O1014" i="4"/>
  <c r="O377" i="4"/>
  <c r="O125" i="4"/>
  <c r="O659" i="4"/>
  <c r="O296" i="4"/>
  <c r="O218" i="4"/>
  <c r="O1054" i="4"/>
  <c r="O1100" i="4"/>
  <c r="O23" i="4"/>
  <c r="O348" i="4"/>
  <c r="O409" i="4"/>
  <c r="O1088" i="4"/>
  <c r="O205" i="4"/>
  <c r="O233" i="4"/>
  <c r="O439" i="4"/>
  <c r="C16" i="4"/>
  <c r="D18" i="4" s="1"/>
  <c r="AI51" i="4"/>
  <c r="AK799" i="4"/>
  <c r="AI799" i="4"/>
  <c r="AJ799" i="4"/>
  <c r="AI645" i="4"/>
  <c r="AK645" i="4"/>
  <c r="AJ645" i="4"/>
  <c r="AI1067" i="4"/>
  <c r="AK1067" i="4"/>
  <c r="AJ1067" i="4"/>
  <c r="AK112" i="4"/>
  <c r="AI112" i="4"/>
  <c r="AH112" i="4" s="1"/>
  <c r="AJ112" i="4"/>
  <c r="AI588" i="4"/>
  <c r="AK588" i="4"/>
  <c r="AJ588" i="4"/>
  <c r="AI1082" i="4"/>
  <c r="AK1082" i="4"/>
  <c r="AJ1082" i="4"/>
  <c r="AI959" i="4"/>
  <c r="AH959" i="4" s="1"/>
  <c r="AJ959" i="4"/>
  <c r="AK959" i="4"/>
  <c r="AK924" i="4"/>
  <c r="AJ924" i="4"/>
  <c r="AI924" i="4"/>
  <c r="AJ357" i="4"/>
  <c r="AI357" i="4"/>
  <c r="AK431" i="4"/>
  <c r="AJ431" i="4"/>
  <c r="AI431" i="4"/>
  <c r="AH431" i="4" s="1"/>
  <c r="AJ111" i="4"/>
  <c r="AK111" i="4"/>
  <c r="AI111" i="4"/>
  <c r="AH111" i="4" s="1"/>
  <c r="AK382" i="4"/>
  <c r="AI382" i="4"/>
  <c r="AJ382" i="4"/>
  <c r="AI93" i="4"/>
  <c r="AH93" i="4" s="1"/>
  <c r="AK93" i="4"/>
  <c r="AJ93" i="4"/>
  <c r="AI709" i="4"/>
  <c r="AK709" i="4"/>
  <c r="AJ709" i="4"/>
  <c r="AK331" i="4"/>
  <c r="AJ1085" i="4"/>
  <c r="AI1085" i="4"/>
  <c r="AK1085" i="4"/>
  <c r="AJ826" i="4"/>
  <c r="AJ1011" i="4"/>
  <c r="AI1011" i="4"/>
  <c r="AK1011" i="4"/>
  <c r="AJ428" i="4"/>
  <c r="AK428" i="4"/>
  <c r="AI428" i="4"/>
  <c r="AJ1031" i="4"/>
  <c r="AI1031" i="4"/>
  <c r="AK1031" i="4"/>
  <c r="AK148" i="4"/>
  <c r="AI148" i="4"/>
  <c r="AJ148" i="4"/>
  <c r="AK599" i="4"/>
  <c r="AJ599" i="4"/>
  <c r="AI599" i="4"/>
  <c r="AI962" i="4"/>
  <c r="AJ962" i="4"/>
  <c r="AK962" i="4"/>
  <c r="AI1131" i="4"/>
  <c r="AJ1131" i="4"/>
  <c r="AK1131" i="4"/>
  <c r="AJ1134" i="4"/>
  <c r="AI1134" i="4"/>
  <c r="AK1134" i="4"/>
  <c r="AI1141" i="4"/>
  <c r="AK1141" i="4"/>
  <c r="AJ1141" i="4"/>
  <c r="AI204" i="4"/>
  <c r="AJ204" i="4"/>
  <c r="AI130" i="4"/>
  <c r="AJ130" i="4"/>
  <c r="AK130" i="4"/>
  <c r="AJ956" i="4"/>
  <c r="AI956" i="4"/>
  <c r="AK956" i="4"/>
  <c r="AK1111" i="4"/>
  <c r="AI1111" i="4"/>
  <c r="AH1111" i="4" s="1"/>
  <c r="AJ1111" i="4"/>
  <c r="AK915" i="4"/>
  <c r="AI915" i="4"/>
  <c r="AJ915" i="4"/>
  <c r="AK1012" i="4"/>
  <c r="AI523" i="4"/>
  <c r="AK89" i="4"/>
  <c r="AI89" i="4"/>
  <c r="AJ89" i="4"/>
  <c r="AI770" i="4"/>
  <c r="AK770" i="4"/>
  <c r="AJ770" i="4"/>
  <c r="AJ160" i="4"/>
  <c r="AI160" i="4"/>
  <c r="AK160" i="4"/>
  <c r="AI886" i="4"/>
  <c r="AJ886" i="4"/>
  <c r="AK886" i="4"/>
  <c r="AJ1079" i="4"/>
  <c r="AI1079" i="4"/>
  <c r="AH1079" i="4" s="1"/>
  <c r="AK1079" i="4"/>
  <c r="AK651" i="4"/>
  <c r="AI521" i="4"/>
  <c r="AJ521" i="4"/>
  <c r="AK521" i="4"/>
  <c r="AK446" i="4"/>
  <c r="AI446" i="4"/>
  <c r="AH446" i="4" s="1"/>
  <c r="AJ446" i="4"/>
  <c r="AI777" i="4"/>
  <c r="AK777" i="4"/>
  <c r="AJ777" i="4"/>
  <c r="AI482" i="4"/>
  <c r="AJ482" i="4"/>
  <c r="AK482" i="4"/>
  <c r="AJ1078" i="4"/>
  <c r="AK1078" i="4"/>
  <c r="AI1078" i="4"/>
  <c r="AI293" i="4"/>
  <c r="AK293" i="4"/>
  <c r="AJ293" i="4"/>
  <c r="AJ506" i="4"/>
  <c r="AI506" i="4"/>
  <c r="AK506" i="4"/>
  <c r="AI601" i="4"/>
  <c r="AK601" i="4"/>
  <c r="AJ601" i="4"/>
  <c r="AK983" i="4"/>
  <c r="AI983" i="4"/>
  <c r="AJ983" i="4"/>
  <c r="AJ957" i="4"/>
  <c r="AK957" i="4"/>
  <c r="AI957" i="4"/>
  <c r="AI598" i="4"/>
  <c r="AK598" i="4"/>
  <c r="AJ598" i="4"/>
  <c r="AI1019" i="4"/>
  <c r="AK1019" i="4"/>
  <c r="AJ1019" i="4"/>
  <c r="AJ613" i="4"/>
  <c r="AK613" i="4"/>
  <c r="AI613" i="4"/>
  <c r="AI26" i="4"/>
  <c r="AJ26" i="4"/>
  <c r="AK26" i="4"/>
  <c r="AI849" i="4"/>
  <c r="AJ849" i="4"/>
  <c r="AK849" i="4"/>
  <c r="AK612" i="4"/>
  <c r="AJ612" i="4"/>
  <c r="AI612" i="4"/>
  <c r="AK169" i="4"/>
  <c r="AI169" i="4"/>
  <c r="AJ169" i="4"/>
  <c r="AK489" i="4"/>
  <c r="AJ489" i="4"/>
  <c r="AK1004" i="4"/>
  <c r="AI1004" i="4"/>
  <c r="AJ1004" i="4"/>
  <c r="AJ812" i="4"/>
  <c r="AI812" i="4"/>
  <c r="AK812" i="4"/>
  <c r="AI173" i="4"/>
  <c r="AH173" i="4" s="1"/>
  <c r="AK173" i="4"/>
  <c r="AJ173" i="4"/>
  <c r="AK829" i="4"/>
  <c r="AJ829" i="4"/>
  <c r="AI829" i="4"/>
  <c r="AJ762" i="4"/>
  <c r="AI762" i="4"/>
  <c r="AJ300" i="4"/>
  <c r="AI300" i="4"/>
  <c r="AK300" i="4"/>
  <c r="AI507" i="4"/>
  <c r="AJ507" i="4"/>
  <c r="AK507" i="4"/>
  <c r="AJ674" i="4"/>
  <c r="AI674" i="4"/>
  <c r="AK674" i="4"/>
  <c r="AI250" i="4"/>
  <c r="AJ250" i="4"/>
  <c r="AK250" i="4"/>
  <c r="AI104" i="4"/>
  <c r="AJ104" i="4"/>
  <c r="AK104" i="4"/>
  <c r="AI308" i="4"/>
  <c r="AI1062" i="4"/>
  <c r="AJ1062" i="4"/>
  <c r="AK1062" i="4"/>
  <c r="AJ490" i="4"/>
  <c r="AI490" i="4"/>
  <c r="AK490" i="4"/>
  <c r="AI580" i="4"/>
  <c r="AJ580" i="4"/>
  <c r="AK580" i="4"/>
  <c r="AK789" i="4"/>
  <c r="AJ789" i="4"/>
  <c r="AI789" i="4"/>
  <c r="AK772" i="4"/>
  <c r="AJ772" i="4"/>
  <c r="AI772" i="4"/>
  <c r="AI928" i="4"/>
  <c r="AK928" i="4"/>
  <c r="AJ928" i="4"/>
  <c r="AK28" i="4"/>
  <c r="AI28" i="4"/>
  <c r="AJ28" i="4"/>
  <c r="AJ33" i="4"/>
  <c r="AK33" i="4"/>
  <c r="AI33" i="4"/>
  <c r="AJ50" i="4"/>
  <c r="AK249" i="4"/>
  <c r="AI249" i="4"/>
  <c r="AJ911" i="4"/>
  <c r="AK911" i="4"/>
  <c r="AI911" i="4"/>
  <c r="AK1027" i="4"/>
  <c r="AI1027" i="4"/>
  <c r="AJ1027" i="4"/>
  <c r="AI629" i="4"/>
  <c r="AK629" i="4"/>
  <c r="AJ629" i="4"/>
  <c r="I895" i="4"/>
  <c r="AF895" i="4"/>
  <c r="AI948" i="4"/>
  <c r="AK948" i="4"/>
  <c r="AJ948" i="4"/>
  <c r="AK439" i="4"/>
  <c r="AI439" i="4"/>
  <c r="AJ439" i="4"/>
  <c r="AK763" i="4"/>
  <c r="AI763" i="4"/>
  <c r="AJ763" i="4"/>
  <c r="AJ131" i="4"/>
  <c r="AI131" i="4"/>
  <c r="AK131" i="4"/>
  <c r="AJ326" i="4"/>
  <c r="AI326" i="4"/>
  <c r="AK326" i="4"/>
  <c r="J1072" i="4"/>
  <c r="AJ487" i="4"/>
  <c r="AK497" i="4"/>
  <c r="AJ497" i="4"/>
  <c r="AI497" i="4"/>
  <c r="AH497" i="4" s="1"/>
  <c r="AK452" i="4"/>
  <c r="AI452" i="4"/>
  <c r="AJ452" i="4"/>
  <c r="AI997" i="4"/>
  <c r="AJ997" i="4"/>
  <c r="AK997" i="4"/>
  <c r="AI661" i="4"/>
  <c r="AJ661" i="4"/>
  <c r="AK661" i="4"/>
  <c r="AK864" i="4"/>
  <c r="AI864" i="4"/>
  <c r="AJ864" i="4"/>
  <c r="AI247" i="4"/>
  <c r="AH247" i="4" s="1"/>
  <c r="AA247" i="4" s="1"/>
  <c r="AE247" i="4" s="1"/>
  <c r="AK247" i="4"/>
  <c r="AJ247" i="4"/>
  <c r="AI718" i="4"/>
  <c r="AJ718" i="4"/>
  <c r="AK718" i="4"/>
  <c r="AI55" i="4"/>
  <c r="AJ55" i="4"/>
  <c r="AK55" i="4"/>
  <c r="AJ1138" i="4"/>
  <c r="AI1138" i="4"/>
  <c r="AK1138" i="4"/>
  <c r="AJ73" i="4"/>
  <c r="AI73" i="4"/>
  <c r="AH73" i="4" s="1"/>
  <c r="AK73" i="4"/>
  <c r="AI92" i="4"/>
  <c r="AJ92" i="4"/>
  <c r="AK92" i="4"/>
  <c r="AK455" i="4"/>
  <c r="AI455" i="4"/>
  <c r="AJ455" i="4"/>
  <c r="AJ638" i="4"/>
  <c r="AK638" i="4"/>
  <c r="AI638" i="4"/>
  <c r="AK719" i="4"/>
  <c r="AI719" i="4"/>
  <c r="AJ719" i="4"/>
  <c r="AK934" i="4"/>
  <c r="AI934" i="4"/>
  <c r="AJ934" i="4"/>
  <c r="AI404" i="4"/>
  <c r="AJ404" i="4"/>
  <c r="AK404" i="4"/>
  <c r="AI187" i="4"/>
  <c r="AK187" i="4"/>
  <c r="AJ187" i="4"/>
  <c r="AJ890" i="4"/>
  <c r="AK890" i="4"/>
  <c r="AI890" i="4"/>
  <c r="AJ857" i="4"/>
  <c r="AK857" i="4"/>
  <c r="AI857" i="4"/>
  <c r="AJ844" i="4"/>
  <c r="AI844" i="4"/>
  <c r="AK844" i="4"/>
  <c r="AJ816" i="4"/>
  <c r="AI816" i="4"/>
  <c r="AK816" i="4"/>
  <c r="AI904" i="4"/>
  <c r="AK904" i="4"/>
  <c r="AJ904" i="4"/>
  <c r="AJ198" i="4"/>
  <c r="AK198" i="4"/>
  <c r="AI198" i="4"/>
  <c r="AI1087" i="4"/>
  <c r="AJ1087" i="4"/>
  <c r="AK1087" i="4"/>
  <c r="AK824" i="4"/>
  <c r="AJ824" i="4"/>
  <c r="AI824" i="4"/>
  <c r="AJ1073" i="4"/>
  <c r="AI1073" i="4"/>
  <c r="AK1073" i="4"/>
  <c r="AI355" i="4"/>
  <c r="AK355" i="4"/>
  <c r="AJ355" i="4"/>
  <c r="AK881" i="4"/>
  <c r="AJ881" i="4"/>
  <c r="AI881" i="4"/>
  <c r="AJ376" i="4"/>
  <c r="AK376" i="4"/>
  <c r="AI376" i="4"/>
  <c r="AI147" i="4"/>
  <c r="AI391" i="4"/>
  <c r="AJ391" i="4"/>
  <c r="AK391" i="4"/>
  <c r="AK694" i="4"/>
  <c r="AJ694" i="4"/>
  <c r="AI694" i="4"/>
  <c r="AH694" i="4" s="1"/>
  <c r="AK171" i="4"/>
  <c r="AI171" i="4"/>
  <c r="AH171" i="4" s="1"/>
  <c r="AJ171" i="4"/>
  <c r="AK1008" i="4"/>
  <c r="AJ1008" i="4"/>
  <c r="AI1008" i="4"/>
  <c r="AH1008" i="4" s="1"/>
  <c r="AJ114" i="4"/>
  <c r="AI114" i="4"/>
  <c r="AK114" i="4"/>
  <c r="AK375" i="4"/>
  <c r="AJ375" i="4"/>
  <c r="AI375" i="4"/>
  <c r="AI175" i="4"/>
  <c r="AK175" i="4"/>
  <c r="AJ175" i="4"/>
  <c r="AJ537" i="4"/>
  <c r="AK537" i="4"/>
  <c r="AI537" i="4"/>
  <c r="AJ409" i="4"/>
  <c r="AI409" i="4"/>
  <c r="AK409" i="4"/>
  <c r="AJ202" i="4"/>
  <c r="AK202" i="4"/>
  <c r="AI202" i="4"/>
  <c r="AK238" i="4"/>
  <c r="AJ238" i="4"/>
  <c r="AI238" i="4"/>
  <c r="AK591" i="4"/>
  <c r="AI591" i="4"/>
  <c r="AH591" i="4" s="1"/>
  <c r="AJ591" i="4"/>
  <c r="AJ841" i="4"/>
  <c r="AK841" i="4"/>
  <c r="AI841" i="4"/>
  <c r="AI640" i="4"/>
  <c r="AJ640" i="4"/>
  <c r="AK640" i="4"/>
  <c r="AI1075" i="4"/>
  <c r="AK1075" i="4"/>
  <c r="AJ1075" i="4"/>
  <c r="AK528" i="4"/>
  <c r="AI528" i="4"/>
  <c r="AJ528" i="4"/>
  <c r="AI605" i="4"/>
  <c r="AJ605" i="4"/>
  <c r="AK605" i="4"/>
  <c r="AJ1039" i="4"/>
  <c r="AK1039" i="4"/>
  <c r="AI1039" i="4"/>
  <c r="AK45" i="4"/>
  <c r="AJ45" i="4"/>
  <c r="AI45" i="4"/>
  <c r="AJ637" i="4"/>
  <c r="AK637" i="4"/>
  <c r="AI637" i="4"/>
  <c r="AK257" i="4"/>
  <c r="AJ257" i="4"/>
  <c r="AI257" i="4"/>
  <c r="AI875" i="4"/>
  <c r="AK875" i="4"/>
  <c r="AJ875" i="4"/>
  <c r="AK343" i="4"/>
  <c r="AI343" i="4"/>
  <c r="AJ343" i="4"/>
  <c r="AI1036" i="4"/>
  <c r="AH1036" i="4" s="1"/>
  <c r="AK1036" i="4"/>
  <c r="AJ1036" i="4"/>
  <c r="AI78" i="4"/>
  <c r="AJ78" i="4"/>
  <c r="AK78" i="4"/>
  <c r="AI626" i="4"/>
  <c r="AJ626" i="4"/>
  <c r="AK626" i="4"/>
  <c r="AK811" i="4"/>
  <c r="AI811" i="4"/>
  <c r="AJ811" i="4"/>
  <c r="AJ385" i="4"/>
  <c r="AI385" i="4"/>
  <c r="AH385" i="4" s="1"/>
  <c r="AK385" i="4"/>
  <c r="AI910" i="4"/>
  <c r="AJ910" i="4"/>
  <c r="AK910" i="4"/>
  <c r="AK594" i="4"/>
  <c r="AI594" i="4"/>
  <c r="AJ594" i="4"/>
  <c r="AI119" i="4"/>
  <c r="AJ119" i="4"/>
  <c r="AK119" i="4"/>
  <c r="AI1091" i="4"/>
  <c r="AJ1091" i="4"/>
  <c r="AK1091" i="4"/>
  <c r="AJ520" i="4"/>
  <c r="AI520" i="4"/>
  <c r="AK520" i="4"/>
  <c r="AJ275" i="4"/>
  <c r="AK275" i="4"/>
  <c r="AI275" i="4"/>
  <c r="AI84" i="4"/>
  <c r="AJ947" i="4"/>
  <c r="AK947" i="4"/>
  <c r="AI77" i="4"/>
  <c r="AJ77" i="4"/>
  <c r="AK77" i="4"/>
  <c r="AJ736" i="4"/>
  <c r="AI736" i="4"/>
  <c r="AK736" i="4"/>
  <c r="AK958" i="4"/>
  <c r="AI958" i="4"/>
  <c r="AJ958" i="4"/>
  <c r="AK1143" i="4"/>
  <c r="AI1143" i="4"/>
  <c r="AJ1143" i="4"/>
  <c r="AI225" i="4"/>
  <c r="AK225" i="4"/>
  <c r="AJ225" i="4"/>
  <c r="AJ584" i="4"/>
  <c r="AI584" i="4"/>
  <c r="AK584" i="4"/>
  <c r="AK966" i="4"/>
  <c r="AI966" i="4"/>
  <c r="AJ966" i="4"/>
  <c r="AJ818" i="4"/>
  <c r="AI818" i="4"/>
  <c r="AK818" i="4"/>
  <c r="AI1070" i="4"/>
  <c r="AJ1070" i="4"/>
  <c r="AK1070" i="4"/>
  <c r="AJ809" i="4"/>
  <c r="AI809" i="4"/>
  <c r="AK809" i="4"/>
  <c r="AJ163" i="4"/>
  <c r="AI163" i="4"/>
  <c r="AK163" i="4"/>
  <c r="H33" i="4"/>
  <c r="AF33" i="4"/>
  <c r="H31" i="4"/>
  <c r="AF31" i="4"/>
  <c r="I646" i="4"/>
  <c r="AF646" i="4"/>
  <c r="K1119" i="4"/>
  <c r="AF1119" i="4"/>
  <c r="I247" i="4"/>
  <c r="AF247" i="4"/>
  <c r="AK806" i="4"/>
  <c r="AJ806" i="4"/>
  <c r="AI806" i="4"/>
  <c r="AI766" i="4"/>
  <c r="AH766" i="4" s="1"/>
  <c r="AK766" i="4"/>
  <c r="AJ766" i="4"/>
  <c r="AJ1034" i="4"/>
  <c r="AK1034" i="4"/>
  <c r="AI1034" i="4"/>
  <c r="AJ589" i="4"/>
  <c r="AI589" i="4"/>
  <c r="AK589" i="4"/>
  <c r="AJ801" i="4"/>
  <c r="AK801" i="4"/>
  <c r="AI801" i="4"/>
  <c r="AK608" i="4"/>
  <c r="AI608" i="4"/>
  <c r="AJ608" i="4"/>
  <c r="AJ546" i="4"/>
  <c r="AI546" i="4"/>
  <c r="AK546" i="4"/>
  <c r="AJ1055" i="4"/>
  <c r="AK556" i="4"/>
  <c r="AJ556" i="4"/>
  <c r="AI556" i="4"/>
  <c r="AK842" i="4"/>
  <c r="AJ977" i="4"/>
  <c r="AI977" i="4"/>
  <c r="AK977" i="4"/>
  <c r="AJ1140" i="4"/>
  <c r="AK1140" i="4"/>
  <c r="AI1140" i="4"/>
  <c r="AJ278" i="4"/>
  <c r="AI278" i="4"/>
  <c r="AK278" i="4"/>
  <c r="AI636" i="4"/>
  <c r="AK636" i="4"/>
  <c r="AJ636" i="4"/>
  <c r="AK992" i="4"/>
  <c r="AI992" i="4"/>
  <c r="AJ1042" i="4"/>
  <c r="AI1042" i="4"/>
  <c r="AH1042" i="4" s="1"/>
  <c r="AK1042" i="4"/>
  <c r="K1112" i="4"/>
  <c r="AC1112" i="4"/>
  <c r="K1136" i="4"/>
  <c r="AF1136" i="4"/>
  <c r="AJ29" i="4"/>
  <c r="AK29" i="4"/>
  <c r="AI29" i="4"/>
  <c r="AJ1063" i="4"/>
  <c r="AK1063" i="4"/>
  <c r="AI1063" i="4"/>
  <c r="AK828" i="4"/>
  <c r="AI828" i="4"/>
  <c r="AJ828" i="4"/>
  <c r="AJ882" i="4"/>
  <c r="AI882" i="4"/>
  <c r="AK882" i="4"/>
  <c r="I675" i="4"/>
  <c r="AF675" i="4"/>
  <c r="K1125" i="4"/>
  <c r="AF1125" i="4"/>
  <c r="AJ986" i="4"/>
  <c r="AI986" i="4"/>
  <c r="AK986" i="4"/>
  <c r="AI666" i="4"/>
  <c r="AJ666" i="4"/>
  <c r="AK666" i="4"/>
  <c r="AK606" i="4"/>
  <c r="AI464" i="4"/>
  <c r="AK464" i="4"/>
  <c r="AJ464" i="4"/>
  <c r="AI1000" i="4"/>
  <c r="AJ1000" i="4"/>
  <c r="AK1000" i="4"/>
  <c r="AI1015" i="4"/>
  <c r="AK1015" i="4"/>
  <c r="AJ1015" i="4"/>
  <c r="AI174" i="4"/>
  <c r="AK174" i="4"/>
  <c r="AJ174" i="4"/>
  <c r="AJ217" i="4"/>
  <c r="AK217" i="4"/>
  <c r="AI217" i="4"/>
  <c r="AJ533" i="4"/>
  <c r="AK533" i="4"/>
  <c r="AI533" i="4"/>
  <c r="AI443" i="4"/>
  <c r="AJ443" i="4"/>
  <c r="AK443" i="4"/>
  <c r="AK564" i="4"/>
  <c r="AJ564" i="4"/>
  <c r="AI564" i="4"/>
  <c r="AK186" i="4"/>
  <c r="AJ186" i="4"/>
  <c r="AI186" i="4"/>
  <c r="AJ274" i="4"/>
  <c r="AK274" i="4"/>
  <c r="AI274" i="4"/>
  <c r="AJ739" i="4"/>
  <c r="AI739" i="4"/>
  <c r="AK739" i="4"/>
  <c r="AK469" i="4"/>
  <c r="AI469" i="4"/>
  <c r="AJ469" i="4"/>
  <c r="AI652" i="4"/>
  <c r="AJ652" i="4"/>
  <c r="AK652" i="4"/>
  <c r="AK359" i="4"/>
  <c r="AJ359" i="4"/>
  <c r="AI359" i="4"/>
  <c r="AI865" i="4"/>
  <c r="AJ865" i="4"/>
  <c r="AK865" i="4"/>
  <c r="AK836" i="4"/>
  <c r="AJ836" i="4"/>
  <c r="AI836" i="4"/>
  <c r="AK764" i="4"/>
  <c r="AI764" i="4"/>
  <c r="AJ764" i="4"/>
  <c r="AK40" i="4"/>
  <c r="AJ40" i="4"/>
  <c r="AI40" i="4"/>
  <c r="AI895" i="4"/>
  <c r="AJ895" i="4"/>
  <c r="AK895" i="4"/>
  <c r="AK95" i="4"/>
  <c r="AI95" i="4"/>
  <c r="AJ95" i="4"/>
  <c r="AJ774" i="4"/>
  <c r="AI774" i="4"/>
  <c r="AK774" i="4"/>
  <c r="AK603" i="4"/>
  <c r="AJ603" i="4"/>
  <c r="AI603" i="4"/>
  <c r="AI429" i="4"/>
  <c r="AJ429" i="4"/>
  <c r="AI515" i="4"/>
  <c r="AJ515" i="4"/>
  <c r="AK515" i="4"/>
  <c r="AI621" i="4"/>
  <c r="AK621" i="4"/>
  <c r="AJ621" i="4"/>
  <c r="AJ256" i="4"/>
  <c r="AK256" i="4"/>
  <c r="AJ708" i="4"/>
  <c r="AI708" i="4"/>
  <c r="AK708" i="4"/>
  <c r="AJ623" i="4"/>
  <c r="AI623" i="4"/>
  <c r="AK623" i="4"/>
  <c r="AK369" i="4"/>
  <c r="AI369" i="4"/>
  <c r="AJ369" i="4"/>
  <c r="AK991" i="4"/>
  <c r="AJ991" i="4"/>
  <c r="AI991" i="4"/>
  <c r="K1110" i="4"/>
  <c r="AJ930" i="4"/>
  <c r="AI930" i="4"/>
  <c r="AK930" i="4"/>
  <c r="I967" i="4"/>
  <c r="AF967" i="4"/>
  <c r="AT785" i="4"/>
  <c r="AS785" i="4" s="1"/>
  <c r="AR785" i="4" s="1"/>
  <c r="AQ785" i="4" s="1"/>
  <c r="AP785" i="4" s="1"/>
  <c r="AO785" i="4" s="1"/>
  <c r="AN785" i="4" s="1"/>
  <c r="AM785" i="4" s="1"/>
  <c r="AL785" i="4" s="1"/>
  <c r="AI878" i="4"/>
  <c r="AK878" i="4"/>
  <c r="AJ878" i="4"/>
  <c r="AI234" i="4"/>
  <c r="AK234" i="4"/>
  <c r="AJ234" i="4"/>
  <c r="AK734" i="4"/>
  <c r="AI734" i="4"/>
  <c r="AJ734" i="4"/>
  <c r="AK54" i="4"/>
  <c r="AI54" i="4"/>
  <c r="AJ54" i="4"/>
  <c r="AJ1014" i="4"/>
  <c r="AK1014" i="4"/>
  <c r="AI1014" i="4"/>
  <c r="AJ964" i="4"/>
  <c r="AK964" i="4"/>
  <c r="AI964" i="4"/>
  <c r="AI422" i="4"/>
  <c r="AJ422" i="4"/>
  <c r="AK422" i="4"/>
  <c r="AI305" i="4"/>
  <c r="AK305" i="4"/>
  <c r="AJ305" i="4"/>
  <c r="AK1114" i="4"/>
  <c r="AI243" i="4"/>
  <c r="AK243" i="4"/>
  <c r="AJ243" i="4"/>
  <c r="AK412" i="4"/>
  <c r="AJ412" i="4"/>
  <c r="AI412" i="4"/>
  <c r="AK37" i="4"/>
  <c r="AJ37" i="4"/>
  <c r="AI37" i="4"/>
  <c r="AH37" i="4" s="1"/>
  <c r="AI1098" i="4"/>
  <c r="AJ1098" i="4"/>
  <c r="AK1098" i="4"/>
  <c r="AI314" i="4"/>
  <c r="AJ314" i="4"/>
  <c r="AK513" i="4"/>
  <c r="AJ513" i="4"/>
  <c r="AI513" i="4"/>
  <c r="AI784" i="4"/>
  <c r="AJ784" i="4"/>
  <c r="AK784" i="4"/>
  <c r="AJ845" i="4"/>
  <c r="AK845" i="4"/>
  <c r="AI845" i="4"/>
  <c r="AK420" i="4"/>
  <c r="AJ952" i="4"/>
  <c r="AI952" i="4"/>
  <c r="AK952" i="4"/>
  <c r="AK946" i="4"/>
  <c r="AJ946" i="4"/>
  <c r="AI946" i="4"/>
  <c r="AI883" i="4"/>
  <c r="AJ883" i="4"/>
  <c r="AK883" i="4"/>
  <c r="AI737" i="4"/>
  <c r="AJ737" i="4"/>
  <c r="AK737" i="4"/>
  <c r="AK698" i="4"/>
  <c r="AI698" i="4"/>
  <c r="AJ698" i="4"/>
  <c r="AJ740" i="4"/>
  <c r="AK740" i="4"/>
  <c r="AI740" i="4"/>
  <c r="AJ970" i="4"/>
  <c r="AI970" i="4"/>
  <c r="AK970" i="4"/>
  <c r="AK807" i="4"/>
  <c r="AI807" i="4"/>
  <c r="AJ807" i="4"/>
  <c r="AJ644" i="4"/>
  <c r="AI644" i="4"/>
  <c r="AK644" i="4"/>
  <c r="AI727" i="4"/>
  <c r="AK727" i="4"/>
  <c r="AJ727" i="4"/>
  <c r="AI968" i="4"/>
  <c r="AK968" i="4"/>
  <c r="AJ968" i="4"/>
  <c r="I606" i="4"/>
  <c r="AF606" i="4"/>
  <c r="I1064" i="4"/>
  <c r="AF1064" i="4"/>
  <c r="AK496" i="4"/>
  <c r="AJ496" i="4"/>
  <c r="AI496" i="4"/>
  <c r="AJ59" i="4"/>
  <c r="AK59" i="4"/>
  <c r="AI59" i="4"/>
  <c r="AJ203" i="4"/>
  <c r="AI203" i="4"/>
  <c r="AK203" i="4"/>
  <c r="AI681" i="4"/>
  <c r="AK681" i="4"/>
  <c r="AJ681" i="4"/>
  <c r="AI154" i="4"/>
  <c r="AI503" i="4"/>
  <c r="AJ503" i="4"/>
  <c r="AK503" i="4"/>
  <c r="AI242" i="4"/>
  <c r="AK242" i="4"/>
  <c r="AJ242" i="4"/>
  <c r="AK730" i="4"/>
  <c r="AI730" i="4"/>
  <c r="AJ730" i="4"/>
  <c r="AK851" i="4"/>
  <c r="AJ851" i="4"/>
  <c r="AI851" i="4"/>
  <c r="AJ738" i="4"/>
  <c r="AJ783" i="4"/>
  <c r="AK1064" i="4"/>
  <c r="AJ1064" i="4"/>
  <c r="AI1064" i="4"/>
  <c r="AK905" i="4"/>
  <c r="AJ905" i="4"/>
  <c r="AI905" i="4"/>
  <c r="AI662" i="4"/>
  <c r="AK662" i="4"/>
  <c r="AJ662" i="4"/>
  <c r="AK1116" i="4"/>
  <c r="AI1116" i="4"/>
  <c r="AJ1116" i="4"/>
  <c r="AJ67" i="4"/>
  <c r="AK1052" i="4"/>
  <c r="AJ1052" i="4"/>
  <c r="AI1052" i="4"/>
  <c r="AJ53" i="4"/>
  <c r="AI53" i="4"/>
  <c r="AI1072" i="4"/>
  <c r="AK1072" i="4"/>
  <c r="AJ1072" i="4"/>
  <c r="AJ615" i="4"/>
  <c r="AI615" i="4"/>
  <c r="AK615" i="4"/>
  <c r="AK879" i="4"/>
  <c r="AI879" i="4"/>
  <c r="AJ879" i="4"/>
  <c r="AJ72" i="4"/>
  <c r="AI72" i="4"/>
  <c r="AK72" i="4"/>
  <c r="AJ595" i="4"/>
  <c r="AI595" i="4"/>
  <c r="AI874" i="4"/>
  <c r="AJ874" i="4"/>
  <c r="AK874" i="4"/>
  <c r="AJ142" i="4"/>
  <c r="AI142" i="4"/>
  <c r="AK142" i="4"/>
  <c r="AK750" i="4"/>
  <c r="AJ750" i="4"/>
  <c r="AI750" i="4"/>
  <c r="AK374" i="4"/>
  <c r="AJ945" i="4"/>
  <c r="AI945" i="4"/>
  <c r="AK945" i="4"/>
  <c r="AK710" i="4"/>
  <c r="AJ710" i="4"/>
  <c r="AI710" i="4"/>
  <c r="AK145" i="4"/>
  <c r="AI145" i="4"/>
  <c r="AJ145" i="4"/>
  <c r="AJ236" i="4"/>
  <c r="AI236" i="4"/>
  <c r="AK236" i="4"/>
  <c r="AJ833" i="4"/>
  <c r="AK833" i="4"/>
  <c r="AI833" i="4"/>
  <c r="AK630" i="4"/>
  <c r="AI630" i="4"/>
  <c r="AJ630" i="4"/>
  <c r="AJ512" i="4"/>
  <c r="AI512" i="4"/>
  <c r="AK512" i="4"/>
  <c r="AI454" i="4"/>
  <c r="AK454" i="4"/>
  <c r="AJ454" i="4"/>
  <c r="AJ287" i="4"/>
  <c r="AK287" i="4"/>
  <c r="AI287" i="4"/>
  <c r="AI390" i="4"/>
  <c r="AJ390" i="4"/>
  <c r="AK390" i="4"/>
  <c r="AJ724" i="4"/>
  <c r="AK724" i="4"/>
  <c r="AI724" i="4"/>
  <c r="AI405" i="4"/>
  <c r="AK405" i="4"/>
  <c r="AJ405" i="4"/>
  <c r="AK925" i="4"/>
  <c r="AI925" i="4"/>
  <c r="AJ925" i="4"/>
  <c r="AI815" i="4"/>
  <c r="AH815" i="4" s="1"/>
  <c r="AJ815" i="4"/>
  <c r="AK815" i="4"/>
  <c r="AJ442" i="4"/>
  <c r="AI442" i="4"/>
  <c r="AK442" i="4"/>
  <c r="AJ967" i="4"/>
  <c r="AI967" i="4"/>
  <c r="AK967" i="4"/>
  <c r="AK1058" i="4"/>
  <c r="AJ1058" i="4"/>
  <c r="AI1058" i="4"/>
  <c r="AI1023" i="4"/>
  <c r="AH1023" i="4" s="1"/>
  <c r="AK1023" i="4"/>
  <c r="AJ1023" i="4"/>
  <c r="AK996" i="4"/>
  <c r="AI996" i="4"/>
  <c r="AJ996" i="4"/>
  <c r="AJ754" i="4"/>
  <c r="AI754" i="4"/>
  <c r="AK754" i="4"/>
  <c r="AJ653" i="4"/>
  <c r="AI653" i="4"/>
  <c r="AK653" i="4"/>
  <c r="AK729" i="4"/>
  <c r="AI729" i="4"/>
  <c r="AJ729" i="4"/>
  <c r="AI725" i="4"/>
  <c r="AJ725" i="4"/>
  <c r="AK725" i="4"/>
  <c r="AK329" i="4"/>
  <c r="AJ329" i="4"/>
  <c r="AI329" i="4"/>
  <c r="AK695" i="4"/>
  <c r="AJ695" i="4"/>
  <c r="AI695" i="4"/>
  <c r="AI407" i="4"/>
  <c r="AH407" i="4" s="1"/>
  <c r="AK407" i="4"/>
  <c r="AJ407" i="4"/>
  <c r="AJ659" i="4"/>
  <c r="AI659" i="4"/>
  <c r="AK659" i="4"/>
  <c r="AJ419" i="4"/>
  <c r="AK113" i="4"/>
  <c r="AJ113" i="4"/>
  <c r="AI113" i="4"/>
  <c r="AK21" i="4"/>
  <c r="AI21" i="4"/>
  <c r="AJ21" i="4"/>
  <c r="AJ81" i="4"/>
  <c r="AI81" i="4"/>
  <c r="AK81" i="4"/>
  <c r="I783" i="4"/>
  <c r="AF783" i="4"/>
  <c r="I695" i="4"/>
  <c r="AF855" i="4"/>
  <c r="I855" i="4"/>
  <c r="I676" i="4"/>
  <c r="AJ667" i="4"/>
  <c r="AI667" i="4"/>
  <c r="AK667" i="4"/>
  <c r="AC744" i="4"/>
  <c r="AB744" i="4"/>
  <c r="AA744" i="4"/>
  <c r="AE744" i="4" s="1"/>
  <c r="H78" i="4"/>
  <c r="AF78" i="4"/>
  <c r="AT571" i="4"/>
  <c r="AS571" i="4" s="1"/>
  <c r="AR571" i="4" s="1"/>
  <c r="AQ571" i="4" s="1"/>
  <c r="AP571" i="4" s="1"/>
  <c r="AO571" i="4" s="1"/>
  <c r="AN571" i="4" s="1"/>
  <c r="AM571" i="4" s="1"/>
  <c r="AL571" i="4" s="1"/>
  <c r="AT646" i="4"/>
  <c r="AS646" i="4" s="1"/>
  <c r="AR646" i="4" s="1"/>
  <c r="AQ646" i="4" s="1"/>
  <c r="AP646" i="4" s="1"/>
  <c r="AO646" i="4" s="1"/>
  <c r="AN646" i="4" s="1"/>
  <c r="AM646" i="4" s="1"/>
  <c r="AL646" i="4" s="1"/>
  <c r="AT1119" i="4"/>
  <c r="AS1119" i="4" s="1"/>
  <c r="AR1119" i="4" s="1"/>
  <c r="AQ1119" i="4" s="1"/>
  <c r="AP1119" i="4" s="1"/>
  <c r="AO1119" i="4" s="1"/>
  <c r="AN1119" i="4" s="1"/>
  <c r="AM1119" i="4" s="1"/>
  <c r="AL1119" i="4" s="1"/>
  <c r="I801" i="4"/>
  <c r="AF801" i="4"/>
  <c r="AJ795" i="4"/>
  <c r="AI795" i="4"/>
  <c r="AK795" i="4"/>
  <c r="AI348" i="4"/>
  <c r="AJ348" i="4"/>
  <c r="AK348" i="4"/>
  <c r="AK597" i="4"/>
  <c r="AI597" i="4"/>
  <c r="AJ597" i="4"/>
  <c r="AT688" i="4"/>
  <c r="AS688" i="4" s="1"/>
  <c r="AR688" i="4" s="1"/>
  <c r="AQ688" i="4" s="1"/>
  <c r="AP688" i="4" s="1"/>
  <c r="AO688" i="4" s="1"/>
  <c r="AN688" i="4" s="1"/>
  <c r="AM688" i="4" s="1"/>
  <c r="AL688" i="4" s="1"/>
  <c r="J571" i="4"/>
  <c r="AF571" i="4"/>
  <c r="I907" i="4"/>
  <c r="AF907" i="4"/>
  <c r="I319" i="4"/>
  <c r="AF319" i="4"/>
  <c r="AI657" i="4"/>
  <c r="AK657" i="4"/>
  <c r="AJ657" i="4"/>
  <c r="I879" i="4"/>
  <c r="AF879" i="4"/>
  <c r="I881" i="4"/>
  <c r="AF881" i="4"/>
  <c r="AI527" i="4"/>
  <c r="AJ527" i="4"/>
  <c r="AK527" i="4"/>
  <c r="I751" i="4"/>
  <c r="AF751" i="4"/>
  <c r="I859" i="4"/>
  <c r="AF859" i="4"/>
  <c r="AI1109" i="4"/>
  <c r="AK1109" i="4"/>
  <c r="AJ1109" i="4"/>
  <c r="AB1128" i="4"/>
  <c r="K1128" i="4"/>
  <c r="AC1128" i="4"/>
  <c r="AT892" i="4"/>
  <c r="AS892" i="4" s="1"/>
  <c r="AR892" i="4" s="1"/>
  <c r="AQ892" i="4" s="1"/>
  <c r="AP892" i="4" s="1"/>
  <c r="AO892" i="4" s="1"/>
  <c r="AN892" i="4" s="1"/>
  <c r="AM892" i="4" s="1"/>
  <c r="AL892" i="4" s="1"/>
  <c r="I887" i="4"/>
  <c r="AF887" i="4"/>
  <c r="I634" i="4"/>
  <c r="AF634" i="4"/>
  <c r="AF942" i="4"/>
  <c r="I942" i="4"/>
  <c r="AJ950" i="4"/>
  <c r="AK950" i="4"/>
  <c r="AI950" i="4"/>
  <c r="H52" i="4"/>
  <c r="AF52" i="4"/>
  <c r="I688" i="4"/>
  <c r="I614" i="4"/>
  <c r="AF614" i="4"/>
  <c r="AT907" i="4"/>
  <c r="AS907" i="4" s="1"/>
  <c r="AR907" i="4" s="1"/>
  <c r="AQ907" i="4" s="1"/>
  <c r="AP907" i="4" s="1"/>
  <c r="AO907" i="4" s="1"/>
  <c r="AN907" i="4" s="1"/>
  <c r="AM907" i="4" s="1"/>
  <c r="AL907" i="4" s="1"/>
  <c r="AT457" i="4"/>
  <c r="AS457" i="4" s="1"/>
  <c r="AR457" i="4" s="1"/>
  <c r="AQ457" i="4" s="1"/>
  <c r="AP457" i="4" s="1"/>
  <c r="AO457" i="4" s="1"/>
  <c r="AN457" i="4" s="1"/>
  <c r="AM457" i="4" s="1"/>
  <c r="AL457" i="4" s="1"/>
  <c r="AF676" i="4"/>
  <c r="AF688" i="4"/>
  <c r="K1077" i="4"/>
  <c r="AC1077" i="4"/>
  <c r="K1144" i="4"/>
  <c r="AC1144" i="4"/>
  <c r="I1054" i="4"/>
  <c r="AF1054" i="4"/>
  <c r="AF1116" i="4"/>
  <c r="K1116" i="4"/>
  <c r="I892" i="4"/>
  <c r="AF892" i="4"/>
  <c r="I982" i="4"/>
  <c r="AF982" i="4"/>
  <c r="AT52" i="4"/>
  <c r="AS52" i="4" s="1"/>
  <c r="AR52" i="4" s="1"/>
  <c r="AQ52" i="4" s="1"/>
  <c r="AP52" i="4" s="1"/>
  <c r="AO52" i="4" s="1"/>
  <c r="AN52" i="4" s="1"/>
  <c r="AM52" i="4" s="1"/>
  <c r="AL52" i="4" s="1"/>
  <c r="H53" i="4"/>
  <c r="AF53" i="4"/>
  <c r="AT614" i="4"/>
  <c r="AS614" i="4" s="1"/>
  <c r="AR614" i="4" s="1"/>
  <c r="AQ614" i="4" s="1"/>
  <c r="AP614" i="4" s="1"/>
  <c r="AO614" i="4" s="1"/>
  <c r="AN614" i="4" s="1"/>
  <c r="AM614" i="4" s="1"/>
  <c r="AL614" i="4" s="1"/>
  <c r="AF1072" i="4"/>
  <c r="I457" i="4"/>
  <c r="AF457" i="4"/>
  <c r="I910" i="4"/>
  <c r="AF910" i="4"/>
  <c r="AK1029" i="4"/>
  <c r="AI1029" i="4"/>
  <c r="AJ1029" i="4"/>
  <c r="AB1077" i="4"/>
  <c r="H55" i="4"/>
  <c r="I764" i="4"/>
  <c r="AF764" i="4"/>
  <c r="AK306" i="4"/>
  <c r="AJ306" i="4"/>
  <c r="AI306" i="4"/>
  <c r="AJ602" i="4"/>
  <c r="AI602" i="4"/>
  <c r="AK602" i="4"/>
  <c r="AB1117" i="4"/>
  <c r="AC1117" i="4"/>
  <c r="K1117" i="4"/>
  <c r="AB1120" i="4"/>
  <c r="AC1120" i="4"/>
  <c r="K1120" i="4"/>
  <c r="AB1145" i="4"/>
  <c r="AC1145" i="4"/>
  <c r="K1145" i="4"/>
  <c r="AB987" i="4"/>
  <c r="AC987" i="4"/>
  <c r="K987" i="4"/>
  <c r="AB1108" i="4"/>
  <c r="AC1108" i="4"/>
  <c r="K1108" i="4"/>
  <c r="K1106" i="4"/>
  <c r="AB1106" i="4"/>
  <c r="AC1106" i="4"/>
  <c r="K1132" i="4"/>
  <c r="AB1132" i="4"/>
  <c r="AC1132" i="4"/>
  <c r="AB1084" i="4"/>
  <c r="AC1084" i="4"/>
  <c r="K1084" i="4"/>
  <c r="AB1092" i="4"/>
  <c r="AC1092" i="4"/>
  <c r="K1092" i="4"/>
  <c r="AB1135" i="4"/>
  <c r="AC1135" i="4"/>
  <c r="K1135" i="4"/>
  <c r="C16" i="1"/>
  <c r="D18" i="1" s="1"/>
  <c r="O1183" i="1"/>
  <c r="O1215" i="1"/>
  <c r="O1240" i="1"/>
  <c r="O1198" i="1"/>
  <c r="O1235" i="1"/>
  <c r="O1193" i="1"/>
  <c r="O1223" i="1"/>
  <c r="O1184" i="1"/>
  <c r="O1216" i="1"/>
  <c r="O1094" i="1"/>
  <c r="O1111" i="1"/>
  <c r="O1140" i="1"/>
  <c r="O1129" i="1"/>
  <c r="O1139" i="1"/>
  <c r="O1107" i="1"/>
  <c r="O1097" i="1"/>
  <c r="O1147" i="1"/>
  <c r="O1149" i="1"/>
  <c r="O1156" i="1"/>
  <c r="O1157" i="1"/>
  <c r="O1187" i="1"/>
  <c r="O1219" i="1"/>
  <c r="O1170" i="1"/>
  <c r="O1202" i="1"/>
  <c r="O1239" i="1"/>
  <c r="O1197" i="1"/>
  <c r="O1225" i="1"/>
  <c r="O1188" i="1"/>
  <c r="O1220" i="1"/>
  <c r="O1122" i="1"/>
  <c r="O1099" i="1"/>
  <c r="O1159" i="1"/>
  <c r="O1125" i="1"/>
  <c r="O1148" i="1"/>
  <c r="O1085" i="1"/>
  <c r="O1123" i="1"/>
  <c r="O1088" i="1"/>
  <c r="O1106" i="1"/>
  <c r="O1121" i="1"/>
  <c r="O1108" i="1"/>
  <c r="O1191" i="1"/>
  <c r="O1222" i="1"/>
  <c r="O1174" i="1"/>
  <c r="O1206" i="1"/>
  <c r="O1169" i="1"/>
  <c r="O1201" i="1"/>
  <c r="O1230" i="1"/>
  <c r="O1192" i="1"/>
  <c r="O1229" i="1"/>
  <c r="O1152" i="1"/>
  <c r="O1142" i="1"/>
  <c r="O1118" i="1"/>
  <c r="O1127" i="1"/>
  <c r="O1155" i="1"/>
  <c r="O1154" i="1"/>
  <c r="O1130" i="1"/>
  <c r="O1162" i="1"/>
  <c r="O1137" i="1"/>
  <c r="O1132" i="1"/>
  <c r="O1089" i="1"/>
  <c r="O1145" i="1"/>
  <c r="O1195" i="1"/>
  <c r="O1224" i="1"/>
  <c r="O1178" i="1"/>
  <c r="O1210" i="1"/>
  <c r="O1173" i="1"/>
  <c r="O1205" i="1"/>
  <c r="O1234" i="1"/>
  <c r="O1196" i="1"/>
  <c r="O1233" i="1"/>
  <c r="O1166" i="1"/>
  <c r="O1124" i="1"/>
  <c r="O1153" i="1"/>
  <c r="O1133" i="1"/>
  <c r="O1120" i="1"/>
  <c r="O1100" i="1"/>
  <c r="O1096" i="1"/>
  <c r="O1105" i="1"/>
  <c r="O1131" i="1"/>
  <c r="O1090" i="1"/>
  <c r="O1199" i="1"/>
  <c r="O1226" i="1"/>
  <c r="O1182" i="1"/>
  <c r="O1214" i="1"/>
  <c r="O1177" i="1"/>
  <c r="O1209" i="1"/>
  <c r="O1238" i="1"/>
  <c r="O1200" i="1"/>
  <c r="O1237" i="1"/>
  <c r="O1093" i="1"/>
  <c r="O1091" i="1"/>
  <c r="O1103" i="1"/>
  <c r="O1117" i="1"/>
  <c r="O1144" i="1"/>
  <c r="O1161" i="1"/>
  <c r="O1126" i="1"/>
  <c r="O1168" i="1"/>
  <c r="O1092" i="1"/>
  <c r="O1171" i="1"/>
  <c r="O1203" i="1"/>
  <c r="O1228" i="1"/>
  <c r="O1186" i="1"/>
  <c r="O1218" i="1"/>
  <c r="O1181" i="1"/>
  <c r="O1213" i="1"/>
  <c r="O1172" i="1"/>
  <c r="O1204" i="1"/>
  <c r="O1241" i="1"/>
  <c r="O1095" i="1"/>
  <c r="O1084" i="1"/>
  <c r="O1134" i="1"/>
  <c r="O1163" i="1"/>
  <c r="O1115" i="1"/>
  <c r="O1165" i="1"/>
  <c r="O1143" i="1"/>
  <c r="O1167" i="1"/>
  <c r="O1141" i="1"/>
  <c r="O1146" i="1"/>
  <c r="O1175" i="1"/>
  <c r="O1207" i="1"/>
  <c r="O1232" i="1"/>
  <c r="O1190" i="1"/>
  <c r="O1227" i="1"/>
  <c r="O1185" i="1"/>
  <c r="O1217" i="1"/>
  <c r="O1176" i="1"/>
  <c r="O1208" i="1"/>
  <c r="O1138" i="1"/>
  <c r="O1128" i="1"/>
  <c r="O1101" i="1"/>
  <c r="O1112" i="1"/>
  <c r="O1086" i="1"/>
  <c r="O1150" i="1"/>
  <c r="O1109" i="1"/>
  <c r="O1087" i="1"/>
  <c r="O1160" i="1"/>
  <c r="O1158" i="1"/>
  <c r="O1102" i="1"/>
  <c r="O1179" i="1"/>
  <c r="O1211" i="1"/>
  <c r="O1236" i="1"/>
  <c r="O1194" i="1"/>
  <c r="O1231" i="1"/>
  <c r="O1189" i="1"/>
  <c r="O1221" i="1"/>
  <c r="O1180" i="1"/>
  <c r="O1212" i="1"/>
  <c r="O1098" i="1"/>
  <c r="O1113" i="1"/>
  <c r="O1151" i="1"/>
  <c r="O1135" i="1"/>
  <c r="O1104" i="1"/>
  <c r="O1119" i="1"/>
  <c r="O1136" i="1"/>
  <c r="O1164" i="1"/>
  <c r="O1110" i="1"/>
  <c r="O1116" i="1"/>
  <c r="O1114" i="1"/>
  <c r="F384" i="1"/>
  <c r="G384" i="1" s="1"/>
  <c r="I384" i="1" s="1"/>
  <c r="E91" i="3"/>
  <c r="E175" i="3"/>
  <c r="F508" i="1"/>
  <c r="G508" i="1" s="1"/>
  <c r="I508" i="1" s="1"/>
  <c r="E82" i="3"/>
  <c r="F355" i="1"/>
  <c r="G355" i="1" s="1"/>
  <c r="H355" i="1" s="1"/>
  <c r="F469" i="1"/>
  <c r="G469" i="1" s="1"/>
  <c r="I469" i="1" s="1"/>
  <c r="E137" i="3"/>
  <c r="E74" i="3"/>
  <c r="F344" i="1"/>
  <c r="G344" i="1" s="1"/>
  <c r="I344" i="1" s="1"/>
  <c r="E122" i="3"/>
  <c r="F450" i="1"/>
  <c r="G450" i="1" s="1"/>
  <c r="I450" i="1" s="1"/>
  <c r="F750" i="1"/>
  <c r="G750" i="1" s="1"/>
  <c r="I750" i="1" s="1"/>
  <c r="E365" i="3"/>
  <c r="F428" i="1"/>
  <c r="G428" i="1" s="1"/>
  <c r="I428" i="1" s="1"/>
  <c r="E110" i="3"/>
  <c r="F493" i="1"/>
  <c r="G493" i="1" s="1"/>
  <c r="H493" i="1" s="1"/>
  <c r="E161" i="3"/>
  <c r="E70" i="3"/>
  <c r="F337" i="1"/>
  <c r="G337" i="1" s="1"/>
  <c r="H337" i="1" s="1"/>
  <c r="E107" i="3"/>
  <c r="F423" i="1"/>
  <c r="G423" i="1" s="1"/>
  <c r="I423" i="1" s="1"/>
  <c r="E106" i="3"/>
  <c r="E169" i="3"/>
  <c r="F501" i="1"/>
  <c r="G501" i="1" s="1"/>
  <c r="I501" i="1" s="1"/>
  <c r="F186" i="1"/>
  <c r="G186" i="1" s="1"/>
  <c r="H186" i="1" s="1"/>
  <c r="E826" i="3"/>
  <c r="E143" i="3"/>
  <c r="F475" i="1"/>
  <c r="G475" i="1" s="1"/>
  <c r="I475" i="1" s="1"/>
  <c r="E97" i="3"/>
  <c r="F408" i="1"/>
  <c r="G408" i="1" s="1"/>
  <c r="I408" i="1" s="1"/>
  <c r="E176" i="3"/>
  <c r="F511" i="1"/>
  <c r="G511" i="1" s="1"/>
  <c r="I511" i="1" s="1"/>
  <c r="F425" i="1"/>
  <c r="G425" i="1" s="1"/>
  <c r="I425" i="1" s="1"/>
  <c r="E108" i="3"/>
  <c r="E188" i="3"/>
  <c r="F523" i="1"/>
  <c r="G523" i="1" s="1"/>
  <c r="I523" i="1" s="1"/>
  <c r="E84" i="3"/>
  <c r="F358" i="1"/>
  <c r="G358" i="1" s="1"/>
  <c r="I358" i="1" s="1"/>
  <c r="E144" i="3"/>
  <c r="F476" i="1"/>
  <c r="G476" i="1" s="1"/>
  <c r="I476" i="1" s="1"/>
  <c r="F372" i="1"/>
  <c r="G372" i="1" s="1"/>
  <c r="H372" i="1" s="1"/>
  <c r="E86" i="3"/>
  <c r="E124" i="3"/>
  <c r="F452" i="1"/>
  <c r="G452" i="1" s="1"/>
  <c r="I452" i="1" s="1"/>
  <c r="F323" i="1"/>
  <c r="G323" i="1" s="1"/>
  <c r="I323" i="1" s="1"/>
  <c r="E927" i="3"/>
  <c r="F457" i="1"/>
  <c r="G457" i="1" s="1"/>
  <c r="I457" i="1" s="1"/>
  <c r="E128" i="3"/>
  <c r="F513" i="1"/>
  <c r="G513" i="1" s="1"/>
  <c r="I513" i="1" s="1"/>
  <c r="E178" i="3"/>
  <c r="E71" i="3"/>
  <c r="F340" i="1"/>
  <c r="G340" i="1" s="1"/>
  <c r="H340" i="1" s="1"/>
  <c r="F435" i="1"/>
  <c r="G435" i="1" s="1"/>
  <c r="I435" i="1" s="1"/>
  <c r="E117" i="3"/>
  <c r="E174" i="3"/>
  <c r="F507" i="1"/>
  <c r="G507" i="1" s="1"/>
  <c r="I507" i="1" s="1"/>
  <c r="F42" i="1"/>
  <c r="R42" i="1" s="1"/>
  <c r="E683" i="3"/>
  <c r="E105" i="3"/>
  <c r="F422" i="1"/>
  <c r="G422" i="1" s="1"/>
  <c r="I422" i="1" s="1"/>
  <c r="E184" i="3"/>
  <c r="F519" i="1"/>
  <c r="G519" i="1" s="1"/>
  <c r="H519" i="1" s="1"/>
  <c r="F456" i="1"/>
  <c r="G456" i="1" s="1"/>
  <c r="I456" i="1" s="1"/>
  <c r="E127" i="3"/>
  <c r="F895" i="1"/>
  <c r="G895" i="1" s="1"/>
  <c r="I895" i="1" s="1"/>
  <c r="E508" i="3"/>
  <c r="F366" i="1"/>
  <c r="G366" i="1" s="1"/>
  <c r="I366" i="1" s="1"/>
  <c r="E85" i="3"/>
  <c r="E180" i="3"/>
  <c r="F515" i="1"/>
  <c r="G515" i="1" s="1"/>
  <c r="I515" i="1" s="1"/>
  <c r="E94" i="3"/>
  <c r="F405" i="1"/>
  <c r="G405" i="1" s="1"/>
  <c r="I405" i="1" s="1"/>
  <c r="F454" i="1"/>
  <c r="G454" i="1" s="1"/>
  <c r="I454" i="1" s="1"/>
  <c r="E126" i="3"/>
  <c r="E864" i="3"/>
  <c r="F225" i="1"/>
  <c r="G225" i="1" s="1"/>
  <c r="H225" i="1" s="1"/>
  <c r="F459" i="1"/>
  <c r="G459" i="1" s="1"/>
  <c r="I459" i="1" s="1"/>
  <c r="E130" i="3"/>
  <c r="F521" i="1"/>
  <c r="G521" i="1" s="1"/>
  <c r="I521" i="1" s="1"/>
  <c r="E186" i="3"/>
  <c r="F346" i="1"/>
  <c r="G346" i="1" s="1"/>
  <c r="H346" i="1" s="1"/>
  <c r="E76" i="3"/>
  <c r="E136" i="3"/>
  <c r="F468" i="1"/>
  <c r="G468" i="1" s="1"/>
  <c r="I468" i="1" s="1"/>
  <c r="E181" i="3"/>
  <c r="F516" i="1"/>
  <c r="G516" i="1" s="1"/>
  <c r="I516" i="1" s="1"/>
  <c r="E323" i="3"/>
  <c r="F707" i="1"/>
  <c r="G707" i="1" s="1"/>
  <c r="J707" i="1" s="1"/>
  <c r="F431" i="1"/>
  <c r="G431" i="1" s="1"/>
  <c r="I431" i="1" s="1"/>
  <c r="E113" i="3"/>
  <c r="E218" i="3"/>
  <c r="F570" i="1"/>
  <c r="G570" i="1" s="1"/>
  <c r="I570" i="1" s="1"/>
  <c r="F479" i="1"/>
  <c r="G479" i="1" s="1"/>
  <c r="I479" i="1" s="1"/>
  <c r="E148" i="3"/>
  <c r="E149" i="3"/>
  <c r="F788" i="1"/>
  <c r="G788" i="1" s="1"/>
  <c r="I788" i="1" s="1"/>
  <c r="E404" i="3"/>
  <c r="E101" i="3"/>
  <c r="E102" i="3"/>
  <c r="F417" i="1"/>
  <c r="G417" i="1" s="1"/>
  <c r="I417" i="1" s="1"/>
  <c r="F538" i="1"/>
  <c r="G538" i="1" s="1"/>
  <c r="I538" i="1" s="1"/>
  <c r="E201" i="3"/>
  <c r="E203" i="3"/>
  <c r="E202" i="3"/>
  <c r="E96" i="3"/>
  <c r="F407" i="1"/>
  <c r="G407" i="1" s="1"/>
  <c r="J407" i="1" s="1"/>
  <c r="E142" i="3"/>
  <c r="F474" i="1"/>
  <c r="G474" i="1" s="1"/>
  <c r="H474" i="1" s="1"/>
  <c r="E748" i="3"/>
  <c r="F108" i="1"/>
  <c r="G108" i="1" s="1"/>
  <c r="H108" i="1" s="1"/>
  <c r="F461" i="1"/>
  <c r="G461" i="1" s="1"/>
  <c r="H461" i="1" s="1"/>
  <c r="E132" i="3"/>
  <c r="E244" i="3"/>
  <c r="F605" i="1"/>
  <c r="G605" i="1" s="1"/>
  <c r="I605" i="1" s="1"/>
  <c r="E79" i="3"/>
  <c r="F351" i="1"/>
  <c r="G351" i="1" s="1"/>
  <c r="I351" i="1" s="1"/>
  <c r="F470" i="1"/>
  <c r="G470" i="1" s="1"/>
  <c r="H470" i="1" s="1"/>
  <c r="E138" i="3"/>
  <c r="F524" i="1"/>
  <c r="G524" i="1" s="1"/>
  <c r="I524" i="1" s="1"/>
  <c r="E189" i="3"/>
  <c r="E73" i="3"/>
  <c r="F343" i="1"/>
  <c r="G343" i="1" s="1"/>
  <c r="H343" i="1" s="1"/>
  <c r="F602" i="1"/>
  <c r="G602" i="1" s="1"/>
  <c r="I602" i="1" s="1"/>
  <c r="E1011" i="3"/>
  <c r="E121" i="3"/>
  <c r="F449" i="1"/>
  <c r="G449" i="1" s="1"/>
  <c r="I449" i="1" s="1"/>
  <c r="E233" i="3"/>
  <c r="F586" i="1"/>
  <c r="G586" i="1" s="1"/>
  <c r="I586" i="1" s="1"/>
  <c r="F829" i="1"/>
  <c r="G829" i="1" s="1"/>
  <c r="I829" i="1" s="1"/>
  <c r="E445" i="3"/>
  <c r="E156" i="3"/>
  <c r="F487" i="1"/>
  <c r="G487" i="1" s="1"/>
  <c r="H487" i="1" s="1"/>
  <c r="E267" i="3"/>
  <c r="F643" i="1"/>
  <c r="G643" i="1" s="1"/>
  <c r="I643" i="1" s="1"/>
  <c r="F432" i="1"/>
  <c r="G432" i="1" s="1"/>
  <c r="I432" i="1" s="1"/>
  <c r="E114" i="3"/>
  <c r="E495" i="3"/>
  <c r="F881" i="1"/>
  <c r="G881" i="1" s="1"/>
  <c r="I881" i="1" s="1"/>
  <c r="F421" i="1"/>
  <c r="G421" i="1" s="1"/>
  <c r="I421" i="1" s="1"/>
  <c r="E104" i="3"/>
  <c r="E183" i="3"/>
  <c r="F518" i="1"/>
  <c r="G518" i="1" s="1"/>
  <c r="I518" i="1" s="1"/>
  <c r="E140" i="3"/>
  <c r="F472" i="1"/>
  <c r="G472" i="1" s="1"/>
  <c r="I472" i="1" s="1"/>
  <c r="E476" i="3"/>
  <c r="F862" i="1"/>
  <c r="G862" i="1" s="1"/>
  <c r="I862" i="1" s="1"/>
  <c r="F383" i="1"/>
  <c r="G383" i="1" s="1"/>
  <c r="I383" i="1" s="1"/>
  <c r="E90" i="3"/>
  <c r="E150" i="3"/>
  <c r="F481" i="1"/>
  <c r="G481" i="1" s="1"/>
  <c r="H481" i="1" s="1"/>
  <c r="F554" i="1"/>
  <c r="G554" i="1" s="1"/>
  <c r="I554" i="1" s="1"/>
  <c r="E210" i="3"/>
  <c r="E211" i="3"/>
  <c r="E75" i="3"/>
  <c r="F345" i="1"/>
  <c r="G345" i="1" s="1"/>
  <c r="H345" i="1" s="1"/>
  <c r="E65" i="3"/>
  <c r="F226" i="1"/>
  <c r="G226" i="1" s="1"/>
  <c r="I226" i="1" s="1"/>
  <c r="E123" i="3"/>
  <c r="F451" i="1"/>
  <c r="G451" i="1" s="1"/>
  <c r="I451" i="1" s="1"/>
  <c r="F951" i="1"/>
  <c r="G951" i="1" s="1"/>
  <c r="K951" i="1" s="1"/>
  <c r="E570" i="3"/>
  <c r="E559" i="3"/>
  <c r="F941" i="1"/>
  <c r="G941" i="1" s="1"/>
  <c r="I941" i="1" s="1"/>
  <c r="F332" i="1"/>
  <c r="G332" i="1" s="1"/>
  <c r="H332" i="1" s="1"/>
  <c r="E69" i="3"/>
  <c r="E158" i="3"/>
  <c r="F489" i="1"/>
  <c r="G489" i="1" s="1"/>
  <c r="I489" i="1" s="1"/>
  <c r="E881" i="3"/>
  <c r="F257" i="1"/>
  <c r="G257" i="1" s="1"/>
  <c r="I257" i="1" s="1"/>
  <c r="E116" i="3"/>
  <c r="F434" i="1"/>
  <c r="G434" i="1" s="1"/>
  <c r="I434" i="1" s="1"/>
  <c r="E393" i="3"/>
  <c r="F778" i="1"/>
  <c r="G778" i="1" s="1"/>
  <c r="I778" i="1" s="1"/>
  <c r="E112" i="3"/>
  <c r="F430" i="1"/>
  <c r="G430" i="1" s="1"/>
  <c r="I430" i="1" s="1"/>
  <c r="E191" i="3"/>
  <c r="F526" i="1"/>
  <c r="G526" i="1" s="1"/>
  <c r="I526" i="1" s="1"/>
  <c r="E68" i="3"/>
  <c r="F331" i="1"/>
  <c r="G331" i="1" s="1"/>
  <c r="H331" i="1" s="1"/>
  <c r="E147" i="3"/>
  <c r="F478" i="1"/>
  <c r="G478" i="1" s="1"/>
  <c r="I478" i="1" s="1"/>
  <c r="E347" i="3"/>
  <c r="F731" i="1"/>
  <c r="G731" i="1" s="1"/>
  <c r="I731" i="1" s="1"/>
  <c r="E92" i="3"/>
  <c r="F385" i="1"/>
  <c r="G385" i="1" s="1"/>
  <c r="I385" i="1" s="1"/>
  <c r="E155" i="3"/>
  <c r="F486" i="1"/>
  <c r="G486" i="1" s="1"/>
  <c r="I486" i="1" s="1"/>
  <c r="F849" i="1"/>
  <c r="G849" i="1" s="1"/>
  <c r="I849" i="1" s="1"/>
  <c r="E463" i="3"/>
  <c r="E83" i="3"/>
  <c r="F356" i="1"/>
  <c r="G356" i="1" s="1"/>
  <c r="H356" i="1" s="1"/>
  <c r="E66" i="3"/>
  <c r="F228" i="1"/>
  <c r="G228" i="1" s="1"/>
  <c r="I228" i="1" s="1"/>
  <c r="E125" i="3"/>
  <c r="F453" i="1"/>
  <c r="G453" i="1" s="1"/>
  <c r="I453" i="1" s="1"/>
  <c r="F691" i="1"/>
  <c r="G691" i="1" s="1"/>
  <c r="I691" i="1" s="1"/>
  <c r="E307" i="3"/>
  <c r="E78" i="3"/>
  <c r="F349" i="1"/>
  <c r="G349" i="1" s="1"/>
  <c r="H349" i="1" s="1"/>
  <c r="E168" i="3"/>
  <c r="F500" i="1"/>
  <c r="G500" i="1" s="1"/>
  <c r="I500" i="1" s="1"/>
  <c r="E763" i="3"/>
  <c r="F123" i="1"/>
  <c r="G123" i="1" s="1"/>
  <c r="H123" i="1" s="1"/>
  <c r="F448" i="1"/>
  <c r="G448" i="1" s="1"/>
  <c r="H448" i="1" s="1"/>
  <c r="E120" i="3"/>
  <c r="E67" i="3"/>
  <c r="F245" i="1"/>
  <c r="G245" i="1" s="1"/>
  <c r="I245" i="1" s="1"/>
  <c r="E118" i="3"/>
  <c r="F442" i="1"/>
  <c r="G442" i="1" s="1"/>
  <c r="I442" i="1" s="1"/>
  <c r="E193" i="3"/>
  <c r="F529" i="1"/>
  <c r="G529" i="1" s="1"/>
  <c r="I529" i="1" s="1"/>
  <c r="E81" i="3"/>
  <c r="F353" i="1"/>
  <c r="G353" i="1" s="1"/>
  <c r="H353" i="1" s="1"/>
  <c r="E152" i="3"/>
  <c r="F483" i="1"/>
  <c r="G483" i="1" s="1"/>
  <c r="I483" i="1" s="1"/>
  <c r="E98" i="3"/>
  <c r="F410" i="1"/>
  <c r="G410" i="1" s="1"/>
  <c r="I410" i="1" s="1"/>
  <c r="E157" i="3"/>
  <c r="F488" i="1"/>
  <c r="G488" i="1" s="1"/>
  <c r="H488" i="1" s="1"/>
  <c r="F722" i="1"/>
  <c r="G722" i="1" s="1"/>
  <c r="I722" i="1" s="1"/>
  <c r="E339" i="3"/>
  <c r="F427" i="1"/>
  <c r="G427" i="1" s="1"/>
  <c r="I427" i="1" s="1"/>
  <c r="E109" i="3"/>
  <c r="E93" i="3"/>
  <c r="F404" i="1"/>
  <c r="G404" i="1" s="1"/>
  <c r="I404" i="1" s="1"/>
  <c r="F466" i="1"/>
  <c r="G466" i="1" s="1"/>
  <c r="I466" i="1" s="1"/>
  <c r="E134" i="3"/>
  <c r="F147" i="1"/>
  <c r="G147" i="1" s="1"/>
  <c r="H147" i="1" s="1"/>
  <c r="E787" i="3"/>
  <c r="F382" i="1"/>
  <c r="G382" i="1" s="1"/>
  <c r="H382" i="1" s="1"/>
  <c r="E89" i="3"/>
  <c r="F502" i="1"/>
  <c r="G502" i="1" s="1"/>
  <c r="I502" i="1" s="1"/>
  <c r="E170" i="3"/>
  <c r="F467" i="1"/>
  <c r="G467" i="1" s="1"/>
  <c r="I467" i="1" s="1"/>
  <c r="E135" i="3"/>
  <c r="F342" i="1"/>
  <c r="G342" i="1" s="1"/>
  <c r="H342" i="1" s="1"/>
  <c r="E72" i="3"/>
  <c r="E119" i="3"/>
  <c r="F445" i="1"/>
  <c r="G445" i="1" s="1"/>
  <c r="H445" i="1" s="1"/>
  <c r="E215" i="3"/>
  <c r="F560" i="1"/>
  <c r="G560" i="1" s="1"/>
  <c r="I560" i="1" s="1"/>
  <c r="E88" i="3"/>
  <c r="F379" i="1"/>
  <c r="G379" i="1" s="1"/>
  <c r="I379" i="1" s="1"/>
  <c r="E159" i="3"/>
  <c r="F491" i="1"/>
  <c r="G491" i="1" s="1"/>
  <c r="I491" i="1" s="1"/>
  <c r="F416" i="1"/>
  <c r="G416" i="1" s="1"/>
  <c r="I416" i="1" s="1"/>
  <c r="E100" i="3"/>
  <c r="E167" i="3"/>
  <c r="F499" i="1"/>
  <c r="G499" i="1" s="1"/>
  <c r="I499" i="1" s="1"/>
  <c r="F296" i="1"/>
  <c r="G296" i="1" s="1"/>
  <c r="I296" i="1" s="1"/>
  <c r="E912" i="3"/>
  <c r="E115" i="3"/>
  <c r="F433" i="1"/>
  <c r="G433" i="1" s="1"/>
  <c r="I433" i="1" s="1"/>
  <c r="E95" i="3"/>
  <c r="F406" i="1"/>
  <c r="G406" i="1" s="1"/>
  <c r="I406" i="1" s="1"/>
  <c r="E141" i="3"/>
  <c r="F473" i="1"/>
  <c r="G473" i="1" s="1"/>
  <c r="I473" i="1" s="1"/>
  <c r="F528" i="1"/>
  <c r="G528" i="1" s="1"/>
  <c r="I528" i="1" s="1"/>
  <c r="E989" i="3"/>
  <c r="AA368" i="2"/>
  <c r="AE368" i="2" s="1"/>
  <c r="AB368" i="2"/>
  <c r="AC368" i="2"/>
  <c r="AA406" i="2"/>
  <c r="AE406" i="2" s="1"/>
  <c r="AB406" i="2"/>
  <c r="AC406" i="2"/>
  <c r="AA99" i="2"/>
  <c r="AE99" i="2" s="1"/>
  <c r="AB99" i="2"/>
  <c r="AC99" i="2"/>
  <c r="AB207" i="2"/>
  <c r="AC207" i="2"/>
  <c r="AA207" i="2"/>
  <c r="AE207" i="2" s="1"/>
  <c r="AB35" i="2"/>
  <c r="AC35" i="2"/>
  <c r="AA35" i="2"/>
  <c r="AE35" i="2" s="1"/>
  <c r="AA140" i="2"/>
  <c r="AE140" i="2" s="1"/>
  <c r="AB140" i="2"/>
  <c r="AC140" i="2"/>
  <c r="AB397" i="2"/>
  <c r="AA397" i="2"/>
  <c r="AE397" i="2" s="1"/>
  <c r="AC397" i="2"/>
  <c r="AC373" i="2"/>
  <c r="AB373" i="2"/>
  <c r="AA373" i="2"/>
  <c r="AE373" i="2" s="1"/>
  <c r="AB575" i="2"/>
  <c r="AA575" i="2"/>
  <c r="AE575" i="2" s="1"/>
  <c r="AC575" i="2"/>
  <c r="AB589" i="2"/>
  <c r="AC589" i="2"/>
  <c r="AA589" i="2"/>
  <c r="AE589" i="2" s="1"/>
  <c r="AA578" i="2"/>
  <c r="AE578" i="2" s="1"/>
  <c r="AB578" i="2"/>
  <c r="AC578" i="2"/>
  <c r="AB625" i="2"/>
  <c r="AA625" i="2"/>
  <c r="AE625" i="2" s="1"/>
  <c r="AC625" i="2"/>
  <c r="AB490" i="2"/>
  <c r="AA490" i="2"/>
  <c r="AE490" i="2" s="1"/>
  <c r="AC490" i="2"/>
  <c r="AC571" i="2"/>
  <c r="AB571" i="2"/>
  <c r="AA571" i="2"/>
  <c r="AE571" i="2" s="1"/>
  <c r="AA458" i="2"/>
  <c r="AE458" i="2" s="1"/>
  <c r="AC458" i="2"/>
  <c r="AB458" i="2"/>
  <c r="AA288" i="2"/>
  <c r="AE288" i="2" s="1"/>
  <c r="AB288" i="2"/>
  <c r="AC288" i="2"/>
  <c r="AA287" i="2"/>
  <c r="AE287" i="2" s="1"/>
  <c r="AC287" i="2"/>
  <c r="AB287" i="2"/>
  <c r="AB628" i="2"/>
  <c r="AA628" i="2"/>
  <c r="AE628" i="2" s="1"/>
  <c r="AC628" i="2"/>
  <c r="AC442" i="2"/>
  <c r="AA442" i="2"/>
  <c r="AE442" i="2" s="1"/>
  <c r="AB442" i="2"/>
  <c r="AB640" i="2"/>
  <c r="AA640" i="2"/>
  <c r="AE640" i="2" s="1"/>
  <c r="AC640" i="2"/>
  <c r="AC614" i="2"/>
  <c r="AA614" i="2"/>
  <c r="AE614" i="2" s="1"/>
  <c r="AB614" i="2"/>
  <c r="AB244" i="2"/>
  <c r="AA244" i="2"/>
  <c r="AE244" i="2" s="1"/>
  <c r="AC244" i="2"/>
  <c r="AB476" i="2"/>
  <c r="AC476" i="2"/>
  <c r="AA476" i="2"/>
  <c r="AE476" i="2" s="1"/>
  <c r="AA479" i="2"/>
  <c r="AE479" i="2" s="1"/>
  <c r="AC479" i="2"/>
  <c r="AB479" i="2"/>
  <c r="AC141" i="2"/>
  <c r="AB141" i="2"/>
  <c r="AA141" i="2"/>
  <c r="AE141" i="2" s="1"/>
  <c r="F18" i="2"/>
  <c r="F19" i="2" s="1"/>
  <c r="C18" i="2"/>
  <c r="AA542" i="2"/>
  <c r="AE542" i="2" s="1"/>
  <c r="AC542" i="2"/>
  <c r="AB542" i="2"/>
  <c r="AB464" i="2"/>
  <c r="AC464" i="2"/>
  <c r="AA464" i="2"/>
  <c r="AE464" i="2" s="1"/>
  <c r="AA284" i="2"/>
  <c r="AE284" i="2" s="1"/>
  <c r="AB284" i="2"/>
  <c r="AC284" i="2"/>
  <c r="AB254" i="2"/>
  <c r="AC254" i="2"/>
  <c r="AA254" i="2"/>
  <c r="AE254" i="2" s="1"/>
  <c r="AB193" i="2"/>
  <c r="AC193" i="2"/>
  <c r="AA193" i="2"/>
  <c r="AE193" i="2" s="1"/>
  <c r="AB467" i="2"/>
  <c r="AA467" i="2"/>
  <c r="AE467" i="2" s="1"/>
  <c r="AC467" i="2"/>
  <c r="AC337" i="2"/>
  <c r="AB337" i="2"/>
  <c r="AA337" i="2"/>
  <c r="AE337" i="2" s="1"/>
  <c r="AA335" i="2"/>
  <c r="AE335" i="2" s="1"/>
  <c r="AB335" i="2"/>
  <c r="AC335" i="2"/>
  <c r="AA590" i="2"/>
  <c r="AE590" i="2" s="1"/>
  <c r="AB590" i="2"/>
  <c r="AC590" i="2"/>
  <c r="AC471" i="2"/>
  <c r="AA471" i="2"/>
  <c r="AE471" i="2" s="1"/>
  <c r="AB471" i="2"/>
  <c r="AA50" i="2"/>
  <c r="AE50" i="2" s="1"/>
  <c r="AC50" i="2"/>
  <c r="AB50" i="2"/>
  <c r="AC157" i="2"/>
  <c r="AB157" i="2"/>
  <c r="AA157" i="2"/>
  <c r="AE157" i="2" s="1"/>
  <c r="AB219" i="2"/>
  <c r="AA219" i="2"/>
  <c r="AE219" i="2" s="1"/>
  <c r="AC219" i="2"/>
  <c r="AB470" i="2"/>
  <c r="AA470" i="2"/>
  <c r="AE470" i="2" s="1"/>
  <c r="AC470" i="2"/>
  <c r="AB256" i="2"/>
  <c r="AA256" i="2"/>
  <c r="AE256" i="2" s="1"/>
  <c r="AC256" i="2"/>
  <c r="AA450" i="2"/>
  <c r="AE450" i="2" s="1"/>
  <c r="AB450" i="2"/>
  <c r="AC450" i="2"/>
  <c r="AC621" i="2"/>
  <c r="AB621" i="2"/>
  <c r="AA621" i="2"/>
  <c r="AE621" i="2" s="1"/>
  <c r="AB631" i="2"/>
  <c r="AA631" i="2"/>
  <c r="AE631" i="2" s="1"/>
  <c r="AC631" i="2"/>
  <c r="AA409" i="2"/>
  <c r="AE409" i="2" s="1"/>
  <c r="AB409" i="2"/>
  <c r="AC409" i="2"/>
  <c r="AC524" i="2"/>
  <c r="AB524" i="2"/>
  <c r="AA524" i="2"/>
  <c r="AE524" i="2" s="1"/>
  <c r="AA588" i="2"/>
  <c r="AE588" i="2" s="1"/>
  <c r="AB588" i="2"/>
  <c r="AC588" i="2"/>
  <c r="AA422" i="2"/>
  <c r="AE422" i="2" s="1"/>
  <c r="AB422" i="2"/>
  <c r="AC422" i="2"/>
  <c r="AB427" i="2"/>
  <c r="AA427" i="2"/>
  <c r="AE427" i="2" s="1"/>
  <c r="AC427" i="2"/>
  <c r="AC351" i="2"/>
  <c r="AB351" i="2"/>
  <c r="AA351" i="2"/>
  <c r="AE351" i="2" s="1"/>
  <c r="AC436" i="2"/>
  <c r="AB436" i="2"/>
  <c r="AA436" i="2"/>
  <c r="AE436" i="2" s="1"/>
  <c r="AA404" i="2"/>
  <c r="AE404" i="2" s="1"/>
  <c r="AB404" i="2"/>
  <c r="AC404" i="2"/>
  <c r="AB399" i="2"/>
  <c r="AA399" i="2"/>
  <c r="AE399" i="2" s="1"/>
  <c r="AC399" i="2"/>
  <c r="AA398" i="2"/>
  <c r="AE398" i="2" s="1"/>
  <c r="AB398" i="2"/>
  <c r="AC398" i="2"/>
  <c r="AB79" i="2"/>
  <c r="AC79" i="2"/>
  <c r="AA79" i="2"/>
  <c r="AE79" i="2" s="1"/>
  <c r="AA530" i="2"/>
  <c r="AE530" i="2" s="1"/>
  <c r="AB530" i="2"/>
  <c r="AC530" i="2"/>
  <c r="AA271" i="2"/>
  <c r="AE271" i="2" s="1"/>
  <c r="AB271" i="2"/>
  <c r="AC271" i="2"/>
  <c r="AC573" i="2"/>
  <c r="AB573" i="2"/>
  <c r="AA573" i="2"/>
  <c r="AE573" i="2" s="1"/>
  <c r="AB430" i="2"/>
  <c r="AA430" i="2"/>
  <c r="AE430" i="2" s="1"/>
  <c r="AC430" i="2"/>
  <c r="AC87" i="2"/>
  <c r="AA87" i="2"/>
  <c r="AE87" i="2" s="1"/>
  <c r="AB87" i="2"/>
  <c r="AA418" i="2"/>
  <c r="AE418" i="2" s="1"/>
  <c r="AC418" i="2"/>
  <c r="AB418" i="2"/>
  <c r="AC572" i="2"/>
  <c r="AB572" i="2"/>
  <c r="AA572" i="2"/>
  <c r="AE572" i="2" s="1"/>
  <c r="AA627" i="2"/>
  <c r="AE627" i="2" s="1"/>
  <c r="AB627" i="2"/>
  <c r="AC627" i="2"/>
  <c r="AB128" i="2"/>
  <c r="AA128" i="2"/>
  <c r="AE128" i="2" s="1"/>
  <c r="AC128" i="2"/>
  <c r="AC148" i="2"/>
  <c r="AB148" i="2"/>
  <c r="AA148" i="2"/>
  <c r="AE148" i="2" s="1"/>
  <c r="AC69" i="2"/>
  <c r="AB69" i="2"/>
  <c r="AA69" i="2"/>
  <c r="AE69" i="2" s="1"/>
  <c r="AA508" i="2"/>
  <c r="AE508" i="2" s="1"/>
  <c r="AC508" i="2"/>
  <c r="AB508" i="2"/>
  <c r="AB548" i="2"/>
  <c r="AC548" i="2"/>
  <c r="AA548" i="2"/>
  <c r="AE548" i="2" s="1"/>
  <c r="AB420" i="2"/>
  <c r="AA420" i="2"/>
  <c r="AE420" i="2" s="1"/>
  <c r="AC420" i="2"/>
  <c r="AA314" i="2"/>
  <c r="AE314" i="2" s="1"/>
  <c r="AB314" i="2"/>
  <c r="AC314" i="2"/>
  <c r="AB620" i="2"/>
  <c r="AA620" i="2"/>
  <c r="AE620" i="2" s="1"/>
  <c r="AC620" i="2"/>
  <c r="AB211" i="2"/>
  <c r="AA211" i="2"/>
  <c r="AE211" i="2" s="1"/>
  <c r="AC211" i="2"/>
  <c r="AC634" i="2"/>
  <c r="AB634" i="2"/>
  <c r="AA634" i="2"/>
  <c r="AE634" i="2" s="1"/>
  <c r="AA512" i="2"/>
  <c r="AE512" i="2" s="1"/>
  <c r="AB512" i="2"/>
  <c r="AC512" i="2"/>
  <c r="AB155" i="2"/>
  <c r="AA155" i="2"/>
  <c r="AE155" i="2" s="1"/>
  <c r="AC155" i="2"/>
  <c r="AB239" i="2"/>
  <c r="AA239" i="2"/>
  <c r="AE239" i="2" s="1"/>
  <c r="AC239" i="2"/>
  <c r="AA118" i="2"/>
  <c r="AE118" i="2" s="1"/>
  <c r="AC118" i="2"/>
  <c r="AB118" i="2"/>
  <c r="AA570" i="2"/>
  <c r="AE570" i="2" s="1"/>
  <c r="AB570" i="2"/>
  <c r="AC570" i="2"/>
  <c r="AA36" i="2"/>
  <c r="AE36" i="2" s="1"/>
  <c r="AC36" i="2"/>
  <c r="AB36" i="2"/>
  <c r="AB469" i="2"/>
  <c r="AA469" i="2"/>
  <c r="AE469" i="2" s="1"/>
  <c r="AC469" i="2"/>
  <c r="AB543" i="2"/>
  <c r="AA543" i="2"/>
  <c r="AE543" i="2" s="1"/>
  <c r="AC543" i="2"/>
  <c r="AB169" i="2"/>
  <c r="AC169" i="2"/>
  <c r="AA169" i="2"/>
  <c r="AE169" i="2" s="1"/>
  <c r="AB596" i="2"/>
  <c r="AC596" i="2"/>
  <c r="AA596" i="2"/>
  <c r="AE596" i="2" s="1"/>
  <c r="AA378" i="2"/>
  <c r="AE378" i="2" s="1"/>
  <c r="AB378" i="2"/>
  <c r="AC378" i="2"/>
  <c r="AA386" i="2"/>
  <c r="AE386" i="2" s="1"/>
  <c r="AB386" i="2"/>
  <c r="AC386" i="2"/>
  <c r="AB327" i="2"/>
  <c r="AA327" i="2"/>
  <c r="AE327" i="2" s="1"/>
  <c r="AC327" i="2"/>
  <c r="AB616" i="2"/>
  <c r="AC616" i="2"/>
  <c r="AA616" i="2"/>
  <c r="AE616" i="2" s="1"/>
  <c r="AB632" i="2"/>
  <c r="AC632" i="2"/>
  <c r="AA632" i="2"/>
  <c r="AE632" i="2" s="1"/>
  <c r="AB109" i="2"/>
  <c r="AA109" i="2"/>
  <c r="AE109" i="2" s="1"/>
  <c r="AC109" i="2"/>
  <c r="AC456" i="2"/>
  <c r="AB456" i="2"/>
  <c r="AA456" i="2"/>
  <c r="AE456" i="2" s="1"/>
  <c r="AA586" i="2"/>
  <c r="AE586" i="2" s="1"/>
  <c r="AB586" i="2"/>
  <c r="AC586" i="2"/>
  <c r="AC372" i="2"/>
  <c r="AB372" i="2"/>
  <c r="AA372" i="2"/>
  <c r="AE372" i="2" s="1"/>
  <c r="AB435" i="2"/>
  <c r="AA435" i="2"/>
  <c r="AE435" i="2" s="1"/>
  <c r="AC435" i="2"/>
  <c r="AA306" i="2"/>
  <c r="AE306" i="2" s="1"/>
  <c r="AB306" i="2"/>
  <c r="AC306" i="2"/>
  <c r="AA395" i="2"/>
  <c r="AE395" i="2" s="1"/>
  <c r="AB395" i="2"/>
  <c r="AC395" i="2"/>
  <c r="AB369" i="2"/>
  <c r="AC369" i="2"/>
  <c r="AA369" i="2"/>
  <c r="AE369" i="2" s="1"/>
  <c r="AB592" i="2"/>
  <c r="AC592" i="2"/>
  <c r="AA592" i="2"/>
  <c r="AE592" i="2" s="1"/>
  <c r="AA245" i="2"/>
  <c r="AE245" i="2" s="1"/>
  <c r="AB245" i="2"/>
  <c r="AC245" i="2"/>
  <c r="AC272" i="2"/>
  <c r="AB272" i="2"/>
  <c r="AA272" i="2"/>
  <c r="AE272" i="2" s="1"/>
  <c r="AB599" i="2"/>
  <c r="AC599" i="2"/>
  <c r="AA599" i="2"/>
  <c r="AE599" i="2" s="1"/>
  <c r="AC312" i="2"/>
  <c r="AB312" i="2"/>
  <c r="AA312" i="2"/>
  <c r="AE312" i="2" s="1"/>
  <c r="AB443" i="2"/>
  <c r="AC443" i="2"/>
  <c r="AA443" i="2"/>
  <c r="AE443" i="2" s="1"/>
  <c r="AA56" i="2"/>
  <c r="AE56" i="2" s="1"/>
  <c r="AC56" i="2"/>
  <c r="AB56" i="2"/>
  <c r="AA242" i="2"/>
  <c r="AE242" i="2" s="1"/>
  <c r="AC242" i="2"/>
  <c r="AB242" i="2"/>
  <c r="AB133" i="2"/>
  <c r="AC133" i="2"/>
  <c r="AA133" i="2"/>
  <c r="AE133" i="2" s="1"/>
  <c r="AA210" i="2"/>
  <c r="AE210" i="2" s="1"/>
  <c r="AB210" i="2"/>
  <c r="AC210" i="2"/>
  <c r="AC453" i="2"/>
  <c r="AB453" i="2"/>
  <c r="AA453" i="2"/>
  <c r="AE453" i="2" s="1"/>
  <c r="AB63" i="2"/>
  <c r="AA63" i="2"/>
  <c r="AE63" i="2" s="1"/>
  <c r="AC63" i="2"/>
  <c r="AA595" i="2"/>
  <c r="AE595" i="2" s="1"/>
  <c r="AC595" i="2"/>
  <c r="AB595" i="2"/>
  <c r="AB137" i="2"/>
  <c r="AA137" i="2"/>
  <c r="AE137" i="2" s="1"/>
  <c r="AC137" i="2"/>
  <c r="AA205" i="2"/>
  <c r="AE205" i="2" s="1"/>
  <c r="AB205" i="2"/>
  <c r="AC205" i="2"/>
  <c r="AB579" i="2"/>
  <c r="AC579" i="2"/>
  <c r="AA579" i="2"/>
  <c r="AE579" i="2" s="1"/>
  <c r="AC189" i="2"/>
  <c r="AA189" i="2"/>
  <c r="AE189" i="2" s="1"/>
  <c r="AB189" i="2"/>
  <c r="AC385" i="2"/>
  <c r="AA385" i="2"/>
  <c r="AE385" i="2" s="1"/>
  <c r="AB385" i="2"/>
  <c r="AC411" i="2"/>
  <c r="AB411" i="2"/>
  <c r="AA411" i="2"/>
  <c r="AE411" i="2" s="1"/>
  <c r="AC26" i="2"/>
  <c r="AB26" i="2"/>
  <c r="AA26" i="2"/>
  <c r="AE26" i="2" s="1"/>
  <c r="AA495" i="2"/>
  <c r="AE495" i="2" s="1"/>
  <c r="AB495" i="2"/>
  <c r="AC495" i="2"/>
  <c r="AA412" i="2"/>
  <c r="AE412" i="2" s="1"/>
  <c r="AC412" i="2"/>
  <c r="AB412" i="2"/>
  <c r="AA556" i="2"/>
  <c r="AE556" i="2" s="1"/>
  <c r="AC556" i="2"/>
  <c r="AB556" i="2"/>
  <c r="AB362" i="2"/>
  <c r="AA362" i="2"/>
  <c r="AE362" i="2" s="1"/>
  <c r="AC362" i="2"/>
  <c r="AA507" i="2"/>
  <c r="AE507" i="2" s="1"/>
  <c r="AC507" i="2"/>
  <c r="AB507" i="2"/>
  <c r="AA580" i="2"/>
  <c r="AE580" i="2" s="1"/>
  <c r="AB580" i="2"/>
  <c r="AC580" i="2"/>
  <c r="AB396" i="2"/>
  <c r="AA396" i="2"/>
  <c r="AE396" i="2" s="1"/>
  <c r="AC396" i="2"/>
  <c r="AA86" i="2"/>
  <c r="AE86" i="2" s="1"/>
  <c r="AB86" i="2"/>
  <c r="AC86" i="2"/>
  <c r="AA326" i="2"/>
  <c r="AE326" i="2" s="1"/>
  <c r="AC326" i="2"/>
  <c r="AB326" i="2"/>
  <c r="AB164" i="2"/>
  <c r="AC164" i="2"/>
  <c r="AA164" i="2"/>
  <c r="AE164" i="2" s="1"/>
  <c r="AA296" i="2"/>
  <c r="AE296" i="2" s="1"/>
  <c r="AB296" i="2"/>
  <c r="AC296" i="2"/>
  <c r="AA195" i="2"/>
  <c r="AE195" i="2" s="1"/>
  <c r="AC195" i="2"/>
  <c r="AB195" i="2"/>
  <c r="AA633" i="2"/>
  <c r="AE633" i="2" s="1"/>
  <c r="AB633" i="2"/>
  <c r="AC633" i="2"/>
  <c r="AA577" i="2"/>
  <c r="AE577" i="2" s="1"/>
  <c r="AC577" i="2"/>
  <c r="AB577" i="2"/>
  <c r="AC174" i="2"/>
  <c r="AB174" i="2"/>
  <c r="AA174" i="2"/>
  <c r="AE174" i="2" s="1"/>
  <c r="AA537" i="2"/>
  <c r="AE537" i="2" s="1"/>
  <c r="AC537" i="2"/>
  <c r="AB537" i="2"/>
  <c r="AB583" i="2"/>
  <c r="AC583" i="2"/>
  <c r="AA583" i="2"/>
  <c r="AE583" i="2" s="1"/>
  <c r="AB454" i="2"/>
  <c r="AC454" i="2"/>
  <c r="AA454" i="2"/>
  <c r="AE454" i="2" s="1"/>
  <c r="AA344" i="2"/>
  <c r="AE344" i="2" s="1"/>
  <c r="AB344" i="2"/>
  <c r="AC344" i="2"/>
  <c r="AB315" i="2"/>
  <c r="AC315" i="2"/>
  <c r="AA315" i="2"/>
  <c r="AE315" i="2" s="1"/>
  <c r="AA498" i="2"/>
  <c r="AE498" i="2" s="1"/>
  <c r="AB498" i="2"/>
  <c r="AC498" i="2"/>
  <c r="AA604" i="2"/>
  <c r="AE604" i="2" s="1"/>
  <c r="AC604" i="2"/>
  <c r="AB604" i="2"/>
  <c r="AB44" i="2"/>
  <c r="AA44" i="2"/>
  <c r="AE44" i="2" s="1"/>
  <c r="AC44" i="2"/>
  <c r="AB280" i="2"/>
  <c r="AC280" i="2"/>
  <c r="AA280" i="2"/>
  <c r="AE280" i="2" s="1"/>
  <c r="AB214" i="2"/>
  <c r="AC214" i="2"/>
  <c r="AA214" i="2"/>
  <c r="AE214" i="2" s="1"/>
  <c r="AA429" i="2"/>
  <c r="AE429" i="2" s="1"/>
  <c r="AC429" i="2"/>
  <c r="AB429" i="2"/>
  <c r="AC444" i="2"/>
  <c r="AA444" i="2"/>
  <c r="AE444" i="2" s="1"/>
  <c r="AB444" i="2"/>
  <c r="AC449" i="2"/>
  <c r="AA449" i="2"/>
  <c r="AE449" i="2" s="1"/>
  <c r="AB449" i="2"/>
  <c r="AC612" i="2"/>
  <c r="AB612" i="2"/>
  <c r="AA612" i="2"/>
  <c r="AE612" i="2" s="1"/>
  <c r="AA554" i="2"/>
  <c r="AE554" i="2" s="1"/>
  <c r="AB554" i="2"/>
  <c r="AC554" i="2"/>
  <c r="AA130" i="2"/>
  <c r="AE130" i="2" s="1"/>
  <c r="AC130" i="2"/>
  <c r="AB130" i="2"/>
  <c r="AB557" i="2"/>
  <c r="AC557" i="2"/>
  <c r="AA557" i="2"/>
  <c r="AE557" i="2" s="1"/>
  <c r="AA354" i="2"/>
  <c r="AE354" i="2" s="1"/>
  <c r="AC354" i="2"/>
  <c r="AB354" i="2"/>
  <c r="AC303" i="2"/>
  <c r="AB303" i="2"/>
  <c r="AA303" i="2"/>
  <c r="AE303" i="2" s="1"/>
  <c r="AA593" i="2"/>
  <c r="AE593" i="2" s="1"/>
  <c r="AB593" i="2"/>
  <c r="AC593" i="2"/>
  <c r="AA626" i="2"/>
  <c r="AE626" i="2" s="1"/>
  <c r="AB626" i="2"/>
  <c r="AC626" i="2"/>
  <c r="AA603" i="2"/>
  <c r="AE603" i="2" s="1"/>
  <c r="AB603" i="2"/>
  <c r="AC603" i="2"/>
  <c r="AA360" i="2"/>
  <c r="AE360" i="2" s="1"/>
  <c r="AC360" i="2"/>
  <c r="AB360" i="2"/>
  <c r="AB591" i="2"/>
  <c r="AC591" i="2"/>
  <c r="AA591" i="2"/>
  <c r="AE591" i="2" s="1"/>
  <c r="AB46" i="2"/>
  <c r="AC46" i="2"/>
  <c r="AA46" i="2"/>
  <c r="AE46" i="2" s="1"/>
  <c r="AB637" i="2"/>
  <c r="AA637" i="2"/>
  <c r="AE637" i="2" s="1"/>
  <c r="AC637" i="2"/>
  <c r="AB301" i="2"/>
  <c r="AC301" i="2"/>
  <c r="AA301" i="2"/>
  <c r="AE301" i="2" s="1"/>
  <c r="AA459" i="2"/>
  <c r="AE459" i="2" s="1"/>
  <c r="AC459" i="2"/>
  <c r="AB459" i="2"/>
  <c r="AB165" i="2"/>
  <c r="AC165" i="2"/>
  <c r="AA165" i="2"/>
  <c r="AE165" i="2" s="1"/>
  <c r="AB622" i="2"/>
  <c r="AC622" i="2"/>
  <c r="AA622" i="2"/>
  <c r="AE622" i="2" s="1"/>
  <c r="AB330" i="2"/>
  <c r="AA330" i="2"/>
  <c r="AE330" i="2" s="1"/>
  <c r="AC330" i="2"/>
  <c r="AB361" i="2"/>
  <c r="AC361" i="2"/>
  <c r="AA361" i="2"/>
  <c r="AE361" i="2" s="1"/>
  <c r="AB175" i="2"/>
  <c r="AC175" i="2"/>
  <c r="AA175" i="2"/>
  <c r="AE175" i="2" s="1"/>
  <c r="AA311" i="2"/>
  <c r="AE311" i="2" s="1"/>
  <c r="AC311" i="2"/>
  <c r="AB311" i="2"/>
  <c r="AA258" i="2"/>
  <c r="AE258" i="2" s="1"/>
  <c r="AB258" i="2"/>
  <c r="AC258" i="2"/>
  <c r="AB600" i="2"/>
  <c r="AA600" i="2"/>
  <c r="AE600" i="2" s="1"/>
  <c r="AC600" i="2"/>
  <c r="AB584" i="2"/>
  <c r="AA584" i="2"/>
  <c r="AE584" i="2" s="1"/>
  <c r="AC584" i="2"/>
  <c r="AA426" i="2"/>
  <c r="AE426" i="2" s="1"/>
  <c r="AC426" i="2"/>
  <c r="AB426" i="2"/>
  <c r="AA364" i="2"/>
  <c r="AE364" i="2" s="1"/>
  <c r="AB364" i="2"/>
  <c r="AC364" i="2"/>
  <c r="AB300" i="2"/>
  <c r="AA300" i="2"/>
  <c r="AE300" i="2" s="1"/>
  <c r="AC300" i="2"/>
  <c r="AA438" i="2"/>
  <c r="AE438" i="2" s="1"/>
  <c r="AB438" i="2"/>
  <c r="AC438" i="2"/>
  <c r="AA407" i="2"/>
  <c r="AE407" i="2" s="1"/>
  <c r="AB407" i="2"/>
  <c r="AC407" i="2"/>
  <c r="AA180" i="2"/>
  <c r="AE180" i="2" s="1"/>
  <c r="AB180" i="2"/>
  <c r="AC180" i="2"/>
  <c r="AC466" i="2"/>
  <c r="AA466" i="2"/>
  <c r="AE466" i="2" s="1"/>
  <c r="AB466" i="2"/>
  <c r="AB117" i="2"/>
  <c r="AC117" i="2"/>
  <c r="AA117" i="2"/>
  <c r="AE117" i="2" s="1"/>
  <c r="AA402" i="2"/>
  <c r="AE402" i="2" s="1"/>
  <c r="AB402" i="2"/>
  <c r="AC402" i="2"/>
  <c r="AB417" i="2"/>
  <c r="AC417" i="2"/>
  <c r="AA417" i="2"/>
  <c r="AE417" i="2" s="1"/>
  <c r="AA181" i="2"/>
  <c r="AE181" i="2" s="1"/>
  <c r="AB181" i="2"/>
  <c r="AC181" i="2"/>
  <c r="AC488" i="2"/>
  <c r="AB488" i="2"/>
  <c r="AA488" i="2"/>
  <c r="AE488" i="2" s="1"/>
  <c r="AB555" i="2"/>
  <c r="AA555" i="2"/>
  <c r="AE555" i="2" s="1"/>
  <c r="AC555" i="2"/>
  <c r="AB346" i="2"/>
  <c r="AA346" i="2"/>
  <c r="AE346" i="2" s="1"/>
  <c r="AC346" i="2"/>
  <c r="AB192" i="2"/>
  <c r="AA192" i="2"/>
  <c r="AE192" i="2" s="1"/>
  <c r="AC192" i="2"/>
  <c r="AC83" i="2"/>
  <c r="AB83" i="2"/>
  <c r="AA83" i="2"/>
  <c r="AE83" i="2" s="1"/>
  <c r="AA440" i="2"/>
  <c r="AE440" i="2" s="1"/>
  <c r="AB440" i="2"/>
  <c r="AC440" i="2"/>
  <c r="AA240" i="2"/>
  <c r="AE240" i="2" s="1"/>
  <c r="AB240" i="2"/>
  <c r="AC240" i="2"/>
  <c r="AB275" i="2"/>
  <c r="AA275" i="2"/>
  <c r="AE275" i="2" s="1"/>
  <c r="AC275" i="2"/>
  <c r="AB319" i="2"/>
  <c r="AC319" i="2"/>
  <c r="AA319" i="2"/>
  <c r="AE319" i="2" s="1"/>
  <c r="AA434" i="2"/>
  <c r="AE434" i="2" s="1"/>
  <c r="AC434" i="2"/>
  <c r="AB434" i="2"/>
  <c r="AI1152" i="4" l="1"/>
  <c r="AH1152" i="4" s="1"/>
  <c r="AJ1152" i="4"/>
  <c r="AK1152" i="4"/>
  <c r="AK1219" i="4"/>
  <c r="AJ1219" i="4"/>
  <c r="AI1219" i="4"/>
  <c r="AH1219" i="4" s="1"/>
  <c r="AI1213" i="4"/>
  <c r="AH1213" i="4" s="1"/>
  <c r="AJ1213" i="4"/>
  <c r="AK1213" i="4"/>
  <c r="AJ1157" i="4"/>
  <c r="AK1157" i="4"/>
  <c r="AI1157" i="4"/>
  <c r="AI1212" i="4"/>
  <c r="AJ1212" i="4"/>
  <c r="AK1212" i="4"/>
  <c r="AK1184" i="4"/>
  <c r="AJ1184" i="4"/>
  <c r="AI1184" i="4"/>
  <c r="AI1232" i="4"/>
  <c r="AH1232" i="4" s="1"/>
  <c r="AJ1232" i="4"/>
  <c r="AK1232" i="4"/>
  <c r="AI1171" i="4"/>
  <c r="AH1171" i="4" s="1"/>
  <c r="AJ1171" i="4"/>
  <c r="AK1171" i="4"/>
  <c r="AJ1163" i="4"/>
  <c r="AK1163" i="4"/>
  <c r="AI1163" i="4"/>
  <c r="AJ1240" i="4"/>
  <c r="AK1240" i="4"/>
  <c r="AI1240" i="4"/>
  <c r="AH1240" i="4" s="1"/>
  <c r="AK1239" i="4"/>
  <c r="AJ1239" i="4"/>
  <c r="AI1239" i="4"/>
  <c r="AH1239" i="4" s="1"/>
  <c r="AI1230" i="4"/>
  <c r="AJ1230" i="4"/>
  <c r="AK1230" i="4"/>
  <c r="AI1207" i="4"/>
  <c r="AJ1207" i="4"/>
  <c r="AK1207" i="4"/>
  <c r="AJ1161" i="4"/>
  <c r="AK1161" i="4"/>
  <c r="AI1161" i="4"/>
  <c r="AH1161" i="4" s="1"/>
  <c r="AK1191" i="4"/>
  <c r="AI1191" i="4"/>
  <c r="AJ1191" i="4"/>
  <c r="AK1176" i="4"/>
  <c r="AJ1176" i="4"/>
  <c r="AI1176" i="4"/>
  <c r="AI1203" i="4"/>
  <c r="AJ1203" i="4"/>
  <c r="AK1203" i="4"/>
  <c r="AJ1149" i="4"/>
  <c r="AK1149" i="4"/>
  <c r="AI1149" i="4"/>
  <c r="AH1149" i="4" s="1"/>
  <c r="AK1199" i="4"/>
  <c r="AI1199" i="4"/>
  <c r="AJ1199" i="4"/>
  <c r="AK1229" i="4"/>
  <c r="AI1229" i="4"/>
  <c r="AH1229" i="4" s="1"/>
  <c r="AJ1229" i="4"/>
  <c r="AK1197" i="4"/>
  <c r="AI1197" i="4"/>
  <c r="AH1197" i="4" s="1"/>
  <c r="AJ1197" i="4"/>
  <c r="AK1193" i="4"/>
  <c r="AI1193" i="4"/>
  <c r="AJ1193" i="4"/>
  <c r="AI1201" i="4"/>
  <c r="AH1201" i="4" s="1"/>
  <c r="AJ1201" i="4"/>
  <c r="AK1201" i="4"/>
  <c r="AI1243" i="4"/>
  <c r="AH1243" i="4" s="1"/>
  <c r="AJ1243" i="4"/>
  <c r="AK1243" i="4"/>
  <c r="AK1165" i="4"/>
  <c r="AJ1165" i="4"/>
  <c r="AI1165" i="4"/>
  <c r="AI1196" i="4"/>
  <c r="AJ1196" i="4"/>
  <c r="AK1196" i="4"/>
  <c r="AI1166" i="4"/>
  <c r="AK1166" i="4"/>
  <c r="AJ1166" i="4"/>
  <c r="AI1244" i="4"/>
  <c r="AH1244" i="4" s="1"/>
  <c r="AJ1244" i="4"/>
  <c r="AK1244" i="4"/>
  <c r="AK1187" i="4"/>
  <c r="AI1187" i="4"/>
  <c r="AH1187" i="4" s="1"/>
  <c r="AJ1187" i="4"/>
  <c r="AK1233" i="4"/>
  <c r="AI1233" i="4"/>
  <c r="AJ1233" i="4"/>
  <c r="AJ1151" i="4"/>
  <c r="AK1151" i="4"/>
  <c r="AI1151" i="4"/>
  <c r="AK1238" i="4"/>
  <c r="AI1238" i="4"/>
  <c r="AH1238" i="4" s="1"/>
  <c r="AJ1238" i="4"/>
  <c r="AK1217" i="4"/>
  <c r="AI1217" i="4"/>
  <c r="AH1217" i="4" s="1"/>
  <c r="AJ1217" i="4"/>
  <c r="AI1156" i="4"/>
  <c r="AJ1156" i="4"/>
  <c r="AK1156" i="4"/>
  <c r="AI1164" i="4"/>
  <c r="AH1164" i="4" s="1"/>
  <c r="AJ1164" i="4"/>
  <c r="AK1164" i="4"/>
  <c r="AI1179" i="4"/>
  <c r="AH1179" i="4" s="1"/>
  <c r="AJ1179" i="4"/>
  <c r="AK1179" i="4"/>
  <c r="AI1198" i="4"/>
  <c r="AJ1198" i="4"/>
  <c r="AK1198" i="4"/>
  <c r="AJ1147" i="4"/>
  <c r="AK1147" i="4"/>
  <c r="AI1147" i="4"/>
  <c r="AH1147" i="4" s="1"/>
  <c r="AK1226" i="4"/>
  <c r="AI1226" i="4"/>
  <c r="AJ1226" i="4"/>
  <c r="AK1228" i="4"/>
  <c r="AI1228" i="4"/>
  <c r="AH1228" i="4" s="1"/>
  <c r="AJ1228" i="4"/>
  <c r="AJ1153" i="4"/>
  <c r="AK1153" i="4"/>
  <c r="AI1153" i="4"/>
  <c r="AH1153" i="4" s="1"/>
  <c r="AI1236" i="4"/>
  <c r="AJ1236" i="4"/>
  <c r="AK1236" i="4"/>
  <c r="AI1174" i="4"/>
  <c r="AH1174" i="4" s="1"/>
  <c r="AK1174" i="4"/>
  <c r="AJ1174" i="4"/>
  <c r="AI1242" i="4"/>
  <c r="AH1242" i="4" s="1"/>
  <c r="AJ1242" i="4"/>
  <c r="AK1242" i="4"/>
  <c r="AI1200" i="4"/>
  <c r="AJ1200" i="4"/>
  <c r="AK1200" i="4"/>
  <c r="AK1170" i="4"/>
  <c r="AI1170" i="4"/>
  <c r="AJ1170" i="4"/>
  <c r="AI1208" i="4"/>
  <c r="AH1208" i="4" s="1"/>
  <c r="AJ1208" i="4"/>
  <c r="AK1208" i="4"/>
  <c r="AJ1168" i="4"/>
  <c r="AI1168" i="4"/>
  <c r="AH1168" i="4" s="1"/>
  <c r="AK1168" i="4"/>
  <c r="AI1204" i="4"/>
  <c r="AJ1204" i="4"/>
  <c r="AK1204" i="4"/>
  <c r="AK1189" i="4"/>
  <c r="AI1189" i="4"/>
  <c r="AJ1189" i="4"/>
  <c r="AJ1159" i="4"/>
  <c r="AK1159" i="4"/>
  <c r="AI1159" i="4"/>
  <c r="AI1150" i="4"/>
  <c r="AH1150" i="4" s="1"/>
  <c r="AJ1150" i="4"/>
  <c r="AK1150" i="4"/>
  <c r="AI1202" i="4"/>
  <c r="AJ1202" i="4"/>
  <c r="AK1202" i="4"/>
  <c r="AI1172" i="4"/>
  <c r="AK1172" i="4"/>
  <c r="AJ1172" i="4"/>
  <c r="AI1209" i="4"/>
  <c r="AH1209" i="4" s="1"/>
  <c r="AJ1209" i="4"/>
  <c r="AK1209" i="4"/>
  <c r="AK1221" i="4"/>
  <c r="AI1221" i="4"/>
  <c r="AH1221" i="4" s="1"/>
  <c r="AJ1221" i="4"/>
  <c r="AI1245" i="4"/>
  <c r="AJ1245" i="4"/>
  <c r="AK1245" i="4"/>
  <c r="AI1216" i="4"/>
  <c r="AJ1216" i="4"/>
  <c r="AK1216" i="4"/>
  <c r="AJ1155" i="4"/>
  <c r="AK1155" i="4"/>
  <c r="AI1155" i="4"/>
  <c r="AI1206" i="4"/>
  <c r="AH1206" i="4" s="1"/>
  <c r="AJ1206" i="4"/>
  <c r="AK1206" i="4"/>
  <c r="AK1185" i="4"/>
  <c r="AJ1185" i="4"/>
  <c r="AI1185" i="4"/>
  <c r="AH1185" i="4" s="1"/>
  <c r="AA1192" i="4"/>
  <c r="AE1192" i="4" s="1"/>
  <c r="AC1177" i="4"/>
  <c r="AB1222" i="4"/>
  <c r="AH1167" i="4"/>
  <c r="AH1218" i="4"/>
  <c r="AA1214" i="4"/>
  <c r="AE1214" i="4" s="1"/>
  <c r="AA1210" i="4"/>
  <c r="AE1210" i="4" s="1"/>
  <c r="AC1180" i="4"/>
  <c r="AA1180" i="4"/>
  <c r="AE1180" i="4" s="1"/>
  <c r="AB1180" i="4"/>
  <c r="AH1220" i="4"/>
  <c r="AH1181" i="4"/>
  <c r="AH1225" i="4"/>
  <c r="AH1194" i="4"/>
  <c r="AA1205" i="4"/>
  <c r="AE1205" i="4" s="1"/>
  <c r="AC1205" i="4"/>
  <c r="AB1205" i="4"/>
  <c r="AB1188" i="4"/>
  <c r="AC1188" i="4"/>
  <c r="AA1241" i="4"/>
  <c r="AE1241" i="4" s="1"/>
  <c r="AB1241" i="4"/>
  <c r="AC1241" i="4"/>
  <c r="AB1169" i="4"/>
  <c r="AC1169" i="4"/>
  <c r="AA1169" i="4"/>
  <c r="AE1169" i="4" s="1"/>
  <c r="AC1192" i="4"/>
  <c r="AC1158" i="4"/>
  <c r="AH1235" i="4"/>
  <c r="AH1231" i="4"/>
  <c r="AH1224" i="4"/>
  <c r="AH1160" i="4"/>
  <c r="AB1214" i="4"/>
  <c r="AB1210" i="4"/>
  <c r="AC1234" i="4"/>
  <c r="AB1195" i="4"/>
  <c r="AB1175" i="4"/>
  <c r="AH1215" i="4"/>
  <c r="AH1182" i="4"/>
  <c r="AH1154" i="4"/>
  <c r="AH1190" i="4"/>
  <c r="AH1178" i="4"/>
  <c r="AA1188" i="4"/>
  <c r="AE1188" i="4" s="1"/>
  <c r="AB1234" i="4"/>
  <c r="AB1186" i="4"/>
  <c r="AC1186" i="4"/>
  <c r="AH1211" i="4"/>
  <c r="AH1237" i="4"/>
  <c r="AH1173" i="4"/>
  <c r="AH1223" i="4"/>
  <c r="AH1148" i="4"/>
  <c r="AI368" i="4"/>
  <c r="AJ368" i="4"/>
  <c r="AK368" i="4"/>
  <c r="AI1139" i="4"/>
  <c r="AJ1139" i="4"/>
  <c r="AK1139" i="4"/>
  <c r="AH348" i="4"/>
  <c r="AB348" i="4" s="1"/>
  <c r="AH724" i="4"/>
  <c r="AK648" i="4"/>
  <c r="AI67" i="4"/>
  <c r="AJ1114" i="4"/>
  <c r="AH469" i="4"/>
  <c r="AI606" i="4"/>
  <c r="AH556" i="4"/>
  <c r="AJ147" i="4"/>
  <c r="AH147" i="4" s="1"/>
  <c r="AH864" i="4"/>
  <c r="AK207" i="4"/>
  <c r="AH507" i="4"/>
  <c r="AH169" i="4"/>
  <c r="AH482" i="4"/>
  <c r="AH956" i="4"/>
  <c r="AI331" i="4"/>
  <c r="AH382" i="4"/>
  <c r="AB382" i="4" s="1"/>
  <c r="AZ115" i="4"/>
  <c r="AX115" i="4" s="1"/>
  <c r="BB39" i="4"/>
  <c r="AI290" i="4"/>
  <c r="AK97" i="4"/>
  <c r="AH174" i="4"/>
  <c r="AK183" i="4"/>
  <c r="AI207" i="4"/>
  <c r="AH56" i="4"/>
  <c r="AB56" i="4" s="1"/>
  <c r="AT568" i="4"/>
  <c r="AS568" i="4" s="1"/>
  <c r="AR568" i="4"/>
  <c r="AQ568" i="4" s="1"/>
  <c r="AP568" i="4" s="1"/>
  <c r="AO568" i="4" s="1"/>
  <c r="AN568" i="4" s="1"/>
  <c r="AM568" i="4" s="1"/>
  <c r="AL568" i="4" s="1"/>
  <c r="AK1081" i="4"/>
  <c r="AH113" i="4"/>
  <c r="AH967" i="4"/>
  <c r="AJ290" i="4"/>
  <c r="AJ354" i="4"/>
  <c r="AJ374" i="4"/>
  <c r="AH374" i="4" s="1"/>
  <c r="AK696" i="4"/>
  <c r="AJ648" i="4"/>
  <c r="AI214" i="4"/>
  <c r="AK101" i="4"/>
  <c r="AJ97" i="4"/>
  <c r="AI183" i="4"/>
  <c r="AH183" i="4" s="1"/>
  <c r="AH809" i="4"/>
  <c r="AH736" i="4"/>
  <c r="AA736" i="4" s="1"/>
  <c r="AE736" i="4" s="1"/>
  <c r="AH520" i="4"/>
  <c r="AJ493" i="4"/>
  <c r="AJ158" i="4"/>
  <c r="AH28" i="4"/>
  <c r="AH26" i="4"/>
  <c r="AK693" i="4"/>
  <c r="AH924" i="4"/>
  <c r="AT1009" i="4"/>
  <c r="AS1009" i="4" s="1"/>
  <c r="AR1009" i="4" s="1"/>
  <c r="AQ1009" i="4" s="1"/>
  <c r="AP1009" i="4" s="1"/>
  <c r="AO1009" i="4" s="1"/>
  <c r="AN1009" i="4" s="1"/>
  <c r="AM1009" i="4" s="1"/>
  <c r="AL1009" i="4" s="1"/>
  <c r="AI354" i="4"/>
  <c r="AK214" i="4"/>
  <c r="AI715" i="4"/>
  <c r="AK989" i="4"/>
  <c r="AI493" i="4"/>
  <c r="AK158" i="4"/>
  <c r="AJ465" i="4"/>
  <c r="AH465" i="4" s="1"/>
  <c r="AK522" i="4"/>
  <c r="AH598" i="4"/>
  <c r="AJ693" i="4"/>
  <c r="AH693" i="4" s="1"/>
  <c r="AH709" i="4"/>
  <c r="AI1081" i="4"/>
  <c r="AJ696" i="4"/>
  <c r="AK226" i="4"/>
  <c r="AH305" i="4"/>
  <c r="AA305" i="4" s="1"/>
  <c r="AE305" i="4" s="1"/>
  <c r="AJ101" i="4"/>
  <c r="AJ226" i="4"/>
  <c r="AI276" i="4"/>
  <c r="AH369" i="4"/>
  <c r="AK132" i="4"/>
  <c r="AJ450" i="4"/>
  <c r="AJ715" i="4"/>
  <c r="AJ821" i="4"/>
  <c r="AH821" i="4" s="1"/>
  <c r="AJ989" i="4"/>
  <c r="AH989" i="4" s="1"/>
  <c r="AH1138" i="4"/>
  <c r="AI465" i="4"/>
  <c r="AH490" i="4"/>
  <c r="AI522" i="4"/>
  <c r="AH957" i="4"/>
  <c r="AH318" i="4"/>
  <c r="BA81" i="4"/>
  <c r="AT71" i="4"/>
  <c r="AS71" i="4" s="1"/>
  <c r="AR71" i="4" s="1"/>
  <c r="AQ71" i="4"/>
  <c r="AP71" i="4" s="1"/>
  <c r="AO71" i="4" s="1"/>
  <c r="AN71" i="4" s="1"/>
  <c r="AM71" i="4" s="1"/>
  <c r="AL71" i="4" s="1"/>
  <c r="AK419" i="4"/>
  <c r="AI783" i="4"/>
  <c r="AK154" i="4"/>
  <c r="AK276" i="4"/>
  <c r="AI132" i="4"/>
  <c r="AK450" i="4"/>
  <c r="AK821" i="4"/>
  <c r="AI842" i="4"/>
  <c r="AI651" i="4"/>
  <c r="AH725" i="4"/>
  <c r="AH391" i="4"/>
  <c r="AH291" i="4"/>
  <c r="AH337" i="4"/>
  <c r="AH21" i="4"/>
  <c r="AB21" i="4" s="1"/>
  <c r="AI660" i="4"/>
  <c r="AJ660" i="4"/>
  <c r="AK660" i="4"/>
  <c r="AJ920" i="4"/>
  <c r="AH920" i="4" s="1"/>
  <c r="AH612" i="4"/>
  <c r="AK920" i="4"/>
  <c r="BA11" i="4"/>
  <c r="BB11" i="4"/>
  <c r="AC247" i="4"/>
  <c r="AB247" i="4"/>
  <c r="AH104" i="4"/>
  <c r="AH204" i="4"/>
  <c r="AH602" i="4"/>
  <c r="AT702" i="4"/>
  <c r="AS702" i="4"/>
  <c r="AR702" i="4" s="1"/>
  <c r="AQ702" i="4" s="1"/>
  <c r="AP702" i="4" s="1"/>
  <c r="AO702" i="4" s="1"/>
  <c r="AN702" i="4" s="1"/>
  <c r="AM702" i="4" s="1"/>
  <c r="AL702" i="4" s="1"/>
  <c r="AT541" i="4"/>
  <c r="AS541" i="4"/>
  <c r="AR541" i="4" s="1"/>
  <c r="AQ541" i="4" s="1"/>
  <c r="AP541" i="4" s="1"/>
  <c r="AO541" i="4" s="1"/>
  <c r="AN541" i="4" s="1"/>
  <c r="AM541" i="4" s="1"/>
  <c r="AL541" i="4" s="1"/>
  <c r="AI420" i="4"/>
  <c r="AJ420" i="4"/>
  <c r="AI50" i="4"/>
  <c r="AK50" i="4"/>
  <c r="BK17" i="4"/>
  <c r="BJ17" i="4" s="1"/>
  <c r="BI17" i="4" s="1"/>
  <c r="BH17" i="4" s="1"/>
  <c r="BG17" i="4" s="1"/>
  <c r="BF17" i="4" s="1"/>
  <c r="BE17" i="4" s="1"/>
  <c r="BD17" i="4" s="1"/>
  <c r="BC17" i="4" s="1"/>
  <c r="AT75" i="4"/>
  <c r="AS75" i="4" s="1"/>
  <c r="AR75" i="4" s="1"/>
  <c r="AQ75" i="4" s="1"/>
  <c r="AP75" i="4" s="1"/>
  <c r="AO75" i="4" s="1"/>
  <c r="AN75" i="4" s="1"/>
  <c r="AM75" i="4" s="1"/>
  <c r="AL75" i="4" s="1"/>
  <c r="AT35" i="4"/>
  <c r="AS35" i="4" s="1"/>
  <c r="AR35" i="4" s="1"/>
  <c r="AQ35" i="4" s="1"/>
  <c r="AP35" i="4" s="1"/>
  <c r="AO35" i="4" s="1"/>
  <c r="AN35" i="4" s="1"/>
  <c r="AM35" i="4" s="1"/>
  <c r="AL35" i="4" s="1"/>
  <c r="AI668" i="4"/>
  <c r="AJ668" i="4"/>
  <c r="AK668" i="4"/>
  <c r="AT61" i="4"/>
  <c r="AS61" i="4" s="1"/>
  <c r="AR61" i="4" s="1"/>
  <c r="AQ61" i="4" s="1"/>
  <c r="AP61" i="4" s="1"/>
  <c r="AO61" i="4" s="1"/>
  <c r="AN61" i="4" s="1"/>
  <c r="AM61" i="4" s="1"/>
  <c r="AL61" i="4" s="1"/>
  <c r="BK76" i="4"/>
  <c r="BJ76" i="4" s="1"/>
  <c r="BI76" i="4" s="1"/>
  <c r="BH76" i="4" s="1"/>
  <c r="BG76" i="4" s="1"/>
  <c r="BF76" i="4" s="1"/>
  <c r="BE76" i="4" s="1"/>
  <c r="BD76" i="4" s="1"/>
  <c r="BC76" i="4" s="1"/>
  <c r="AT690" i="4"/>
  <c r="AS690" i="4" s="1"/>
  <c r="AR690" i="4" s="1"/>
  <c r="AQ690" i="4" s="1"/>
  <c r="AP690" i="4" s="1"/>
  <c r="AO690" i="4" s="1"/>
  <c r="AN690" i="4" s="1"/>
  <c r="AM690" i="4" s="1"/>
  <c r="AL690" i="4" s="1"/>
  <c r="AK685" i="4"/>
  <c r="AJ685" i="4"/>
  <c r="AI685" i="4"/>
  <c r="AT852" i="4"/>
  <c r="AS852" i="4" s="1"/>
  <c r="AR852" i="4" s="1"/>
  <c r="AQ852" i="4" s="1"/>
  <c r="AP852" i="4" s="1"/>
  <c r="AO852" i="4" s="1"/>
  <c r="AN852" i="4" s="1"/>
  <c r="AM852" i="4" s="1"/>
  <c r="AL852" i="4" s="1"/>
  <c r="AJ922" i="4"/>
  <c r="AI922" i="4"/>
  <c r="AH922" i="4" s="1"/>
  <c r="AK922" i="4"/>
  <c r="AI738" i="4"/>
  <c r="AH738" i="4" s="1"/>
  <c r="AK738" i="4"/>
  <c r="AI974" i="4"/>
  <c r="AJ974" i="4"/>
  <c r="AK974" i="4"/>
  <c r="AT221" i="4"/>
  <c r="AS221" i="4" s="1"/>
  <c r="AR221" i="4"/>
  <c r="AQ221" i="4" s="1"/>
  <c r="AP221" i="4" s="1"/>
  <c r="AO221" i="4" s="1"/>
  <c r="AN221" i="4" s="1"/>
  <c r="AM221" i="4" s="1"/>
  <c r="AL221" i="4" s="1"/>
  <c r="AI1055" i="4"/>
  <c r="AH1055" i="4" s="1"/>
  <c r="AC1055" i="4" s="1"/>
  <c r="AK1055" i="4"/>
  <c r="AT74" i="4"/>
  <c r="AS74" i="4" s="1"/>
  <c r="AR74" i="4" s="1"/>
  <c r="AQ74" i="4" s="1"/>
  <c r="AP74" i="4" s="1"/>
  <c r="AO74" i="4" s="1"/>
  <c r="AN74" i="4" s="1"/>
  <c r="AM74" i="4" s="1"/>
  <c r="AL74" i="4" s="1"/>
  <c r="AT105" i="4"/>
  <c r="AS105" i="4" s="1"/>
  <c r="AR105" i="4" s="1"/>
  <c r="AQ105" i="4" s="1"/>
  <c r="AP105" i="4" s="1"/>
  <c r="AO105" i="4" s="1"/>
  <c r="AN105" i="4" s="1"/>
  <c r="AM105" i="4" s="1"/>
  <c r="AL105" i="4" s="1"/>
  <c r="AJ84" i="4"/>
  <c r="AH84" i="4" s="1"/>
  <c r="AB84" i="4" s="1"/>
  <c r="AK84" i="4"/>
  <c r="BK159" i="4"/>
  <c r="BJ159" i="4"/>
  <c r="BI159" i="4" s="1"/>
  <c r="BH159" i="4" s="1"/>
  <c r="BG159" i="4" s="1"/>
  <c r="BF159" i="4" s="1"/>
  <c r="BE159" i="4" s="1"/>
  <c r="BD159" i="4" s="1"/>
  <c r="BC159" i="4" s="1"/>
  <c r="AZ170" i="4"/>
  <c r="AX170" i="4" s="1"/>
  <c r="AZ157" i="4"/>
  <c r="AX157" i="4" s="1"/>
  <c r="AH454" i="4"/>
  <c r="AH945" i="4"/>
  <c r="AH662" i="4"/>
  <c r="AH681" i="4"/>
  <c r="AJ649" i="4"/>
  <c r="AH844" i="4"/>
  <c r="AC844" i="4" s="1"/>
  <c r="AK495" i="4"/>
  <c r="AH300" i="4"/>
  <c r="AH601" i="4"/>
  <c r="AH1134" i="4"/>
  <c r="AH599" i="4"/>
  <c r="AI826" i="4"/>
  <c r="AH1114" i="4"/>
  <c r="AH964" i="4"/>
  <c r="AB964" i="4" s="1"/>
  <c r="AI649" i="4"/>
  <c r="AI495" i="4"/>
  <c r="AH644" i="4"/>
  <c r="AH78" i="4"/>
  <c r="AH238" i="4"/>
  <c r="AH250" i="4"/>
  <c r="AH280" i="4"/>
  <c r="AC280" i="4" s="1"/>
  <c r="AZ80" i="4"/>
  <c r="AX80" i="4" s="1"/>
  <c r="AT711" i="4"/>
  <c r="AS711" i="4" s="1"/>
  <c r="AR711" i="4" s="1"/>
  <c r="AQ711" i="4" s="1"/>
  <c r="AP711" i="4" s="1"/>
  <c r="AO711" i="4" s="1"/>
  <c r="AN711" i="4" s="1"/>
  <c r="AM711" i="4" s="1"/>
  <c r="AL711" i="4" s="1"/>
  <c r="BK106" i="4"/>
  <c r="BJ106" i="4" s="1"/>
  <c r="BI106" i="4" s="1"/>
  <c r="BH106" i="4" s="1"/>
  <c r="BG106" i="4" s="1"/>
  <c r="BF106" i="4" s="1"/>
  <c r="BE106" i="4" s="1"/>
  <c r="BD106" i="4" s="1"/>
  <c r="BC106" i="4" s="1"/>
  <c r="AT66" i="4"/>
  <c r="AS66" i="4" s="1"/>
  <c r="AR66" i="4" s="1"/>
  <c r="AQ66" i="4"/>
  <c r="AP66" i="4" s="1"/>
  <c r="AO66" i="4" s="1"/>
  <c r="AN66" i="4" s="1"/>
  <c r="AM66" i="4" s="1"/>
  <c r="AL66" i="4" s="1"/>
  <c r="AT673" i="4"/>
  <c r="AS673" i="4" s="1"/>
  <c r="AR673" i="4" s="1"/>
  <c r="AQ673" i="4" s="1"/>
  <c r="AP673" i="4" s="1"/>
  <c r="AO673" i="4" s="1"/>
  <c r="AN673" i="4" s="1"/>
  <c r="AM673" i="4" s="1"/>
  <c r="AL673" i="4" s="1"/>
  <c r="AT1061" i="4"/>
  <c r="AS1061" i="4" s="1"/>
  <c r="AR1061" i="4" s="1"/>
  <c r="AQ1061" i="4" s="1"/>
  <c r="AP1061" i="4" s="1"/>
  <c r="AO1061" i="4" s="1"/>
  <c r="AN1061" i="4" s="1"/>
  <c r="AM1061" i="4" s="1"/>
  <c r="AL1061" i="4" s="1"/>
  <c r="AT658" i="4"/>
  <c r="AS658" i="4"/>
  <c r="AR658" i="4" s="1"/>
  <c r="AQ658" i="4" s="1"/>
  <c r="AP658" i="4" s="1"/>
  <c r="AO658" i="4" s="1"/>
  <c r="AN658" i="4" s="1"/>
  <c r="AM658" i="4" s="1"/>
  <c r="AL658" i="4" s="1"/>
  <c r="AT647" i="4"/>
  <c r="AS647" i="4" s="1"/>
  <c r="AR647" i="4" s="1"/>
  <c r="AQ647" i="4" s="1"/>
  <c r="AP647" i="4" s="1"/>
  <c r="AO647" i="4" s="1"/>
  <c r="AN647" i="4" s="1"/>
  <c r="AM647" i="4" s="1"/>
  <c r="AL647" i="4" s="1"/>
  <c r="AP25" i="4"/>
  <c r="AO25" i="4" s="1"/>
  <c r="AN25" i="4" s="1"/>
  <c r="AM25" i="4" s="1"/>
  <c r="AL25" i="4" s="1"/>
  <c r="AT25" i="4"/>
  <c r="AS25" i="4" s="1"/>
  <c r="AR25" i="4" s="1"/>
  <c r="AQ25" i="4" s="1"/>
  <c r="AT298" i="4"/>
  <c r="AS298" i="4" s="1"/>
  <c r="AR298" i="4" s="1"/>
  <c r="AQ298" i="4" s="1"/>
  <c r="AP298" i="4" s="1"/>
  <c r="AO298" i="4" s="1"/>
  <c r="AN298" i="4" s="1"/>
  <c r="AM298" i="4" s="1"/>
  <c r="AL298" i="4" s="1"/>
  <c r="AT624" i="4"/>
  <c r="AS624" i="4" s="1"/>
  <c r="AR624" i="4" s="1"/>
  <c r="AQ624" i="4" s="1"/>
  <c r="AP624" i="4" s="1"/>
  <c r="AO624" i="4" s="1"/>
  <c r="AN624" i="4" s="1"/>
  <c r="AM624" i="4" s="1"/>
  <c r="AL624" i="4" s="1"/>
  <c r="BJ95" i="4"/>
  <c r="BI95" i="4" s="1"/>
  <c r="BH95" i="4" s="1"/>
  <c r="BG95" i="4" s="1"/>
  <c r="BF95" i="4" s="1"/>
  <c r="BE95" i="4" s="1"/>
  <c r="BD95" i="4" s="1"/>
  <c r="BC95" i="4" s="1"/>
  <c r="BK95" i="4"/>
  <c r="BA41" i="4"/>
  <c r="BB41" i="4"/>
  <c r="AT609" i="4"/>
  <c r="AS609" i="4" s="1"/>
  <c r="AR609" i="4" s="1"/>
  <c r="AQ609" i="4" s="1"/>
  <c r="AP609" i="4" s="1"/>
  <c r="AO609" i="4" s="1"/>
  <c r="AN609" i="4" s="1"/>
  <c r="AM609" i="4" s="1"/>
  <c r="AL609" i="4" s="1"/>
  <c r="AK561" i="4"/>
  <c r="AI561" i="4"/>
  <c r="AH561" i="4" s="1"/>
  <c r="AT697" i="4"/>
  <c r="AS697" i="4" s="1"/>
  <c r="AR697" i="4" s="1"/>
  <c r="AQ697" i="4" s="1"/>
  <c r="AP697" i="4" s="1"/>
  <c r="AO697" i="4" s="1"/>
  <c r="AN697" i="4" s="1"/>
  <c r="AM697" i="4" s="1"/>
  <c r="AL697" i="4" s="1"/>
  <c r="AT1005" i="4"/>
  <c r="AS1005" i="4" s="1"/>
  <c r="AR1005" i="4" s="1"/>
  <c r="AQ1005" i="4" s="1"/>
  <c r="AP1005" i="4" s="1"/>
  <c r="AO1005" i="4" s="1"/>
  <c r="AN1005" i="4" s="1"/>
  <c r="AM1005" i="4" s="1"/>
  <c r="AL1005" i="4" s="1"/>
  <c r="AT222" i="4"/>
  <c r="AS222" i="4" s="1"/>
  <c r="AR222" i="4" s="1"/>
  <c r="AQ222" i="4" s="1"/>
  <c r="AP222" i="4" s="1"/>
  <c r="AO222" i="4" s="1"/>
  <c r="AN222" i="4" s="1"/>
  <c r="AM222" i="4" s="1"/>
  <c r="AL222" i="4" s="1"/>
  <c r="AT1060" i="4"/>
  <c r="AS1060" i="4" s="1"/>
  <c r="AR1060" i="4" s="1"/>
  <c r="AQ1060" i="4" s="1"/>
  <c r="AP1060" i="4" s="1"/>
  <c r="AO1060" i="4" s="1"/>
  <c r="AN1060" i="4" s="1"/>
  <c r="AM1060" i="4" s="1"/>
  <c r="AL1060" i="4" s="1"/>
  <c r="BK118" i="4"/>
  <c r="BJ118" i="4"/>
  <c r="BI118" i="4" s="1"/>
  <c r="BH118" i="4" s="1"/>
  <c r="BG118" i="4" s="1"/>
  <c r="BF118" i="4" s="1"/>
  <c r="BE118" i="4" s="1"/>
  <c r="BD118" i="4" s="1"/>
  <c r="BC118" i="4" s="1"/>
  <c r="AT717" i="4"/>
  <c r="AS717" i="4" s="1"/>
  <c r="AR717" i="4" s="1"/>
  <c r="AQ717" i="4" s="1"/>
  <c r="AP717" i="4" s="1"/>
  <c r="AO717" i="4" s="1"/>
  <c r="AN717" i="4" s="1"/>
  <c r="AM717" i="4" s="1"/>
  <c r="AL717" i="4" s="1"/>
  <c r="AT24" i="4"/>
  <c r="AS24" i="4" s="1"/>
  <c r="AR24" i="4" s="1"/>
  <c r="AQ24" i="4" s="1"/>
  <c r="AP24" i="4" s="1"/>
  <c r="AO24" i="4" s="1"/>
  <c r="AN24" i="4" s="1"/>
  <c r="AM24" i="4" s="1"/>
  <c r="AL24" i="4" s="1"/>
  <c r="AT1118" i="4"/>
  <c r="AS1118" i="4" s="1"/>
  <c r="AR1118" i="4" s="1"/>
  <c r="AQ1118" i="4" s="1"/>
  <c r="AP1118" i="4" s="1"/>
  <c r="AO1118" i="4" s="1"/>
  <c r="AN1118" i="4" s="1"/>
  <c r="AM1118" i="4" s="1"/>
  <c r="AL1118" i="4" s="1"/>
  <c r="AT937" i="4"/>
  <c r="AP937" i="4"/>
  <c r="AO937" i="4" s="1"/>
  <c r="AN937" i="4" s="1"/>
  <c r="AM937" i="4" s="1"/>
  <c r="AL937" i="4" s="1"/>
  <c r="AS937" i="4"/>
  <c r="AR937" i="4" s="1"/>
  <c r="AQ937" i="4" s="1"/>
  <c r="AT984" i="4"/>
  <c r="AS984" i="4"/>
  <c r="AR984" i="4" s="1"/>
  <c r="AQ984" i="4" s="1"/>
  <c r="AP984" i="4" s="1"/>
  <c r="AO984" i="4" s="1"/>
  <c r="AN984" i="4" s="1"/>
  <c r="AM984" i="4" s="1"/>
  <c r="AL984" i="4" s="1"/>
  <c r="AT235" i="4"/>
  <c r="AS235" i="4" s="1"/>
  <c r="AR235" i="4" s="1"/>
  <c r="AQ235" i="4"/>
  <c r="AP235" i="4" s="1"/>
  <c r="AO235" i="4" s="1"/>
  <c r="AN235" i="4" s="1"/>
  <c r="AM235" i="4" s="1"/>
  <c r="AL235" i="4" s="1"/>
  <c r="AS960" i="4"/>
  <c r="AR960" i="4" s="1"/>
  <c r="AQ960" i="4" s="1"/>
  <c r="AP960" i="4" s="1"/>
  <c r="AO960" i="4" s="1"/>
  <c r="AN960" i="4" s="1"/>
  <c r="AM960" i="4" s="1"/>
  <c r="AL960" i="4" s="1"/>
  <c r="AT960" i="4"/>
  <c r="AT215" i="4"/>
  <c r="AS215" i="4" s="1"/>
  <c r="AR215" i="4" s="1"/>
  <c r="AQ215" i="4" s="1"/>
  <c r="AP215" i="4" s="1"/>
  <c r="AO215" i="4" s="1"/>
  <c r="AN215" i="4" s="1"/>
  <c r="AM215" i="4" s="1"/>
  <c r="AL215" i="4" s="1"/>
  <c r="BK30" i="4"/>
  <c r="BJ30" i="4" s="1"/>
  <c r="BI30" i="4" s="1"/>
  <c r="BH30" i="4" s="1"/>
  <c r="BG30" i="4" s="1"/>
  <c r="BF30" i="4" s="1"/>
  <c r="BE30" i="4" s="1"/>
  <c r="BD30" i="4" s="1"/>
  <c r="BC30" i="4" s="1"/>
  <c r="AT1105" i="4"/>
  <c r="AS1105" i="4" s="1"/>
  <c r="AR1105" i="4" s="1"/>
  <c r="AQ1105" i="4" s="1"/>
  <c r="AP1105" i="4" s="1"/>
  <c r="AO1105" i="4" s="1"/>
  <c r="AN1105" i="4" s="1"/>
  <c r="AM1105" i="4" s="1"/>
  <c r="AL1105" i="4" s="1"/>
  <c r="AT1103" i="4"/>
  <c r="AS1103" i="4" s="1"/>
  <c r="AR1103" i="4" s="1"/>
  <c r="AQ1103" i="4" s="1"/>
  <c r="AP1103" i="4" s="1"/>
  <c r="AO1103" i="4" s="1"/>
  <c r="AN1103" i="4" s="1"/>
  <c r="AM1103" i="4" s="1"/>
  <c r="AL1103" i="4" s="1"/>
  <c r="BK169" i="4"/>
  <c r="BJ169" i="4" s="1"/>
  <c r="BI169" i="4" s="1"/>
  <c r="BH169" i="4" s="1"/>
  <c r="BG169" i="4" s="1"/>
  <c r="BF169" i="4" s="1"/>
  <c r="BE169" i="4" s="1"/>
  <c r="BD169" i="4" s="1"/>
  <c r="BC169" i="4" s="1"/>
  <c r="BH90" i="4"/>
  <c r="BG90" i="4" s="1"/>
  <c r="BF90" i="4" s="1"/>
  <c r="BE90" i="4" s="1"/>
  <c r="BD90" i="4" s="1"/>
  <c r="BC90" i="4" s="1"/>
  <c r="BK90" i="4"/>
  <c r="BI90" i="4"/>
  <c r="BJ90" i="4"/>
  <c r="AJ365" i="4"/>
  <c r="AI365" i="4"/>
  <c r="AK365" i="4"/>
  <c r="AT981" i="4"/>
  <c r="AS981" i="4" s="1"/>
  <c r="AR981" i="4" s="1"/>
  <c r="AQ981" i="4" s="1"/>
  <c r="AP981" i="4" s="1"/>
  <c r="AO981" i="4" s="1"/>
  <c r="AN981" i="4" s="1"/>
  <c r="AM981" i="4" s="1"/>
  <c r="AL981" i="4" s="1"/>
  <c r="AT639" i="4"/>
  <c r="AS639" i="4" s="1"/>
  <c r="AR639" i="4" s="1"/>
  <c r="AQ639" i="4" s="1"/>
  <c r="AP639" i="4" s="1"/>
  <c r="AO639" i="4" s="1"/>
  <c r="AN639" i="4" s="1"/>
  <c r="AM639" i="4" s="1"/>
  <c r="AL639" i="4" s="1"/>
  <c r="AT988" i="4"/>
  <c r="AS988" i="4"/>
  <c r="AR988" i="4" s="1"/>
  <c r="AQ988" i="4" s="1"/>
  <c r="AP988" i="4" s="1"/>
  <c r="AO988" i="4" s="1"/>
  <c r="AN988" i="4" s="1"/>
  <c r="AM988" i="4" s="1"/>
  <c r="AL988" i="4" s="1"/>
  <c r="AT656" i="4"/>
  <c r="AS656" i="4" s="1"/>
  <c r="AR656" i="4" s="1"/>
  <c r="AQ656" i="4" s="1"/>
  <c r="AP656" i="4" s="1"/>
  <c r="AO656" i="4" s="1"/>
  <c r="AN656" i="4" s="1"/>
  <c r="AM656" i="4" s="1"/>
  <c r="AL656" i="4" s="1"/>
  <c r="AT791" i="4"/>
  <c r="AS791" i="4" s="1"/>
  <c r="AR791" i="4" s="1"/>
  <c r="AQ791" i="4" s="1"/>
  <c r="AP791" i="4" s="1"/>
  <c r="AO791" i="4" s="1"/>
  <c r="AN791" i="4" s="1"/>
  <c r="AM791" i="4" s="1"/>
  <c r="AL791" i="4" s="1"/>
  <c r="AT691" i="4"/>
  <c r="AS691" i="4" s="1"/>
  <c r="AR691" i="4" s="1"/>
  <c r="AQ691" i="4" s="1"/>
  <c r="AP691" i="4" s="1"/>
  <c r="AO691" i="4" s="1"/>
  <c r="AN691" i="4" s="1"/>
  <c r="AM691" i="4" s="1"/>
  <c r="AL691" i="4" s="1"/>
  <c r="AT57" i="4"/>
  <c r="AS57" i="4" s="1"/>
  <c r="AR57" i="4" s="1"/>
  <c r="AQ57" i="4" s="1"/>
  <c r="AP57" i="4" s="1"/>
  <c r="AO57" i="4" s="1"/>
  <c r="AN57" i="4" s="1"/>
  <c r="AM57" i="4" s="1"/>
  <c r="AL57" i="4" s="1"/>
  <c r="AT840" i="4"/>
  <c r="AS840" i="4" s="1"/>
  <c r="AR840" i="4" s="1"/>
  <c r="AQ840" i="4"/>
  <c r="AP840" i="4" s="1"/>
  <c r="AO840" i="4" s="1"/>
  <c r="AN840" i="4" s="1"/>
  <c r="AM840" i="4" s="1"/>
  <c r="AL840" i="4" s="1"/>
  <c r="AH640" i="4"/>
  <c r="BA176" i="4"/>
  <c r="AZ176" i="4" s="1"/>
  <c r="AX176" i="4" s="1"/>
  <c r="AZ179" i="4"/>
  <c r="AX179" i="4" s="1"/>
  <c r="AJ1012" i="4"/>
  <c r="AI1012" i="4"/>
  <c r="AH657" i="4"/>
  <c r="AH1058" i="4"/>
  <c r="AH615" i="4"/>
  <c r="AH67" i="4"/>
  <c r="AH698" i="4"/>
  <c r="AH1098" i="4"/>
  <c r="AA1098" i="4" s="1"/>
  <c r="AE1098" i="4" s="1"/>
  <c r="AH234" i="4"/>
  <c r="AH274" i="4"/>
  <c r="AH1143" i="4"/>
  <c r="AH202" i="4"/>
  <c r="AH580" i="4"/>
  <c r="AJ523" i="4"/>
  <c r="AH523" i="4" s="1"/>
  <c r="AC523" i="4" s="1"/>
  <c r="AH357" i="4"/>
  <c r="AH372" i="4"/>
  <c r="AB372" i="4" s="1"/>
  <c r="AZ111" i="4"/>
  <c r="AX111" i="4" s="1"/>
  <c r="AJ51" i="4"/>
  <c r="AH51" i="4" s="1"/>
  <c r="AA51" i="4" s="1"/>
  <c r="AE51" i="4" s="1"/>
  <c r="AK51" i="4"/>
  <c r="BK24" i="4"/>
  <c r="BJ24" i="4" s="1"/>
  <c r="BI24" i="4" s="1"/>
  <c r="BH24" i="4" s="1"/>
  <c r="BG24" i="4" s="1"/>
  <c r="BF24" i="4" s="1"/>
  <c r="BE24" i="4" s="1"/>
  <c r="BD24" i="4" s="1"/>
  <c r="BC24" i="4" s="1"/>
  <c r="AI940" i="4"/>
  <c r="AH940" i="4" s="1"/>
  <c r="AJ940" i="4"/>
  <c r="AK940" i="4"/>
  <c r="AT707" i="4"/>
  <c r="AS707" i="4" s="1"/>
  <c r="AR707" i="4" s="1"/>
  <c r="AQ707" i="4" s="1"/>
  <c r="AP707" i="4" s="1"/>
  <c r="AO707" i="4" s="1"/>
  <c r="AN707" i="4" s="1"/>
  <c r="AM707" i="4" s="1"/>
  <c r="AL707" i="4" s="1"/>
  <c r="AT778" i="4"/>
  <c r="AS778" i="4" s="1"/>
  <c r="AR778" i="4" s="1"/>
  <c r="AQ778" i="4" s="1"/>
  <c r="AP778" i="4" s="1"/>
  <c r="AO778" i="4" s="1"/>
  <c r="AN778" i="4" s="1"/>
  <c r="AM778" i="4" s="1"/>
  <c r="AL778" i="4" s="1"/>
  <c r="BK110" i="4"/>
  <c r="BJ110" i="4" s="1"/>
  <c r="BI110" i="4" s="1"/>
  <c r="BH110" i="4" s="1"/>
  <c r="BG110" i="4" s="1"/>
  <c r="BF110" i="4" s="1"/>
  <c r="BE110" i="4" s="1"/>
  <c r="BD110" i="4" s="1"/>
  <c r="BC110" i="4" s="1"/>
  <c r="BK135" i="4"/>
  <c r="BJ135" i="4" s="1"/>
  <c r="BI135" i="4" s="1"/>
  <c r="BH135" i="4" s="1"/>
  <c r="BG135" i="4" s="1"/>
  <c r="BF135" i="4" s="1"/>
  <c r="BE135" i="4" s="1"/>
  <c r="BD135" i="4" s="1"/>
  <c r="BC135" i="4" s="1"/>
  <c r="BK192" i="4"/>
  <c r="BJ192" i="4" s="1"/>
  <c r="BI192" i="4" s="1"/>
  <c r="BH192" i="4"/>
  <c r="BG192" i="4" s="1"/>
  <c r="BF192" i="4" s="1"/>
  <c r="BE192" i="4" s="1"/>
  <c r="BD192" i="4" s="1"/>
  <c r="BC192" i="4" s="1"/>
  <c r="BK195" i="4"/>
  <c r="BJ195" i="4" s="1"/>
  <c r="BI195" i="4" s="1"/>
  <c r="BH195" i="4" s="1"/>
  <c r="BG195" i="4" s="1"/>
  <c r="BF195" i="4" s="1"/>
  <c r="BE195" i="4" s="1"/>
  <c r="BD195" i="4" s="1"/>
  <c r="BC195" i="4" s="1"/>
  <c r="AT498" i="4"/>
  <c r="AS498" i="4" s="1"/>
  <c r="AR498" i="4" s="1"/>
  <c r="AQ498" i="4" s="1"/>
  <c r="AP498" i="4" s="1"/>
  <c r="AO498" i="4" s="1"/>
  <c r="AN498" i="4" s="1"/>
  <c r="AM498" i="4" s="1"/>
  <c r="AL498" i="4" s="1"/>
  <c r="AT600" i="4"/>
  <c r="AS600" i="4" s="1"/>
  <c r="AR600" i="4" s="1"/>
  <c r="AQ600" i="4" s="1"/>
  <c r="AP600" i="4" s="1"/>
  <c r="AO600" i="4" s="1"/>
  <c r="AN600" i="4" s="1"/>
  <c r="AM600" i="4" s="1"/>
  <c r="AL600" i="4" s="1"/>
  <c r="BK46" i="4"/>
  <c r="BJ46" i="4" s="1"/>
  <c r="BI46" i="4" s="1"/>
  <c r="BH46" i="4" s="1"/>
  <c r="BG46" i="4" s="1"/>
  <c r="BF46" i="4" s="1"/>
  <c r="BE46" i="4" s="1"/>
  <c r="BD46" i="4" s="1"/>
  <c r="BC46" i="4" s="1"/>
  <c r="BB94" i="4"/>
  <c r="BA94" i="4"/>
  <c r="AT1083" i="4"/>
  <c r="AS1083" i="4" s="1"/>
  <c r="AR1083" i="4" s="1"/>
  <c r="AQ1083" i="4" s="1"/>
  <c r="AP1083" i="4" s="1"/>
  <c r="AO1083" i="4" s="1"/>
  <c r="AN1083" i="4" s="1"/>
  <c r="AM1083" i="4" s="1"/>
  <c r="AL1083" i="4" s="1"/>
  <c r="AT579" i="4"/>
  <c r="AS579" i="4" s="1"/>
  <c r="AR579" i="4" s="1"/>
  <c r="AQ579" i="4" s="1"/>
  <c r="AP579" i="4" s="1"/>
  <c r="AO579" i="4" s="1"/>
  <c r="AN579" i="4" s="1"/>
  <c r="AM579" i="4" s="1"/>
  <c r="AL579" i="4" s="1"/>
  <c r="BK98" i="4"/>
  <c r="BJ98" i="4"/>
  <c r="BI98" i="4" s="1"/>
  <c r="BH98" i="4" s="1"/>
  <c r="BG98" i="4" s="1"/>
  <c r="BF98" i="4" s="1"/>
  <c r="BE98" i="4" s="1"/>
  <c r="BD98" i="4" s="1"/>
  <c r="BC98" i="4" s="1"/>
  <c r="AT896" i="4"/>
  <c r="AS896" i="4" s="1"/>
  <c r="AR896" i="4" s="1"/>
  <c r="AQ896" i="4" s="1"/>
  <c r="AP896" i="4" s="1"/>
  <c r="AO896" i="4" s="1"/>
  <c r="AN896" i="4" s="1"/>
  <c r="AM896" i="4" s="1"/>
  <c r="AL896" i="4" s="1"/>
  <c r="AJ837" i="4"/>
  <c r="AI837" i="4"/>
  <c r="AH837" i="4" s="1"/>
  <c r="AK837" i="4"/>
  <c r="AT117" i="4"/>
  <c r="AS117" i="4" s="1"/>
  <c r="AR117" i="4" s="1"/>
  <c r="AQ117" i="4"/>
  <c r="AP117" i="4" s="1"/>
  <c r="AO117" i="4" s="1"/>
  <c r="AN117" i="4" s="1"/>
  <c r="AM117" i="4" s="1"/>
  <c r="AL117" i="4" s="1"/>
  <c r="AT888" i="4"/>
  <c r="AS888" i="4" s="1"/>
  <c r="AR888" i="4" s="1"/>
  <c r="AQ888" i="4" s="1"/>
  <c r="AP888" i="4" s="1"/>
  <c r="AO888" i="4" s="1"/>
  <c r="AN888" i="4" s="1"/>
  <c r="AM888" i="4" s="1"/>
  <c r="AL888" i="4" s="1"/>
  <c r="BK16" i="4"/>
  <c r="BJ16" i="4" s="1"/>
  <c r="BI16" i="4" s="1"/>
  <c r="BH16" i="4" s="1"/>
  <c r="BG16" i="4" s="1"/>
  <c r="BF16" i="4" s="1"/>
  <c r="BE16" i="4" s="1"/>
  <c r="BD16" i="4" s="1"/>
  <c r="BC16" i="4" s="1"/>
  <c r="AT689" i="4"/>
  <c r="AS689" i="4" s="1"/>
  <c r="AR689" i="4" s="1"/>
  <c r="AQ689" i="4" s="1"/>
  <c r="AP689" i="4" s="1"/>
  <c r="AO689" i="4" s="1"/>
  <c r="AN689" i="4" s="1"/>
  <c r="AM689" i="4" s="1"/>
  <c r="AL689" i="4" s="1"/>
  <c r="AT1102" i="4"/>
  <c r="AR1102" i="4"/>
  <c r="AQ1102" i="4" s="1"/>
  <c r="AP1102" i="4" s="1"/>
  <c r="AO1102" i="4" s="1"/>
  <c r="AN1102" i="4" s="1"/>
  <c r="AM1102" i="4" s="1"/>
  <c r="AL1102" i="4" s="1"/>
  <c r="AS1102" i="4"/>
  <c r="BK34" i="4"/>
  <c r="BJ34" i="4" s="1"/>
  <c r="BI34" i="4" s="1"/>
  <c r="BH34" i="4" s="1"/>
  <c r="BG34" i="4" s="1"/>
  <c r="BF34" i="4" s="1"/>
  <c r="BE34" i="4" s="1"/>
  <c r="BD34" i="4" s="1"/>
  <c r="BC34" i="4" s="1"/>
  <c r="BK119" i="4"/>
  <c r="BJ119" i="4" s="1"/>
  <c r="BI119" i="4" s="1"/>
  <c r="BH119" i="4" s="1"/>
  <c r="BG119" i="4" s="1"/>
  <c r="BF119" i="4" s="1"/>
  <c r="BE119" i="4" s="1"/>
  <c r="BD119" i="4" s="1"/>
  <c r="BC119" i="4" s="1"/>
  <c r="AT748" i="4"/>
  <c r="AS748" i="4" s="1"/>
  <c r="AR748" i="4" s="1"/>
  <c r="AQ748" i="4" s="1"/>
  <c r="AP748" i="4" s="1"/>
  <c r="AO748" i="4" s="1"/>
  <c r="AN748" i="4" s="1"/>
  <c r="AM748" i="4" s="1"/>
  <c r="AL748" i="4" s="1"/>
  <c r="AT683" i="4"/>
  <c r="AS683" i="4" s="1"/>
  <c r="AR683" i="4" s="1"/>
  <c r="AQ683" i="4" s="1"/>
  <c r="AP683" i="4" s="1"/>
  <c r="AO683" i="4" s="1"/>
  <c r="AN683" i="4" s="1"/>
  <c r="AM683" i="4" s="1"/>
  <c r="AL683" i="4" s="1"/>
  <c r="AT913" i="4"/>
  <c r="AS913" i="4" s="1"/>
  <c r="AR913" i="4" s="1"/>
  <c r="AQ913" i="4" s="1"/>
  <c r="AP913" i="4" s="1"/>
  <c r="AO913" i="4" s="1"/>
  <c r="AN913" i="4" s="1"/>
  <c r="AM913" i="4" s="1"/>
  <c r="AL913" i="4" s="1"/>
  <c r="AT975" i="4"/>
  <c r="AR975" i="4"/>
  <c r="AQ975" i="4" s="1"/>
  <c r="AP975" i="4" s="1"/>
  <c r="AO975" i="4" s="1"/>
  <c r="AN975" i="4" s="1"/>
  <c r="AM975" i="4" s="1"/>
  <c r="AL975" i="4" s="1"/>
  <c r="AS975" i="4"/>
  <c r="BK79" i="4"/>
  <c r="BH79" i="4"/>
  <c r="BG79" i="4" s="1"/>
  <c r="BF79" i="4" s="1"/>
  <c r="BE79" i="4" s="1"/>
  <c r="BD79" i="4" s="1"/>
  <c r="BC79" i="4" s="1"/>
  <c r="BJ79" i="4"/>
  <c r="BI79" i="4" s="1"/>
  <c r="BK122" i="4"/>
  <c r="BJ122" i="4"/>
  <c r="BI122" i="4" s="1"/>
  <c r="BH122" i="4" s="1"/>
  <c r="BG122" i="4" s="1"/>
  <c r="BF122" i="4" s="1"/>
  <c r="BE122" i="4" s="1"/>
  <c r="BD122" i="4" s="1"/>
  <c r="BC122" i="4" s="1"/>
  <c r="AT344" i="4"/>
  <c r="AS344" i="4" s="1"/>
  <c r="AR344" i="4"/>
  <c r="AQ344" i="4" s="1"/>
  <c r="AP344" i="4" s="1"/>
  <c r="AO344" i="4" s="1"/>
  <c r="AN344" i="4" s="1"/>
  <c r="AM344" i="4" s="1"/>
  <c r="AL344" i="4" s="1"/>
  <c r="AT728" i="4"/>
  <c r="AS728" i="4" s="1"/>
  <c r="AR728" i="4" s="1"/>
  <c r="AQ728" i="4" s="1"/>
  <c r="AP728" i="4" s="1"/>
  <c r="AO728" i="4" s="1"/>
  <c r="AN728" i="4" s="1"/>
  <c r="AM728" i="4" s="1"/>
  <c r="AL728" i="4" s="1"/>
  <c r="BK67" i="4"/>
  <c r="BJ67" i="4" s="1"/>
  <c r="BI67" i="4" s="1"/>
  <c r="BH67" i="4" s="1"/>
  <c r="BG67" i="4" s="1"/>
  <c r="BF67" i="4" s="1"/>
  <c r="BE67" i="4" s="1"/>
  <c r="BD67" i="4" s="1"/>
  <c r="BC67" i="4" s="1"/>
  <c r="AT634" i="4"/>
  <c r="AS634" i="4"/>
  <c r="AR634" i="4" s="1"/>
  <c r="AQ634" i="4" s="1"/>
  <c r="AP634" i="4" s="1"/>
  <c r="AO634" i="4" s="1"/>
  <c r="AN634" i="4" s="1"/>
  <c r="AM634" i="4" s="1"/>
  <c r="AL634" i="4" s="1"/>
  <c r="BA185" i="4"/>
  <c r="BB185" i="4"/>
  <c r="AJ665" i="4"/>
  <c r="AK665" i="4"/>
  <c r="AI665" i="4"/>
  <c r="AT1041" i="4"/>
  <c r="AS1041" i="4" s="1"/>
  <c r="AR1041" i="4" s="1"/>
  <c r="AQ1041" i="4" s="1"/>
  <c r="AP1041" i="4" s="1"/>
  <c r="AO1041" i="4" s="1"/>
  <c r="AN1041" i="4" s="1"/>
  <c r="AM1041" i="4" s="1"/>
  <c r="AL1041" i="4" s="1"/>
  <c r="AT34" i="4"/>
  <c r="AS34" i="4" s="1"/>
  <c r="AR34" i="4" s="1"/>
  <c r="AQ34" i="4" s="1"/>
  <c r="AP34" i="4" s="1"/>
  <c r="AO34" i="4" s="1"/>
  <c r="AN34" i="4" s="1"/>
  <c r="AM34" i="4" s="1"/>
  <c r="AL34" i="4" s="1"/>
  <c r="AT1010" i="4"/>
  <c r="AS1010" i="4" s="1"/>
  <c r="AR1010" i="4" s="1"/>
  <c r="AQ1010" i="4" s="1"/>
  <c r="AP1010" i="4" s="1"/>
  <c r="AO1010" i="4" s="1"/>
  <c r="AN1010" i="4" s="1"/>
  <c r="AM1010" i="4" s="1"/>
  <c r="AL1010" i="4" s="1"/>
  <c r="BK190" i="4"/>
  <c r="BJ190" i="4" s="1"/>
  <c r="BI190" i="4" s="1"/>
  <c r="BH190" i="4" s="1"/>
  <c r="BG190" i="4" s="1"/>
  <c r="BF190" i="4" s="1"/>
  <c r="BE190" i="4" s="1"/>
  <c r="BD190" i="4" s="1"/>
  <c r="BC190" i="4" s="1"/>
  <c r="AT436" i="4"/>
  <c r="AS436" i="4" s="1"/>
  <c r="AR436" i="4" s="1"/>
  <c r="AQ436" i="4" s="1"/>
  <c r="AP436" i="4" s="1"/>
  <c r="AO436" i="4" s="1"/>
  <c r="AN436" i="4" s="1"/>
  <c r="AM436" i="4" s="1"/>
  <c r="AL436" i="4" s="1"/>
  <c r="AT838" i="4"/>
  <c r="AS838" i="4" s="1"/>
  <c r="AR838" i="4" s="1"/>
  <c r="AQ838" i="4" s="1"/>
  <c r="AP838" i="4" s="1"/>
  <c r="AO838" i="4" s="1"/>
  <c r="AN838" i="4" s="1"/>
  <c r="AM838" i="4" s="1"/>
  <c r="AL838" i="4" s="1"/>
  <c r="AI538" i="4"/>
  <c r="AJ538" i="4"/>
  <c r="AH538" i="4" s="1"/>
  <c r="BA141" i="4"/>
  <c r="BB141" i="4"/>
  <c r="AT534" i="4"/>
  <c r="AS534" i="4" s="1"/>
  <c r="AR534" i="4" s="1"/>
  <c r="AQ534" i="4" s="1"/>
  <c r="AP534" i="4" s="1"/>
  <c r="AO534" i="4" s="1"/>
  <c r="AN534" i="4" s="1"/>
  <c r="AM534" i="4" s="1"/>
  <c r="AL534" i="4" s="1"/>
  <c r="AT358" i="4"/>
  <c r="AS358" i="4" s="1"/>
  <c r="AR358" i="4" s="1"/>
  <c r="AQ358" i="4" s="1"/>
  <c r="AP358" i="4" s="1"/>
  <c r="AO358" i="4" s="1"/>
  <c r="AN358" i="4" s="1"/>
  <c r="AM358" i="4" s="1"/>
  <c r="AL358" i="4" s="1"/>
  <c r="AT758" i="4"/>
  <c r="AS758" i="4" s="1"/>
  <c r="AR758" i="4" s="1"/>
  <c r="AQ758" i="4" s="1"/>
  <c r="AP758" i="4" s="1"/>
  <c r="AO758" i="4" s="1"/>
  <c r="AN758" i="4" s="1"/>
  <c r="AM758" i="4" s="1"/>
  <c r="AL758" i="4" s="1"/>
  <c r="BK27" i="4"/>
  <c r="BJ27" i="4" s="1"/>
  <c r="BI27" i="4" s="1"/>
  <c r="BH27" i="4" s="1"/>
  <c r="BG27" i="4" s="1"/>
  <c r="BF27" i="4" s="1"/>
  <c r="BE27" i="4" s="1"/>
  <c r="BD27" i="4" s="1"/>
  <c r="BC27" i="4" s="1"/>
  <c r="BJ184" i="4"/>
  <c r="BI184" i="4" s="1"/>
  <c r="BH184" i="4" s="1"/>
  <c r="BG184" i="4" s="1"/>
  <c r="BF184" i="4" s="1"/>
  <c r="BE184" i="4" s="1"/>
  <c r="BD184" i="4" s="1"/>
  <c r="BC184" i="4" s="1"/>
  <c r="BK184" i="4"/>
  <c r="AT726" i="4"/>
  <c r="AS726" i="4" s="1"/>
  <c r="AR726" i="4" s="1"/>
  <c r="AQ726" i="4" s="1"/>
  <c r="AP726" i="4" s="1"/>
  <c r="AO726" i="4" s="1"/>
  <c r="AN726" i="4" s="1"/>
  <c r="AM726" i="4" s="1"/>
  <c r="AL726" i="4" s="1"/>
  <c r="AT294" i="4"/>
  <c r="AS294" i="4" s="1"/>
  <c r="AR294" i="4" s="1"/>
  <c r="AQ294" i="4" s="1"/>
  <c r="AP294" i="4" s="1"/>
  <c r="AO294" i="4" s="1"/>
  <c r="AN294" i="4" s="1"/>
  <c r="AM294" i="4" s="1"/>
  <c r="AL294" i="4" s="1"/>
  <c r="AI244" i="4"/>
  <c r="AJ244" i="4"/>
  <c r="AK244" i="4"/>
  <c r="AT558" i="4"/>
  <c r="AQ558" i="4"/>
  <c r="AP558" i="4" s="1"/>
  <c r="AO558" i="4" s="1"/>
  <c r="AN558" i="4" s="1"/>
  <c r="AM558" i="4" s="1"/>
  <c r="AL558" i="4" s="1"/>
  <c r="AS558" i="4"/>
  <c r="AR558" i="4" s="1"/>
  <c r="AT91" i="4"/>
  <c r="AS91" i="4"/>
  <c r="AR91" i="4" s="1"/>
  <c r="AQ91" i="4" s="1"/>
  <c r="AP91" i="4" s="1"/>
  <c r="AO91" i="4" s="1"/>
  <c r="AN91" i="4" s="1"/>
  <c r="AM91" i="4" s="1"/>
  <c r="AL91" i="4" s="1"/>
  <c r="AT509" i="4"/>
  <c r="AS509" i="4"/>
  <c r="AR509" i="4" s="1"/>
  <c r="AQ509" i="4" s="1"/>
  <c r="AP509" i="4" s="1"/>
  <c r="AO509" i="4" s="1"/>
  <c r="AN509" i="4" s="1"/>
  <c r="AM509" i="4" s="1"/>
  <c r="AL509" i="4" s="1"/>
  <c r="AI88" i="4"/>
  <c r="AH88" i="4" s="1"/>
  <c r="AJ88" i="4"/>
  <c r="AK88" i="4"/>
  <c r="AT449" i="4"/>
  <c r="AS449" i="4" s="1"/>
  <c r="AR449" i="4" s="1"/>
  <c r="AQ449" i="4" s="1"/>
  <c r="AP449" i="4" s="1"/>
  <c r="AO449" i="4" s="1"/>
  <c r="AN449" i="4" s="1"/>
  <c r="AM449" i="4" s="1"/>
  <c r="AL449" i="4" s="1"/>
  <c r="AT181" i="4"/>
  <c r="AS181" i="4" s="1"/>
  <c r="AR181" i="4" s="1"/>
  <c r="AQ181" i="4" s="1"/>
  <c r="AP181" i="4" s="1"/>
  <c r="AO181" i="4" s="1"/>
  <c r="AN181" i="4" s="1"/>
  <c r="AM181" i="4" s="1"/>
  <c r="AL181" i="4" s="1"/>
  <c r="AT433" i="4"/>
  <c r="AS433" i="4" s="1"/>
  <c r="AR433" i="4" s="1"/>
  <c r="AQ433" i="4" s="1"/>
  <c r="AP433" i="4" s="1"/>
  <c r="AO433" i="4" s="1"/>
  <c r="AN433" i="4" s="1"/>
  <c r="AM433" i="4" s="1"/>
  <c r="AL433" i="4" s="1"/>
  <c r="AT253" i="4"/>
  <c r="AS253" i="4" s="1"/>
  <c r="AR253" i="4" s="1"/>
  <c r="AQ253" i="4" s="1"/>
  <c r="AP253" i="4" s="1"/>
  <c r="AO253" i="4" s="1"/>
  <c r="AN253" i="4" s="1"/>
  <c r="AM253" i="4" s="1"/>
  <c r="AL253" i="4" s="1"/>
  <c r="AI384" i="4"/>
  <c r="AJ384" i="4"/>
  <c r="AK384" i="4"/>
  <c r="AT745" i="4"/>
  <c r="AS745" i="4" s="1"/>
  <c r="AR745" i="4" s="1"/>
  <c r="AQ745" i="4" s="1"/>
  <c r="AP745" i="4" s="1"/>
  <c r="AO745" i="4" s="1"/>
  <c r="AN745" i="4" s="1"/>
  <c r="AM745" i="4" s="1"/>
  <c r="AL745" i="4" s="1"/>
  <c r="AK308" i="4"/>
  <c r="AJ308" i="4"/>
  <c r="AT248" i="4"/>
  <c r="AS248" i="4" s="1"/>
  <c r="AR248" i="4" s="1"/>
  <c r="AQ248" i="4" s="1"/>
  <c r="AP248" i="4" s="1"/>
  <c r="AO248" i="4" s="1"/>
  <c r="AN248" i="4" s="1"/>
  <c r="AM248" i="4" s="1"/>
  <c r="AL248" i="4" s="1"/>
  <c r="AT297" i="4"/>
  <c r="AS297" i="4" s="1"/>
  <c r="AR297" i="4" s="1"/>
  <c r="AQ297" i="4" s="1"/>
  <c r="AP297" i="4" s="1"/>
  <c r="AO297" i="4" s="1"/>
  <c r="AN297" i="4" s="1"/>
  <c r="AM297" i="4" s="1"/>
  <c r="AL297" i="4" s="1"/>
  <c r="AT963" i="4"/>
  <c r="AS963" i="4" s="1"/>
  <c r="AR963" i="4" s="1"/>
  <c r="AQ963" i="4" s="1"/>
  <c r="AP963" i="4" s="1"/>
  <c r="AO963" i="4" s="1"/>
  <c r="AN963" i="4" s="1"/>
  <c r="AM963" i="4" s="1"/>
  <c r="AL963" i="4" s="1"/>
  <c r="AK554" i="4"/>
  <c r="AI554" i="4"/>
  <c r="AJ554" i="4"/>
  <c r="AI138" i="4"/>
  <c r="AH138" i="4" s="1"/>
  <c r="AJ138" i="4"/>
  <c r="AK138" i="4"/>
  <c r="AT288" i="4"/>
  <c r="AS288" i="4" s="1"/>
  <c r="AR288" i="4" s="1"/>
  <c r="AQ288" i="4" s="1"/>
  <c r="AP288" i="4" s="1"/>
  <c r="AO288" i="4" s="1"/>
  <c r="AN288" i="4" s="1"/>
  <c r="AM288" i="4" s="1"/>
  <c r="AL288" i="4" s="1"/>
  <c r="AT550" i="4"/>
  <c r="AS550" i="4" s="1"/>
  <c r="AR550" i="4" s="1"/>
  <c r="AQ550" i="4" s="1"/>
  <c r="AP550" i="4" s="1"/>
  <c r="AO550" i="4" s="1"/>
  <c r="AN550" i="4" s="1"/>
  <c r="AM550" i="4" s="1"/>
  <c r="AL550" i="4" s="1"/>
  <c r="AT76" i="4"/>
  <c r="AS76" i="4" s="1"/>
  <c r="AR76" i="4" s="1"/>
  <c r="AQ76" i="4" s="1"/>
  <c r="AP76" i="4" s="1"/>
  <c r="AO76" i="4" s="1"/>
  <c r="AN76" i="4" s="1"/>
  <c r="AM76" i="4" s="1"/>
  <c r="AL76" i="4" s="1"/>
  <c r="AK402" i="4"/>
  <c r="AJ402" i="4"/>
  <c r="AI402" i="4"/>
  <c r="AH402" i="4" s="1"/>
  <c r="AT296" i="4"/>
  <c r="AS296" i="4" s="1"/>
  <c r="AR296" i="4" s="1"/>
  <c r="AQ296" i="4" s="1"/>
  <c r="AP296" i="4" s="1"/>
  <c r="AO296" i="4" s="1"/>
  <c r="AN296" i="4" s="1"/>
  <c r="AM296" i="4" s="1"/>
  <c r="AL296" i="4" s="1"/>
  <c r="BK167" i="4"/>
  <c r="BJ167" i="4" s="1"/>
  <c r="BI167" i="4" s="1"/>
  <c r="BH167" i="4" s="1"/>
  <c r="BG167" i="4" s="1"/>
  <c r="BF167" i="4" s="1"/>
  <c r="BE167" i="4" s="1"/>
  <c r="BD167" i="4" s="1"/>
  <c r="BC167" i="4" s="1"/>
  <c r="AT336" i="4"/>
  <c r="AS336" i="4" s="1"/>
  <c r="AR336" i="4" s="1"/>
  <c r="AQ336" i="4" s="1"/>
  <c r="AP336" i="4" s="1"/>
  <c r="AO336" i="4" s="1"/>
  <c r="AN336" i="4" s="1"/>
  <c r="AM336" i="4" s="1"/>
  <c r="AL336" i="4" s="1"/>
  <c r="AT444" i="4"/>
  <c r="AS444" i="4" s="1"/>
  <c r="AR444" i="4" s="1"/>
  <c r="AQ444" i="4" s="1"/>
  <c r="AP444" i="4" s="1"/>
  <c r="AO444" i="4" s="1"/>
  <c r="AN444" i="4" s="1"/>
  <c r="AM444" i="4" s="1"/>
  <c r="AL444" i="4" s="1"/>
  <c r="AI176" i="4"/>
  <c r="AK176" i="4"/>
  <c r="AJ176" i="4"/>
  <c r="AT827" i="4"/>
  <c r="AS827" i="4" s="1"/>
  <c r="AR827" i="4" s="1"/>
  <c r="AQ827" i="4" s="1"/>
  <c r="AP827" i="4" s="1"/>
  <c r="AO827" i="4" s="1"/>
  <c r="AN827" i="4" s="1"/>
  <c r="AM827" i="4" s="1"/>
  <c r="AL827" i="4" s="1"/>
  <c r="AS542" i="4"/>
  <c r="AR542" i="4" s="1"/>
  <c r="AQ542" i="4" s="1"/>
  <c r="AP542" i="4" s="1"/>
  <c r="AO542" i="4" s="1"/>
  <c r="AN542" i="4" s="1"/>
  <c r="AM542" i="4" s="1"/>
  <c r="AL542" i="4" s="1"/>
  <c r="AT542" i="4"/>
  <c r="AT406" i="4"/>
  <c r="AS406" i="4" s="1"/>
  <c r="AR406" i="4"/>
  <c r="AQ406" i="4" s="1"/>
  <c r="AP406" i="4" s="1"/>
  <c r="AO406" i="4" s="1"/>
  <c r="AN406" i="4" s="1"/>
  <c r="AM406" i="4" s="1"/>
  <c r="AL406" i="4" s="1"/>
  <c r="AJ286" i="4"/>
  <c r="AK286" i="4"/>
  <c r="AI286" i="4"/>
  <c r="AH286" i="4" s="1"/>
  <c r="AJ237" i="4"/>
  <c r="AK237" i="4"/>
  <c r="AI237" i="4"/>
  <c r="AH237" i="4" s="1"/>
  <c r="AT846" i="4"/>
  <c r="AS846" i="4"/>
  <c r="AR846" i="4" s="1"/>
  <c r="AQ846" i="4" s="1"/>
  <c r="AP846" i="4" s="1"/>
  <c r="AO846" i="4" s="1"/>
  <c r="AN846" i="4" s="1"/>
  <c r="AM846" i="4" s="1"/>
  <c r="AL846" i="4" s="1"/>
  <c r="AI411" i="4"/>
  <c r="AJ411" i="4"/>
  <c r="AK411" i="4"/>
  <c r="AT459" i="4"/>
  <c r="AS459" i="4"/>
  <c r="AR459" i="4" s="1"/>
  <c r="AQ459" i="4" s="1"/>
  <c r="AP459" i="4" s="1"/>
  <c r="AO459" i="4" s="1"/>
  <c r="AN459" i="4" s="1"/>
  <c r="AM459" i="4" s="1"/>
  <c r="AL459" i="4" s="1"/>
  <c r="AK487" i="4"/>
  <c r="AI487" i="4"/>
  <c r="AH487" i="4" s="1"/>
  <c r="BK182" i="4"/>
  <c r="BJ182" i="4" s="1"/>
  <c r="BI182" i="4" s="1"/>
  <c r="BH182" i="4" s="1"/>
  <c r="BG182" i="4" s="1"/>
  <c r="BF182" i="4" s="1"/>
  <c r="BE182" i="4" s="1"/>
  <c r="BD182" i="4" s="1"/>
  <c r="BC182" i="4" s="1"/>
  <c r="AT164" i="4"/>
  <c r="AS164" i="4" s="1"/>
  <c r="AR164" i="4" s="1"/>
  <c r="AQ164" i="4" s="1"/>
  <c r="AP164" i="4" s="1"/>
  <c r="AO164" i="4" s="1"/>
  <c r="AN164" i="4" s="1"/>
  <c r="AM164" i="4" s="1"/>
  <c r="AL164" i="4" s="1"/>
  <c r="AT664" i="4"/>
  <c r="AS664" i="4" s="1"/>
  <c r="AR664" i="4" s="1"/>
  <c r="AQ664" i="4" s="1"/>
  <c r="AP664" i="4" s="1"/>
  <c r="AO664" i="4" s="1"/>
  <c r="AN664" i="4" s="1"/>
  <c r="AM664" i="4" s="1"/>
  <c r="AL664" i="4" s="1"/>
  <c r="BA52" i="4"/>
  <c r="BB52" i="4"/>
  <c r="AT1088" i="4"/>
  <c r="AS1088" i="4" s="1"/>
  <c r="AR1088" i="4" s="1"/>
  <c r="AQ1088" i="4" s="1"/>
  <c r="AP1088" i="4" s="1"/>
  <c r="AO1088" i="4" s="1"/>
  <c r="AN1088" i="4" s="1"/>
  <c r="AM1088" i="4" s="1"/>
  <c r="AL1088" i="4" s="1"/>
  <c r="AT721" i="4"/>
  <c r="AS721" i="4"/>
  <c r="AR721" i="4" s="1"/>
  <c r="AQ721" i="4" s="1"/>
  <c r="AP721" i="4" s="1"/>
  <c r="AO721" i="4" s="1"/>
  <c r="AN721" i="4" s="1"/>
  <c r="AM721" i="4" s="1"/>
  <c r="AL721" i="4" s="1"/>
  <c r="BK160" i="4"/>
  <c r="BJ160" i="4" s="1"/>
  <c r="BI160" i="4" s="1"/>
  <c r="BH160" i="4" s="1"/>
  <c r="BG160" i="4" s="1"/>
  <c r="BF160" i="4" s="1"/>
  <c r="BE160" i="4" s="1"/>
  <c r="BD160" i="4" s="1"/>
  <c r="BC160" i="4" s="1"/>
  <c r="AT32" i="4"/>
  <c r="AS32" i="4" s="1"/>
  <c r="AR32" i="4" s="1"/>
  <c r="AQ32" i="4" s="1"/>
  <c r="AP32" i="4" s="1"/>
  <c r="AO32" i="4" s="1"/>
  <c r="AN32" i="4" s="1"/>
  <c r="AM32" i="4" s="1"/>
  <c r="AL32" i="4" s="1"/>
  <c r="BI120" i="4"/>
  <c r="BH120" i="4" s="1"/>
  <c r="BG120" i="4" s="1"/>
  <c r="BF120" i="4" s="1"/>
  <c r="BE120" i="4" s="1"/>
  <c r="BD120" i="4" s="1"/>
  <c r="BC120" i="4" s="1"/>
  <c r="BK120" i="4"/>
  <c r="BJ120" i="4" s="1"/>
  <c r="AT41" i="4"/>
  <c r="AS41" i="4" s="1"/>
  <c r="AR41" i="4" s="1"/>
  <c r="AQ41" i="4" s="1"/>
  <c r="AP41" i="4" s="1"/>
  <c r="AO41" i="4" s="1"/>
  <c r="AN41" i="4" s="1"/>
  <c r="AM41" i="4" s="1"/>
  <c r="AL41" i="4" s="1"/>
  <c r="AT48" i="4"/>
  <c r="AS48" i="4" s="1"/>
  <c r="AR48" i="4" s="1"/>
  <c r="AQ48" i="4" s="1"/>
  <c r="AP48" i="4" s="1"/>
  <c r="AO48" i="4" s="1"/>
  <c r="AN48" i="4" s="1"/>
  <c r="AM48" i="4" s="1"/>
  <c r="AL48" i="4" s="1"/>
  <c r="AT39" i="4"/>
  <c r="AS39" i="4" s="1"/>
  <c r="AR39" i="4" s="1"/>
  <c r="AQ39" i="4" s="1"/>
  <c r="AP39" i="4" s="1"/>
  <c r="AO39" i="4" s="1"/>
  <c r="AN39" i="4" s="1"/>
  <c r="AM39" i="4" s="1"/>
  <c r="AL39" i="4" s="1"/>
  <c r="AT867" i="4"/>
  <c r="AS867" i="4" s="1"/>
  <c r="AR867" i="4" s="1"/>
  <c r="AQ867" i="4" s="1"/>
  <c r="AP867" i="4" s="1"/>
  <c r="AO867" i="4" s="1"/>
  <c r="AN867" i="4" s="1"/>
  <c r="AM867" i="4" s="1"/>
  <c r="AL867" i="4" s="1"/>
  <c r="AT1059" i="4"/>
  <c r="AS1059" i="4" s="1"/>
  <c r="AR1059" i="4" s="1"/>
  <c r="AQ1059" i="4"/>
  <c r="AP1059" i="4" s="1"/>
  <c r="AO1059" i="4" s="1"/>
  <c r="AN1059" i="4" s="1"/>
  <c r="AM1059" i="4" s="1"/>
  <c r="AL1059" i="4" s="1"/>
  <c r="AT780" i="4"/>
  <c r="AS780" i="4" s="1"/>
  <c r="AR780" i="4" s="1"/>
  <c r="AQ780" i="4"/>
  <c r="AP780" i="4" s="1"/>
  <c r="AO780" i="4" s="1"/>
  <c r="AN780" i="4" s="1"/>
  <c r="AM780" i="4" s="1"/>
  <c r="AL780" i="4" s="1"/>
  <c r="AT610" i="4"/>
  <c r="AS610" i="4" s="1"/>
  <c r="AR610" i="4" s="1"/>
  <c r="AQ610" i="4" s="1"/>
  <c r="AP610" i="4" s="1"/>
  <c r="AO610" i="4" s="1"/>
  <c r="AN610" i="4" s="1"/>
  <c r="AM610" i="4" s="1"/>
  <c r="AL610" i="4" s="1"/>
  <c r="AT622" i="4"/>
  <c r="AS622" i="4" s="1"/>
  <c r="AR622" i="4" s="1"/>
  <c r="AQ622" i="4" s="1"/>
  <c r="AP622" i="4" s="1"/>
  <c r="AO622" i="4" s="1"/>
  <c r="AN622" i="4" s="1"/>
  <c r="AM622" i="4" s="1"/>
  <c r="AL622" i="4" s="1"/>
  <c r="AT567" i="4"/>
  <c r="AS567" i="4" s="1"/>
  <c r="AR567" i="4" s="1"/>
  <c r="AQ567" i="4" s="1"/>
  <c r="AP567" i="4" s="1"/>
  <c r="AO567" i="4" s="1"/>
  <c r="AN567" i="4" s="1"/>
  <c r="AM567" i="4" s="1"/>
  <c r="AL567" i="4" s="1"/>
  <c r="AT1095" i="4"/>
  <c r="AS1095" i="4" s="1"/>
  <c r="AR1095" i="4" s="1"/>
  <c r="AQ1095" i="4" s="1"/>
  <c r="AP1095" i="4" s="1"/>
  <c r="AO1095" i="4" s="1"/>
  <c r="AN1095" i="4" s="1"/>
  <c r="AM1095" i="4" s="1"/>
  <c r="AL1095" i="4" s="1"/>
  <c r="BK54" i="4"/>
  <c r="BJ54" i="4" s="1"/>
  <c r="BI54" i="4" s="1"/>
  <c r="BH54" i="4" s="1"/>
  <c r="BG54" i="4" s="1"/>
  <c r="BF54" i="4" s="1"/>
  <c r="BE54" i="4" s="1"/>
  <c r="BD54" i="4" s="1"/>
  <c r="BC54" i="4" s="1"/>
  <c r="BJ61" i="4"/>
  <c r="BI61" i="4" s="1"/>
  <c r="BH61" i="4" s="1"/>
  <c r="BG61" i="4" s="1"/>
  <c r="BF61" i="4" s="1"/>
  <c r="BE61" i="4" s="1"/>
  <c r="BD61" i="4" s="1"/>
  <c r="BC61" i="4" s="1"/>
  <c r="BK61" i="4"/>
  <c r="BK128" i="4"/>
  <c r="BJ128" i="4" s="1"/>
  <c r="BI128" i="4" s="1"/>
  <c r="BH128" i="4" s="1"/>
  <c r="BG128" i="4" s="1"/>
  <c r="BF128" i="4" s="1"/>
  <c r="BE128" i="4" s="1"/>
  <c r="BD128" i="4" s="1"/>
  <c r="BC128" i="4" s="1"/>
  <c r="AT861" i="4"/>
  <c r="AS861" i="4" s="1"/>
  <c r="AR861" i="4" s="1"/>
  <c r="AQ861" i="4" s="1"/>
  <c r="AP861" i="4" s="1"/>
  <c r="AO861" i="4" s="1"/>
  <c r="AN861" i="4" s="1"/>
  <c r="AM861" i="4" s="1"/>
  <c r="AL861" i="4" s="1"/>
  <c r="BA57" i="4"/>
  <c r="AZ57" i="4" s="1"/>
  <c r="AX57" i="4" s="1"/>
  <c r="BB57" i="4"/>
  <c r="AT669" i="4"/>
  <c r="AS669" i="4" s="1"/>
  <c r="AR669" i="4" s="1"/>
  <c r="AQ669" i="4" s="1"/>
  <c r="AP669" i="4" s="1"/>
  <c r="AO669" i="4" s="1"/>
  <c r="AN669" i="4" s="1"/>
  <c r="AM669" i="4" s="1"/>
  <c r="AL669" i="4" s="1"/>
  <c r="AT1006" i="4"/>
  <c r="AS1006" i="4"/>
  <c r="AR1006" i="4" s="1"/>
  <c r="AQ1006" i="4" s="1"/>
  <c r="AP1006" i="4" s="1"/>
  <c r="AO1006" i="4" s="1"/>
  <c r="AN1006" i="4" s="1"/>
  <c r="AM1006" i="4" s="1"/>
  <c r="AL1006" i="4" s="1"/>
  <c r="AT682" i="4"/>
  <c r="AS682" i="4" s="1"/>
  <c r="AR682" i="4" s="1"/>
  <c r="AQ682" i="4" s="1"/>
  <c r="AP682" i="4" s="1"/>
  <c r="AO682" i="4" s="1"/>
  <c r="AN682" i="4" s="1"/>
  <c r="AM682" i="4" s="1"/>
  <c r="AL682" i="4" s="1"/>
  <c r="AT985" i="4"/>
  <c r="AS985" i="4" s="1"/>
  <c r="AR985" i="4" s="1"/>
  <c r="AQ985" i="4" s="1"/>
  <c r="AP985" i="4" s="1"/>
  <c r="AO985" i="4" s="1"/>
  <c r="AN985" i="4" s="1"/>
  <c r="AM985" i="4" s="1"/>
  <c r="AL985" i="4" s="1"/>
  <c r="AT632" i="4"/>
  <c r="AS632" i="4" s="1"/>
  <c r="AR632" i="4" s="1"/>
  <c r="AQ632" i="4" s="1"/>
  <c r="AP632" i="4" s="1"/>
  <c r="AO632" i="4" s="1"/>
  <c r="AN632" i="4" s="1"/>
  <c r="AM632" i="4" s="1"/>
  <c r="AL632" i="4" s="1"/>
  <c r="AT47" i="4"/>
  <c r="AS47" i="4" s="1"/>
  <c r="AR47" i="4" s="1"/>
  <c r="AQ47" i="4" s="1"/>
  <c r="AP47" i="4" s="1"/>
  <c r="AO47" i="4" s="1"/>
  <c r="AN47" i="4" s="1"/>
  <c r="AM47" i="4" s="1"/>
  <c r="AL47" i="4" s="1"/>
  <c r="AT808" i="4"/>
  <c r="AS808" i="4" s="1"/>
  <c r="AR808" i="4" s="1"/>
  <c r="AQ808" i="4" s="1"/>
  <c r="AP808" i="4" s="1"/>
  <c r="AO808" i="4" s="1"/>
  <c r="AN808" i="4" s="1"/>
  <c r="AM808" i="4" s="1"/>
  <c r="AL808" i="4" s="1"/>
  <c r="AT127" i="4"/>
  <c r="AS127" i="4" s="1"/>
  <c r="AR127" i="4" s="1"/>
  <c r="AQ127" i="4" s="1"/>
  <c r="AP127" i="4" s="1"/>
  <c r="AO127" i="4" s="1"/>
  <c r="AN127" i="4" s="1"/>
  <c r="AM127" i="4" s="1"/>
  <c r="AL127" i="4" s="1"/>
  <c r="AT80" i="4"/>
  <c r="AS80" i="4" s="1"/>
  <c r="AR80" i="4" s="1"/>
  <c r="AQ80" i="4" s="1"/>
  <c r="AP80" i="4" s="1"/>
  <c r="AO80" i="4" s="1"/>
  <c r="AN80" i="4" s="1"/>
  <c r="AM80" i="4" s="1"/>
  <c r="AL80" i="4" s="1"/>
  <c r="AT776" i="4"/>
  <c r="AS776" i="4" s="1"/>
  <c r="AR776" i="4" s="1"/>
  <c r="AQ776" i="4" s="1"/>
  <c r="AP776" i="4" s="1"/>
  <c r="AO776" i="4" s="1"/>
  <c r="AN776" i="4" s="1"/>
  <c r="AM776" i="4" s="1"/>
  <c r="AL776" i="4" s="1"/>
  <c r="BK9" i="4"/>
  <c r="BJ9" i="4" s="1"/>
  <c r="BI9" i="4" s="1"/>
  <c r="BH9" i="4" s="1"/>
  <c r="BG9" i="4" s="1"/>
  <c r="BF9" i="4" s="1"/>
  <c r="BE9" i="4" s="1"/>
  <c r="BD9" i="4" s="1"/>
  <c r="BC9" i="4" s="1"/>
  <c r="BK178" i="4"/>
  <c r="BJ178" i="4" s="1"/>
  <c r="BI178" i="4" s="1"/>
  <c r="BH178" i="4" s="1"/>
  <c r="BG178" i="4" s="1"/>
  <c r="BF178" i="4" s="1"/>
  <c r="BE178" i="4" s="1"/>
  <c r="BD178" i="4" s="1"/>
  <c r="BC178" i="4" s="1"/>
  <c r="AT978" i="4"/>
  <c r="AS978" i="4" s="1"/>
  <c r="AR978" i="4" s="1"/>
  <c r="AQ978" i="4" s="1"/>
  <c r="AP978" i="4" s="1"/>
  <c r="AO978" i="4" s="1"/>
  <c r="AN978" i="4" s="1"/>
  <c r="AM978" i="4" s="1"/>
  <c r="AL978" i="4" s="1"/>
  <c r="BK131" i="4"/>
  <c r="BJ131" i="4" s="1"/>
  <c r="BI131" i="4" s="1"/>
  <c r="BH131" i="4" s="1"/>
  <c r="BG131" i="4" s="1"/>
  <c r="BF131" i="4" s="1"/>
  <c r="BE131" i="4" s="1"/>
  <c r="BD131" i="4" s="1"/>
  <c r="BC131" i="4" s="1"/>
  <c r="AT951" i="4"/>
  <c r="AS951" i="4" s="1"/>
  <c r="AR951" i="4" s="1"/>
  <c r="AQ951" i="4" s="1"/>
  <c r="AP951" i="4" s="1"/>
  <c r="AO951" i="4" s="1"/>
  <c r="AN951" i="4" s="1"/>
  <c r="AM951" i="4" s="1"/>
  <c r="AL951" i="4" s="1"/>
  <c r="AT655" i="4"/>
  <c r="AS655" i="4" s="1"/>
  <c r="AR655" i="4" s="1"/>
  <c r="AQ655" i="4" s="1"/>
  <c r="AP655" i="4" s="1"/>
  <c r="AO655" i="4" s="1"/>
  <c r="AN655" i="4" s="1"/>
  <c r="AM655" i="4" s="1"/>
  <c r="AL655" i="4" s="1"/>
  <c r="AT781" i="4"/>
  <c r="AS781" i="4" s="1"/>
  <c r="AR781" i="4" s="1"/>
  <c r="AQ781" i="4" s="1"/>
  <c r="AP781" i="4" s="1"/>
  <c r="AO781" i="4" s="1"/>
  <c r="AN781" i="4" s="1"/>
  <c r="AM781" i="4" s="1"/>
  <c r="AL781" i="4" s="1"/>
  <c r="AT767" i="4"/>
  <c r="AS767" i="4" s="1"/>
  <c r="AR767" i="4" s="1"/>
  <c r="AQ767" i="4" s="1"/>
  <c r="AP767" i="4" s="1"/>
  <c r="AO767" i="4" s="1"/>
  <c r="AN767" i="4" s="1"/>
  <c r="AM767" i="4" s="1"/>
  <c r="AL767" i="4" s="1"/>
  <c r="AT929" i="4"/>
  <c r="AS929" i="4" s="1"/>
  <c r="AR929" i="4" s="1"/>
  <c r="AQ929" i="4" s="1"/>
  <c r="AP929" i="4" s="1"/>
  <c r="AO929" i="4" s="1"/>
  <c r="AN929" i="4" s="1"/>
  <c r="AM929" i="4" s="1"/>
  <c r="AL929" i="4" s="1"/>
  <c r="AT1028" i="4"/>
  <c r="AS1028" i="4" s="1"/>
  <c r="AR1028" i="4" s="1"/>
  <c r="AQ1028" i="4" s="1"/>
  <c r="AP1028" i="4" s="1"/>
  <c r="AO1028" i="4" s="1"/>
  <c r="AN1028" i="4" s="1"/>
  <c r="AM1028" i="4" s="1"/>
  <c r="AL1028" i="4" s="1"/>
  <c r="AT810" i="4"/>
  <c r="AS810" i="4" s="1"/>
  <c r="AR810" i="4" s="1"/>
  <c r="AQ810" i="4" s="1"/>
  <c r="AP810" i="4" s="1"/>
  <c r="AO810" i="4" s="1"/>
  <c r="AN810" i="4" s="1"/>
  <c r="AM810" i="4" s="1"/>
  <c r="AL810" i="4" s="1"/>
  <c r="AT869" i="4"/>
  <c r="AS869" i="4" s="1"/>
  <c r="AR869" i="4" s="1"/>
  <c r="AQ869" i="4" s="1"/>
  <c r="AP869" i="4" s="1"/>
  <c r="AO869" i="4" s="1"/>
  <c r="AN869" i="4" s="1"/>
  <c r="AM869" i="4" s="1"/>
  <c r="AL869" i="4" s="1"/>
  <c r="BK136" i="4"/>
  <c r="BJ136" i="4" s="1"/>
  <c r="BI136" i="4" s="1"/>
  <c r="BH136" i="4" s="1"/>
  <c r="BG136" i="4" s="1"/>
  <c r="BF136" i="4" s="1"/>
  <c r="BE136" i="4" s="1"/>
  <c r="BD136" i="4" s="1"/>
  <c r="BC136" i="4" s="1"/>
  <c r="AT619" i="4"/>
  <c r="AS619" i="4" s="1"/>
  <c r="AR619" i="4" s="1"/>
  <c r="AQ619" i="4" s="1"/>
  <c r="AP619" i="4" s="1"/>
  <c r="AO619" i="4" s="1"/>
  <c r="AN619" i="4" s="1"/>
  <c r="AM619" i="4" s="1"/>
  <c r="AL619" i="4" s="1"/>
  <c r="AT400" i="4"/>
  <c r="AS400" i="4" s="1"/>
  <c r="AR400" i="4" s="1"/>
  <c r="AQ400" i="4" s="1"/>
  <c r="AP400" i="4" s="1"/>
  <c r="AO400" i="4" s="1"/>
  <c r="AN400" i="4" s="1"/>
  <c r="AM400" i="4" s="1"/>
  <c r="AL400" i="4" s="1"/>
  <c r="AT923" i="4"/>
  <c r="AS923" i="4" s="1"/>
  <c r="AR923" i="4" s="1"/>
  <c r="AQ923" i="4" s="1"/>
  <c r="AP923" i="4" s="1"/>
  <c r="AO923" i="4" s="1"/>
  <c r="AN923" i="4" s="1"/>
  <c r="AM923" i="4" s="1"/>
  <c r="AL923" i="4" s="1"/>
  <c r="BK55" i="4"/>
  <c r="BJ55" i="4" s="1"/>
  <c r="BI55" i="4" s="1"/>
  <c r="BH55" i="4" s="1"/>
  <c r="BG55" i="4" s="1"/>
  <c r="BF55" i="4" s="1"/>
  <c r="BE55" i="4" s="1"/>
  <c r="BD55" i="4" s="1"/>
  <c r="BC55" i="4" s="1"/>
  <c r="AT341" i="4"/>
  <c r="AS341" i="4" s="1"/>
  <c r="AR341" i="4" s="1"/>
  <c r="AQ341" i="4" s="1"/>
  <c r="AP341" i="4" s="1"/>
  <c r="AO341" i="4" s="1"/>
  <c r="AN341" i="4" s="1"/>
  <c r="AM341" i="4" s="1"/>
  <c r="AL341" i="4" s="1"/>
  <c r="AP800" i="4"/>
  <c r="AO800" i="4" s="1"/>
  <c r="AN800" i="4" s="1"/>
  <c r="AM800" i="4" s="1"/>
  <c r="AL800" i="4" s="1"/>
  <c r="AT800" i="4"/>
  <c r="AS800" i="4" s="1"/>
  <c r="AR800" i="4" s="1"/>
  <c r="AQ800" i="4" s="1"/>
  <c r="AT156" i="4"/>
  <c r="AS156" i="4" s="1"/>
  <c r="AR156" i="4" s="1"/>
  <c r="AQ156" i="4" s="1"/>
  <c r="AP156" i="4" s="1"/>
  <c r="AO156" i="4" s="1"/>
  <c r="AN156" i="4" s="1"/>
  <c r="AM156" i="4" s="1"/>
  <c r="AL156" i="4" s="1"/>
  <c r="BK168" i="4"/>
  <c r="BJ168" i="4" s="1"/>
  <c r="BI168" i="4" s="1"/>
  <c r="BH168" i="4" s="1"/>
  <c r="BG168" i="4" s="1"/>
  <c r="BF168" i="4" s="1"/>
  <c r="BE168" i="4" s="1"/>
  <c r="BD168" i="4" s="1"/>
  <c r="BC168" i="4" s="1"/>
  <c r="AK284" i="4"/>
  <c r="AI284" i="4"/>
  <c r="AJ284" i="4"/>
  <c r="AK206" i="4"/>
  <c r="AJ206" i="4"/>
  <c r="AI206" i="4"/>
  <c r="AH206" i="4" s="1"/>
  <c r="AT555" i="4"/>
  <c r="AS555" i="4" s="1"/>
  <c r="AR555" i="4" s="1"/>
  <c r="AQ555" i="4" s="1"/>
  <c r="AP555" i="4" s="1"/>
  <c r="AO555" i="4" s="1"/>
  <c r="AN555" i="4" s="1"/>
  <c r="AM555" i="4" s="1"/>
  <c r="AL555" i="4" s="1"/>
  <c r="AK843" i="4"/>
  <c r="AI843" i="4"/>
  <c r="AJ843" i="4"/>
  <c r="AT663" i="4"/>
  <c r="AS663" i="4" s="1"/>
  <c r="AR663" i="4" s="1"/>
  <c r="AQ663" i="4" s="1"/>
  <c r="AP663" i="4" s="1"/>
  <c r="AO663" i="4" s="1"/>
  <c r="AN663" i="4" s="1"/>
  <c r="AM663" i="4" s="1"/>
  <c r="AL663" i="4" s="1"/>
  <c r="AT151" i="4"/>
  <c r="AS151" i="4" s="1"/>
  <c r="AR151" i="4" s="1"/>
  <c r="AQ151" i="4" s="1"/>
  <c r="AP151" i="4" s="1"/>
  <c r="AO151" i="4" s="1"/>
  <c r="AN151" i="4" s="1"/>
  <c r="AM151" i="4" s="1"/>
  <c r="AL151" i="4" s="1"/>
  <c r="AT485" i="4"/>
  <c r="AS485" i="4" s="1"/>
  <c r="AR485" i="4" s="1"/>
  <c r="AQ485" i="4" s="1"/>
  <c r="AP485" i="4" s="1"/>
  <c r="AO485" i="4" s="1"/>
  <c r="AN485" i="4" s="1"/>
  <c r="AM485" i="4" s="1"/>
  <c r="AL485" i="4" s="1"/>
  <c r="AJ216" i="4"/>
  <c r="AI216" i="4"/>
  <c r="AK216" i="4"/>
  <c r="AT123" i="4"/>
  <c r="AS123" i="4" s="1"/>
  <c r="AR123" i="4" s="1"/>
  <c r="AQ123" i="4" s="1"/>
  <c r="AP123" i="4" s="1"/>
  <c r="AO123" i="4" s="1"/>
  <c r="AN123" i="4" s="1"/>
  <c r="AM123" i="4" s="1"/>
  <c r="AL123" i="4" s="1"/>
  <c r="AJ170" i="4"/>
  <c r="AK170" i="4"/>
  <c r="AI170" i="4"/>
  <c r="BK145" i="4"/>
  <c r="BJ145" i="4" s="1"/>
  <c r="BI145" i="4" s="1"/>
  <c r="BH145" i="4" s="1"/>
  <c r="BG145" i="4" s="1"/>
  <c r="BF145" i="4" s="1"/>
  <c r="BE145" i="4" s="1"/>
  <c r="BD145" i="4" s="1"/>
  <c r="BC145" i="4" s="1"/>
  <c r="BJ149" i="4"/>
  <c r="BI149" i="4" s="1"/>
  <c r="BH149" i="4" s="1"/>
  <c r="BG149" i="4" s="1"/>
  <c r="BF149" i="4" s="1"/>
  <c r="BE149" i="4" s="1"/>
  <c r="BD149" i="4" s="1"/>
  <c r="BC149" i="4" s="1"/>
  <c r="BK149" i="4"/>
  <c r="AJ301" i="4"/>
  <c r="AI301" i="4"/>
  <c r="AK301" i="4"/>
  <c r="AT484" i="4"/>
  <c r="AS484" i="4"/>
  <c r="AR484" i="4" s="1"/>
  <c r="AQ484" i="4" s="1"/>
  <c r="AP484" i="4" s="1"/>
  <c r="AO484" i="4" s="1"/>
  <c r="AN484" i="4" s="1"/>
  <c r="AM484" i="4" s="1"/>
  <c r="AL484" i="4" s="1"/>
  <c r="AT839" i="4"/>
  <c r="AS839" i="4" s="1"/>
  <c r="AR839" i="4" s="1"/>
  <c r="AQ839" i="4" s="1"/>
  <c r="AP839" i="4" s="1"/>
  <c r="AO839" i="4" s="1"/>
  <c r="AN839" i="4" s="1"/>
  <c r="AM839" i="4" s="1"/>
  <c r="AL839" i="4" s="1"/>
  <c r="AT36" i="4"/>
  <c r="AS36" i="4" s="1"/>
  <c r="AR36" i="4" s="1"/>
  <c r="AQ36" i="4" s="1"/>
  <c r="AP36" i="4" s="1"/>
  <c r="AO36" i="4" s="1"/>
  <c r="AN36" i="4" s="1"/>
  <c r="AM36" i="4" s="1"/>
  <c r="AL36" i="4" s="1"/>
  <c r="AT1045" i="4"/>
  <c r="AS1045" i="4" s="1"/>
  <c r="AR1045" i="4" s="1"/>
  <c r="AQ1045" i="4" s="1"/>
  <c r="AP1045" i="4" s="1"/>
  <c r="AO1045" i="4" s="1"/>
  <c r="AN1045" i="4" s="1"/>
  <c r="AM1045" i="4" s="1"/>
  <c r="AL1045" i="4" s="1"/>
  <c r="AT352" i="4"/>
  <c r="AS352" i="4" s="1"/>
  <c r="AR352" i="4" s="1"/>
  <c r="AQ352" i="4" s="1"/>
  <c r="AP352" i="4" s="1"/>
  <c r="AO352" i="4" s="1"/>
  <c r="AN352" i="4" s="1"/>
  <c r="AM352" i="4" s="1"/>
  <c r="AL352" i="4" s="1"/>
  <c r="AK195" i="4"/>
  <c r="AJ195" i="4"/>
  <c r="AI195" i="4"/>
  <c r="AT408" i="4"/>
  <c r="AS408" i="4" s="1"/>
  <c r="AR408" i="4" s="1"/>
  <c r="AQ408" i="4" s="1"/>
  <c r="AP408" i="4" s="1"/>
  <c r="AO408" i="4" s="1"/>
  <c r="AN408" i="4" s="1"/>
  <c r="AM408" i="4" s="1"/>
  <c r="AL408" i="4" s="1"/>
  <c r="AI505" i="4"/>
  <c r="AH505" i="4" s="1"/>
  <c r="AJ505" i="4"/>
  <c r="AK505" i="4"/>
  <c r="AI353" i="4"/>
  <c r="AJ353" i="4"/>
  <c r="AK353" i="4"/>
  <c r="AI317" i="4"/>
  <c r="AK317" i="4"/>
  <c r="AJ317" i="4"/>
  <c r="AT86" i="4"/>
  <c r="AS86" i="4" s="1"/>
  <c r="AR86" i="4" s="1"/>
  <c r="AQ86" i="4" s="1"/>
  <c r="AP86" i="4" s="1"/>
  <c r="AO86" i="4" s="1"/>
  <c r="AN86" i="4" s="1"/>
  <c r="AM86" i="4" s="1"/>
  <c r="AL86" i="4" s="1"/>
  <c r="AT313" i="4"/>
  <c r="AS313" i="4" s="1"/>
  <c r="AR313" i="4" s="1"/>
  <c r="AQ313" i="4" s="1"/>
  <c r="AP313" i="4" s="1"/>
  <c r="AO313" i="4" s="1"/>
  <c r="AN313" i="4" s="1"/>
  <c r="AM313" i="4" s="1"/>
  <c r="AL313" i="4" s="1"/>
  <c r="AT448" i="4"/>
  <c r="AS448" i="4"/>
  <c r="AR448" i="4" s="1"/>
  <c r="AQ448" i="4" s="1"/>
  <c r="AP448" i="4" s="1"/>
  <c r="AO448" i="4" s="1"/>
  <c r="AN448" i="4" s="1"/>
  <c r="AM448" i="4" s="1"/>
  <c r="AL448" i="4" s="1"/>
  <c r="AT277" i="4"/>
  <c r="AS277" i="4" s="1"/>
  <c r="AR277" i="4" s="1"/>
  <c r="AQ277" i="4" s="1"/>
  <c r="AP277" i="4" s="1"/>
  <c r="AO277" i="4" s="1"/>
  <c r="AN277" i="4" s="1"/>
  <c r="AM277" i="4" s="1"/>
  <c r="AL277" i="4" s="1"/>
  <c r="AT153" i="4"/>
  <c r="AS153" i="4" s="1"/>
  <c r="AR153" i="4" s="1"/>
  <c r="AQ153" i="4"/>
  <c r="AP153" i="4" s="1"/>
  <c r="AO153" i="4" s="1"/>
  <c r="AN153" i="4" s="1"/>
  <c r="AM153" i="4" s="1"/>
  <c r="AL153" i="4" s="1"/>
  <c r="AK425" i="4"/>
  <c r="AI425" i="4"/>
  <c r="AJ425" i="4"/>
  <c r="BK35" i="4"/>
  <c r="BJ35" i="4" s="1"/>
  <c r="BI35" i="4" s="1"/>
  <c r="BH35" i="4" s="1"/>
  <c r="BG35" i="4" s="1"/>
  <c r="BF35" i="4" s="1"/>
  <c r="BE35" i="4" s="1"/>
  <c r="BD35" i="4" s="1"/>
  <c r="BC35" i="4" s="1"/>
  <c r="AI529" i="4"/>
  <c r="AJ529" i="4"/>
  <c r="AK529" i="4"/>
  <c r="AT193" i="4"/>
  <c r="AS193" i="4" s="1"/>
  <c r="AR193" i="4" s="1"/>
  <c r="AQ193" i="4" s="1"/>
  <c r="AP193" i="4" s="1"/>
  <c r="AO193" i="4" s="1"/>
  <c r="AN193" i="4" s="1"/>
  <c r="AM193" i="4" s="1"/>
  <c r="AL193" i="4" s="1"/>
  <c r="AT388" i="4"/>
  <c r="AS388" i="4" s="1"/>
  <c r="AR388" i="4" s="1"/>
  <c r="AQ388" i="4" s="1"/>
  <c r="AP388" i="4" s="1"/>
  <c r="AO388" i="4" s="1"/>
  <c r="AN388" i="4" s="1"/>
  <c r="AM388" i="4" s="1"/>
  <c r="AL388" i="4" s="1"/>
  <c r="AT184" i="4"/>
  <c r="AS184" i="4" s="1"/>
  <c r="AR184" i="4" s="1"/>
  <c r="AQ184" i="4" s="1"/>
  <c r="AP184" i="4" s="1"/>
  <c r="AO184" i="4" s="1"/>
  <c r="AN184" i="4" s="1"/>
  <c r="AM184" i="4" s="1"/>
  <c r="AL184" i="4" s="1"/>
  <c r="AT255" i="4"/>
  <c r="AS255" i="4" s="1"/>
  <c r="AR255" i="4" s="1"/>
  <c r="AQ255" i="4" s="1"/>
  <c r="AP255" i="4" s="1"/>
  <c r="AO255" i="4" s="1"/>
  <c r="AN255" i="4" s="1"/>
  <c r="AM255" i="4" s="1"/>
  <c r="AL255" i="4" s="1"/>
  <c r="AJ292" i="4"/>
  <c r="AI292" i="4"/>
  <c r="AH292" i="4" s="1"/>
  <c r="AK292" i="4"/>
  <c r="AT531" i="4"/>
  <c r="AS531" i="4" s="1"/>
  <c r="AR531" i="4" s="1"/>
  <c r="AQ531" i="4" s="1"/>
  <c r="AP531" i="4" s="1"/>
  <c r="AO531" i="4" s="1"/>
  <c r="AN531" i="4" s="1"/>
  <c r="AM531" i="4" s="1"/>
  <c r="AL531" i="4" s="1"/>
  <c r="AT747" i="4"/>
  <c r="AS747" i="4" s="1"/>
  <c r="AR747" i="4" s="1"/>
  <c r="AQ747" i="4" s="1"/>
  <c r="AP747" i="4" s="1"/>
  <c r="AO747" i="4" s="1"/>
  <c r="AN747" i="4" s="1"/>
  <c r="AM747" i="4" s="1"/>
  <c r="AL747" i="4" s="1"/>
  <c r="AK251" i="4"/>
  <c r="AI251" i="4"/>
  <c r="AJ251" i="4"/>
  <c r="AJ321" i="4"/>
  <c r="AK321" i="4"/>
  <c r="AI321" i="4"/>
  <c r="AH321" i="4" s="1"/>
  <c r="AK479" i="4"/>
  <c r="AJ479" i="4"/>
  <c r="AI479" i="4"/>
  <c r="AJ328" i="4"/>
  <c r="AK328" i="4"/>
  <c r="AI328" i="4"/>
  <c r="AT377" i="4"/>
  <c r="AS377" i="4" s="1"/>
  <c r="AR377" i="4" s="1"/>
  <c r="AQ377" i="4" s="1"/>
  <c r="AP377" i="4" s="1"/>
  <c r="AO377" i="4" s="1"/>
  <c r="AN377" i="4" s="1"/>
  <c r="AM377" i="4" s="1"/>
  <c r="AL377" i="4" s="1"/>
  <c r="AT822" i="4"/>
  <c r="AS822" i="4"/>
  <c r="AR822" i="4" s="1"/>
  <c r="AQ822" i="4" s="1"/>
  <c r="AP822" i="4" s="1"/>
  <c r="AO822" i="4" s="1"/>
  <c r="AN822" i="4" s="1"/>
  <c r="AM822" i="4" s="1"/>
  <c r="AL822" i="4" s="1"/>
  <c r="AT909" i="4"/>
  <c r="AS909" i="4" s="1"/>
  <c r="AR909" i="4" s="1"/>
  <c r="AQ909" i="4" s="1"/>
  <c r="AP909" i="4" s="1"/>
  <c r="AO909" i="4" s="1"/>
  <c r="AN909" i="4" s="1"/>
  <c r="AM909" i="4" s="1"/>
  <c r="AL909" i="4" s="1"/>
  <c r="BK102" i="4"/>
  <c r="BJ102" i="4" s="1"/>
  <c r="BI102" i="4" s="1"/>
  <c r="BH102" i="4" s="1"/>
  <c r="BG102" i="4" s="1"/>
  <c r="BF102" i="4" s="1"/>
  <c r="BE102" i="4" s="1"/>
  <c r="BD102" i="4" s="1"/>
  <c r="BC102" i="4" s="1"/>
  <c r="AT152" i="4"/>
  <c r="AS152" i="4" s="1"/>
  <c r="AR152" i="4" s="1"/>
  <c r="AQ152" i="4" s="1"/>
  <c r="AP152" i="4" s="1"/>
  <c r="AO152" i="4" s="1"/>
  <c r="AN152" i="4" s="1"/>
  <c r="AM152" i="4" s="1"/>
  <c r="AL152" i="4" s="1"/>
  <c r="AT899" i="4"/>
  <c r="AS899" i="4" s="1"/>
  <c r="AR899" i="4" s="1"/>
  <c r="AQ899" i="4" s="1"/>
  <c r="AP899" i="4" s="1"/>
  <c r="AO899" i="4" s="1"/>
  <c r="AN899" i="4" s="1"/>
  <c r="AM899" i="4" s="1"/>
  <c r="AL899" i="4" s="1"/>
  <c r="AT887" i="4"/>
  <c r="AS887" i="4" s="1"/>
  <c r="AR887" i="4" s="1"/>
  <c r="AQ887" i="4" s="1"/>
  <c r="AP887" i="4" s="1"/>
  <c r="AO887" i="4" s="1"/>
  <c r="AN887" i="4" s="1"/>
  <c r="AM887" i="4" s="1"/>
  <c r="AL887" i="4" s="1"/>
  <c r="BK89" i="4"/>
  <c r="BJ89" i="4" s="1"/>
  <c r="BI89" i="4" s="1"/>
  <c r="BH89" i="4" s="1"/>
  <c r="BG89" i="4" s="1"/>
  <c r="BF89" i="4" s="1"/>
  <c r="BE89" i="4" s="1"/>
  <c r="BD89" i="4" s="1"/>
  <c r="BC89" i="4" s="1"/>
  <c r="AT38" i="4"/>
  <c r="AS38" i="4"/>
  <c r="AR38" i="4" s="1"/>
  <c r="AQ38" i="4" s="1"/>
  <c r="AP38" i="4" s="1"/>
  <c r="AO38" i="4" s="1"/>
  <c r="AN38" i="4" s="1"/>
  <c r="AM38" i="4" s="1"/>
  <c r="AL38" i="4" s="1"/>
  <c r="AT712" i="4"/>
  <c r="AS712" i="4" s="1"/>
  <c r="AR712" i="4" s="1"/>
  <c r="AQ712" i="4"/>
  <c r="AP712" i="4" s="1"/>
  <c r="AO712" i="4" s="1"/>
  <c r="AN712" i="4" s="1"/>
  <c r="AM712" i="4" s="1"/>
  <c r="AL712" i="4" s="1"/>
  <c r="AT678" i="4"/>
  <c r="AS678" i="4" s="1"/>
  <c r="AR678" i="4" s="1"/>
  <c r="AQ678" i="4" s="1"/>
  <c r="AP678" i="4" s="1"/>
  <c r="AO678" i="4" s="1"/>
  <c r="AN678" i="4" s="1"/>
  <c r="AM678" i="4" s="1"/>
  <c r="AL678" i="4" s="1"/>
  <c r="AT796" i="4"/>
  <c r="AS796" i="4" s="1"/>
  <c r="AR796" i="4" s="1"/>
  <c r="AQ796" i="4" s="1"/>
  <c r="AP796" i="4" s="1"/>
  <c r="AO796" i="4" s="1"/>
  <c r="AN796" i="4" s="1"/>
  <c r="AM796" i="4" s="1"/>
  <c r="AL796" i="4" s="1"/>
  <c r="BK20" i="4"/>
  <c r="BJ20" i="4" s="1"/>
  <c r="BI20" i="4" s="1"/>
  <c r="BH20" i="4" s="1"/>
  <c r="BG20" i="4" s="1"/>
  <c r="BF20" i="4" s="1"/>
  <c r="BE20" i="4" s="1"/>
  <c r="BD20" i="4" s="1"/>
  <c r="BC20" i="4" s="1"/>
  <c r="BK187" i="4"/>
  <c r="BJ187" i="4"/>
  <c r="BI187" i="4" s="1"/>
  <c r="BH187" i="4" s="1"/>
  <c r="BG187" i="4" s="1"/>
  <c r="BF187" i="4" s="1"/>
  <c r="BE187" i="4" s="1"/>
  <c r="BD187" i="4" s="1"/>
  <c r="BC187" i="4" s="1"/>
  <c r="AT1050" i="4"/>
  <c r="AR1050" i="4"/>
  <c r="AQ1050" i="4" s="1"/>
  <c r="AP1050" i="4" s="1"/>
  <c r="AO1050" i="4" s="1"/>
  <c r="AN1050" i="4" s="1"/>
  <c r="AM1050" i="4" s="1"/>
  <c r="AL1050" i="4" s="1"/>
  <c r="AS1050" i="4"/>
  <c r="AT49" i="4"/>
  <c r="AS49" i="4"/>
  <c r="AR49" i="4" s="1"/>
  <c r="AQ49" i="4" s="1"/>
  <c r="AP49" i="4" s="1"/>
  <c r="AO49" i="4" s="1"/>
  <c r="AN49" i="4" s="1"/>
  <c r="AM49" i="4" s="1"/>
  <c r="AL49" i="4" s="1"/>
  <c r="AT122" i="4"/>
  <c r="AS122" i="4" s="1"/>
  <c r="AR122" i="4" s="1"/>
  <c r="AQ122" i="4" s="1"/>
  <c r="AP122" i="4" s="1"/>
  <c r="AO122" i="4" s="1"/>
  <c r="AN122" i="4" s="1"/>
  <c r="AM122" i="4" s="1"/>
  <c r="AL122" i="4" s="1"/>
  <c r="AT756" i="4"/>
  <c r="AS756" i="4" s="1"/>
  <c r="AR756" i="4" s="1"/>
  <c r="AQ756" i="4"/>
  <c r="AP756" i="4" s="1"/>
  <c r="AO756" i="4" s="1"/>
  <c r="AN756" i="4" s="1"/>
  <c r="AM756" i="4" s="1"/>
  <c r="AL756" i="4" s="1"/>
  <c r="BK161" i="4"/>
  <c r="BJ161" i="4" s="1"/>
  <c r="BI161" i="4" s="1"/>
  <c r="BH161" i="4" s="1"/>
  <c r="BG161" i="4" s="1"/>
  <c r="BF161" i="4" s="1"/>
  <c r="BE161" i="4" s="1"/>
  <c r="BD161" i="4" s="1"/>
  <c r="BC161" i="4" s="1"/>
  <c r="AT926" i="4"/>
  <c r="AS926" i="4" s="1"/>
  <c r="AR926" i="4" s="1"/>
  <c r="AQ926" i="4" s="1"/>
  <c r="AP926" i="4" s="1"/>
  <c r="AO926" i="4" s="1"/>
  <c r="AN926" i="4" s="1"/>
  <c r="AM926" i="4" s="1"/>
  <c r="AL926" i="4" s="1"/>
  <c r="AT732" i="4"/>
  <c r="AS732" i="4" s="1"/>
  <c r="AR732" i="4" s="1"/>
  <c r="AQ732" i="4" s="1"/>
  <c r="AP732" i="4" s="1"/>
  <c r="AO732" i="4" s="1"/>
  <c r="AN732" i="4" s="1"/>
  <c r="AM732" i="4" s="1"/>
  <c r="AL732" i="4" s="1"/>
  <c r="AT994" i="4"/>
  <c r="AS994" i="4" s="1"/>
  <c r="AR994" i="4" s="1"/>
  <c r="AQ994" i="4" s="1"/>
  <c r="AP994" i="4" s="1"/>
  <c r="AO994" i="4" s="1"/>
  <c r="AN994" i="4" s="1"/>
  <c r="AM994" i="4" s="1"/>
  <c r="AL994" i="4" s="1"/>
  <c r="AT70" i="4"/>
  <c r="AS70" i="4" s="1"/>
  <c r="AR70" i="4" s="1"/>
  <c r="AQ70" i="4" s="1"/>
  <c r="AP70" i="4" s="1"/>
  <c r="AO70" i="4" s="1"/>
  <c r="AN70" i="4" s="1"/>
  <c r="AM70" i="4" s="1"/>
  <c r="AL70" i="4" s="1"/>
  <c r="BK22" i="4"/>
  <c r="BJ22" i="4" s="1"/>
  <c r="BI22" i="4" s="1"/>
  <c r="BH22" i="4" s="1"/>
  <c r="BG22" i="4" s="1"/>
  <c r="BF22" i="4" s="1"/>
  <c r="BE22" i="4" s="1"/>
  <c r="BD22" i="4" s="1"/>
  <c r="BC22" i="4" s="1"/>
  <c r="BK69" i="4"/>
  <c r="BJ69" i="4" s="1"/>
  <c r="BI69" i="4" s="1"/>
  <c r="BH69" i="4" s="1"/>
  <c r="BG69" i="4" s="1"/>
  <c r="BF69" i="4" s="1"/>
  <c r="BE69" i="4" s="1"/>
  <c r="BD69" i="4" s="1"/>
  <c r="BC69" i="4" s="1"/>
  <c r="AT794" i="4"/>
  <c r="AS794" i="4" s="1"/>
  <c r="AR794" i="4" s="1"/>
  <c r="AQ794" i="4" s="1"/>
  <c r="AP794" i="4" s="1"/>
  <c r="AO794" i="4" s="1"/>
  <c r="AN794" i="4" s="1"/>
  <c r="AM794" i="4" s="1"/>
  <c r="AL794" i="4" s="1"/>
  <c r="AT44" i="4"/>
  <c r="AS44" i="4" s="1"/>
  <c r="AR44" i="4" s="1"/>
  <c r="AQ44" i="4" s="1"/>
  <c r="AP44" i="4" s="1"/>
  <c r="AO44" i="4" s="1"/>
  <c r="AN44" i="4" s="1"/>
  <c r="AM44" i="4" s="1"/>
  <c r="AL44" i="4" s="1"/>
  <c r="AT912" i="4"/>
  <c r="AS912" i="4"/>
  <c r="AR912" i="4" s="1"/>
  <c r="AQ912" i="4" s="1"/>
  <c r="AP912" i="4" s="1"/>
  <c r="AO912" i="4" s="1"/>
  <c r="AN912" i="4" s="1"/>
  <c r="AM912" i="4" s="1"/>
  <c r="AL912" i="4" s="1"/>
  <c r="AT953" i="4"/>
  <c r="AS953" i="4" s="1"/>
  <c r="AR953" i="4" s="1"/>
  <c r="AQ953" i="4" s="1"/>
  <c r="AP953" i="4" s="1"/>
  <c r="AO953" i="4" s="1"/>
  <c r="AN953" i="4" s="1"/>
  <c r="AM953" i="4" s="1"/>
  <c r="AL953" i="4" s="1"/>
  <c r="AT773" i="4"/>
  <c r="AS773" i="4" s="1"/>
  <c r="AR773" i="4" s="1"/>
  <c r="AQ773" i="4" s="1"/>
  <c r="AP773" i="4" s="1"/>
  <c r="AO773" i="4" s="1"/>
  <c r="AN773" i="4" s="1"/>
  <c r="AM773" i="4" s="1"/>
  <c r="AL773" i="4" s="1"/>
  <c r="AT935" i="4"/>
  <c r="AS935" i="4" s="1"/>
  <c r="AR935" i="4" s="1"/>
  <c r="AQ935" i="4" s="1"/>
  <c r="AP935" i="4" s="1"/>
  <c r="AO935" i="4" s="1"/>
  <c r="AN935" i="4" s="1"/>
  <c r="AM935" i="4" s="1"/>
  <c r="AL935" i="4" s="1"/>
  <c r="AT939" i="4"/>
  <c r="AS939" i="4" s="1"/>
  <c r="AR939" i="4" s="1"/>
  <c r="AQ939" i="4" s="1"/>
  <c r="AP939" i="4" s="1"/>
  <c r="AO939" i="4" s="1"/>
  <c r="AN939" i="4" s="1"/>
  <c r="AM939" i="4" s="1"/>
  <c r="AL939" i="4" s="1"/>
  <c r="AT1043" i="4"/>
  <c r="AS1043" i="4" s="1"/>
  <c r="AR1043" i="4" s="1"/>
  <c r="AQ1043" i="4" s="1"/>
  <c r="AP1043" i="4" s="1"/>
  <c r="AO1043" i="4" s="1"/>
  <c r="AN1043" i="4" s="1"/>
  <c r="AM1043" i="4" s="1"/>
  <c r="AL1043" i="4" s="1"/>
  <c r="AT1022" i="4"/>
  <c r="AS1022" i="4" s="1"/>
  <c r="AR1022" i="4" s="1"/>
  <c r="AQ1022" i="4"/>
  <c r="AP1022" i="4" s="1"/>
  <c r="AO1022" i="4" s="1"/>
  <c r="AN1022" i="4" s="1"/>
  <c r="AM1022" i="4" s="1"/>
  <c r="AL1022" i="4" s="1"/>
  <c r="AT590" i="4"/>
  <c r="AS590" i="4" s="1"/>
  <c r="AR590" i="4" s="1"/>
  <c r="AQ590" i="4" s="1"/>
  <c r="AP590" i="4" s="1"/>
  <c r="AO590" i="4" s="1"/>
  <c r="AN590" i="4" s="1"/>
  <c r="AM590" i="4" s="1"/>
  <c r="AL590" i="4" s="1"/>
  <c r="BK96" i="4"/>
  <c r="BJ96" i="4" s="1"/>
  <c r="BI96" i="4" s="1"/>
  <c r="BH96" i="4" s="1"/>
  <c r="BG96" i="4" s="1"/>
  <c r="BF96" i="4" s="1"/>
  <c r="BE96" i="4" s="1"/>
  <c r="BD96" i="4" s="1"/>
  <c r="BC96" i="4" s="1"/>
  <c r="AT611" i="4"/>
  <c r="AS611" i="4" s="1"/>
  <c r="AR611" i="4" s="1"/>
  <c r="AQ611" i="4" s="1"/>
  <c r="AP611" i="4" s="1"/>
  <c r="AO611" i="4" s="1"/>
  <c r="AN611" i="4" s="1"/>
  <c r="AM611" i="4" s="1"/>
  <c r="AL611" i="4" s="1"/>
  <c r="AT858" i="4"/>
  <c r="AS858" i="4" s="1"/>
  <c r="AR858" i="4" s="1"/>
  <c r="AQ858" i="4" s="1"/>
  <c r="AP858" i="4" s="1"/>
  <c r="AO858" i="4" s="1"/>
  <c r="AN858" i="4" s="1"/>
  <c r="AM858" i="4" s="1"/>
  <c r="AL858" i="4" s="1"/>
  <c r="BK47" i="4"/>
  <c r="BJ47" i="4" s="1"/>
  <c r="BI47" i="4" s="1"/>
  <c r="BH47" i="4" s="1"/>
  <c r="BG47" i="4" s="1"/>
  <c r="BF47" i="4" s="1"/>
  <c r="BE47" i="4" s="1"/>
  <c r="BD47" i="4" s="1"/>
  <c r="BC47" i="4" s="1"/>
  <c r="BK21" i="4"/>
  <c r="BJ21" i="4" s="1"/>
  <c r="BI21" i="4" s="1"/>
  <c r="BH21" i="4" s="1"/>
  <c r="BG21" i="4" s="1"/>
  <c r="BF21" i="4" s="1"/>
  <c r="BE21" i="4" s="1"/>
  <c r="BD21" i="4" s="1"/>
  <c r="BC21" i="4" s="1"/>
  <c r="BK48" i="4"/>
  <c r="BJ48" i="4" s="1"/>
  <c r="BI48" i="4" s="1"/>
  <c r="BH48" i="4" s="1"/>
  <c r="BG48" i="4" s="1"/>
  <c r="BF48" i="4" s="1"/>
  <c r="BE48" i="4" s="1"/>
  <c r="BD48" i="4" s="1"/>
  <c r="BC48" i="4" s="1"/>
  <c r="AT577" i="4"/>
  <c r="AS577" i="4" s="1"/>
  <c r="AR577" i="4" s="1"/>
  <c r="AQ577" i="4" s="1"/>
  <c r="AP577" i="4" s="1"/>
  <c r="AO577" i="4" s="1"/>
  <c r="AN577" i="4" s="1"/>
  <c r="AM577" i="4" s="1"/>
  <c r="AL577" i="4" s="1"/>
  <c r="BK4" i="4"/>
  <c r="BJ4" i="4" s="1"/>
  <c r="BI4" i="4" s="1"/>
  <c r="BH4" i="4" s="1"/>
  <c r="BG4" i="4" s="1"/>
  <c r="BF4" i="4" s="1"/>
  <c r="BE4" i="4" s="1"/>
  <c r="BD4" i="4" s="1"/>
  <c r="BC4" i="4" s="1"/>
  <c r="AT330" i="4"/>
  <c r="AS330" i="4"/>
  <c r="AR330" i="4" s="1"/>
  <c r="AQ330" i="4" s="1"/>
  <c r="AP330" i="4" s="1"/>
  <c r="AO330" i="4" s="1"/>
  <c r="AN330" i="4" s="1"/>
  <c r="AM330" i="4" s="1"/>
  <c r="AL330" i="4" s="1"/>
  <c r="AT633" i="4"/>
  <c r="AS633" i="4" s="1"/>
  <c r="AR633" i="4" s="1"/>
  <c r="AQ633" i="4" s="1"/>
  <c r="AP633" i="4" s="1"/>
  <c r="AO633" i="4" s="1"/>
  <c r="AN633" i="4" s="1"/>
  <c r="AM633" i="4" s="1"/>
  <c r="AL633" i="4" s="1"/>
  <c r="AT1054" i="4"/>
  <c r="AS1054" i="4" s="1"/>
  <c r="AR1054" i="4" s="1"/>
  <c r="AQ1054" i="4" s="1"/>
  <c r="AP1054" i="4" s="1"/>
  <c r="AO1054" i="4" s="1"/>
  <c r="AN1054" i="4" s="1"/>
  <c r="AM1054" i="4" s="1"/>
  <c r="AL1054" i="4" s="1"/>
  <c r="BK191" i="4"/>
  <c r="BJ191" i="4" s="1"/>
  <c r="BI191" i="4" s="1"/>
  <c r="BH191" i="4" s="1"/>
  <c r="BG191" i="4" s="1"/>
  <c r="BF191" i="4" s="1"/>
  <c r="BE191" i="4" s="1"/>
  <c r="BD191" i="4" s="1"/>
  <c r="BC191" i="4" s="1"/>
  <c r="AT955" i="4"/>
  <c r="AS955" i="4" s="1"/>
  <c r="AR955" i="4" s="1"/>
  <c r="AQ955" i="4" s="1"/>
  <c r="AP955" i="4" s="1"/>
  <c r="AO955" i="4" s="1"/>
  <c r="AN955" i="4" s="1"/>
  <c r="AM955" i="4" s="1"/>
  <c r="AL955" i="4" s="1"/>
  <c r="AT347" i="4"/>
  <c r="AS347" i="4" s="1"/>
  <c r="AR347" i="4" s="1"/>
  <c r="AQ347" i="4" s="1"/>
  <c r="AP347" i="4" s="1"/>
  <c r="AO347" i="4" s="1"/>
  <c r="AN347" i="4" s="1"/>
  <c r="AM347" i="4" s="1"/>
  <c r="AL347" i="4" s="1"/>
  <c r="AT1094" i="4"/>
  <c r="AS1094" i="4"/>
  <c r="AR1094" i="4" s="1"/>
  <c r="AQ1094" i="4" s="1"/>
  <c r="AP1094" i="4" s="1"/>
  <c r="AO1094" i="4" s="1"/>
  <c r="AN1094" i="4" s="1"/>
  <c r="AM1094" i="4" s="1"/>
  <c r="AL1094" i="4" s="1"/>
  <c r="AT650" i="4"/>
  <c r="AS650" i="4" s="1"/>
  <c r="AR650" i="4"/>
  <c r="AQ650" i="4" s="1"/>
  <c r="AP650" i="4" s="1"/>
  <c r="AO650" i="4" s="1"/>
  <c r="AN650" i="4" s="1"/>
  <c r="AM650" i="4" s="1"/>
  <c r="AL650" i="4" s="1"/>
  <c r="AT722" i="4"/>
  <c r="AS722" i="4" s="1"/>
  <c r="AR722" i="4" s="1"/>
  <c r="AQ722" i="4" s="1"/>
  <c r="AP722" i="4" s="1"/>
  <c r="AO722" i="4" s="1"/>
  <c r="AN722" i="4" s="1"/>
  <c r="AM722" i="4" s="1"/>
  <c r="AL722" i="4" s="1"/>
  <c r="AT1003" i="4"/>
  <c r="AS1003" i="4" s="1"/>
  <c r="AR1003" i="4" s="1"/>
  <c r="AQ1003" i="4" s="1"/>
  <c r="AP1003" i="4" s="1"/>
  <c r="AO1003" i="4" s="1"/>
  <c r="AN1003" i="4" s="1"/>
  <c r="AM1003" i="4" s="1"/>
  <c r="AL1003" i="4" s="1"/>
  <c r="BK14" i="4"/>
  <c r="BJ14" i="4" s="1"/>
  <c r="BI14" i="4" s="1"/>
  <c r="BH14" i="4" s="1"/>
  <c r="BG14" i="4" s="1"/>
  <c r="BF14" i="4" s="1"/>
  <c r="BE14" i="4" s="1"/>
  <c r="BD14" i="4" s="1"/>
  <c r="BC14" i="4" s="1"/>
  <c r="AT680" i="4"/>
  <c r="AS680" i="4" s="1"/>
  <c r="AR680" i="4" s="1"/>
  <c r="AQ680" i="4" s="1"/>
  <c r="AP680" i="4" s="1"/>
  <c r="AO680" i="4" s="1"/>
  <c r="AN680" i="4" s="1"/>
  <c r="AM680" i="4" s="1"/>
  <c r="AL680" i="4" s="1"/>
  <c r="AT889" i="4"/>
  <c r="AS889" i="4" s="1"/>
  <c r="AR889" i="4" s="1"/>
  <c r="AQ889" i="4" s="1"/>
  <c r="AP889" i="4" s="1"/>
  <c r="AO889" i="4" s="1"/>
  <c r="AN889" i="4" s="1"/>
  <c r="AM889" i="4" s="1"/>
  <c r="AL889" i="4" s="1"/>
  <c r="BB127" i="4"/>
  <c r="BA127" i="4"/>
  <c r="AT540" i="4"/>
  <c r="AS540" i="4" s="1"/>
  <c r="AR540" i="4" s="1"/>
  <c r="AQ540" i="4" s="1"/>
  <c r="AP540" i="4" s="1"/>
  <c r="AO540" i="4" s="1"/>
  <c r="AN540" i="4" s="1"/>
  <c r="AM540" i="4" s="1"/>
  <c r="AL540" i="4" s="1"/>
  <c r="BK181" i="4"/>
  <c r="BJ181" i="4" s="1"/>
  <c r="BI181" i="4" s="1"/>
  <c r="BH181" i="4" s="1"/>
  <c r="BG181" i="4" s="1"/>
  <c r="BF181" i="4" s="1"/>
  <c r="BE181" i="4" s="1"/>
  <c r="BD181" i="4" s="1"/>
  <c r="BC181" i="4" s="1"/>
  <c r="BK88" i="4"/>
  <c r="BJ88" i="4"/>
  <c r="BI88" i="4" s="1"/>
  <c r="BH88" i="4" s="1"/>
  <c r="BG88" i="4" s="1"/>
  <c r="BF88" i="4" s="1"/>
  <c r="BE88" i="4" s="1"/>
  <c r="BD88" i="4" s="1"/>
  <c r="BC88" i="4" s="1"/>
  <c r="AT508" i="4"/>
  <c r="AS508" i="4" s="1"/>
  <c r="AR508" i="4" s="1"/>
  <c r="AQ508" i="4" s="1"/>
  <c r="AP508" i="4" s="1"/>
  <c r="AO508" i="4" s="1"/>
  <c r="AN508" i="4" s="1"/>
  <c r="AM508" i="4" s="1"/>
  <c r="AL508" i="4" s="1"/>
  <c r="AT319" i="4"/>
  <c r="AS319" i="4"/>
  <c r="AR319" i="4" s="1"/>
  <c r="AQ319" i="4" s="1"/>
  <c r="AP319" i="4" s="1"/>
  <c r="AO319" i="4" s="1"/>
  <c r="AN319" i="4" s="1"/>
  <c r="AM319" i="4" s="1"/>
  <c r="AL319" i="4" s="1"/>
  <c r="AT965" i="4"/>
  <c r="AS965" i="4" s="1"/>
  <c r="AR965" i="4" s="1"/>
  <c r="AQ965" i="4" s="1"/>
  <c r="AP965" i="4" s="1"/>
  <c r="AO965" i="4" s="1"/>
  <c r="AN965" i="4" s="1"/>
  <c r="AM965" i="4" s="1"/>
  <c r="AL965" i="4" s="1"/>
  <c r="BK32" i="4"/>
  <c r="BJ32" i="4" s="1"/>
  <c r="BI32" i="4" s="1"/>
  <c r="BH32" i="4" s="1"/>
  <c r="BG32" i="4" s="1"/>
  <c r="BF32" i="4" s="1"/>
  <c r="BE32" i="4" s="1"/>
  <c r="BD32" i="4" s="1"/>
  <c r="BC32" i="4" s="1"/>
  <c r="AJ85" i="4"/>
  <c r="AI85" i="4"/>
  <c r="AK85" i="4"/>
  <c r="AT1049" i="4"/>
  <c r="AS1049" i="4" s="1"/>
  <c r="AR1049" i="4" s="1"/>
  <c r="AQ1049" i="4" s="1"/>
  <c r="AP1049" i="4" s="1"/>
  <c r="AO1049" i="4" s="1"/>
  <c r="AN1049" i="4" s="1"/>
  <c r="AM1049" i="4" s="1"/>
  <c r="AL1049" i="4" s="1"/>
  <c r="AT273" i="4"/>
  <c r="AS273" i="4" s="1"/>
  <c r="AR273" i="4" s="1"/>
  <c r="AQ273" i="4" s="1"/>
  <c r="AP273" i="4" s="1"/>
  <c r="AO273" i="4" s="1"/>
  <c r="AN273" i="4" s="1"/>
  <c r="AM273" i="4" s="1"/>
  <c r="AL273" i="4" s="1"/>
  <c r="AT916" i="4"/>
  <c r="AS916" i="4" s="1"/>
  <c r="AR916" i="4" s="1"/>
  <c r="AQ916" i="4" s="1"/>
  <c r="AP916" i="4" s="1"/>
  <c r="AO916" i="4" s="1"/>
  <c r="AN916" i="4" s="1"/>
  <c r="AM916" i="4" s="1"/>
  <c r="AL916" i="4" s="1"/>
  <c r="AK261" i="4"/>
  <c r="AJ261" i="4"/>
  <c r="AI261" i="4"/>
  <c r="AT99" i="4"/>
  <c r="AS99" i="4" s="1"/>
  <c r="AR99" i="4" s="1"/>
  <c r="AQ99" i="4" s="1"/>
  <c r="AP99" i="4" s="1"/>
  <c r="AO99" i="4" s="1"/>
  <c r="AN99" i="4" s="1"/>
  <c r="AM99" i="4" s="1"/>
  <c r="AL99" i="4" s="1"/>
  <c r="AT1068" i="4"/>
  <c r="AS1068" i="4" s="1"/>
  <c r="AR1068" i="4" s="1"/>
  <c r="AQ1068" i="4" s="1"/>
  <c r="AP1068" i="4" s="1"/>
  <c r="AO1068" i="4" s="1"/>
  <c r="AN1068" i="4" s="1"/>
  <c r="AM1068" i="4" s="1"/>
  <c r="AL1068" i="4" s="1"/>
  <c r="AT1002" i="4"/>
  <c r="AS1002" i="4" s="1"/>
  <c r="AR1002" i="4" s="1"/>
  <c r="AQ1002" i="4" s="1"/>
  <c r="AP1002" i="4" s="1"/>
  <c r="AO1002" i="4" s="1"/>
  <c r="AN1002" i="4" s="1"/>
  <c r="AM1002" i="4" s="1"/>
  <c r="AL1002" i="4" s="1"/>
  <c r="AT366" i="4"/>
  <c r="AS366" i="4"/>
  <c r="AR366" i="4" s="1"/>
  <c r="AQ366" i="4" s="1"/>
  <c r="AP366" i="4" s="1"/>
  <c r="AO366" i="4" s="1"/>
  <c r="AN366" i="4" s="1"/>
  <c r="AM366" i="4" s="1"/>
  <c r="AL366" i="4" s="1"/>
  <c r="AT115" i="4"/>
  <c r="AS115" i="4" s="1"/>
  <c r="AR115" i="4" s="1"/>
  <c r="AQ115" i="4" s="1"/>
  <c r="AP115" i="4" s="1"/>
  <c r="AO115" i="4" s="1"/>
  <c r="AN115" i="4" s="1"/>
  <c r="AM115" i="4" s="1"/>
  <c r="AL115" i="4" s="1"/>
  <c r="AT386" i="4"/>
  <c r="AS386" i="4" s="1"/>
  <c r="AR386" i="4" s="1"/>
  <c r="AQ386" i="4" s="1"/>
  <c r="AP386" i="4" s="1"/>
  <c r="AO386" i="4" s="1"/>
  <c r="AN386" i="4" s="1"/>
  <c r="AM386" i="4" s="1"/>
  <c r="AL386" i="4" s="1"/>
  <c r="AT492" i="4"/>
  <c r="AS492" i="4" s="1"/>
  <c r="AR492" i="4" s="1"/>
  <c r="AQ492" i="4" s="1"/>
  <c r="AP492" i="4" s="1"/>
  <c r="AO492" i="4" s="1"/>
  <c r="AN492" i="4" s="1"/>
  <c r="AM492" i="4" s="1"/>
  <c r="AL492" i="4" s="1"/>
  <c r="AT135" i="4"/>
  <c r="AS135" i="4" s="1"/>
  <c r="AR135" i="4" s="1"/>
  <c r="AQ135" i="4" s="1"/>
  <c r="AP135" i="4" s="1"/>
  <c r="AO135" i="4" s="1"/>
  <c r="AN135" i="4" s="1"/>
  <c r="AM135" i="4" s="1"/>
  <c r="AL135" i="4" s="1"/>
  <c r="AT323" i="4"/>
  <c r="AS323" i="4" s="1"/>
  <c r="AR323" i="4" s="1"/>
  <c r="AQ323" i="4" s="1"/>
  <c r="AP323" i="4" s="1"/>
  <c r="AO323" i="4" s="1"/>
  <c r="AN323" i="4" s="1"/>
  <c r="AM323" i="4" s="1"/>
  <c r="AL323" i="4" s="1"/>
  <c r="AT124" i="4"/>
  <c r="AS124" i="4" s="1"/>
  <c r="AR124" i="4" s="1"/>
  <c r="AQ124" i="4" s="1"/>
  <c r="AP124" i="4" s="1"/>
  <c r="AO124" i="4" s="1"/>
  <c r="AN124" i="4" s="1"/>
  <c r="AM124" i="4" s="1"/>
  <c r="AL124" i="4" s="1"/>
  <c r="AT831" i="4"/>
  <c r="AS831" i="4" s="1"/>
  <c r="AR831" i="4" s="1"/>
  <c r="AQ831" i="4" s="1"/>
  <c r="AP831" i="4" s="1"/>
  <c r="AO831" i="4" s="1"/>
  <c r="AN831" i="4" s="1"/>
  <c r="AM831" i="4" s="1"/>
  <c r="AL831" i="4" s="1"/>
  <c r="BK121" i="4"/>
  <c r="BJ121" i="4"/>
  <c r="BI121" i="4" s="1"/>
  <c r="BH121" i="4" s="1"/>
  <c r="BG121" i="4" s="1"/>
  <c r="BF121" i="4" s="1"/>
  <c r="BE121" i="4" s="1"/>
  <c r="BD121" i="4" s="1"/>
  <c r="BC121" i="4" s="1"/>
  <c r="AT471" i="4"/>
  <c r="AS471" i="4" s="1"/>
  <c r="AR471" i="4" s="1"/>
  <c r="AQ471" i="4"/>
  <c r="AP471" i="4" s="1"/>
  <c r="AO471" i="4" s="1"/>
  <c r="AN471" i="4" s="1"/>
  <c r="AM471" i="4" s="1"/>
  <c r="AL471" i="4" s="1"/>
  <c r="AJ209" i="4"/>
  <c r="AH209" i="4" s="1"/>
  <c r="AI209" i="4"/>
  <c r="AK209" i="4"/>
  <c r="AT167" i="4"/>
  <c r="AS167" i="4" s="1"/>
  <c r="AR167" i="4" s="1"/>
  <c r="AQ167" i="4" s="1"/>
  <c r="AP167" i="4" s="1"/>
  <c r="AO167" i="4" s="1"/>
  <c r="AN167" i="4" s="1"/>
  <c r="AM167" i="4" s="1"/>
  <c r="AL167" i="4" s="1"/>
  <c r="AT1016" i="4"/>
  <c r="AS1016" i="4" s="1"/>
  <c r="AR1016" i="4" s="1"/>
  <c r="AQ1016" i="4" s="1"/>
  <c r="AP1016" i="4" s="1"/>
  <c r="AO1016" i="4" s="1"/>
  <c r="AN1016" i="4" s="1"/>
  <c r="AM1016" i="4" s="1"/>
  <c r="AL1016" i="4" s="1"/>
  <c r="AT241" i="4"/>
  <c r="AS241" i="4" s="1"/>
  <c r="AR241" i="4" s="1"/>
  <c r="AQ241" i="4" s="1"/>
  <c r="AP241" i="4" s="1"/>
  <c r="AO241" i="4" s="1"/>
  <c r="AN241" i="4" s="1"/>
  <c r="AM241" i="4" s="1"/>
  <c r="AL241" i="4" s="1"/>
  <c r="AI475" i="4"/>
  <c r="AK475" i="4"/>
  <c r="AJ475" i="4"/>
  <c r="AK333" i="4"/>
  <c r="AJ333" i="4"/>
  <c r="AI333" i="4"/>
  <c r="AT461" i="4"/>
  <c r="AS461" i="4" s="1"/>
  <c r="AR461" i="4" s="1"/>
  <c r="AQ461" i="4" s="1"/>
  <c r="AP461" i="4" s="1"/>
  <c r="AO461" i="4" s="1"/>
  <c r="AN461" i="4" s="1"/>
  <c r="AM461" i="4" s="1"/>
  <c r="AL461" i="4" s="1"/>
  <c r="AT149" i="4"/>
  <c r="AS149" i="4" s="1"/>
  <c r="AR149" i="4" s="1"/>
  <c r="AQ149" i="4" s="1"/>
  <c r="AP149" i="4" s="1"/>
  <c r="AO149" i="4" s="1"/>
  <c r="AN149" i="4" s="1"/>
  <c r="AM149" i="4" s="1"/>
  <c r="AL149" i="4" s="1"/>
  <c r="AI514" i="4"/>
  <c r="AJ514" i="4"/>
  <c r="AK514" i="4"/>
  <c r="AT157" i="4"/>
  <c r="AS157" i="4" s="1"/>
  <c r="AR157" i="4" s="1"/>
  <c r="AQ157" i="4" s="1"/>
  <c r="AP157" i="4" s="1"/>
  <c r="AO157" i="4" s="1"/>
  <c r="AN157" i="4" s="1"/>
  <c r="AM157" i="4" s="1"/>
  <c r="AL157" i="4" s="1"/>
  <c r="AT311" i="4"/>
  <c r="AS311" i="4" s="1"/>
  <c r="AR311" i="4" s="1"/>
  <c r="AQ311" i="4" s="1"/>
  <c r="AP311" i="4" s="1"/>
  <c r="AO311" i="4" s="1"/>
  <c r="AN311" i="4" s="1"/>
  <c r="AM311" i="4" s="1"/>
  <c r="AL311" i="4" s="1"/>
  <c r="AT473" i="4"/>
  <c r="AS473" i="4" s="1"/>
  <c r="AR473" i="4" s="1"/>
  <c r="AQ473" i="4" s="1"/>
  <c r="AP473" i="4" s="1"/>
  <c r="AO473" i="4" s="1"/>
  <c r="AN473" i="4" s="1"/>
  <c r="AM473" i="4" s="1"/>
  <c r="AL473" i="4" s="1"/>
  <c r="AT765" i="4"/>
  <c r="AS765" i="4" s="1"/>
  <c r="AR765" i="4" s="1"/>
  <c r="AQ765" i="4" s="1"/>
  <c r="AP765" i="4" s="1"/>
  <c r="AO765" i="4" s="1"/>
  <c r="AN765" i="4" s="1"/>
  <c r="AM765" i="4" s="1"/>
  <c r="AL765" i="4" s="1"/>
  <c r="AI396" i="4"/>
  <c r="AH396" i="4" s="1"/>
  <c r="AJ396" i="4"/>
  <c r="AK396" i="4"/>
  <c r="AT185" i="4"/>
  <c r="AS185" i="4" s="1"/>
  <c r="AR185" i="4" s="1"/>
  <c r="AQ185" i="4" s="1"/>
  <c r="AP185" i="4" s="1"/>
  <c r="AO185" i="4" s="1"/>
  <c r="AN185" i="4" s="1"/>
  <c r="AM185" i="4" s="1"/>
  <c r="AL185" i="4" s="1"/>
  <c r="AT562" i="4"/>
  <c r="AS562" i="4" s="1"/>
  <c r="AR562" i="4" s="1"/>
  <c r="AQ562" i="4" s="1"/>
  <c r="AP562" i="4" s="1"/>
  <c r="AO562" i="4" s="1"/>
  <c r="AN562" i="4" s="1"/>
  <c r="AM562" i="4" s="1"/>
  <c r="AL562" i="4" s="1"/>
  <c r="AT197" i="4"/>
  <c r="AS197" i="4" s="1"/>
  <c r="AR197" i="4" s="1"/>
  <c r="AQ197" i="4" s="1"/>
  <c r="AP197" i="4" s="1"/>
  <c r="AO197" i="4" s="1"/>
  <c r="AN197" i="4" s="1"/>
  <c r="AM197" i="4" s="1"/>
  <c r="AL197" i="4" s="1"/>
  <c r="AT246" i="4"/>
  <c r="AS246" i="4" s="1"/>
  <c r="AR246" i="4" s="1"/>
  <c r="AQ246" i="4" s="1"/>
  <c r="AP246" i="4" s="1"/>
  <c r="AO246" i="4" s="1"/>
  <c r="AN246" i="4" s="1"/>
  <c r="AM246" i="4" s="1"/>
  <c r="AL246" i="4" s="1"/>
  <c r="AJ289" i="4"/>
  <c r="AK289" i="4"/>
  <c r="AI289" i="4"/>
  <c r="AT478" i="4"/>
  <c r="AS478" i="4" s="1"/>
  <c r="AR478" i="4" s="1"/>
  <c r="AQ478" i="4" s="1"/>
  <c r="AP478" i="4" s="1"/>
  <c r="AO478" i="4" s="1"/>
  <c r="AN478" i="4" s="1"/>
  <c r="AM478" i="4" s="1"/>
  <c r="AL478" i="4" s="1"/>
  <c r="AK532" i="4"/>
  <c r="AJ532" i="4"/>
  <c r="AI532" i="4"/>
  <c r="AH532" i="4" s="1"/>
  <c r="AT271" i="4"/>
  <c r="AS271" i="4" s="1"/>
  <c r="AR271" i="4" s="1"/>
  <c r="AQ271" i="4" s="1"/>
  <c r="AP271" i="4" s="1"/>
  <c r="AO271" i="4" s="1"/>
  <c r="AN271" i="4" s="1"/>
  <c r="AM271" i="4" s="1"/>
  <c r="AL271" i="4" s="1"/>
  <c r="AT361" i="4"/>
  <c r="AS361" i="4" s="1"/>
  <c r="AR361" i="4" s="1"/>
  <c r="AQ361" i="4" s="1"/>
  <c r="AP361" i="4" s="1"/>
  <c r="AO361" i="4" s="1"/>
  <c r="AN361" i="4" s="1"/>
  <c r="AM361" i="4" s="1"/>
  <c r="AL361" i="4" s="1"/>
  <c r="AT798" i="4"/>
  <c r="AS798" i="4" s="1"/>
  <c r="AR798" i="4" s="1"/>
  <c r="AQ798" i="4" s="1"/>
  <c r="AP798" i="4" s="1"/>
  <c r="AO798" i="4" s="1"/>
  <c r="AN798" i="4" s="1"/>
  <c r="AM798" i="4" s="1"/>
  <c r="AL798" i="4" s="1"/>
  <c r="AT155" i="4"/>
  <c r="AS155" i="4" s="1"/>
  <c r="AR155" i="4" s="1"/>
  <c r="AQ155" i="4"/>
  <c r="AP155" i="4" s="1"/>
  <c r="AO155" i="4" s="1"/>
  <c r="AN155" i="4" s="1"/>
  <c r="AM155" i="4" s="1"/>
  <c r="AL155" i="4" s="1"/>
  <c r="AT576" i="4"/>
  <c r="AS576" i="4"/>
  <c r="AR576" i="4" s="1"/>
  <c r="AQ576" i="4" s="1"/>
  <c r="AP576" i="4" s="1"/>
  <c r="AO576" i="4" s="1"/>
  <c r="AN576" i="4" s="1"/>
  <c r="AM576" i="4" s="1"/>
  <c r="AL576" i="4" s="1"/>
  <c r="AI460" i="4"/>
  <c r="AK460" i="4"/>
  <c r="AJ460" i="4"/>
  <c r="AS180" i="4"/>
  <c r="AR180" i="4" s="1"/>
  <c r="AQ180" i="4" s="1"/>
  <c r="AP180" i="4" s="1"/>
  <c r="AO180" i="4" s="1"/>
  <c r="AN180" i="4" s="1"/>
  <c r="AM180" i="4" s="1"/>
  <c r="AL180" i="4" s="1"/>
  <c r="AT180" i="4"/>
  <c r="AT267" i="4"/>
  <c r="AS267" i="4" s="1"/>
  <c r="AR267" i="4" s="1"/>
  <c r="AQ267" i="4" s="1"/>
  <c r="AP267" i="4" s="1"/>
  <c r="AO267" i="4" s="1"/>
  <c r="AN267" i="4" s="1"/>
  <c r="AM267" i="4" s="1"/>
  <c r="AL267" i="4" s="1"/>
  <c r="AT437" i="4"/>
  <c r="AS437" i="4" s="1"/>
  <c r="AR437" i="4" s="1"/>
  <c r="AQ437" i="4" s="1"/>
  <c r="AP437" i="4" s="1"/>
  <c r="AO437" i="4" s="1"/>
  <c r="AN437" i="4" s="1"/>
  <c r="AM437" i="4" s="1"/>
  <c r="AL437" i="4" s="1"/>
  <c r="AT1051" i="4"/>
  <c r="AS1051" i="4" s="1"/>
  <c r="AR1051" i="4" s="1"/>
  <c r="AQ1051" i="4" s="1"/>
  <c r="AP1051" i="4" s="1"/>
  <c r="AO1051" i="4" s="1"/>
  <c r="AN1051" i="4" s="1"/>
  <c r="AM1051" i="4" s="1"/>
  <c r="AL1051" i="4" s="1"/>
  <c r="BB124" i="4"/>
  <c r="AZ39" i="4"/>
  <c r="AX39" i="4" s="1"/>
  <c r="AH1086" i="4"/>
  <c r="AT976" i="4"/>
  <c r="AS976" i="4" s="1"/>
  <c r="AR976" i="4" s="1"/>
  <c r="AQ976" i="4" s="1"/>
  <c r="AP976" i="4" s="1"/>
  <c r="AO976" i="4" s="1"/>
  <c r="AN976" i="4" s="1"/>
  <c r="AM976" i="4" s="1"/>
  <c r="AL976" i="4" s="1"/>
  <c r="BK188" i="4"/>
  <c r="BJ188" i="4" s="1"/>
  <c r="BI188" i="4" s="1"/>
  <c r="BH188" i="4" s="1"/>
  <c r="BG188" i="4" s="1"/>
  <c r="BF188" i="4" s="1"/>
  <c r="BE188" i="4" s="1"/>
  <c r="BD188" i="4" s="1"/>
  <c r="BC188" i="4" s="1"/>
  <c r="AT893" i="4"/>
  <c r="AS893" i="4" s="1"/>
  <c r="AR893" i="4"/>
  <c r="AQ893" i="4" s="1"/>
  <c r="AP893" i="4" s="1"/>
  <c r="AO893" i="4" s="1"/>
  <c r="AN893" i="4" s="1"/>
  <c r="AM893" i="4" s="1"/>
  <c r="AL893" i="4" s="1"/>
  <c r="AT90" i="4"/>
  <c r="AS90" i="4" s="1"/>
  <c r="AR90" i="4" s="1"/>
  <c r="AQ90" i="4" s="1"/>
  <c r="AP90" i="4" s="1"/>
  <c r="AO90" i="4" s="1"/>
  <c r="AN90" i="4" s="1"/>
  <c r="AM90" i="4" s="1"/>
  <c r="AL90" i="4" s="1"/>
  <c r="AT877" i="4"/>
  <c r="AS877" i="4" s="1"/>
  <c r="AR877" i="4" s="1"/>
  <c r="AQ877" i="4" s="1"/>
  <c r="AP877" i="4" s="1"/>
  <c r="AO877" i="4" s="1"/>
  <c r="AN877" i="4" s="1"/>
  <c r="AM877" i="4" s="1"/>
  <c r="AL877" i="4" s="1"/>
  <c r="AT855" i="4"/>
  <c r="AS855" i="4" s="1"/>
  <c r="AR855" i="4" s="1"/>
  <c r="AQ855" i="4" s="1"/>
  <c r="AP855" i="4" s="1"/>
  <c r="AO855" i="4" s="1"/>
  <c r="AN855" i="4" s="1"/>
  <c r="AM855" i="4" s="1"/>
  <c r="AL855" i="4" s="1"/>
  <c r="AT1113" i="4"/>
  <c r="AS1113" i="4" s="1"/>
  <c r="AR1113" i="4" s="1"/>
  <c r="AQ1113" i="4" s="1"/>
  <c r="AP1113" i="4" s="1"/>
  <c r="AO1113" i="4" s="1"/>
  <c r="AN1113" i="4" s="1"/>
  <c r="AM1113" i="4" s="1"/>
  <c r="AL1113" i="4" s="1"/>
  <c r="AT954" i="4"/>
  <c r="AS954" i="4" s="1"/>
  <c r="AR954" i="4" s="1"/>
  <c r="AQ954" i="4" s="1"/>
  <c r="AP954" i="4" s="1"/>
  <c r="AO954" i="4" s="1"/>
  <c r="AN954" i="4" s="1"/>
  <c r="AM954" i="4" s="1"/>
  <c r="AL954" i="4" s="1"/>
  <c r="AT687" i="4"/>
  <c r="AS687" i="4" s="1"/>
  <c r="AR687" i="4" s="1"/>
  <c r="AQ687" i="4" s="1"/>
  <c r="AP687" i="4" s="1"/>
  <c r="AO687" i="4" s="1"/>
  <c r="AN687" i="4" s="1"/>
  <c r="AM687" i="4" s="1"/>
  <c r="AL687" i="4" s="1"/>
  <c r="AT627" i="4"/>
  <c r="AS627" i="4" s="1"/>
  <c r="AR627" i="4" s="1"/>
  <c r="AQ627" i="4" s="1"/>
  <c r="AP627" i="4" s="1"/>
  <c r="AO627" i="4" s="1"/>
  <c r="AN627" i="4" s="1"/>
  <c r="AM627" i="4" s="1"/>
  <c r="AL627" i="4" s="1"/>
  <c r="AT692" i="4"/>
  <c r="AS692" i="4" s="1"/>
  <c r="AR692" i="4" s="1"/>
  <c r="AQ692" i="4" s="1"/>
  <c r="AP692" i="4" s="1"/>
  <c r="AO692" i="4" s="1"/>
  <c r="AN692" i="4" s="1"/>
  <c r="AM692" i="4" s="1"/>
  <c r="AL692" i="4" s="1"/>
  <c r="BK66" i="4"/>
  <c r="BJ66" i="4" s="1"/>
  <c r="BI66" i="4" s="1"/>
  <c r="BH66" i="4" s="1"/>
  <c r="BG66" i="4" s="1"/>
  <c r="BF66" i="4" s="1"/>
  <c r="BE66" i="4" s="1"/>
  <c r="BD66" i="4" s="1"/>
  <c r="BC66" i="4" s="1"/>
  <c r="BK12" i="4"/>
  <c r="BJ12" i="4" s="1"/>
  <c r="BI12" i="4" s="1"/>
  <c r="BH12" i="4" s="1"/>
  <c r="BG12" i="4" s="1"/>
  <c r="BF12" i="4" s="1"/>
  <c r="BE12" i="4" s="1"/>
  <c r="BD12" i="4" s="1"/>
  <c r="BC12" i="4" s="1"/>
  <c r="AT944" i="4"/>
  <c r="AS944" i="4" s="1"/>
  <c r="AR944" i="4" s="1"/>
  <c r="AQ944" i="4" s="1"/>
  <c r="AP944" i="4" s="1"/>
  <c r="AO944" i="4" s="1"/>
  <c r="AN944" i="4" s="1"/>
  <c r="AM944" i="4" s="1"/>
  <c r="AL944" i="4" s="1"/>
  <c r="AT191" i="4"/>
  <c r="AS191" i="4" s="1"/>
  <c r="AR191" i="4"/>
  <c r="AQ191" i="4" s="1"/>
  <c r="AP191" i="4" s="1"/>
  <c r="AO191" i="4" s="1"/>
  <c r="AN191" i="4" s="1"/>
  <c r="AM191" i="4" s="1"/>
  <c r="AL191" i="4" s="1"/>
  <c r="BK58" i="4"/>
  <c r="BJ58" i="4" s="1"/>
  <c r="BI58" i="4" s="1"/>
  <c r="BH58" i="4" s="1"/>
  <c r="BG58" i="4" s="1"/>
  <c r="BF58" i="4" s="1"/>
  <c r="BE58" i="4" s="1"/>
  <c r="BD58" i="4" s="1"/>
  <c r="BC58" i="4" s="1"/>
  <c r="BK199" i="4"/>
  <c r="BJ199" i="4" s="1"/>
  <c r="BI199" i="4" s="1"/>
  <c r="BH199" i="4" s="1"/>
  <c r="BG199" i="4" s="1"/>
  <c r="BF199" i="4" s="1"/>
  <c r="BE199" i="4" s="1"/>
  <c r="BD199" i="4" s="1"/>
  <c r="BC199" i="4" s="1"/>
  <c r="AT1089" i="4"/>
  <c r="AS1089" i="4" s="1"/>
  <c r="AR1089" i="4" s="1"/>
  <c r="AQ1089" i="4" s="1"/>
  <c r="AP1089" i="4" s="1"/>
  <c r="AO1089" i="4" s="1"/>
  <c r="AN1089" i="4" s="1"/>
  <c r="AM1089" i="4" s="1"/>
  <c r="AL1089" i="4" s="1"/>
  <c r="BK77" i="4"/>
  <c r="BJ77" i="4" s="1"/>
  <c r="BI77" i="4" s="1"/>
  <c r="BH77" i="4" s="1"/>
  <c r="BG77" i="4" s="1"/>
  <c r="BF77" i="4" s="1"/>
  <c r="BE77" i="4" s="1"/>
  <c r="BD77" i="4" s="1"/>
  <c r="BC77" i="4" s="1"/>
  <c r="AT188" i="4"/>
  <c r="AS188" i="4"/>
  <c r="AR188" i="4" s="1"/>
  <c r="AQ188" i="4" s="1"/>
  <c r="AP188" i="4" s="1"/>
  <c r="AO188" i="4" s="1"/>
  <c r="AN188" i="4" s="1"/>
  <c r="AM188" i="4" s="1"/>
  <c r="AL188" i="4" s="1"/>
  <c r="AT27" i="4"/>
  <c r="AS27" i="4"/>
  <c r="AR27" i="4" s="1"/>
  <c r="AQ27" i="4" s="1"/>
  <c r="AP27" i="4" s="1"/>
  <c r="AO27" i="4" s="1"/>
  <c r="AN27" i="4" s="1"/>
  <c r="AM27" i="4" s="1"/>
  <c r="AL27" i="4" s="1"/>
  <c r="AT64" i="4"/>
  <c r="AS64" i="4" s="1"/>
  <c r="AR64" i="4" s="1"/>
  <c r="AQ64" i="4" s="1"/>
  <c r="AP64" i="4" s="1"/>
  <c r="AO64" i="4" s="1"/>
  <c r="AN64" i="4" s="1"/>
  <c r="AM64" i="4" s="1"/>
  <c r="AL64" i="4" s="1"/>
  <c r="AT919" i="4"/>
  <c r="AS919" i="4" s="1"/>
  <c r="AR919" i="4" s="1"/>
  <c r="AQ919" i="4" s="1"/>
  <c r="AP919" i="4" s="1"/>
  <c r="AO919" i="4" s="1"/>
  <c r="AN919" i="4" s="1"/>
  <c r="AM919" i="4" s="1"/>
  <c r="AL919" i="4" s="1"/>
  <c r="BK44" i="4"/>
  <c r="BJ44" i="4" s="1"/>
  <c r="BI44" i="4" s="1"/>
  <c r="BH44" i="4" s="1"/>
  <c r="BG44" i="4" s="1"/>
  <c r="BF44" i="4" s="1"/>
  <c r="BE44" i="4" s="1"/>
  <c r="BD44" i="4" s="1"/>
  <c r="BC44" i="4" s="1"/>
  <c r="AT819" i="4"/>
  <c r="AS819" i="4" s="1"/>
  <c r="AR819" i="4" s="1"/>
  <c r="AQ819" i="4" s="1"/>
  <c r="AP819" i="4" s="1"/>
  <c r="AO819" i="4" s="1"/>
  <c r="AN819" i="4" s="1"/>
  <c r="AM819" i="4" s="1"/>
  <c r="AL819" i="4" s="1"/>
  <c r="AI1056" i="4"/>
  <c r="AK1056" i="4"/>
  <c r="AJ1056" i="4"/>
  <c r="AT714" i="4"/>
  <c r="AS714" i="4" s="1"/>
  <c r="AR714" i="4" s="1"/>
  <c r="AQ714" i="4" s="1"/>
  <c r="AP714" i="4" s="1"/>
  <c r="AO714" i="4" s="1"/>
  <c r="AN714" i="4" s="1"/>
  <c r="AM714" i="4" s="1"/>
  <c r="AL714" i="4" s="1"/>
  <c r="AT43" i="4"/>
  <c r="AS43" i="4"/>
  <c r="AR43" i="4" s="1"/>
  <c r="AQ43" i="4" s="1"/>
  <c r="AP43" i="4" s="1"/>
  <c r="AO43" i="4" s="1"/>
  <c r="AN43" i="4" s="1"/>
  <c r="AM43" i="4" s="1"/>
  <c r="AL43" i="4" s="1"/>
  <c r="BK38" i="4"/>
  <c r="BJ38" i="4" s="1"/>
  <c r="BI38" i="4" s="1"/>
  <c r="BH38" i="4" s="1"/>
  <c r="BG38" i="4" s="1"/>
  <c r="BF38" i="4" s="1"/>
  <c r="BE38" i="4" s="1"/>
  <c r="BD38" i="4" s="1"/>
  <c r="BC38" i="4" s="1"/>
  <c r="AT1013" i="4"/>
  <c r="AS1013" i="4" s="1"/>
  <c r="AR1013" i="4" s="1"/>
  <c r="AQ1013" i="4" s="1"/>
  <c r="AP1013" i="4" s="1"/>
  <c r="AO1013" i="4" s="1"/>
  <c r="AN1013" i="4" s="1"/>
  <c r="AM1013" i="4" s="1"/>
  <c r="AL1013" i="4" s="1"/>
  <c r="AS1127" i="4"/>
  <c r="AR1127" i="4" s="1"/>
  <c r="AQ1127" i="4" s="1"/>
  <c r="AP1127" i="4" s="1"/>
  <c r="AO1127" i="4" s="1"/>
  <c r="AN1127" i="4" s="1"/>
  <c r="AM1127" i="4" s="1"/>
  <c r="AL1127" i="4" s="1"/>
  <c r="AT1127" i="4"/>
  <c r="AT79" i="4"/>
  <c r="AS79" i="4" s="1"/>
  <c r="AR79" i="4" s="1"/>
  <c r="AQ79" i="4" s="1"/>
  <c r="AP79" i="4" s="1"/>
  <c r="AO79" i="4" s="1"/>
  <c r="AN79" i="4" s="1"/>
  <c r="AM79" i="4" s="1"/>
  <c r="AL79" i="4" s="1"/>
  <c r="AT834" i="4"/>
  <c r="AS834" i="4" s="1"/>
  <c r="AR834" i="4" s="1"/>
  <c r="AQ834" i="4"/>
  <c r="AP834" i="4" s="1"/>
  <c r="AO834" i="4" s="1"/>
  <c r="AN834" i="4" s="1"/>
  <c r="AM834" i="4" s="1"/>
  <c r="AL834" i="4" s="1"/>
  <c r="BK103" i="4"/>
  <c r="BJ103" i="4"/>
  <c r="BI103" i="4" s="1"/>
  <c r="BH103" i="4" s="1"/>
  <c r="BG103" i="4" s="1"/>
  <c r="BF103" i="4" s="1"/>
  <c r="BE103" i="4" s="1"/>
  <c r="BD103" i="4" s="1"/>
  <c r="BC103" i="4" s="1"/>
  <c r="AJ342" i="4"/>
  <c r="AK342" i="4"/>
  <c r="AI342" i="4"/>
  <c r="AT820" i="4"/>
  <c r="AS820" i="4" s="1"/>
  <c r="AR820" i="4" s="1"/>
  <c r="AQ820" i="4" s="1"/>
  <c r="AP820" i="4" s="1"/>
  <c r="AO820" i="4" s="1"/>
  <c r="AN820" i="4" s="1"/>
  <c r="AM820" i="4" s="1"/>
  <c r="AL820" i="4" s="1"/>
  <c r="BK147" i="4"/>
  <c r="BJ147" i="4" s="1"/>
  <c r="BI147" i="4" s="1"/>
  <c r="BH147" i="4" s="1"/>
  <c r="BG147" i="4" s="1"/>
  <c r="BF147" i="4" s="1"/>
  <c r="BE147" i="4" s="1"/>
  <c r="BD147" i="4" s="1"/>
  <c r="BC147" i="4" s="1"/>
  <c r="AT699" i="4"/>
  <c r="AS699" i="4" s="1"/>
  <c r="AR699" i="4" s="1"/>
  <c r="AQ699" i="4" s="1"/>
  <c r="AP699" i="4" s="1"/>
  <c r="AO699" i="4" s="1"/>
  <c r="AN699" i="4" s="1"/>
  <c r="AM699" i="4" s="1"/>
  <c r="AL699" i="4" s="1"/>
  <c r="AT1115" i="4"/>
  <c r="AS1115" i="4"/>
  <c r="AR1115" i="4" s="1"/>
  <c r="AQ1115" i="4" s="1"/>
  <c r="AP1115" i="4" s="1"/>
  <c r="AO1115" i="4" s="1"/>
  <c r="AN1115" i="4" s="1"/>
  <c r="AM1115" i="4" s="1"/>
  <c r="AL1115" i="4" s="1"/>
  <c r="AT854" i="4"/>
  <c r="AS854" i="4" s="1"/>
  <c r="AR854" i="4" s="1"/>
  <c r="AQ854" i="4" s="1"/>
  <c r="AP854" i="4" s="1"/>
  <c r="AO854" i="4" s="1"/>
  <c r="AN854" i="4" s="1"/>
  <c r="AM854" i="4" s="1"/>
  <c r="AL854" i="4" s="1"/>
  <c r="AI676" i="4"/>
  <c r="AK676" i="4"/>
  <c r="AJ676" i="4"/>
  <c r="AT617" i="4"/>
  <c r="AS617" i="4" s="1"/>
  <c r="AR617" i="4" s="1"/>
  <c r="AQ617" i="4" s="1"/>
  <c r="AP617" i="4" s="1"/>
  <c r="AO617" i="4" s="1"/>
  <c r="AN617" i="4" s="1"/>
  <c r="AM617" i="4" s="1"/>
  <c r="AL617" i="4" s="1"/>
  <c r="BK45" i="4"/>
  <c r="BJ45" i="4" s="1"/>
  <c r="BI45" i="4" s="1"/>
  <c r="BH45" i="4" s="1"/>
  <c r="BG45" i="4" s="1"/>
  <c r="BF45" i="4" s="1"/>
  <c r="BE45" i="4" s="1"/>
  <c r="BD45" i="4" s="1"/>
  <c r="BC45" i="4" s="1"/>
  <c r="AT880" i="4"/>
  <c r="AS880" i="4" s="1"/>
  <c r="AR880" i="4" s="1"/>
  <c r="AQ880" i="4" s="1"/>
  <c r="AP880" i="4" s="1"/>
  <c r="AO880" i="4" s="1"/>
  <c r="AN880" i="4" s="1"/>
  <c r="AM880" i="4" s="1"/>
  <c r="AL880" i="4" s="1"/>
  <c r="AT334" i="4"/>
  <c r="AS334" i="4" s="1"/>
  <c r="AR334" i="4" s="1"/>
  <c r="AQ334" i="4" s="1"/>
  <c r="AP334" i="4" s="1"/>
  <c r="AO334" i="4" s="1"/>
  <c r="AN334" i="4" s="1"/>
  <c r="AM334" i="4" s="1"/>
  <c r="AL334" i="4" s="1"/>
  <c r="BK202" i="4"/>
  <c r="BJ202" i="4" s="1"/>
  <c r="BI202" i="4" s="1"/>
  <c r="BH202" i="4" s="1"/>
  <c r="BG202" i="4" s="1"/>
  <c r="BF202" i="4" s="1"/>
  <c r="BE202" i="4" s="1"/>
  <c r="BD202" i="4" s="1"/>
  <c r="BC202" i="4" s="1"/>
  <c r="AT549" i="4"/>
  <c r="AS549" i="4"/>
  <c r="AR549" i="4" s="1"/>
  <c r="AQ549" i="4" s="1"/>
  <c r="AP549" i="4" s="1"/>
  <c r="AO549" i="4" s="1"/>
  <c r="AN549" i="4" s="1"/>
  <c r="AM549" i="4" s="1"/>
  <c r="AL549" i="4" s="1"/>
  <c r="BK104" i="4"/>
  <c r="BJ104" i="4" s="1"/>
  <c r="BI104" i="4" s="1"/>
  <c r="BH104" i="4" s="1"/>
  <c r="BG104" i="4" s="1"/>
  <c r="BF104" i="4" s="1"/>
  <c r="BE104" i="4" s="1"/>
  <c r="BD104" i="4" s="1"/>
  <c r="BC104" i="4" s="1"/>
  <c r="BK175" i="4"/>
  <c r="BJ175" i="4"/>
  <c r="BI175" i="4" s="1"/>
  <c r="BH175" i="4" s="1"/>
  <c r="BG175" i="4" s="1"/>
  <c r="BF175" i="4" s="1"/>
  <c r="BE175" i="4" s="1"/>
  <c r="BD175" i="4" s="1"/>
  <c r="BC175" i="4" s="1"/>
  <c r="AT713" i="4"/>
  <c r="AS713" i="4" s="1"/>
  <c r="AR713" i="4" s="1"/>
  <c r="AQ713" i="4" s="1"/>
  <c r="AP713" i="4" s="1"/>
  <c r="AO713" i="4" s="1"/>
  <c r="AN713" i="4" s="1"/>
  <c r="AM713" i="4" s="1"/>
  <c r="AL713" i="4" s="1"/>
  <c r="AT677" i="4"/>
  <c r="AS677" i="4" s="1"/>
  <c r="AR677" i="4" s="1"/>
  <c r="AQ677" i="4" s="1"/>
  <c r="AP677" i="4" s="1"/>
  <c r="AO677" i="4" s="1"/>
  <c r="AN677" i="4" s="1"/>
  <c r="AM677" i="4" s="1"/>
  <c r="AL677" i="4" s="1"/>
  <c r="AT68" i="4"/>
  <c r="AS68" i="4" s="1"/>
  <c r="AR68" i="4" s="1"/>
  <c r="AQ68" i="4" s="1"/>
  <c r="AP68" i="4" s="1"/>
  <c r="AO68" i="4" s="1"/>
  <c r="AN68" i="4" s="1"/>
  <c r="AM68" i="4" s="1"/>
  <c r="AL68" i="4" s="1"/>
  <c r="AT62" i="4"/>
  <c r="AS62" i="4" s="1"/>
  <c r="AR62" i="4" s="1"/>
  <c r="AQ62" i="4"/>
  <c r="AP62" i="4" s="1"/>
  <c r="AO62" i="4" s="1"/>
  <c r="AN62" i="4" s="1"/>
  <c r="AM62" i="4" s="1"/>
  <c r="AL62" i="4" s="1"/>
  <c r="AT990" i="4"/>
  <c r="AS990" i="4" s="1"/>
  <c r="AR990" i="4" s="1"/>
  <c r="AQ990" i="4" s="1"/>
  <c r="AP990" i="4" s="1"/>
  <c r="AO990" i="4" s="1"/>
  <c r="AN990" i="4" s="1"/>
  <c r="AM990" i="4" s="1"/>
  <c r="AL990" i="4" s="1"/>
  <c r="BK197" i="4"/>
  <c r="BJ197" i="4" s="1"/>
  <c r="BI197" i="4" s="1"/>
  <c r="BH197" i="4" s="1"/>
  <c r="BG197" i="4"/>
  <c r="BF197" i="4" s="1"/>
  <c r="BE197" i="4" s="1"/>
  <c r="BD197" i="4" s="1"/>
  <c r="BC197" i="4" s="1"/>
  <c r="AT872" i="4"/>
  <c r="AS872" i="4" s="1"/>
  <c r="AR872" i="4" s="1"/>
  <c r="AQ872" i="4" s="1"/>
  <c r="AP872" i="4" s="1"/>
  <c r="AO872" i="4" s="1"/>
  <c r="AN872" i="4" s="1"/>
  <c r="AM872" i="4" s="1"/>
  <c r="AL872" i="4" s="1"/>
  <c r="AI259" i="4"/>
  <c r="AH259" i="4" s="1"/>
  <c r="AJ259" i="4"/>
  <c r="AK259" i="4"/>
  <c r="AT642" i="4"/>
  <c r="AS642" i="4" s="1"/>
  <c r="AR642" i="4" s="1"/>
  <c r="AQ642" i="4" s="1"/>
  <c r="AP642" i="4" s="1"/>
  <c r="AO642" i="4" s="1"/>
  <c r="AN642" i="4" s="1"/>
  <c r="AM642" i="4" s="1"/>
  <c r="AL642" i="4" s="1"/>
  <c r="AT1129" i="4"/>
  <c r="AS1129" i="4" s="1"/>
  <c r="AR1129" i="4" s="1"/>
  <c r="AQ1129" i="4" s="1"/>
  <c r="AP1129" i="4" s="1"/>
  <c r="AO1129" i="4" s="1"/>
  <c r="AN1129" i="4" s="1"/>
  <c r="AM1129" i="4" s="1"/>
  <c r="AL1129" i="4" s="1"/>
  <c r="AT871" i="4"/>
  <c r="AS871" i="4"/>
  <c r="AR871" i="4" s="1"/>
  <c r="AQ871" i="4" s="1"/>
  <c r="AP871" i="4" s="1"/>
  <c r="AO871" i="4" s="1"/>
  <c r="AN871" i="4" s="1"/>
  <c r="AM871" i="4" s="1"/>
  <c r="AL871" i="4" s="1"/>
  <c r="AT392" i="4"/>
  <c r="AS392" i="4" s="1"/>
  <c r="AR392" i="4" s="1"/>
  <c r="AQ392" i="4" s="1"/>
  <c r="AP392" i="4" s="1"/>
  <c r="AO392" i="4" s="1"/>
  <c r="AN392" i="4" s="1"/>
  <c r="AM392" i="4" s="1"/>
  <c r="AL392" i="4" s="1"/>
  <c r="AT1065" i="4"/>
  <c r="AS1065" i="4" s="1"/>
  <c r="AR1065" i="4" s="1"/>
  <c r="AQ1065" i="4" s="1"/>
  <c r="AP1065" i="4" s="1"/>
  <c r="AO1065" i="4" s="1"/>
  <c r="AN1065" i="4" s="1"/>
  <c r="AM1065" i="4" s="1"/>
  <c r="AL1065" i="4" s="1"/>
  <c r="AT539" i="4"/>
  <c r="AS539" i="4"/>
  <c r="AR539" i="4" s="1"/>
  <c r="AQ539" i="4" s="1"/>
  <c r="AP539" i="4" s="1"/>
  <c r="AO539" i="4" s="1"/>
  <c r="AN539" i="4" s="1"/>
  <c r="AM539" i="4" s="1"/>
  <c r="AL539" i="4" s="1"/>
  <c r="BK138" i="4"/>
  <c r="BJ138" i="4" s="1"/>
  <c r="BI138" i="4" s="1"/>
  <c r="BH138" i="4" s="1"/>
  <c r="BG138" i="4" s="1"/>
  <c r="BF138" i="4" s="1"/>
  <c r="BE138" i="4" s="1"/>
  <c r="BD138" i="4" s="1"/>
  <c r="BC138" i="4" s="1"/>
  <c r="AT1037" i="4"/>
  <c r="AS1037" i="4" s="1"/>
  <c r="AR1037" i="4" s="1"/>
  <c r="AQ1037" i="4" s="1"/>
  <c r="AP1037" i="4" s="1"/>
  <c r="AO1037" i="4" s="1"/>
  <c r="AN1037" i="4" s="1"/>
  <c r="AM1037" i="4" s="1"/>
  <c r="AL1037" i="4" s="1"/>
  <c r="AT435" i="4"/>
  <c r="AS435" i="4" s="1"/>
  <c r="AR435" i="4" s="1"/>
  <c r="AQ435" i="4" s="1"/>
  <c r="AP435" i="4" s="1"/>
  <c r="AO435" i="4" s="1"/>
  <c r="AN435" i="4" s="1"/>
  <c r="AM435" i="4" s="1"/>
  <c r="AL435" i="4" s="1"/>
  <c r="AT731" i="4"/>
  <c r="AS731" i="4" s="1"/>
  <c r="AR731" i="4" s="1"/>
  <c r="AQ731" i="4" s="1"/>
  <c r="AP731" i="4" s="1"/>
  <c r="AO731" i="4" s="1"/>
  <c r="AN731" i="4" s="1"/>
  <c r="AM731" i="4" s="1"/>
  <c r="AL731" i="4" s="1"/>
  <c r="AT1101" i="4"/>
  <c r="AS1101" i="4" s="1"/>
  <c r="AR1101" i="4" s="1"/>
  <c r="AQ1101" i="4" s="1"/>
  <c r="AP1101" i="4" s="1"/>
  <c r="AO1101" i="4" s="1"/>
  <c r="AN1101" i="4" s="1"/>
  <c r="AM1101" i="4" s="1"/>
  <c r="AL1101" i="4" s="1"/>
  <c r="AK295" i="4"/>
  <c r="AI295" i="4"/>
  <c r="AH295" i="4" s="1"/>
  <c r="AJ295" i="4"/>
  <c r="AJ140" i="4"/>
  <c r="AK140" i="4"/>
  <c r="AI140" i="4"/>
  <c r="AR212" i="4"/>
  <c r="AQ212" i="4" s="1"/>
  <c r="AP212" i="4" s="1"/>
  <c r="AO212" i="4" s="1"/>
  <c r="AN212" i="4" s="1"/>
  <c r="AM212" i="4" s="1"/>
  <c r="AL212" i="4" s="1"/>
  <c r="AT212" i="4"/>
  <c r="AS212" i="4" s="1"/>
  <c r="AT264" i="4"/>
  <c r="AS264" i="4" s="1"/>
  <c r="AR264" i="4" s="1"/>
  <c r="AQ264" i="4" s="1"/>
  <c r="AP264" i="4" s="1"/>
  <c r="AO264" i="4" s="1"/>
  <c r="AN264" i="4" s="1"/>
  <c r="AM264" i="4" s="1"/>
  <c r="AL264" i="4" s="1"/>
  <c r="AT394" i="4"/>
  <c r="AS394" i="4" s="1"/>
  <c r="AR394" i="4" s="1"/>
  <c r="AQ394" i="4" s="1"/>
  <c r="AP394" i="4" s="1"/>
  <c r="AO394" i="4" s="1"/>
  <c r="AN394" i="4" s="1"/>
  <c r="AM394" i="4" s="1"/>
  <c r="AL394" i="4" s="1"/>
  <c r="AT573" i="4"/>
  <c r="AS573" i="4" s="1"/>
  <c r="AR573" i="4" s="1"/>
  <c r="AQ573" i="4" s="1"/>
  <c r="AP573" i="4" s="1"/>
  <c r="AO573" i="4" s="1"/>
  <c r="AN573" i="4" s="1"/>
  <c r="AM573" i="4" s="1"/>
  <c r="AL573" i="4" s="1"/>
  <c r="AJ453" i="4"/>
  <c r="AK453" i="4"/>
  <c r="AI453" i="4"/>
  <c r="AT87" i="4"/>
  <c r="AS87" i="4" s="1"/>
  <c r="AR87" i="4" s="1"/>
  <c r="AQ87" i="4" s="1"/>
  <c r="AP87" i="4" s="1"/>
  <c r="AO87" i="4" s="1"/>
  <c r="AN87" i="4" s="1"/>
  <c r="AM87" i="4" s="1"/>
  <c r="AL87" i="4" s="1"/>
  <c r="BK193" i="4"/>
  <c r="BJ193" i="4" s="1"/>
  <c r="BI193" i="4"/>
  <c r="BH193" i="4" s="1"/>
  <c r="BG193" i="4" s="1"/>
  <c r="BF193" i="4" s="1"/>
  <c r="BE193" i="4" s="1"/>
  <c r="BD193" i="4" s="1"/>
  <c r="BC193" i="4" s="1"/>
  <c r="BK62" i="4"/>
  <c r="BJ62" i="4"/>
  <c r="BI62" i="4" s="1"/>
  <c r="BH62" i="4" s="1"/>
  <c r="BG62" i="4" s="1"/>
  <c r="BF62" i="4" s="1"/>
  <c r="BE62" i="4" s="1"/>
  <c r="BD62" i="4" s="1"/>
  <c r="BC62" i="4" s="1"/>
  <c r="AI159" i="4"/>
  <c r="AH159" i="4" s="1"/>
  <c r="AJ159" i="4"/>
  <c r="AK159" i="4"/>
  <c r="AK107" i="4"/>
  <c r="AI107" i="4"/>
  <c r="AJ107" i="4"/>
  <c r="AT126" i="4"/>
  <c r="AS126" i="4" s="1"/>
  <c r="AR126" i="4"/>
  <c r="AQ126" i="4" s="1"/>
  <c r="AP126" i="4" s="1"/>
  <c r="AO126" i="4" s="1"/>
  <c r="AN126" i="4" s="1"/>
  <c r="AM126" i="4" s="1"/>
  <c r="AL126" i="4" s="1"/>
  <c r="AT1038" i="4"/>
  <c r="AS1038" i="4"/>
  <c r="AR1038" i="4" s="1"/>
  <c r="AQ1038" i="4" s="1"/>
  <c r="AP1038" i="4" s="1"/>
  <c r="AO1038" i="4" s="1"/>
  <c r="AN1038" i="4" s="1"/>
  <c r="AM1038" i="4" s="1"/>
  <c r="AL1038" i="4" s="1"/>
  <c r="BK143" i="4"/>
  <c r="BJ143" i="4" s="1"/>
  <c r="BI143" i="4" s="1"/>
  <c r="BH143" i="4" s="1"/>
  <c r="BG143" i="4" s="1"/>
  <c r="BF143" i="4" s="1"/>
  <c r="BE143" i="4" s="1"/>
  <c r="BD143" i="4" s="1"/>
  <c r="BC143" i="4" s="1"/>
  <c r="AI543" i="4"/>
  <c r="AK543" i="4"/>
  <c r="AJ543" i="4"/>
  <c r="AT383" i="4"/>
  <c r="AS383" i="4" s="1"/>
  <c r="AR383" i="4" s="1"/>
  <c r="AQ383" i="4" s="1"/>
  <c r="AP383" i="4" s="1"/>
  <c r="AO383" i="4" s="1"/>
  <c r="AN383" i="4" s="1"/>
  <c r="AM383" i="4" s="1"/>
  <c r="AL383" i="4" s="1"/>
  <c r="AT582" i="4"/>
  <c r="AS582" i="4" s="1"/>
  <c r="AR582" i="4" s="1"/>
  <c r="AQ582" i="4" s="1"/>
  <c r="AP582" i="4" s="1"/>
  <c r="AO582" i="4" s="1"/>
  <c r="AN582" i="4" s="1"/>
  <c r="AM582" i="4" s="1"/>
  <c r="AL582" i="4" s="1"/>
  <c r="AT177" i="4"/>
  <c r="AS177" i="4"/>
  <c r="AR177" i="4" s="1"/>
  <c r="AQ177" i="4" s="1"/>
  <c r="AP177" i="4" s="1"/>
  <c r="AO177" i="4" s="1"/>
  <c r="AN177" i="4" s="1"/>
  <c r="AM177" i="4" s="1"/>
  <c r="AL177" i="4" s="1"/>
  <c r="AK340" i="4"/>
  <c r="AJ340" i="4"/>
  <c r="AI340" i="4"/>
  <c r="AT481" i="4"/>
  <c r="AS481" i="4" s="1"/>
  <c r="AR481" i="4" s="1"/>
  <c r="AQ481" i="4" s="1"/>
  <c r="AP481" i="4" s="1"/>
  <c r="AO481" i="4" s="1"/>
  <c r="AN481" i="4" s="1"/>
  <c r="AM481" i="4" s="1"/>
  <c r="AL481" i="4" s="1"/>
  <c r="AK269" i="4"/>
  <c r="AJ269" i="4"/>
  <c r="AI269" i="4"/>
  <c r="AI307" i="4"/>
  <c r="AH307" i="4" s="1"/>
  <c r="AJ307" i="4"/>
  <c r="AK307" i="4"/>
  <c r="AJ228" i="4"/>
  <c r="AI228" i="4"/>
  <c r="AK228" i="4"/>
  <c r="AJ283" i="4"/>
  <c r="AK283" i="4"/>
  <c r="AI283" i="4"/>
  <c r="AK165" i="4"/>
  <c r="AJ165" i="4"/>
  <c r="AI165" i="4"/>
  <c r="AT316" i="4"/>
  <c r="AS316" i="4" s="1"/>
  <c r="AR316" i="4" s="1"/>
  <c r="AQ316" i="4" s="1"/>
  <c r="AP316" i="4" s="1"/>
  <c r="AO316" i="4" s="1"/>
  <c r="AN316" i="4" s="1"/>
  <c r="AM316" i="4" s="1"/>
  <c r="AL316" i="4" s="1"/>
  <c r="AT814" i="4"/>
  <c r="AS814" i="4"/>
  <c r="AR814" i="4" s="1"/>
  <c r="AQ814" i="4" s="1"/>
  <c r="AP814" i="4" s="1"/>
  <c r="AO814" i="4" s="1"/>
  <c r="AN814" i="4" s="1"/>
  <c r="AM814" i="4" s="1"/>
  <c r="AL814" i="4" s="1"/>
  <c r="AI421" i="4"/>
  <c r="AK421" i="4"/>
  <c r="AJ421" i="4"/>
  <c r="AI356" i="4"/>
  <c r="AJ356" i="4"/>
  <c r="AK356" i="4"/>
  <c r="AT373" i="4"/>
  <c r="AS373" i="4" s="1"/>
  <c r="AR373" i="4"/>
  <c r="AQ373" i="4" s="1"/>
  <c r="AP373" i="4" s="1"/>
  <c r="AO373" i="4" s="1"/>
  <c r="AN373" i="4" s="1"/>
  <c r="AM373" i="4" s="1"/>
  <c r="AL373" i="4" s="1"/>
  <c r="AJ268" i="4"/>
  <c r="AK268" i="4"/>
  <c r="AI268" i="4"/>
  <c r="AH268" i="4" s="1"/>
  <c r="AJ302" i="4"/>
  <c r="AI302" i="4"/>
  <c r="AK302" i="4"/>
  <c r="AT389" i="4"/>
  <c r="AS389" i="4" s="1"/>
  <c r="AR389" i="4" s="1"/>
  <c r="AQ389" i="4"/>
  <c r="AP389" i="4" s="1"/>
  <c r="AO389" i="4" s="1"/>
  <c r="AN389" i="4" s="1"/>
  <c r="AM389" i="4" s="1"/>
  <c r="AL389" i="4" s="1"/>
  <c r="AK499" i="4"/>
  <c r="AJ499" i="4"/>
  <c r="AI499" i="4"/>
  <c r="AK229" i="4"/>
  <c r="AI229" i="4"/>
  <c r="AJ229" i="4"/>
  <c r="AJ232" i="4"/>
  <c r="AI232" i="4"/>
  <c r="AH232" i="4" s="1"/>
  <c r="AK232" i="4"/>
  <c r="BK196" i="4"/>
  <c r="BJ196" i="4" s="1"/>
  <c r="BI196" i="4" s="1"/>
  <c r="BH196" i="4" s="1"/>
  <c r="BG196" i="4" s="1"/>
  <c r="BF196" i="4" s="1"/>
  <c r="BE196" i="4" s="1"/>
  <c r="BD196" i="4" s="1"/>
  <c r="BC196" i="4" s="1"/>
  <c r="AI548" i="4"/>
  <c r="AH548" i="4" s="1"/>
  <c r="AJ548" i="4"/>
  <c r="AK548" i="4"/>
  <c r="AT265" i="4"/>
  <c r="AS265" i="4" s="1"/>
  <c r="AR265" i="4" s="1"/>
  <c r="AQ265" i="4" s="1"/>
  <c r="AP265" i="4" s="1"/>
  <c r="AO265" i="4" s="1"/>
  <c r="AN265" i="4" s="1"/>
  <c r="AM265" i="4" s="1"/>
  <c r="AL265" i="4" s="1"/>
  <c r="AT208" i="4"/>
  <c r="AS208" i="4" s="1"/>
  <c r="AR208" i="4" s="1"/>
  <c r="AQ208" i="4" s="1"/>
  <c r="AP208" i="4" s="1"/>
  <c r="AO208" i="4" s="1"/>
  <c r="AN208" i="4" s="1"/>
  <c r="AM208" i="4" s="1"/>
  <c r="AL208" i="4" s="1"/>
  <c r="AT1046" i="4"/>
  <c r="AS1046" i="4" s="1"/>
  <c r="AR1046" i="4" s="1"/>
  <c r="AQ1046" i="4" s="1"/>
  <c r="AP1046" i="4" s="1"/>
  <c r="AO1046" i="4" s="1"/>
  <c r="AN1046" i="4" s="1"/>
  <c r="AM1046" i="4" s="1"/>
  <c r="AL1046" i="4" s="1"/>
  <c r="BI84" i="4"/>
  <c r="BH84" i="4" s="1"/>
  <c r="BG84" i="4" s="1"/>
  <c r="BF84" i="4" s="1"/>
  <c r="BE84" i="4" s="1"/>
  <c r="BD84" i="4" s="1"/>
  <c r="BC84" i="4" s="1"/>
  <c r="BK84" i="4"/>
  <c r="BJ84" i="4" s="1"/>
  <c r="AT918" i="4"/>
  <c r="AS918" i="4" s="1"/>
  <c r="AR918" i="4" s="1"/>
  <c r="AQ918" i="4" s="1"/>
  <c r="AP918" i="4" s="1"/>
  <c r="AO918" i="4" s="1"/>
  <c r="AN918" i="4" s="1"/>
  <c r="AM918" i="4" s="1"/>
  <c r="AL918" i="4" s="1"/>
  <c r="AH886" i="4"/>
  <c r="AH89" i="4"/>
  <c r="AB89" i="4" s="1"/>
  <c r="AH1131" i="4"/>
  <c r="AH148" i="4"/>
  <c r="AA148" i="4" s="1"/>
  <c r="AE148" i="4" s="1"/>
  <c r="AH799" i="4"/>
  <c r="AH200" i="4"/>
  <c r="AA200" i="4" s="1"/>
  <c r="AE200" i="4" s="1"/>
  <c r="AH941" i="4"/>
  <c r="BK73" i="4"/>
  <c r="BJ73" i="4" s="1"/>
  <c r="BI73" i="4" s="1"/>
  <c r="BH73" i="4" s="1"/>
  <c r="BG73" i="4" s="1"/>
  <c r="BF73" i="4" s="1"/>
  <c r="BE73" i="4" s="1"/>
  <c r="BD73" i="4" s="1"/>
  <c r="BC73" i="4" s="1"/>
  <c r="AT1121" i="4"/>
  <c r="AS1121" i="4" s="1"/>
  <c r="AR1121" i="4" s="1"/>
  <c r="AQ1121" i="4" s="1"/>
  <c r="AP1121" i="4" s="1"/>
  <c r="AO1121" i="4" s="1"/>
  <c r="AN1121" i="4" s="1"/>
  <c r="AM1121" i="4" s="1"/>
  <c r="AL1121" i="4" s="1"/>
  <c r="AT1125" i="4"/>
  <c r="AS1125" i="4" s="1"/>
  <c r="AR1125" i="4" s="1"/>
  <c r="AQ1125" i="4" s="1"/>
  <c r="AP1125" i="4" s="1"/>
  <c r="AO1125" i="4" s="1"/>
  <c r="AN1125" i="4" s="1"/>
  <c r="AM1125" i="4" s="1"/>
  <c r="AL1125" i="4" s="1"/>
  <c r="AT1074" i="4"/>
  <c r="AS1074" i="4" s="1"/>
  <c r="AR1074" i="4" s="1"/>
  <c r="AQ1074" i="4" s="1"/>
  <c r="AP1074" i="4" s="1"/>
  <c r="AO1074" i="4" s="1"/>
  <c r="AN1074" i="4" s="1"/>
  <c r="AM1074" i="4" s="1"/>
  <c r="AL1074" i="4" s="1"/>
  <c r="AT979" i="4"/>
  <c r="AS979" i="4" s="1"/>
  <c r="AR979" i="4" s="1"/>
  <c r="AQ979" i="4" s="1"/>
  <c r="AP979" i="4" s="1"/>
  <c r="AO979" i="4" s="1"/>
  <c r="AN979" i="4" s="1"/>
  <c r="AM979" i="4" s="1"/>
  <c r="AL979" i="4" s="1"/>
  <c r="AT1069" i="4"/>
  <c r="AS1069" i="4" s="1"/>
  <c r="AR1069" i="4" s="1"/>
  <c r="AQ1069" i="4" s="1"/>
  <c r="AP1069" i="4" s="1"/>
  <c r="AO1069" i="4" s="1"/>
  <c r="AN1069" i="4" s="1"/>
  <c r="AM1069" i="4" s="1"/>
  <c r="AL1069" i="4" s="1"/>
  <c r="AT1130" i="4"/>
  <c r="AS1130" i="4"/>
  <c r="AR1130" i="4" s="1"/>
  <c r="AQ1130" i="4" s="1"/>
  <c r="AP1130" i="4" s="1"/>
  <c r="AO1130" i="4" s="1"/>
  <c r="AN1130" i="4" s="1"/>
  <c r="AM1130" i="4" s="1"/>
  <c r="AL1130" i="4" s="1"/>
  <c r="AT282" i="4"/>
  <c r="AS282" i="4" s="1"/>
  <c r="AR282" i="4" s="1"/>
  <c r="AQ282" i="4"/>
  <c r="AP282" i="4" s="1"/>
  <c r="AO282" i="4" s="1"/>
  <c r="AN282" i="4" s="1"/>
  <c r="AM282" i="4" s="1"/>
  <c r="AL282" i="4" s="1"/>
  <c r="AT502" i="4"/>
  <c r="AS502" i="4" s="1"/>
  <c r="AR502" i="4" s="1"/>
  <c r="AQ502" i="4" s="1"/>
  <c r="AP502" i="4" s="1"/>
  <c r="AO502" i="4" s="1"/>
  <c r="AN502" i="4" s="1"/>
  <c r="AM502" i="4" s="1"/>
  <c r="AL502" i="4" s="1"/>
  <c r="BK146" i="4"/>
  <c r="BJ146" i="4" s="1"/>
  <c r="BI146" i="4" s="1"/>
  <c r="BH146" i="4" s="1"/>
  <c r="BG146" i="4" s="1"/>
  <c r="BF146" i="4" s="1"/>
  <c r="BE146" i="4" s="1"/>
  <c r="BD146" i="4" s="1"/>
  <c r="BC146" i="4" s="1"/>
  <c r="BK180" i="4"/>
  <c r="BJ180" i="4" s="1"/>
  <c r="BI180" i="4" s="1"/>
  <c r="BH180" i="4" s="1"/>
  <c r="BG180" i="4" s="1"/>
  <c r="BF180" i="4" s="1"/>
  <c r="BE180" i="4" s="1"/>
  <c r="BD180" i="4" s="1"/>
  <c r="BC180" i="4" s="1"/>
  <c r="BK132" i="4"/>
  <c r="BJ132" i="4" s="1"/>
  <c r="BI132" i="4" s="1"/>
  <c r="BH132" i="4" s="1"/>
  <c r="BG132" i="4" s="1"/>
  <c r="BF132" i="4" s="1"/>
  <c r="BE132" i="4" s="1"/>
  <c r="BD132" i="4" s="1"/>
  <c r="BC132" i="4" s="1"/>
  <c r="AT519" i="4"/>
  <c r="AS519" i="4" s="1"/>
  <c r="AR519" i="4" s="1"/>
  <c r="AQ519" i="4" s="1"/>
  <c r="AP519" i="4" s="1"/>
  <c r="AO519" i="4" s="1"/>
  <c r="AN519" i="4" s="1"/>
  <c r="AM519" i="4" s="1"/>
  <c r="AL519" i="4" s="1"/>
  <c r="AT873" i="4"/>
  <c r="AS873" i="4" s="1"/>
  <c r="AR873" i="4" s="1"/>
  <c r="AQ873" i="4" s="1"/>
  <c r="AP873" i="4" s="1"/>
  <c r="AO873" i="4" s="1"/>
  <c r="AN873" i="4" s="1"/>
  <c r="AM873" i="4" s="1"/>
  <c r="AL873" i="4" s="1"/>
  <c r="AT58" i="4"/>
  <c r="AS58" i="4"/>
  <c r="AR58" i="4" s="1"/>
  <c r="AQ58" i="4" s="1"/>
  <c r="AP58" i="4" s="1"/>
  <c r="AO58" i="4" s="1"/>
  <c r="AN58" i="4" s="1"/>
  <c r="AM58" i="4" s="1"/>
  <c r="AL58" i="4" s="1"/>
  <c r="AT161" i="4"/>
  <c r="AS161" i="4" s="1"/>
  <c r="AR161" i="4" s="1"/>
  <c r="AQ161" i="4" s="1"/>
  <c r="AP161" i="4" s="1"/>
  <c r="AO161" i="4" s="1"/>
  <c r="AN161" i="4" s="1"/>
  <c r="AM161" i="4" s="1"/>
  <c r="AL161" i="4" s="1"/>
  <c r="BK158" i="4"/>
  <c r="BJ158" i="4"/>
  <c r="BI158" i="4" s="1"/>
  <c r="BH158" i="4" s="1"/>
  <c r="BG158" i="4" s="1"/>
  <c r="BF158" i="4" s="1"/>
  <c r="BE158" i="4" s="1"/>
  <c r="BD158" i="4" s="1"/>
  <c r="BC158" i="4" s="1"/>
  <c r="AT742" i="4"/>
  <c r="AS742" i="4" s="1"/>
  <c r="AR742" i="4" s="1"/>
  <c r="AQ742" i="4" s="1"/>
  <c r="AP742" i="4" s="1"/>
  <c r="AO742" i="4" s="1"/>
  <c r="AN742" i="4" s="1"/>
  <c r="AM742" i="4" s="1"/>
  <c r="AL742" i="4" s="1"/>
  <c r="AT884" i="4"/>
  <c r="AS884" i="4" s="1"/>
  <c r="AR884" i="4" s="1"/>
  <c r="AQ884" i="4" s="1"/>
  <c r="AP884" i="4" s="1"/>
  <c r="AO884" i="4" s="1"/>
  <c r="AN884" i="4" s="1"/>
  <c r="AM884" i="4" s="1"/>
  <c r="AL884" i="4" s="1"/>
  <c r="BK142" i="4"/>
  <c r="BJ142" i="4" s="1"/>
  <c r="BI142" i="4" s="1"/>
  <c r="BH142" i="4" s="1"/>
  <c r="BG142" i="4" s="1"/>
  <c r="BF142" i="4" s="1"/>
  <c r="BE142" i="4" s="1"/>
  <c r="BD142" i="4" s="1"/>
  <c r="BC142" i="4" s="1"/>
  <c r="AT1035" i="4"/>
  <c r="AS1035" i="4" s="1"/>
  <c r="AR1035" i="4" s="1"/>
  <c r="AQ1035" i="4" s="1"/>
  <c r="AP1035" i="4" s="1"/>
  <c r="AO1035" i="4" s="1"/>
  <c r="AN1035" i="4" s="1"/>
  <c r="AM1035" i="4" s="1"/>
  <c r="AL1035" i="4" s="1"/>
  <c r="AT906" i="4"/>
  <c r="AS906" i="4" s="1"/>
  <c r="AR906" i="4" s="1"/>
  <c r="AQ906" i="4" s="1"/>
  <c r="AP906" i="4" s="1"/>
  <c r="AO906" i="4" s="1"/>
  <c r="AN906" i="4" s="1"/>
  <c r="AM906" i="4" s="1"/>
  <c r="AL906" i="4" s="1"/>
  <c r="BK166" i="4"/>
  <c r="BJ166" i="4" s="1"/>
  <c r="BI166" i="4" s="1"/>
  <c r="BH166" i="4" s="1"/>
  <c r="BG166" i="4"/>
  <c r="BF166" i="4" s="1"/>
  <c r="BE166" i="4" s="1"/>
  <c r="BD166" i="4" s="1"/>
  <c r="BC166" i="4" s="1"/>
  <c r="AT592" i="4"/>
  <c r="AS592" i="4"/>
  <c r="AR592" i="4" s="1"/>
  <c r="AQ592" i="4" s="1"/>
  <c r="AP592" i="4" s="1"/>
  <c r="AO592" i="4" s="1"/>
  <c r="AN592" i="4" s="1"/>
  <c r="AM592" i="4" s="1"/>
  <c r="AL592" i="4" s="1"/>
  <c r="AT424" i="4"/>
  <c r="AS424" i="4" s="1"/>
  <c r="AR424" i="4" s="1"/>
  <c r="AQ424" i="4" s="1"/>
  <c r="AP424" i="4" s="1"/>
  <c r="AO424" i="4" s="1"/>
  <c r="AN424" i="4" s="1"/>
  <c r="AM424" i="4" s="1"/>
  <c r="AL424" i="4" s="1"/>
  <c r="BJ10" i="4"/>
  <c r="BI10" i="4" s="1"/>
  <c r="BH10" i="4" s="1"/>
  <c r="BG10" i="4" s="1"/>
  <c r="BF10" i="4" s="1"/>
  <c r="BE10" i="4" s="1"/>
  <c r="BD10" i="4" s="1"/>
  <c r="BC10" i="4" s="1"/>
  <c r="BK10" i="4"/>
  <c r="AT860" i="4"/>
  <c r="AS860" i="4" s="1"/>
  <c r="AR860" i="4" s="1"/>
  <c r="AQ860" i="4" s="1"/>
  <c r="AP860" i="4" s="1"/>
  <c r="AO860" i="4" s="1"/>
  <c r="AN860" i="4" s="1"/>
  <c r="AM860" i="4" s="1"/>
  <c r="AL860" i="4" s="1"/>
  <c r="BK7" i="4"/>
  <c r="BJ7" i="4" s="1"/>
  <c r="BI7" i="4" s="1"/>
  <c r="BH7" i="4" s="1"/>
  <c r="BG7" i="4" s="1"/>
  <c r="BF7" i="4" s="1"/>
  <c r="BE7" i="4" s="1"/>
  <c r="BD7" i="4" s="1"/>
  <c r="BC7" i="4" s="1"/>
  <c r="AT672" i="4"/>
  <c r="AS672" i="4" s="1"/>
  <c r="AR672" i="4" s="1"/>
  <c r="AQ672" i="4" s="1"/>
  <c r="AP672" i="4" s="1"/>
  <c r="AO672" i="4" s="1"/>
  <c r="AN672" i="4" s="1"/>
  <c r="AM672" i="4" s="1"/>
  <c r="AL672" i="4" s="1"/>
  <c r="AT325" i="4"/>
  <c r="AS325" i="4" s="1"/>
  <c r="AR325" i="4" s="1"/>
  <c r="AQ325" i="4" s="1"/>
  <c r="AP325" i="4" s="1"/>
  <c r="AO325" i="4" s="1"/>
  <c r="AN325" i="4" s="1"/>
  <c r="AM325" i="4" s="1"/>
  <c r="AL325" i="4" s="1"/>
  <c r="AT82" i="4"/>
  <c r="AS82" i="4"/>
  <c r="AR82" i="4" s="1"/>
  <c r="AQ82" i="4" s="1"/>
  <c r="AP82" i="4" s="1"/>
  <c r="AO82" i="4" s="1"/>
  <c r="AN82" i="4" s="1"/>
  <c r="AM82" i="4" s="1"/>
  <c r="AL82" i="4" s="1"/>
  <c r="AT1021" i="4"/>
  <c r="AS1021" i="4" s="1"/>
  <c r="AR1021" i="4" s="1"/>
  <c r="AQ1021" i="4"/>
  <c r="AP1021" i="4" s="1"/>
  <c r="AO1021" i="4" s="1"/>
  <c r="AN1021" i="4" s="1"/>
  <c r="AM1021" i="4" s="1"/>
  <c r="AL1021" i="4" s="1"/>
  <c r="AT686" i="4"/>
  <c r="AS686" i="4" s="1"/>
  <c r="AR686" i="4" s="1"/>
  <c r="AQ686" i="4" s="1"/>
  <c r="AP686" i="4" s="1"/>
  <c r="AO686" i="4" s="1"/>
  <c r="AN686" i="4" s="1"/>
  <c r="AM686" i="4" s="1"/>
  <c r="AL686" i="4" s="1"/>
  <c r="AT162" i="4"/>
  <c r="AS162" i="4" s="1"/>
  <c r="AR162" i="4" s="1"/>
  <c r="AQ162" i="4" s="1"/>
  <c r="AP162" i="4" s="1"/>
  <c r="AO162" i="4" s="1"/>
  <c r="AN162" i="4" s="1"/>
  <c r="AM162" i="4" s="1"/>
  <c r="AL162" i="4" s="1"/>
  <c r="BK163" i="4"/>
  <c r="BJ163" i="4" s="1"/>
  <c r="BI163" i="4" s="1"/>
  <c r="BH163" i="4" s="1"/>
  <c r="BG163" i="4" s="1"/>
  <c r="BF163" i="4" s="1"/>
  <c r="BE163" i="4" s="1"/>
  <c r="BD163" i="4" s="1"/>
  <c r="BC163" i="4" s="1"/>
  <c r="AT192" i="4"/>
  <c r="AS192" i="4" s="1"/>
  <c r="AR192" i="4" s="1"/>
  <c r="AQ192" i="4" s="1"/>
  <c r="AP192" i="4" s="1"/>
  <c r="AO192" i="4" s="1"/>
  <c r="AN192" i="4" s="1"/>
  <c r="AM192" i="4" s="1"/>
  <c r="AL192" i="4" s="1"/>
  <c r="AT96" i="4"/>
  <c r="AS96" i="4" s="1"/>
  <c r="AR96" i="4" s="1"/>
  <c r="AQ96" i="4" s="1"/>
  <c r="AP96" i="4" s="1"/>
  <c r="AO96" i="4" s="1"/>
  <c r="AN96" i="4" s="1"/>
  <c r="AM96" i="4" s="1"/>
  <c r="AL96" i="4" s="1"/>
  <c r="AT761" i="4"/>
  <c r="AS761" i="4" s="1"/>
  <c r="AR761" i="4" s="1"/>
  <c r="AQ761" i="4"/>
  <c r="AP761" i="4" s="1"/>
  <c r="AO761" i="4" s="1"/>
  <c r="AN761" i="4" s="1"/>
  <c r="AM761" i="4" s="1"/>
  <c r="AL761" i="4" s="1"/>
  <c r="BK26" i="4"/>
  <c r="BJ26" i="4" s="1"/>
  <c r="BI26" i="4" s="1"/>
  <c r="BH26" i="4" s="1"/>
  <c r="BG26" i="4" s="1"/>
  <c r="BF26" i="4" s="1"/>
  <c r="BE26" i="4" s="1"/>
  <c r="BD26" i="4" s="1"/>
  <c r="BC26" i="4" s="1"/>
  <c r="BK150" i="4"/>
  <c r="BJ150" i="4" s="1"/>
  <c r="BI150" i="4" s="1"/>
  <c r="BH150" i="4" s="1"/>
  <c r="BG150" i="4" s="1"/>
  <c r="BF150" i="4" s="1"/>
  <c r="BE150" i="4" s="1"/>
  <c r="BD150" i="4" s="1"/>
  <c r="BC150" i="4" s="1"/>
  <c r="AT1124" i="4"/>
  <c r="AS1124" i="4" s="1"/>
  <c r="AR1124" i="4" s="1"/>
  <c r="AQ1124" i="4" s="1"/>
  <c r="AP1124" i="4" s="1"/>
  <c r="AO1124" i="4" s="1"/>
  <c r="AN1124" i="4" s="1"/>
  <c r="AM1124" i="4" s="1"/>
  <c r="AL1124" i="4" s="1"/>
  <c r="BK173" i="4"/>
  <c r="BJ173" i="4" s="1"/>
  <c r="BI173" i="4" s="1"/>
  <c r="BH173" i="4" s="1"/>
  <c r="BG173" i="4" s="1"/>
  <c r="BF173" i="4" s="1"/>
  <c r="BE173" i="4" s="1"/>
  <c r="BD173" i="4" s="1"/>
  <c r="BC173" i="4" s="1"/>
  <c r="AT705" i="4"/>
  <c r="AS705" i="4" s="1"/>
  <c r="AR705" i="4" s="1"/>
  <c r="AQ705" i="4" s="1"/>
  <c r="AP705" i="4" s="1"/>
  <c r="AO705" i="4" s="1"/>
  <c r="AN705" i="4" s="1"/>
  <c r="AM705" i="4" s="1"/>
  <c r="AL705" i="4" s="1"/>
  <c r="AT866" i="4"/>
  <c r="AS866" i="4" s="1"/>
  <c r="AR866" i="4" s="1"/>
  <c r="AQ866" i="4" s="1"/>
  <c r="AP866" i="4" s="1"/>
  <c r="AO866" i="4" s="1"/>
  <c r="AN866" i="4" s="1"/>
  <c r="AM866" i="4" s="1"/>
  <c r="AL866" i="4" s="1"/>
  <c r="AS46" i="4"/>
  <c r="AR46" i="4" s="1"/>
  <c r="AQ46" i="4" s="1"/>
  <c r="AP46" i="4" s="1"/>
  <c r="AO46" i="4" s="1"/>
  <c r="AN46" i="4" s="1"/>
  <c r="AM46" i="4" s="1"/>
  <c r="AL46" i="4" s="1"/>
  <c r="AT46" i="4"/>
  <c r="AT69" i="4"/>
  <c r="AS69" i="4" s="1"/>
  <c r="AR69" i="4" s="1"/>
  <c r="AQ69" i="4" s="1"/>
  <c r="AP69" i="4" s="1"/>
  <c r="AO69" i="4" s="1"/>
  <c r="AN69" i="4" s="1"/>
  <c r="AM69" i="4" s="1"/>
  <c r="AL69" i="4" s="1"/>
  <c r="AT128" i="4"/>
  <c r="AS128" i="4" s="1"/>
  <c r="AR128" i="4" s="1"/>
  <c r="AQ128" i="4" s="1"/>
  <c r="AP128" i="4" s="1"/>
  <c r="AO128" i="4" s="1"/>
  <c r="AN128" i="4" s="1"/>
  <c r="AM128" i="4" s="1"/>
  <c r="AL128" i="4" s="1"/>
  <c r="AT998" i="4"/>
  <c r="AS998" i="4"/>
  <c r="AR998" i="4" s="1"/>
  <c r="AQ998" i="4" s="1"/>
  <c r="AP998" i="4" s="1"/>
  <c r="AO998" i="4" s="1"/>
  <c r="AN998" i="4" s="1"/>
  <c r="AM998" i="4" s="1"/>
  <c r="AL998" i="4" s="1"/>
  <c r="AT902" i="4"/>
  <c r="AS902" i="4" s="1"/>
  <c r="AR902" i="4" s="1"/>
  <c r="AQ902" i="4" s="1"/>
  <c r="AP902" i="4" s="1"/>
  <c r="AO902" i="4" s="1"/>
  <c r="AN902" i="4" s="1"/>
  <c r="AM902" i="4" s="1"/>
  <c r="AL902" i="4" s="1"/>
  <c r="AT805" i="4"/>
  <c r="AS805" i="4" s="1"/>
  <c r="AR805" i="4" s="1"/>
  <c r="AQ805" i="4" s="1"/>
  <c r="AP805" i="4" s="1"/>
  <c r="AO805" i="4" s="1"/>
  <c r="AN805" i="4" s="1"/>
  <c r="AM805" i="4" s="1"/>
  <c r="AL805" i="4" s="1"/>
  <c r="AT932" i="4"/>
  <c r="AS932" i="4"/>
  <c r="AR932" i="4" s="1"/>
  <c r="AQ932" i="4" s="1"/>
  <c r="AP932" i="4" s="1"/>
  <c r="AO932" i="4" s="1"/>
  <c r="AN932" i="4" s="1"/>
  <c r="AM932" i="4" s="1"/>
  <c r="AL932" i="4" s="1"/>
  <c r="AT427" i="4"/>
  <c r="AS427" i="4" s="1"/>
  <c r="AR427" i="4" s="1"/>
  <c r="AQ427" i="4" s="1"/>
  <c r="AP427" i="4" s="1"/>
  <c r="AO427" i="4" s="1"/>
  <c r="AN427" i="4" s="1"/>
  <c r="AM427" i="4" s="1"/>
  <c r="AL427" i="4" s="1"/>
  <c r="AT563" i="4"/>
  <c r="AS563" i="4" s="1"/>
  <c r="AR563" i="4" s="1"/>
  <c r="AQ563" i="4" s="1"/>
  <c r="AP563" i="4" s="1"/>
  <c r="AO563" i="4" s="1"/>
  <c r="AN563" i="4" s="1"/>
  <c r="AM563" i="4" s="1"/>
  <c r="AL563" i="4" s="1"/>
  <c r="AT166" i="4"/>
  <c r="AS166" i="4" s="1"/>
  <c r="AR166" i="4" s="1"/>
  <c r="AQ166" i="4" s="1"/>
  <c r="AP166" i="4" s="1"/>
  <c r="AO166" i="4" s="1"/>
  <c r="AN166" i="4" s="1"/>
  <c r="AM166" i="4" s="1"/>
  <c r="AL166" i="4" s="1"/>
  <c r="BK5" i="4"/>
  <c r="BJ5" i="4" s="1"/>
  <c r="BI5" i="4"/>
  <c r="BH5" i="4" s="1"/>
  <c r="BG5" i="4" s="1"/>
  <c r="BF5" i="4" s="1"/>
  <c r="BE5" i="4" s="1"/>
  <c r="BD5" i="4" s="1"/>
  <c r="BC5" i="4" s="1"/>
  <c r="BH74" i="4"/>
  <c r="BG74" i="4" s="1"/>
  <c r="BF74" i="4" s="1"/>
  <c r="BE74" i="4" s="1"/>
  <c r="BD74" i="4" s="1"/>
  <c r="BC74" i="4" s="1"/>
  <c r="BK74" i="4"/>
  <c r="BJ74" i="4" s="1"/>
  <c r="BI74" i="4" s="1"/>
  <c r="AT470" i="4"/>
  <c r="AS470" i="4" s="1"/>
  <c r="AR470" i="4" s="1"/>
  <c r="AQ470" i="4" s="1"/>
  <c r="AP470" i="4" s="1"/>
  <c r="AO470" i="4" s="1"/>
  <c r="AN470" i="4" s="1"/>
  <c r="AM470" i="4" s="1"/>
  <c r="AL470" i="4" s="1"/>
  <c r="AT445" i="4"/>
  <c r="AS445" i="4" s="1"/>
  <c r="AR445" i="4" s="1"/>
  <c r="AQ445" i="4" s="1"/>
  <c r="AP445" i="4" s="1"/>
  <c r="AO445" i="4" s="1"/>
  <c r="AN445" i="4" s="1"/>
  <c r="AM445" i="4" s="1"/>
  <c r="AL445" i="4" s="1"/>
  <c r="AT324" i="4"/>
  <c r="AS324" i="4" s="1"/>
  <c r="AR324" i="4" s="1"/>
  <c r="AQ324" i="4" s="1"/>
  <c r="AP324" i="4" s="1"/>
  <c r="AO324" i="4" s="1"/>
  <c r="AN324" i="4" s="1"/>
  <c r="AM324" i="4" s="1"/>
  <c r="AL324" i="4" s="1"/>
  <c r="AK569" i="4"/>
  <c r="AI569" i="4"/>
  <c r="AH569" i="4" s="1"/>
  <c r="AJ569" i="4"/>
  <c r="AT120" i="4"/>
  <c r="AS120" i="4" s="1"/>
  <c r="AR120" i="4" s="1"/>
  <c r="AQ120" i="4" s="1"/>
  <c r="AP120" i="4" s="1"/>
  <c r="AO120" i="4" s="1"/>
  <c r="AN120" i="4" s="1"/>
  <c r="AM120" i="4" s="1"/>
  <c r="AL120" i="4" s="1"/>
  <c r="AT139" i="4"/>
  <c r="AS139" i="4" s="1"/>
  <c r="AR139" i="4" s="1"/>
  <c r="AQ139" i="4" s="1"/>
  <c r="AP139" i="4" s="1"/>
  <c r="AO139" i="4" s="1"/>
  <c r="AN139" i="4" s="1"/>
  <c r="AM139" i="4" s="1"/>
  <c r="AL139" i="4" s="1"/>
  <c r="AT240" i="4"/>
  <c r="AS240" i="4" s="1"/>
  <c r="AR240" i="4" s="1"/>
  <c r="AQ240" i="4" s="1"/>
  <c r="AP240" i="4" s="1"/>
  <c r="AO240" i="4" s="1"/>
  <c r="AN240" i="4" s="1"/>
  <c r="AM240" i="4" s="1"/>
  <c r="AL240" i="4" s="1"/>
  <c r="AJ239" i="4"/>
  <c r="AK239" i="4"/>
  <c r="AI239" i="4"/>
  <c r="AJ63" i="4"/>
  <c r="AK63" i="4"/>
  <c r="AI63" i="4"/>
  <c r="AT868" i="4"/>
  <c r="AS868" i="4" s="1"/>
  <c r="AR868" i="4" s="1"/>
  <c r="AQ868" i="4" s="1"/>
  <c r="AP868" i="4" s="1"/>
  <c r="AO868" i="4" s="1"/>
  <c r="AN868" i="4" s="1"/>
  <c r="AM868" i="4" s="1"/>
  <c r="AL868" i="4" s="1"/>
  <c r="AT618" i="4"/>
  <c r="AS618" i="4" s="1"/>
  <c r="AR618" i="4" s="1"/>
  <c r="AQ618" i="4" s="1"/>
  <c r="AP618" i="4" s="1"/>
  <c r="AO618" i="4" s="1"/>
  <c r="AN618" i="4" s="1"/>
  <c r="AM618" i="4" s="1"/>
  <c r="AL618" i="4" s="1"/>
  <c r="AJ381" i="4"/>
  <c r="AI381" i="4"/>
  <c r="AH381" i="4" s="1"/>
  <c r="AK381" i="4"/>
  <c r="AJ367" i="4"/>
  <c r="AI367" i="4"/>
  <c r="AH367" i="4" s="1"/>
  <c r="AK367" i="4"/>
  <c r="AI516" i="4"/>
  <c r="AJ516" i="4"/>
  <c r="AK516" i="4"/>
  <c r="AR876" i="4"/>
  <c r="AQ876" i="4" s="1"/>
  <c r="AP876" i="4" s="1"/>
  <c r="AO876" i="4" s="1"/>
  <c r="AN876" i="4" s="1"/>
  <c r="AM876" i="4" s="1"/>
  <c r="AL876" i="4" s="1"/>
  <c r="AS876" i="4"/>
  <c r="AT876" i="4"/>
  <c r="AT830" i="4"/>
  <c r="AS830" i="4" s="1"/>
  <c r="AR830" i="4" s="1"/>
  <c r="AQ830" i="4" s="1"/>
  <c r="AP830" i="4" s="1"/>
  <c r="AO830" i="4" s="1"/>
  <c r="AN830" i="4" s="1"/>
  <c r="AM830" i="4" s="1"/>
  <c r="AL830" i="4" s="1"/>
  <c r="AT949" i="4"/>
  <c r="AS949" i="4" s="1"/>
  <c r="AR949" i="4" s="1"/>
  <c r="AQ949" i="4" s="1"/>
  <c r="AP949" i="4" s="1"/>
  <c r="AO949" i="4" s="1"/>
  <c r="AN949" i="4" s="1"/>
  <c r="AM949" i="4" s="1"/>
  <c r="AL949" i="4" s="1"/>
  <c r="AT303" i="4"/>
  <c r="AS303" i="4"/>
  <c r="AR303" i="4" s="1"/>
  <c r="AQ303" i="4" s="1"/>
  <c r="AP303" i="4" s="1"/>
  <c r="AO303" i="4" s="1"/>
  <c r="AN303" i="4" s="1"/>
  <c r="AM303" i="4" s="1"/>
  <c r="AL303" i="4" s="1"/>
  <c r="AJ98" i="4"/>
  <c r="AK98" i="4"/>
  <c r="AI98" i="4"/>
  <c r="AH98" i="4" s="1"/>
  <c r="AT751" i="4"/>
  <c r="AS751" i="4" s="1"/>
  <c r="AR751" i="4" s="1"/>
  <c r="AQ751" i="4" s="1"/>
  <c r="AP751" i="4"/>
  <c r="AO751" i="4" s="1"/>
  <c r="AN751" i="4" s="1"/>
  <c r="AM751" i="4" s="1"/>
  <c r="AL751" i="4" s="1"/>
  <c r="AT189" i="4"/>
  <c r="AS189" i="4" s="1"/>
  <c r="AR189" i="4" s="1"/>
  <c r="AQ189" i="4" s="1"/>
  <c r="AP189" i="4" s="1"/>
  <c r="AO189" i="4" s="1"/>
  <c r="AN189" i="4" s="1"/>
  <c r="AM189" i="4" s="1"/>
  <c r="AL189" i="4" s="1"/>
  <c r="AT575" i="4"/>
  <c r="AS575" i="4" s="1"/>
  <c r="AR575" i="4" s="1"/>
  <c r="AQ575" i="4" s="1"/>
  <c r="AP575" i="4" s="1"/>
  <c r="AO575" i="4" s="1"/>
  <c r="AN575" i="4" s="1"/>
  <c r="AM575" i="4" s="1"/>
  <c r="AL575" i="4" s="1"/>
  <c r="AT565" i="4"/>
  <c r="AS565" i="4"/>
  <c r="AR565" i="4" s="1"/>
  <c r="AQ565" i="4" s="1"/>
  <c r="AP565" i="4" s="1"/>
  <c r="AO565" i="4" s="1"/>
  <c r="AN565" i="4" s="1"/>
  <c r="AM565" i="4" s="1"/>
  <c r="AL565" i="4" s="1"/>
  <c r="AT432" i="4"/>
  <c r="AS432" i="4"/>
  <c r="AR432" i="4" s="1"/>
  <c r="AQ432" i="4" s="1"/>
  <c r="AP432" i="4" s="1"/>
  <c r="AO432" i="4" s="1"/>
  <c r="AN432" i="4" s="1"/>
  <c r="AM432" i="4" s="1"/>
  <c r="AL432" i="4" s="1"/>
  <c r="AT125" i="4"/>
  <c r="AS125" i="4"/>
  <c r="AR125" i="4" s="1"/>
  <c r="AQ125" i="4" s="1"/>
  <c r="AP125" i="4" s="1"/>
  <c r="AO125" i="4" s="1"/>
  <c r="AN125" i="4" s="1"/>
  <c r="AM125" i="4" s="1"/>
  <c r="AL125" i="4" s="1"/>
  <c r="AT108" i="4"/>
  <c r="AS108" i="4" s="1"/>
  <c r="AR108" i="4" s="1"/>
  <c r="AQ108" i="4" s="1"/>
  <c r="AP108" i="4" s="1"/>
  <c r="AO108" i="4" s="1"/>
  <c r="AN108" i="4" s="1"/>
  <c r="AM108" i="4" s="1"/>
  <c r="AL108" i="4" s="1"/>
  <c r="AJ401" i="4"/>
  <c r="AK401" i="4"/>
  <c r="AI401" i="4"/>
  <c r="AT456" i="4"/>
  <c r="AS456" i="4" s="1"/>
  <c r="AR456" i="4" s="1"/>
  <c r="AQ456" i="4" s="1"/>
  <c r="AP456" i="4" s="1"/>
  <c r="AO456" i="4" s="1"/>
  <c r="AN456" i="4" s="1"/>
  <c r="AM456" i="4" s="1"/>
  <c r="AL456" i="4" s="1"/>
  <c r="AJ500" i="4"/>
  <c r="AK500" i="4"/>
  <c r="AI500" i="4"/>
  <c r="AK178" i="4"/>
  <c r="AI178" i="4"/>
  <c r="AJ178" i="4"/>
  <c r="AT1020" i="4"/>
  <c r="AS1020" i="4" s="1"/>
  <c r="AR1020" i="4" s="1"/>
  <c r="AQ1020" i="4" s="1"/>
  <c r="AP1020" i="4" s="1"/>
  <c r="AO1020" i="4" s="1"/>
  <c r="AN1020" i="4" s="1"/>
  <c r="AM1020" i="4" s="1"/>
  <c r="AL1020" i="4" s="1"/>
  <c r="AJ403" i="4"/>
  <c r="AI403" i="4"/>
  <c r="AK403" i="4"/>
  <c r="AT224" i="4"/>
  <c r="AS224" i="4" s="1"/>
  <c r="AR224" i="4" s="1"/>
  <c r="AQ224" i="4" s="1"/>
  <c r="AP224" i="4" s="1"/>
  <c r="AO224" i="4" s="1"/>
  <c r="AN224" i="4" s="1"/>
  <c r="AM224" i="4" s="1"/>
  <c r="AL224" i="4" s="1"/>
  <c r="AJ557" i="4"/>
  <c r="AK557" i="4"/>
  <c r="AI557" i="4"/>
  <c r="AT102" i="4"/>
  <c r="AS102" i="4" s="1"/>
  <c r="AR102" i="4" s="1"/>
  <c r="AQ102" i="4" s="1"/>
  <c r="AP102" i="4" s="1"/>
  <c r="AO102" i="4" s="1"/>
  <c r="AN102" i="4" s="1"/>
  <c r="AM102" i="4" s="1"/>
  <c r="AL102" i="4" s="1"/>
  <c r="AI371" i="4"/>
  <c r="AJ371" i="4"/>
  <c r="AK371" i="4"/>
  <c r="AT338" i="4"/>
  <c r="AS338" i="4" s="1"/>
  <c r="AR338" i="4" s="1"/>
  <c r="AQ338" i="4" s="1"/>
  <c r="AP338" i="4" s="1"/>
  <c r="AO338" i="4" s="1"/>
  <c r="AN338" i="4" s="1"/>
  <c r="AM338" i="4" s="1"/>
  <c r="AL338" i="4" s="1"/>
  <c r="AT205" i="4"/>
  <c r="AS205" i="4" s="1"/>
  <c r="AR205" i="4" s="1"/>
  <c r="AQ205" i="4" s="1"/>
  <c r="AP205" i="4" s="1"/>
  <c r="AO205" i="4" s="1"/>
  <c r="AN205" i="4" s="1"/>
  <c r="AM205" i="4" s="1"/>
  <c r="AL205" i="4" s="1"/>
  <c r="AJ218" i="4"/>
  <c r="AI218" i="4"/>
  <c r="AK218" i="4"/>
  <c r="AT447" i="4"/>
  <c r="AS447" i="4" s="1"/>
  <c r="AR447" i="4" s="1"/>
  <c r="AQ447" i="4" s="1"/>
  <c r="AP447" i="4" s="1"/>
  <c r="AO447" i="4" s="1"/>
  <c r="AN447" i="4" s="1"/>
  <c r="AM447" i="4" s="1"/>
  <c r="AL447" i="4" s="1"/>
  <c r="AT472" i="4"/>
  <c r="AS472" i="4" s="1"/>
  <c r="AR472" i="4" s="1"/>
  <c r="AQ472" i="4" s="1"/>
  <c r="AP472" i="4" s="1"/>
  <c r="AO472" i="4" s="1"/>
  <c r="AN472" i="4" s="1"/>
  <c r="AM472" i="4" s="1"/>
  <c r="AL472" i="4" s="1"/>
  <c r="AT227" i="4"/>
  <c r="AS227" i="4" s="1"/>
  <c r="AR227" i="4" s="1"/>
  <c r="AQ227" i="4" s="1"/>
  <c r="AP227" i="4" s="1"/>
  <c r="AO227" i="4" s="1"/>
  <c r="AN227" i="4" s="1"/>
  <c r="AM227" i="4" s="1"/>
  <c r="AL227" i="4" s="1"/>
  <c r="AT380" i="4"/>
  <c r="AS380" i="4" s="1"/>
  <c r="AR380" i="4" s="1"/>
  <c r="AQ380" i="4" s="1"/>
  <c r="AP380" i="4" s="1"/>
  <c r="AO380" i="4" s="1"/>
  <c r="AN380" i="4" s="1"/>
  <c r="AM380" i="4" s="1"/>
  <c r="AL380" i="4" s="1"/>
  <c r="AT572" i="4"/>
  <c r="AS572" i="4" s="1"/>
  <c r="AR572" i="4" s="1"/>
  <c r="AQ572" i="4" s="1"/>
  <c r="AP572" i="4" s="1"/>
  <c r="AO572" i="4" s="1"/>
  <c r="AN572" i="4" s="1"/>
  <c r="AM572" i="4" s="1"/>
  <c r="AL572" i="4" s="1"/>
  <c r="AI628" i="4"/>
  <c r="AJ628" i="4"/>
  <c r="AK628" i="4"/>
  <c r="AT832" i="4"/>
  <c r="AS832" i="4"/>
  <c r="AR832" i="4" s="1"/>
  <c r="AQ832" i="4" s="1"/>
  <c r="AP832" i="4" s="1"/>
  <c r="AO832" i="4" s="1"/>
  <c r="AN832" i="4" s="1"/>
  <c r="AM832" i="4" s="1"/>
  <c r="AL832" i="4" s="1"/>
  <c r="AT1033" i="4"/>
  <c r="AS1033" i="4" s="1"/>
  <c r="AR1033" i="4" s="1"/>
  <c r="AQ1033" i="4" s="1"/>
  <c r="AP1033" i="4" s="1"/>
  <c r="AO1033" i="4" s="1"/>
  <c r="AN1033" i="4" s="1"/>
  <c r="AM1033" i="4" s="1"/>
  <c r="AL1033" i="4" s="1"/>
  <c r="BK8" i="4"/>
  <c r="BJ8" i="4" s="1"/>
  <c r="BI8" i="4" s="1"/>
  <c r="BH8" i="4" s="1"/>
  <c r="BG8" i="4" s="1"/>
  <c r="BF8" i="4" s="1"/>
  <c r="BE8" i="4" s="1"/>
  <c r="BD8" i="4" s="1"/>
  <c r="BC8" i="4" s="1"/>
  <c r="AT757" i="4"/>
  <c r="AS757" i="4"/>
  <c r="AR757" i="4" s="1"/>
  <c r="AQ757" i="4" s="1"/>
  <c r="AP757" i="4" s="1"/>
  <c r="AO757" i="4" s="1"/>
  <c r="AN757" i="4" s="1"/>
  <c r="AM757" i="4" s="1"/>
  <c r="AL757" i="4" s="1"/>
  <c r="AJ486" i="4"/>
  <c r="AK486" i="4"/>
  <c r="AI486" i="4"/>
  <c r="AH486" i="4" s="1"/>
  <c r="AT768" i="4"/>
  <c r="AS768" i="4" s="1"/>
  <c r="AR768" i="4" s="1"/>
  <c r="AQ768" i="4" s="1"/>
  <c r="AP768" i="4" s="1"/>
  <c r="AO768" i="4" s="1"/>
  <c r="AN768" i="4" s="1"/>
  <c r="AM768" i="4" s="1"/>
  <c r="AL768" i="4" s="1"/>
  <c r="AT133" i="4"/>
  <c r="AS133" i="4" s="1"/>
  <c r="AR133" i="4" s="1"/>
  <c r="AQ133" i="4" s="1"/>
  <c r="AP133" i="4" s="1"/>
  <c r="AO133" i="4" s="1"/>
  <c r="AN133" i="4" s="1"/>
  <c r="AM133" i="4" s="1"/>
  <c r="AL133" i="4" s="1"/>
  <c r="AT210" i="4"/>
  <c r="AS210" i="4" s="1"/>
  <c r="AR210" i="4" s="1"/>
  <c r="AQ210" i="4" s="1"/>
  <c r="AP210" i="4" s="1"/>
  <c r="AO210" i="4" s="1"/>
  <c r="AN210" i="4" s="1"/>
  <c r="AM210" i="4" s="1"/>
  <c r="AL210" i="4" s="1"/>
  <c r="BK200" i="4"/>
  <c r="BJ200" i="4"/>
  <c r="BI200" i="4" s="1"/>
  <c r="BH200" i="4" s="1"/>
  <c r="BG200" i="4" s="1"/>
  <c r="BF200" i="4" s="1"/>
  <c r="BE200" i="4" s="1"/>
  <c r="BD200" i="4" s="1"/>
  <c r="BC200" i="4" s="1"/>
  <c r="AT607" i="4"/>
  <c r="AS607" i="4" s="1"/>
  <c r="AR607" i="4" s="1"/>
  <c r="AQ607" i="4" s="1"/>
  <c r="AP607" i="4" s="1"/>
  <c r="AO607" i="4" s="1"/>
  <c r="AN607" i="4" s="1"/>
  <c r="AM607" i="4" s="1"/>
  <c r="AL607" i="4" s="1"/>
  <c r="AT813" i="4"/>
  <c r="AS813" i="4" s="1"/>
  <c r="AR813" i="4" s="1"/>
  <c r="AQ813" i="4" s="1"/>
  <c r="AP813" i="4" s="1"/>
  <c r="AO813" i="4" s="1"/>
  <c r="AN813" i="4" s="1"/>
  <c r="AM813" i="4" s="1"/>
  <c r="AL813" i="4" s="1"/>
  <c r="AT786" i="4"/>
  <c r="AS786" i="4" s="1"/>
  <c r="AR786" i="4" s="1"/>
  <c r="AQ786" i="4" s="1"/>
  <c r="AP786" i="4" s="1"/>
  <c r="AO786" i="4" s="1"/>
  <c r="AN786" i="4" s="1"/>
  <c r="AM786" i="4" s="1"/>
  <c r="AL786" i="4" s="1"/>
  <c r="AT931" i="4"/>
  <c r="AR931" i="4"/>
  <c r="AQ931" i="4" s="1"/>
  <c r="AP931" i="4" s="1"/>
  <c r="AO931" i="4" s="1"/>
  <c r="AN931" i="4" s="1"/>
  <c r="AM931" i="4" s="1"/>
  <c r="AL931" i="4" s="1"/>
  <c r="AS931" i="4"/>
  <c r="AT779" i="4"/>
  <c r="AS779" i="4"/>
  <c r="AR779" i="4" s="1"/>
  <c r="AQ779" i="4" s="1"/>
  <c r="AP779" i="4" s="1"/>
  <c r="AO779" i="4" s="1"/>
  <c r="AN779" i="4" s="1"/>
  <c r="AM779" i="4" s="1"/>
  <c r="AL779" i="4" s="1"/>
  <c r="AT746" i="4"/>
  <c r="AS746" i="4" s="1"/>
  <c r="AR746" i="4" s="1"/>
  <c r="AQ746" i="4"/>
  <c r="AP746" i="4" s="1"/>
  <c r="AO746" i="4" s="1"/>
  <c r="AN746" i="4" s="1"/>
  <c r="AM746" i="4" s="1"/>
  <c r="AL746" i="4" s="1"/>
  <c r="BK97" i="4"/>
  <c r="BJ97" i="4" s="1"/>
  <c r="BI97" i="4" s="1"/>
  <c r="BH97" i="4" s="1"/>
  <c r="BG97" i="4" s="1"/>
  <c r="BF97" i="4" s="1"/>
  <c r="BE97" i="4" s="1"/>
  <c r="BD97" i="4" s="1"/>
  <c r="BC97" i="4" s="1"/>
  <c r="AT938" i="4"/>
  <c r="AS938" i="4" s="1"/>
  <c r="AR938" i="4" s="1"/>
  <c r="AQ938" i="4" s="1"/>
  <c r="AP938" i="4" s="1"/>
  <c r="AO938" i="4" s="1"/>
  <c r="AN938" i="4" s="1"/>
  <c r="AM938" i="4" s="1"/>
  <c r="AL938" i="4" s="1"/>
  <c r="AT23" i="4"/>
  <c r="AR23" i="4"/>
  <c r="AQ23" i="4" s="1"/>
  <c r="AP23" i="4" s="1"/>
  <c r="AO23" i="4" s="1"/>
  <c r="AN23" i="4" s="1"/>
  <c r="AM23" i="4" s="1"/>
  <c r="AL23" i="4" s="1"/>
  <c r="AS23" i="4"/>
  <c r="BK165" i="4"/>
  <c r="BJ165" i="4" s="1"/>
  <c r="BI165" i="4"/>
  <c r="BH165" i="4" s="1"/>
  <c r="BG165" i="4" s="1"/>
  <c r="BF165" i="4" s="1"/>
  <c r="BE165" i="4" s="1"/>
  <c r="BD165" i="4" s="1"/>
  <c r="BC165" i="4" s="1"/>
  <c r="AT703" i="4"/>
  <c r="AS703" i="4" s="1"/>
  <c r="AR703" i="4" s="1"/>
  <c r="AQ703" i="4" s="1"/>
  <c r="AP703" i="4" s="1"/>
  <c r="AO703" i="4" s="1"/>
  <c r="AN703" i="4" s="1"/>
  <c r="AM703" i="4" s="1"/>
  <c r="AL703" i="4" s="1"/>
  <c r="BI18" i="4"/>
  <c r="BH18" i="4" s="1"/>
  <c r="BG18" i="4" s="1"/>
  <c r="BF18" i="4" s="1"/>
  <c r="BE18" i="4" s="1"/>
  <c r="BD18" i="4" s="1"/>
  <c r="BC18" i="4" s="1"/>
  <c r="BK18" i="4"/>
  <c r="BJ18" i="4" s="1"/>
  <c r="AK398" i="4"/>
  <c r="AJ398" i="4"/>
  <c r="AI398" i="4"/>
  <c r="AT903" i="4"/>
  <c r="AS903" i="4" s="1"/>
  <c r="AR903" i="4" s="1"/>
  <c r="AQ903" i="4" s="1"/>
  <c r="AP903" i="4" s="1"/>
  <c r="AO903" i="4" s="1"/>
  <c r="AN903" i="4" s="1"/>
  <c r="AM903" i="4" s="1"/>
  <c r="AL903" i="4" s="1"/>
  <c r="AT349" i="4"/>
  <c r="AS349" i="4" s="1"/>
  <c r="AR349" i="4" s="1"/>
  <c r="AQ349" i="4" s="1"/>
  <c r="AP349" i="4" s="1"/>
  <c r="AO349" i="4" s="1"/>
  <c r="AN349" i="4" s="1"/>
  <c r="AM349" i="4" s="1"/>
  <c r="AL349" i="4" s="1"/>
  <c r="AT802" i="4"/>
  <c r="AS802" i="4" s="1"/>
  <c r="AR802" i="4" s="1"/>
  <c r="AQ802" i="4" s="1"/>
  <c r="AP802" i="4" s="1"/>
  <c r="AO802" i="4" s="1"/>
  <c r="AN802" i="4" s="1"/>
  <c r="AM802" i="4" s="1"/>
  <c r="AL802" i="4" s="1"/>
  <c r="BK139" i="4"/>
  <c r="BJ139" i="4" s="1"/>
  <c r="BI139" i="4" s="1"/>
  <c r="BH139" i="4" s="1"/>
  <c r="BG139" i="4" s="1"/>
  <c r="BF139" i="4" s="1"/>
  <c r="BE139" i="4" s="1"/>
  <c r="BD139" i="4" s="1"/>
  <c r="BC139" i="4" s="1"/>
  <c r="AI870" i="4"/>
  <c r="AJ870" i="4"/>
  <c r="AK870" i="4"/>
  <c r="BK148" i="4"/>
  <c r="BJ148" i="4" s="1"/>
  <c r="BI148" i="4" s="1"/>
  <c r="BH148" i="4" s="1"/>
  <c r="BG148" i="4" s="1"/>
  <c r="BF148" i="4" s="1"/>
  <c r="BE148" i="4" s="1"/>
  <c r="BD148" i="4" s="1"/>
  <c r="BC148" i="4" s="1"/>
  <c r="AT706" i="4"/>
  <c r="AS706" i="4" s="1"/>
  <c r="AR706" i="4" s="1"/>
  <c r="AQ706" i="4" s="1"/>
  <c r="AP706" i="4" s="1"/>
  <c r="AO706" i="4" s="1"/>
  <c r="AN706" i="4" s="1"/>
  <c r="AM706" i="4" s="1"/>
  <c r="AL706" i="4" s="1"/>
  <c r="AT190" i="4"/>
  <c r="AS190" i="4" s="1"/>
  <c r="AR190" i="4" s="1"/>
  <c r="AQ190" i="4" s="1"/>
  <c r="AP190" i="4" s="1"/>
  <c r="AO190" i="4" s="1"/>
  <c r="AN190" i="4" s="1"/>
  <c r="AM190" i="4" s="1"/>
  <c r="AL190" i="4" s="1"/>
  <c r="AT211" i="4"/>
  <c r="AS211" i="4" s="1"/>
  <c r="AR211" i="4" s="1"/>
  <c r="AQ211" i="4" s="1"/>
  <c r="AP211" i="4" s="1"/>
  <c r="AO211" i="4" s="1"/>
  <c r="AN211" i="4" s="1"/>
  <c r="AM211" i="4" s="1"/>
  <c r="AL211" i="4" s="1"/>
  <c r="AT593" i="4"/>
  <c r="AS593" i="4" s="1"/>
  <c r="AR593" i="4" s="1"/>
  <c r="AQ593" i="4"/>
  <c r="AP593" i="4" s="1"/>
  <c r="AO593" i="4" s="1"/>
  <c r="AN593" i="4" s="1"/>
  <c r="AM593" i="4" s="1"/>
  <c r="AL593" i="4" s="1"/>
  <c r="AT494" i="4"/>
  <c r="AS494" i="4" s="1"/>
  <c r="AR494" i="4" s="1"/>
  <c r="AQ494" i="4" s="1"/>
  <c r="AP494" i="4" s="1"/>
  <c r="AO494" i="4" s="1"/>
  <c r="AN494" i="4" s="1"/>
  <c r="AM494" i="4" s="1"/>
  <c r="AL494" i="4" s="1"/>
  <c r="AT524" i="4"/>
  <c r="AS524" i="4" s="1"/>
  <c r="AR524" i="4" s="1"/>
  <c r="AQ524" i="4" s="1"/>
  <c r="AP524" i="4" s="1"/>
  <c r="AO524" i="4" s="1"/>
  <c r="AN524" i="4" s="1"/>
  <c r="AM524" i="4" s="1"/>
  <c r="AL524" i="4" s="1"/>
  <c r="AT701" i="4"/>
  <c r="AS701" i="4" s="1"/>
  <c r="AR701" i="4" s="1"/>
  <c r="AQ701" i="4" s="1"/>
  <c r="AP701" i="4" s="1"/>
  <c r="AO701" i="4" s="1"/>
  <c r="AN701" i="4" s="1"/>
  <c r="AM701" i="4" s="1"/>
  <c r="AL701" i="4" s="1"/>
  <c r="AT1057" i="4"/>
  <c r="AS1057" i="4" s="1"/>
  <c r="AR1057" i="4" s="1"/>
  <c r="AQ1057" i="4"/>
  <c r="AP1057" i="4" s="1"/>
  <c r="AO1057" i="4" s="1"/>
  <c r="AN1057" i="4" s="1"/>
  <c r="AM1057" i="4" s="1"/>
  <c r="AL1057" i="4" s="1"/>
  <c r="BK82" i="4"/>
  <c r="BJ82" i="4" s="1"/>
  <c r="BI82" i="4" s="1"/>
  <c r="BH82" i="4" s="1"/>
  <c r="BG82" i="4" s="1"/>
  <c r="BF82" i="4" s="1"/>
  <c r="BE82" i="4" s="1"/>
  <c r="BD82" i="4" s="1"/>
  <c r="BC82" i="4" s="1"/>
  <c r="AJ134" i="4"/>
  <c r="AI134" i="4"/>
  <c r="AK134" i="4"/>
  <c r="AP94" i="4"/>
  <c r="AO94" i="4" s="1"/>
  <c r="AN94" i="4" s="1"/>
  <c r="AM94" i="4" s="1"/>
  <c r="AL94" i="4" s="1"/>
  <c r="AT94" i="4"/>
  <c r="AS94" i="4" s="1"/>
  <c r="AR94" i="4" s="1"/>
  <c r="AQ94" i="4" s="1"/>
  <c r="AJ350" i="4"/>
  <c r="AK350" i="4"/>
  <c r="AI350" i="4"/>
  <c r="AT782" i="4"/>
  <c r="AS782" i="4" s="1"/>
  <c r="AR782" i="4" s="1"/>
  <c r="AQ782" i="4" s="1"/>
  <c r="AP782" i="4" s="1"/>
  <c r="AO782" i="4" s="1"/>
  <c r="AN782" i="4" s="1"/>
  <c r="AM782" i="4" s="1"/>
  <c r="AL782" i="4" s="1"/>
  <c r="AT137" i="4"/>
  <c r="AS137" i="4" s="1"/>
  <c r="AR137" i="4" s="1"/>
  <c r="AQ137" i="4"/>
  <c r="AP137" i="4" s="1"/>
  <c r="AO137" i="4" s="1"/>
  <c r="AN137" i="4" s="1"/>
  <c r="AM137" i="4" s="1"/>
  <c r="AL137" i="4" s="1"/>
  <c r="BK117" i="4"/>
  <c r="BJ117" i="4" s="1"/>
  <c r="BI117" i="4" s="1"/>
  <c r="BH117" i="4" s="1"/>
  <c r="BG117" i="4" s="1"/>
  <c r="BF117" i="4" s="1"/>
  <c r="BE117" i="4" s="1"/>
  <c r="BD117" i="4" s="1"/>
  <c r="BC117" i="4" s="1"/>
  <c r="AI194" i="4"/>
  <c r="AK194" i="4"/>
  <c r="AJ194" i="4"/>
  <c r="AT346" i="4"/>
  <c r="AS346" i="4" s="1"/>
  <c r="AR346" i="4" s="1"/>
  <c r="AQ346" i="4" s="1"/>
  <c r="AP346" i="4" s="1"/>
  <c r="AO346" i="4" s="1"/>
  <c r="AN346" i="4" s="1"/>
  <c r="AM346" i="4" s="1"/>
  <c r="AL346" i="4" s="1"/>
  <c r="BK78" i="4"/>
  <c r="BJ78" i="4" s="1"/>
  <c r="BI78" i="4" s="1"/>
  <c r="BH78" i="4" s="1"/>
  <c r="BG78" i="4" s="1"/>
  <c r="BF78" i="4" s="1"/>
  <c r="BE78" i="4" s="1"/>
  <c r="BD78" i="4" s="1"/>
  <c r="BC78" i="4" s="1"/>
  <c r="AT551" i="4"/>
  <c r="AS551" i="4" s="1"/>
  <c r="AR551" i="4" s="1"/>
  <c r="AQ551" i="4" s="1"/>
  <c r="AP551" i="4" s="1"/>
  <c r="AO551" i="4" s="1"/>
  <c r="AN551" i="4" s="1"/>
  <c r="AM551" i="4" s="1"/>
  <c r="AL551" i="4" s="1"/>
  <c r="AK231" i="4"/>
  <c r="AI231" i="4"/>
  <c r="AH231" i="4" s="1"/>
  <c r="AJ231" i="4"/>
  <c r="AT399" i="4"/>
  <c r="AS399" i="4" s="1"/>
  <c r="AR399" i="4" s="1"/>
  <c r="AQ399" i="4" s="1"/>
  <c r="AP399" i="4" s="1"/>
  <c r="AO399" i="4" s="1"/>
  <c r="AN399" i="4" s="1"/>
  <c r="AM399" i="4" s="1"/>
  <c r="AL399" i="4" s="1"/>
  <c r="AT378" i="4"/>
  <c r="AS378" i="4" s="1"/>
  <c r="AR378" i="4" s="1"/>
  <c r="AQ378" i="4" s="1"/>
  <c r="AP378" i="4" s="1"/>
  <c r="AO378" i="4" s="1"/>
  <c r="AN378" i="4" s="1"/>
  <c r="AM378" i="4" s="1"/>
  <c r="AL378" i="4" s="1"/>
  <c r="AJ511" i="4"/>
  <c r="AI511" i="4"/>
  <c r="AK511" i="4"/>
  <c r="AT560" i="4"/>
  <c r="AS560" i="4" s="1"/>
  <c r="AR560" i="4" s="1"/>
  <c r="AQ560" i="4" s="1"/>
  <c r="AP560" i="4" s="1"/>
  <c r="AO560" i="4" s="1"/>
  <c r="AN560" i="4" s="1"/>
  <c r="AM560" i="4" s="1"/>
  <c r="AL560" i="4" s="1"/>
  <c r="AK312" i="4"/>
  <c r="AJ312" i="4"/>
  <c r="AI312" i="4"/>
  <c r="AT463" i="4"/>
  <c r="AS463" i="4" s="1"/>
  <c r="AR463" i="4" s="1"/>
  <c r="AQ463" i="4" s="1"/>
  <c r="AP463" i="4" s="1"/>
  <c r="AO463" i="4" s="1"/>
  <c r="AN463" i="4" s="1"/>
  <c r="AM463" i="4" s="1"/>
  <c r="AL463" i="4" s="1"/>
  <c r="AJ510" i="4"/>
  <c r="AK510" i="4"/>
  <c r="AI510" i="4"/>
  <c r="AS172" i="4"/>
  <c r="AR172" i="4" s="1"/>
  <c r="AQ172" i="4" s="1"/>
  <c r="AP172" i="4" s="1"/>
  <c r="AO172" i="4" s="1"/>
  <c r="AN172" i="4" s="1"/>
  <c r="AM172" i="4" s="1"/>
  <c r="AL172" i="4" s="1"/>
  <c r="AT172" i="4"/>
  <c r="AT136" i="4"/>
  <c r="AS136" i="4" s="1"/>
  <c r="AR136" i="4" s="1"/>
  <c r="AQ136" i="4" s="1"/>
  <c r="AP136" i="4" s="1"/>
  <c r="AO136" i="4" s="1"/>
  <c r="AN136" i="4" s="1"/>
  <c r="AM136" i="4" s="1"/>
  <c r="AL136" i="4" s="1"/>
  <c r="AK415" i="4"/>
  <c r="AI415" i="4"/>
  <c r="AJ415" i="4"/>
  <c r="AK451" i="4"/>
  <c r="AI451" i="4"/>
  <c r="AJ451" i="4"/>
  <c r="AI526" i="4"/>
  <c r="AK526" i="4"/>
  <c r="AJ526" i="4"/>
  <c r="AT387" i="4"/>
  <c r="AS387" i="4" s="1"/>
  <c r="AR387" i="4" s="1"/>
  <c r="AQ387" i="4" s="1"/>
  <c r="AP387" i="4" s="1"/>
  <c r="AO387" i="4" s="1"/>
  <c r="AN387" i="4" s="1"/>
  <c r="AM387" i="4" s="1"/>
  <c r="AL387" i="4" s="1"/>
  <c r="AT397" i="4"/>
  <c r="AS397" i="4" s="1"/>
  <c r="AR397" i="4" s="1"/>
  <c r="AQ397" i="4" s="1"/>
  <c r="AP397" i="4" s="1"/>
  <c r="AO397" i="4" s="1"/>
  <c r="AN397" i="4" s="1"/>
  <c r="AM397" i="4" s="1"/>
  <c r="AL397" i="4" s="1"/>
  <c r="AI468" i="4"/>
  <c r="AH468" i="4" s="1"/>
  <c r="AK468" i="4"/>
  <c r="AJ468" i="4"/>
  <c r="AK279" i="4"/>
  <c r="AJ279" i="4"/>
  <c r="AI279" i="4"/>
  <c r="AT917" i="4"/>
  <c r="AS917" i="4" s="1"/>
  <c r="AR917" i="4" s="1"/>
  <c r="AQ917" i="4" s="1"/>
  <c r="AP917" i="4" s="1"/>
  <c r="AO917" i="4" s="1"/>
  <c r="AN917" i="4" s="1"/>
  <c r="AM917" i="4" s="1"/>
  <c r="AL917" i="4" s="1"/>
  <c r="AT684" i="4"/>
  <c r="AS684" i="4" s="1"/>
  <c r="AR684" i="4" s="1"/>
  <c r="AQ684" i="4" s="1"/>
  <c r="AP684" i="4" s="1"/>
  <c r="AO684" i="4" s="1"/>
  <c r="AN684" i="4" s="1"/>
  <c r="AM684" i="4" s="1"/>
  <c r="AL684" i="4" s="1"/>
  <c r="AH455" i="4"/>
  <c r="AH661" i="4"/>
  <c r="AH452" i="4"/>
  <c r="AC452" i="4" s="1"/>
  <c r="AH674" i="4"/>
  <c r="AH506" i="4"/>
  <c r="AH160" i="4"/>
  <c r="AH1085" i="4"/>
  <c r="AH245" i="4"/>
  <c r="AH670" i="4"/>
  <c r="AA670" i="4" s="1"/>
  <c r="AE670" i="4" s="1"/>
  <c r="BA33" i="4"/>
  <c r="AZ33" i="4" s="1"/>
  <c r="AX33" i="4" s="1"/>
  <c r="AH643" i="4"/>
  <c r="AC643" i="4" s="1"/>
  <c r="AZ172" i="4"/>
  <c r="AX172" i="4" s="1"/>
  <c r="AT1007" i="4"/>
  <c r="AS1007" i="4" s="1"/>
  <c r="AR1007" i="4"/>
  <c r="AQ1007" i="4" s="1"/>
  <c r="AP1007" i="4" s="1"/>
  <c r="AO1007" i="4" s="1"/>
  <c r="AN1007" i="4" s="1"/>
  <c r="AM1007" i="4" s="1"/>
  <c r="AL1007" i="4" s="1"/>
  <c r="AT901" i="4"/>
  <c r="AS901" i="4" s="1"/>
  <c r="AR901" i="4" s="1"/>
  <c r="AQ901" i="4" s="1"/>
  <c r="AP901" i="4" s="1"/>
  <c r="AO901" i="4" s="1"/>
  <c r="AN901" i="4" s="1"/>
  <c r="AM901" i="4" s="1"/>
  <c r="AL901" i="4" s="1"/>
  <c r="BK101" i="4"/>
  <c r="BJ101" i="4" s="1"/>
  <c r="BI101" i="4" s="1"/>
  <c r="BH101" i="4" s="1"/>
  <c r="BG101" i="4" s="1"/>
  <c r="BF101" i="4" s="1"/>
  <c r="BE101" i="4" s="1"/>
  <c r="BD101" i="4" s="1"/>
  <c r="BC101" i="4" s="1"/>
  <c r="AT995" i="4"/>
  <c r="AS995" i="4" s="1"/>
  <c r="AR995" i="4" s="1"/>
  <c r="AQ995" i="4" s="1"/>
  <c r="AP995" i="4" s="1"/>
  <c r="AO995" i="4" s="1"/>
  <c r="AN995" i="4" s="1"/>
  <c r="AM995" i="4" s="1"/>
  <c r="AL995" i="4" s="1"/>
  <c r="AT260" i="4"/>
  <c r="AS260" i="4" s="1"/>
  <c r="AR260" i="4" s="1"/>
  <c r="AQ260" i="4" s="1"/>
  <c r="AP260" i="4" s="1"/>
  <c r="AO260" i="4" s="1"/>
  <c r="AN260" i="4" s="1"/>
  <c r="AM260" i="4" s="1"/>
  <c r="AL260" i="4" s="1"/>
  <c r="AT1133" i="4"/>
  <c r="AS1133" i="4" s="1"/>
  <c r="AR1133" i="4"/>
  <c r="AQ1133" i="4" s="1"/>
  <c r="AP1133" i="4" s="1"/>
  <c r="AO1133" i="4" s="1"/>
  <c r="AN1133" i="4" s="1"/>
  <c r="AM1133" i="4" s="1"/>
  <c r="AL1133" i="4" s="1"/>
  <c r="BK107" i="4"/>
  <c r="BJ107" i="4" s="1"/>
  <c r="BI107" i="4" s="1"/>
  <c r="BH107" i="4" s="1"/>
  <c r="BG107" i="4" s="1"/>
  <c r="BF107" i="4" s="1"/>
  <c r="BE107" i="4" s="1"/>
  <c r="BD107" i="4" s="1"/>
  <c r="BC107" i="4" s="1"/>
  <c r="AT458" i="4"/>
  <c r="AS458" i="4" s="1"/>
  <c r="AR458" i="4" s="1"/>
  <c r="AQ458" i="4" s="1"/>
  <c r="AP458" i="4" s="1"/>
  <c r="AO458" i="4" s="1"/>
  <c r="AN458" i="4" s="1"/>
  <c r="AM458" i="4" s="1"/>
  <c r="AL458" i="4" s="1"/>
  <c r="AT430" i="4"/>
  <c r="AS430" i="4" s="1"/>
  <c r="AR430" i="4" s="1"/>
  <c r="AQ430" i="4" s="1"/>
  <c r="AP430" i="4" s="1"/>
  <c r="AO430" i="4" s="1"/>
  <c r="AN430" i="4" s="1"/>
  <c r="AM430" i="4" s="1"/>
  <c r="AL430" i="4" s="1"/>
  <c r="AT309" i="4"/>
  <c r="AS309" i="4" s="1"/>
  <c r="AR309" i="4" s="1"/>
  <c r="AQ309" i="4" s="1"/>
  <c r="AP309" i="4" s="1"/>
  <c r="AO309" i="4" s="1"/>
  <c r="AN309" i="4" s="1"/>
  <c r="AM309" i="4" s="1"/>
  <c r="AL309" i="4" s="1"/>
  <c r="AT1080" i="4"/>
  <c r="AS1080" i="4"/>
  <c r="AR1080" i="4" s="1"/>
  <c r="AQ1080" i="4" s="1"/>
  <c r="AP1080" i="4" s="1"/>
  <c r="AO1080" i="4" s="1"/>
  <c r="AN1080" i="4" s="1"/>
  <c r="AM1080" i="4" s="1"/>
  <c r="AL1080" i="4" s="1"/>
  <c r="BK112" i="4"/>
  <c r="BJ112" i="4" s="1"/>
  <c r="BI112" i="4" s="1"/>
  <c r="BH112" i="4" s="1"/>
  <c r="BG112" i="4" s="1"/>
  <c r="BF112" i="4" s="1"/>
  <c r="BE112" i="4" s="1"/>
  <c r="BD112" i="4" s="1"/>
  <c r="BC112" i="4" s="1"/>
  <c r="BK36" i="4"/>
  <c r="BJ36" i="4" s="1"/>
  <c r="BI36" i="4" s="1"/>
  <c r="BH36" i="4" s="1"/>
  <c r="BG36" i="4"/>
  <c r="BF36" i="4" s="1"/>
  <c r="BE36" i="4" s="1"/>
  <c r="BD36" i="4" s="1"/>
  <c r="BC36" i="4" s="1"/>
  <c r="BK109" i="4"/>
  <c r="BJ109" i="4"/>
  <c r="BI109" i="4" s="1"/>
  <c r="BH109" i="4" s="1"/>
  <c r="BG109" i="4" s="1"/>
  <c r="BF109" i="4" s="1"/>
  <c r="BE109" i="4" s="1"/>
  <c r="BD109" i="4" s="1"/>
  <c r="BC109" i="4" s="1"/>
  <c r="AT1076" i="4"/>
  <c r="AS1076" i="4" s="1"/>
  <c r="AR1076" i="4" s="1"/>
  <c r="AQ1076" i="4" s="1"/>
  <c r="AP1076" i="4" s="1"/>
  <c r="AO1076" i="4" s="1"/>
  <c r="AN1076" i="4" s="1"/>
  <c r="AM1076" i="4" s="1"/>
  <c r="AL1076" i="4" s="1"/>
  <c r="BK99" i="4"/>
  <c r="BJ99" i="4" s="1"/>
  <c r="BI99" i="4" s="1"/>
  <c r="BH99" i="4" s="1"/>
  <c r="BG99" i="4" s="1"/>
  <c r="BF99" i="4" s="1"/>
  <c r="BE99" i="4" s="1"/>
  <c r="BD99" i="4" s="1"/>
  <c r="BC99" i="4" s="1"/>
  <c r="AT654" i="4"/>
  <c r="AS654" i="4"/>
  <c r="AR654" i="4" s="1"/>
  <c r="AQ654" i="4" s="1"/>
  <c r="AP654" i="4" s="1"/>
  <c r="AO654" i="4" s="1"/>
  <c r="AN654" i="4" s="1"/>
  <c r="AM654" i="4" s="1"/>
  <c r="AL654" i="4" s="1"/>
  <c r="AT483" i="4"/>
  <c r="AS483" i="4" s="1"/>
  <c r="AR483" i="4" s="1"/>
  <c r="AQ483" i="4" s="1"/>
  <c r="AP483" i="4" s="1"/>
  <c r="AO483" i="4" s="1"/>
  <c r="AN483" i="4" s="1"/>
  <c r="AM483" i="4" s="1"/>
  <c r="AL483" i="4" s="1"/>
  <c r="AT252" i="4"/>
  <c r="AS252" i="4"/>
  <c r="AR252" i="4" s="1"/>
  <c r="AQ252" i="4" s="1"/>
  <c r="AP252" i="4" s="1"/>
  <c r="AO252" i="4" s="1"/>
  <c r="AN252" i="4" s="1"/>
  <c r="AM252" i="4" s="1"/>
  <c r="AL252" i="4" s="1"/>
  <c r="BK40" i="4"/>
  <c r="BJ40" i="4" s="1"/>
  <c r="BI40" i="4" s="1"/>
  <c r="BH40" i="4" s="1"/>
  <c r="BG40" i="4" s="1"/>
  <c r="BF40" i="4" s="1"/>
  <c r="BE40" i="4" s="1"/>
  <c r="BD40" i="4" s="1"/>
  <c r="BC40" i="4" s="1"/>
  <c r="BK2" i="4"/>
  <c r="BJ2" i="4" s="1"/>
  <c r="BI2" i="4" s="1"/>
  <c r="BH2" i="4" s="1"/>
  <c r="BG2" i="4" s="1"/>
  <c r="BF2" i="4" s="1"/>
  <c r="BE2" i="4" s="1"/>
  <c r="BD2" i="4" s="1"/>
  <c r="BC2" i="4" s="1"/>
  <c r="AT1146" i="4"/>
  <c r="AS1146" i="4" s="1"/>
  <c r="AR1146" i="4" s="1"/>
  <c r="AQ1146" i="4" s="1"/>
  <c r="AP1146" i="4" s="1"/>
  <c r="AO1146" i="4" s="1"/>
  <c r="AN1146" i="4" s="1"/>
  <c r="AM1146" i="4" s="1"/>
  <c r="AL1146" i="4" s="1"/>
  <c r="AT891" i="4"/>
  <c r="AS891" i="4" s="1"/>
  <c r="AR891" i="4"/>
  <c r="AQ891" i="4" s="1"/>
  <c r="AP891" i="4" s="1"/>
  <c r="AO891" i="4" s="1"/>
  <c r="AN891" i="4" s="1"/>
  <c r="AM891" i="4" s="1"/>
  <c r="AL891" i="4" s="1"/>
  <c r="BK75" i="4"/>
  <c r="BJ75" i="4" s="1"/>
  <c r="BI75" i="4"/>
  <c r="BH75" i="4" s="1"/>
  <c r="BG75" i="4" s="1"/>
  <c r="BF75" i="4" s="1"/>
  <c r="BE75" i="4" s="1"/>
  <c r="BD75" i="4" s="1"/>
  <c r="BC75" i="4" s="1"/>
  <c r="AT804" i="4"/>
  <c r="AS804" i="4" s="1"/>
  <c r="AR804" i="4" s="1"/>
  <c r="AQ804" i="4" s="1"/>
  <c r="AP804" i="4" s="1"/>
  <c r="AO804" i="4" s="1"/>
  <c r="AN804" i="4" s="1"/>
  <c r="AM804" i="4" s="1"/>
  <c r="AL804" i="4" s="1"/>
  <c r="AT749" i="4"/>
  <c r="AS749" i="4" s="1"/>
  <c r="AR749" i="4" s="1"/>
  <c r="AQ749" i="4" s="1"/>
  <c r="AP749" i="4" s="1"/>
  <c r="AO749" i="4" s="1"/>
  <c r="AN749" i="4" s="1"/>
  <c r="AM749" i="4" s="1"/>
  <c r="AL749" i="4" s="1"/>
  <c r="AT969" i="4"/>
  <c r="AS969" i="4" s="1"/>
  <c r="AR969" i="4" s="1"/>
  <c r="AQ969" i="4" s="1"/>
  <c r="AP969" i="4" s="1"/>
  <c r="AO969" i="4" s="1"/>
  <c r="AN969" i="4" s="1"/>
  <c r="AM969" i="4" s="1"/>
  <c r="AL969" i="4" s="1"/>
  <c r="AT993" i="4"/>
  <c r="AS993" i="4"/>
  <c r="AR993" i="4" s="1"/>
  <c r="AQ993" i="4" s="1"/>
  <c r="AP993" i="4" s="1"/>
  <c r="AO993" i="4" s="1"/>
  <c r="AN993" i="4" s="1"/>
  <c r="AM993" i="4" s="1"/>
  <c r="AL993" i="4" s="1"/>
  <c r="AT943" i="4"/>
  <c r="AS943" i="4"/>
  <c r="AR943" i="4" s="1"/>
  <c r="AQ943" i="4" s="1"/>
  <c r="AP943" i="4" s="1"/>
  <c r="AO943" i="4" s="1"/>
  <c r="AN943" i="4" s="1"/>
  <c r="AM943" i="4" s="1"/>
  <c r="AL943" i="4" s="1"/>
  <c r="AT803" i="4"/>
  <c r="AS803" i="4" s="1"/>
  <c r="AR803" i="4" s="1"/>
  <c r="AQ803" i="4" s="1"/>
  <c r="AP803" i="4" s="1"/>
  <c r="AO803" i="4" s="1"/>
  <c r="AN803" i="4" s="1"/>
  <c r="AM803" i="4" s="1"/>
  <c r="AL803" i="4" s="1"/>
  <c r="AT270" i="4"/>
  <c r="AS270" i="4" s="1"/>
  <c r="AR270" i="4" s="1"/>
  <c r="AQ270" i="4" s="1"/>
  <c r="AP270" i="4" s="1"/>
  <c r="AO270" i="4" s="1"/>
  <c r="AN270" i="4" s="1"/>
  <c r="AM270" i="4" s="1"/>
  <c r="AL270" i="4" s="1"/>
  <c r="BK140" i="4"/>
  <c r="BJ140" i="4"/>
  <c r="BI140" i="4" s="1"/>
  <c r="BH140" i="4" s="1"/>
  <c r="BG140" i="4" s="1"/>
  <c r="BF140" i="4" s="1"/>
  <c r="BE140" i="4" s="1"/>
  <c r="BD140" i="4" s="1"/>
  <c r="BC140" i="4" s="1"/>
  <c r="BK72" i="4"/>
  <c r="BJ72" i="4" s="1"/>
  <c r="BI72" i="4" s="1"/>
  <c r="BH72" i="4" s="1"/>
  <c r="BG72" i="4" s="1"/>
  <c r="BF72" i="4"/>
  <c r="BE72" i="4" s="1"/>
  <c r="BD72" i="4" s="1"/>
  <c r="BC72" i="4" s="1"/>
  <c r="AT60" i="4"/>
  <c r="AS60" i="4" s="1"/>
  <c r="AR60" i="4" s="1"/>
  <c r="AQ60" i="4" s="1"/>
  <c r="AP60" i="4" s="1"/>
  <c r="AO60" i="4" s="1"/>
  <c r="AN60" i="4" s="1"/>
  <c r="AM60" i="4" s="1"/>
  <c r="AL60" i="4" s="1"/>
  <c r="BK60" i="4"/>
  <c r="BJ60" i="4" s="1"/>
  <c r="BI60" i="4" s="1"/>
  <c r="BH60" i="4" s="1"/>
  <c r="BG60" i="4" s="1"/>
  <c r="BF60" i="4" s="1"/>
  <c r="BE60" i="4" s="1"/>
  <c r="BD60" i="4" s="1"/>
  <c r="BC60" i="4" s="1"/>
  <c r="AT823" i="4"/>
  <c r="AS823" i="4"/>
  <c r="AR823" i="4" s="1"/>
  <c r="AQ823" i="4" s="1"/>
  <c r="AP823" i="4" s="1"/>
  <c r="AO823" i="4" s="1"/>
  <c r="AN823" i="4" s="1"/>
  <c r="AM823" i="4" s="1"/>
  <c r="AL823" i="4" s="1"/>
  <c r="BK171" i="4"/>
  <c r="BJ171" i="4" s="1"/>
  <c r="BI171" i="4" s="1"/>
  <c r="BH171" i="4" s="1"/>
  <c r="BG171" i="4" s="1"/>
  <c r="BF171" i="4" s="1"/>
  <c r="BE171" i="4" s="1"/>
  <c r="BD171" i="4" s="1"/>
  <c r="BC171" i="4" s="1"/>
  <c r="BK31" i="4"/>
  <c r="BJ31" i="4" s="1"/>
  <c r="BI31" i="4" s="1"/>
  <c r="BH31" i="4" s="1"/>
  <c r="BG31" i="4" s="1"/>
  <c r="BF31" i="4" s="1"/>
  <c r="BE31" i="4" s="1"/>
  <c r="BD31" i="4" s="1"/>
  <c r="BC31" i="4" s="1"/>
  <c r="BK153" i="4"/>
  <c r="BJ153" i="4" s="1"/>
  <c r="BI153" i="4" s="1"/>
  <c r="BH153" i="4" s="1"/>
  <c r="BG153" i="4" s="1"/>
  <c r="BF153" i="4" s="1"/>
  <c r="BE153" i="4" s="1"/>
  <c r="BD153" i="4" s="1"/>
  <c r="BC153" i="4" s="1"/>
  <c r="BK49" i="4"/>
  <c r="BJ49" i="4" s="1"/>
  <c r="BI49" i="4" s="1"/>
  <c r="BH49" i="4" s="1"/>
  <c r="BG49" i="4" s="1"/>
  <c r="BF49" i="4" s="1"/>
  <c r="BE49" i="4" s="1"/>
  <c r="BD49" i="4" s="1"/>
  <c r="BC49" i="4" s="1"/>
  <c r="BK68" i="4"/>
  <c r="BJ68" i="4"/>
  <c r="BI68" i="4" s="1"/>
  <c r="BH68" i="4" s="1"/>
  <c r="BG68" i="4" s="1"/>
  <c r="BF68" i="4" s="1"/>
  <c r="BE68" i="4" s="1"/>
  <c r="BD68" i="4" s="1"/>
  <c r="BC68" i="4" s="1"/>
  <c r="AT850" i="4"/>
  <c r="AS850" i="4" s="1"/>
  <c r="AR850" i="4"/>
  <c r="AQ850" i="4" s="1"/>
  <c r="AP850" i="4" s="1"/>
  <c r="AO850" i="4" s="1"/>
  <c r="AN850" i="4" s="1"/>
  <c r="AM850" i="4" s="1"/>
  <c r="AL850" i="4" s="1"/>
  <c r="AT103" i="4"/>
  <c r="AS103" i="4" s="1"/>
  <c r="AR103" i="4" s="1"/>
  <c r="AQ103" i="4" s="1"/>
  <c r="AP103" i="4" s="1"/>
  <c r="AO103" i="4" s="1"/>
  <c r="AN103" i="4" s="1"/>
  <c r="AM103" i="4" s="1"/>
  <c r="AL103" i="4" s="1"/>
  <c r="AT797" i="4"/>
  <c r="AS797" i="4" s="1"/>
  <c r="AR797" i="4" s="1"/>
  <c r="AQ797" i="4" s="1"/>
  <c r="AP797" i="4" s="1"/>
  <c r="AO797" i="4" s="1"/>
  <c r="AN797" i="4" s="1"/>
  <c r="AM797" i="4" s="1"/>
  <c r="AL797" i="4" s="1"/>
  <c r="AT723" i="4"/>
  <c r="AS723" i="4" s="1"/>
  <c r="AR723" i="4" s="1"/>
  <c r="AQ723" i="4" s="1"/>
  <c r="AP723" i="4" s="1"/>
  <c r="AO723" i="4" s="1"/>
  <c r="AN723" i="4" s="1"/>
  <c r="AM723" i="4" s="1"/>
  <c r="AL723" i="4" s="1"/>
  <c r="AT587" i="4"/>
  <c r="AS587" i="4" s="1"/>
  <c r="AR587" i="4" s="1"/>
  <c r="AQ587" i="4" s="1"/>
  <c r="AP587" i="4" s="1"/>
  <c r="AO587" i="4" s="1"/>
  <c r="AN587" i="4" s="1"/>
  <c r="AM587" i="4" s="1"/>
  <c r="AL587" i="4" s="1"/>
  <c r="AT914" i="4"/>
  <c r="AS914" i="4" s="1"/>
  <c r="AR914" i="4" s="1"/>
  <c r="AQ914" i="4" s="1"/>
  <c r="AP914" i="4" s="1"/>
  <c r="AO914" i="4" s="1"/>
  <c r="AN914" i="4" s="1"/>
  <c r="AM914" i="4" s="1"/>
  <c r="AL914" i="4" s="1"/>
  <c r="AT897" i="4"/>
  <c r="AS897" i="4" s="1"/>
  <c r="AR897" i="4" s="1"/>
  <c r="AQ897" i="4" s="1"/>
  <c r="AP897" i="4" s="1"/>
  <c r="AO897" i="4" s="1"/>
  <c r="AN897" i="4" s="1"/>
  <c r="AM897" i="4" s="1"/>
  <c r="AL897" i="4" s="1"/>
  <c r="AT1025" i="4"/>
  <c r="AS1025" i="4" s="1"/>
  <c r="AR1025" i="4" s="1"/>
  <c r="AQ1025" i="4" s="1"/>
  <c r="AP1025" i="4" s="1"/>
  <c r="AO1025" i="4" s="1"/>
  <c r="AN1025" i="4" s="1"/>
  <c r="AM1025" i="4" s="1"/>
  <c r="AL1025" i="4" s="1"/>
  <c r="AT971" i="4"/>
  <c r="AS971" i="4" s="1"/>
  <c r="AR971" i="4" s="1"/>
  <c r="AQ971" i="4"/>
  <c r="AP971" i="4" s="1"/>
  <c r="AO971" i="4" s="1"/>
  <c r="AN971" i="4" s="1"/>
  <c r="AM971" i="4" s="1"/>
  <c r="AL971" i="4" s="1"/>
  <c r="AT788" i="4"/>
  <c r="AS788" i="4" s="1"/>
  <c r="AR788" i="4" s="1"/>
  <c r="AQ788" i="4" s="1"/>
  <c r="AP788" i="4" s="1"/>
  <c r="AO788" i="4" s="1"/>
  <c r="AN788" i="4" s="1"/>
  <c r="AM788" i="4" s="1"/>
  <c r="AL788" i="4" s="1"/>
  <c r="AT315" i="4"/>
  <c r="AS315" i="4" s="1"/>
  <c r="AR315" i="4" s="1"/>
  <c r="AQ315" i="4" s="1"/>
  <c r="AP315" i="4" s="1"/>
  <c r="AO315" i="4" s="1"/>
  <c r="AN315" i="4" s="1"/>
  <c r="AM315" i="4" s="1"/>
  <c r="AL315" i="4" s="1"/>
  <c r="AT182" i="4"/>
  <c r="AS182" i="4" s="1"/>
  <c r="AR182" i="4" s="1"/>
  <c r="AQ182" i="4" s="1"/>
  <c r="AP182" i="4" s="1"/>
  <c r="AO182" i="4" s="1"/>
  <c r="AN182" i="4" s="1"/>
  <c r="AM182" i="4" s="1"/>
  <c r="AL182" i="4" s="1"/>
  <c r="AT121" i="4"/>
  <c r="AS121" i="4" s="1"/>
  <c r="AR121" i="4" s="1"/>
  <c r="AQ121" i="4" s="1"/>
  <c r="AP121" i="4" s="1"/>
  <c r="AO121" i="4" s="1"/>
  <c r="AN121" i="4" s="1"/>
  <c r="AM121" i="4" s="1"/>
  <c r="AL121" i="4" s="1"/>
  <c r="AT853" i="4"/>
  <c r="AS853" i="4"/>
  <c r="AR853" i="4" s="1"/>
  <c r="AQ853" i="4" s="1"/>
  <c r="AP853" i="4" s="1"/>
  <c r="AO853" i="4" s="1"/>
  <c r="AN853" i="4" s="1"/>
  <c r="AM853" i="4" s="1"/>
  <c r="AL853" i="4" s="1"/>
  <c r="BK87" i="4"/>
  <c r="BJ87" i="4" s="1"/>
  <c r="BI87" i="4" s="1"/>
  <c r="BH87" i="4" s="1"/>
  <c r="BG87" i="4" s="1"/>
  <c r="BF87" i="4" s="1"/>
  <c r="BE87" i="4" s="1"/>
  <c r="BD87" i="4" s="1"/>
  <c r="BC87" i="4" s="1"/>
  <c r="BK126" i="4"/>
  <c r="BJ126" i="4" s="1"/>
  <c r="BI126" i="4" s="1"/>
  <c r="BH126" i="4" s="1"/>
  <c r="BG126" i="4" s="1"/>
  <c r="BF126" i="4" s="1"/>
  <c r="BE126" i="4" s="1"/>
  <c r="BD126" i="4" s="1"/>
  <c r="BC126" i="4" s="1"/>
  <c r="AT769" i="4"/>
  <c r="AS769" i="4" s="1"/>
  <c r="AR769" i="4" s="1"/>
  <c r="AQ769" i="4" s="1"/>
  <c r="AP769" i="4" s="1"/>
  <c r="AO769" i="4" s="1"/>
  <c r="AN769" i="4" s="1"/>
  <c r="AM769" i="4" s="1"/>
  <c r="AL769" i="4" s="1"/>
  <c r="AT859" i="4"/>
  <c r="AS859" i="4"/>
  <c r="AR859" i="4" s="1"/>
  <c r="AQ859" i="4" s="1"/>
  <c r="AP859" i="4" s="1"/>
  <c r="AO859" i="4" s="1"/>
  <c r="AN859" i="4" s="1"/>
  <c r="AM859" i="4" s="1"/>
  <c r="AL859" i="4" s="1"/>
  <c r="AT760" i="4"/>
  <c r="AS760" i="4" s="1"/>
  <c r="AR760" i="4" s="1"/>
  <c r="AQ760" i="4" s="1"/>
  <c r="AP760" i="4" s="1"/>
  <c r="AO760" i="4" s="1"/>
  <c r="AN760" i="4" s="1"/>
  <c r="AM760" i="4" s="1"/>
  <c r="AL760" i="4" s="1"/>
  <c r="AT362" i="4"/>
  <c r="AS362" i="4" s="1"/>
  <c r="AR362" i="4" s="1"/>
  <c r="AQ362" i="4" s="1"/>
  <c r="AP362" i="4" s="1"/>
  <c r="AO362" i="4" s="1"/>
  <c r="AN362" i="4" s="1"/>
  <c r="AM362" i="4" s="1"/>
  <c r="AL362" i="4" s="1"/>
  <c r="AT106" i="4"/>
  <c r="AS106" i="4"/>
  <c r="AR106" i="4" s="1"/>
  <c r="AQ106" i="4" s="1"/>
  <c r="AP106" i="4" s="1"/>
  <c r="AO106" i="4" s="1"/>
  <c r="AN106" i="4" s="1"/>
  <c r="AM106" i="4" s="1"/>
  <c r="AL106" i="4" s="1"/>
  <c r="AJ223" i="4"/>
  <c r="AI223" i="4"/>
  <c r="AK223" i="4"/>
  <c r="AT199" i="4"/>
  <c r="AS199" i="4" s="1"/>
  <c r="AR199" i="4" s="1"/>
  <c r="AQ199" i="4" s="1"/>
  <c r="AP199" i="4" s="1"/>
  <c r="AO199" i="4" s="1"/>
  <c r="AN199" i="4" s="1"/>
  <c r="AM199" i="4" s="1"/>
  <c r="AL199" i="4" s="1"/>
  <c r="AT467" i="4"/>
  <c r="AS467" i="4" s="1"/>
  <c r="AR467" i="4" s="1"/>
  <c r="AQ467" i="4" s="1"/>
  <c r="AP467" i="4" s="1"/>
  <c r="AO467" i="4" s="1"/>
  <c r="AN467" i="4" s="1"/>
  <c r="AM467" i="4" s="1"/>
  <c r="AL467" i="4" s="1"/>
  <c r="AJ327" i="4"/>
  <c r="AK327" i="4"/>
  <c r="AI327" i="4"/>
  <c r="AT518" i="4"/>
  <c r="AS518" i="4" s="1"/>
  <c r="AR518" i="4" s="1"/>
  <c r="AQ518" i="4" s="1"/>
  <c r="AP518" i="4" s="1"/>
  <c r="AO518" i="4" s="1"/>
  <c r="AN518" i="4" s="1"/>
  <c r="AM518" i="4" s="1"/>
  <c r="AL518" i="4" s="1"/>
  <c r="AT921" i="4"/>
  <c r="AS921" i="4"/>
  <c r="AR921" i="4" s="1"/>
  <c r="AQ921" i="4" s="1"/>
  <c r="AP921" i="4" s="1"/>
  <c r="AO921" i="4" s="1"/>
  <c r="AN921" i="4" s="1"/>
  <c r="AM921" i="4" s="1"/>
  <c r="AL921" i="4" s="1"/>
  <c r="AT1018" i="4"/>
  <c r="AS1018" i="4" s="1"/>
  <c r="AR1018" i="4" s="1"/>
  <c r="AQ1018" i="4" s="1"/>
  <c r="AP1018" i="4" s="1"/>
  <c r="AO1018" i="4" s="1"/>
  <c r="AN1018" i="4" s="1"/>
  <c r="AM1018" i="4" s="1"/>
  <c r="AL1018" i="4" s="1"/>
  <c r="AT1137" i="4"/>
  <c r="AS1137" i="4" s="1"/>
  <c r="AR1137" i="4" s="1"/>
  <c r="AQ1137" i="4" s="1"/>
  <c r="AP1137" i="4" s="1"/>
  <c r="AO1137" i="4" s="1"/>
  <c r="AN1137" i="4"/>
  <c r="AM1137" i="4" s="1"/>
  <c r="AL1137" i="4" s="1"/>
  <c r="AJ410" i="4"/>
  <c r="AI410" i="4"/>
  <c r="AK410" i="4"/>
  <c r="AT22" i="4"/>
  <c r="AS22" i="4" s="1"/>
  <c r="AR22" i="4" s="1"/>
  <c r="AQ22" i="4" s="1"/>
  <c r="AP22" i="4" s="1"/>
  <c r="AO22" i="4" s="1"/>
  <c r="AN22" i="4" s="1"/>
  <c r="AM22" i="4" s="1"/>
  <c r="AL22" i="4" s="1"/>
  <c r="AT743" i="4"/>
  <c r="AS743" i="4" s="1"/>
  <c r="AR743" i="4" s="1"/>
  <c r="AQ743" i="4" s="1"/>
  <c r="AP743" i="4" s="1"/>
  <c r="AO743" i="4" s="1"/>
  <c r="AN743" i="4" s="1"/>
  <c r="AM743" i="4" s="1"/>
  <c r="AL743" i="4" s="1"/>
  <c r="AT1100" i="4"/>
  <c r="AS1100" i="4" s="1"/>
  <c r="AR1100" i="4" s="1"/>
  <c r="AQ1100" i="4" s="1"/>
  <c r="AP1100" i="4" s="1"/>
  <c r="AO1100" i="4" s="1"/>
  <c r="AN1100" i="4" s="1"/>
  <c r="AM1100" i="4" s="1"/>
  <c r="AL1100" i="4" s="1"/>
  <c r="AK370" i="4"/>
  <c r="AI370" i="4"/>
  <c r="AJ370" i="4"/>
  <c r="AT332" i="4"/>
  <c r="AS332" i="4" s="1"/>
  <c r="AR332" i="4" s="1"/>
  <c r="AQ332" i="4" s="1"/>
  <c r="AP332" i="4" s="1"/>
  <c r="AO332" i="4" s="1"/>
  <c r="AN332" i="4" s="1"/>
  <c r="AM332" i="4" s="1"/>
  <c r="AL332" i="4" s="1"/>
  <c r="AT755" i="4"/>
  <c r="AS755" i="4" s="1"/>
  <c r="AR755" i="4" s="1"/>
  <c r="AQ755" i="4" s="1"/>
  <c r="AP755" i="4" s="1"/>
  <c r="AO755" i="4" s="1"/>
  <c r="AN755" i="4" s="1"/>
  <c r="AM755" i="4" s="1"/>
  <c r="AL755" i="4" s="1"/>
  <c r="AT414" i="4"/>
  <c r="AS414" i="4" s="1"/>
  <c r="AR414" i="4" s="1"/>
  <c r="AQ414" i="4" s="1"/>
  <c r="AP414" i="4" s="1"/>
  <c r="AO414" i="4" s="1"/>
  <c r="AN414" i="4" s="1"/>
  <c r="AM414" i="4" s="1"/>
  <c r="AL414" i="4" s="1"/>
  <c r="AJ525" i="4"/>
  <c r="AK525" i="4"/>
  <c r="AI525" i="4"/>
  <c r="AH525" i="4" s="1"/>
  <c r="AI491" i="4"/>
  <c r="AJ491" i="4"/>
  <c r="AK491" i="4"/>
  <c r="AT552" i="4"/>
  <c r="AS552" i="4" s="1"/>
  <c r="AR552" i="4" s="1"/>
  <c r="AQ552" i="4" s="1"/>
  <c r="AP552" i="4"/>
  <c r="AO552" i="4" s="1"/>
  <c r="AN552" i="4" s="1"/>
  <c r="AM552" i="4" s="1"/>
  <c r="AL552" i="4" s="1"/>
  <c r="AI545" i="4"/>
  <c r="AK545" i="4"/>
  <c r="AJ545" i="4"/>
  <c r="AJ476" i="4"/>
  <c r="AK476" i="4"/>
  <c r="AI476" i="4"/>
  <c r="AH476" i="4" s="1"/>
  <c r="AT999" i="4"/>
  <c r="AS999" i="4" s="1"/>
  <c r="AR999" i="4" s="1"/>
  <c r="AQ999" i="4" s="1"/>
  <c r="AP999" i="4" s="1"/>
  <c r="AO999" i="4" s="1"/>
  <c r="AN999" i="4" s="1"/>
  <c r="AM999" i="4" s="1"/>
  <c r="AL999" i="4" s="1"/>
  <c r="AQ196" i="4"/>
  <c r="AP196" i="4" s="1"/>
  <c r="AO196" i="4" s="1"/>
  <c r="AN196" i="4" s="1"/>
  <c r="AM196" i="4" s="1"/>
  <c r="AL196" i="4" s="1"/>
  <c r="AT196" i="4"/>
  <c r="AS196" i="4" s="1"/>
  <c r="AR196" i="4" s="1"/>
  <c r="AT266" i="4"/>
  <c r="AS266" i="4" s="1"/>
  <c r="AR266" i="4" s="1"/>
  <c r="AQ266" i="4" s="1"/>
  <c r="AP266" i="4"/>
  <c r="AO266" i="4" s="1"/>
  <c r="AN266" i="4" s="1"/>
  <c r="AM266" i="4" s="1"/>
  <c r="AL266" i="4" s="1"/>
  <c r="AK980" i="4"/>
  <c r="AI980" i="4"/>
  <c r="AJ980" i="4"/>
  <c r="AT395" i="4"/>
  <c r="AS395" i="4"/>
  <c r="AR395" i="4" s="1"/>
  <c r="AQ395" i="4" s="1"/>
  <c r="AP395" i="4" s="1"/>
  <c r="AO395" i="4" s="1"/>
  <c r="AN395" i="4" s="1"/>
  <c r="AM395" i="4" s="1"/>
  <c r="AL395" i="4" s="1"/>
  <c r="AT517" i="4"/>
  <c r="AS517" i="4" s="1"/>
  <c r="AR517" i="4" s="1"/>
  <c r="AQ517" i="4" s="1"/>
  <c r="AP517" i="4" s="1"/>
  <c r="AO517" i="4" s="1"/>
  <c r="AN517" i="4" s="1"/>
  <c r="AM517" i="4" s="1"/>
  <c r="AL517" i="4" s="1"/>
  <c r="AK530" i="4"/>
  <c r="AJ530" i="4"/>
  <c r="AI530" i="4"/>
  <c r="BK134" i="4"/>
  <c r="BJ134" i="4" s="1"/>
  <c r="BI134" i="4" s="1"/>
  <c r="BH134" i="4" s="1"/>
  <c r="BG134" i="4" s="1"/>
  <c r="BF134" i="4" s="1"/>
  <c r="BE134" i="4" s="1"/>
  <c r="BD134" i="4" s="1"/>
  <c r="BC134" i="4" s="1"/>
  <c r="AT574" i="4"/>
  <c r="AS574" i="4" s="1"/>
  <c r="AR574" i="4" s="1"/>
  <c r="AQ574" i="4" s="1"/>
  <c r="AP574" i="4" s="1"/>
  <c r="AO574" i="4" s="1"/>
  <c r="AN574" i="4" s="1"/>
  <c r="AM574" i="4" s="1"/>
  <c r="AL574" i="4" s="1"/>
  <c r="AR263" i="4"/>
  <c r="AQ263" i="4" s="1"/>
  <c r="AP263" i="4" s="1"/>
  <c r="AO263" i="4" s="1"/>
  <c r="AN263" i="4" s="1"/>
  <c r="AM263" i="4" s="1"/>
  <c r="AL263" i="4" s="1"/>
  <c r="AT263" i="4"/>
  <c r="AS263" i="4" s="1"/>
  <c r="AJ536" i="4"/>
  <c r="AI536" i="4"/>
  <c r="AK536" i="4"/>
  <c r="AS345" i="4"/>
  <c r="AR345" i="4" s="1"/>
  <c r="AQ345" i="4" s="1"/>
  <c r="AP345" i="4" s="1"/>
  <c r="AO345" i="4" s="1"/>
  <c r="AN345" i="4" s="1"/>
  <c r="AM345" i="4" s="1"/>
  <c r="AL345" i="4" s="1"/>
  <c r="AT345" i="4"/>
  <c r="AI440" i="4"/>
  <c r="AJ440" i="4"/>
  <c r="AK440" i="4"/>
  <c r="AT220" i="4"/>
  <c r="AS220" i="4" s="1"/>
  <c r="AR220" i="4" s="1"/>
  <c r="AQ220" i="4" s="1"/>
  <c r="AP220" i="4" s="1"/>
  <c r="AO220" i="4" s="1"/>
  <c r="AN220" i="4" s="1"/>
  <c r="AM220" i="4" s="1"/>
  <c r="AL220" i="4" s="1"/>
  <c r="AJ179" i="4"/>
  <c r="AI179" i="4"/>
  <c r="AH179" i="4" s="1"/>
  <c r="AK179" i="4"/>
  <c r="AI254" i="4"/>
  <c r="AK254" i="4"/>
  <c r="AJ254" i="4"/>
  <c r="BK186" i="4"/>
  <c r="BJ186" i="4" s="1"/>
  <c r="BI186" i="4" s="1"/>
  <c r="BH186" i="4" s="1"/>
  <c r="BG186" i="4" s="1"/>
  <c r="BF186" i="4" s="1"/>
  <c r="BE186" i="4" s="1"/>
  <c r="BD186" i="4" s="1"/>
  <c r="BC186" i="4" s="1"/>
  <c r="AT759" i="4"/>
  <c r="AS759" i="4"/>
  <c r="AR759" i="4" s="1"/>
  <c r="AQ759" i="4" s="1"/>
  <c r="AP759" i="4" s="1"/>
  <c r="AO759" i="4" s="1"/>
  <c r="AN759" i="4" s="1"/>
  <c r="AM759" i="4" s="1"/>
  <c r="AL759" i="4" s="1"/>
  <c r="AT848" i="4"/>
  <c r="AS848" i="4" s="1"/>
  <c r="AR848" i="4" s="1"/>
  <c r="AQ848" i="4" s="1"/>
  <c r="AP848" i="4" s="1"/>
  <c r="AO848" i="4" s="1"/>
  <c r="AN848" i="4" s="1"/>
  <c r="AM848" i="4" s="1"/>
  <c r="AL848" i="4" s="1"/>
  <c r="BK116" i="4"/>
  <c r="BJ116" i="4" s="1"/>
  <c r="BI116" i="4" s="1"/>
  <c r="BH116" i="4" s="1"/>
  <c r="BG116" i="4" s="1"/>
  <c r="BF116" i="4" s="1"/>
  <c r="BE116" i="4" s="1"/>
  <c r="BD116" i="4" s="1"/>
  <c r="BC116" i="4" s="1"/>
  <c r="AT335" i="4"/>
  <c r="AS335" i="4" s="1"/>
  <c r="AR335" i="4" s="1"/>
  <c r="AQ335" i="4" s="1"/>
  <c r="AP335" i="4" s="1"/>
  <c r="AO335" i="4" s="1"/>
  <c r="AN335" i="4" s="1"/>
  <c r="AM335" i="4" s="1"/>
  <c r="AL335" i="4" s="1"/>
  <c r="BJ63" i="4"/>
  <c r="BI63" i="4" s="1"/>
  <c r="BH63" i="4" s="1"/>
  <c r="BG63" i="4" s="1"/>
  <c r="BF63" i="4" s="1"/>
  <c r="BE63" i="4" s="1"/>
  <c r="BD63" i="4" s="1"/>
  <c r="BC63" i="4" s="1"/>
  <c r="BK63" i="4"/>
  <c r="BK155" i="4"/>
  <c r="BJ155" i="4" s="1"/>
  <c r="BI155" i="4" s="1"/>
  <c r="BH155" i="4" s="1"/>
  <c r="BG155" i="4" s="1"/>
  <c r="BF155" i="4" s="1"/>
  <c r="BE155" i="4" s="1"/>
  <c r="BD155" i="4" s="1"/>
  <c r="BC155" i="4" s="1"/>
  <c r="AT885" i="4"/>
  <c r="AS885" i="4" s="1"/>
  <c r="AR885" i="4" s="1"/>
  <c r="AQ885" i="4" s="1"/>
  <c r="AP885" i="4" s="1"/>
  <c r="AO885" i="4" s="1"/>
  <c r="AN885" i="4" s="1"/>
  <c r="AM885" i="4" s="1"/>
  <c r="AL885" i="4" s="1"/>
  <c r="BI70" i="4"/>
  <c r="BH70" i="4" s="1"/>
  <c r="BG70" i="4" s="1"/>
  <c r="BF70" i="4" s="1"/>
  <c r="BE70" i="4" s="1"/>
  <c r="BD70" i="4" s="1"/>
  <c r="BC70" i="4" s="1"/>
  <c r="BK70" i="4"/>
  <c r="BJ70" i="4" s="1"/>
  <c r="AT982" i="4"/>
  <c r="AS982" i="4" s="1"/>
  <c r="AR982" i="4" s="1"/>
  <c r="AQ982" i="4" s="1"/>
  <c r="AP982" i="4"/>
  <c r="AO982" i="4" s="1"/>
  <c r="AN982" i="4" s="1"/>
  <c r="AM982" i="4" s="1"/>
  <c r="AL982" i="4" s="1"/>
  <c r="AT675" i="4"/>
  <c r="AS675" i="4" s="1"/>
  <c r="AR675" i="4" s="1"/>
  <c r="AQ675" i="4"/>
  <c r="AP675" i="4" s="1"/>
  <c r="AO675" i="4" s="1"/>
  <c r="AN675" i="4" s="1"/>
  <c r="AM675" i="4" s="1"/>
  <c r="AL675" i="4" s="1"/>
  <c r="BI123" i="4"/>
  <c r="BH123" i="4" s="1"/>
  <c r="BG123" i="4" s="1"/>
  <c r="BF123" i="4" s="1"/>
  <c r="BE123" i="4" s="1"/>
  <c r="BD123" i="4" s="1"/>
  <c r="BC123" i="4" s="1"/>
  <c r="BK123" i="4"/>
  <c r="BJ123" i="4" s="1"/>
  <c r="AT704" i="4"/>
  <c r="AS704" i="4" s="1"/>
  <c r="AR704" i="4" s="1"/>
  <c r="AQ704" i="4" s="1"/>
  <c r="AP704" i="4" s="1"/>
  <c r="AO704" i="4" s="1"/>
  <c r="AN704" i="4" s="1"/>
  <c r="AM704" i="4" s="1"/>
  <c r="AL704" i="4" s="1"/>
  <c r="AT585" i="4"/>
  <c r="AS585" i="4" s="1"/>
  <c r="AR585" i="4" s="1"/>
  <c r="AQ585" i="4" s="1"/>
  <c r="AP585" i="4" s="1"/>
  <c r="AO585" i="4" s="1"/>
  <c r="AN585" i="4" s="1"/>
  <c r="AM585" i="4" s="1"/>
  <c r="AL585" i="4" s="1"/>
  <c r="AT65" i="4"/>
  <c r="AS65" i="4" s="1"/>
  <c r="AR65" i="4" s="1"/>
  <c r="AQ65" i="4" s="1"/>
  <c r="AP65" i="4" s="1"/>
  <c r="AO65" i="4" s="1"/>
  <c r="AN65" i="4" s="1"/>
  <c r="AM65" i="4" s="1"/>
  <c r="AL65" i="4" s="1"/>
  <c r="AT1032" i="4"/>
  <c r="AS1032" i="4" s="1"/>
  <c r="AR1032" i="4" s="1"/>
  <c r="AQ1032" i="4" s="1"/>
  <c r="AP1032" i="4" s="1"/>
  <c r="AO1032" i="4" s="1"/>
  <c r="AN1032" i="4" s="1"/>
  <c r="AM1032" i="4" s="1"/>
  <c r="AL1032" i="4" s="1"/>
  <c r="AK168" i="4"/>
  <c r="AJ168" i="4"/>
  <c r="AI168" i="4"/>
  <c r="AT143" i="4"/>
  <c r="AS143" i="4" s="1"/>
  <c r="AR143" i="4" s="1"/>
  <c r="AQ143" i="4" s="1"/>
  <c r="AP143" i="4" s="1"/>
  <c r="AO143" i="4" s="1"/>
  <c r="AN143" i="4" s="1"/>
  <c r="AM143" i="4" s="1"/>
  <c r="AL143" i="4" s="1"/>
  <c r="BK25" i="4"/>
  <c r="BJ25" i="4" s="1"/>
  <c r="BI25" i="4" s="1"/>
  <c r="BH25" i="4" s="1"/>
  <c r="BG25" i="4" s="1"/>
  <c r="BF25" i="4" s="1"/>
  <c r="BE25" i="4" s="1"/>
  <c r="BD25" i="4" s="1"/>
  <c r="BC25" i="4" s="1"/>
  <c r="AT586" i="4"/>
  <c r="AS586" i="4" s="1"/>
  <c r="AR586" i="4" s="1"/>
  <c r="AQ586" i="4" s="1"/>
  <c r="AP586" i="4" s="1"/>
  <c r="AO586" i="4" s="1"/>
  <c r="AN586" i="4" s="1"/>
  <c r="AM586" i="4" s="1"/>
  <c r="AL586" i="4" s="1"/>
  <c r="AT936" i="4"/>
  <c r="AS936" i="4" s="1"/>
  <c r="AR936" i="4" s="1"/>
  <c r="AQ936" i="4" s="1"/>
  <c r="AP936" i="4" s="1"/>
  <c r="AO936" i="4" s="1"/>
  <c r="AN936" i="4" s="1"/>
  <c r="AM936" i="4" s="1"/>
  <c r="AL936" i="4" s="1"/>
  <c r="AT679" i="4"/>
  <c r="AS679" i="4" s="1"/>
  <c r="AR679" i="4" s="1"/>
  <c r="AQ679" i="4" s="1"/>
  <c r="AP679" i="4" s="1"/>
  <c r="AO679" i="4" s="1"/>
  <c r="AN679" i="4" s="1"/>
  <c r="AM679" i="4" s="1"/>
  <c r="AL679" i="4" s="1"/>
  <c r="AT144" i="4"/>
  <c r="AS144" i="4" s="1"/>
  <c r="AR144" i="4" s="1"/>
  <c r="AQ144" i="4" s="1"/>
  <c r="AP144" i="4" s="1"/>
  <c r="AO144" i="4" s="1"/>
  <c r="AN144" i="4" s="1"/>
  <c r="AM144" i="4" s="1"/>
  <c r="AL144" i="4" s="1"/>
  <c r="BI189" i="4"/>
  <c r="BH189" i="4" s="1"/>
  <c r="BG189" i="4" s="1"/>
  <c r="BF189" i="4" s="1"/>
  <c r="BE189" i="4" s="1"/>
  <c r="BD189" i="4" s="1"/>
  <c r="BC189" i="4" s="1"/>
  <c r="BK189" i="4"/>
  <c r="BJ189" i="4" s="1"/>
  <c r="BK23" i="4"/>
  <c r="BJ23" i="4" s="1"/>
  <c r="BI23" i="4" s="1"/>
  <c r="BH23" i="4" s="1"/>
  <c r="BG23" i="4" s="1"/>
  <c r="BF23" i="4" s="1"/>
  <c r="BE23" i="4" s="1"/>
  <c r="BD23" i="4" s="1"/>
  <c r="BC23" i="4" s="1"/>
  <c r="AT790" i="4"/>
  <c r="AS790" i="4" s="1"/>
  <c r="AR790" i="4" s="1"/>
  <c r="AQ790" i="4" s="1"/>
  <c r="AP790" i="4" s="1"/>
  <c r="AO790" i="4" s="1"/>
  <c r="AN790" i="4" s="1"/>
  <c r="AM790" i="4" s="1"/>
  <c r="AL790" i="4" s="1"/>
  <c r="AT817" i="4"/>
  <c r="AS817" i="4" s="1"/>
  <c r="AR817" i="4" s="1"/>
  <c r="AQ817" i="4" s="1"/>
  <c r="AP817" i="4" s="1"/>
  <c r="AO817" i="4" s="1"/>
  <c r="AN817" i="4" s="1"/>
  <c r="AM817" i="4" s="1"/>
  <c r="AL817" i="4" s="1"/>
  <c r="AT150" i="4"/>
  <c r="AS150" i="4" s="1"/>
  <c r="AR150" i="4" s="1"/>
  <c r="AQ150" i="4"/>
  <c r="AP150" i="4" s="1"/>
  <c r="AO150" i="4" s="1"/>
  <c r="AN150" i="4" s="1"/>
  <c r="AM150" i="4" s="1"/>
  <c r="AL150" i="4" s="1"/>
  <c r="AT596" i="4"/>
  <c r="AS596" i="4" s="1"/>
  <c r="AR596" i="4" s="1"/>
  <c r="AQ596" i="4" s="1"/>
  <c r="AP596" i="4" s="1"/>
  <c r="AO596" i="4" s="1"/>
  <c r="AN596" i="4" s="1"/>
  <c r="AM596" i="4" s="1"/>
  <c r="AL596" i="4" s="1"/>
  <c r="AT753" i="4"/>
  <c r="AS753" i="4" s="1"/>
  <c r="AR753" i="4" s="1"/>
  <c r="AQ753" i="4" s="1"/>
  <c r="AP753" i="4" s="1"/>
  <c r="AO753" i="4" s="1"/>
  <c r="AN753" i="4" s="1"/>
  <c r="AM753" i="4" s="1"/>
  <c r="AL753" i="4" s="1"/>
  <c r="AT856" i="4"/>
  <c r="AS856" i="4" s="1"/>
  <c r="AR856" i="4" s="1"/>
  <c r="AQ856" i="4" s="1"/>
  <c r="AP856" i="4" s="1"/>
  <c r="AO856" i="4" s="1"/>
  <c r="AN856" i="4" s="1"/>
  <c r="AM856" i="4" s="1"/>
  <c r="AL856" i="4" s="1"/>
  <c r="AT339" i="4"/>
  <c r="AS339" i="4"/>
  <c r="AR339" i="4" s="1"/>
  <c r="AQ339" i="4" s="1"/>
  <c r="AP339" i="4" s="1"/>
  <c r="AO339" i="4" s="1"/>
  <c r="AN339" i="4" s="1"/>
  <c r="AM339" i="4" s="1"/>
  <c r="AL339" i="4" s="1"/>
  <c r="AT110" i="4"/>
  <c r="AS110" i="4" s="1"/>
  <c r="AR110" i="4" s="1"/>
  <c r="AQ110" i="4" s="1"/>
  <c r="AP110" i="4" s="1"/>
  <c r="AO110" i="4" s="1"/>
  <c r="AN110" i="4" s="1"/>
  <c r="AM110" i="4" s="1"/>
  <c r="AL110" i="4" s="1"/>
  <c r="AT1093" i="4"/>
  <c r="AS1093" i="4" s="1"/>
  <c r="AR1093" i="4" s="1"/>
  <c r="AQ1093" i="4" s="1"/>
  <c r="AP1093" i="4" s="1"/>
  <c r="AO1093" i="4" s="1"/>
  <c r="AN1093" i="4" s="1"/>
  <c r="AM1093" i="4" s="1"/>
  <c r="AL1093" i="4" s="1"/>
  <c r="AT835" i="4"/>
  <c r="AS835" i="4" s="1"/>
  <c r="AR835" i="4" s="1"/>
  <c r="AQ835" i="4" s="1"/>
  <c r="AP835" i="4" s="1"/>
  <c r="AO835" i="4" s="1"/>
  <c r="AN835" i="4" s="1"/>
  <c r="AM835" i="4" s="1"/>
  <c r="AL835" i="4" s="1"/>
  <c r="BK113" i="4"/>
  <c r="BJ113" i="4" s="1"/>
  <c r="BI113" i="4" s="1"/>
  <c r="BH113" i="4" s="1"/>
  <c r="BG113" i="4" s="1"/>
  <c r="BF113" i="4" s="1"/>
  <c r="BE113" i="4" s="1"/>
  <c r="BD113" i="4" s="1"/>
  <c r="BC113" i="4" s="1"/>
  <c r="BK100" i="4"/>
  <c r="BJ100" i="4" s="1"/>
  <c r="BI100" i="4" s="1"/>
  <c r="BH100" i="4" s="1"/>
  <c r="BG100" i="4" s="1"/>
  <c r="BF100" i="4" s="1"/>
  <c r="BE100" i="4" s="1"/>
  <c r="BD100" i="4" s="1"/>
  <c r="BC100" i="4" s="1"/>
  <c r="AT733" i="4"/>
  <c r="AS733" i="4" s="1"/>
  <c r="AR733" i="4" s="1"/>
  <c r="AQ733" i="4" s="1"/>
  <c r="AP733" i="4" s="1"/>
  <c r="AO733" i="4" s="1"/>
  <c r="AN733" i="4" s="1"/>
  <c r="AM733" i="4" s="1"/>
  <c r="AL733" i="4" s="1"/>
  <c r="AT1071" i="4"/>
  <c r="AS1071" i="4" s="1"/>
  <c r="AR1071" i="4" s="1"/>
  <c r="AQ1071" i="4" s="1"/>
  <c r="AP1071" i="4" s="1"/>
  <c r="AO1071" i="4" s="1"/>
  <c r="AN1071" i="4" s="1"/>
  <c r="AM1071" i="4" s="1"/>
  <c r="AL1071" i="4" s="1"/>
  <c r="AT604" i="4"/>
  <c r="AS604" i="4" s="1"/>
  <c r="AR604" i="4" s="1"/>
  <c r="AQ604" i="4" s="1"/>
  <c r="AP604" i="4" s="1"/>
  <c r="AO604" i="4" s="1"/>
  <c r="AN604" i="4" s="1"/>
  <c r="AM604" i="4" s="1"/>
  <c r="AL604" i="4" s="1"/>
  <c r="BK154" i="4"/>
  <c r="BJ154" i="4" s="1"/>
  <c r="BI154" i="4" s="1"/>
  <c r="BH154" i="4" s="1"/>
  <c r="BG154" i="4" s="1"/>
  <c r="BF154" i="4" s="1"/>
  <c r="BE154" i="4" s="1"/>
  <c r="BD154" i="4" s="1"/>
  <c r="BC154" i="4" s="1"/>
  <c r="AT1001" i="4"/>
  <c r="AS1001" i="4" s="1"/>
  <c r="AR1001" i="4" s="1"/>
  <c r="AQ1001" i="4" s="1"/>
  <c r="AP1001" i="4" s="1"/>
  <c r="AO1001" i="4" s="1"/>
  <c r="AN1001" i="4" s="1"/>
  <c r="AM1001" i="4" s="1"/>
  <c r="AL1001" i="4" s="1"/>
  <c r="AT933" i="4"/>
  <c r="AS933" i="4"/>
  <c r="AR933" i="4" s="1"/>
  <c r="AQ933" i="4" s="1"/>
  <c r="AP933" i="4" s="1"/>
  <c r="AO933" i="4" s="1"/>
  <c r="AN933" i="4" s="1"/>
  <c r="AM933" i="4" s="1"/>
  <c r="AL933" i="4" s="1"/>
  <c r="AT973" i="4"/>
  <c r="AS973" i="4" s="1"/>
  <c r="AR973" i="4" s="1"/>
  <c r="AQ973" i="4" s="1"/>
  <c r="AP973" i="4" s="1"/>
  <c r="AO973" i="4" s="1"/>
  <c r="AN973" i="4" s="1"/>
  <c r="AM973" i="4" s="1"/>
  <c r="AL973" i="4" s="1"/>
  <c r="AT213" i="4"/>
  <c r="AS213" i="4" s="1"/>
  <c r="AR213" i="4" s="1"/>
  <c r="AQ213" i="4" s="1"/>
  <c r="AP213" i="4" s="1"/>
  <c r="AO213" i="4" s="1"/>
  <c r="AN213" i="4" s="1"/>
  <c r="AM213" i="4" s="1"/>
  <c r="AL213" i="4" s="1"/>
  <c r="AT961" i="4"/>
  <c r="AS961" i="4" s="1"/>
  <c r="AR961" i="4" s="1"/>
  <c r="AQ961" i="4" s="1"/>
  <c r="AP961" i="4" s="1"/>
  <c r="AO961" i="4" s="1"/>
  <c r="AN961" i="4" s="1"/>
  <c r="AM961" i="4" s="1"/>
  <c r="AL961" i="4" s="1"/>
  <c r="AT285" i="4"/>
  <c r="AS285" i="4" s="1"/>
  <c r="AR285" i="4" s="1"/>
  <c r="AQ285" i="4" s="1"/>
  <c r="AP285" i="4" s="1"/>
  <c r="AO285" i="4" s="1"/>
  <c r="AN285" i="4" s="1"/>
  <c r="AM285" i="4" s="1"/>
  <c r="AL285" i="4" s="1"/>
  <c r="AT631" i="4"/>
  <c r="AS631" i="4" s="1"/>
  <c r="AR631" i="4" s="1"/>
  <c r="AQ631" i="4" s="1"/>
  <c r="AP631" i="4" s="1"/>
  <c r="AO631" i="4" s="1"/>
  <c r="AN631" i="4" s="1"/>
  <c r="AM631" i="4" s="1"/>
  <c r="AL631" i="4" s="1"/>
  <c r="AK720" i="4"/>
  <c r="AJ720" i="4"/>
  <c r="AI720" i="4"/>
  <c r="AT635" i="4"/>
  <c r="AS635" i="4" s="1"/>
  <c r="AR635" i="4"/>
  <c r="AQ635" i="4" s="1"/>
  <c r="AP635" i="4" s="1"/>
  <c r="AO635" i="4" s="1"/>
  <c r="AN635" i="4" s="1"/>
  <c r="AM635" i="4" s="1"/>
  <c r="AL635" i="4" s="1"/>
  <c r="BK198" i="4"/>
  <c r="BJ198" i="4" s="1"/>
  <c r="BI198" i="4" s="1"/>
  <c r="BH198" i="4" s="1"/>
  <c r="BG198" i="4" s="1"/>
  <c r="BF198" i="4" s="1"/>
  <c r="BE198" i="4" s="1"/>
  <c r="BD198" i="4" s="1"/>
  <c r="BC198" i="4" s="1"/>
  <c r="AT908" i="4"/>
  <c r="AS908" i="4"/>
  <c r="AR908" i="4" s="1"/>
  <c r="AQ908" i="4" s="1"/>
  <c r="AP908" i="4" s="1"/>
  <c r="AO908" i="4" s="1"/>
  <c r="AN908" i="4" s="1"/>
  <c r="AM908" i="4" s="1"/>
  <c r="AL908" i="4" s="1"/>
  <c r="AT620" i="4"/>
  <c r="AS620" i="4" s="1"/>
  <c r="AR620" i="4" s="1"/>
  <c r="AQ620" i="4" s="1"/>
  <c r="AP620" i="4" s="1"/>
  <c r="AO620" i="4" s="1"/>
  <c r="AN620" i="4" s="1"/>
  <c r="AM620" i="4" s="1"/>
  <c r="AL620" i="4" s="1"/>
  <c r="AT1048" i="4"/>
  <c r="AS1048" i="4" s="1"/>
  <c r="AR1048" i="4" s="1"/>
  <c r="AQ1048" i="4" s="1"/>
  <c r="AP1048" i="4" s="1"/>
  <c r="AO1048" i="4" s="1"/>
  <c r="AN1048" i="4" s="1"/>
  <c r="AM1048" i="4" s="1"/>
  <c r="AL1048" i="4" s="1"/>
  <c r="BK108" i="4"/>
  <c r="BJ108" i="4" s="1"/>
  <c r="BI108" i="4" s="1"/>
  <c r="BH108" i="4" s="1"/>
  <c r="BG108" i="4" s="1"/>
  <c r="BF108" i="4" s="1"/>
  <c r="BE108" i="4" s="1"/>
  <c r="BD108" i="4" s="1"/>
  <c r="BC108" i="4" s="1"/>
  <c r="AJ299" i="4"/>
  <c r="AK299" i="4"/>
  <c r="AI299" i="4"/>
  <c r="AT393" i="4"/>
  <c r="AS393" i="4" s="1"/>
  <c r="AR393" i="4" s="1"/>
  <c r="AQ393" i="4" s="1"/>
  <c r="AP393" i="4" s="1"/>
  <c r="AO393" i="4" s="1"/>
  <c r="AN393" i="4" s="1"/>
  <c r="AM393" i="4" s="1"/>
  <c r="AL393" i="4" s="1"/>
  <c r="AS972" i="4"/>
  <c r="AR972" i="4" s="1"/>
  <c r="AQ972" i="4" s="1"/>
  <c r="AP972" i="4" s="1"/>
  <c r="AO972" i="4" s="1"/>
  <c r="AN972" i="4" s="1"/>
  <c r="AM972" i="4" s="1"/>
  <c r="AL972" i="4" s="1"/>
  <c r="AT972" i="4"/>
  <c r="AT360" i="4"/>
  <c r="AS360" i="4" s="1"/>
  <c r="AR360" i="4" s="1"/>
  <c r="AQ360" i="4" s="1"/>
  <c r="AP360" i="4" s="1"/>
  <c r="AO360" i="4" s="1"/>
  <c r="AN360" i="4" s="1"/>
  <c r="AM360" i="4" s="1"/>
  <c r="AL360" i="4" s="1"/>
  <c r="AT426" i="4"/>
  <c r="AS426" i="4" s="1"/>
  <c r="AR426" i="4" s="1"/>
  <c r="AQ426" i="4" s="1"/>
  <c r="AP426" i="4" s="1"/>
  <c r="AO426" i="4" s="1"/>
  <c r="AN426" i="4" s="1"/>
  <c r="AM426" i="4" s="1"/>
  <c r="AL426" i="4" s="1"/>
  <c r="BK105" i="4"/>
  <c r="BJ105" i="4" s="1"/>
  <c r="BI105" i="4" s="1"/>
  <c r="BH105" i="4" s="1"/>
  <c r="BG105" i="4" s="1"/>
  <c r="BF105" i="4" s="1"/>
  <c r="BE105" i="4" s="1"/>
  <c r="BD105" i="4" s="1"/>
  <c r="BC105" i="4" s="1"/>
  <c r="AT434" i="4"/>
  <c r="AN434" i="4"/>
  <c r="AM434" i="4" s="1"/>
  <c r="AL434" i="4" s="1"/>
  <c r="AS434" i="4"/>
  <c r="AR434" i="4" s="1"/>
  <c r="AQ434" i="4" s="1"/>
  <c r="AP434" i="4" s="1"/>
  <c r="AO434" i="4" s="1"/>
  <c r="AT31" i="4"/>
  <c r="AS31" i="4" s="1"/>
  <c r="AR31" i="4" s="1"/>
  <c r="AQ31" i="4" s="1"/>
  <c r="AP31" i="4" s="1"/>
  <c r="AO31" i="4" s="1"/>
  <c r="AN31" i="4" s="1"/>
  <c r="AM31" i="4" s="1"/>
  <c r="AL31" i="4" s="1"/>
  <c r="AT1096" i="4"/>
  <c r="AS1096" i="4" s="1"/>
  <c r="AR1096" i="4" s="1"/>
  <c r="AQ1096" i="4" s="1"/>
  <c r="AP1096" i="4" s="1"/>
  <c r="AO1096" i="4" s="1"/>
  <c r="AN1096" i="4" s="1"/>
  <c r="AM1096" i="4" s="1"/>
  <c r="AL1096" i="4" s="1"/>
  <c r="AT1136" i="4"/>
  <c r="AS1136" i="4" s="1"/>
  <c r="AR1136" i="4" s="1"/>
  <c r="AQ1136" i="4"/>
  <c r="AP1136" i="4" s="1"/>
  <c r="AO1136" i="4" s="1"/>
  <c r="AN1136" i="4" s="1"/>
  <c r="AM1136" i="4" s="1"/>
  <c r="AL1136" i="4" s="1"/>
  <c r="AJ413" i="4"/>
  <c r="AI413" i="4"/>
  <c r="AK413" i="4"/>
  <c r="AI418" i="4"/>
  <c r="AJ418" i="4"/>
  <c r="AK418" i="4"/>
  <c r="AJ116" i="4"/>
  <c r="AK116" i="4"/>
  <c r="AI116" i="4"/>
  <c r="AJ129" i="4"/>
  <c r="AK129" i="4"/>
  <c r="AI129" i="4"/>
  <c r="AI423" i="4"/>
  <c r="AJ423" i="4"/>
  <c r="AK423" i="4"/>
  <c r="AT752" i="4"/>
  <c r="AS752" i="4" s="1"/>
  <c r="AR752" i="4" s="1"/>
  <c r="AQ752" i="4" s="1"/>
  <c r="AP752" i="4" s="1"/>
  <c r="AO752" i="4" s="1"/>
  <c r="AN752" i="4" s="1"/>
  <c r="AM752" i="4" s="1"/>
  <c r="AL752" i="4" s="1"/>
  <c r="AJ894" i="4"/>
  <c r="AK894" i="4"/>
  <c r="AI894" i="4"/>
  <c r="AH894" i="4" s="1"/>
  <c r="AT927" i="4"/>
  <c r="AS927" i="4" s="1"/>
  <c r="AR927" i="4" s="1"/>
  <c r="AQ927" i="4" s="1"/>
  <c r="AP927" i="4" s="1"/>
  <c r="AO927" i="4" s="1"/>
  <c r="AN927" i="4" s="1"/>
  <c r="AM927" i="4" s="1"/>
  <c r="AL927" i="4" s="1"/>
  <c r="AK559" i="4"/>
  <c r="AI559" i="4"/>
  <c r="AJ559" i="4"/>
  <c r="AI501" i="4"/>
  <c r="AJ501" i="4"/>
  <c r="AK501" i="4"/>
  <c r="AT583" i="4"/>
  <c r="AS583" i="4" s="1"/>
  <c r="AR583" i="4" s="1"/>
  <c r="AQ583" i="4" s="1"/>
  <c r="AP583" i="4" s="1"/>
  <c r="AO583" i="4" s="1"/>
  <c r="AN583" i="4" s="1"/>
  <c r="AM583" i="4" s="1"/>
  <c r="AL583" i="4" s="1"/>
  <c r="AT792" i="4"/>
  <c r="AS792" i="4" s="1"/>
  <c r="AR792" i="4"/>
  <c r="AQ792" i="4" s="1"/>
  <c r="AP792" i="4" s="1"/>
  <c r="AO792" i="4" s="1"/>
  <c r="AN792" i="4" s="1"/>
  <c r="AM792" i="4" s="1"/>
  <c r="AL792" i="4" s="1"/>
  <c r="AT787" i="4"/>
  <c r="AS787" i="4" s="1"/>
  <c r="AR787" i="4" s="1"/>
  <c r="AQ787" i="4" s="1"/>
  <c r="AP787" i="4" s="1"/>
  <c r="AO787" i="4" s="1"/>
  <c r="AN787" i="4" s="1"/>
  <c r="AM787" i="4" s="1"/>
  <c r="AL787" i="4" s="1"/>
  <c r="AI570" i="4"/>
  <c r="AK570" i="4"/>
  <c r="AJ570" i="4"/>
  <c r="AJ322" i="4"/>
  <c r="AH322" i="4" s="1"/>
  <c r="AI322" i="4"/>
  <c r="AK322" i="4"/>
  <c r="AJ262" i="4"/>
  <c r="AI262" i="4"/>
  <c r="AK262" i="4"/>
  <c r="AT416" i="4"/>
  <c r="AS416" i="4" s="1"/>
  <c r="AR416" i="4" s="1"/>
  <c r="AQ416" i="4" s="1"/>
  <c r="AP416" i="4" s="1"/>
  <c r="AO416" i="4" s="1"/>
  <c r="AN416" i="4" s="1"/>
  <c r="AM416" i="4" s="1"/>
  <c r="AL416" i="4" s="1"/>
  <c r="AJ233" i="4"/>
  <c r="AI233" i="4"/>
  <c r="AK233" i="4"/>
  <c r="AI310" i="4"/>
  <c r="AK310" i="4"/>
  <c r="AJ310" i="4"/>
  <c r="AI304" i="4"/>
  <c r="AJ304" i="4"/>
  <c r="AH304" i="4" s="1"/>
  <c r="AK304" i="4"/>
  <c r="AT219" i="4"/>
  <c r="AS219" i="4" s="1"/>
  <c r="AR219" i="4" s="1"/>
  <c r="AQ219" i="4" s="1"/>
  <c r="AP219" i="4" s="1"/>
  <c r="AO219" i="4" s="1"/>
  <c r="AN219" i="4" s="1"/>
  <c r="AM219" i="4" s="1"/>
  <c r="AL219" i="4" s="1"/>
  <c r="AT118" i="4"/>
  <c r="AS118" i="4" s="1"/>
  <c r="AR118" i="4" s="1"/>
  <c r="AQ118" i="4" s="1"/>
  <c r="AP118" i="4" s="1"/>
  <c r="AO118" i="4" s="1"/>
  <c r="AN118" i="4" s="1"/>
  <c r="AM118" i="4" s="1"/>
  <c r="AL118" i="4" s="1"/>
  <c r="AT146" i="4"/>
  <c r="AS146" i="4" s="1"/>
  <c r="AR146" i="4" s="1"/>
  <c r="AQ146" i="4" s="1"/>
  <c r="AP146" i="4" s="1"/>
  <c r="AO146" i="4" s="1"/>
  <c r="AN146" i="4" s="1"/>
  <c r="AM146" i="4" s="1"/>
  <c r="AL146" i="4" s="1"/>
  <c r="AI544" i="4"/>
  <c r="AJ544" i="4"/>
  <c r="AK544" i="4"/>
  <c r="AK438" i="4"/>
  <c r="AJ438" i="4"/>
  <c r="AI438" i="4"/>
  <c r="AH438" i="4" s="1"/>
  <c r="AJ363" i="4"/>
  <c r="AI363" i="4"/>
  <c r="AK363" i="4"/>
  <c r="AT488" i="4"/>
  <c r="AS488" i="4" s="1"/>
  <c r="AR488" i="4" s="1"/>
  <c r="AQ488" i="4" s="1"/>
  <c r="AP488" i="4" s="1"/>
  <c r="AO488" i="4" s="1"/>
  <c r="AN488" i="4" s="1"/>
  <c r="AM488" i="4" s="1"/>
  <c r="AL488" i="4" s="1"/>
  <c r="AT351" i="4"/>
  <c r="AS351" i="4" s="1"/>
  <c r="AR351" i="4" s="1"/>
  <c r="AQ351" i="4" s="1"/>
  <c r="AP351" i="4" s="1"/>
  <c r="AO351" i="4" s="1"/>
  <c r="AN351" i="4" s="1"/>
  <c r="AM351" i="4" s="1"/>
  <c r="AL351" i="4" s="1"/>
  <c r="AT616" i="4"/>
  <c r="AS616" i="4" s="1"/>
  <c r="AR616" i="4" s="1"/>
  <c r="AQ616" i="4" s="1"/>
  <c r="AP616" i="4" s="1"/>
  <c r="AO616" i="4" s="1"/>
  <c r="AN616" i="4" s="1"/>
  <c r="AM616" i="4" s="1"/>
  <c r="AL616" i="4" s="1"/>
  <c r="AT566" i="4"/>
  <c r="AS566" i="4" s="1"/>
  <c r="AR566" i="4" s="1"/>
  <c r="AQ566" i="4" s="1"/>
  <c r="AP566" i="4" s="1"/>
  <c r="AO566" i="4" s="1"/>
  <c r="AN566" i="4" s="1"/>
  <c r="AM566" i="4" s="1"/>
  <c r="AL566" i="4" s="1"/>
  <c r="AJ547" i="4"/>
  <c r="AK547" i="4"/>
  <c r="AI547" i="4"/>
  <c r="AH547" i="4" s="1"/>
  <c r="AT474" i="4"/>
  <c r="AS474" i="4"/>
  <c r="AR474" i="4" s="1"/>
  <c r="AQ474" i="4" s="1"/>
  <c r="AP474" i="4" s="1"/>
  <c r="AO474" i="4" s="1"/>
  <c r="AN474" i="4" s="1"/>
  <c r="AM474" i="4" s="1"/>
  <c r="AL474" i="4" s="1"/>
  <c r="AJ535" i="4"/>
  <c r="AI535" i="4"/>
  <c r="AK535" i="4"/>
  <c r="AT320" i="4"/>
  <c r="AS320" i="4" s="1"/>
  <c r="AR320" i="4" s="1"/>
  <c r="AQ320" i="4" s="1"/>
  <c r="AP320" i="4" s="1"/>
  <c r="AO320" i="4" s="1"/>
  <c r="AN320" i="4" s="1"/>
  <c r="AM320" i="4" s="1"/>
  <c r="AL320" i="4" s="1"/>
  <c r="AS201" i="4"/>
  <c r="AR201" i="4" s="1"/>
  <c r="AQ201" i="4" s="1"/>
  <c r="AP201" i="4" s="1"/>
  <c r="AO201" i="4" s="1"/>
  <c r="AN201" i="4" s="1"/>
  <c r="AM201" i="4" s="1"/>
  <c r="AL201" i="4" s="1"/>
  <c r="AT201" i="4"/>
  <c r="BK91" i="4"/>
  <c r="BJ91" i="4" s="1"/>
  <c r="BI91" i="4" s="1"/>
  <c r="BH91" i="4" s="1"/>
  <c r="BG91" i="4" s="1"/>
  <c r="BF91" i="4" s="1"/>
  <c r="BE91" i="4" s="1"/>
  <c r="BD91" i="4" s="1"/>
  <c r="BC91" i="4" s="1"/>
  <c r="F16" i="4"/>
  <c r="C18" i="4"/>
  <c r="AI578" i="4"/>
  <c r="AK578" i="4"/>
  <c r="AJ578" i="4"/>
  <c r="AI847" i="4"/>
  <c r="AJ847" i="4"/>
  <c r="AK847" i="4"/>
  <c r="AI825" i="4"/>
  <c r="AK825" i="4"/>
  <c r="AJ825" i="4"/>
  <c r="AJ1040" i="4"/>
  <c r="AK1040" i="4"/>
  <c r="AI1040" i="4"/>
  <c r="AJ109" i="4"/>
  <c r="AK109" i="4"/>
  <c r="AI109" i="4"/>
  <c r="BB15" i="4"/>
  <c r="BA15" i="4"/>
  <c r="BA56" i="4"/>
  <c r="BB56" i="4"/>
  <c r="BB51" i="4"/>
  <c r="BA51" i="4"/>
  <c r="BB19" i="4"/>
  <c r="BA19" i="4"/>
  <c r="AK942" i="4"/>
  <c r="AJ942" i="4"/>
  <c r="AI942" i="4"/>
  <c r="BB194" i="4"/>
  <c r="BA194" i="4"/>
  <c r="AJ230" i="4"/>
  <c r="AI230" i="4"/>
  <c r="AK230" i="4"/>
  <c r="AI1107" i="4"/>
  <c r="AH1107" i="4" s="1"/>
  <c r="AJ1107" i="4"/>
  <c r="AK1107" i="4"/>
  <c r="AJ1044" i="4"/>
  <c r="AI1044" i="4"/>
  <c r="AK1044" i="4"/>
  <c r="AI272" i="4"/>
  <c r="AJ272" i="4"/>
  <c r="AK272" i="4"/>
  <c r="AI1123" i="4"/>
  <c r="AJ1123" i="4"/>
  <c r="AK1123" i="4"/>
  <c r="BA129" i="4"/>
  <c r="BB129" i="4"/>
  <c r="BA144" i="4"/>
  <c r="BB144" i="4"/>
  <c r="AK281" i="4"/>
  <c r="AI281" i="4"/>
  <c r="AJ281" i="4"/>
  <c r="AI466" i="4"/>
  <c r="AH466" i="4" s="1"/>
  <c r="AJ466" i="4"/>
  <c r="AK466" i="4"/>
  <c r="BB152" i="4"/>
  <c r="BA152" i="4"/>
  <c r="AJ1047" i="4"/>
  <c r="AI1047" i="4"/>
  <c r="AK1047" i="4"/>
  <c r="BB164" i="4"/>
  <c r="BA164" i="4"/>
  <c r="BB64" i="4"/>
  <c r="BA64" i="4"/>
  <c r="BB43" i="4"/>
  <c r="BA43" i="4"/>
  <c r="AJ716" i="4"/>
  <c r="AI716" i="4"/>
  <c r="AK716" i="4"/>
  <c r="BB42" i="4"/>
  <c r="BA42" i="4"/>
  <c r="AJ793" i="4"/>
  <c r="AI793" i="4"/>
  <c r="AK793" i="4"/>
  <c r="AI30" i="4"/>
  <c r="AK30" i="4"/>
  <c r="AJ30" i="4"/>
  <c r="AH30" i="4" s="1"/>
  <c r="BA125" i="4"/>
  <c r="BB125" i="4"/>
  <c r="BB83" i="4"/>
  <c r="BA83" i="4"/>
  <c r="BA137" i="4"/>
  <c r="AZ137" i="4" s="1"/>
  <c r="AX137" i="4" s="1"/>
  <c r="BB137" i="4"/>
  <c r="AJ625" i="4"/>
  <c r="AI625" i="4"/>
  <c r="AK625" i="4"/>
  <c r="BA13" i="4"/>
  <c r="BB13" i="4"/>
  <c r="AK1126" i="4"/>
  <c r="AJ1126" i="4"/>
  <c r="AI1126" i="4"/>
  <c r="BA71" i="4"/>
  <c r="BB71" i="4"/>
  <c r="AI462" i="4"/>
  <c r="AJ462" i="4"/>
  <c r="AK462" i="4"/>
  <c r="BA174" i="4"/>
  <c r="BB174" i="4"/>
  <c r="AK480" i="4"/>
  <c r="AJ480" i="4"/>
  <c r="AI480" i="4"/>
  <c r="BB93" i="4"/>
  <c r="BA93" i="4"/>
  <c r="BA50" i="4"/>
  <c r="BB50" i="4"/>
  <c r="BA201" i="4"/>
  <c r="AZ201" i="4" s="1"/>
  <c r="AX201" i="4" s="1"/>
  <c r="BB201" i="4"/>
  <c r="BA85" i="4"/>
  <c r="BB85" i="4"/>
  <c r="BB53" i="4"/>
  <c r="BA53" i="4"/>
  <c r="AJ100" i="4"/>
  <c r="AK100" i="4"/>
  <c r="AI100" i="4"/>
  <c r="BA3" i="4"/>
  <c r="BB3" i="4"/>
  <c r="BA130" i="4"/>
  <c r="BB130" i="4"/>
  <c r="AJ1097" i="4"/>
  <c r="AI1097" i="4"/>
  <c r="AK1097" i="4"/>
  <c r="AJ1066" i="4"/>
  <c r="AI1066" i="4"/>
  <c r="AK1066" i="4"/>
  <c r="AI1017" i="4"/>
  <c r="AJ1017" i="4"/>
  <c r="AK1017" i="4"/>
  <c r="AI775" i="4"/>
  <c r="AH775" i="4" s="1"/>
  <c r="AJ775" i="4"/>
  <c r="AK775" i="4"/>
  <c r="BB162" i="4"/>
  <c r="BA162" i="4"/>
  <c r="AI1030" i="4"/>
  <c r="AK1030" i="4"/>
  <c r="AJ1030" i="4"/>
  <c r="AH1081" i="4"/>
  <c r="AB1081" i="4" s="1"/>
  <c r="AH306" i="4"/>
  <c r="AH1029" i="4"/>
  <c r="AB1029" i="4" s="1"/>
  <c r="AH597" i="4"/>
  <c r="AA597" i="4" s="1"/>
  <c r="AE597" i="4" s="1"/>
  <c r="AH874" i="4"/>
  <c r="AA874" i="4" s="1"/>
  <c r="AE874" i="4" s="1"/>
  <c r="AH879" i="4"/>
  <c r="AH1072" i="4"/>
  <c r="AH154" i="4"/>
  <c r="AB154" i="4" s="1"/>
  <c r="AH895" i="4"/>
  <c r="AC895" i="4" s="1"/>
  <c r="AH764" i="4"/>
  <c r="AH1015" i="4"/>
  <c r="AA1015" i="4" s="1"/>
  <c r="AE1015" i="4" s="1"/>
  <c r="AH132" i="4"/>
  <c r="AH715" i="4"/>
  <c r="AA715" i="4" s="1"/>
  <c r="AE715" i="4" s="1"/>
  <c r="AH636" i="4"/>
  <c r="AB636" i="4" s="1"/>
  <c r="AH163" i="4"/>
  <c r="AC163" i="4" s="1"/>
  <c r="AH881" i="4"/>
  <c r="AZ183" i="4"/>
  <c r="AX183" i="4" s="1"/>
  <c r="AZ92" i="4"/>
  <c r="AX92" i="4" s="1"/>
  <c r="AZ81" i="4"/>
  <c r="AX81" i="4" s="1"/>
  <c r="AC291" i="4"/>
  <c r="AA291" i="4"/>
  <c r="AE291" i="4" s="1"/>
  <c r="AB291" i="4"/>
  <c r="AA372" i="4"/>
  <c r="AE372" i="4" s="1"/>
  <c r="AH419" i="4"/>
  <c r="AA419" i="4" s="1"/>
  <c r="AE419" i="4" s="1"/>
  <c r="AH996" i="4"/>
  <c r="AA996" i="4" s="1"/>
  <c r="AE996" i="4" s="1"/>
  <c r="AH405" i="4"/>
  <c r="AC405" i="4" s="1"/>
  <c r="AH750" i="4"/>
  <c r="AH595" i="4"/>
  <c r="AA595" i="4" s="1"/>
  <c r="AE595" i="4" s="1"/>
  <c r="AH203" i="4"/>
  <c r="AA203" i="4" s="1"/>
  <c r="AE203" i="4" s="1"/>
  <c r="AH968" i="4"/>
  <c r="AC968" i="4" s="1"/>
  <c r="AH807" i="4"/>
  <c r="AB807" i="4" s="1"/>
  <c r="AH740" i="4"/>
  <c r="AH412" i="4"/>
  <c r="AB412" i="4" s="1"/>
  <c r="AH836" i="4"/>
  <c r="AH828" i="4"/>
  <c r="AA828" i="4" s="1"/>
  <c r="AE828" i="4" s="1"/>
  <c r="AH29" i="4"/>
  <c r="AH119" i="4"/>
  <c r="AH1039" i="4"/>
  <c r="AB1039" i="4" s="1"/>
  <c r="AH376" i="4"/>
  <c r="AB376" i="4" s="1"/>
  <c r="AH904" i="4"/>
  <c r="AA904" i="4" s="1"/>
  <c r="AE904" i="4" s="1"/>
  <c r="AH857" i="4"/>
  <c r="AB857" i="4" s="1"/>
  <c r="AH613" i="4"/>
  <c r="AH1019" i="4"/>
  <c r="AA1019" i="4" s="1"/>
  <c r="AE1019" i="4" s="1"/>
  <c r="AH428" i="4"/>
  <c r="AC428" i="4" s="1"/>
  <c r="AH900" i="4"/>
  <c r="AH504" i="4"/>
  <c r="AH83" i="4"/>
  <c r="AB318" i="4"/>
  <c r="AZ114" i="4"/>
  <c r="AX114" i="4" s="1"/>
  <c r="AH898" i="4"/>
  <c r="AZ156" i="4"/>
  <c r="AX156" i="4" s="1"/>
  <c r="AZ65" i="4"/>
  <c r="AX65" i="4" s="1"/>
  <c r="AZ177" i="4"/>
  <c r="AX177" i="4" s="1"/>
  <c r="AH671" i="4"/>
  <c r="AI741" i="4"/>
  <c r="AJ741" i="4"/>
  <c r="AK741" i="4"/>
  <c r="AH1109" i="4"/>
  <c r="AB1109" i="4" s="1"/>
  <c r="AK771" i="4"/>
  <c r="AI1053" i="4"/>
  <c r="AI863" i="4"/>
  <c r="AJ863" i="4"/>
  <c r="AK863" i="4"/>
  <c r="AJ1090" i="4"/>
  <c r="AI1090" i="4"/>
  <c r="AK1090" i="4"/>
  <c r="AC200" i="4"/>
  <c r="AH700" i="4"/>
  <c r="AA1086" i="4"/>
  <c r="AE1086" i="4" s="1"/>
  <c r="AC1086" i="4"/>
  <c r="AB1086" i="4"/>
  <c r="AH795" i="4"/>
  <c r="AC795" i="4" s="1"/>
  <c r="AI771" i="4"/>
  <c r="AH771" i="4" s="1"/>
  <c r="AH1064" i="4"/>
  <c r="AH503" i="4"/>
  <c r="AC503" i="4" s="1"/>
  <c r="AH991" i="4"/>
  <c r="AH623" i="4"/>
  <c r="AH97" i="4"/>
  <c r="AC97" i="4" s="1"/>
  <c r="AH40" i="4"/>
  <c r="AH652" i="4"/>
  <c r="AA652" i="4" s="1"/>
  <c r="AE652" i="4" s="1"/>
  <c r="AH739" i="4"/>
  <c r="AA739" i="4" s="1"/>
  <c r="AE739" i="4" s="1"/>
  <c r="AH533" i="4"/>
  <c r="AB533" i="4" s="1"/>
  <c r="AH882" i="4"/>
  <c r="AC882" i="4" s="1"/>
  <c r="AH992" i="4"/>
  <c r="AH977" i="4"/>
  <c r="AH45" i="4"/>
  <c r="AB45" i="4" s="1"/>
  <c r="AH824" i="4"/>
  <c r="AC824" i="4" s="1"/>
  <c r="AH131" i="4"/>
  <c r="AA131" i="4" s="1"/>
  <c r="AE131" i="4" s="1"/>
  <c r="AJ1053" i="4"/>
  <c r="AI364" i="4"/>
  <c r="AH364" i="4" s="1"/>
  <c r="AH258" i="4"/>
  <c r="AB200" i="4"/>
  <c r="AH862" i="4"/>
  <c r="AA56" i="4"/>
  <c r="AE56" i="4" s="1"/>
  <c r="AC56" i="4"/>
  <c r="AZ29" i="4"/>
  <c r="AX29" i="4" s="1"/>
  <c r="AZ124" i="4"/>
  <c r="AX124" i="4" s="1"/>
  <c r="AJ379" i="4"/>
  <c r="AH379" i="4" s="1"/>
  <c r="AH512" i="4"/>
  <c r="AB512" i="4" s="1"/>
  <c r="AJ735" i="4"/>
  <c r="AH72" i="4"/>
  <c r="AB72" i="4" s="1"/>
  <c r="AH496" i="4"/>
  <c r="AB496" i="4" s="1"/>
  <c r="AH930" i="4"/>
  <c r="AB930" i="4" s="1"/>
  <c r="AH774" i="4"/>
  <c r="AH986" i="4"/>
  <c r="AC986" i="4" s="1"/>
  <c r="AH589" i="4"/>
  <c r="AA589" i="4" s="1"/>
  <c r="AE589" i="4" s="1"/>
  <c r="AH806" i="4"/>
  <c r="AH638" i="4"/>
  <c r="AA638" i="4" s="1"/>
  <c r="AE638" i="4" s="1"/>
  <c r="AK364" i="4"/>
  <c r="AH33" i="4"/>
  <c r="AB245" i="4"/>
  <c r="AA245" i="4"/>
  <c r="AE245" i="4" s="1"/>
  <c r="AC245" i="4"/>
  <c r="AB894" i="4"/>
  <c r="AA894" i="4"/>
  <c r="AE894" i="4" s="1"/>
  <c r="AC894" i="4"/>
  <c r="AC941" i="4"/>
  <c r="AA941" i="4"/>
  <c r="AE941" i="4" s="1"/>
  <c r="AB941" i="4"/>
  <c r="AI1024" i="4"/>
  <c r="AH1024" i="4" s="1"/>
  <c r="AJ1024" i="4"/>
  <c r="AK1024" i="4"/>
  <c r="AB643" i="4"/>
  <c r="AA337" i="4"/>
  <c r="AE337" i="4" s="1"/>
  <c r="AB337" i="4"/>
  <c r="AC337" i="4"/>
  <c r="AI141" i="4"/>
  <c r="AJ141" i="4"/>
  <c r="AK141" i="4"/>
  <c r="AH695" i="4"/>
  <c r="AH442" i="4"/>
  <c r="AA442" i="4" s="1"/>
  <c r="AE442" i="4" s="1"/>
  <c r="AI379" i="4"/>
  <c r="AH236" i="4"/>
  <c r="AI735" i="4"/>
  <c r="AH735" i="4" s="1"/>
  <c r="AH142" i="4"/>
  <c r="AH1052" i="4"/>
  <c r="AC1052" i="4" s="1"/>
  <c r="AH603" i="4"/>
  <c r="AA603" i="4" s="1"/>
  <c r="AE603" i="4" s="1"/>
  <c r="AH564" i="4"/>
  <c r="AH257" i="4"/>
  <c r="AB257" i="4" s="1"/>
  <c r="AH308" i="4"/>
  <c r="AB308" i="4" s="1"/>
  <c r="AH829" i="4"/>
  <c r="AH1011" i="4"/>
  <c r="AA1011" i="4" s="1"/>
  <c r="AE1011" i="4" s="1"/>
  <c r="AH581" i="4"/>
  <c r="AH553" i="4"/>
  <c r="AZ141" i="4"/>
  <c r="AX141" i="4" s="1"/>
  <c r="AZ28" i="4"/>
  <c r="AX28" i="4" s="1"/>
  <c r="AZ6" i="4"/>
  <c r="AX6" i="4" s="1"/>
  <c r="AZ59" i="4"/>
  <c r="AX59" i="4" s="1"/>
  <c r="AK441" i="4"/>
  <c r="AI441" i="4"/>
  <c r="AH441" i="4" s="1"/>
  <c r="AJ441" i="4"/>
  <c r="AJ641" i="4"/>
  <c r="AI641" i="4"/>
  <c r="AK641" i="4"/>
  <c r="AH59" i="4"/>
  <c r="AC59" i="4" s="1"/>
  <c r="AH1034" i="4"/>
  <c r="AB1034" i="4" s="1"/>
  <c r="AH537" i="4"/>
  <c r="AA537" i="4" s="1"/>
  <c r="AE537" i="4" s="1"/>
  <c r="AI477" i="4"/>
  <c r="AK477" i="4"/>
  <c r="AJ477" i="4"/>
  <c r="AK417" i="4"/>
  <c r="AI417" i="4"/>
  <c r="AJ417" i="4"/>
  <c r="AJ42" i="4"/>
  <c r="AK42" i="4"/>
  <c r="AI42" i="4"/>
  <c r="AH42" i="4" s="1"/>
  <c r="AB280" i="4"/>
  <c r="AJ52" i="4"/>
  <c r="AI52" i="4"/>
  <c r="AK52" i="4"/>
  <c r="AJ646" i="4"/>
  <c r="AI646" i="4"/>
  <c r="AK646" i="4"/>
  <c r="AI571" i="4"/>
  <c r="AJ571" i="4"/>
  <c r="AK571" i="4"/>
  <c r="AK457" i="4"/>
  <c r="AI457" i="4"/>
  <c r="AJ457" i="4"/>
  <c r="AI785" i="4"/>
  <c r="AJ785" i="4"/>
  <c r="AK785" i="4"/>
  <c r="AJ614" i="4"/>
  <c r="AK614" i="4"/>
  <c r="AI614" i="4"/>
  <c r="AK907" i="4"/>
  <c r="AI907" i="4"/>
  <c r="AJ907" i="4"/>
  <c r="AJ892" i="4"/>
  <c r="AI892" i="4"/>
  <c r="AK892" i="4"/>
  <c r="AJ688" i="4"/>
  <c r="AK688" i="4"/>
  <c r="AI688" i="4"/>
  <c r="AK1119" i="4"/>
  <c r="AI1119" i="4"/>
  <c r="AJ1119" i="4"/>
  <c r="AH730" i="4"/>
  <c r="AH970" i="4"/>
  <c r="AH883" i="4"/>
  <c r="AH952" i="4"/>
  <c r="AH845" i="4"/>
  <c r="AH784" i="4"/>
  <c r="AH368" i="4"/>
  <c r="AH708" i="4"/>
  <c r="AH515" i="4"/>
  <c r="AH359" i="4"/>
  <c r="AH217" i="4"/>
  <c r="AH464" i="4"/>
  <c r="AH842" i="4"/>
  <c r="AH546" i="4"/>
  <c r="AH818" i="4"/>
  <c r="AH225" i="4"/>
  <c r="AH958" i="4"/>
  <c r="AH947" i="4"/>
  <c r="AH910" i="4"/>
  <c r="AH343" i="4"/>
  <c r="AH637" i="4"/>
  <c r="AH375" i="4"/>
  <c r="AH660" i="4"/>
  <c r="AH890" i="4"/>
  <c r="AH187" i="4"/>
  <c r="AH934" i="4"/>
  <c r="AH92" i="4"/>
  <c r="AH763" i="4"/>
  <c r="AH772" i="4"/>
  <c r="AH1078" i="4"/>
  <c r="AH777" i="4"/>
  <c r="AH1082" i="4"/>
  <c r="AA1029" i="4"/>
  <c r="AE1029" i="4" s="1"/>
  <c r="AB597" i="4"/>
  <c r="AC597" i="4"/>
  <c r="AH667" i="4"/>
  <c r="AA21" i="4"/>
  <c r="AE21" i="4" s="1"/>
  <c r="AH659" i="4"/>
  <c r="AC725" i="4"/>
  <c r="AB725" i="4"/>
  <c r="AA725" i="4"/>
  <c r="AE725" i="4" s="1"/>
  <c r="AH653" i="4"/>
  <c r="AH710" i="4"/>
  <c r="AC874" i="4"/>
  <c r="AB874" i="4"/>
  <c r="AH905" i="4"/>
  <c r="AC154" i="4"/>
  <c r="AA154" i="4"/>
  <c r="AE154" i="4" s="1"/>
  <c r="AB59" i="4"/>
  <c r="AB968" i="4"/>
  <c r="AH946" i="4"/>
  <c r="AH513" i="4"/>
  <c r="AC1114" i="4"/>
  <c r="AA1114" i="4"/>
  <c r="AE1114" i="4" s="1"/>
  <c r="AB1114" i="4"/>
  <c r="AC964" i="4"/>
  <c r="AB274" i="4"/>
  <c r="AC274" i="4"/>
  <c r="AA274" i="4"/>
  <c r="AE274" i="4" s="1"/>
  <c r="AB828" i="4"/>
  <c r="AC828" i="4"/>
  <c r="AA29" i="4"/>
  <c r="AE29" i="4" s="1"/>
  <c r="AC29" i="4"/>
  <c r="AB29" i="4"/>
  <c r="AC1034" i="4"/>
  <c r="AA1034" i="4"/>
  <c r="AE1034" i="4" s="1"/>
  <c r="AA376" i="4"/>
  <c r="AE376" i="4" s="1"/>
  <c r="AC376" i="4"/>
  <c r="AH1073" i="4"/>
  <c r="AC661" i="4"/>
  <c r="AB661" i="4"/>
  <c r="AA661" i="4"/>
  <c r="AE661" i="4" s="1"/>
  <c r="AA452" i="4"/>
  <c r="AE452" i="4" s="1"/>
  <c r="AC487" i="4"/>
  <c r="AB487" i="4"/>
  <c r="AA487" i="4"/>
  <c r="AE487" i="4" s="1"/>
  <c r="AB1072" i="4"/>
  <c r="AH326" i="4"/>
  <c r="AH789" i="4"/>
  <c r="AA580" i="4"/>
  <c r="AE580" i="4" s="1"/>
  <c r="AB580" i="4"/>
  <c r="AC580" i="4"/>
  <c r="AH207" i="4"/>
  <c r="AB250" i="4"/>
  <c r="AC250" i="4"/>
  <c r="AA250" i="4"/>
  <c r="AE250" i="4" s="1"/>
  <c r="AH522" i="4"/>
  <c r="AH762" i="4"/>
  <c r="AB598" i="4"/>
  <c r="AA598" i="4"/>
  <c r="AE598" i="4" s="1"/>
  <c r="AC598" i="4"/>
  <c r="AH651" i="4"/>
  <c r="AC886" i="4"/>
  <c r="AB886" i="4"/>
  <c r="AA886" i="4"/>
  <c r="AE886" i="4" s="1"/>
  <c r="AA89" i="4"/>
  <c r="AE89" i="4" s="1"/>
  <c r="AC89" i="4"/>
  <c r="AB1131" i="4"/>
  <c r="AC1131" i="4"/>
  <c r="AA1131" i="4"/>
  <c r="AE1131" i="4" s="1"/>
  <c r="AA799" i="4"/>
  <c r="AE799" i="4" s="1"/>
  <c r="AB799" i="4"/>
  <c r="AC799" i="4"/>
  <c r="AA1081" i="4"/>
  <c r="AE1081" i="4" s="1"/>
  <c r="AB306" i="4"/>
  <c r="AA306" i="4"/>
  <c r="AE306" i="4" s="1"/>
  <c r="AC306" i="4"/>
  <c r="AB419" i="4"/>
  <c r="AC419" i="4"/>
  <c r="AB996" i="4"/>
  <c r="AB405" i="4"/>
  <c r="AC945" i="4"/>
  <c r="AB945" i="4"/>
  <c r="AA945" i="4"/>
  <c r="AE945" i="4" s="1"/>
  <c r="AC615" i="4"/>
  <c r="AB615" i="4"/>
  <c r="AA615" i="4"/>
  <c r="AE615" i="4" s="1"/>
  <c r="AB67" i="4"/>
  <c r="AA67" i="4"/>
  <c r="AE67" i="4" s="1"/>
  <c r="AC67" i="4"/>
  <c r="AC738" i="4"/>
  <c r="AB738" i="4"/>
  <c r="AA738" i="4"/>
  <c r="AE738" i="4" s="1"/>
  <c r="AA740" i="4"/>
  <c r="AE740" i="4" s="1"/>
  <c r="AB740" i="4"/>
  <c r="AC740" i="4"/>
  <c r="AA369" i="4"/>
  <c r="AE369" i="4" s="1"/>
  <c r="AB369" i="4"/>
  <c r="AC369" i="4"/>
  <c r="AB469" i="4"/>
  <c r="AA469" i="4"/>
  <c r="AE469" i="4" s="1"/>
  <c r="AC469" i="4"/>
  <c r="AB715" i="4"/>
  <c r="AC715" i="4"/>
  <c r="AC636" i="4"/>
  <c r="AB809" i="4"/>
  <c r="AC809" i="4"/>
  <c r="AA809" i="4"/>
  <c r="AE809" i="4" s="1"/>
  <c r="AB1143" i="4"/>
  <c r="AA1143" i="4"/>
  <c r="AE1143" i="4" s="1"/>
  <c r="AC1143" i="4"/>
  <c r="AC520" i="4"/>
  <c r="AA520" i="4"/>
  <c r="AE520" i="4" s="1"/>
  <c r="AB520" i="4"/>
  <c r="AB385" i="4"/>
  <c r="AA385" i="4"/>
  <c r="AE385" i="4" s="1"/>
  <c r="AC385" i="4"/>
  <c r="AC640" i="4"/>
  <c r="AA640" i="4"/>
  <c r="AE640" i="4" s="1"/>
  <c r="AB640" i="4"/>
  <c r="AB238" i="4"/>
  <c r="AA238" i="4"/>
  <c r="AE238" i="4" s="1"/>
  <c r="AC238" i="4"/>
  <c r="AB694" i="4"/>
  <c r="AA694" i="4"/>
  <c r="AE694" i="4" s="1"/>
  <c r="AC694" i="4"/>
  <c r="AC857" i="4"/>
  <c r="AA857" i="4"/>
  <c r="AE857" i="4" s="1"/>
  <c r="AC308" i="4"/>
  <c r="AA104" i="4"/>
  <c r="AE104" i="4" s="1"/>
  <c r="AB104" i="4"/>
  <c r="AC104" i="4"/>
  <c r="AC829" i="4"/>
  <c r="AA829" i="4"/>
  <c r="AE829" i="4" s="1"/>
  <c r="AB829" i="4"/>
  <c r="AA173" i="4"/>
  <c r="AE173" i="4" s="1"/>
  <c r="AB173" i="4"/>
  <c r="AC173" i="4"/>
  <c r="AC957" i="4"/>
  <c r="AB957" i="4"/>
  <c r="AA957" i="4"/>
  <c r="AE957" i="4" s="1"/>
  <c r="AA601" i="4"/>
  <c r="AE601" i="4" s="1"/>
  <c r="AC601" i="4"/>
  <c r="AB601" i="4"/>
  <c r="AA1111" i="4"/>
  <c r="AE1111" i="4" s="1"/>
  <c r="AC1111" i="4"/>
  <c r="AB1111" i="4"/>
  <c r="AA204" i="4"/>
  <c r="AE204" i="4" s="1"/>
  <c r="AC204" i="4"/>
  <c r="AB204" i="4"/>
  <c r="AC1011" i="4"/>
  <c r="AC709" i="4"/>
  <c r="AA709" i="4"/>
  <c r="AE709" i="4" s="1"/>
  <c r="AB709" i="4"/>
  <c r="AB111" i="4"/>
  <c r="AA111" i="4"/>
  <c r="AE111" i="4" s="1"/>
  <c r="AC111" i="4"/>
  <c r="AC959" i="4"/>
  <c r="AB959" i="4"/>
  <c r="AA959" i="4"/>
  <c r="AE959" i="4" s="1"/>
  <c r="AH527" i="4"/>
  <c r="AC113" i="4"/>
  <c r="AA113" i="4"/>
  <c r="AE113" i="4" s="1"/>
  <c r="AB113" i="4"/>
  <c r="AH729" i="4"/>
  <c r="AH287" i="4"/>
  <c r="AH354" i="4"/>
  <c r="AC750" i="4"/>
  <c r="AB750" i="4"/>
  <c r="AA750" i="4"/>
  <c r="AE750" i="4" s="1"/>
  <c r="AC595" i="4"/>
  <c r="AH1116" i="4"/>
  <c r="AH783" i="4"/>
  <c r="AH226" i="4"/>
  <c r="AB203" i="4"/>
  <c r="AC203" i="4"/>
  <c r="AH214" i="4"/>
  <c r="AH54" i="4"/>
  <c r="AH429" i="4"/>
  <c r="AC836" i="4"/>
  <c r="AB836" i="4"/>
  <c r="AA836" i="4"/>
  <c r="AE836" i="4" s="1"/>
  <c r="AH606" i="4"/>
  <c r="AA882" i="4"/>
  <c r="AE882" i="4" s="1"/>
  <c r="AH1063" i="4"/>
  <c r="AH450" i="4"/>
  <c r="AC1042" i="4"/>
  <c r="AA1042" i="4"/>
  <c r="AE1042" i="4" s="1"/>
  <c r="AB1042" i="4"/>
  <c r="AC556" i="4"/>
  <c r="AB556" i="4"/>
  <c r="AA556" i="4"/>
  <c r="AE556" i="4" s="1"/>
  <c r="AH608" i="4"/>
  <c r="AH801" i="4"/>
  <c r="AB183" i="4"/>
  <c r="AA183" i="4"/>
  <c r="AE183" i="4" s="1"/>
  <c r="AC183" i="4"/>
  <c r="AH966" i="4"/>
  <c r="AH77" i="4"/>
  <c r="AH275" i="4"/>
  <c r="AH811" i="4"/>
  <c r="AH1075" i="4"/>
  <c r="AH841" i="4"/>
  <c r="AB824" i="4"/>
  <c r="AA824" i="4"/>
  <c r="AE824" i="4" s="1"/>
  <c r="AH1087" i="4"/>
  <c r="AH404" i="4"/>
  <c r="AH719" i="4"/>
  <c r="AA73" i="4"/>
  <c r="AE73" i="4" s="1"/>
  <c r="AC73" i="4"/>
  <c r="AB73" i="4"/>
  <c r="AA497" i="4"/>
  <c r="AE497" i="4" s="1"/>
  <c r="AB497" i="4"/>
  <c r="AC497" i="4"/>
  <c r="AH439" i="4"/>
  <c r="AH911" i="4"/>
  <c r="AH668" i="4"/>
  <c r="AH1062" i="4"/>
  <c r="AB674" i="4"/>
  <c r="AC674" i="4"/>
  <c r="AA674" i="4"/>
  <c r="AE674" i="4" s="1"/>
  <c r="AH489" i="4"/>
  <c r="AB506" i="4"/>
  <c r="AA506" i="4"/>
  <c r="AE506" i="4" s="1"/>
  <c r="AC506" i="4"/>
  <c r="AC160" i="4"/>
  <c r="AB160" i="4"/>
  <c r="AA160" i="4"/>
  <c r="AE160" i="4" s="1"/>
  <c r="AH1141" i="4"/>
  <c r="AC1085" i="4"/>
  <c r="AB1085" i="4"/>
  <c r="AA1085" i="4"/>
  <c r="AE1085" i="4" s="1"/>
  <c r="AH588" i="4"/>
  <c r="AH950" i="4"/>
  <c r="AH81" i="4"/>
  <c r="AH974" i="4"/>
  <c r="AH329" i="4"/>
  <c r="AH754" i="4"/>
  <c r="AH290" i="4"/>
  <c r="AH630" i="4"/>
  <c r="AH648" i="4"/>
  <c r="AH53" i="4"/>
  <c r="AH851" i="4"/>
  <c r="AH727" i="4"/>
  <c r="AH420" i="4"/>
  <c r="AH314" i="4"/>
  <c r="AH276" i="4"/>
  <c r="AH256" i="4"/>
  <c r="AH186" i="4"/>
  <c r="AH443" i="4"/>
  <c r="AH1000" i="4"/>
  <c r="AH666" i="4"/>
  <c r="AH278" i="4"/>
  <c r="AH584" i="4"/>
  <c r="AH847" i="4"/>
  <c r="AH649" i="4"/>
  <c r="AH875" i="4"/>
  <c r="AH528" i="4"/>
  <c r="AH409" i="4"/>
  <c r="AH175" i="4"/>
  <c r="AH114" i="4"/>
  <c r="AH355" i="4"/>
  <c r="AH198" i="4"/>
  <c r="AH816" i="4"/>
  <c r="AH495" i="4"/>
  <c r="AH55" i="4"/>
  <c r="AH629" i="4"/>
  <c r="AH50" i="4"/>
  <c r="AH1139" i="4"/>
  <c r="AH812" i="4"/>
  <c r="AH849" i="4"/>
  <c r="AH962" i="4"/>
  <c r="AH1031" i="4"/>
  <c r="AH1067" i="4"/>
  <c r="AA602" i="4"/>
  <c r="AE602" i="4" s="1"/>
  <c r="AC602" i="4"/>
  <c r="AB602" i="4"/>
  <c r="AB657" i="4"/>
  <c r="AC657" i="4"/>
  <c r="AA657" i="4"/>
  <c r="AE657" i="4" s="1"/>
  <c r="AA407" i="4"/>
  <c r="AE407" i="4" s="1"/>
  <c r="AC407" i="4"/>
  <c r="AB407" i="4"/>
  <c r="AC815" i="4"/>
  <c r="AB815" i="4"/>
  <c r="AA815" i="4"/>
  <c r="AE815" i="4" s="1"/>
  <c r="AB454" i="4"/>
  <c r="AC454" i="4"/>
  <c r="AA454" i="4"/>
  <c r="AE454" i="4" s="1"/>
  <c r="AC512" i="4"/>
  <c r="AA512" i="4"/>
  <c r="AE512" i="4" s="1"/>
  <c r="AC771" i="4"/>
  <c r="AB771" i="4"/>
  <c r="AA771" i="4"/>
  <c r="AE771" i="4" s="1"/>
  <c r="AB662" i="4"/>
  <c r="AA662" i="4"/>
  <c r="AE662" i="4" s="1"/>
  <c r="AC662" i="4"/>
  <c r="AA503" i="4"/>
  <c r="AE503" i="4" s="1"/>
  <c r="AB681" i="4"/>
  <c r="AA681" i="4"/>
  <c r="AE681" i="4" s="1"/>
  <c r="AC681" i="4"/>
  <c r="AC698" i="4"/>
  <c r="AA698" i="4"/>
  <c r="AE698" i="4" s="1"/>
  <c r="AB698" i="4"/>
  <c r="AB1098" i="4"/>
  <c r="AA234" i="4"/>
  <c r="AE234" i="4" s="1"/>
  <c r="AC234" i="4"/>
  <c r="AB234" i="4"/>
  <c r="AA991" i="4"/>
  <c r="AE991" i="4" s="1"/>
  <c r="AB991" i="4"/>
  <c r="AC991" i="4"/>
  <c r="AC40" i="4"/>
  <c r="AB40" i="4"/>
  <c r="AA40" i="4"/>
  <c r="AE40" i="4" s="1"/>
  <c r="AC652" i="4"/>
  <c r="AC739" i="4"/>
  <c r="AB739" i="4"/>
  <c r="AA533" i="4"/>
  <c r="AE533" i="4" s="1"/>
  <c r="AC533" i="4"/>
  <c r="AC257" i="4"/>
  <c r="AC591" i="4"/>
  <c r="AA591" i="4"/>
  <c r="AE591" i="4" s="1"/>
  <c r="AB591" i="4"/>
  <c r="AA202" i="4"/>
  <c r="AE202" i="4" s="1"/>
  <c r="AC202" i="4"/>
  <c r="AB202" i="4"/>
  <c r="AB171" i="4"/>
  <c r="AA171" i="4"/>
  <c r="AE171" i="4" s="1"/>
  <c r="AC171" i="4"/>
  <c r="AA391" i="4"/>
  <c r="AE391" i="4" s="1"/>
  <c r="AB391" i="4"/>
  <c r="AC391" i="4"/>
  <c r="AC638" i="4"/>
  <c r="AB638" i="4"/>
  <c r="AC864" i="4"/>
  <c r="AB864" i="4"/>
  <c r="AA864" i="4"/>
  <c r="AE864" i="4" s="1"/>
  <c r="AA28" i="4"/>
  <c r="AE28" i="4" s="1"/>
  <c r="AB28" i="4"/>
  <c r="AC28" i="4"/>
  <c r="AB507" i="4"/>
  <c r="AA507" i="4"/>
  <c r="AE507" i="4" s="1"/>
  <c r="AC507" i="4"/>
  <c r="AB169" i="4"/>
  <c r="AA169" i="4"/>
  <c r="AE169" i="4" s="1"/>
  <c r="AC169" i="4"/>
  <c r="AC26" i="4"/>
  <c r="AA26" i="4"/>
  <c r="AE26" i="4" s="1"/>
  <c r="AB26" i="4"/>
  <c r="AA482" i="4"/>
  <c r="AE482" i="4" s="1"/>
  <c r="AC482" i="4"/>
  <c r="AB482" i="4"/>
  <c r="AA446" i="4"/>
  <c r="AE446" i="4" s="1"/>
  <c r="AB446" i="4"/>
  <c r="AC446" i="4"/>
  <c r="AA1079" i="4"/>
  <c r="AE1079" i="4" s="1"/>
  <c r="AC1079" i="4"/>
  <c r="AB1079" i="4"/>
  <c r="AB523" i="4"/>
  <c r="AA523" i="4"/>
  <c r="AE523" i="4" s="1"/>
  <c r="AB956" i="4"/>
  <c r="AA956" i="4"/>
  <c r="AE956" i="4" s="1"/>
  <c r="AC956" i="4"/>
  <c r="AC1134" i="4"/>
  <c r="AA1134" i="4"/>
  <c r="AE1134" i="4" s="1"/>
  <c r="AB1134" i="4"/>
  <c r="AB599" i="4"/>
  <c r="AC599" i="4"/>
  <c r="AA599" i="4"/>
  <c r="AE599" i="4" s="1"/>
  <c r="AA93" i="4"/>
  <c r="AE93" i="4" s="1"/>
  <c r="AC93" i="4"/>
  <c r="AB93" i="4"/>
  <c r="AA382" i="4"/>
  <c r="AE382" i="4" s="1"/>
  <c r="AC431" i="4"/>
  <c r="AA431" i="4"/>
  <c r="AE431" i="4" s="1"/>
  <c r="AB431" i="4"/>
  <c r="AC357" i="4"/>
  <c r="AB357" i="4"/>
  <c r="AA357" i="4"/>
  <c r="AE357" i="4" s="1"/>
  <c r="AC112" i="4"/>
  <c r="AB112" i="4"/>
  <c r="AA112" i="4"/>
  <c r="AE112" i="4" s="1"/>
  <c r="AB51" i="4"/>
  <c r="AC51" i="4"/>
  <c r="AA1109" i="4"/>
  <c r="AE1109" i="4" s="1"/>
  <c r="AB920" i="4"/>
  <c r="AC920" i="4"/>
  <c r="AA920" i="4"/>
  <c r="AE920" i="4" s="1"/>
  <c r="AC1023" i="4"/>
  <c r="AB1023" i="4"/>
  <c r="AA1023" i="4"/>
  <c r="AE1023" i="4" s="1"/>
  <c r="AH925" i="4"/>
  <c r="AA724" i="4"/>
  <c r="AE724" i="4" s="1"/>
  <c r="AC724" i="4"/>
  <c r="AB724" i="4"/>
  <c r="AH390" i="4"/>
  <c r="AB236" i="4"/>
  <c r="AA236" i="4"/>
  <c r="AE236" i="4" s="1"/>
  <c r="AC236" i="4"/>
  <c r="AH696" i="4"/>
  <c r="AC644" i="4"/>
  <c r="AA644" i="4"/>
  <c r="AE644" i="4" s="1"/>
  <c r="AB644" i="4"/>
  <c r="AC305" i="4"/>
  <c r="AH101" i="4"/>
  <c r="AH734" i="4"/>
  <c r="AB967" i="4"/>
  <c r="AC930" i="4"/>
  <c r="AB774" i="4"/>
  <c r="AA774" i="4"/>
  <c r="AE774" i="4" s="1"/>
  <c r="AC774" i="4"/>
  <c r="AA174" i="4"/>
  <c r="AE174" i="4" s="1"/>
  <c r="AB174" i="4"/>
  <c r="AC174" i="4"/>
  <c r="AA986" i="4"/>
  <c r="AE986" i="4" s="1"/>
  <c r="AB986" i="4"/>
  <c r="AB992" i="4"/>
  <c r="AA992" i="4"/>
  <c r="AE992" i="4" s="1"/>
  <c r="AC992" i="4"/>
  <c r="AB977" i="4"/>
  <c r="AA977" i="4"/>
  <c r="AE977" i="4" s="1"/>
  <c r="AC977" i="4"/>
  <c r="AC766" i="4"/>
  <c r="AB766" i="4"/>
  <c r="AA766" i="4"/>
  <c r="AE766" i="4" s="1"/>
  <c r="AH1070" i="4"/>
  <c r="AC736" i="4"/>
  <c r="AA84" i="4"/>
  <c r="AE84" i="4" s="1"/>
  <c r="AC84" i="4"/>
  <c r="AH1091" i="4"/>
  <c r="AH594" i="4"/>
  <c r="AC1036" i="4"/>
  <c r="AA1036" i="4"/>
  <c r="AE1036" i="4" s="1"/>
  <c r="AB1036" i="4"/>
  <c r="AB537" i="4"/>
  <c r="AH493" i="4"/>
  <c r="AC1008" i="4"/>
  <c r="AB1008" i="4"/>
  <c r="AA1008" i="4"/>
  <c r="AE1008" i="4" s="1"/>
  <c r="AH1027" i="4"/>
  <c r="AC613" i="4"/>
  <c r="AB613" i="4"/>
  <c r="AA613" i="4"/>
  <c r="AE613" i="4" s="1"/>
  <c r="AB1019" i="4"/>
  <c r="AH983" i="4"/>
  <c r="AA428" i="4"/>
  <c r="AE428" i="4" s="1"/>
  <c r="AB428" i="4"/>
  <c r="AH826" i="4"/>
  <c r="AH1123" i="4"/>
  <c r="AB1058" i="4"/>
  <c r="AA1058" i="4"/>
  <c r="AE1058" i="4" s="1"/>
  <c r="AC1058" i="4"/>
  <c r="AH833" i="4"/>
  <c r="AH145" i="4"/>
  <c r="AC142" i="4"/>
  <c r="AB142" i="4"/>
  <c r="AA142" i="4"/>
  <c r="AE142" i="4" s="1"/>
  <c r="AB1052" i="4"/>
  <c r="AA1052" i="4"/>
  <c r="AE1052" i="4" s="1"/>
  <c r="AH242" i="4"/>
  <c r="AC496" i="4"/>
  <c r="AA496" i="4"/>
  <c r="AE496" i="4" s="1"/>
  <c r="AH737" i="4"/>
  <c r="AB37" i="4"/>
  <c r="AC37" i="4"/>
  <c r="AA37" i="4"/>
  <c r="AE37" i="4" s="1"/>
  <c r="AH243" i="4"/>
  <c r="AH422" i="4"/>
  <c r="AH1014" i="4"/>
  <c r="AH878" i="4"/>
  <c r="AH621" i="4"/>
  <c r="AH95" i="4"/>
  <c r="AH865" i="4"/>
  <c r="AC132" i="4"/>
  <c r="AB132" i="4"/>
  <c r="AA132" i="4"/>
  <c r="AE132" i="4" s="1"/>
  <c r="AH1140" i="4"/>
  <c r="AB589" i="4"/>
  <c r="AC589" i="4"/>
  <c r="AB163" i="4"/>
  <c r="AA163" i="4"/>
  <c r="AE163" i="4" s="1"/>
  <c r="AH626" i="4"/>
  <c r="AH605" i="4"/>
  <c r="AB844" i="4"/>
  <c r="AC1138" i="4"/>
  <c r="AB1138" i="4"/>
  <c r="AA1138" i="4"/>
  <c r="AE1138" i="4" s="1"/>
  <c r="AH718" i="4"/>
  <c r="AH158" i="4"/>
  <c r="AH997" i="4"/>
  <c r="AA636" i="4"/>
  <c r="AE636" i="4" s="1"/>
  <c r="AH948" i="4"/>
  <c r="AH249" i="4"/>
  <c r="AH928" i="4"/>
  <c r="AB490" i="4"/>
  <c r="AA490" i="4"/>
  <c r="AE490" i="4" s="1"/>
  <c r="AC490" i="4"/>
  <c r="AB300" i="4"/>
  <c r="AA300" i="4"/>
  <c r="AE300" i="4" s="1"/>
  <c r="AC300" i="4"/>
  <c r="AH1004" i="4"/>
  <c r="AC612" i="4"/>
  <c r="AA612" i="4"/>
  <c r="AE612" i="4" s="1"/>
  <c r="AB612" i="4"/>
  <c r="AH293" i="4"/>
  <c r="AH521" i="4"/>
  <c r="AH770" i="4"/>
  <c r="AH915" i="4"/>
  <c r="AH130" i="4"/>
  <c r="AH331" i="4"/>
  <c r="AB924" i="4"/>
  <c r="AA924" i="4"/>
  <c r="AE924" i="4" s="1"/>
  <c r="AC924" i="4"/>
  <c r="AH645" i="4"/>
  <c r="C15" i="1"/>
  <c r="AC11" i="2"/>
  <c r="F16" i="1" l="1"/>
  <c r="F18" i="1" s="1"/>
  <c r="AA1223" i="4"/>
  <c r="AE1223" i="4" s="1"/>
  <c r="AB1223" i="4"/>
  <c r="AC1223" i="4"/>
  <c r="AB1178" i="4"/>
  <c r="AC1178" i="4"/>
  <c r="AA1178" i="4"/>
  <c r="AE1178" i="4" s="1"/>
  <c r="AH1172" i="4"/>
  <c r="AH1199" i="4"/>
  <c r="AH1176" i="4"/>
  <c r="AA1173" i="4"/>
  <c r="AE1173" i="4" s="1"/>
  <c r="AB1173" i="4"/>
  <c r="AC1173" i="4"/>
  <c r="AB1190" i="4"/>
  <c r="AC1190" i="4"/>
  <c r="AA1190" i="4"/>
  <c r="AE1190" i="4" s="1"/>
  <c r="AA1185" i="4"/>
  <c r="AE1185" i="4" s="1"/>
  <c r="AC1185" i="4"/>
  <c r="AB1185" i="4"/>
  <c r="AA1221" i="4"/>
  <c r="AE1221" i="4" s="1"/>
  <c r="AB1221" i="4"/>
  <c r="AC1221" i="4"/>
  <c r="AA1168" i="4"/>
  <c r="AE1168" i="4" s="1"/>
  <c r="AB1168" i="4"/>
  <c r="AC1168" i="4"/>
  <c r="AB1174" i="4"/>
  <c r="AC1174" i="4"/>
  <c r="AA1174" i="4"/>
  <c r="AE1174" i="4" s="1"/>
  <c r="AB1228" i="4"/>
  <c r="AC1228" i="4"/>
  <c r="AA1228" i="4"/>
  <c r="AE1228" i="4" s="1"/>
  <c r="AB1164" i="4"/>
  <c r="AC1164" i="4"/>
  <c r="AA1164" i="4"/>
  <c r="AE1164" i="4" s="1"/>
  <c r="AA1238" i="4"/>
  <c r="AE1238" i="4" s="1"/>
  <c r="AB1238" i="4"/>
  <c r="AC1238" i="4"/>
  <c r="AH1166" i="4"/>
  <c r="AB1213" i="4"/>
  <c r="AA1213" i="4"/>
  <c r="AE1213" i="4" s="1"/>
  <c r="AC1213" i="4"/>
  <c r="AC1237" i="4"/>
  <c r="AA1237" i="4"/>
  <c r="AE1237" i="4" s="1"/>
  <c r="AB1237" i="4"/>
  <c r="AB1154" i="4"/>
  <c r="AA1154" i="4"/>
  <c r="AE1154" i="4" s="1"/>
  <c r="AC1154" i="4"/>
  <c r="AB1160" i="4"/>
  <c r="AC1160" i="4"/>
  <c r="AA1160" i="4"/>
  <c r="AE1160" i="4" s="1"/>
  <c r="AB1187" i="4"/>
  <c r="AA1187" i="4"/>
  <c r="AE1187" i="4" s="1"/>
  <c r="AC1187" i="4"/>
  <c r="AA1243" i="4"/>
  <c r="AE1243" i="4" s="1"/>
  <c r="AC1243" i="4"/>
  <c r="AB1243" i="4"/>
  <c r="AC1197" i="4"/>
  <c r="AA1197" i="4"/>
  <c r="AE1197" i="4" s="1"/>
  <c r="AB1197" i="4"/>
  <c r="AA1149" i="4"/>
  <c r="AE1149" i="4" s="1"/>
  <c r="AB1149" i="4"/>
  <c r="AC1149" i="4"/>
  <c r="AB1240" i="4"/>
  <c r="AC1240" i="4"/>
  <c r="AA1240" i="4"/>
  <c r="AE1240" i="4" s="1"/>
  <c r="AA1171" i="4"/>
  <c r="AE1171" i="4" s="1"/>
  <c r="AB1171" i="4"/>
  <c r="AC1171" i="4"/>
  <c r="AA1219" i="4"/>
  <c r="AE1219" i="4" s="1"/>
  <c r="AB1219" i="4"/>
  <c r="AC1219" i="4"/>
  <c r="AB1211" i="4"/>
  <c r="AC1211" i="4"/>
  <c r="AA1211" i="4"/>
  <c r="AE1211" i="4" s="1"/>
  <c r="AB1182" i="4"/>
  <c r="AA1182" i="4"/>
  <c r="AE1182" i="4" s="1"/>
  <c r="AC1182" i="4"/>
  <c r="AA1224" i="4"/>
  <c r="AE1224" i="4" s="1"/>
  <c r="AB1224" i="4"/>
  <c r="AC1224" i="4"/>
  <c r="AC1194" i="4"/>
  <c r="AA1194" i="4"/>
  <c r="AE1194" i="4" s="1"/>
  <c r="AB1194" i="4"/>
  <c r="AH1202" i="4"/>
  <c r="AH1189" i="4"/>
  <c r="AH1200" i="4"/>
  <c r="AH1198" i="4"/>
  <c r="AH1151" i="4"/>
  <c r="AH1207" i="4"/>
  <c r="AH1212" i="4"/>
  <c r="AA1215" i="4"/>
  <c r="AE1215" i="4" s="1"/>
  <c r="AC1215" i="4"/>
  <c r="AB1215" i="4"/>
  <c r="AC1231" i="4"/>
  <c r="AB1231" i="4"/>
  <c r="AA1231" i="4"/>
  <c r="AE1231" i="4" s="1"/>
  <c r="AA1225" i="4"/>
  <c r="AE1225" i="4" s="1"/>
  <c r="AB1225" i="4"/>
  <c r="AC1225" i="4"/>
  <c r="AA1218" i="4"/>
  <c r="AE1218" i="4" s="1"/>
  <c r="AB1218" i="4"/>
  <c r="AC1218" i="4"/>
  <c r="AH1216" i="4"/>
  <c r="AH1236" i="4"/>
  <c r="AH1226" i="4"/>
  <c r="AH1156" i="4"/>
  <c r="AH1196" i="4"/>
  <c r="AH1191" i="4"/>
  <c r="AH1157" i="4"/>
  <c r="AA1235" i="4"/>
  <c r="AE1235" i="4" s="1"/>
  <c r="AB1235" i="4"/>
  <c r="AC1235" i="4"/>
  <c r="AB1181" i="4"/>
  <c r="AA1181" i="4"/>
  <c r="AE1181" i="4" s="1"/>
  <c r="AC1181" i="4"/>
  <c r="AA1167" i="4"/>
  <c r="AE1167" i="4" s="1"/>
  <c r="AB1167" i="4"/>
  <c r="AC1167" i="4"/>
  <c r="AB1209" i="4"/>
  <c r="AA1209" i="4"/>
  <c r="AE1209" i="4" s="1"/>
  <c r="AC1209" i="4"/>
  <c r="AB1208" i="4"/>
  <c r="AC1208" i="4"/>
  <c r="AA1208" i="4"/>
  <c r="AE1208" i="4" s="1"/>
  <c r="AB1153" i="4"/>
  <c r="AC1153" i="4"/>
  <c r="AA1153" i="4"/>
  <c r="AE1153" i="4" s="1"/>
  <c r="AH1165" i="4"/>
  <c r="AA1201" i="4"/>
  <c r="AE1201" i="4" s="1"/>
  <c r="AB1201" i="4"/>
  <c r="AC1201" i="4"/>
  <c r="AC1229" i="4"/>
  <c r="AA1229" i="4"/>
  <c r="AE1229" i="4" s="1"/>
  <c r="AB1229" i="4"/>
  <c r="AH1163" i="4"/>
  <c r="AC1232" i="4"/>
  <c r="AA1232" i="4"/>
  <c r="AE1232" i="4" s="1"/>
  <c r="AB1232" i="4"/>
  <c r="AA1220" i="4"/>
  <c r="AE1220" i="4" s="1"/>
  <c r="AB1220" i="4"/>
  <c r="AC1220" i="4"/>
  <c r="AC1206" i="4"/>
  <c r="AB1206" i="4"/>
  <c r="AA1206" i="4"/>
  <c r="AE1206" i="4" s="1"/>
  <c r="AB1150" i="4"/>
  <c r="AC1150" i="4"/>
  <c r="AA1150" i="4"/>
  <c r="AE1150" i="4" s="1"/>
  <c r="AB1242" i="4"/>
  <c r="AC1242" i="4"/>
  <c r="AA1242" i="4"/>
  <c r="AE1242" i="4" s="1"/>
  <c r="AC1147" i="4"/>
  <c r="AA1147" i="4"/>
  <c r="AE1147" i="4" s="1"/>
  <c r="AB1147" i="4"/>
  <c r="AA1179" i="4"/>
  <c r="AE1179" i="4" s="1"/>
  <c r="AB1179" i="4"/>
  <c r="AC1179" i="4"/>
  <c r="AA1217" i="4"/>
  <c r="AE1217" i="4" s="1"/>
  <c r="AC1217" i="4"/>
  <c r="AB1217" i="4"/>
  <c r="AA1244" i="4"/>
  <c r="AE1244" i="4" s="1"/>
  <c r="AC1244" i="4"/>
  <c r="AB1244" i="4"/>
  <c r="AB1161" i="4"/>
  <c r="AA1161" i="4"/>
  <c r="AE1161" i="4" s="1"/>
  <c r="AC1161" i="4"/>
  <c r="AH1230" i="4"/>
  <c r="AH1184" i="4"/>
  <c r="AB1148" i="4"/>
  <c r="AC1148" i="4"/>
  <c r="AA1148" i="4"/>
  <c r="AE1148" i="4" s="1"/>
  <c r="AH1155" i="4"/>
  <c r="AH1245" i="4"/>
  <c r="AH1159" i="4"/>
  <c r="AH1204" i="4"/>
  <c r="AH1170" i="4"/>
  <c r="AH1233" i="4"/>
  <c r="AH1193" i="4"/>
  <c r="AH1203" i="4"/>
  <c r="AA1239" i="4"/>
  <c r="AE1239" i="4" s="1"/>
  <c r="AC1239" i="4"/>
  <c r="AB1239" i="4"/>
  <c r="AB1152" i="4"/>
  <c r="AC1152" i="4"/>
  <c r="AA1152" i="4"/>
  <c r="AE1152" i="4" s="1"/>
  <c r="AA989" i="4"/>
  <c r="AE989" i="4" s="1"/>
  <c r="AC989" i="4"/>
  <c r="AB989" i="4"/>
  <c r="AI1009" i="4"/>
  <c r="AJ1009" i="4"/>
  <c r="AK1009" i="4"/>
  <c r="AB147" i="4"/>
  <c r="AA147" i="4"/>
  <c r="AE147" i="4" s="1"/>
  <c r="AC147" i="4"/>
  <c r="AC693" i="4"/>
  <c r="AA693" i="4"/>
  <c r="AE693" i="4" s="1"/>
  <c r="AB693" i="4"/>
  <c r="AB736" i="4"/>
  <c r="AC131" i="4"/>
  <c r="AB882" i="4"/>
  <c r="AC1081" i="4"/>
  <c r="AB904" i="4"/>
  <c r="AA280" i="4"/>
  <c r="AE280" i="4" s="1"/>
  <c r="AA643" i="4"/>
  <c r="AE643" i="4" s="1"/>
  <c r="AH863" i="4"/>
  <c r="AC372" i="4"/>
  <c r="AZ13" i="4"/>
  <c r="AX13" i="4" s="1"/>
  <c r="AH516" i="4"/>
  <c r="AH328" i="4"/>
  <c r="AA328" i="4" s="1"/>
  <c r="AE328" i="4" s="1"/>
  <c r="AH384" i="4"/>
  <c r="AA318" i="4"/>
  <c r="AE318" i="4" s="1"/>
  <c r="AC318" i="4"/>
  <c r="AC382" i="4"/>
  <c r="AA1055" i="4"/>
  <c r="AE1055" i="4" s="1"/>
  <c r="AB795" i="4"/>
  <c r="AB131" i="4"/>
  <c r="AB1055" i="4"/>
  <c r="AA795" i="4"/>
  <c r="AE795" i="4" s="1"/>
  <c r="AB1011" i="4"/>
  <c r="AC348" i="4"/>
  <c r="AC904" i="4"/>
  <c r="AH141" i="4"/>
  <c r="AZ164" i="4"/>
  <c r="AX164" i="4" s="1"/>
  <c r="AH1044" i="4"/>
  <c r="AZ194" i="4"/>
  <c r="AX194" i="4" s="1"/>
  <c r="AH559" i="4"/>
  <c r="AH536" i="4"/>
  <c r="AH415" i="4"/>
  <c r="AH134" i="4"/>
  <c r="AH371" i="4"/>
  <c r="AH333" i="4"/>
  <c r="AH353" i="4"/>
  <c r="AH284" i="4"/>
  <c r="AA284" i="4" s="1"/>
  <c r="AE284" i="4" s="1"/>
  <c r="AH411" i="4"/>
  <c r="AH176" i="4"/>
  <c r="AC967" i="4"/>
  <c r="AA967" i="4"/>
  <c r="AE967" i="4" s="1"/>
  <c r="AA348" i="4"/>
  <c r="AE348" i="4" s="1"/>
  <c r="AA844" i="4"/>
  <c r="AE844" i="4" s="1"/>
  <c r="AC1019" i="4"/>
  <c r="AB305" i="4"/>
  <c r="AB442" i="4"/>
  <c r="AB97" i="4"/>
  <c r="AA405" i="4"/>
  <c r="AE405" i="4" s="1"/>
  <c r="AB452" i="4"/>
  <c r="AA964" i="4"/>
  <c r="AE964" i="4" s="1"/>
  <c r="AA968" i="4"/>
  <c r="AE968" i="4" s="1"/>
  <c r="AC21" i="4"/>
  <c r="AZ162" i="4"/>
  <c r="AX162" i="4" s="1"/>
  <c r="AZ85" i="4"/>
  <c r="AX85" i="4" s="1"/>
  <c r="AZ71" i="4"/>
  <c r="AX71" i="4" s="1"/>
  <c r="AH716" i="4"/>
  <c r="AH942" i="4"/>
  <c r="AZ56" i="4"/>
  <c r="AX56" i="4" s="1"/>
  <c r="AH129" i="4"/>
  <c r="AH350" i="4"/>
  <c r="AH870" i="4"/>
  <c r="AB870" i="4" s="1"/>
  <c r="AH218" i="4"/>
  <c r="AH557" i="4"/>
  <c r="AH356" i="4"/>
  <c r="AH425" i="4"/>
  <c r="AB603" i="4"/>
  <c r="AC442" i="4"/>
  <c r="AA257" i="4"/>
  <c r="AE257" i="4" s="1"/>
  <c r="AA97" i="4"/>
  <c r="AE97" i="4" s="1"/>
  <c r="AC1098" i="4"/>
  <c r="AA45" i="4"/>
  <c r="AE45" i="4" s="1"/>
  <c r="AH526" i="4"/>
  <c r="AH499" i="4"/>
  <c r="AC45" i="4"/>
  <c r="AB148" i="4"/>
  <c r="AH283" i="4"/>
  <c r="AH453" i="4"/>
  <c r="AB453" i="4" s="1"/>
  <c r="AH342" i="4"/>
  <c r="AH289" i="4"/>
  <c r="AI71" i="4"/>
  <c r="AH71" i="4" s="1"/>
  <c r="AJ71" i="4"/>
  <c r="AK71" i="4"/>
  <c r="AI568" i="4"/>
  <c r="AK568" i="4"/>
  <c r="AJ568" i="4"/>
  <c r="AC603" i="4"/>
  <c r="AC807" i="4"/>
  <c r="AA1039" i="4"/>
  <c r="AE1039" i="4" s="1"/>
  <c r="AH100" i="4"/>
  <c r="AA930" i="4"/>
  <c r="AE930" i="4" s="1"/>
  <c r="AB503" i="4"/>
  <c r="AA807" i="4"/>
  <c r="AE807" i="4" s="1"/>
  <c r="AC996" i="4"/>
  <c r="AC148" i="4"/>
  <c r="AC1039" i="4"/>
  <c r="AA59" i="4"/>
  <c r="AE59" i="4" s="1"/>
  <c r="AC1029" i="4"/>
  <c r="AZ83" i="4"/>
  <c r="AX83" i="4" s="1"/>
  <c r="AH793" i="4"/>
  <c r="AZ152" i="4"/>
  <c r="AX152" i="4" s="1"/>
  <c r="AZ19" i="4"/>
  <c r="AX19" i="4" s="1"/>
  <c r="AH501" i="4"/>
  <c r="AH116" i="4"/>
  <c r="AH451" i="4"/>
  <c r="AH269" i="4"/>
  <c r="AH514" i="4"/>
  <c r="AH475" i="4"/>
  <c r="AZ52" i="4"/>
  <c r="AX52" i="4" s="1"/>
  <c r="AZ185" i="4"/>
  <c r="AX185" i="4" s="1"/>
  <c r="AC806" i="4"/>
  <c r="AB806" i="4"/>
  <c r="AA806" i="4"/>
  <c r="AE806" i="4" s="1"/>
  <c r="AJ285" i="4"/>
  <c r="AI285" i="4"/>
  <c r="AH285" i="4" s="1"/>
  <c r="AK285" i="4"/>
  <c r="AI675" i="4"/>
  <c r="AK675" i="4"/>
  <c r="AJ675" i="4"/>
  <c r="AK1016" i="4"/>
  <c r="AJ1016" i="4"/>
  <c r="AI1016" i="4"/>
  <c r="AI953" i="4"/>
  <c r="AH953" i="4" s="1"/>
  <c r="AK953" i="4"/>
  <c r="AJ953" i="4"/>
  <c r="AK663" i="4"/>
  <c r="AI663" i="4"/>
  <c r="AJ663" i="4"/>
  <c r="AK869" i="4"/>
  <c r="AJ869" i="4"/>
  <c r="AI869" i="4"/>
  <c r="AH869" i="4" s="1"/>
  <c r="AI861" i="4"/>
  <c r="AH861" i="4" s="1"/>
  <c r="AJ861" i="4"/>
  <c r="AK861" i="4"/>
  <c r="AJ164" i="4"/>
  <c r="AK164" i="4"/>
  <c r="AI164" i="4"/>
  <c r="AH164" i="4" s="1"/>
  <c r="AI297" i="4"/>
  <c r="AK297" i="4"/>
  <c r="AJ297" i="4"/>
  <c r="AI34" i="4"/>
  <c r="AJ34" i="4"/>
  <c r="AK34" i="4"/>
  <c r="AI498" i="4"/>
  <c r="AK498" i="4"/>
  <c r="AJ498" i="4"/>
  <c r="BA30" i="4"/>
  <c r="BB30" i="4"/>
  <c r="AK298" i="4"/>
  <c r="AJ298" i="4"/>
  <c r="AI298" i="4"/>
  <c r="AI1061" i="4"/>
  <c r="AK1061" i="4"/>
  <c r="AJ1061" i="4"/>
  <c r="BB17" i="4"/>
  <c r="BA17" i="4"/>
  <c r="AI961" i="4"/>
  <c r="AK961" i="4"/>
  <c r="AJ961" i="4"/>
  <c r="AJ604" i="4"/>
  <c r="AK604" i="4"/>
  <c r="AI604" i="4"/>
  <c r="BB25" i="4"/>
  <c r="BA25" i="4"/>
  <c r="BB112" i="4"/>
  <c r="BA112" i="4"/>
  <c r="AZ112" i="4" s="1"/>
  <c r="AX112" i="4" s="1"/>
  <c r="BA107" i="4"/>
  <c r="BB107" i="4"/>
  <c r="BB44" i="4"/>
  <c r="BA44" i="4"/>
  <c r="AI1113" i="4"/>
  <c r="AH1113" i="4" s="1"/>
  <c r="AK1113" i="4"/>
  <c r="AJ1113" i="4"/>
  <c r="AA412" i="4"/>
  <c r="AE412" i="4" s="1"/>
  <c r="AC412" i="4"/>
  <c r="AI753" i="4"/>
  <c r="AJ753" i="4"/>
  <c r="AK753" i="4"/>
  <c r="AJ765" i="4"/>
  <c r="AK765" i="4"/>
  <c r="AI765" i="4"/>
  <c r="AK386" i="4"/>
  <c r="AI386" i="4"/>
  <c r="AJ386" i="4"/>
  <c r="AI633" i="4"/>
  <c r="AK633" i="4"/>
  <c r="AJ633" i="4"/>
  <c r="AI448" i="4"/>
  <c r="AK448" i="4"/>
  <c r="AJ448" i="4"/>
  <c r="AK341" i="4"/>
  <c r="AI341" i="4"/>
  <c r="AJ341" i="4"/>
  <c r="AI776" i="4"/>
  <c r="AK776" i="4"/>
  <c r="AJ776" i="4"/>
  <c r="AI32" i="4"/>
  <c r="AJ32" i="4"/>
  <c r="AK32" i="4"/>
  <c r="BB27" i="4"/>
  <c r="BA27" i="4"/>
  <c r="AA623" i="4"/>
  <c r="AE623" i="4" s="1"/>
  <c r="AB623" i="4"/>
  <c r="AC623" i="4"/>
  <c r="AK201" i="4"/>
  <c r="AJ201" i="4"/>
  <c r="AI201" i="4"/>
  <c r="AI792" i="4"/>
  <c r="AK792" i="4"/>
  <c r="AJ792" i="4"/>
  <c r="AI635" i="4"/>
  <c r="AJ635" i="4"/>
  <c r="AK635" i="4"/>
  <c r="AJ150" i="4"/>
  <c r="AK150" i="4"/>
  <c r="AI150" i="4"/>
  <c r="AJ267" i="4"/>
  <c r="AK267" i="4"/>
  <c r="AI267" i="4"/>
  <c r="BB189" i="4"/>
  <c r="BA189" i="4"/>
  <c r="AK246" i="4"/>
  <c r="AJ246" i="4"/>
  <c r="AI246" i="4"/>
  <c r="AH246" i="4" s="1"/>
  <c r="AK680" i="4"/>
  <c r="AI680" i="4"/>
  <c r="AJ680" i="4"/>
  <c r="BA21" i="4"/>
  <c r="AZ21" i="4" s="1"/>
  <c r="AX21" i="4" s="1"/>
  <c r="BB21" i="4"/>
  <c r="AK1083" i="4"/>
  <c r="AI1083" i="4"/>
  <c r="AJ1083" i="4"/>
  <c r="AB564" i="4"/>
  <c r="AA564" i="4"/>
  <c r="AE564" i="4" s="1"/>
  <c r="AC564" i="4"/>
  <c r="AB119" i="4"/>
  <c r="AC119" i="4"/>
  <c r="AA119" i="4"/>
  <c r="AE119" i="4" s="1"/>
  <c r="AK973" i="4"/>
  <c r="AJ973" i="4"/>
  <c r="AI973" i="4"/>
  <c r="AI1071" i="4"/>
  <c r="AK1071" i="4"/>
  <c r="AJ1071" i="4"/>
  <c r="BA63" i="4"/>
  <c r="BB63" i="4"/>
  <c r="AK60" i="4"/>
  <c r="AJ60" i="4"/>
  <c r="AI60" i="4"/>
  <c r="AI803" i="4"/>
  <c r="AK803" i="4"/>
  <c r="AJ803" i="4"/>
  <c r="AK749" i="4"/>
  <c r="AI749" i="4"/>
  <c r="AH749" i="4" s="1"/>
  <c r="AB749" i="4" s="1"/>
  <c r="AJ749" i="4"/>
  <c r="BA2" i="4"/>
  <c r="BB2" i="4"/>
  <c r="AJ919" i="4"/>
  <c r="AI919" i="4"/>
  <c r="AH919" i="4" s="1"/>
  <c r="AK919" i="4"/>
  <c r="AK1089" i="4"/>
  <c r="AJ1089" i="4"/>
  <c r="AI1089" i="4"/>
  <c r="BB12" i="4"/>
  <c r="BA12" i="4"/>
  <c r="AJ586" i="4"/>
  <c r="AI586" i="4"/>
  <c r="AH586" i="4" s="1"/>
  <c r="AK586" i="4"/>
  <c r="AI461" i="4"/>
  <c r="AJ461" i="4"/>
  <c r="AK461" i="4"/>
  <c r="AK566" i="4"/>
  <c r="AI566" i="4"/>
  <c r="AH566" i="4" s="1"/>
  <c r="AJ566" i="4"/>
  <c r="AJ118" i="4"/>
  <c r="AK118" i="4"/>
  <c r="AI118" i="4"/>
  <c r="AJ583" i="4"/>
  <c r="AK583" i="4"/>
  <c r="AI583" i="4"/>
  <c r="AJ360" i="4"/>
  <c r="AK360" i="4"/>
  <c r="AI360" i="4"/>
  <c r="BA108" i="4"/>
  <c r="AZ108" i="4" s="1"/>
  <c r="AX108" i="4" s="1"/>
  <c r="BB108" i="4"/>
  <c r="AJ733" i="4"/>
  <c r="AI733" i="4"/>
  <c r="AK733" i="4"/>
  <c r="AJ723" i="4"/>
  <c r="AI723" i="4"/>
  <c r="AK723" i="4"/>
  <c r="BB49" i="4"/>
  <c r="BA49" i="4"/>
  <c r="AJ1065" i="4"/>
  <c r="AI1065" i="4"/>
  <c r="AK1065" i="4"/>
  <c r="AK68" i="4"/>
  <c r="AI68" i="4"/>
  <c r="AJ68" i="4"/>
  <c r="AJ820" i="4"/>
  <c r="AI820" i="4"/>
  <c r="AK820" i="4"/>
  <c r="AK714" i="4"/>
  <c r="AI714" i="4"/>
  <c r="AJ714" i="4"/>
  <c r="BA66" i="4"/>
  <c r="BB66" i="4"/>
  <c r="BA155" i="4"/>
  <c r="AZ155" i="4" s="1"/>
  <c r="AX155" i="4" s="1"/>
  <c r="BB155" i="4"/>
  <c r="BB148" i="4"/>
  <c r="BA148" i="4"/>
  <c r="AJ985" i="4"/>
  <c r="AI985" i="4"/>
  <c r="AK985" i="4"/>
  <c r="AK574" i="4"/>
  <c r="AJ574" i="4"/>
  <c r="AI574" i="4"/>
  <c r="AK395" i="4"/>
  <c r="AJ395" i="4"/>
  <c r="AI395" i="4"/>
  <c r="AH395" i="4" s="1"/>
  <c r="AK196" i="4"/>
  <c r="AI196" i="4"/>
  <c r="AJ196" i="4"/>
  <c r="AK552" i="4"/>
  <c r="AI552" i="4"/>
  <c r="AJ552" i="4"/>
  <c r="AI414" i="4"/>
  <c r="AJ414" i="4"/>
  <c r="AK414" i="4"/>
  <c r="AJ921" i="4"/>
  <c r="AI921" i="4"/>
  <c r="AH921" i="4" s="1"/>
  <c r="AK921" i="4"/>
  <c r="AI853" i="4"/>
  <c r="AJ853" i="4"/>
  <c r="AK853" i="4"/>
  <c r="AK971" i="4"/>
  <c r="AI971" i="4"/>
  <c r="AH971" i="4" s="1"/>
  <c r="AJ971" i="4"/>
  <c r="AK797" i="4"/>
  <c r="AJ797" i="4"/>
  <c r="AI797" i="4"/>
  <c r="BB150" i="4"/>
  <c r="BA150" i="4"/>
  <c r="BB163" i="4"/>
  <c r="BA163" i="4"/>
  <c r="AJ592" i="4"/>
  <c r="AK592" i="4"/>
  <c r="AI592" i="4"/>
  <c r="AH592" i="4" s="1"/>
  <c r="AJ979" i="4"/>
  <c r="AI979" i="4"/>
  <c r="AH979" i="4" s="1"/>
  <c r="AK979" i="4"/>
  <c r="BA84" i="4"/>
  <c r="BB84" i="4"/>
  <c r="BB196" i="4"/>
  <c r="BA196" i="4"/>
  <c r="AZ196" i="4" s="1"/>
  <c r="AX196" i="4" s="1"/>
  <c r="AJ177" i="4"/>
  <c r="AI177" i="4"/>
  <c r="AK177" i="4"/>
  <c r="AI349" i="4"/>
  <c r="AK349" i="4"/>
  <c r="AJ349" i="4"/>
  <c r="BA97" i="4"/>
  <c r="BB97" i="4"/>
  <c r="AI380" i="4"/>
  <c r="AK380" i="4"/>
  <c r="AJ380" i="4"/>
  <c r="AJ224" i="4"/>
  <c r="AI224" i="4"/>
  <c r="AH224" i="4" s="1"/>
  <c r="AK224" i="4"/>
  <c r="AK324" i="4"/>
  <c r="AJ324" i="4"/>
  <c r="AI324" i="4"/>
  <c r="AK902" i="4"/>
  <c r="AJ902" i="4"/>
  <c r="AI902" i="4"/>
  <c r="AJ866" i="4"/>
  <c r="AK866" i="4"/>
  <c r="AI866" i="4"/>
  <c r="AK627" i="4"/>
  <c r="AI627" i="4"/>
  <c r="AJ627" i="4"/>
  <c r="AJ1032" i="4"/>
  <c r="AI1032" i="4"/>
  <c r="AK1032" i="4"/>
  <c r="AI885" i="4"/>
  <c r="AK885" i="4"/>
  <c r="AJ885" i="4"/>
  <c r="AK703" i="4"/>
  <c r="AJ703" i="4"/>
  <c r="AI703" i="4"/>
  <c r="AI768" i="4"/>
  <c r="AK768" i="4"/>
  <c r="AJ768" i="4"/>
  <c r="AK1033" i="4"/>
  <c r="AJ1033" i="4"/>
  <c r="AI1033" i="4"/>
  <c r="AI338" i="4"/>
  <c r="AH338" i="4" s="1"/>
  <c r="AK338" i="4"/>
  <c r="AJ338" i="4"/>
  <c r="AA72" i="4"/>
  <c r="AE72" i="4" s="1"/>
  <c r="AC72" i="4"/>
  <c r="AJ848" i="4"/>
  <c r="AI848" i="4"/>
  <c r="AH848" i="4" s="1"/>
  <c r="AC848" i="4" s="1"/>
  <c r="AK848" i="4"/>
  <c r="AB179" i="4"/>
  <c r="AA179" i="4"/>
  <c r="AE179" i="4" s="1"/>
  <c r="AC179" i="4"/>
  <c r="AJ345" i="4"/>
  <c r="AK345" i="4"/>
  <c r="AI345" i="4"/>
  <c r="AI332" i="4"/>
  <c r="AH332" i="4" s="1"/>
  <c r="AB332" i="4" s="1"/>
  <c r="AJ332" i="4"/>
  <c r="AK332" i="4"/>
  <c r="AK518" i="4"/>
  <c r="AJ518" i="4"/>
  <c r="AI518" i="4"/>
  <c r="AH518" i="4" s="1"/>
  <c r="AK859" i="4"/>
  <c r="AJ859" i="4"/>
  <c r="AI859" i="4"/>
  <c r="AH859" i="4" s="1"/>
  <c r="AB859" i="4" s="1"/>
  <c r="AK1025" i="4"/>
  <c r="AI1025" i="4"/>
  <c r="AJ1025" i="4"/>
  <c r="BA171" i="4"/>
  <c r="BB171" i="4"/>
  <c r="AJ483" i="4"/>
  <c r="AK483" i="4"/>
  <c r="AI483" i="4"/>
  <c r="AH483" i="4" s="1"/>
  <c r="AC483" i="4" s="1"/>
  <c r="BB101" i="4"/>
  <c r="BA101" i="4"/>
  <c r="AZ101" i="4" s="1"/>
  <c r="AX101" i="4" s="1"/>
  <c r="AB670" i="4"/>
  <c r="AC670" i="4"/>
  <c r="AB455" i="4"/>
  <c r="AC455" i="4"/>
  <c r="AA455" i="4"/>
  <c r="AE455" i="4" s="1"/>
  <c r="AB468" i="4"/>
  <c r="AA468" i="4"/>
  <c r="AE468" i="4" s="1"/>
  <c r="AC468" i="4"/>
  <c r="AK94" i="4"/>
  <c r="AJ94" i="4"/>
  <c r="AI94" i="4"/>
  <c r="AH94" i="4" s="1"/>
  <c r="AK701" i="4"/>
  <c r="AJ701" i="4"/>
  <c r="AI701" i="4"/>
  <c r="AH701" i="4" s="1"/>
  <c r="AK706" i="4"/>
  <c r="AJ706" i="4"/>
  <c r="AI706" i="4"/>
  <c r="AA438" i="4"/>
  <c r="AE438" i="4" s="1"/>
  <c r="AC438" i="4"/>
  <c r="AB438" i="4"/>
  <c r="AI219" i="4"/>
  <c r="AK219" i="4"/>
  <c r="AJ219" i="4"/>
  <c r="AI434" i="4"/>
  <c r="AH434" i="4" s="1"/>
  <c r="AK434" i="4"/>
  <c r="AJ434" i="4"/>
  <c r="AI1048" i="4"/>
  <c r="AJ1048" i="4"/>
  <c r="AK1048" i="4"/>
  <c r="AJ1093" i="4"/>
  <c r="AK1093" i="4"/>
  <c r="AI1093" i="4"/>
  <c r="AI144" i="4"/>
  <c r="AH144" i="4" s="1"/>
  <c r="AK144" i="4"/>
  <c r="AJ144" i="4"/>
  <c r="AI65" i="4"/>
  <c r="AK65" i="4"/>
  <c r="AJ65" i="4"/>
  <c r="AK759" i="4"/>
  <c r="AI759" i="4"/>
  <c r="AJ759" i="4"/>
  <c r="AI121" i="4"/>
  <c r="AJ121" i="4"/>
  <c r="AK121" i="4"/>
  <c r="AJ897" i="4"/>
  <c r="AK897" i="4"/>
  <c r="AI897" i="4"/>
  <c r="AJ103" i="4"/>
  <c r="AK103" i="4"/>
  <c r="AI103" i="4"/>
  <c r="BA153" i="4"/>
  <c r="BB153" i="4"/>
  <c r="AJ804" i="4"/>
  <c r="AI804" i="4"/>
  <c r="AH804" i="4" s="1"/>
  <c r="AK804" i="4"/>
  <c r="BB99" i="4"/>
  <c r="BA99" i="4"/>
  <c r="AJ1080" i="4"/>
  <c r="AK1080" i="4"/>
  <c r="AI1080" i="4"/>
  <c r="AH1080" i="4" s="1"/>
  <c r="AJ684" i="4"/>
  <c r="AK684" i="4"/>
  <c r="AI684" i="4"/>
  <c r="AJ397" i="4"/>
  <c r="AK397" i="4"/>
  <c r="AI397" i="4"/>
  <c r="AK551" i="4"/>
  <c r="AI551" i="4"/>
  <c r="AH551" i="4" s="1"/>
  <c r="AJ551" i="4"/>
  <c r="AJ137" i="4"/>
  <c r="AI137" i="4"/>
  <c r="AK137" i="4"/>
  <c r="AI524" i="4"/>
  <c r="AH524" i="4" s="1"/>
  <c r="AK524" i="4"/>
  <c r="AJ524" i="4"/>
  <c r="BB165" i="4"/>
  <c r="BA165" i="4"/>
  <c r="AI786" i="4"/>
  <c r="AH786" i="4" s="1"/>
  <c r="AB786" i="4" s="1"/>
  <c r="AK786" i="4"/>
  <c r="AJ786" i="4"/>
  <c r="AB486" i="4"/>
  <c r="AA486" i="4"/>
  <c r="AE486" i="4" s="1"/>
  <c r="AC486" i="4"/>
  <c r="AJ832" i="4"/>
  <c r="AK832" i="4"/>
  <c r="AI832" i="4"/>
  <c r="AH832" i="4" s="1"/>
  <c r="AC832" i="4" s="1"/>
  <c r="AI227" i="4"/>
  <c r="AJ227" i="4"/>
  <c r="AK227" i="4"/>
  <c r="AI108" i="4"/>
  <c r="AK108" i="4"/>
  <c r="AJ108" i="4"/>
  <c r="AK303" i="4"/>
  <c r="AJ303" i="4"/>
  <c r="AI303" i="4"/>
  <c r="AI618" i="4"/>
  <c r="AH618" i="4" s="1"/>
  <c r="AK618" i="4"/>
  <c r="AJ618" i="4"/>
  <c r="AJ240" i="4"/>
  <c r="AK240" i="4"/>
  <c r="AI240" i="4"/>
  <c r="AJ166" i="4"/>
  <c r="AK166" i="4"/>
  <c r="AI166" i="4"/>
  <c r="BB26" i="4"/>
  <c r="BA26" i="4"/>
  <c r="AK162" i="4"/>
  <c r="AJ162" i="4"/>
  <c r="AI162" i="4"/>
  <c r="AK672" i="4"/>
  <c r="AJ672" i="4"/>
  <c r="AI672" i="4"/>
  <c r="AH672" i="4" s="1"/>
  <c r="AJ502" i="4"/>
  <c r="AK502" i="4"/>
  <c r="AI502" i="4"/>
  <c r="AI1074" i="4"/>
  <c r="AK1074" i="4"/>
  <c r="AJ1074" i="4"/>
  <c r="AK1046" i="4"/>
  <c r="AJ1046" i="4"/>
  <c r="AI1046" i="4"/>
  <c r="AB269" i="4"/>
  <c r="AA269" i="4"/>
  <c r="AE269" i="4" s="1"/>
  <c r="AC269" i="4"/>
  <c r="AI731" i="4"/>
  <c r="AK731" i="4"/>
  <c r="AJ731" i="4"/>
  <c r="AJ677" i="4"/>
  <c r="AI677" i="4"/>
  <c r="AK677" i="4"/>
  <c r="AJ64" i="4"/>
  <c r="AK64" i="4"/>
  <c r="AI64" i="4"/>
  <c r="AK855" i="4"/>
  <c r="AJ855" i="4"/>
  <c r="AI855" i="4"/>
  <c r="AH855" i="4" s="1"/>
  <c r="AJ473" i="4"/>
  <c r="AK473" i="4"/>
  <c r="AI473" i="4"/>
  <c r="AJ167" i="4"/>
  <c r="AI167" i="4"/>
  <c r="AK167" i="4"/>
  <c r="AK831" i="4"/>
  <c r="AJ831" i="4"/>
  <c r="AI831" i="4"/>
  <c r="AK115" i="4"/>
  <c r="AI115" i="4"/>
  <c r="AJ115" i="4"/>
  <c r="BB14" i="4"/>
  <c r="BA14" i="4"/>
  <c r="AZ14" i="4" s="1"/>
  <c r="AX14" i="4" s="1"/>
  <c r="AJ347" i="4"/>
  <c r="AK347" i="4"/>
  <c r="AI347" i="4"/>
  <c r="AH347" i="4" s="1"/>
  <c r="BB47" i="4"/>
  <c r="BA47" i="4"/>
  <c r="AZ47" i="4" s="1"/>
  <c r="AX47" i="4" s="1"/>
  <c r="AI1043" i="4"/>
  <c r="AK1043" i="4"/>
  <c r="AJ1043" i="4"/>
  <c r="AK122" i="4"/>
  <c r="AI122" i="4"/>
  <c r="AJ122" i="4"/>
  <c r="BB89" i="4"/>
  <c r="BA89" i="4"/>
  <c r="AZ89" i="4" s="1"/>
  <c r="AX89" i="4" s="1"/>
  <c r="AI255" i="4"/>
  <c r="AK255" i="4"/>
  <c r="AJ255" i="4"/>
  <c r="BB35" i="4"/>
  <c r="BA35" i="4"/>
  <c r="AZ35" i="4" s="1"/>
  <c r="AX35" i="4" s="1"/>
  <c r="AJ810" i="4"/>
  <c r="AK810" i="4"/>
  <c r="AI810" i="4"/>
  <c r="AK682" i="4"/>
  <c r="AJ682" i="4"/>
  <c r="AI682" i="4"/>
  <c r="AH682" i="4" s="1"/>
  <c r="BA128" i="4"/>
  <c r="BB128" i="4"/>
  <c r="AI867" i="4"/>
  <c r="AK867" i="4"/>
  <c r="AJ867" i="4"/>
  <c r="BB160" i="4"/>
  <c r="BA160" i="4"/>
  <c r="AI248" i="4"/>
  <c r="AH248" i="4" s="1"/>
  <c r="AC248" i="4" s="1"/>
  <c r="AK248" i="4"/>
  <c r="AJ248" i="4"/>
  <c r="AJ253" i="4"/>
  <c r="AK253" i="4"/>
  <c r="AI253" i="4"/>
  <c r="AI838" i="4"/>
  <c r="AH838" i="4" s="1"/>
  <c r="AJ838" i="4"/>
  <c r="AK838" i="4"/>
  <c r="AI1041" i="4"/>
  <c r="AK1041" i="4"/>
  <c r="AJ1041" i="4"/>
  <c r="BA67" i="4"/>
  <c r="BB67" i="4"/>
  <c r="AK689" i="4"/>
  <c r="AJ689" i="4"/>
  <c r="AI689" i="4"/>
  <c r="AH689" i="4" s="1"/>
  <c r="AA689" i="4" s="1"/>
  <c r="AE689" i="4" s="1"/>
  <c r="BB195" i="4"/>
  <c r="BA195" i="4"/>
  <c r="AZ195" i="4" s="1"/>
  <c r="AX195" i="4" s="1"/>
  <c r="AK1060" i="4"/>
  <c r="AJ1060" i="4"/>
  <c r="AI1060" i="4"/>
  <c r="AH1060" i="4" s="1"/>
  <c r="AJ609" i="4"/>
  <c r="AI609" i="4"/>
  <c r="AK609" i="4"/>
  <c r="AI673" i="4"/>
  <c r="AK673" i="4"/>
  <c r="AJ673" i="4"/>
  <c r="BB76" i="4"/>
  <c r="BA76" i="4"/>
  <c r="AZ76" i="4" s="1"/>
  <c r="AX76" i="4" s="1"/>
  <c r="F17" i="4"/>
  <c r="F18" i="4"/>
  <c r="AI616" i="4"/>
  <c r="AH616" i="4" s="1"/>
  <c r="AJ616" i="4"/>
  <c r="AK616" i="4"/>
  <c r="AC501" i="4"/>
  <c r="AB501" i="4"/>
  <c r="AA501" i="4"/>
  <c r="AE501" i="4" s="1"/>
  <c r="AI620" i="4"/>
  <c r="AH620" i="4" s="1"/>
  <c r="AJ620" i="4"/>
  <c r="AK620" i="4"/>
  <c r="AJ933" i="4"/>
  <c r="AK933" i="4"/>
  <c r="AI933" i="4"/>
  <c r="AH933" i="4" s="1"/>
  <c r="AJ110" i="4"/>
  <c r="AI110" i="4"/>
  <c r="AH110" i="4" s="1"/>
  <c r="AK110" i="4"/>
  <c r="AJ817" i="4"/>
  <c r="AI817" i="4"/>
  <c r="AH817" i="4" s="1"/>
  <c r="AK817" i="4"/>
  <c r="AJ679" i="4"/>
  <c r="AI679" i="4"/>
  <c r="AK679" i="4"/>
  <c r="AK143" i="4"/>
  <c r="AJ143" i="4"/>
  <c r="AI143" i="4"/>
  <c r="AK982" i="4"/>
  <c r="AJ982" i="4"/>
  <c r="AI982" i="4"/>
  <c r="AH982" i="4" s="1"/>
  <c r="AJ220" i="4"/>
  <c r="AK220" i="4"/>
  <c r="AI220" i="4"/>
  <c r="AC536" i="4"/>
  <c r="AB536" i="4"/>
  <c r="AA536" i="4"/>
  <c r="AE536" i="4" s="1"/>
  <c r="AJ769" i="4"/>
  <c r="AK769" i="4"/>
  <c r="AI769" i="4"/>
  <c r="AH769" i="4" s="1"/>
  <c r="AK182" i="4"/>
  <c r="AJ182" i="4"/>
  <c r="AI182" i="4"/>
  <c r="AI914" i="4"/>
  <c r="AJ914" i="4"/>
  <c r="AK914" i="4"/>
  <c r="AK850" i="4"/>
  <c r="AJ850" i="4"/>
  <c r="AI850" i="4"/>
  <c r="BB31" i="4"/>
  <c r="BA31" i="4"/>
  <c r="BB72" i="4"/>
  <c r="BA72" i="4"/>
  <c r="AZ72" i="4" s="1"/>
  <c r="AX72" i="4" s="1"/>
  <c r="AK943" i="4"/>
  <c r="AJ943" i="4"/>
  <c r="AI943" i="4"/>
  <c r="BB75" i="4"/>
  <c r="BA75" i="4"/>
  <c r="AZ75" i="4" s="1"/>
  <c r="AX75" i="4" s="1"/>
  <c r="BA40" i="4"/>
  <c r="AZ40" i="4" s="1"/>
  <c r="AX40" i="4" s="1"/>
  <c r="BB40" i="4"/>
  <c r="AI1076" i="4"/>
  <c r="AH1076" i="4" s="1"/>
  <c r="AK1076" i="4"/>
  <c r="AJ1076" i="4"/>
  <c r="AI1133" i="4"/>
  <c r="AH1133" i="4" s="1"/>
  <c r="AJ1133" i="4"/>
  <c r="AK1133" i="4"/>
  <c r="AK917" i="4"/>
  <c r="AI917" i="4"/>
  <c r="AJ917" i="4"/>
  <c r="AK387" i="4"/>
  <c r="AJ387" i="4"/>
  <c r="AI387" i="4"/>
  <c r="AA415" i="4"/>
  <c r="AE415" i="4" s="1"/>
  <c r="AB415" i="4"/>
  <c r="AC415" i="4"/>
  <c r="AI463" i="4"/>
  <c r="AJ463" i="4"/>
  <c r="AK463" i="4"/>
  <c r="AJ378" i="4"/>
  <c r="AK378" i="4"/>
  <c r="AI378" i="4"/>
  <c r="BA78" i="4"/>
  <c r="BB78" i="4"/>
  <c r="AB134" i="4"/>
  <c r="AA134" i="4"/>
  <c r="AE134" i="4" s="1"/>
  <c r="AC134" i="4"/>
  <c r="AJ494" i="4"/>
  <c r="AI494" i="4"/>
  <c r="AK494" i="4"/>
  <c r="AI903" i="4"/>
  <c r="AJ903" i="4"/>
  <c r="AK903" i="4"/>
  <c r="AK746" i="4"/>
  <c r="AJ746" i="4"/>
  <c r="AI746" i="4"/>
  <c r="AH746" i="4" s="1"/>
  <c r="AI813" i="4"/>
  <c r="AK813" i="4"/>
  <c r="AJ813" i="4"/>
  <c r="AI472" i="4"/>
  <c r="AH472" i="4" s="1"/>
  <c r="AJ472" i="4"/>
  <c r="AK472" i="4"/>
  <c r="AK125" i="4"/>
  <c r="AJ125" i="4"/>
  <c r="AI125" i="4"/>
  <c r="AI575" i="4"/>
  <c r="AJ575" i="4"/>
  <c r="AK575" i="4"/>
  <c r="AB516" i="4"/>
  <c r="AA516" i="4"/>
  <c r="AE516" i="4" s="1"/>
  <c r="AC516" i="4"/>
  <c r="AI868" i="4"/>
  <c r="AH868" i="4" s="1"/>
  <c r="AK868" i="4"/>
  <c r="AJ868" i="4"/>
  <c r="AJ139" i="4"/>
  <c r="AK139" i="4"/>
  <c r="AI139" i="4"/>
  <c r="AI445" i="4"/>
  <c r="AH445" i="4" s="1"/>
  <c r="AC445" i="4" s="1"/>
  <c r="AK445" i="4"/>
  <c r="AJ445" i="4"/>
  <c r="AK563" i="4"/>
  <c r="AI563" i="4"/>
  <c r="AJ563" i="4"/>
  <c r="AJ998" i="4"/>
  <c r="AI998" i="4"/>
  <c r="AK998" i="4"/>
  <c r="AK705" i="4"/>
  <c r="AJ705" i="4"/>
  <c r="AI705" i="4"/>
  <c r="AK761" i="4"/>
  <c r="AI761" i="4"/>
  <c r="AJ761" i="4"/>
  <c r="AI686" i="4"/>
  <c r="AJ686" i="4"/>
  <c r="AK686" i="4"/>
  <c r="BA7" i="4"/>
  <c r="BB7" i="4"/>
  <c r="BA166" i="4"/>
  <c r="BB166" i="4"/>
  <c r="AI873" i="4"/>
  <c r="AK873" i="4"/>
  <c r="AJ873" i="4"/>
  <c r="AA232" i="4"/>
  <c r="AE232" i="4" s="1"/>
  <c r="AC232" i="4"/>
  <c r="AB232" i="4"/>
  <c r="AI389" i="4"/>
  <c r="AK389" i="4"/>
  <c r="AJ389" i="4"/>
  <c r="AK373" i="4"/>
  <c r="AJ373" i="4"/>
  <c r="AI373" i="4"/>
  <c r="AI814" i="4"/>
  <c r="AH814" i="4" s="1"/>
  <c r="AK814" i="4"/>
  <c r="AJ814" i="4"/>
  <c r="AI582" i="4"/>
  <c r="AJ582" i="4"/>
  <c r="AK582" i="4"/>
  <c r="AK435" i="4"/>
  <c r="AJ435" i="4"/>
  <c r="AI435" i="4"/>
  <c r="AH435" i="4" s="1"/>
  <c r="AK872" i="4"/>
  <c r="AI872" i="4"/>
  <c r="AJ872" i="4"/>
  <c r="AI713" i="4"/>
  <c r="AK713" i="4"/>
  <c r="AJ713" i="4"/>
  <c r="AK27" i="4"/>
  <c r="AJ27" i="4"/>
  <c r="AI27" i="4"/>
  <c r="BA199" i="4"/>
  <c r="BB199" i="4"/>
  <c r="AJ877" i="4"/>
  <c r="AI877" i="4"/>
  <c r="AK877" i="4"/>
  <c r="AK976" i="4"/>
  <c r="AI976" i="4"/>
  <c r="AJ976" i="4"/>
  <c r="AK311" i="4"/>
  <c r="AI311" i="4"/>
  <c r="AJ311" i="4"/>
  <c r="AI124" i="4"/>
  <c r="AJ124" i="4"/>
  <c r="AK124" i="4"/>
  <c r="BB181" i="4"/>
  <c r="BA181" i="4"/>
  <c r="AJ858" i="4"/>
  <c r="AK858" i="4"/>
  <c r="AI858" i="4"/>
  <c r="AH858" i="4" s="1"/>
  <c r="AJ912" i="4"/>
  <c r="AK912" i="4"/>
  <c r="AI912" i="4"/>
  <c r="AI994" i="4"/>
  <c r="AJ994" i="4"/>
  <c r="AK994" i="4"/>
  <c r="AJ49" i="4"/>
  <c r="AK49" i="4"/>
  <c r="AI49" i="4"/>
  <c r="AI184" i="4"/>
  <c r="AH184" i="4" s="1"/>
  <c r="AC184" i="4" s="1"/>
  <c r="AK184" i="4"/>
  <c r="AJ184" i="4"/>
  <c r="AK313" i="4"/>
  <c r="AI313" i="4"/>
  <c r="AJ313" i="4"/>
  <c r="AI123" i="4"/>
  <c r="AH123" i="4" s="1"/>
  <c r="AJ123" i="4"/>
  <c r="AK123" i="4"/>
  <c r="AJ1028" i="4"/>
  <c r="AI1028" i="4"/>
  <c r="AH1028" i="4" s="1"/>
  <c r="AK1028" i="4"/>
  <c r="BA131" i="4"/>
  <c r="BB131" i="4"/>
  <c r="AK80" i="4"/>
  <c r="AJ80" i="4"/>
  <c r="AI80" i="4"/>
  <c r="AH80" i="4" s="1"/>
  <c r="AC80" i="4" s="1"/>
  <c r="AK39" i="4"/>
  <c r="AI39" i="4"/>
  <c r="AJ39" i="4"/>
  <c r="BA182" i="4"/>
  <c r="BB182" i="4"/>
  <c r="AJ444" i="4"/>
  <c r="AK444" i="4"/>
  <c r="AI444" i="4"/>
  <c r="AH444" i="4" s="1"/>
  <c r="AK433" i="4"/>
  <c r="AI433" i="4"/>
  <c r="AJ433" i="4"/>
  <c r="AI294" i="4"/>
  <c r="AK294" i="4"/>
  <c r="AJ294" i="4"/>
  <c r="AI748" i="4"/>
  <c r="AJ748" i="4"/>
  <c r="AK748" i="4"/>
  <c r="BA16" i="4"/>
  <c r="BB16" i="4"/>
  <c r="BA192" i="4"/>
  <c r="BB192" i="4"/>
  <c r="AI852" i="4"/>
  <c r="AK852" i="4"/>
  <c r="AJ852" i="4"/>
  <c r="AK61" i="4"/>
  <c r="AI61" i="4"/>
  <c r="AJ61" i="4"/>
  <c r="AK474" i="4"/>
  <c r="AI474" i="4"/>
  <c r="AJ474" i="4"/>
  <c r="AI351" i="4"/>
  <c r="AK351" i="4"/>
  <c r="AJ351" i="4"/>
  <c r="AB304" i="4"/>
  <c r="AA304" i="4"/>
  <c r="AE304" i="4" s="1"/>
  <c r="AC304" i="4"/>
  <c r="AI416" i="4"/>
  <c r="AH416" i="4" s="1"/>
  <c r="AK416" i="4"/>
  <c r="AJ416" i="4"/>
  <c r="AK752" i="4"/>
  <c r="AJ752" i="4"/>
  <c r="AI752" i="4"/>
  <c r="AH752" i="4" s="1"/>
  <c r="AJ1136" i="4"/>
  <c r="AK1136" i="4"/>
  <c r="AI1136" i="4"/>
  <c r="AJ972" i="4"/>
  <c r="AI972" i="4"/>
  <c r="AK972" i="4"/>
  <c r="AI908" i="4"/>
  <c r="AK908" i="4"/>
  <c r="AJ908" i="4"/>
  <c r="AI631" i="4"/>
  <c r="AJ631" i="4"/>
  <c r="AK631" i="4"/>
  <c r="BB100" i="4"/>
  <c r="BA100" i="4"/>
  <c r="AZ100" i="4" s="1"/>
  <c r="AX100" i="4" s="1"/>
  <c r="AK339" i="4"/>
  <c r="AJ339" i="4"/>
  <c r="AI339" i="4"/>
  <c r="AK790" i="4"/>
  <c r="AI790" i="4"/>
  <c r="AJ790" i="4"/>
  <c r="AK585" i="4"/>
  <c r="AJ585" i="4"/>
  <c r="AI585" i="4"/>
  <c r="BB186" i="4"/>
  <c r="BA186" i="4"/>
  <c r="AJ266" i="4"/>
  <c r="AI266" i="4"/>
  <c r="AH266" i="4" s="1"/>
  <c r="AK266" i="4"/>
  <c r="AJ1137" i="4"/>
  <c r="AK1137" i="4"/>
  <c r="AI1137" i="4"/>
  <c r="AK106" i="4"/>
  <c r="AI106" i="4"/>
  <c r="AH106" i="4" s="1"/>
  <c r="AJ106" i="4"/>
  <c r="AI315" i="4"/>
  <c r="AJ315" i="4"/>
  <c r="AK315" i="4"/>
  <c r="AJ252" i="4"/>
  <c r="AI252" i="4"/>
  <c r="AK252" i="4"/>
  <c r="AI309" i="4"/>
  <c r="AK309" i="4"/>
  <c r="AJ309" i="4"/>
  <c r="AJ1007" i="4"/>
  <c r="AK1007" i="4"/>
  <c r="AI1007" i="4"/>
  <c r="AH1007" i="4" s="1"/>
  <c r="AA1007" i="4" s="1"/>
  <c r="AE1007" i="4" s="1"/>
  <c r="AK346" i="4"/>
  <c r="AI346" i="4"/>
  <c r="AJ346" i="4"/>
  <c r="AK782" i="4"/>
  <c r="AJ782" i="4"/>
  <c r="AI782" i="4"/>
  <c r="AI593" i="4"/>
  <c r="AJ593" i="4"/>
  <c r="AK593" i="4"/>
  <c r="AK607" i="4"/>
  <c r="AI607" i="4"/>
  <c r="AH607" i="4" s="1"/>
  <c r="AJ607" i="4"/>
  <c r="AJ447" i="4"/>
  <c r="AK447" i="4"/>
  <c r="AI447" i="4"/>
  <c r="AA371" i="4"/>
  <c r="AE371" i="4" s="1"/>
  <c r="AB371" i="4"/>
  <c r="AC371" i="4"/>
  <c r="AI189" i="4"/>
  <c r="AH189" i="4" s="1"/>
  <c r="AJ189" i="4"/>
  <c r="AK189" i="4"/>
  <c r="AI949" i="4"/>
  <c r="AH949" i="4" s="1"/>
  <c r="AJ949" i="4"/>
  <c r="AK949" i="4"/>
  <c r="AI120" i="4"/>
  <c r="AK120" i="4"/>
  <c r="AJ120" i="4"/>
  <c r="AJ470" i="4"/>
  <c r="AI470" i="4"/>
  <c r="AH470" i="4" s="1"/>
  <c r="AK470" i="4"/>
  <c r="AI427" i="4"/>
  <c r="AJ427" i="4"/>
  <c r="AK427" i="4"/>
  <c r="BA173" i="4"/>
  <c r="BB173" i="4"/>
  <c r="AJ860" i="4"/>
  <c r="AK860" i="4"/>
  <c r="AI860" i="4"/>
  <c r="AH860" i="4" s="1"/>
  <c r="AI884" i="4"/>
  <c r="AK884" i="4"/>
  <c r="AJ884" i="4"/>
  <c r="AJ519" i="4"/>
  <c r="AI519" i="4"/>
  <c r="AK519" i="4"/>
  <c r="AJ282" i="4"/>
  <c r="AI282" i="4"/>
  <c r="AK282" i="4"/>
  <c r="AI208" i="4"/>
  <c r="AH208" i="4" s="1"/>
  <c r="AC208" i="4" s="1"/>
  <c r="AJ208" i="4"/>
  <c r="AK208" i="4"/>
  <c r="AI383" i="4"/>
  <c r="AH383" i="4" s="1"/>
  <c r="AJ383" i="4"/>
  <c r="AK383" i="4"/>
  <c r="AJ126" i="4"/>
  <c r="AI126" i="4"/>
  <c r="AK126" i="4"/>
  <c r="BB62" i="4"/>
  <c r="BA62" i="4"/>
  <c r="AZ62" i="4" s="1"/>
  <c r="AX62" i="4" s="1"/>
  <c r="AK573" i="4"/>
  <c r="AI573" i="4"/>
  <c r="AJ573" i="4"/>
  <c r="AJ1037" i="4"/>
  <c r="AK1037" i="4"/>
  <c r="AI1037" i="4"/>
  <c r="AH1037" i="4" s="1"/>
  <c r="AC1037" i="4" s="1"/>
  <c r="BB197" i="4"/>
  <c r="BA197" i="4"/>
  <c r="AZ197" i="4" s="1"/>
  <c r="AX197" i="4" s="1"/>
  <c r="AJ334" i="4"/>
  <c r="AI334" i="4"/>
  <c r="AK334" i="4"/>
  <c r="BB58" i="4"/>
  <c r="BA58" i="4"/>
  <c r="AJ692" i="4"/>
  <c r="AI692" i="4"/>
  <c r="AK692" i="4"/>
  <c r="AK90" i="4"/>
  <c r="AI90" i="4"/>
  <c r="AJ90" i="4"/>
  <c r="AI562" i="4"/>
  <c r="AK562" i="4"/>
  <c r="AJ562" i="4"/>
  <c r="AI157" i="4"/>
  <c r="AJ157" i="4"/>
  <c r="AK157" i="4"/>
  <c r="BB32" i="4"/>
  <c r="BA32" i="4"/>
  <c r="AZ32" i="4" s="1"/>
  <c r="AX32" i="4" s="1"/>
  <c r="AK540" i="4"/>
  <c r="AJ540" i="4"/>
  <c r="AI540" i="4"/>
  <c r="AH540" i="4" s="1"/>
  <c r="AK1003" i="4"/>
  <c r="AJ1003" i="4"/>
  <c r="AI1003" i="4"/>
  <c r="AJ955" i="4"/>
  <c r="AK955" i="4"/>
  <c r="AI955" i="4"/>
  <c r="AH955" i="4" s="1"/>
  <c r="AI611" i="4"/>
  <c r="AJ611" i="4"/>
  <c r="AK611" i="4"/>
  <c r="AK732" i="4"/>
  <c r="AI732" i="4"/>
  <c r="AH732" i="4" s="1"/>
  <c r="AJ732" i="4"/>
  <c r="AJ796" i="4"/>
  <c r="AI796" i="4"/>
  <c r="AK796" i="4"/>
  <c r="AI887" i="4"/>
  <c r="AH887" i="4" s="1"/>
  <c r="AK887" i="4"/>
  <c r="AJ887" i="4"/>
  <c r="AJ86" i="4"/>
  <c r="AK86" i="4"/>
  <c r="AI86" i="4"/>
  <c r="AK352" i="4"/>
  <c r="AJ352" i="4"/>
  <c r="AI352" i="4"/>
  <c r="AH352" i="4" s="1"/>
  <c r="BA168" i="4"/>
  <c r="BB168" i="4"/>
  <c r="AJ929" i="4"/>
  <c r="AI929" i="4"/>
  <c r="AK929" i="4"/>
  <c r="AK978" i="4"/>
  <c r="AI978" i="4"/>
  <c r="AJ978" i="4"/>
  <c r="AK127" i="4"/>
  <c r="AI127" i="4"/>
  <c r="AJ127" i="4"/>
  <c r="AJ48" i="4"/>
  <c r="AI48" i="4"/>
  <c r="AH48" i="4" s="1"/>
  <c r="AK48" i="4"/>
  <c r="AK76" i="4"/>
  <c r="AJ76" i="4"/>
  <c r="AI76" i="4"/>
  <c r="AI181" i="4"/>
  <c r="AH181" i="4" s="1"/>
  <c r="AK181" i="4"/>
  <c r="AJ181" i="4"/>
  <c r="AK726" i="4"/>
  <c r="AI726" i="4"/>
  <c r="AH726" i="4" s="1"/>
  <c r="AJ726" i="4"/>
  <c r="AK358" i="4"/>
  <c r="AI358" i="4"/>
  <c r="AJ358" i="4"/>
  <c r="AJ436" i="4"/>
  <c r="AK436" i="4"/>
  <c r="AI436" i="4"/>
  <c r="BB119" i="4"/>
  <c r="BA119" i="4"/>
  <c r="BB24" i="4"/>
  <c r="BA24" i="4"/>
  <c r="AI105" i="4"/>
  <c r="AJ105" i="4"/>
  <c r="AK105" i="4"/>
  <c r="BA91" i="4"/>
  <c r="BB91" i="4"/>
  <c r="AH570" i="4"/>
  <c r="BB105" i="4"/>
  <c r="BA105" i="4"/>
  <c r="AI393" i="4"/>
  <c r="AJ393" i="4"/>
  <c r="AK393" i="4"/>
  <c r="AJ1001" i="4"/>
  <c r="AK1001" i="4"/>
  <c r="AI1001" i="4"/>
  <c r="BB113" i="4"/>
  <c r="BA113" i="4"/>
  <c r="BB23" i="4"/>
  <c r="BA23" i="4"/>
  <c r="AK936" i="4"/>
  <c r="AI936" i="4"/>
  <c r="AJ936" i="4"/>
  <c r="AK1100" i="4"/>
  <c r="AI1100" i="4"/>
  <c r="AH1100" i="4" s="1"/>
  <c r="AA1100" i="4" s="1"/>
  <c r="AE1100" i="4" s="1"/>
  <c r="AJ1100" i="4"/>
  <c r="BA126" i="4"/>
  <c r="BB126" i="4"/>
  <c r="AJ788" i="4"/>
  <c r="AI788" i="4"/>
  <c r="AH788" i="4" s="1"/>
  <c r="AK788" i="4"/>
  <c r="AK587" i="4"/>
  <c r="AJ587" i="4"/>
  <c r="AI587" i="4"/>
  <c r="BA68" i="4"/>
  <c r="BB68" i="4"/>
  <c r="AK993" i="4"/>
  <c r="AJ993" i="4"/>
  <c r="AI993" i="4"/>
  <c r="AJ891" i="4"/>
  <c r="AK891" i="4"/>
  <c r="AI891" i="4"/>
  <c r="BB109" i="4"/>
  <c r="BA109" i="4"/>
  <c r="AK260" i="4"/>
  <c r="AI260" i="4"/>
  <c r="AJ260" i="4"/>
  <c r="AK136" i="4"/>
  <c r="AJ136" i="4"/>
  <c r="AI136" i="4"/>
  <c r="AK399" i="4"/>
  <c r="AJ399" i="4"/>
  <c r="AI399" i="4"/>
  <c r="BA82" i="4"/>
  <c r="BB82" i="4"/>
  <c r="AJ23" i="4"/>
  <c r="AI23" i="4"/>
  <c r="AH23" i="4" s="1"/>
  <c r="AA23" i="4" s="1"/>
  <c r="AE23" i="4" s="1"/>
  <c r="AK23" i="4"/>
  <c r="AJ779" i="4"/>
  <c r="AK779" i="4"/>
  <c r="AI779" i="4"/>
  <c r="BA200" i="4"/>
  <c r="BB200" i="4"/>
  <c r="AI757" i="4"/>
  <c r="AK757" i="4"/>
  <c r="AJ757" i="4"/>
  <c r="AK102" i="4"/>
  <c r="AI102" i="4"/>
  <c r="AH102" i="4" s="1"/>
  <c r="AJ102" i="4"/>
  <c r="AJ751" i="4"/>
  <c r="AI751" i="4"/>
  <c r="AK751" i="4"/>
  <c r="AK830" i="4"/>
  <c r="AJ830" i="4"/>
  <c r="AI830" i="4"/>
  <c r="AH830" i="4" s="1"/>
  <c r="AB367" i="4"/>
  <c r="AC367" i="4"/>
  <c r="AA367" i="4"/>
  <c r="AE367" i="4" s="1"/>
  <c r="AK932" i="4"/>
  <c r="AI932" i="4"/>
  <c r="AJ932" i="4"/>
  <c r="AK128" i="4"/>
  <c r="AI128" i="4"/>
  <c r="AJ128" i="4"/>
  <c r="AK96" i="4"/>
  <c r="AJ96" i="4"/>
  <c r="AI96" i="4"/>
  <c r="AJ742" i="4"/>
  <c r="AI742" i="4"/>
  <c r="AH742" i="4" s="1"/>
  <c r="AC742" i="4" s="1"/>
  <c r="AK742" i="4"/>
  <c r="BA132" i="4"/>
  <c r="BB132" i="4"/>
  <c r="AI1121" i="4"/>
  <c r="AJ1121" i="4"/>
  <c r="AK1121" i="4"/>
  <c r="AK265" i="4"/>
  <c r="AJ265" i="4"/>
  <c r="AI265" i="4"/>
  <c r="AK316" i="4"/>
  <c r="AJ316" i="4"/>
  <c r="AI316" i="4"/>
  <c r="AK481" i="4"/>
  <c r="AI481" i="4"/>
  <c r="AH481" i="4" s="1"/>
  <c r="AJ481" i="4"/>
  <c r="BB138" i="4"/>
  <c r="BA138" i="4"/>
  <c r="AK880" i="4"/>
  <c r="AI880" i="4"/>
  <c r="AH880" i="4" s="1"/>
  <c r="AJ880" i="4"/>
  <c r="AK1115" i="4"/>
  <c r="AJ1115" i="4"/>
  <c r="AI1115" i="4"/>
  <c r="BB103" i="4"/>
  <c r="BA103" i="4"/>
  <c r="AI1013" i="4"/>
  <c r="AH1013" i="4" s="1"/>
  <c r="AK1013" i="4"/>
  <c r="AJ1013" i="4"/>
  <c r="AK819" i="4"/>
  <c r="AJ819" i="4"/>
  <c r="AI819" i="4"/>
  <c r="AJ191" i="4"/>
  <c r="AK191" i="4"/>
  <c r="AI191" i="4"/>
  <c r="AJ893" i="4"/>
  <c r="AI893" i="4"/>
  <c r="AK893" i="4"/>
  <c r="AK798" i="4"/>
  <c r="AI798" i="4"/>
  <c r="AJ798" i="4"/>
  <c r="AK185" i="4"/>
  <c r="AI185" i="4"/>
  <c r="AJ185" i="4"/>
  <c r="AJ1002" i="4"/>
  <c r="AK1002" i="4"/>
  <c r="AI1002" i="4"/>
  <c r="AH1002" i="4" s="1"/>
  <c r="AJ965" i="4"/>
  <c r="AI965" i="4"/>
  <c r="AH965" i="4" s="1"/>
  <c r="AB965" i="4" s="1"/>
  <c r="AK965" i="4"/>
  <c r="AJ722" i="4"/>
  <c r="AI722" i="4"/>
  <c r="AK722" i="4"/>
  <c r="BA4" i="4"/>
  <c r="BB4" i="4"/>
  <c r="AJ44" i="4"/>
  <c r="AI44" i="4"/>
  <c r="AH44" i="4" s="1"/>
  <c r="AC44" i="4" s="1"/>
  <c r="AK44" i="4"/>
  <c r="AJ678" i="4"/>
  <c r="AI678" i="4"/>
  <c r="AK678" i="4"/>
  <c r="AI747" i="4"/>
  <c r="AJ747" i="4"/>
  <c r="AK747" i="4"/>
  <c r="AJ1045" i="4"/>
  <c r="AI1045" i="4"/>
  <c r="AK1045" i="4"/>
  <c r="AK555" i="4"/>
  <c r="AJ555" i="4"/>
  <c r="AI555" i="4"/>
  <c r="AH555" i="4" s="1"/>
  <c r="AK767" i="4"/>
  <c r="AJ767" i="4"/>
  <c r="AI767" i="4"/>
  <c r="AH767" i="4" s="1"/>
  <c r="BB61" i="4"/>
  <c r="BA61" i="4"/>
  <c r="AZ61" i="4" s="1"/>
  <c r="AX61" i="4" s="1"/>
  <c r="AK610" i="4"/>
  <c r="AJ610" i="4"/>
  <c r="AI610" i="4"/>
  <c r="AH610" i="4" s="1"/>
  <c r="AI1088" i="4"/>
  <c r="AH1088" i="4" s="1"/>
  <c r="AJ1088" i="4"/>
  <c r="AK1088" i="4"/>
  <c r="AI449" i="4"/>
  <c r="AK449" i="4"/>
  <c r="AJ449" i="4"/>
  <c r="AJ534" i="4"/>
  <c r="AK534" i="4"/>
  <c r="AI534" i="4"/>
  <c r="AH534" i="4" s="1"/>
  <c r="BA190" i="4"/>
  <c r="BB190" i="4"/>
  <c r="AK728" i="4"/>
  <c r="AI728" i="4"/>
  <c r="AJ728" i="4"/>
  <c r="BA46" i="4"/>
  <c r="BB46" i="4"/>
  <c r="BB135" i="4"/>
  <c r="BA135" i="4"/>
  <c r="AJ57" i="4"/>
  <c r="AK57" i="4"/>
  <c r="AI57" i="4"/>
  <c r="AJ639" i="4"/>
  <c r="AK639" i="4"/>
  <c r="AI639" i="4"/>
  <c r="BA90" i="4"/>
  <c r="AZ90" i="4" s="1"/>
  <c r="AX90" i="4" s="1"/>
  <c r="BB90" i="4"/>
  <c r="AK960" i="4"/>
  <c r="AI960" i="4"/>
  <c r="AJ960" i="4"/>
  <c r="AI1118" i="4"/>
  <c r="AH1118" i="4" s="1"/>
  <c r="AJ1118" i="4"/>
  <c r="AK1118" i="4"/>
  <c r="BA106" i="4"/>
  <c r="AZ106" i="4" s="1"/>
  <c r="AX106" i="4" s="1"/>
  <c r="BB106" i="4"/>
  <c r="AC537" i="4"/>
  <c r="AC1109" i="4"/>
  <c r="AB595" i="4"/>
  <c r="AA547" i="4"/>
  <c r="AE547" i="4" s="1"/>
  <c r="AC547" i="4"/>
  <c r="AB547" i="4"/>
  <c r="AK787" i="4"/>
  <c r="AI787" i="4"/>
  <c r="AJ787" i="4"/>
  <c r="AC559" i="4"/>
  <c r="AA559" i="4"/>
  <c r="AE559" i="4" s="1"/>
  <c r="AB559" i="4"/>
  <c r="AJ1096" i="4"/>
  <c r="AI1096" i="4"/>
  <c r="AH1096" i="4" s="1"/>
  <c r="AK1096" i="4"/>
  <c r="AK426" i="4"/>
  <c r="AJ426" i="4"/>
  <c r="AI426" i="4"/>
  <c r="BB198" i="4"/>
  <c r="BA198" i="4"/>
  <c r="BA154" i="4"/>
  <c r="BB154" i="4"/>
  <c r="AI856" i="4"/>
  <c r="AK856" i="4"/>
  <c r="AJ856" i="4"/>
  <c r="AJ704" i="4"/>
  <c r="AI704" i="4"/>
  <c r="AH704" i="4" s="1"/>
  <c r="AK704" i="4"/>
  <c r="AI335" i="4"/>
  <c r="AK335" i="4"/>
  <c r="AJ335" i="4"/>
  <c r="AI263" i="4"/>
  <c r="AK263" i="4"/>
  <c r="AJ263" i="4"/>
  <c r="AK517" i="4"/>
  <c r="AI517" i="4"/>
  <c r="AH517" i="4" s="1"/>
  <c r="AJ517" i="4"/>
  <c r="AK743" i="4"/>
  <c r="AI743" i="4"/>
  <c r="AH743" i="4" s="1"/>
  <c r="AJ743" i="4"/>
  <c r="AJ1018" i="4"/>
  <c r="AK1018" i="4"/>
  <c r="AI1018" i="4"/>
  <c r="AJ467" i="4"/>
  <c r="AI467" i="4"/>
  <c r="AK467" i="4"/>
  <c r="AK362" i="4"/>
  <c r="AI362" i="4"/>
  <c r="AJ362" i="4"/>
  <c r="BB87" i="4"/>
  <c r="BA87" i="4"/>
  <c r="AZ87" i="4" s="1"/>
  <c r="AX87" i="4" s="1"/>
  <c r="AK823" i="4"/>
  <c r="AJ823" i="4"/>
  <c r="AI823" i="4"/>
  <c r="AH823" i="4" s="1"/>
  <c r="BA140" i="4"/>
  <c r="AZ140" i="4" s="1"/>
  <c r="AX140" i="4" s="1"/>
  <c r="BB140" i="4"/>
  <c r="AI430" i="4"/>
  <c r="AH430" i="4" s="1"/>
  <c r="AK430" i="4"/>
  <c r="AJ430" i="4"/>
  <c r="AA526" i="4"/>
  <c r="AE526" i="4" s="1"/>
  <c r="AB526" i="4"/>
  <c r="AC526" i="4"/>
  <c r="AK211" i="4"/>
  <c r="AI211" i="4"/>
  <c r="AJ211" i="4"/>
  <c r="AA218" i="4"/>
  <c r="AE218" i="4" s="1"/>
  <c r="AB218" i="4"/>
  <c r="AC218" i="4"/>
  <c r="AC557" i="4"/>
  <c r="AB557" i="4"/>
  <c r="AA557" i="4"/>
  <c r="AE557" i="4" s="1"/>
  <c r="AJ1020" i="4"/>
  <c r="AK1020" i="4"/>
  <c r="AI1020" i="4"/>
  <c r="AJ456" i="4"/>
  <c r="AK456" i="4"/>
  <c r="AI456" i="4"/>
  <c r="AK432" i="4"/>
  <c r="AI432" i="4"/>
  <c r="AJ432" i="4"/>
  <c r="AK69" i="4"/>
  <c r="AJ69" i="4"/>
  <c r="AI69" i="4"/>
  <c r="AH69" i="4" s="1"/>
  <c r="AJ1124" i="4"/>
  <c r="AI1124" i="4"/>
  <c r="AK1124" i="4"/>
  <c r="AJ82" i="4"/>
  <c r="AI82" i="4"/>
  <c r="AH82" i="4" s="1"/>
  <c r="AK82" i="4"/>
  <c r="BB158" i="4"/>
  <c r="BA158" i="4"/>
  <c r="AZ158" i="4" s="1"/>
  <c r="AX158" i="4" s="1"/>
  <c r="AI1130" i="4"/>
  <c r="AK1130" i="4"/>
  <c r="AJ1130" i="4"/>
  <c r="BB193" i="4"/>
  <c r="BA193" i="4"/>
  <c r="AZ193" i="4" s="1"/>
  <c r="AX193" i="4" s="1"/>
  <c r="AK539" i="4"/>
  <c r="AI539" i="4"/>
  <c r="AJ539" i="4"/>
  <c r="AI1129" i="4"/>
  <c r="AK1129" i="4"/>
  <c r="AJ1129" i="4"/>
  <c r="AI990" i="4"/>
  <c r="AK990" i="4"/>
  <c r="AJ990" i="4"/>
  <c r="BA104" i="4"/>
  <c r="BB104" i="4"/>
  <c r="BA45" i="4"/>
  <c r="AZ45" i="4" s="1"/>
  <c r="AX45" i="4" s="1"/>
  <c r="BB45" i="4"/>
  <c r="BB38" i="4"/>
  <c r="BA38" i="4"/>
  <c r="AK361" i="4"/>
  <c r="AJ361" i="4"/>
  <c r="AI361" i="4"/>
  <c r="AK916" i="4"/>
  <c r="AI916" i="4"/>
  <c r="AH916" i="4" s="1"/>
  <c r="AJ916" i="4"/>
  <c r="AI319" i="4"/>
  <c r="AH319" i="4" s="1"/>
  <c r="AB319" i="4" s="1"/>
  <c r="AJ319" i="4"/>
  <c r="AK319" i="4"/>
  <c r="BA191" i="4"/>
  <c r="AZ191" i="4" s="1"/>
  <c r="AX191" i="4" s="1"/>
  <c r="BB191" i="4"/>
  <c r="BA96" i="4"/>
  <c r="BB96" i="4"/>
  <c r="AJ935" i="4"/>
  <c r="AK935" i="4"/>
  <c r="AI935" i="4"/>
  <c r="AI794" i="4"/>
  <c r="AJ794" i="4"/>
  <c r="AK794" i="4"/>
  <c r="AK899" i="4"/>
  <c r="AI899" i="4"/>
  <c r="AH899" i="4" s="1"/>
  <c r="AJ899" i="4"/>
  <c r="AJ822" i="4"/>
  <c r="AI822" i="4"/>
  <c r="AK822" i="4"/>
  <c r="AK531" i="4"/>
  <c r="AJ531" i="4"/>
  <c r="AI531" i="4"/>
  <c r="AH531" i="4" s="1"/>
  <c r="AI193" i="4"/>
  <c r="AH193" i="4" s="1"/>
  <c r="AJ193" i="4"/>
  <c r="AK193" i="4"/>
  <c r="AK153" i="4"/>
  <c r="AJ153" i="4"/>
  <c r="AI153" i="4"/>
  <c r="AI36" i="4"/>
  <c r="AK36" i="4"/>
  <c r="AJ36" i="4"/>
  <c r="BB149" i="4"/>
  <c r="BA149" i="4"/>
  <c r="AZ149" i="4" s="1"/>
  <c r="AX149" i="4" s="1"/>
  <c r="AJ400" i="4"/>
  <c r="AI400" i="4"/>
  <c r="AH400" i="4" s="1"/>
  <c r="AK400" i="4"/>
  <c r="AJ781" i="4"/>
  <c r="AK781" i="4"/>
  <c r="AI781" i="4"/>
  <c r="AH781" i="4" s="1"/>
  <c r="AK808" i="4"/>
  <c r="AJ808" i="4"/>
  <c r="AI808" i="4"/>
  <c r="BA54" i="4"/>
  <c r="BB54" i="4"/>
  <c r="AJ41" i="4"/>
  <c r="AI41" i="4"/>
  <c r="AH41" i="4" s="1"/>
  <c r="AK41" i="4"/>
  <c r="BA167" i="4"/>
  <c r="BB167" i="4"/>
  <c r="BA98" i="4"/>
  <c r="BB98" i="4"/>
  <c r="BB110" i="4"/>
  <c r="BA110" i="4"/>
  <c r="AJ981" i="4"/>
  <c r="AI981" i="4"/>
  <c r="AK981" i="4"/>
  <c r="BA169" i="4"/>
  <c r="AZ169" i="4" s="1"/>
  <c r="AX169" i="4" s="1"/>
  <c r="BB169" i="4"/>
  <c r="AK24" i="4"/>
  <c r="AI24" i="4"/>
  <c r="AH24" i="4" s="1"/>
  <c r="AJ24" i="4"/>
  <c r="AJ1005" i="4"/>
  <c r="AK1005" i="4"/>
  <c r="AI1005" i="4"/>
  <c r="BA95" i="4"/>
  <c r="AZ95" i="4" s="1"/>
  <c r="AX95" i="4" s="1"/>
  <c r="BB95" i="4"/>
  <c r="AI711" i="4"/>
  <c r="AH711" i="4" s="1"/>
  <c r="AK711" i="4"/>
  <c r="AJ711" i="4"/>
  <c r="AK969" i="4"/>
  <c r="AI969" i="4"/>
  <c r="AH969" i="4" s="1"/>
  <c r="AJ969" i="4"/>
  <c r="AJ1146" i="4"/>
  <c r="AI1146" i="4"/>
  <c r="AK1146" i="4"/>
  <c r="BA36" i="4"/>
  <c r="AZ36" i="4" s="1"/>
  <c r="AX36" i="4" s="1"/>
  <c r="BB36" i="4"/>
  <c r="AI995" i="4"/>
  <c r="AH995" i="4" s="1"/>
  <c r="AK995" i="4"/>
  <c r="AJ995" i="4"/>
  <c r="AK172" i="4"/>
  <c r="AJ172" i="4"/>
  <c r="AI172" i="4"/>
  <c r="AH172" i="4" s="1"/>
  <c r="AI560" i="4"/>
  <c r="AK560" i="4"/>
  <c r="AJ560" i="4"/>
  <c r="AK1057" i="4"/>
  <c r="AJ1057" i="4"/>
  <c r="AI1057" i="4"/>
  <c r="AH1057" i="4" s="1"/>
  <c r="AC1057" i="4" s="1"/>
  <c r="BB139" i="4"/>
  <c r="BA139" i="4"/>
  <c r="AZ139" i="4" s="1"/>
  <c r="AX139" i="4" s="1"/>
  <c r="AI938" i="4"/>
  <c r="AK938" i="4"/>
  <c r="AJ938" i="4"/>
  <c r="AK210" i="4"/>
  <c r="AI210" i="4"/>
  <c r="AJ210" i="4"/>
  <c r="BA8" i="4"/>
  <c r="BB8" i="4"/>
  <c r="AK572" i="4"/>
  <c r="AJ572" i="4"/>
  <c r="AI572" i="4"/>
  <c r="AH572" i="4" s="1"/>
  <c r="AH401" i="4"/>
  <c r="AA98" i="4"/>
  <c r="AE98" i="4" s="1"/>
  <c r="AC98" i="4"/>
  <c r="AB98" i="4"/>
  <c r="AB569" i="4"/>
  <c r="AA569" i="4"/>
  <c r="AE569" i="4" s="1"/>
  <c r="AC569" i="4"/>
  <c r="AJ805" i="4"/>
  <c r="AK805" i="4"/>
  <c r="AI805" i="4"/>
  <c r="AK192" i="4"/>
  <c r="AJ192" i="4"/>
  <c r="AI192" i="4"/>
  <c r="AH192" i="4" s="1"/>
  <c r="BB180" i="4"/>
  <c r="BA180" i="4"/>
  <c r="BB73" i="4"/>
  <c r="BA73" i="4"/>
  <c r="AJ918" i="4"/>
  <c r="AK918" i="4"/>
  <c r="AI918" i="4"/>
  <c r="AK264" i="4"/>
  <c r="AI264" i="4"/>
  <c r="AH264" i="4" s="1"/>
  <c r="AJ264" i="4"/>
  <c r="AK642" i="4"/>
  <c r="AJ642" i="4"/>
  <c r="AI642" i="4"/>
  <c r="AI617" i="4"/>
  <c r="AH617" i="4" s="1"/>
  <c r="AJ617" i="4"/>
  <c r="AK617" i="4"/>
  <c r="AJ699" i="4"/>
  <c r="AK699" i="4"/>
  <c r="AI699" i="4"/>
  <c r="AH699" i="4" s="1"/>
  <c r="AI834" i="4"/>
  <c r="AK834" i="4"/>
  <c r="AJ834" i="4"/>
  <c r="AI43" i="4"/>
  <c r="AJ43" i="4"/>
  <c r="AK43" i="4"/>
  <c r="BB77" i="4"/>
  <c r="BA77" i="4"/>
  <c r="AZ77" i="4" s="1"/>
  <c r="AX77" i="4" s="1"/>
  <c r="AK687" i="4"/>
  <c r="AJ687" i="4"/>
  <c r="AI687" i="4"/>
  <c r="AH687" i="4" s="1"/>
  <c r="AC687" i="4" s="1"/>
  <c r="AJ1051" i="4"/>
  <c r="AI1051" i="4"/>
  <c r="AH1051" i="4" s="1"/>
  <c r="AK1051" i="4"/>
  <c r="AK135" i="4"/>
  <c r="AI135" i="4"/>
  <c r="AJ135" i="4"/>
  <c r="AJ273" i="4"/>
  <c r="AI273" i="4"/>
  <c r="AH273" i="4" s="1"/>
  <c r="AC273" i="4" s="1"/>
  <c r="AK273" i="4"/>
  <c r="AI577" i="4"/>
  <c r="AH577" i="4" s="1"/>
  <c r="AK577" i="4"/>
  <c r="AJ577" i="4"/>
  <c r="AI590" i="4"/>
  <c r="AJ590" i="4"/>
  <c r="AK590" i="4"/>
  <c r="BA69" i="4"/>
  <c r="AZ69" i="4" s="1"/>
  <c r="AX69" i="4" s="1"/>
  <c r="BB69" i="4"/>
  <c r="BA161" i="4"/>
  <c r="BB161" i="4"/>
  <c r="AJ839" i="4"/>
  <c r="AK839" i="4"/>
  <c r="AI839" i="4"/>
  <c r="AH839" i="4" s="1"/>
  <c r="BA145" i="4"/>
  <c r="BB145" i="4"/>
  <c r="AJ485" i="4"/>
  <c r="AI485" i="4"/>
  <c r="AH485" i="4" s="1"/>
  <c r="AK485" i="4"/>
  <c r="AI619" i="4"/>
  <c r="AK619" i="4"/>
  <c r="AJ619" i="4"/>
  <c r="AJ47" i="4"/>
  <c r="AK47" i="4"/>
  <c r="AI47" i="4"/>
  <c r="AK827" i="4"/>
  <c r="AJ827" i="4"/>
  <c r="AI827" i="4"/>
  <c r="AK296" i="4"/>
  <c r="AI296" i="4"/>
  <c r="AH296" i="4" s="1"/>
  <c r="AJ296" i="4"/>
  <c r="AI288" i="4"/>
  <c r="AH288" i="4" s="1"/>
  <c r="AC288" i="4" s="1"/>
  <c r="AJ288" i="4"/>
  <c r="AK288" i="4"/>
  <c r="AK778" i="4"/>
  <c r="AJ778" i="4"/>
  <c r="AI778" i="4"/>
  <c r="AH778" i="4" s="1"/>
  <c r="AJ691" i="4"/>
  <c r="AI691" i="4"/>
  <c r="AK691" i="4"/>
  <c r="AI1103" i="4"/>
  <c r="AJ1103" i="4"/>
  <c r="AK1103" i="4"/>
  <c r="AK717" i="4"/>
  <c r="AJ717" i="4"/>
  <c r="AI717" i="4"/>
  <c r="AK697" i="4"/>
  <c r="AJ697" i="4"/>
  <c r="AI697" i="4"/>
  <c r="AJ35" i="4"/>
  <c r="AI35" i="4"/>
  <c r="AK35" i="4"/>
  <c r="AB652" i="4"/>
  <c r="AI320" i="4"/>
  <c r="AK320" i="4"/>
  <c r="AJ320" i="4"/>
  <c r="AK146" i="4"/>
  <c r="AI146" i="4"/>
  <c r="AJ146" i="4"/>
  <c r="AK927" i="4"/>
  <c r="AI927" i="4"/>
  <c r="AJ927" i="4"/>
  <c r="AJ31" i="4"/>
  <c r="AI31" i="4"/>
  <c r="AH31" i="4" s="1"/>
  <c r="AC31" i="4" s="1"/>
  <c r="AK31" i="4"/>
  <c r="AJ213" i="4"/>
  <c r="AK213" i="4"/>
  <c r="AI213" i="4"/>
  <c r="AI835" i="4"/>
  <c r="AH835" i="4" s="1"/>
  <c r="AK835" i="4"/>
  <c r="AJ835" i="4"/>
  <c r="AK596" i="4"/>
  <c r="AI596" i="4"/>
  <c r="AJ596" i="4"/>
  <c r="BA116" i="4"/>
  <c r="AZ116" i="4" s="1"/>
  <c r="AX116" i="4" s="1"/>
  <c r="BB116" i="4"/>
  <c r="BB134" i="4"/>
  <c r="BA134" i="4"/>
  <c r="AI999" i="4"/>
  <c r="AK999" i="4"/>
  <c r="AJ999" i="4"/>
  <c r="AJ755" i="4"/>
  <c r="AK755" i="4"/>
  <c r="AI755" i="4"/>
  <c r="AK22" i="4"/>
  <c r="AI22" i="4"/>
  <c r="AH22" i="4" s="1"/>
  <c r="AJ22" i="4"/>
  <c r="AI199" i="4"/>
  <c r="AH199" i="4" s="1"/>
  <c r="AB199" i="4" s="1"/>
  <c r="AJ199" i="4"/>
  <c r="AK199" i="4"/>
  <c r="AJ760" i="4"/>
  <c r="AK760" i="4"/>
  <c r="AI760" i="4"/>
  <c r="AH760" i="4" s="1"/>
  <c r="BB60" i="4"/>
  <c r="BA60" i="4"/>
  <c r="AI270" i="4"/>
  <c r="AH270" i="4" s="1"/>
  <c r="AA270" i="4" s="1"/>
  <c r="AE270" i="4" s="1"/>
  <c r="AJ270" i="4"/>
  <c r="AK270" i="4"/>
  <c r="AK654" i="4"/>
  <c r="AJ654" i="4"/>
  <c r="AI654" i="4"/>
  <c r="AH654" i="4" s="1"/>
  <c r="AI458" i="4"/>
  <c r="AH458" i="4" s="1"/>
  <c r="AJ458" i="4"/>
  <c r="AK458" i="4"/>
  <c r="AA451" i="4"/>
  <c r="AE451" i="4" s="1"/>
  <c r="AB451" i="4"/>
  <c r="AC451" i="4"/>
  <c r="BA117" i="4"/>
  <c r="BB117" i="4"/>
  <c r="AI190" i="4"/>
  <c r="AH190" i="4" s="1"/>
  <c r="AJ190" i="4"/>
  <c r="AK190" i="4"/>
  <c r="AK802" i="4"/>
  <c r="AJ802" i="4"/>
  <c r="AI802" i="4"/>
  <c r="BB18" i="4"/>
  <c r="BA18" i="4"/>
  <c r="AZ18" i="4" s="1"/>
  <c r="AX18" i="4" s="1"/>
  <c r="AI931" i="4"/>
  <c r="AH931" i="4" s="1"/>
  <c r="AJ931" i="4"/>
  <c r="AK931" i="4"/>
  <c r="AJ133" i="4"/>
  <c r="AI133" i="4"/>
  <c r="AH133" i="4" s="1"/>
  <c r="AK133" i="4"/>
  <c r="AK205" i="4"/>
  <c r="AJ205" i="4"/>
  <c r="AI205" i="4"/>
  <c r="AJ565" i="4"/>
  <c r="AI565" i="4"/>
  <c r="AH565" i="4" s="1"/>
  <c r="AK565" i="4"/>
  <c r="AJ876" i="4"/>
  <c r="AK876" i="4"/>
  <c r="AI876" i="4"/>
  <c r="AC381" i="4"/>
  <c r="AA381" i="4"/>
  <c r="AE381" i="4" s="1"/>
  <c r="AB381" i="4"/>
  <c r="BA5" i="4"/>
  <c r="AZ5" i="4" s="1"/>
  <c r="AX5" i="4" s="1"/>
  <c r="BB5" i="4"/>
  <c r="AJ46" i="4"/>
  <c r="AI46" i="4"/>
  <c r="AK46" i="4"/>
  <c r="AJ1035" i="4"/>
  <c r="AK1035" i="4"/>
  <c r="AI1035" i="4"/>
  <c r="AK161" i="4"/>
  <c r="AI161" i="4"/>
  <c r="AJ161" i="4"/>
  <c r="AJ1069" i="4"/>
  <c r="AI1069" i="4"/>
  <c r="AK1069" i="4"/>
  <c r="BA143" i="4"/>
  <c r="AZ143" i="4" s="1"/>
  <c r="AX143" i="4" s="1"/>
  <c r="BB143" i="4"/>
  <c r="AJ87" i="4"/>
  <c r="AK87" i="4"/>
  <c r="AI87" i="4"/>
  <c r="AK1101" i="4"/>
  <c r="AJ1101" i="4"/>
  <c r="AI1101" i="4"/>
  <c r="AH1101" i="4" s="1"/>
  <c r="BB147" i="4"/>
  <c r="BA147" i="4"/>
  <c r="AI954" i="4"/>
  <c r="AH954" i="4" s="1"/>
  <c r="AK954" i="4"/>
  <c r="AJ954" i="4"/>
  <c r="AJ149" i="4"/>
  <c r="AI149" i="4"/>
  <c r="AK149" i="4"/>
  <c r="AI241" i="4"/>
  <c r="AK241" i="4"/>
  <c r="AJ241" i="4"/>
  <c r="AI492" i="4"/>
  <c r="AJ492" i="4"/>
  <c r="AK492" i="4"/>
  <c r="AK1049" i="4"/>
  <c r="AI1049" i="4"/>
  <c r="AJ1049" i="4"/>
  <c r="AK508" i="4"/>
  <c r="AJ508" i="4"/>
  <c r="AI508" i="4"/>
  <c r="BA48" i="4"/>
  <c r="BB48" i="4"/>
  <c r="AJ1022" i="4"/>
  <c r="AI1022" i="4"/>
  <c r="AH1022" i="4" s="1"/>
  <c r="AK1022" i="4"/>
  <c r="BB22" i="4"/>
  <c r="BA22" i="4"/>
  <c r="AZ22" i="4" s="1"/>
  <c r="AX22" i="4" s="1"/>
  <c r="BA187" i="4"/>
  <c r="BB187" i="4"/>
  <c r="AI377" i="4"/>
  <c r="AK377" i="4"/>
  <c r="AJ377" i="4"/>
  <c r="AJ277" i="4"/>
  <c r="AK277" i="4"/>
  <c r="AI277" i="4"/>
  <c r="AH277" i="4" s="1"/>
  <c r="AI151" i="4"/>
  <c r="AJ151" i="4"/>
  <c r="AK151" i="4"/>
  <c r="BA136" i="4"/>
  <c r="BB136" i="4"/>
  <c r="AI632" i="4"/>
  <c r="AH632" i="4" s="1"/>
  <c r="AJ632" i="4"/>
  <c r="AK632" i="4"/>
  <c r="AJ664" i="4"/>
  <c r="AI664" i="4"/>
  <c r="AH664" i="4" s="1"/>
  <c r="AK664" i="4"/>
  <c r="AK913" i="4"/>
  <c r="AJ913" i="4"/>
  <c r="AI913" i="4"/>
  <c r="AK579" i="4"/>
  <c r="AJ579" i="4"/>
  <c r="AI579" i="4"/>
  <c r="AI707" i="4"/>
  <c r="AJ707" i="4"/>
  <c r="AK707" i="4"/>
  <c r="AK791" i="4"/>
  <c r="AI791" i="4"/>
  <c r="AH791" i="4" s="1"/>
  <c r="AJ791" i="4"/>
  <c r="AK1105" i="4"/>
  <c r="AJ1105" i="4"/>
  <c r="AI1105" i="4"/>
  <c r="AH1105" i="4" s="1"/>
  <c r="BA159" i="4"/>
  <c r="AZ159" i="4" s="1"/>
  <c r="AX159" i="4" s="1"/>
  <c r="BB159" i="4"/>
  <c r="AI75" i="4"/>
  <c r="AJ75" i="4"/>
  <c r="AK75" i="4"/>
  <c r="AK702" i="4"/>
  <c r="AI702" i="4"/>
  <c r="AJ702" i="4"/>
  <c r="AJ576" i="4"/>
  <c r="AK576" i="4"/>
  <c r="AI576" i="4"/>
  <c r="AI271" i="4"/>
  <c r="AK271" i="4"/>
  <c r="AJ271" i="4"/>
  <c r="AB333" i="4"/>
  <c r="AC333" i="4"/>
  <c r="AA333" i="4"/>
  <c r="AE333" i="4" s="1"/>
  <c r="AI471" i="4"/>
  <c r="AK471" i="4"/>
  <c r="AJ471" i="4"/>
  <c r="AI650" i="4"/>
  <c r="AJ650" i="4"/>
  <c r="AK650" i="4"/>
  <c r="AK939" i="4"/>
  <c r="AI939" i="4"/>
  <c r="AH939" i="4" s="1"/>
  <c r="AB939" i="4" s="1"/>
  <c r="AJ939" i="4"/>
  <c r="AI926" i="4"/>
  <c r="AH926" i="4" s="1"/>
  <c r="AK926" i="4"/>
  <c r="AJ926" i="4"/>
  <c r="AI712" i="4"/>
  <c r="AH712" i="4" s="1"/>
  <c r="AJ712" i="4"/>
  <c r="AK712" i="4"/>
  <c r="BB102" i="4"/>
  <c r="BA102" i="4"/>
  <c r="AJ388" i="4"/>
  <c r="AI388" i="4"/>
  <c r="AK388" i="4"/>
  <c r="AB505" i="4"/>
  <c r="AA505" i="4"/>
  <c r="AE505" i="4" s="1"/>
  <c r="AC505" i="4"/>
  <c r="AK484" i="4"/>
  <c r="AJ484" i="4"/>
  <c r="AI484" i="4"/>
  <c r="AH484" i="4" s="1"/>
  <c r="AA206" i="4"/>
  <c r="AE206" i="4" s="1"/>
  <c r="AB206" i="4"/>
  <c r="AC206" i="4"/>
  <c r="BB55" i="4"/>
  <c r="BA55" i="4"/>
  <c r="AK655" i="4"/>
  <c r="AI655" i="4"/>
  <c r="AJ655" i="4"/>
  <c r="BB178" i="4"/>
  <c r="BA178" i="4"/>
  <c r="AK1006" i="4"/>
  <c r="AJ1006" i="4"/>
  <c r="AI1006" i="4"/>
  <c r="AH1006" i="4" s="1"/>
  <c r="AJ1095" i="4"/>
  <c r="AI1095" i="4"/>
  <c r="AK1095" i="4"/>
  <c r="AI780" i="4"/>
  <c r="AK780" i="4"/>
  <c r="AJ780" i="4"/>
  <c r="AK459" i="4"/>
  <c r="AI459" i="4"/>
  <c r="AJ459" i="4"/>
  <c r="AJ542" i="4"/>
  <c r="AI542" i="4"/>
  <c r="AH542" i="4" s="1"/>
  <c r="AK542" i="4"/>
  <c r="AK336" i="4"/>
  <c r="AJ336" i="4"/>
  <c r="AI336" i="4"/>
  <c r="AC402" i="4"/>
  <c r="AA402" i="4"/>
  <c r="AE402" i="4" s="1"/>
  <c r="AB402" i="4"/>
  <c r="AI963" i="4"/>
  <c r="AJ963" i="4"/>
  <c r="AK963" i="4"/>
  <c r="AI745" i="4"/>
  <c r="AH745" i="4" s="1"/>
  <c r="AB745" i="4" s="1"/>
  <c r="AJ745" i="4"/>
  <c r="AK745" i="4"/>
  <c r="AK509" i="4"/>
  <c r="AI509" i="4"/>
  <c r="AJ509" i="4"/>
  <c r="BB184" i="4"/>
  <c r="BA184" i="4"/>
  <c r="AK634" i="4"/>
  <c r="AI634" i="4"/>
  <c r="AJ634" i="4"/>
  <c r="AJ344" i="4"/>
  <c r="AK344" i="4"/>
  <c r="AI344" i="4"/>
  <c r="AJ975" i="4"/>
  <c r="AK975" i="4"/>
  <c r="AI975" i="4"/>
  <c r="AH975" i="4" s="1"/>
  <c r="AC975" i="4" s="1"/>
  <c r="AI1102" i="4"/>
  <c r="AJ1102" i="4"/>
  <c r="AK1102" i="4"/>
  <c r="AK888" i="4"/>
  <c r="AI888" i="4"/>
  <c r="AJ888" i="4"/>
  <c r="AJ896" i="4"/>
  <c r="AI896" i="4"/>
  <c r="AH896" i="4" s="1"/>
  <c r="AB896" i="4" s="1"/>
  <c r="AK896" i="4"/>
  <c r="AJ656" i="4"/>
  <c r="AI656" i="4"/>
  <c r="AK656" i="4"/>
  <c r="AJ235" i="4"/>
  <c r="AK235" i="4"/>
  <c r="AI235" i="4"/>
  <c r="AJ647" i="4"/>
  <c r="AI647" i="4"/>
  <c r="AK647" i="4"/>
  <c r="AB78" i="4"/>
  <c r="AC78" i="4"/>
  <c r="AA78" i="4"/>
  <c r="AE78" i="4" s="1"/>
  <c r="AA129" i="4"/>
  <c r="AE129" i="4" s="1"/>
  <c r="AB129" i="4"/>
  <c r="AC129" i="4"/>
  <c r="AH418" i="4"/>
  <c r="AH168" i="4"/>
  <c r="AH545" i="4"/>
  <c r="AH370" i="4"/>
  <c r="AH312" i="4"/>
  <c r="AH194" i="4"/>
  <c r="AB350" i="4"/>
  <c r="AA350" i="4"/>
  <c r="AE350" i="4" s="1"/>
  <c r="AC350" i="4"/>
  <c r="AH178" i="4"/>
  <c r="AH676" i="4"/>
  <c r="AB342" i="4"/>
  <c r="AA342" i="4"/>
  <c r="AE342" i="4" s="1"/>
  <c r="AC342" i="4"/>
  <c r="AH85" i="4"/>
  <c r="AB328" i="4"/>
  <c r="AH216" i="4"/>
  <c r="AH244" i="4"/>
  <c r="AH365" i="4"/>
  <c r="AI66" i="4"/>
  <c r="AH66" i="4" s="1"/>
  <c r="AJ66" i="4"/>
  <c r="AK66" i="4"/>
  <c r="AJ221" i="4"/>
  <c r="AK221" i="4"/>
  <c r="AI221" i="4"/>
  <c r="AH221" i="4" s="1"/>
  <c r="AB922" i="4"/>
  <c r="AC922" i="4"/>
  <c r="AA922" i="4"/>
  <c r="AE922" i="4" s="1"/>
  <c r="AJ690" i="4"/>
  <c r="AI690" i="4"/>
  <c r="AH690" i="4" s="1"/>
  <c r="AK690" i="4"/>
  <c r="AJ541" i="4"/>
  <c r="AK541" i="4"/>
  <c r="AI541" i="4"/>
  <c r="AK325" i="4"/>
  <c r="AJ325" i="4"/>
  <c r="AI325" i="4"/>
  <c r="BB142" i="4"/>
  <c r="BA142" i="4"/>
  <c r="BB146" i="4"/>
  <c r="BA146" i="4"/>
  <c r="AA548" i="4"/>
  <c r="AE548" i="4" s="1"/>
  <c r="AB548" i="4"/>
  <c r="AC548" i="4"/>
  <c r="AH543" i="4"/>
  <c r="AJ212" i="4"/>
  <c r="AI212" i="4"/>
  <c r="AK212" i="4"/>
  <c r="AI549" i="4"/>
  <c r="AK549" i="4"/>
  <c r="AJ549" i="4"/>
  <c r="AJ854" i="4"/>
  <c r="AK854" i="4"/>
  <c r="AI854" i="4"/>
  <c r="AH854" i="4" s="1"/>
  <c r="AJ79" i="4"/>
  <c r="AI79" i="4"/>
  <c r="AH79" i="4" s="1"/>
  <c r="AK79" i="4"/>
  <c r="AI188" i="4"/>
  <c r="AK188" i="4"/>
  <c r="AJ188" i="4"/>
  <c r="AK944" i="4"/>
  <c r="AJ944" i="4"/>
  <c r="AI944" i="4"/>
  <c r="BB188" i="4"/>
  <c r="BA188" i="4"/>
  <c r="AK155" i="4"/>
  <c r="AJ155" i="4"/>
  <c r="AI155" i="4"/>
  <c r="AA532" i="4"/>
  <c r="AE532" i="4" s="1"/>
  <c r="AB532" i="4"/>
  <c r="AC532" i="4"/>
  <c r="AC514" i="4"/>
  <c r="AB514" i="4"/>
  <c r="AA514" i="4"/>
  <c r="AE514" i="4" s="1"/>
  <c r="BB121" i="4"/>
  <c r="BA121" i="4"/>
  <c r="AJ323" i="4"/>
  <c r="AI323" i="4"/>
  <c r="AH323" i="4" s="1"/>
  <c r="AK323" i="4"/>
  <c r="AJ1068" i="4"/>
  <c r="AI1068" i="4"/>
  <c r="AK1068" i="4"/>
  <c r="AJ1094" i="4"/>
  <c r="AK1094" i="4"/>
  <c r="AI1094" i="4"/>
  <c r="AI330" i="4"/>
  <c r="AH330" i="4" s="1"/>
  <c r="AA330" i="4" s="1"/>
  <c r="AE330" i="4" s="1"/>
  <c r="AK330" i="4"/>
  <c r="AJ330" i="4"/>
  <c r="AJ70" i="4"/>
  <c r="AI70" i="4"/>
  <c r="AK70" i="4"/>
  <c r="BA20" i="4"/>
  <c r="AZ20" i="4" s="1"/>
  <c r="AX20" i="4" s="1"/>
  <c r="BB20" i="4"/>
  <c r="AJ38" i="4"/>
  <c r="AI38" i="4"/>
  <c r="AK38" i="4"/>
  <c r="AJ909" i="4"/>
  <c r="AK909" i="4"/>
  <c r="AI909" i="4"/>
  <c r="AA292" i="4"/>
  <c r="AE292" i="4" s="1"/>
  <c r="AC292" i="4"/>
  <c r="AB292" i="4"/>
  <c r="AB425" i="4"/>
  <c r="AA425" i="4"/>
  <c r="AE425" i="4" s="1"/>
  <c r="AC425" i="4"/>
  <c r="AH317" i="4"/>
  <c r="AJ408" i="4"/>
  <c r="AI408" i="4"/>
  <c r="AK408" i="4"/>
  <c r="AK156" i="4"/>
  <c r="AJ156" i="4"/>
  <c r="AI156" i="4"/>
  <c r="AH156" i="4" s="1"/>
  <c r="AI923" i="4"/>
  <c r="AH923" i="4" s="1"/>
  <c r="AJ923" i="4"/>
  <c r="AK923" i="4"/>
  <c r="AK951" i="4"/>
  <c r="AI951" i="4"/>
  <c r="AJ951" i="4"/>
  <c r="BA9" i="4"/>
  <c r="BB9" i="4"/>
  <c r="AJ669" i="4"/>
  <c r="AK669" i="4"/>
  <c r="AI669" i="4"/>
  <c r="AJ567" i="4"/>
  <c r="AI567" i="4"/>
  <c r="AK567" i="4"/>
  <c r="AK1059" i="4"/>
  <c r="AJ1059" i="4"/>
  <c r="AI1059" i="4"/>
  <c r="AA286" i="4"/>
  <c r="AE286" i="4" s="1"/>
  <c r="AB286" i="4"/>
  <c r="AC286" i="4"/>
  <c r="AK91" i="4"/>
  <c r="AI91" i="4"/>
  <c r="AH91" i="4" s="1"/>
  <c r="AC91" i="4" s="1"/>
  <c r="AJ91" i="4"/>
  <c r="AI1010" i="4"/>
  <c r="AJ1010" i="4"/>
  <c r="AK1010" i="4"/>
  <c r="BB122" i="4"/>
  <c r="BA122" i="4"/>
  <c r="AK117" i="4"/>
  <c r="AI117" i="4"/>
  <c r="AH117" i="4" s="1"/>
  <c r="AJ117" i="4"/>
  <c r="AK600" i="4"/>
  <c r="AJ600" i="4"/>
  <c r="AI600" i="4"/>
  <c r="AB940" i="4"/>
  <c r="AC940" i="4"/>
  <c r="AA940" i="4"/>
  <c r="AE940" i="4" s="1"/>
  <c r="AJ988" i="4"/>
  <c r="AI988" i="4"/>
  <c r="AK988" i="4"/>
  <c r="AI215" i="4"/>
  <c r="AK215" i="4"/>
  <c r="AJ215" i="4"/>
  <c r="AJ984" i="4"/>
  <c r="AK984" i="4"/>
  <c r="AI984" i="4"/>
  <c r="AH984" i="4" s="1"/>
  <c r="AI222" i="4"/>
  <c r="AK222" i="4"/>
  <c r="AJ222" i="4"/>
  <c r="AK624" i="4"/>
  <c r="AJ624" i="4"/>
  <c r="AI624" i="4"/>
  <c r="AJ658" i="4"/>
  <c r="AK658" i="4"/>
  <c r="AI658" i="4"/>
  <c r="AC1015" i="4"/>
  <c r="AH281" i="4"/>
  <c r="AB281" i="4" s="1"/>
  <c r="AH578" i="4"/>
  <c r="AH262" i="4"/>
  <c r="AH413" i="4"/>
  <c r="AH299" i="4"/>
  <c r="AH530" i="4"/>
  <c r="AH980" i="4"/>
  <c r="AH410" i="4"/>
  <c r="AH279" i="4"/>
  <c r="AH510" i="4"/>
  <c r="AH628" i="4"/>
  <c r="AH403" i="4"/>
  <c r="AH500" i="4"/>
  <c r="AH63" i="4"/>
  <c r="AH229" i="4"/>
  <c r="AH302" i="4"/>
  <c r="AH228" i="4"/>
  <c r="AH107" i="4"/>
  <c r="AH140" i="4"/>
  <c r="AH1056" i="4"/>
  <c r="AZ127" i="4"/>
  <c r="AX127" i="4" s="1"/>
  <c r="AH251" i="4"/>
  <c r="AH301" i="4"/>
  <c r="AH170" i="4"/>
  <c r="AH843" i="4"/>
  <c r="AH665" i="4"/>
  <c r="AZ94" i="4"/>
  <c r="AX94" i="4" s="1"/>
  <c r="AZ43" i="4"/>
  <c r="AX43" i="4" s="1"/>
  <c r="AK488" i="4"/>
  <c r="AI488" i="4"/>
  <c r="AH488" i="4" s="1"/>
  <c r="AA488" i="4" s="1"/>
  <c r="AE488" i="4" s="1"/>
  <c r="AJ488" i="4"/>
  <c r="AH544" i="4"/>
  <c r="AH310" i="4"/>
  <c r="AA116" i="4"/>
  <c r="AE116" i="4" s="1"/>
  <c r="AB116" i="4"/>
  <c r="AC116" i="4"/>
  <c r="AH720" i="4"/>
  <c r="AB476" i="4"/>
  <c r="AA476" i="4"/>
  <c r="AE476" i="4" s="1"/>
  <c r="AC476" i="4"/>
  <c r="BB74" i="4"/>
  <c r="BA74" i="4"/>
  <c r="BB10" i="4"/>
  <c r="BA10" i="4"/>
  <c r="AA356" i="4"/>
  <c r="AE356" i="4" s="1"/>
  <c r="AC356" i="4"/>
  <c r="AB356" i="4"/>
  <c r="AH165" i="4"/>
  <c r="AJ392" i="4"/>
  <c r="AI392" i="4"/>
  <c r="AK392" i="4"/>
  <c r="AI180" i="4"/>
  <c r="AK180" i="4"/>
  <c r="AJ180" i="4"/>
  <c r="AH479" i="4"/>
  <c r="AH195" i="4"/>
  <c r="AB411" i="4"/>
  <c r="AA411" i="4"/>
  <c r="AE411" i="4" s="1"/>
  <c r="AC411" i="4"/>
  <c r="AB138" i="4"/>
  <c r="AC138" i="4"/>
  <c r="AA138" i="4"/>
  <c r="AE138" i="4" s="1"/>
  <c r="AA384" i="4"/>
  <c r="AE384" i="4" s="1"/>
  <c r="AB384" i="4"/>
  <c r="AC384" i="4"/>
  <c r="AJ1021" i="4"/>
  <c r="AI1021" i="4"/>
  <c r="AH1021" i="4" s="1"/>
  <c r="AK1021" i="4"/>
  <c r="AI424" i="4"/>
  <c r="AJ424" i="4"/>
  <c r="AK424" i="4"/>
  <c r="AI906" i="4"/>
  <c r="AH906" i="4" s="1"/>
  <c r="AK906" i="4"/>
  <c r="AJ906" i="4"/>
  <c r="AK58" i="4"/>
  <c r="AJ58" i="4"/>
  <c r="AI58" i="4"/>
  <c r="AH58" i="4" s="1"/>
  <c r="AB499" i="4"/>
  <c r="AA499" i="4"/>
  <c r="AE499" i="4" s="1"/>
  <c r="AC499" i="4"/>
  <c r="AA268" i="4"/>
  <c r="AE268" i="4" s="1"/>
  <c r="AB268" i="4"/>
  <c r="AC268" i="4"/>
  <c r="AK1038" i="4"/>
  <c r="AI1038" i="4"/>
  <c r="AJ1038" i="4"/>
  <c r="AK394" i="4"/>
  <c r="AJ394" i="4"/>
  <c r="AI394" i="4"/>
  <c r="AJ871" i="4"/>
  <c r="AK871" i="4"/>
  <c r="AI871" i="4"/>
  <c r="AB259" i="4"/>
  <c r="AA259" i="4"/>
  <c r="AE259" i="4" s="1"/>
  <c r="AC259" i="4"/>
  <c r="AJ62" i="4"/>
  <c r="AI62" i="4"/>
  <c r="AK62" i="4"/>
  <c r="BA175" i="4"/>
  <c r="AZ175" i="4" s="1"/>
  <c r="AX175" i="4" s="1"/>
  <c r="BB175" i="4"/>
  <c r="BB202" i="4"/>
  <c r="BA202" i="4"/>
  <c r="AK1127" i="4"/>
  <c r="AJ1127" i="4"/>
  <c r="AI1127" i="4"/>
  <c r="AI478" i="4"/>
  <c r="AK478" i="4"/>
  <c r="AJ478" i="4"/>
  <c r="AK197" i="4"/>
  <c r="AJ197" i="4"/>
  <c r="AI197" i="4"/>
  <c r="AA396" i="4"/>
  <c r="AE396" i="4" s="1"/>
  <c r="AB396" i="4"/>
  <c r="AC396" i="4"/>
  <c r="AA475" i="4"/>
  <c r="AE475" i="4" s="1"/>
  <c r="AB475" i="4"/>
  <c r="AC475" i="4"/>
  <c r="AI366" i="4"/>
  <c r="AH366" i="4" s="1"/>
  <c r="AJ366" i="4"/>
  <c r="AK366" i="4"/>
  <c r="AK99" i="4"/>
  <c r="AI99" i="4"/>
  <c r="AJ99" i="4"/>
  <c r="BA88" i="4"/>
  <c r="BB88" i="4"/>
  <c r="AI889" i="4"/>
  <c r="AK889" i="4"/>
  <c r="AJ889" i="4"/>
  <c r="AK1054" i="4"/>
  <c r="AI1054" i="4"/>
  <c r="AJ1054" i="4"/>
  <c r="AJ773" i="4"/>
  <c r="AI773" i="4"/>
  <c r="AH773" i="4" s="1"/>
  <c r="AK773" i="4"/>
  <c r="AK756" i="4"/>
  <c r="AI756" i="4"/>
  <c r="AH756" i="4" s="1"/>
  <c r="AJ756" i="4"/>
  <c r="AK1050" i="4"/>
  <c r="AI1050" i="4"/>
  <c r="AH1050" i="4" s="1"/>
  <c r="AC1050" i="4" s="1"/>
  <c r="AJ1050" i="4"/>
  <c r="AI152" i="4"/>
  <c r="AH152" i="4" s="1"/>
  <c r="AK152" i="4"/>
  <c r="AJ152" i="4"/>
  <c r="AA353" i="4"/>
  <c r="AE353" i="4" s="1"/>
  <c r="AB353" i="4"/>
  <c r="AC353" i="4"/>
  <c r="AI800" i="4"/>
  <c r="AH800" i="4" s="1"/>
  <c r="AC800" i="4" s="1"/>
  <c r="AK800" i="4"/>
  <c r="AJ800" i="4"/>
  <c r="AK622" i="4"/>
  <c r="AJ622" i="4"/>
  <c r="AI622" i="4"/>
  <c r="AH622" i="4" s="1"/>
  <c r="AC622" i="4" s="1"/>
  <c r="AK721" i="4"/>
  <c r="AJ721" i="4"/>
  <c r="AI721" i="4"/>
  <c r="AH721" i="4" s="1"/>
  <c r="AA721" i="4" s="1"/>
  <c r="AE721" i="4" s="1"/>
  <c r="AJ846" i="4"/>
  <c r="AK846" i="4"/>
  <c r="AI846" i="4"/>
  <c r="AH846" i="4" s="1"/>
  <c r="AJ406" i="4"/>
  <c r="AI406" i="4"/>
  <c r="AH406" i="4" s="1"/>
  <c r="AK406" i="4"/>
  <c r="AB176" i="4"/>
  <c r="AA176" i="4"/>
  <c r="AE176" i="4" s="1"/>
  <c r="AC176" i="4"/>
  <c r="AK550" i="4"/>
  <c r="AJ550" i="4"/>
  <c r="AI550" i="4"/>
  <c r="AK558" i="4"/>
  <c r="AJ558" i="4"/>
  <c r="AI558" i="4"/>
  <c r="AK758" i="4"/>
  <c r="AI758" i="4"/>
  <c r="AJ758" i="4"/>
  <c r="BA79" i="4"/>
  <c r="AZ79" i="4" s="1"/>
  <c r="AX79" i="4" s="1"/>
  <c r="BB79" i="4"/>
  <c r="AK683" i="4"/>
  <c r="AI683" i="4"/>
  <c r="AH683" i="4" s="1"/>
  <c r="AJ683" i="4"/>
  <c r="BA34" i="4"/>
  <c r="AZ34" i="4" s="1"/>
  <c r="AX34" i="4" s="1"/>
  <c r="BB34" i="4"/>
  <c r="AB837" i="4"/>
  <c r="AA837" i="4"/>
  <c r="AE837" i="4" s="1"/>
  <c r="AC837" i="4"/>
  <c r="AJ840" i="4"/>
  <c r="AI840" i="4"/>
  <c r="AK840" i="4"/>
  <c r="AJ937" i="4"/>
  <c r="AI937" i="4"/>
  <c r="AK937" i="4"/>
  <c r="BB118" i="4"/>
  <c r="BA118" i="4"/>
  <c r="AI74" i="4"/>
  <c r="AH74" i="4" s="1"/>
  <c r="AA74" i="4" s="1"/>
  <c r="AE74" i="4" s="1"/>
  <c r="AJ74" i="4"/>
  <c r="AK74" i="4"/>
  <c r="AZ11" i="4"/>
  <c r="AX11" i="4" s="1"/>
  <c r="AH892" i="4"/>
  <c r="AH535" i="4"/>
  <c r="AH363" i="4"/>
  <c r="AH233" i="4"/>
  <c r="AH254" i="4"/>
  <c r="AH440" i="4"/>
  <c r="AH491" i="4"/>
  <c r="AH327" i="4"/>
  <c r="AH398" i="4"/>
  <c r="AH239" i="4"/>
  <c r="AH340" i="4"/>
  <c r="AH261" i="4"/>
  <c r="AH529" i="4"/>
  <c r="AH554" i="4"/>
  <c r="AZ41" i="4"/>
  <c r="AX41" i="4" s="1"/>
  <c r="AH685" i="4"/>
  <c r="AZ53" i="4"/>
  <c r="AX53" i="4" s="1"/>
  <c r="AZ93" i="4"/>
  <c r="AX93" i="4" s="1"/>
  <c r="AZ42" i="4"/>
  <c r="AX42" i="4" s="1"/>
  <c r="AZ51" i="4"/>
  <c r="AX51" i="4" s="1"/>
  <c r="AB322" i="4"/>
  <c r="AC322" i="4"/>
  <c r="AA322" i="4"/>
  <c r="AE322" i="4" s="1"/>
  <c r="AH423" i="4"/>
  <c r="BA123" i="4"/>
  <c r="BB123" i="4"/>
  <c r="BA70" i="4"/>
  <c r="AZ70" i="4" s="1"/>
  <c r="AX70" i="4" s="1"/>
  <c r="BB70" i="4"/>
  <c r="AA525" i="4"/>
  <c r="AE525" i="4" s="1"/>
  <c r="AB525" i="4"/>
  <c r="AC525" i="4"/>
  <c r="AH223" i="4"/>
  <c r="AK901" i="4"/>
  <c r="AJ901" i="4"/>
  <c r="AI901" i="4"/>
  <c r="AH511" i="4"/>
  <c r="AB231" i="4"/>
  <c r="AA231" i="4"/>
  <c r="AE231" i="4" s="1"/>
  <c r="AC231" i="4"/>
  <c r="AJ1125" i="4"/>
  <c r="AI1125" i="4"/>
  <c r="AK1125" i="4"/>
  <c r="AH421" i="4"/>
  <c r="AA283" i="4"/>
  <c r="AE283" i="4" s="1"/>
  <c r="AB283" i="4"/>
  <c r="AC283" i="4"/>
  <c r="AC307" i="4"/>
  <c r="AA307" i="4"/>
  <c r="AE307" i="4" s="1"/>
  <c r="AB307" i="4"/>
  <c r="AB159" i="4"/>
  <c r="AA159" i="4"/>
  <c r="AE159" i="4" s="1"/>
  <c r="AC159" i="4"/>
  <c r="AC295" i="4"/>
  <c r="AA295" i="4"/>
  <c r="AE295" i="4" s="1"/>
  <c r="AB295" i="4"/>
  <c r="AJ437" i="4"/>
  <c r="AK437" i="4"/>
  <c r="AI437" i="4"/>
  <c r="AH460" i="4"/>
  <c r="AA289" i="4"/>
  <c r="AE289" i="4" s="1"/>
  <c r="AB289" i="4"/>
  <c r="AC289" i="4"/>
  <c r="AA209" i="4"/>
  <c r="AE209" i="4" s="1"/>
  <c r="AB209" i="4"/>
  <c r="AC209" i="4"/>
  <c r="AC321" i="4"/>
  <c r="AB321" i="4"/>
  <c r="AA321" i="4"/>
  <c r="AE321" i="4" s="1"/>
  <c r="BB120" i="4"/>
  <c r="BA120" i="4"/>
  <c r="AA237" i="4"/>
  <c r="AE237" i="4" s="1"/>
  <c r="AB237" i="4"/>
  <c r="AC237" i="4"/>
  <c r="AA88" i="4"/>
  <c r="AE88" i="4" s="1"/>
  <c r="AB88" i="4"/>
  <c r="AC88" i="4"/>
  <c r="AH1012" i="4"/>
  <c r="AK25" i="4"/>
  <c r="AJ25" i="4"/>
  <c r="AI25" i="4"/>
  <c r="AH25" i="4" s="1"/>
  <c r="AA25" i="4" s="1"/>
  <c r="AE25" i="4" s="1"/>
  <c r="AA939" i="4"/>
  <c r="AE939" i="4" s="1"/>
  <c r="AC939" i="4"/>
  <c r="AB441" i="4"/>
  <c r="AA441" i="4"/>
  <c r="AE441" i="4" s="1"/>
  <c r="AC441" i="4"/>
  <c r="AC553" i="4"/>
  <c r="AB553" i="4"/>
  <c r="AA553" i="4"/>
  <c r="AE553" i="4" s="1"/>
  <c r="AA141" i="4"/>
  <c r="AE141" i="4" s="1"/>
  <c r="AC141" i="4"/>
  <c r="AB141" i="4"/>
  <c r="AB400" i="4"/>
  <c r="AA400" i="4"/>
  <c r="AE400" i="4" s="1"/>
  <c r="AC400" i="4"/>
  <c r="AB504" i="4"/>
  <c r="AC504" i="4"/>
  <c r="AA504" i="4"/>
  <c r="AE504" i="4" s="1"/>
  <c r="AC100" i="4"/>
  <c r="AB100" i="4"/>
  <c r="AA100" i="4"/>
  <c r="AE100" i="4" s="1"/>
  <c r="AC1107" i="4"/>
  <c r="AB1107" i="4"/>
  <c r="AA1107" i="4"/>
  <c r="AE1107" i="4" s="1"/>
  <c r="AA308" i="4"/>
  <c r="AE308" i="4" s="1"/>
  <c r="AB1015" i="4"/>
  <c r="AH571" i="4"/>
  <c r="AH417" i="4"/>
  <c r="AC1064" i="4"/>
  <c r="AA1064" i="4"/>
  <c r="AE1064" i="4" s="1"/>
  <c r="AB1064" i="4"/>
  <c r="AB700" i="4"/>
  <c r="AA700" i="4"/>
  <c r="AE700" i="4" s="1"/>
  <c r="AC700" i="4"/>
  <c r="AH741" i="4"/>
  <c r="AA900" i="4"/>
  <c r="AE900" i="4" s="1"/>
  <c r="AB900" i="4"/>
  <c r="AC900" i="4"/>
  <c r="AC899" i="4"/>
  <c r="AA899" i="4"/>
  <c r="AE899" i="4" s="1"/>
  <c r="AB899" i="4"/>
  <c r="AA764" i="4"/>
  <c r="AE764" i="4" s="1"/>
  <c r="AB764" i="4"/>
  <c r="AC764" i="4"/>
  <c r="AZ174" i="4"/>
  <c r="AX174" i="4" s="1"/>
  <c r="AH109" i="4"/>
  <c r="AH825" i="4"/>
  <c r="AB258" i="4"/>
  <c r="AC258" i="4"/>
  <c r="AA258" i="4"/>
  <c r="AE258" i="4" s="1"/>
  <c r="AH1090" i="4"/>
  <c r="AA1096" i="4"/>
  <c r="AE1096" i="4" s="1"/>
  <c r="AB1096" i="4"/>
  <c r="AC1096" i="4"/>
  <c r="AB895" i="4"/>
  <c r="AA895" i="4"/>
  <c r="AE895" i="4" s="1"/>
  <c r="AH1097" i="4"/>
  <c r="AZ50" i="4"/>
  <c r="AX50" i="4" s="1"/>
  <c r="AZ64" i="4"/>
  <c r="AX64" i="4" s="1"/>
  <c r="AZ144" i="4"/>
  <c r="AX144" i="4" s="1"/>
  <c r="AH272" i="4"/>
  <c r="AH230" i="4"/>
  <c r="AB581" i="4"/>
  <c r="AA581" i="4"/>
  <c r="AE581" i="4" s="1"/>
  <c r="AC581" i="4"/>
  <c r="AB1024" i="4"/>
  <c r="AC1024" i="4"/>
  <c r="AA1024" i="4"/>
  <c r="AE1024" i="4" s="1"/>
  <c r="AC671" i="4"/>
  <c r="AB671" i="4"/>
  <c r="AA671" i="4"/>
  <c r="AE671" i="4" s="1"/>
  <c r="AH907" i="4"/>
  <c r="AA42" i="4"/>
  <c r="AE42" i="4" s="1"/>
  <c r="AB42" i="4"/>
  <c r="AC42" i="4"/>
  <c r="AA538" i="4"/>
  <c r="AE538" i="4" s="1"/>
  <c r="AB538" i="4"/>
  <c r="AC538" i="4"/>
  <c r="AB898" i="4"/>
  <c r="AC898" i="4"/>
  <c r="AA898" i="4"/>
  <c r="AE898" i="4" s="1"/>
  <c r="AC1072" i="4"/>
  <c r="AA1072" i="4"/>
  <c r="AE1072" i="4" s="1"/>
  <c r="AH462" i="4"/>
  <c r="AZ125" i="4"/>
  <c r="AX125" i="4" s="1"/>
  <c r="AZ129" i="4"/>
  <c r="AX129" i="4" s="1"/>
  <c r="AA1044" i="4"/>
  <c r="AE1044" i="4" s="1"/>
  <c r="AC1044" i="4"/>
  <c r="AB1044" i="4"/>
  <c r="AH1040" i="4"/>
  <c r="AH688" i="4"/>
  <c r="AC688" i="4" s="1"/>
  <c r="AH457" i="4"/>
  <c r="AC457" i="4" s="1"/>
  <c r="AH477" i="4"/>
  <c r="AH641" i="4"/>
  <c r="AB695" i="4"/>
  <c r="AA695" i="4"/>
  <c r="AE695" i="4" s="1"/>
  <c r="AC695" i="4"/>
  <c r="AC791" i="4"/>
  <c r="AB791" i="4"/>
  <c r="AA791" i="4"/>
  <c r="AE791" i="4" s="1"/>
  <c r="AC879" i="4"/>
  <c r="AA879" i="4"/>
  <c r="AE879" i="4" s="1"/>
  <c r="AB879" i="4"/>
  <c r="AH1030" i="4"/>
  <c r="AH1017" i="4"/>
  <c r="AZ130" i="4"/>
  <c r="AX130" i="4" s="1"/>
  <c r="AH480" i="4"/>
  <c r="AH625" i="4"/>
  <c r="AH614" i="4"/>
  <c r="AH52" i="4"/>
  <c r="AB1037" i="4"/>
  <c r="AC192" i="4"/>
  <c r="AA192" i="4"/>
  <c r="AE192" i="4" s="1"/>
  <c r="AB192" i="4"/>
  <c r="AA862" i="4"/>
  <c r="AE862" i="4" s="1"/>
  <c r="AB862" i="4"/>
  <c r="AC862" i="4"/>
  <c r="AB863" i="4"/>
  <c r="AA863" i="4"/>
  <c r="AE863" i="4" s="1"/>
  <c r="AC863" i="4"/>
  <c r="AA881" i="4"/>
  <c r="AE881" i="4" s="1"/>
  <c r="AB881" i="4"/>
  <c r="AC881" i="4"/>
  <c r="AB942" i="4"/>
  <c r="AC942" i="4"/>
  <c r="AA942" i="4"/>
  <c r="AE942" i="4" s="1"/>
  <c r="AC33" i="4"/>
  <c r="AA33" i="4"/>
  <c r="AE33" i="4" s="1"/>
  <c r="AB33" i="4"/>
  <c r="AH1053" i="4"/>
  <c r="AB83" i="4"/>
  <c r="AA83" i="4"/>
  <c r="AE83" i="4" s="1"/>
  <c r="AC83" i="4"/>
  <c r="AH1066" i="4"/>
  <c r="AZ3" i="4"/>
  <c r="AX3" i="4" s="1"/>
  <c r="AH1126" i="4"/>
  <c r="AH1047" i="4"/>
  <c r="AA281" i="4"/>
  <c r="AE281" i="4" s="1"/>
  <c r="AZ15" i="4"/>
  <c r="AX15" i="4" s="1"/>
  <c r="AC578" i="4"/>
  <c r="AA578" i="4"/>
  <c r="AE578" i="4" s="1"/>
  <c r="AB578" i="4"/>
  <c r="AA592" i="4"/>
  <c r="AE592" i="4" s="1"/>
  <c r="AB592" i="4"/>
  <c r="AC592" i="4"/>
  <c r="AC721" i="4"/>
  <c r="AC243" i="4"/>
  <c r="AB243" i="4"/>
  <c r="AA243" i="4"/>
  <c r="AE243" i="4" s="1"/>
  <c r="AB775" i="4"/>
  <c r="AC775" i="4"/>
  <c r="AA775" i="4"/>
  <c r="AE775" i="4" s="1"/>
  <c r="AC74" i="4"/>
  <c r="AA734" i="4"/>
  <c r="AE734" i="4" s="1"/>
  <c r="AC734" i="4"/>
  <c r="AB734" i="4"/>
  <c r="AA390" i="4"/>
  <c r="AE390" i="4" s="1"/>
  <c r="AB390" i="4"/>
  <c r="AC390" i="4"/>
  <c r="AC849" i="4"/>
  <c r="AA849" i="4"/>
  <c r="AE849" i="4" s="1"/>
  <c r="AB849" i="4"/>
  <c r="AB1080" i="4"/>
  <c r="AA1080" i="4"/>
  <c r="AE1080" i="4" s="1"/>
  <c r="AC1080" i="4"/>
  <c r="AA114" i="4"/>
  <c r="AE114" i="4" s="1"/>
  <c r="AC114" i="4"/>
  <c r="AB114" i="4"/>
  <c r="AC285" i="4"/>
  <c r="AB285" i="4"/>
  <c r="AA285" i="4"/>
  <c r="AE285" i="4" s="1"/>
  <c r="AC420" i="4"/>
  <c r="AB420" i="4"/>
  <c r="AA420" i="4"/>
  <c r="AE420" i="4" s="1"/>
  <c r="AC1002" i="4"/>
  <c r="AB1002" i="4"/>
  <c r="AA1002" i="4"/>
  <c r="AE1002" i="4" s="1"/>
  <c r="AA974" i="4"/>
  <c r="AE974" i="4" s="1"/>
  <c r="AC974" i="4"/>
  <c r="AB974" i="4"/>
  <c r="AB788" i="4"/>
  <c r="AC788" i="4"/>
  <c r="AA788" i="4"/>
  <c r="AE788" i="4" s="1"/>
  <c r="AC439" i="4"/>
  <c r="AB439" i="4"/>
  <c r="AA439" i="4"/>
  <c r="AE439" i="4" s="1"/>
  <c r="AA164" i="4"/>
  <c r="AE164" i="4" s="1"/>
  <c r="AC164" i="4"/>
  <c r="AB164" i="4"/>
  <c r="AB77" i="4"/>
  <c r="AC77" i="4"/>
  <c r="AA77" i="4"/>
  <c r="AE77" i="4" s="1"/>
  <c r="AA1063" i="4"/>
  <c r="AE1063" i="4" s="1"/>
  <c r="AB1063" i="4"/>
  <c r="AC1063" i="4"/>
  <c r="AA226" i="4"/>
  <c r="AE226" i="4" s="1"/>
  <c r="AC226" i="4"/>
  <c r="AB226" i="4"/>
  <c r="AC762" i="4"/>
  <c r="AB762" i="4"/>
  <c r="AA762" i="4"/>
  <c r="AE762" i="4" s="1"/>
  <c r="AC326" i="4"/>
  <c r="AB326" i="4"/>
  <c r="AA326" i="4"/>
  <c r="AE326" i="4" s="1"/>
  <c r="AB667" i="4"/>
  <c r="AC667" i="4"/>
  <c r="AA667" i="4"/>
  <c r="AE667" i="4" s="1"/>
  <c r="AC484" i="4"/>
  <c r="AA484" i="4"/>
  <c r="AE484" i="4" s="1"/>
  <c r="AB484" i="4"/>
  <c r="AC890" i="4"/>
  <c r="AA890" i="4"/>
  <c r="AE890" i="4" s="1"/>
  <c r="AB890" i="4"/>
  <c r="AC637" i="4"/>
  <c r="AB637" i="4"/>
  <c r="AA637" i="4"/>
  <c r="AE637" i="4" s="1"/>
  <c r="AA818" i="4"/>
  <c r="AE818" i="4" s="1"/>
  <c r="AB818" i="4"/>
  <c r="AC818" i="4"/>
  <c r="AB921" i="4"/>
  <c r="AC921" i="4"/>
  <c r="AA921" i="4"/>
  <c r="AE921" i="4" s="1"/>
  <c r="AB368" i="4"/>
  <c r="AC368" i="4"/>
  <c r="AA368" i="4"/>
  <c r="AE368" i="4" s="1"/>
  <c r="AB845" i="4"/>
  <c r="AA845" i="4"/>
  <c r="AE845" i="4" s="1"/>
  <c r="AC845" i="4"/>
  <c r="AA746" i="4"/>
  <c r="AE746" i="4" s="1"/>
  <c r="AB746" i="4"/>
  <c r="AC746" i="4"/>
  <c r="AC770" i="4"/>
  <c r="AA770" i="4"/>
  <c r="AE770" i="4" s="1"/>
  <c r="AB770" i="4"/>
  <c r="AA997" i="4"/>
  <c r="AE997" i="4" s="1"/>
  <c r="AB997" i="4"/>
  <c r="AC997" i="4"/>
  <c r="AC626" i="4"/>
  <c r="AA626" i="4"/>
  <c r="AE626" i="4" s="1"/>
  <c r="AB626" i="4"/>
  <c r="AB242" i="4"/>
  <c r="AC242" i="4"/>
  <c r="AA242" i="4"/>
  <c r="AE242" i="4" s="1"/>
  <c r="AA374" i="4"/>
  <c r="AE374" i="4" s="1"/>
  <c r="AC374" i="4"/>
  <c r="AB374" i="4"/>
  <c r="AB1118" i="4"/>
  <c r="AA1118" i="4"/>
  <c r="AE1118" i="4" s="1"/>
  <c r="AC1118" i="4"/>
  <c r="AC607" i="4"/>
  <c r="AA607" i="4"/>
  <c r="AE607" i="4" s="1"/>
  <c r="AB607" i="4"/>
  <c r="AC1027" i="4"/>
  <c r="AB1027" i="4"/>
  <c r="AA1027" i="4"/>
  <c r="AE1027" i="4" s="1"/>
  <c r="AA1070" i="4"/>
  <c r="AE1070" i="4" s="1"/>
  <c r="AC1070" i="4"/>
  <c r="AB1070" i="4"/>
  <c r="AC458" i="4"/>
  <c r="AB458" i="4"/>
  <c r="AA458" i="4"/>
  <c r="AE458" i="4" s="1"/>
  <c r="AA534" i="4"/>
  <c r="AE534" i="4" s="1"/>
  <c r="AB534" i="4"/>
  <c r="AC534" i="4"/>
  <c r="AB812" i="4"/>
  <c r="AA812" i="4"/>
  <c r="AE812" i="4" s="1"/>
  <c r="AC812" i="4"/>
  <c r="AC55" i="4"/>
  <c r="AB55" i="4"/>
  <c r="AA55" i="4"/>
  <c r="AE55" i="4" s="1"/>
  <c r="AC175" i="4"/>
  <c r="AA175" i="4"/>
  <c r="AE175" i="4" s="1"/>
  <c r="AB175" i="4"/>
  <c r="AC649" i="4"/>
  <c r="AB649" i="4"/>
  <c r="AA649" i="4"/>
  <c r="AE649" i="4" s="1"/>
  <c r="AA278" i="4"/>
  <c r="AE278" i="4" s="1"/>
  <c r="AC278" i="4"/>
  <c r="AB278" i="4"/>
  <c r="AB80" i="4"/>
  <c r="AC79" i="4"/>
  <c r="AA79" i="4"/>
  <c r="AE79" i="4" s="1"/>
  <c r="AB79" i="4"/>
  <c r="AC53" i="4"/>
  <c r="AA53" i="4"/>
  <c r="AE53" i="4" s="1"/>
  <c r="AB53" i="4"/>
  <c r="AA246" i="4"/>
  <c r="AE246" i="4" s="1"/>
  <c r="AB246" i="4"/>
  <c r="AC246" i="4"/>
  <c r="AC347" i="4"/>
  <c r="AB347" i="4"/>
  <c r="AA347" i="4"/>
  <c r="AE347" i="4" s="1"/>
  <c r="AC588" i="4"/>
  <c r="AB588" i="4"/>
  <c r="AA588" i="4"/>
  <c r="AE588" i="4" s="1"/>
  <c r="AA1141" i="4"/>
  <c r="AE1141" i="4" s="1"/>
  <c r="AC1141" i="4"/>
  <c r="AB1141" i="4"/>
  <c r="AB743" i="4"/>
  <c r="AC743" i="4"/>
  <c r="AA743" i="4"/>
  <c r="AE743" i="4" s="1"/>
  <c r="AA1087" i="4"/>
  <c r="AE1087" i="4" s="1"/>
  <c r="AB1087" i="4"/>
  <c r="AC1087" i="4"/>
  <c r="AB966" i="4"/>
  <c r="AC966" i="4"/>
  <c r="AA966" i="4"/>
  <c r="AE966" i="4" s="1"/>
  <c r="AA214" i="4"/>
  <c r="AE214" i="4" s="1"/>
  <c r="AB214" i="4"/>
  <c r="AC214" i="4"/>
  <c r="AA622" i="4"/>
  <c r="AE622" i="4" s="1"/>
  <c r="AB622" i="4"/>
  <c r="AC66" i="4"/>
  <c r="AB66" i="4"/>
  <c r="AA66" i="4"/>
  <c r="AE66" i="4" s="1"/>
  <c r="AC861" i="4"/>
  <c r="AA861" i="4"/>
  <c r="AE861" i="4" s="1"/>
  <c r="AB861" i="4"/>
  <c r="AB1022" i="4"/>
  <c r="AA1022" i="4"/>
  <c r="AE1022" i="4" s="1"/>
  <c r="AC1022" i="4"/>
  <c r="AC522" i="4"/>
  <c r="AB522" i="4"/>
  <c r="AA522" i="4"/>
  <c r="AE522" i="4" s="1"/>
  <c r="AB789" i="4"/>
  <c r="AC789" i="4"/>
  <c r="AA789" i="4"/>
  <c r="AE789" i="4" s="1"/>
  <c r="AC905" i="4"/>
  <c r="AA905" i="4"/>
  <c r="AE905" i="4" s="1"/>
  <c r="AB905" i="4"/>
  <c r="AC364" i="4"/>
  <c r="AB364" i="4"/>
  <c r="AA364" i="4"/>
  <c r="AE364" i="4" s="1"/>
  <c r="AB660" i="4"/>
  <c r="AA660" i="4"/>
  <c r="AE660" i="4" s="1"/>
  <c r="AC660" i="4"/>
  <c r="AC343" i="4"/>
  <c r="AA343" i="4"/>
  <c r="AE343" i="4" s="1"/>
  <c r="AB343" i="4"/>
  <c r="AB933" i="4"/>
  <c r="AC933" i="4"/>
  <c r="AA933" i="4"/>
  <c r="AE933" i="4" s="1"/>
  <c r="AB952" i="4"/>
  <c r="AC952" i="4"/>
  <c r="AA952" i="4"/>
  <c r="AE952" i="4" s="1"/>
  <c r="AC689" i="4"/>
  <c r="AB732" i="4"/>
  <c r="AA732" i="4"/>
  <c r="AE732" i="4" s="1"/>
  <c r="AC732" i="4"/>
  <c r="AC23" i="4"/>
  <c r="AA82" i="4"/>
  <c r="AE82" i="4" s="1"/>
  <c r="AC82" i="4"/>
  <c r="AB82" i="4"/>
  <c r="AA892" i="4"/>
  <c r="AE892" i="4" s="1"/>
  <c r="AC892" i="4"/>
  <c r="AB892" i="4"/>
  <c r="AA571" i="4"/>
  <c r="AE571" i="4" s="1"/>
  <c r="AC571" i="4"/>
  <c r="AB571" i="4"/>
  <c r="AB521" i="4"/>
  <c r="AC521" i="4"/>
  <c r="AA521" i="4"/>
  <c r="AE521" i="4" s="1"/>
  <c r="AB928" i="4"/>
  <c r="AA928" i="4"/>
  <c r="AE928" i="4" s="1"/>
  <c r="AC928" i="4"/>
  <c r="AB735" i="4"/>
  <c r="AA735" i="4"/>
  <c r="AE735" i="4" s="1"/>
  <c r="AC735" i="4"/>
  <c r="AC94" i="4"/>
  <c r="AA94" i="4"/>
  <c r="AE94" i="4" s="1"/>
  <c r="AB94" i="4"/>
  <c r="AC983" i="4"/>
  <c r="AA983" i="4"/>
  <c r="AE983" i="4" s="1"/>
  <c r="AB983" i="4"/>
  <c r="AC838" i="4"/>
  <c r="AB838" i="4"/>
  <c r="AA838" i="4"/>
  <c r="AE838" i="4" s="1"/>
  <c r="AB1139" i="4"/>
  <c r="AA1139" i="4"/>
  <c r="AE1139" i="4" s="1"/>
  <c r="AC1139" i="4"/>
  <c r="AC495" i="4"/>
  <c r="AB495" i="4"/>
  <c r="AA495" i="4"/>
  <c r="AE495" i="4" s="1"/>
  <c r="AA847" i="4"/>
  <c r="AE847" i="4" s="1"/>
  <c r="AC847" i="4"/>
  <c r="AB847" i="4"/>
  <c r="AC666" i="4"/>
  <c r="AB666" i="4"/>
  <c r="AA666" i="4"/>
  <c r="AE666" i="4" s="1"/>
  <c r="AC727" i="4"/>
  <c r="AA727" i="4"/>
  <c r="AE727" i="4" s="1"/>
  <c r="AB727" i="4"/>
  <c r="AA648" i="4"/>
  <c r="AE648" i="4" s="1"/>
  <c r="AB648" i="4"/>
  <c r="AC648" i="4"/>
  <c r="AC81" i="4"/>
  <c r="AB81" i="4"/>
  <c r="AA81" i="4"/>
  <c r="AE81" i="4" s="1"/>
  <c r="AB783" i="4"/>
  <c r="AA783" i="4"/>
  <c r="AE783" i="4" s="1"/>
  <c r="AC783" i="4"/>
  <c r="AA287" i="4"/>
  <c r="AE287" i="4" s="1"/>
  <c r="AB287" i="4"/>
  <c r="AC287" i="4"/>
  <c r="AB982" i="4"/>
  <c r="AC982" i="4"/>
  <c r="AA982" i="4"/>
  <c r="AE982" i="4" s="1"/>
  <c r="AC653" i="4"/>
  <c r="AB653" i="4"/>
  <c r="AA653" i="4"/>
  <c r="AE653" i="4" s="1"/>
  <c r="AB763" i="4"/>
  <c r="AA763" i="4"/>
  <c r="AE763" i="4" s="1"/>
  <c r="AC763" i="4"/>
  <c r="AC375" i="4"/>
  <c r="AA375" i="4"/>
  <c r="AE375" i="4" s="1"/>
  <c r="AB375" i="4"/>
  <c r="AA910" i="4"/>
  <c r="AE910" i="4" s="1"/>
  <c r="AB910" i="4"/>
  <c r="AC910" i="4"/>
  <c r="AC883" i="4"/>
  <c r="AB883" i="4"/>
  <c r="AA883" i="4"/>
  <c r="AE883" i="4" s="1"/>
  <c r="AC716" i="4"/>
  <c r="AA716" i="4"/>
  <c r="AE716" i="4" s="1"/>
  <c r="AB716" i="4"/>
  <c r="AB130" i="4"/>
  <c r="AC130" i="4"/>
  <c r="AA130" i="4"/>
  <c r="AE130" i="4" s="1"/>
  <c r="AA293" i="4"/>
  <c r="AE293" i="4" s="1"/>
  <c r="AC293" i="4"/>
  <c r="AB293" i="4"/>
  <c r="AB249" i="4"/>
  <c r="AA249" i="4"/>
  <c r="AE249" i="4" s="1"/>
  <c r="AC249" i="4"/>
  <c r="AA296" i="4"/>
  <c r="AE296" i="4" s="1"/>
  <c r="AC296" i="4"/>
  <c r="AB296" i="4"/>
  <c r="AC1140" i="4"/>
  <c r="AB1140" i="4"/>
  <c r="AA1140" i="4"/>
  <c r="AE1140" i="4" s="1"/>
  <c r="AC621" i="4"/>
  <c r="AA621" i="4"/>
  <c r="AE621" i="4" s="1"/>
  <c r="AB621" i="4"/>
  <c r="AC145" i="4"/>
  <c r="AB145" i="4"/>
  <c r="AA145" i="4"/>
  <c r="AE145" i="4" s="1"/>
  <c r="AA1123" i="4"/>
  <c r="AE1123" i="4" s="1"/>
  <c r="AC1123" i="4"/>
  <c r="AB1123" i="4"/>
  <c r="AA409" i="4"/>
  <c r="AE409" i="4" s="1"/>
  <c r="AB409" i="4"/>
  <c r="AC409" i="4"/>
  <c r="AC584" i="4"/>
  <c r="AA584" i="4"/>
  <c r="AE584" i="4" s="1"/>
  <c r="AB584" i="4"/>
  <c r="AC256" i="4"/>
  <c r="AB256" i="4"/>
  <c r="AA256" i="4"/>
  <c r="AE256" i="4" s="1"/>
  <c r="AC630" i="4"/>
  <c r="AB630" i="4"/>
  <c r="AA630" i="4"/>
  <c r="AE630" i="4" s="1"/>
  <c r="AC995" i="4"/>
  <c r="AA995" i="4"/>
  <c r="AE995" i="4" s="1"/>
  <c r="AB995" i="4"/>
  <c r="AC48" i="4"/>
  <c r="AB48" i="4"/>
  <c r="AA48" i="4"/>
  <c r="AE48" i="4" s="1"/>
  <c r="AC332" i="4"/>
  <c r="AB429" i="4"/>
  <c r="AA429" i="4"/>
  <c r="AE429" i="4" s="1"/>
  <c r="AC429" i="4"/>
  <c r="AC1116" i="4"/>
  <c r="AA1116" i="4"/>
  <c r="AE1116" i="4" s="1"/>
  <c r="AB1116" i="4"/>
  <c r="AB777" i="4"/>
  <c r="AC777" i="4"/>
  <c r="AA777" i="4"/>
  <c r="AE777" i="4" s="1"/>
  <c r="AB711" i="4"/>
  <c r="AA711" i="4"/>
  <c r="AE711" i="4" s="1"/>
  <c r="AC711" i="4"/>
  <c r="AC181" i="4"/>
  <c r="AA181" i="4"/>
  <c r="AE181" i="4" s="1"/>
  <c r="AB181" i="4"/>
  <c r="AB947" i="4"/>
  <c r="AA947" i="4"/>
  <c r="AE947" i="4" s="1"/>
  <c r="AC947" i="4"/>
  <c r="AC546" i="4"/>
  <c r="AA546" i="4"/>
  <c r="AE546" i="4" s="1"/>
  <c r="AB546" i="4"/>
  <c r="AB359" i="4"/>
  <c r="AC359" i="4"/>
  <c r="AA359" i="4"/>
  <c r="AE359" i="4" s="1"/>
  <c r="AA970" i="4"/>
  <c r="AE970" i="4" s="1"/>
  <c r="AC970" i="4"/>
  <c r="AB970" i="4"/>
  <c r="AB445" i="4"/>
  <c r="AH1119" i="4"/>
  <c r="AH785" i="4"/>
  <c r="AH646" i="4"/>
  <c r="AB915" i="4"/>
  <c r="AA915" i="4"/>
  <c r="AE915" i="4" s="1"/>
  <c r="AC915" i="4"/>
  <c r="AC704" i="4"/>
  <c r="AA704" i="4"/>
  <c r="AE704" i="4" s="1"/>
  <c r="AB704" i="4"/>
  <c r="AC833" i="4"/>
  <c r="AB833" i="4"/>
  <c r="AA833" i="4"/>
  <c r="AE833" i="4" s="1"/>
  <c r="AC566" i="4"/>
  <c r="AB566" i="4"/>
  <c r="AA566" i="4"/>
  <c r="AE566" i="4" s="1"/>
  <c r="AC379" i="4"/>
  <c r="AB379" i="4"/>
  <c r="AA379" i="4"/>
  <c r="AE379" i="4" s="1"/>
  <c r="AB925" i="4"/>
  <c r="AA925" i="4"/>
  <c r="AE925" i="4" s="1"/>
  <c r="AC925" i="4"/>
  <c r="AB1067" i="4"/>
  <c r="AA1067" i="4"/>
  <c r="AE1067" i="4" s="1"/>
  <c r="AC1067" i="4"/>
  <c r="AC472" i="4"/>
  <c r="AA472" i="4"/>
  <c r="AE472" i="4" s="1"/>
  <c r="AB472" i="4"/>
  <c r="AA1000" i="4"/>
  <c r="AE1000" i="4" s="1"/>
  <c r="AB1000" i="4"/>
  <c r="AC1000" i="4"/>
  <c r="AC572" i="4"/>
  <c r="AB572" i="4"/>
  <c r="AA572" i="4"/>
  <c r="AE572" i="4" s="1"/>
  <c r="AB290" i="4"/>
  <c r="AC290" i="4"/>
  <c r="AA290" i="4"/>
  <c r="AE290" i="4" s="1"/>
  <c r="AC971" i="4"/>
  <c r="AB971" i="4"/>
  <c r="AA971" i="4"/>
  <c r="AE971" i="4" s="1"/>
  <c r="AB950" i="4"/>
  <c r="AC950" i="4"/>
  <c r="AA950" i="4"/>
  <c r="AE950" i="4" s="1"/>
  <c r="AB30" i="4"/>
  <c r="AC30" i="4"/>
  <c r="AA30" i="4"/>
  <c r="AE30" i="4" s="1"/>
  <c r="AC1062" i="4"/>
  <c r="AB1062" i="4"/>
  <c r="AA1062" i="4"/>
  <c r="AE1062" i="4" s="1"/>
  <c r="AA465" i="4"/>
  <c r="AE465" i="4" s="1"/>
  <c r="AC465" i="4"/>
  <c r="AB465" i="4"/>
  <c r="AC606" i="4"/>
  <c r="AA606" i="4"/>
  <c r="AE606" i="4" s="1"/>
  <c r="AB606" i="4"/>
  <c r="AC756" i="4"/>
  <c r="AB756" i="4"/>
  <c r="AA756" i="4"/>
  <c r="AE756" i="4" s="1"/>
  <c r="AC651" i="4"/>
  <c r="AB651" i="4"/>
  <c r="AA651" i="4"/>
  <c r="AE651" i="4" s="1"/>
  <c r="AC1078" i="4"/>
  <c r="AB1078" i="4"/>
  <c r="AA1078" i="4"/>
  <c r="AE1078" i="4" s="1"/>
  <c r="AA860" i="4"/>
  <c r="AE860" i="4" s="1"/>
  <c r="AB860" i="4"/>
  <c r="AC860" i="4"/>
  <c r="AB620" i="4"/>
  <c r="AA620" i="4"/>
  <c r="AE620" i="4" s="1"/>
  <c r="AC620" i="4"/>
  <c r="AC1006" i="4"/>
  <c r="AA1006" i="4"/>
  <c r="AE1006" i="4" s="1"/>
  <c r="AB1006" i="4"/>
  <c r="AA949" i="4"/>
  <c r="AE949" i="4" s="1"/>
  <c r="AC949" i="4"/>
  <c r="AB949" i="4"/>
  <c r="AA22" i="4"/>
  <c r="AE22" i="4" s="1"/>
  <c r="AB22" i="4"/>
  <c r="AC22" i="4"/>
  <c r="AC907" i="4"/>
  <c r="AB907" i="4"/>
  <c r="AA907" i="4"/>
  <c r="AE907" i="4" s="1"/>
  <c r="AC158" i="4"/>
  <c r="AA158" i="4"/>
  <c r="AE158" i="4" s="1"/>
  <c r="AB158" i="4"/>
  <c r="AC878" i="4"/>
  <c r="AB878" i="4"/>
  <c r="AA878" i="4"/>
  <c r="AE878" i="4" s="1"/>
  <c r="AA737" i="4"/>
  <c r="AE737" i="4" s="1"/>
  <c r="AC737" i="4"/>
  <c r="AB737" i="4"/>
  <c r="AA923" i="4"/>
  <c r="AE923" i="4" s="1"/>
  <c r="AC923" i="4"/>
  <c r="AB923" i="4"/>
  <c r="AB493" i="4"/>
  <c r="AC493" i="4"/>
  <c r="AA493" i="4"/>
  <c r="AE493" i="4" s="1"/>
  <c r="AB594" i="4"/>
  <c r="AC594" i="4"/>
  <c r="AA594" i="4"/>
  <c r="AE594" i="4" s="1"/>
  <c r="AC781" i="4"/>
  <c r="AA781" i="4"/>
  <c r="AE781" i="4" s="1"/>
  <c r="AB781" i="4"/>
  <c r="AA1031" i="4"/>
  <c r="AE1031" i="4" s="1"/>
  <c r="AC1031" i="4"/>
  <c r="AB1031" i="4"/>
  <c r="AB50" i="4"/>
  <c r="AC50" i="4"/>
  <c r="AA50" i="4"/>
  <c r="AE50" i="4" s="1"/>
  <c r="AC816" i="4"/>
  <c r="AA816" i="4"/>
  <c r="AE816" i="4" s="1"/>
  <c r="AB816" i="4"/>
  <c r="AA443" i="4"/>
  <c r="AE443" i="4" s="1"/>
  <c r="AB443" i="4"/>
  <c r="AC443" i="4"/>
  <c r="AB276" i="4"/>
  <c r="AA276" i="4"/>
  <c r="AE276" i="4" s="1"/>
  <c r="AC276" i="4"/>
  <c r="AC754" i="4"/>
  <c r="AB754" i="4"/>
  <c r="AA754" i="4"/>
  <c r="AE754" i="4" s="1"/>
  <c r="AA551" i="4"/>
  <c r="AE551" i="4" s="1"/>
  <c r="AC551" i="4"/>
  <c r="AB551" i="4"/>
  <c r="AC561" i="4"/>
  <c r="AB561" i="4"/>
  <c r="AA561" i="4"/>
  <c r="AE561" i="4" s="1"/>
  <c r="AA841" i="4"/>
  <c r="AE841" i="4" s="1"/>
  <c r="AC841" i="4"/>
  <c r="AB841" i="4"/>
  <c r="AA811" i="4"/>
  <c r="AE811" i="4" s="1"/>
  <c r="AC811" i="4"/>
  <c r="AB811" i="4"/>
  <c r="AA801" i="4"/>
  <c r="AE801" i="4" s="1"/>
  <c r="AC801" i="4"/>
  <c r="AB801" i="4"/>
  <c r="AA354" i="4"/>
  <c r="AE354" i="4" s="1"/>
  <c r="AB354" i="4"/>
  <c r="AC354" i="4"/>
  <c r="AA207" i="4"/>
  <c r="AE207" i="4" s="1"/>
  <c r="AB207" i="4"/>
  <c r="AC207" i="4"/>
  <c r="AA1073" i="4"/>
  <c r="AE1073" i="4" s="1"/>
  <c r="AC1073" i="4"/>
  <c r="AB1073" i="4"/>
  <c r="AB513" i="4"/>
  <c r="AA513" i="4"/>
  <c r="AE513" i="4" s="1"/>
  <c r="AC513" i="4"/>
  <c r="AB92" i="4"/>
  <c r="AC92" i="4"/>
  <c r="AA92" i="4"/>
  <c r="AE92" i="4" s="1"/>
  <c r="AB958" i="4"/>
  <c r="AC958" i="4"/>
  <c r="AA958" i="4"/>
  <c r="AE958" i="4" s="1"/>
  <c r="AC842" i="4"/>
  <c r="AA842" i="4"/>
  <c r="AE842" i="4" s="1"/>
  <c r="AB842" i="4"/>
  <c r="AC464" i="4"/>
  <c r="AB464" i="4"/>
  <c r="AA464" i="4"/>
  <c r="AE464" i="4" s="1"/>
  <c r="AB515" i="4"/>
  <c r="AA515" i="4"/>
  <c r="AE515" i="4" s="1"/>
  <c r="AC515" i="4"/>
  <c r="AA830" i="4"/>
  <c r="AE830" i="4" s="1"/>
  <c r="AC830" i="4"/>
  <c r="AB830" i="4"/>
  <c r="AA577" i="4"/>
  <c r="AE577" i="4" s="1"/>
  <c r="AC577" i="4"/>
  <c r="AB577" i="4"/>
  <c r="AB457" i="4"/>
  <c r="AB916" i="4"/>
  <c r="AC916" i="4"/>
  <c r="AA916" i="4"/>
  <c r="AE916" i="4" s="1"/>
  <c r="AC865" i="4"/>
  <c r="AB865" i="4"/>
  <c r="AA865" i="4"/>
  <c r="AE865" i="4" s="1"/>
  <c r="AC1014" i="4"/>
  <c r="AA1014" i="4"/>
  <c r="AE1014" i="4" s="1"/>
  <c r="AB1014" i="4"/>
  <c r="AB1091" i="4"/>
  <c r="AA1091" i="4"/>
  <c r="AE1091" i="4" s="1"/>
  <c r="AC1091" i="4"/>
  <c r="AA101" i="4"/>
  <c r="AE101" i="4" s="1"/>
  <c r="AB101" i="4"/>
  <c r="AC101" i="4"/>
  <c r="AA696" i="4"/>
  <c r="AE696" i="4" s="1"/>
  <c r="AB696" i="4"/>
  <c r="AC696" i="4"/>
  <c r="AC962" i="4"/>
  <c r="AB962" i="4"/>
  <c r="AA962" i="4"/>
  <c r="AE962" i="4" s="1"/>
  <c r="AC629" i="4"/>
  <c r="AA629" i="4"/>
  <c r="AE629" i="4" s="1"/>
  <c r="AB629" i="4"/>
  <c r="AC198" i="4"/>
  <c r="AB198" i="4"/>
  <c r="AA198" i="4"/>
  <c r="AE198" i="4" s="1"/>
  <c r="AC528" i="4"/>
  <c r="AA528" i="4"/>
  <c r="AE528" i="4" s="1"/>
  <c r="AB528" i="4"/>
  <c r="AA485" i="4"/>
  <c r="AE485" i="4" s="1"/>
  <c r="AB485" i="4"/>
  <c r="AC485" i="4"/>
  <c r="AA186" i="4"/>
  <c r="AE186" i="4" s="1"/>
  <c r="AB186" i="4"/>
  <c r="AC186" i="4"/>
  <c r="AA896" i="4"/>
  <c r="AE896" i="4" s="1"/>
  <c r="AA851" i="4"/>
  <c r="AE851" i="4" s="1"/>
  <c r="AB851" i="4"/>
  <c r="AC851" i="4"/>
  <c r="AB329" i="4"/>
  <c r="AC329" i="4"/>
  <c r="AA329" i="4"/>
  <c r="AE329" i="4" s="1"/>
  <c r="AA955" i="4"/>
  <c r="AE955" i="4" s="1"/>
  <c r="AB955" i="4"/>
  <c r="AC955" i="4"/>
  <c r="AA668" i="4"/>
  <c r="AE668" i="4" s="1"/>
  <c r="AC668" i="4"/>
  <c r="AB668" i="4"/>
  <c r="AC719" i="4"/>
  <c r="AA719" i="4"/>
  <c r="AE719" i="4" s="1"/>
  <c r="AB719" i="4"/>
  <c r="AA1075" i="4"/>
  <c r="AE1075" i="4" s="1"/>
  <c r="AC1075" i="4"/>
  <c r="AB1075" i="4"/>
  <c r="AA24" i="4"/>
  <c r="AE24" i="4" s="1"/>
  <c r="AC24" i="4"/>
  <c r="AB24" i="4"/>
  <c r="AC608" i="4"/>
  <c r="AB608" i="4"/>
  <c r="AA608" i="4"/>
  <c r="AE608" i="4" s="1"/>
  <c r="AC69" i="4"/>
  <c r="AB69" i="4"/>
  <c r="AA69" i="4"/>
  <c r="AE69" i="4" s="1"/>
  <c r="AB54" i="4"/>
  <c r="AA54" i="4"/>
  <c r="AE54" i="4" s="1"/>
  <c r="AC54" i="4"/>
  <c r="AC527" i="4"/>
  <c r="AB527" i="4"/>
  <c r="AA527" i="4"/>
  <c r="AE527" i="4" s="1"/>
  <c r="AB946" i="4"/>
  <c r="AC946" i="4"/>
  <c r="AA946" i="4"/>
  <c r="AE946" i="4" s="1"/>
  <c r="AA710" i="4"/>
  <c r="AE710" i="4" s="1"/>
  <c r="AC710" i="4"/>
  <c r="AB710" i="4"/>
  <c r="AA659" i="4"/>
  <c r="AE659" i="4" s="1"/>
  <c r="AB659" i="4"/>
  <c r="AC659" i="4"/>
  <c r="AC934" i="4"/>
  <c r="AB934" i="4"/>
  <c r="AA934" i="4"/>
  <c r="AE934" i="4" s="1"/>
  <c r="AC1013" i="4"/>
  <c r="AA1013" i="4"/>
  <c r="AE1013" i="4" s="1"/>
  <c r="AB1013" i="4"/>
  <c r="AB225" i="4"/>
  <c r="AC225" i="4"/>
  <c r="AA225" i="4"/>
  <c r="AE225" i="4" s="1"/>
  <c r="AC855" i="4"/>
  <c r="AA855" i="4"/>
  <c r="AE855" i="4" s="1"/>
  <c r="AB855" i="4"/>
  <c r="AC708" i="4"/>
  <c r="AB708" i="4"/>
  <c r="AA708" i="4"/>
  <c r="AE708" i="4" s="1"/>
  <c r="AB687" i="4"/>
  <c r="AA730" i="4"/>
  <c r="AE730" i="4" s="1"/>
  <c r="AB730" i="4"/>
  <c r="AC730" i="4"/>
  <c r="AB273" i="4"/>
  <c r="AA614" i="4"/>
  <c r="AE614" i="4" s="1"/>
  <c r="AB614" i="4"/>
  <c r="AC614" i="4"/>
  <c r="AA52" i="4"/>
  <c r="AE52" i="4" s="1"/>
  <c r="AC52" i="4"/>
  <c r="AB52" i="4"/>
  <c r="AB645" i="4"/>
  <c r="AA645" i="4"/>
  <c r="AE645" i="4" s="1"/>
  <c r="AC645" i="4"/>
  <c r="AB331" i="4"/>
  <c r="AA331" i="4"/>
  <c r="AE331" i="4" s="1"/>
  <c r="AC331" i="4"/>
  <c r="AA1004" i="4"/>
  <c r="AE1004" i="4" s="1"/>
  <c r="AB1004" i="4"/>
  <c r="AC1004" i="4"/>
  <c r="AB948" i="4"/>
  <c r="AA948" i="4"/>
  <c r="AE948" i="4" s="1"/>
  <c r="AC948" i="4"/>
  <c r="AA718" i="4"/>
  <c r="AE718" i="4" s="1"/>
  <c r="AC718" i="4"/>
  <c r="AB718" i="4"/>
  <c r="AB605" i="4"/>
  <c r="AC605" i="4"/>
  <c r="AA605" i="4"/>
  <c r="AE605" i="4" s="1"/>
  <c r="AA110" i="4"/>
  <c r="AE110" i="4" s="1"/>
  <c r="AB110" i="4"/>
  <c r="AC110" i="4"/>
  <c r="AB95" i="4"/>
  <c r="AA95" i="4"/>
  <c r="AE95" i="4" s="1"/>
  <c r="AC95" i="4"/>
  <c r="AC422" i="4"/>
  <c r="AB422" i="4"/>
  <c r="AA422" i="4"/>
  <c r="AE422" i="4" s="1"/>
  <c r="AC826" i="4"/>
  <c r="AB826" i="4"/>
  <c r="AA826" i="4"/>
  <c r="AE826" i="4" s="1"/>
  <c r="AA355" i="4"/>
  <c r="AE355" i="4" s="1"/>
  <c r="AB355" i="4"/>
  <c r="AC355" i="4"/>
  <c r="AC875" i="4"/>
  <c r="AA875" i="4"/>
  <c r="AE875" i="4" s="1"/>
  <c r="AB875" i="4"/>
  <c r="AC41" i="4"/>
  <c r="AB41" i="4"/>
  <c r="AA41" i="4"/>
  <c r="AE41" i="4" s="1"/>
  <c r="AC314" i="4"/>
  <c r="AA314" i="4"/>
  <c r="AE314" i="4" s="1"/>
  <c r="AB314" i="4"/>
  <c r="AB338" i="4"/>
  <c r="AA338" i="4"/>
  <c r="AE338" i="4" s="1"/>
  <c r="AC338" i="4"/>
  <c r="AC489" i="4"/>
  <c r="AA489" i="4"/>
  <c r="AE489" i="4" s="1"/>
  <c r="AB489" i="4"/>
  <c r="AB911" i="4"/>
  <c r="AC911" i="4"/>
  <c r="AA911" i="4"/>
  <c r="AE911" i="4" s="1"/>
  <c r="AB404" i="4"/>
  <c r="AC404" i="4"/>
  <c r="AA404" i="4"/>
  <c r="AE404" i="4" s="1"/>
  <c r="AA275" i="4"/>
  <c r="AE275" i="4" s="1"/>
  <c r="AC275" i="4"/>
  <c r="AB275" i="4"/>
  <c r="AC450" i="4"/>
  <c r="AB450" i="4"/>
  <c r="AA450" i="4"/>
  <c r="AE450" i="4" s="1"/>
  <c r="AC555" i="4"/>
  <c r="AA555" i="4"/>
  <c r="AE555" i="4" s="1"/>
  <c r="AB555" i="4"/>
  <c r="AC729" i="4"/>
  <c r="AB729" i="4"/>
  <c r="AA729" i="4"/>
  <c r="AE729" i="4" s="1"/>
  <c r="AA435" i="4"/>
  <c r="AE435" i="4" s="1"/>
  <c r="AB435" i="4"/>
  <c r="AC435" i="4"/>
  <c r="AB152" i="4"/>
  <c r="AC152" i="4"/>
  <c r="AA152" i="4"/>
  <c r="AE152" i="4" s="1"/>
  <c r="AC1082" i="4"/>
  <c r="AB1082" i="4"/>
  <c r="AA1082" i="4"/>
  <c r="AE1082" i="4" s="1"/>
  <c r="AC772" i="4"/>
  <c r="AB772" i="4"/>
  <c r="AA772" i="4"/>
  <c r="AE772" i="4" s="1"/>
  <c r="AB187" i="4"/>
  <c r="AA187" i="4"/>
  <c r="AE187" i="4" s="1"/>
  <c r="AC187" i="4"/>
  <c r="AB466" i="4"/>
  <c r="AC466" i="4"/>
  <c r="AA466" i="4"/>
  <c r="AE466" i="4" s="1"/>
  <c r="AB821" i="4"/>
  <c r="AC821" i="4"/>
  <c r="AA821" i="4"/>
  <c r="AE821" i="4" s="1"/>
  <c r="AB217" i="4"/>
  <c r="AA217" i="4"/>
  <c r="AE217" i="4" s="1"/>
  <c r="AC217" i="4"/>
  <c r="AA266" i="4"/>
  <c r="AE266" i="4" s="1"/>
  <c r="AC266" i="4"/>
  <c r="AB266" i="4"/>
  <c r="AC784" i="4"/>
  <c r="AB784" i="4"/>
  <c r="AA784" i="4"/>
  <c r="AE784" i="4" s="1"/>
  <c r="AB1060" i="4"/>
  <c r="AA1060" i="4"/>
  <c r="AE1060" i="4" s="1"/>
  <c r="AC1060" i="4"/>
  <c r="C18" i="1"/>
  <c r="F17" i="1" l="1"/>
  <c r="AA1193" i="4"/>
  <c r="AE1193" i="4" s="1"/>
  <c r="AC1193" i="4"/>
  <c r="AB1193" i="4"/>
  <c r="AB1226" i="4"/>
  <c r="AC1226" i="4"/>
  <c r="AA1226" i="4"/>
  <c r="AE1226" i="4" s="1"/>
  <c r="AA1207" i="4"/>
  <c r="AE1207" i="4" s="1"/>
  <c r="AC1207" i="4"/>
  <c r="AB1207" i="4"/>
  <c r="AB1199" i="4"/>
  <c r="AC1199" i="4"/>
  <c r="AA1199" i="4"/>
  <c r="AE1199" i="4" s="1"/>
  <c r="AA1233" i="4"/>
  <c r="AE1233" i="4" s="1"/>
  <c r="AC1233" i="4"/>
  <c r="AB1233" i="4"/>
  <c r="AA1165" i="4"/>
  <c r="AE1165" i="4" s="1"/>
  <c r="AC1165" i="4"/>
  <c r="AB1165" i="4"/>
  <c r="AA1236" i="4"/>
  <c r="AE1236" i="4" s="1"/>
  <c r="AC1236" i="4"/>
  <c r="AB1236" i="4"/>
  <c r="AC1151" i="4"/>
  <c r="AA1151" i="4"/>
  <c r="AE1151" i="4" s="1"/>
  <c r="AB1151" i="4"/>
  <c r="AB1172" i="4"/>
  <c r="AA1172" i="4"/>
  <c r="AE1172" i="4" s="1"/>
  <c r="AC1172" i="4"/>
  <c r="AA1170" i="4"/>
  <c r="AE1170" i="4" s="1"/>
  <c r="AB1170" i="4"/>
  <c r="AC1170" i="4"/>
  <c r="AA1184" i="4"/>
  <c r="AE1184" i="4" s="1"/>
  <c r="AB1184" i="4"/>
  <c r="AC1184" i="4"/>
  <c r="AB1163" i="4"/>
  <c r="AC1163" i="4"/>
  <c r="AA1163" i="4"/>
  <c r="AE1163" i="4" s="1"/>
  <c r="AB1216" i="4"/>
  <c r="AA1216" i="4"/>
  <c r="AE1216" i="4" s="1"/>
  <c r="AC1216" i="4"/>
  <c r="AB1198" i="4"/>
  <c r="AC1198" i="4"/>
  <c r="AA1198" i="4"/>
  <c r="AE1198" i="4" s="1"/>
  <c r="AC1204" i="4"/>
  <c r="AB1204" i="4"/>
  <c r="AA1204" i="4"/>
  <c r="AE1204" i="4" s="1"/>
  <c r="AC1230" i="4"/>
  <c r="AB1230" i="4"/>
  <c r="AA1230" i="4"/>
  <c r="AE1230" i="4" s="1"/>
  <c r="AB1200" i="4"/>
  <c r="AC1200" i="4"/>
  <c r="AA1200" i="4"/>
  <c r="AE1200" i="4" s="1"/>
  <c r="AB1166" i="4"/>
  <c r="AC1166" i="4"/>
  <c r="AA1166" i="4"/>
  <c r="AE1166" i="4" s="1"/>
  <c r="AB1159" i="4"/>
  <c r="AA1159" i="4"/>
  <c r="AE1159" i="4" s="1"/>
  <c r="AC1159" i="4"/>
  <c r="AB1157" i="4"/>
  <c r="AC1157" i="4"/>
  <c r="AA1157" i="4"/>
  <c r="AE1157" i="4" s="1"/>
  <c r="AA1189" i="4"/>
  <c r="AE1189" i="4" s="1"/>
  <c r="AB1189" i="4"/>
  <c r="AC1189" i="4"/>
  <c r="AA1245" i="4"/>
  <c r="AE1245" i="4" s="1"/>
  <c r="AB1245" i="4"/>
  <c r="AC1245" i="4"/>
  <c r="AA1191" i="4"/>
  <c r="AE1191" i="4" s="1"/>
  <c r="AB1191" i="4"/>
  <c r="AC1191" i="4"/>
  <c r="AA1202" i="4"/>
  <c r="AE1202" i="4" s="1"/>
  <c r="AC1202" i="4"/>
  <c r="AB1202" i="4"/>
  <c r="AB1155" i="4"/>
  <c r="AC1155" i="4"/>
  <c r="AA1155" i="4"/>
  <c r="AE1155" i="4" s="1"/>
  <c r="AB1196" i="4"/>
  <c r="AC1196" i="4"/>
  <c r="AA1196" i="4"/>
  <c r="AE1196" i="4" s="1"/>
  <c r="AA1203" i="4"/>
  <c r="AE1203" i="4" s="1"/>
  <c r="AB1203" i="4"/>
  <c r="AC1203" i="4"/>
  <c r="AA1156" i="4"/>
  <c r="AE1156" i="4" s="1"/>
  <c r="AC1156" i="4"/>
  <c r="AB1156" i="4"/>
  <c r="AA1212" i="4"/>
  <c r="AE1212" i="4" s="1"/>
  <c r="AC1212" i="4"/>
  <c r="AB1212" i="4"/>
  <c r="AB1176" i="4"/>
  <c r="AA1176" i="4"/>
  <c r="AE1176" i="4" s="1"/>
  <c r="AC1176" i="4"/>
  <c r="AC330" i="4"/>
  <c r="AA273" i="4"/>
  <c r="AE273" i="4" s="1"/>
  <c r="AC896" i="4"/>
  <c r="AA248" i="4"/>
  <c r="AE248" i="4" s="1"/>
  <c r="AA965" i="4"/>
  <c r="AE965" i="4" s="1"/>
  <c r="AA332" i="4"/>
  <c r="AE332" i="4" s="1"/>
  <c r="AA745" i="4"/>
  <c r="AE745" i="4" s="1"/>
  <c r="AA319" i="4"/>
  <c r="AE319" i="4" s="1"/>
  <c r="AB23" i="4"/>
  <c r="AA80" i="4"/>
  <c r="AE80" i="4" s="1"/>
  <c r="AB74" i="4"/>
  <c r="AA1037" i="4"/>
  <c r="AE1037" i="4" s="1"/>
  <c r="AH478" i="4"/>
  <c r="AH999" i="4"/>
  <c r="AB999" i="4" s="1"/>
  <c r="AH263" i="4"/>
  <c r="AH757" i="4"/>
  <c r="AB757" i="4" s="1"/>
  <c r="AH884" i="4"/>
  <c r="AH351" i="4"/>
  <c r="AH731" i="4"/>
  <c r="AC731" i="4" s="1"/>
  <c r="AH219" i="4"/>
  <c r="AH961" i="4"/>
  <c r="AH675" i="4"/>
  <c r="AB742" i="4"/>
  <c r="AB248" i="4"/>
  <c r="AC965" i="4"/>
  <c r="AA184" i="4"/>
  <c r="AE184" i="4" s="1"/>
  <c r="AC745" i="4"/>
  <c r="AC319" i="4"/>
  <c r="AA199" i="4"/>
  <c r="AE199" i="4" s="1"/>
  <c r="AA483" i="4"/>
  <c r="AE483" i="4" s="1"/>
  <c r="AB31" i="4"/>
  <c r="AB793" i="4"/>
  <c r="AA793" i="4"/>
  <c r="AE793" i="4" s="1"/>
  <c r="AC793" i="4"/>
  <c r="AH568" i="4"/>
  <c r="AB330" i="4"/>
  <c r="AC199" i="4"/>
  <c r="AB483" i="4"/>
  <c r="AA31" i="4"/>
  <c r="AE31" i="4" s="1"/>
  <c r="AC1007" i="4"/>
  <c r="AA1057" i="4"/>
  <c r="AE1057" i="4" s="1"/>
  <c r="AC1100" i="4"/>
  <c r="AB284" i="4"/>
  <c r="AH888" i="4"/>
  <c r="AH963" i="4"/>
  <c r="AH75" i="4"/>
  <c r="AH1049" i="4"/>
  <c r="AH927" i="4"/>
  <c r="AH590" i="4"/>
  <c r="AH135" i="4"/>
  <c r="AZ96" i="4"/>
  <c r="AX96" i="4" s="1"/>
  <c r="AH639" i="4"/>
  <c r="AH747" i="4"/>
  <c r="AZ4" i="4"/>
  <c r="AX4" i="4" s="1"/>
  <c r="AZ82" i="4"/>
  <c r="AX82" i="4" s="1"/>
  <c r="AH260" i="4"/>
  <c r="AH936" i="4"/>
  <c r="AZ91" i="4"/>
  <c r="AX91" i="4" s="1"/>
  <c r="AH436" i="4"/>
  <c r="AH86" i="4"/>
  <c r="AH315" i="4"/>
  <c r="AH790" i="4"/>
  <c r="AB790" i="4" s="1"/>
  <c r="AH1136" i="4"/>
  <c r="AH474" i="4"/>
  <c r="AC474" i="4" s="1"/>
  <c r="AH311" i="4"/>
  <c r="AH582" i="4"/>
  <c r="AH761" i="4"/>
  <c r="AH903" i="4"/>
  <c r="AZ78" i="4"/>
  <c r="AX78" i="4" s="1"/>
  <c r="AH220" i="4"/>
  <c r="AH253" i="4"/>
  <c r="AH810" i="4"/>
  <c r="AH115" i="4"/>
  <c r="AH473" i="4"/>
  <c r="AH502" i="4"/>
  <c r="AZ153" i="4"/>
  <c r="AX153" i="4" s="1"/>
  <c r="AH1048" i="4"/>
  <c r="AH267" i="4"/>
  <c r="AH635" i="4"/>
  <c r="AZ30" i="4"/>
  <c r="AX30" i="4" s="1"/>
  <c r="AA742" i="4"/>
  <c r="AE742" i="4" s="1"/>
  <c r="AB184" i="4"/>
  <c r="AA288" i="4"/>
  <c r="AE288" i="4" s="1"/>
  <c r="AB25" i="4"/>
  <c r="AB800" i="4"/>
  <c r="AA848" i="4"/>
  <c r="AE848" i="4" s="1"/>
  <c r="AC488" i="4"/>
  <c r="AA975" i="4"/>
  <c r="AE975" i="4" s="1"/>
  <c r="AB832" i="4"/>
  <c r="AB288" i="4"/>
  <c r="AB270" i="4"/>
  <c r="AB1007" i="4"/>
  <c r="AC281" i="4"/>
  <c r="AA208" i="4"/>
  <c r="AE208" i="4" s="1"/>
  <c r="AB1057" i="4"/>
  <c r="AB1100" i="4"/>
  <c r="AC284" i="4"/>
  <c r="AH604" i="4"/>
  <c r="AH1009" i="4"/>
  <c r="AC859" i="4"/>
  <c r="AC25" i="4"/>
  <c r="AA800" i="4"/>
  <c r="AE800" i="4" s="1"/>
  <c r="AB848" i="4"/>
  <c r="AB488" i="4"/>
  <c r="AB975" i="4"/>
  <c r="AB91" i="4"/>
  <c r="AA832" i="4"/>
  <c r="AE832" i="4" s="1"/>
  <c r="AC786" i="4"/>
  <c r="AB208" i="4"/>
  <c r="AA749" i="4"/>
  <c r="AE749" i="4" s="1"/>
  <c r="AA44" i="4"/>
  <c r="AE44" i="4" s="1"/>
  <c r="AH901" i="4"/>
  <c r="AA901" i="4" s="1"/>
  <c r="AE901" i="4" s="1"/>
  <c r="AH889" i="4"/>
  <c r="AZ202" i="4"/>
  <c r="AX202" i="4" s="1"/>
  <c r="AH215" i="4"/>
  <c r="AH1059" i="4"/>
  <c r="AH1068" i="4"/>
  <c r="AZ188" i="4"/>
  <c r="AX188" i="4" s="1"/>
  <c r="AH549" i="4"/>
  <c r="AZ146" i="4"/>
  <c r="AX146" i="4" s="1"/>
  <c r="AH656" i="4"/>
  <c r="AH46" i="4"/>
  <c r="AH802" i="4"/>
  <c r="AH35" i="4"/>
  <c r="AH153" i="4"/>
  <c r="AC870" i="4"/>
  <c r="AZ198" i="4"/>
  <c r="AX198" i="4" s="1"/>
  <c r="AH678" i="4"/>
  <c r="AA678" i="4" s="1"/>
  <c r="AE678" i="4" s="1"/>
  <c r="AH722" i="4"/>
  <c r="AZ109" i="4"/>
  <c r="AX109" i="4" s="1"/>
  <c r="AZ23" i="4"/>
  <c r="AX23" i="4" s="1"/>
  <c r="AH1003" i="4"/>
  <c r="AH519" i="4"/>
  <c r="AZ186" i="4"/>
  <c r="AX186" i="4" s="1"/>
  <c r="AH339" i="4"/>
  <c r="AZ181" i="4"/>
  <c r="AX181" i="4" s="1"/>
  <c r="AH27" i="4"/>
  <c r="AH705" i="4"/>
  <c r="AH125" i="4"/>
  <c r="AH494" i="4"/>
  <c r="AH387" i="4"/>
  <c r="AH943" i="4"/>
  <c r="AH679" i="4"/>
  <c r="AH831" i="4"/>
  <c r="AH677" i="4"/>
  <c r="AH1046" i="4"/>
  <c r="AZ99" i="4"/>
  <c r="AX99" i="4" s="1"/>
  <c r="AH706" i="4"/>
  <c r="AH703" i="4"/>
  <c r="AA453" i="4"/>
  <c r="AE453" i="4" s="1"/>
  <c r="AZ163" i="4"/>
  <c r="AX163" i="4" s="1"/>
  <c r="AH985" i="4"/>
  <c r="AA985" i="4" s="1"/>
  <c r="AE985" i="4" s="1"/>
  <c r="AZ12" i="4"/>
  <c r="AX12" i="4" s="1"/>
  <c r="AH60" i="4"/>
  <c r="AH973" i="4"/>
  <c r="AZ27" i="4"/>
  <c r="AX27" i="4" s="1"/>
  <c r="AC71" i="4"/>
  <c r="AB71" i="4"/>
  <c r="AA71" i="4"/>
  <c r="AE71" i="4" s="1"/>
  <c r="AA687" i="4"/>
  <c r="AE687" i="4" s="1"/>
  <c r="AA91" i="4"/>
  <c r="AE91" i="4" s="1"/>
  <c r="AA445" i="4"/>
  <c r="AE445" i="4" s="1"/>
  <c r="AB689" i="4"/>
  <c r="AA786" i="4"/>
  <c r="AE786" i="4" s="1"/>
  <c r="AC749" i="4"/>
  <c r="AA859" i="4"/>
  <c r="AE859" i="4" s="1"/>
  <c r="AC328" i="4"/>
  <c r="AA870" i="4"/>
  <c r="AE870" i="4" s="1"/>
  <c r="AC453" i="4"/>
  <c r="AC423" i="4"/>
  <c r="AB423" i="4"/>
  <c r="AA423" i="4"/>
  <c r="AE423" i="4" s="1"/>
  <c r="AA685" i="4"/>
  <c r="AE685" i="4" s="1"/>
  <c r="AB685" i="4"/>
  <c r="AC685" i="4"/>
  <c r="AB327" i="4"/>
  <c r="AC327" i="4"/>
  <c r="AA327" i="4"/>
  <c r="AE327" i="4" s="1"/>
  <c r="AC1021" i="4"/>
  <c r="AA1021" i="4"/>
  <c r="AE1021" i="4" s="1"/>
  <c r="AB1021" i="4"/>
  <c r="AB251" i="4"/>
  <c r="AC251" i="4"/>
  <c r="AA251" i="4"/>
  <c r="AE251" i="4" s="1"/>
  <c r="AA63" i="4"/>
  <c r="AE63" i="4" s="1"/>
  <c r="AB63" i="4"/>
  <c r="AC63" i="4"/>
  <c r="AB530" i="4"/>
  <c r="AA530" i="4"/>
  <c r="AE530" i="4" s="1"/>
  <c r="AC530" i="4"/>
  <c r="AA984" i="4"/>
  <c r="AE984" i="4" s="1"/>
  <c r="AC984" i="4"/>
  <c r="AB984" i="4"/>
  <c r="AA117" i="4"/>
  <c r="AE117" i="4" s="1"/>
  <c r="AC117" i="4"/>
  <c r="AB117" i="4"/>
  <c r="AB323" i="4"/>
  <c r="AA323" i="4"/>
  <c r="AE323" i="4" s="1"/>
  <c r="AC323" i="4"/>
  <c r="AA854" i="4"/>
  <c r="AE854" i="4" s="1"/>
  <c r="AC854" i="4"/>
  <c r="AB854" i="4"/>
  <c r="AA690" i="4"/>
  <c r="AE690" i="4" s="1"/>
  <c r="AB690" i="4"/>
  <c r="AC690" i="4"/>
  <c r="AA712" i="4"/>
  <c r="AE712" i="4" s="1"/>
  <c r="AC712" i="4"/>
  <c r="AB712" i="4"/>
  <c r="AA277" i="4"/>
  <c r="AE277" i="4" s="1"/>
  <c r="AB277" i="4"/>
  <c r="AC277" i="4"/>
  <c r="AC954" i="4"/>
  <c r="AB954" i="4"/>
  <c r="AA954" i="4"/>
  <c r="AE954" i="4" s="1"/>
  <c r="AA565" i="4"/>
  <c r="AE565" i="4" s="1"/>
  <c r="AB565" i="4"/>
  <c r="AC565" i="4"/>
  <c r="AC617" i="4"/>
  <c r="AA617" i="4"/>
  <c r="AE617" i="4" s="1"/>
  <c r="AB617" i="4"/>
  <c r="AC430" i="4"/>
  <c r="AA430" i="4"/>
  <c r="AE430" i="4" s="1"/>
  <c r="AB430" i="4"/>
  <c r="AC767" i="4"/>
  <c r="AB767" i="4"/>
  <c r="AA767" i="4"/>
  <c r="AE767" i="4" s="1"/>
  <c r="AB352" i="4"/>
  <c r="AA352" i="4"/>
  <c r="AE352" i="4" s="1"/>
  <c r="AC352" i="4"/>
  <c r="AC887" i="4"/>
  <c r="AB887" i="4"/>
  <c r="AA887" i="4"/>
  <c r="AE887" i="4" s="1"/>
  <c r="AA540" i="4"/>
  <c r="AE540" i="4" s="1"/>
  <c r="AB540" i="4"/>
  <c r="AC540" i="4"/>
  <c r="AC444" i="4"/>
  <c r="AA444" i="4"/>
  <c r="AE444" i="4" s="1"/>
  <c r="AB444" i="4"/>
  <c r="AB1076" i="4"/>
  <c r="AC1076" i="4"/>
  <c r="AA1076" i="4"/>
  <c r="AE1076" i="4" s="1"/>
  <c r="AB817" i="4"/>
  <c r="AC817" i="4"/>
  <c r="AA817" i="4"/>
  <c r="AE817" i="4" s="1"/>
  <c r="AA616" i="4"/>
  <c r="AE616" i="4" s="1"/>
  <c r="AB616" i="4"/>
  <c r="AC616" i="4"/>
  <c r="AC682" i="4"/>
  <c r="AB682" i="4"/>
  <c r="AA682" i="4"/>
  <c r="AE682" i="4" s="1"/>
  <c r="AB804" i="4"/>
  <c r="AC804" i="4"/>
  <c r="AA804" i="4"/>
  <c r="AE804" i="4" s="1"/>
  <c r="AA701" i="4"/>
  <c r="AE701" i="4" s="1"/>
  <c r="AC701" i="4"/>
  <c r="AB701" i="4"/>
  <c r="AB979" i="4"/>
  <c r="AA979" i="4"/>
  <c r="AE979" i="4" s="1"/>
  <c r="AC979" i="4"/>
  <c r="AB223" i="4"/>
  <c r="AA223" i="4"/>
  <c r="AE223" i="4" s="1"/>
  <c r="AC223" i="4"/>
  <c r="AC270" i="4"/>
  <c r="AB721" i="4"/>
  <c r="AB44" i="4"/>
  <c r="AA491" i="4"/>
  <c r="AE491" i="4" s="1"/>
  <c r="AB491" i="4"/>
  <c r="AC491" i="4"/>
  <c r="AH558" i="4"/>
  <c r="AH1054" i="4"/>
  <c r="AH99" i="4"/>
  <c r="AB478" i="4"/>
  <c r="AA478" i="4"/>
  <c r="AE478" i="4" s="1"/>
  <c r="AC478" i="4"/>
  <c r="AC720" i="4"/>
  <c r="AB720" i="4"/>
  <c r="AA720" i="4"/>
  <c r="AE720" i="4" s="1"/>
  <c r="AB500" i="4"/>
  <c r="AA500" i="4"/>
  <c r="AE500" i="4" s="1"/>
  <c r="AC500" i="4"/>
  <c r="AB299" i="4"/>
  <c r="AA299" i="4"/>
  <c r="AE299" i="4" s="1"/>
  <c r="AC299" i="4"/>
  <c r="AH567" i="4"/>
  <c r="AH951" i="4"/>
  <c r="AH1094" i="4"/>
  <c r="AA543" i="4"/>
  <c r="AE543" i="4" s="1"/>
  <c r="AB543" i="4"/>
  <c r="AC543" i="4"/>
  <c r="AH325" i="4"/>
  <c r="AA85" i="4"/>
  <c r="AE85" i="4" s="1"/>
  <c r="AB85" i="4"/>
  <c r="AC85" i="4"/>
  <c r="AH235" i="4"/>
  <c r="AZ184" i="4"/>
  <c r="AX184" i="4" s="1"/>
  <c r="AZ178" i="4"/>
  <c r="AX178" i="4" s="1"/>
  <c r="AH650" i="4"/>
  <c r="AZ147" i="4"/>
  <c r="AX147" i="4" s="1"/>
  <c r="AH1035" i="4"/>
  <c r="AZ60" i="4"/>
  <c r="AX60" i="4" s="1"/>
  <c r="AA999" i="4"/>
  <c r="AE999" i="4" s="1"/>
  <c r="AH691" i="4"/>
  <c r="AZ145" i="4"/>
  <c r="AX145" i="4" s="1"/>
  <c r="AH642" i="4"/>
  <c r="AH805" i="4"/>
  <c r="AH210" i="4"/>
  <c r="AH1005" i="4"/>
  <c r="AZ167" i="4"/>
  <c r="AX167" i="4" s="1"/>
  <c r="AH1124" i="4"/>
  <c r="AH456" i="4"/>
  <c r="AH211" i="4"/>
  <c r="AH362" i="4"/>
  <c r="AC263" i="4"/>
  <c r="AA263" i="4"/>
  <c r="AE263" i="4" s="1"/>
  <c r="AB263" i="4"/>
  <c r="AH787" i="4"/>
  <c r="AZ135" i="4"/>
  <c r="AX135" i="4" s="1"/>
  <c r="AZ190" i="4"/>
  <c r="AX190" i="4" s="1"/>
  <c r="AH798" i="4"/>
  <c r="AH819" i="4"/>
  <c r="AH1115" i="4"/>
  <c r="AH932" i="4"/>
  <c r="AH1001" i="4"/>
  <c r="AB570" i="4"/>
  <c r="AA570" i="4"/>
  <c r="AE570" i="4" s="1"/>
  <c r="AC570" i="4"/>
  <c r="AZ119" i="4"/>
  <c r="AX119" i="4" s="1"/>
  <c r="AH978" i="4"/>
  <c r="AH611" i="4"/>
  <c r="AZ58" i="4"/>
  <c r="AX58" i="4" s="1"/>
  <c r="AH126" i="4"/>
  <c r="AH427" i="4"/>
  <c r="AH447" i="4"/>
  <c r="AH593" i="4"/>
  <c r="AH972" i="4"/>
  <c r="AH748" i="4"/>
  <c r="AH49" i="4"/>
  <c r="AH124" i="4"/>
  <c r="AH877" i="4"/>
  <c r="AH686" i="4"/>
  <c r="AH998" i="4"/>
  <c r="AH139" i="4"/>
  <c r="AH463" i="4"/>
  <c r="AH917" i="4"/>
  <c r="AH914" i="4"/>
  <c r="AH143" i="4"/>
  <c r="AH609" i="4"/>
  <c r="AZ160" i="4"/>
  <c r="AX160" i="4" s="1"/>
  <c r="AH167" i="4"/>
  <c r="AH64" i="4"/>
  <c r="AB731" i="4"/>
  <c r="AH162" i="4"/>
  <c r="AH240" i="4"/>
  <c r="AZ165" i="4"/>
  <c r="AX165" i="4" s="1"/>
  <c r="AB219" i="4"/>
  <c r="AA219" i="4"/>
  <c r="AE219" i="4" s="1"/>
  <c r="AC219" i="4"/>
  <c r="AH345" i="4"/>
  <c r="AH866" i="4"/>
  <c r="AZ97" i="4"/>
  <c r="AX97" i="4" s="1"/>
  <c r="AH177" i="4"/>
  <c r="AH797" i="4"/>
  <c r="AH853" i="4"/>
  <c r="AH552" i="4"/>
  <c r="AH574" i="4"/>
  <c r="AH820" i="4"/>
  <c r="AZ49" i="4"/>
  <c r="AX49" i="4" s="1"/>
  <c r="AH118" i="4"/>
  <c r="AH461" i="4"/>
  <c r="AZ63" i="4"/>
  <c r="AX63" i="4" s="1"/>
  <c r="AZ189" i="4"/>
  <c r="AX189" i="4" s="1"/>
  <c r="AH32" i="4"/>
  <c r="AH765" i="4"/>
  <c r="AH34" i="4"/>
  <c r="AC675" i="4"/>
  <c r="AB675" i="4"/>
  <c r="AA675" i="4"/>
  <c r="AE675" i="4" s="1"/>
  <c r="AZ120" i="4"/>
  <c r="AX120" i="4" s="1"/>
  <c r="AA554" i="4"/>
  <c r="AE554" i="4" s="1"/>
  <c r="AB554" i="4"/>
  <c r="AC554" i="4"/>
  <c r="AB440" i="4"/>
  <c r="AC440" i="4"/>
  <c r="AA440" i="4"/>
  <c r="AE440" i="4" s="1"/>
  <c r="AH840" i="4"/>
  <c r="AB683" i="4"/>
  <c r="AA683" i="4"/>
  <c r="AE683" i="4" s="1"/>
  <c r="AC683" i="4"/>
  <c r="AH1127" i="4"/>
  <c r="AH62" i="4"/>
  <c r="AH394" i="4"/>
  <c r="AH180" i="4"/>
  <c r="AZ10" i="4"/>
  <c r="AX10" i="4" s="1"/>
  <c r="AB1056" i="4"/>
  <c r="AA1056" i="4"/>
  <c r="AE1056" i="4" s="1"/>
  <c r="AC1056" i="4"/>
  <c r="AA403" i="4"/>
  <c r="AE403" i="4" s="1"/>
  <c r="AB403" i="4"/>
  <c r="AC403" i="4"/>
  <c r="AB413" i="4"/>
  <c r="AA413" i="4"/>
  <c r="AE413" i="4" s="1"/>
  <c r="AC413" i="4"/>
  <c r="AH624" i="4"/>
  <c r="AZ122" i="4"/>
  <c r="AX122" i="4" s="1"/>
  <c r="AH408" i="4"/>
  <c r="AZ121" i="4"/>
  <c r="AX121" i="4" s="1"/>
  <c r="AH155" i="4"/>
  <c r="AB194" i="4"/>
  <c r="AA194" i="4"/>
  <c r="AE194" i="4" s="1"/>
  <c r="AC194" i="4"/>
  <c r="AH780" i="4"/>
  <c r="AH388" i="4"/>
  <c r="AH271" i="4"/>
  <c r="AH913" i="4"/>
  <c r="AC632" i="4"/>
  <c r="AA632" i="4"/>
  <c r="AE632" i="4" s="1"/>
  <c r="AB632" i="4"/>
  <c r="AH241" i="4"/>
  <c r="AH205" i="4"/>
  <c r="AC931" i="4"/>
  <c r="AA931" i="4"/>
  <c r="AE931" i="4" s="1"/>
  <c r="AB931" i="4"/>
  <c r="AC190" i="4"/>
  <c r="AB190" i="4"/>
  <c r="AA190" i="4"/>
  <c r="AE190" i="4" s="1"/>
  <c r="AZ134" i="4"/>
  <c r="AX134" i="4" s="1"/>
  <c r="AH320" i="4"/>
  <c r="AH717" i="4"/>
  <c r="AB839" i="4"/>
  <c r="AC839" i="4"/>
  <c r="AA839" i="4"/>
  <c r="AE839" i="4" s="1"/>
  <c r="AH834" i="4"/>
  <c r="AZ73" i="4"/>
  <c r="AX73" i="4" s="1"/>
  <c r="AA401" i="4"/>
  <c r="AE401" i="4" s="1"/>
  <c r="AB401" i="4"/>
  <c r="AC401" i="4"/>
  <c r="AB969" i="4"/>
  <c r="AC969" i="4"/>
  <c r="AA969" i="4"/>
  <c r="AE969" i="4" s="1"/>
  <c r="AH981" i="4"/>
  <c r="AC193" i="4"/>
  <c r="AA193" i="4"/>
  <c r="AE193" i="4" s="1"/>
  <c r="AB193" i="4"/>
  <c r="AH1129" i="4"/>
  <c r="AH1130" i="4"/>
  <c r="AH856" i="4"/>
  <c r="AB1088" i="4"/>
  <c r="AA1088" i="4"/>
  <c r="AE1088" i="4" s="1"/>
  <c r="AC1088" i="4"/>
  <c r="AB481" i="4"/>
  <c r="AA481" i="4"/>
  <c r="AE481" i="4" s="1"/>
  <c r="AC481" i="4"/>
  <c r="AH96" i="4"/>
  <c r="AH751" i="4"/>
  <c r="AZ200" i="4"/>
  <c r="AX200" i="4" s="1"/>
  <c r="AH993" i="4"/>
  <c r="AC726" i="4"/>
  <c r="AA726" i="4"/>
  <c r="AE726" i="4" s="1"/>
  <c r="AB726" i="4"/>
  <c r="AH796" i="4"/>
  <c r="AH562" i="4"/>
  <c r="AH282" i="4"/>
  <c r="AH782" i="4"/>
  <c r="AH852" i="4"/>
  <c r="AB123" i="4"/>
  <c r="AA123" i="4"/>
  <c r="AE123" i="4" s="1"/>
  <c r="AC123" i="4"/>
  <c r="AC858" i="4"/>
  <c r="AB858" i="4"/>
  <c r="AA858" i="4"/>
  <c r="AE858" i="4" s="1"/>
  <c r="AH713" i="4"/>
  <c r="AH873" i="4"/>
  <c r="AZ31" i="4"/>
  <c r="AX31" i="4" s="1"/>
  <c r="AH182" i="4"/>
  <c r="AH255" i="4"/>
  <c r="AH1043" i="4"/>
  <c r="AH1074" i="4"/>
  <c r="AH65" i="4"/>
  <c r="AH885" i="4"/>
  <c r="AH448" i="4"/>
  <c r="AZ25" i="4"/>
  <c r="AX25" i="4" s="1"/>
  <c r="AZ17" i="4"/>
  <c r="AX17" i="4" s="1"/>
  <c r="AB1012" i="4"/>
  <c r="AC1012" i="4"/>
  <c r="AA1012" i="4"/>
  <c r="AE1012" i="4" s="1"/>
  <c r="AB529" i="4"/>
  <c r="AA529" i="4"/>
  <c r="AE529" i="4" s="1"/>
  <c r="AC529" i="4"/>
  <c r="AB254" i="4"/>
  <c r="AA254" i="4"/>
  <c r="AE254" i="4" s="1"/>
  <c r="AC254" i="4"/>
  <c r="AC406" i="4"/>
  <c r="AB406" i="4"/>
  <c r="AA406" i="4"/>
  <c r="AE406" i="4" s="1"/>
  <c r="AB906" i="4"/>
  <c r="AC906" i="4"/>
  <c r="AA906" i="4"/>
  <c r="AE906" i="4" s="1"/>
  <c r="AA140" i="4"/>
  <c r="AE140" i="4" s="1"/>
  <c r="AB140" i="4"/>
  <c r="AC140" i="4"/>
  <c r="AA628" i="4"/>
  <c r="AE628" i="4" s="1"/>
  <c r="AB628" i="4"/>
  <c r="AC628" i="4"/>
  <c r="AA262" i="4"/>
  <c r="AE262" i="4" s="1"/>
  <c r="AB262" i="4"/>
  <c r="AC262" i="4"/>
  <c r="AH669" i="4"/>
  <c r="AH909" i="4"/>
  <c r="AB365" i="4"/>
  <c r="AA365" i="4"/>
  <c r="AE365" i="4" s="1"/>
  <c r="AC365" i="4"/>
  <c r="AA312" i="4"/>
  <c r="AE312" i="4" s="1"/>
  <c r="AB312" i="4"/>
  <c r="AC312" i="4"/>
  <c r="AB888" i="4"/>
  <c r="AC888" i="4"/>
  <c r="AA888" i="4"/>
  <c r="AE888" i="4" s="1"/>
  <c r="AH344" i="4"/>
  <c r="AA963" i="4"/>
  <c r="AE963" i="4" s="1"/>
  <c r="AB963" i="4"/>
  <c r="AC963" i="4"/>
  <c r="AB542" i="4"/>
  <c r="AA542" i="4"/>
  <c r="AE542" i="4" s="1"/>
  <c r="AC542" i="4"/>
  <c r="AC926" i="4"/>
  <c r="AA926" i="4"/>
  <c r="AE926" i="4" s="1"/>
  <c r="AB926" i="4"/>
  <c r="AH576" i="4"/>
  <c r="AA1101" i="4"/>
  <c r="AE1101" i="4" s="1"/>
  <c r="AC1101" i="4"/>
  <c r="AB1101" i="4"/>
  <c r="AB654" i="4"/>
  <c r="AC654" i="4"/>
  <c r="AA654" i="4"/>
  <c r="AE654" i="4" s="1"/>
  <c r="AC760" i="4"/>
  <c r="AA760" i="4"/>
  <c r="AE760" i="4" s="1"/>
  <c r="AB760" i="4"/>
  <c r="AA835" i="4"/>
  <c r="AE835" i="4" s="1"/>
  <c r="AC835" i="4"/>
  <c r="AB835" i="4"/>
  <c r="AC778" i="4"/>
  <c r="AA778" i="4"/>
  <c r="AE778" i="4" s="1"/>
  <c r="AB778" i="4"/>
  <c r="AA699" i="4"/>
  <c r="AE699" i="4" s="1"/>
  <c r="AB699" i="4"/>
  <c r="AC699" i="4"/>
  <c r="AB531" i="4"/>
  <c r="AC531" i="4"/>
  <c r="AA531" i="4"/>
  <c r="AE531" i="4" s="1"/>
  <c r="AA823" i="4"/>
  <c r="AE823" i="4" s="1"/>
  <c r="AB823" i="4"/>
  <c r="AC823" i="4"/>
  <c r="AA610" i="4"/>
  <c r="AE610" i="4" s="1"/>
  <c r="AB610" i="4"/>
  <c r="AC610" i="4"/>
  <c r="AB747" i="4"/>
  <c r="AA747" i="4"/>
  <c r="AE747" i="4" s="1"/>
  <c r="AC747" i="4"/>
  <c r="AB436" i="4"/>
  <c r="AA436" i="4"/>
  <c r="AE436" i="4" s="1"/>
  <c r="AC436" i="4"/>
  <c r="AA86" i="4"/>
  <c r="AE86" i="4" s="1"/>
  <c r="AB86" i="4"/>
  <c r="AC86" i="4"/>
  <c r="AC470" i="4"/>
  <c r="AB470" i="4"/>
  <c r="AA470" i="4"/>
  <c r="AE470" i="4" s="1"/>
  <c r="AA790" i="4"/>
  <c r="AE790" i="4" s="1"/>
  <c r="AC790" i="4"/>
  <c r="AA416" i="4"/>
  <c r="AE416" i="4" s="1"/>
  <c r="AB416" i="4"/>
  <c r="AC416" i="4"/>
  <c r="AC311" i="4"/>
  <c r="AA311" i="4"/>
  <c r="AE311" i="4" s="1"/>
  <c r="AB311" i="4"/>
  <c r="AA582" i="4"/>
  <c r="AE582" i="4" s="1"/>
  <c r="AB582" i="4"/>
  <c r="AC582" i="4"/>
  <c r="AC761" i="4"/>
  <c r="AA761" i="4"/>
  <c r="AE761" i="4" s="1"/>
  <c r="AB761" i="4"/>
  <c r="AA220" i="4"/>
  <c r="AE220" i="4" s="1"/>
  <c r="AC220" i="4"/>
  <c r="AB220" i="4"/>
  <c r="AC253" i="4"/>
  <c r="AA253" i="4"/>
  <c r="AE253" i="4" s="1"/>
  <c r="AB253" i="4"/>
  <c r="AC115" i="4"/>
  <c r="AB115" i="4"/>
  <c r="AA115" i="4"/>
  <c r="AE115" i="4" s="1"/>
  <c r="AA502" i="4"/>
  <c r="AE502" i="4" s="1"/>
  <c r="AC502" i="4"/>
  <c r="AB502" i="4"/>
  <c r="AA1048" i="4"/>
  <c r="AE1048" i="4" s="1"/>
  <c r="AB1048" i="4"/>
  <c r="AC1048" i="4"/>
  <c r="AA518" i="4"/>
  <c r="AE518" i="4" s="1"/>
  <c r="AB518" i="4"/>
  <c r="AC518" i="4"/>
  <c r="AB224" i="4"/>
  <c r="AC224" i="4"/>
  <c r="AA224" i="4"/>
  <c r="AE224" i="4" s="1"/>
  <c r="AH360" i="4"/>
  <c r="AB586" i="4"/>
  <c r="AC586" i="4"/>
  <c r="AA586" i="4"/>
  <c r="AE586" i="4" s="1"/>
  <c r="AA919" i="4"/>
  <c r="AE919" i="4" s="1"/>
  <c r="AC919" i="4"/>
  <c r="AB919" i="4"/>
  <c r="AB635" i="4"/>
  <c r="AC635" i="4"/>
  <c r="AA635" i="4"/>
  <c r="AE635" i="4" s="1"/>
  <c r="AA1113" i="4"/>
  <c r="AE1113" i="4" s="1"/>
  <c r="AB1113" i="4"/>
  <c r="AC1113" i="4"/>
  <c r="AB869" i="4"/>
  <c r="AA869" i="4"/>
  <c r="AE869" i="4" s="1"/>
  <c r="AC869" i="4"/>
  <c r="AA953" i="4"/>
  <c r="AE953" i="4" s="1"/>
  <c r="AB953" i="4"/>
  <c r="AC953" i="4"/>
  <c r="AA457" i="4"/>
  <c r="AE457" i="4" s="1"/>
  <c r="AB511" i="4"/>
  <c r="AA511" i="4"/>
  <c r="AE511" i="4" s="1"/>
  <c r="AC511" i="4"/>
  <c r="AB261" i="4"/>
  <c r="AA261" i="4"/>
  <c r="AE261" i="4" s="1"/>
  <c r="AC261" i="4"/>
  <c r="AA233" i="4"/>
  <c r="AE233" i="4" s="1"/>
  <c r="AB233" i="4"/>
  <c r="AC233" i="4"/>
  <c r="AZ118" i="4"/>
  <c r="AX118" i="4" s="1"/>
  <c r="AH550" i="4"/>
  <c r="AH197" i="4"/>
  <c r="AH392" i="4"/>
  <c r="AZ74" i="4"/>
  <c r="AX74" i="4" s="1"/>
  <c r="AB665" i="4"/>
  <c r="AC665" i="4"/>
  <c r="AA665" i="4"/>
  <c r="AE665" i="4" s="1"/>
  <c r="AA107" i="4"/>
  <c r="AE107" i="4" s="1"/>
  <c r="AB107" i="4"/>
  <c r="AC107" i="4"/>
  <c r="AB510" i="4"/>
  <c r="AA510" i="4"/>
  <c r="AE510" i="4" s="1"/>
  <c r="AC510" i="4"/>
  <c r="AH600" i="4"/>
  <c r="AA317" i="4"/>
  <c r="AE317" i="4" s="1"/>
  <c r="AB317" i="4"/>
  <c r="AC317" i="4"/>
  <c r="AH70" i="4"/>
  <c r="AH188" i="4"/>
  <c r="AH541" i="4"/>
  <c r="AB244" i="4"/>
  <c r="AA244" i="4"/>
  <c r="AE244" i="4" s="1"/>
  <c r="AC244" i="4"/>
  <c r="AC370" i="4"/>
  <c r="AB370" i="4"/>
  <c r="AA370" i="4"/>
  <c r="AE370" i="4" s="1"/>
  <c r="AH509" i="4"/>
  <c r="AH1095" i="4"/>
  <c r="AH655" i="4"/>
  <c r="AZ102" i="4"/>
  <c r="AX102" i="4" s="1"/>
  <c r="AH471" i="4"/>
  <c r="AZ136" i="4"/>
  <c r="AX136" i="4" s="1"/>
  <c r="AH149" i="4"/>
  <c r="AH1069" i="4"/>
  <c r="AH876" i="4"/>
  <c r="AZ117" i="4"/>
  <c r="AX117" i="4" s="1"/>
  <c r="AH755" i="4"/>
  <c r="AH213" i="4"/>
  <c r="AH827" i="4"/>
  <c r="AH619" i="4"/>
  <c r="AZ180" i="4"/>
  <c r="AX180" i="4" s="1"/>
  <c r="AZ110" i="4"/>
  <c r="AX110" i="4" s="1"/>
  <c r="AH36" i="4"/>
  <c r="AH361" i="4"/>
  <c r="AZ104" i="4"/>
  <c r="AX104" i="4" s="1"/>
  <c r="AH539" i="4"/>
  <c r="AH1020" i="4"/>
  <c r="AH467" i="4"/>
  <c r="AH335" i="4"/>
  <c r="AZ154" i="4"/>
  <c r="AX154" i="4" s="1"/>
  <c r="AZ46" i="4"/>
  <c r="AX46" i="4" s="1"/>
  <c r="AH893" i="4"/>
  <c r="AH316" i="4"/>
  <c r="AH1121" i="4"/>
  <c r="AH779" i="4"/>
  <c r="AH399" i="4"/>
  <c r="AH929" i="4"/>
  <c r="AH90" i="4"/>
  <c r="AH334" i="4"/>
  <c r="AH573" i="4"/>
  <c r="AH631" i="4"/>
  <c r="AZ192" i="4"/>
  <c r="AX192" i="4" s="1"/>
  <c r="AH294" i="4"/>
  <c r="AZ182" i="4"/>
  <c r="AX182" i="4" s="1"/>
  <c r="AZ131" i="4"/>
  <c r="AX131" i="4" s="1"/>
  <c r="AH313" i="4"/>
  <c r="AZ199" i="4"/>
  <c r="AX199" i="4" s="1"/>
  <c r="AH872" i="4"/>
  <c r="AH389" i="4"/>
  <c r="AZ166" i="4"/>
  <c r="AX166" i="4" s="1"/>
  <c r="AH563" i="4"/>
  <c r="AH575" i="4"/>
  <c r="AH378" i="4"/>
  <c r="AH850" i="4"/>
  <c r="AZ67" i="4"/>
  <c r="AX67" i="4" s="1"/>
  <c r="AZ26" i="4"/>
  <c r="AX26" i="4" s="1"/>
  <c r="AH108" i="4"/>
  <c r="AH397" i="4"/>
  <c r="AH103" i="4"/>
  <c r="AH121" i="4"/>
  <c r="AZ171" i="4"/>
  <c r="AX171" i="4" s="1"/>
  <c r="AH768" i="4"/>
  <c r="AH1032" i="4"/>
  <c r="AH902" i="4"/>
  <c r="AH349" i="4"/>
  <c r="AH196" i="4"/>
  <c r="AZ66" i="4"/>
  <c r="AX66" i="4" s="1"/>
  <c r="AH68" i="4"/>
  <c r="AH723" i="4"/>
  <c r="AH803" i="4"/>
  <c r="AH1071" i="4"/>
  <c r="AH680" i="4"/>
  <c r="AH776" i="4"/>
  <c r="AZ44" i="4"/>
  <c r="AX44" i="4" s="1"/>
  <c r="AB604" i="4"/>
  <c r="AC604" i="4"/>
  <c r="AA604" i="4"/>
  <c r="AE604" i="4" s="1"/>
  <c r="AH297" i="4"/>
  <c r="AH1016" i="4"/>
  <c r="AA1050" i="4"/>
  <c r="AE1050" i="4" s="1"/>
  <c r="AC460" i="4"/>
  <c r="AA460" i="4"/>
  <c r="AE460" i="4" s="1"/>
  <c r="AB460" i="4"/>
  <c r="AA421" i="4"/>
  <c r="AE421" i="4" s="1"/>
  <c r="AB421" i="4"/>
  <c r="AC421" i="4"/>
  <c r="AB340" i="4"/>
  <c r="AA340" i="4"/>
  <c r="AE340" i="4" s="1"/>
  <c r="AC340" i="4"/>
  <c r="AB363" i="4"/>
  <c r="AA363" i="4"/>
  <c r="AE363" i="4" s="1"/>
  <c r="AC363" i="4"/>
  <c r="AA846" i="4"/>
  <c r="AE846" i="4" s="1"/>
  <c r="AC846" i="4"/>
  <c r="AB846" i="4"/>
  <c r="AB889" i="4"/>
  <c r="AC889" i="4"/>
  <c r="AA889" i="4"/>
  <c r="AE889" i="4" s="1"/>
  <c r="AC366" i="4"/>
  <c r="AB366" i="4"/>
  <c r="AA366" i="4"/>
  <c r="AE366" i="4" s="1"/>
  <c r="AA310" i="4"/>
  <c r="AE310" i="4" s="1"/>
  <c r="AB310" i="4"/>
  <c r="AC310" i="4"/>
  <c r="AC843" i="4"/>
  <c r="AA843" i="4"/>
  <c r="AE843" i="4" s="1"/>
  <c r="AB843" i="4"/>
  <c r="AC228" i="4"/>
  <c r="AA228" i="4"/>
  <c r="AE228" i="4" s="1"/>
  <c r="AB228" i="4"/>
  <c r="AC279" i="4"/>
  <c r="AA279" i="4"/>
  <c r="AE279" i="4" s="1"/>
  <c r="AB279" i="4"/>
  <c r="AA1059" i="4"/>
  <c r="AE1059" i="4" s="1"/>
  <c r="AC1059" i="4"/>
  <c r="AB1059" i="4"/>
  <c r="AA1068" i="4"/>
  <c r="AE1068" i="4" s="1"/>
  <c r="AB1068" i="4"/>
  <c r="AC1068" i="4"/>
  <c r="AC549" i="4"/>
  <c r="AA549" i="4"/>
  <c r="AE549" i="4" s="1"/>
  <c r="AB549" i="4"/>
  <c r="AC221" i="4"/>
  <c r="AA221" i="4"/>
  <c r="AE221" i="4" s="1"/>
  <c r="AB221" i="4"/>
  <c r="AB216" i="4"/>
  <c r="AC216" i="4"/>
  <c r="AA216" i="4"/>
  <c r="AE216" i="4" s="1"/>
  <c r="AA676" i="4"/>
  <c r="AE676" i="4" s="1"/>
  <c r="AB676" i="4"/>
  <c r="AC676" i="4"/>
  <c r="AA545" i="4"/>
  <c r="AE545" i="4" s="1"/>
  <c r="AC545" i="4"/>
  <c r="AB545" i="4"/>
  <c r="AH377" i="4"/>
  <c r="AB46" i="4"/>
  <c r="AC46" i="4"/>
  <c r="AA46" i="4"/>
  <c r="AE46" i="4" s="1"/>
  <c r="AA802" i="4"/>
  <c r="AE802" i="4" s="1"/>
  <c r="AB802" i="4"/>
  <c r="AC802" i="4"/>
  <c r="AA35" i="4"/>
  <c r="AE35" i="4" s="1"/>
  <c r="AC35" i="4"/>
  <c r="AB35" i="4"/>
  <c r="AA264" i="4"/>
  <c r="AE264" i="4" s="1"/>
  <c r="AB264" i="4"/>
  <c r="AC264" i="4"/>
  <c r="AH938" i="4"/>
  <c r="AH560" i="4"/>
  <c r="AA153" i="4"/>
  <c r="AE153" i="4" s="1"/>
  <c r="AC153" i="4"/>
  <c r="AB153" i="4"/>
  <c r="AC517" i="4"/>
  <c r="AA517" i="4"/>
  <c r="AE517" i="4" s="1"/>
  <c r="AB517" i="4"/>
  <c r="AA722" i="4"/>
  <c r="AE722" i="4" s="1"/>
  <c r="AB722" i="4"/>
  <c r="AC722" i="4"/>
  <c r="AC880" i="4"/>
  <c r="AA880" i="4"/>
  <c r="AE880" i="4" s="1"/>
  <c r="AB880" i="4"/>
  <c r="AB102" i="4"/>
  <c r="AC102" i="4"/>
  <c r="AA102" i="4"/>
  <c r="AE102" i="4" s="1"/>
  <c r="AC1003" i="4"/>
  <c r="AA1003" i="4"/>
  <c r="AE1003" i="4" s="1"/>
  <c r="AB1003" i="4"/>
  <c r="AC383" i="4"/>
  <c r="AA383" i="4"/>
  <c r="AE383" i="4" s="1"/>
  <c r="AB383" i="4"/>
  <c r="AC519" i="4"/>
  <c r="AA519" i="4"/>
  <c r="AE519" i="4" s="1"/>
  <c r="AB519" i="4"/>
  <c r="AA189" i="4"/>
  <c r="AE189" i="4" s="1"/>
  <c r="AB189" i="4"/>
  <c r="AC189" i="4"/>
  <c r="AH309" i="4"/>
  <c r="AB106" i="4"/>
  <c r="AA106" i="4"/>
  <c r="AE106" i="4" s="1"/>
  <c r="AC106" i="4"/>
  <c r="AC27" i="4"/>
  <c r="AB27" i="4"/>
  <c r="AA27" i="4"/>
  <c r="AE27" i="4" s="1"/>
  <c r="AH813" i="4"/>
  <c r="AA494" i="4"/>
  <c r="AE494" i="4" s="1"/>
  <c r="AC494" i="4"/>
  <c r="AB494" i="4"/>
  <c r="AB387" i="4"/>
  <c r="AA387" i="4"/>
  <c r="AE387" i="4" s="1"/>
  <c r="AC387" i="4"/>
  <c r="AA1133" i="4"/>
  <c r="AE1133" i="4" s="1"/>
  <c r="AC1133" i="4"/>
  <c r="AB1133" i="4"/>
  <c r="AC943" i="4"/>
  <c r="AA943" i="4"/>
  <c r="AE943" i="4" s="1"/>
  <c r="AB943" i="4"/>
  <c r="AA769" i="4"/>
  <c r="AE769" i="4" s="1"/>
  <c r="AC769" i="4"/>
  <c r="AB769" i="4"/>
  <c r="AB679" i="4"/>
  <c r="AA679" i="4"/>
  <c r="AE679" i="4" s="1"/>
  <c r="AC679" i="4"/>
  <c r="AH867" i="4"/>
  <c r="AB524" i="4"/>
  <c r="AA524" i="4"/>
  <c r="AE524" i="4" s="1"/>
  <c r="AC524" i="4"/>
  <c r="AA144" i="4"/>
  <c r="AE144" i="4" s="1"/>
  <c r="AB144" i="4"/>
  <c r="AC144" i="4"/>
  <c r="AA706" i="4"/>
  <c r="AE706" i="4" s="1"/>
  <c r="AC706" i="4"/>
  <c r="AB706" i="4"/>
  <c r="AC703" i="4"/>
  <c r="AA703" i="4"/>
  <c r="AE703" i="4" s="1"/>
  <c r="AB703" i="4"/>
  <c r="AC60" i="4"/>
  <c r="AB60" i="4"/>
  <c r="AA60" i="4"/>
  <c r="AE60" i="4" s="1"/>
  <c r="AH633" i="4"/>
  <c r="AB1050" i="4"/>
  <c r="AH437" i="4"/>
  <c r="AC239" i="4"/>
  <c r="AB239" i="4"/>
  <c r="AA239" i="4"/>
  <c r="AE239" i="4" s="1"/>
  <c r="AA535" i="4"/>
  <c r="AE535" i="4" s="1"/>
  <c r="AB535" i="4"/>
  <c r="AC535" i="4"/>
  <c r="AC773" i="4"/>
  <c r="AB773" i="4"/>
  <c r="AA773" i="4"/>
  <c r="AE773" i="4" s="1"/>
  <c r="AH1038" i="4"/>
  <c r="AA58" i="4"/>
  <c r="AE58" i="4" s="1"/>
  <c r="AC58" i="4"/>
  <c r="AB58" i="4"/>
  <c r="AH424" i="4"/>
  <c r="AB195" i="4"/>
  <c r="AA195" i="4"/>
  <c r="AE195" i="4" s="1"/>
  <c r="AC195" i="4"/>
  <c r="AB165" i="4"/>
  <c r="AA165" i="4"/>
  <c r="AE165" i="4" s="1"/>
  <c r="AC165" i="4"/>
  <c r="AB544" i="4"/>
  <c r="AA544" i="4"/>
  <c r="AE544" i="4" s="1"/>
  <c r="AC544" i="4"/>
  <c r="AA170" i="4"/>
  <c r="AE170" i="4" s="1"/>
  <c r="AB170" i="4"/>
  <c r="AC170" i="4"/>
  <c r="AB302" i="4"/>
  <c r="AA302" i="4"/>
  <c r="AE302" i="4" s="1"/>
  <c r="AC302" i="4"/>
  <c r="AB410" i="4"/>
  <c r="AA410" i="4"/>
  <c r="AE410" i="4" s="1"/>
  <c r="AC410" i="4"/>
  <c r="AH1010" i="4"/>
  <c r="AB156" i="4"/>
  <c r="AC156" i="4"/>
  <c r="AA156" i="4"/>
  <c r="AE156" i="4" s="1"/>
  <c r="AB178" i="4"/>
  <c r="AC178" i="4"/>
  <c r="AA178" i="4"/>
  <c r="AE178" i="4" s="1"/>
  <c r="AB168" i="4"/>
  <c r="AC168" i="4"/>
  <c r="AA168" i="4"/>
  <c r="AE168" i="4" s="1"/>
  <c r="AH459" i="4"/>
  <c r="AC1105" i="4"/>
  <c r="AA1105" i="4"/>
  <c r="AE1105" i="4" s="1"/>
  <c r="AB1105" i="4"/>
  <c r="AH707" i="4"/>
  <c r="AA664" i="4"/>
  <c r="AE664" i="4" s="1"/>
  <c r="AB664" i="4"/>
  <c r="AC664" i="4"/>
  <c r="AZ48" i="4"/>
  <c r="AX48" i="4" s="1"/>
  <c r="AH87" i="4"/>
  <c r="AA133" i="4"/>
  <c r="AE133" i="4" s="1"/>
  <c r="AB133" i="4"/>
  <c r="AC133" i="4"/>
  <c r="AH146" i="4"/>
  <c r="AZ161" i="4"/>
  <c r="AX161" i="4" s="1"/>
  <c r="AB1051" i="4"/>
  <c r="AA1051" i="4"/>
  <c r="AE1051" i="4" s="1"/>
  <c r="AC1051" i="4"/>
  <c r="AC172" i="4"/>
  <c r="AA172" i="4"/>
  <c r="AE172" i="4" s="1"/>
  <c r="AB172" i="4"/>
  <c r="AZ54" i="4"/>
  <c r="AX54" i="4" s="1"/>
  <c r="AH794" i="4"/>
  <c r="AH1018" i="4"/>
  <c r="AH57" i="4"/>
  <c r="AH728" i="4"/>
  <c r="AH185" i="4"/>
  <c r="AH191" i="4"/>
  <c r="AZ132" i="4"/>
  <c r="AX132" i="4" s="1"/>
  <c r="AH128" i="4"/>
  <c r="AZ68" i="4"/>
  <c r="AX68" i="4" s="1"/>
  <c r="AZ126" i="4"/>
  <c r="AX126" i="4" s="1"/>
  <c r="AH393" i="4"/>
  <c r="AH105" i="4"/>
  <c r="AH127" i="4"/>
  <c r="AZ173" i="4"/>
  <c r="AX173" i="4" s="1"/>
  <c r="AH346" i="4"/>
  <c r="AB752" i="4"/>
  <c r="AA752" i="4"/>
  <c r="AE752" i="4" s="1"/>
  <c r="AC752" i="4"/>
  <c r="AH61" i="4"/>
  <c r="AZ16" i="4"/>
  <c r="AX16" i="4" s="1"/>
  <c r="AH433" i="4"/>
  <c r="AH39" i="4"/>
  <c r="AB1028" i="4"/>
  <c r="AC1028" i="4"/>
  <c r="AA1028" i="4"/>
  <c r="AE1028" i="4" s="1"/>
  <c r="AH994" i="4"/>
  <c r="AH976" i="4"/>
  <c r="AB814" i="4"/>
  <c r="AC814" i="4"/>
  <c r="AA814" i="4"/>
  <c r="AE814" i="4" s="1"/>
  <c r="AZ7" i="4"/>
  <c r="AX7" i="4" s="1"/>
  <c r="AA868" i="4"/>
  <c r="AE868" i="4" s="1"/>
  <c r="AB868" i="4"/>
  <c r="AC868" i="4"/>
  <c r="AH122" i="4"/>
  <c r="AA672" i="4"/>
  <c r="AE672" i="4" s="1"/>
  <c r="AC672" i="4"/>
  <c r="AB672" i="4"/>
  <c r="AH166" i="4"/>
  <c r="AA618" i="4"/>
  <c r="AE618" i="4" s="1"/>
  <c r="AC618" i="4"/>
  <c r="AB618" i="4"/>
  <c r="AH759" i="4"/>
  <c r="AH1093" i="4"/>
  <c r="AC434" i="4"/>
  <c r="AA434" i="4"/>
  <c r="AE434" i="4" s="1"/>
  <c r="AB434" i="4"/>
  <c r="AH1025" i="4"/>
  <c r="AZ84" i="4"/>
  <c r="AX84" i="4" s="1"/>
  <c r="AC395" i="4"/>
  <c r="AA395" i="4"/>
  <c r="AE395" i="4" s="1"/>
  <c r="AB395" i="4"/>
  <c r="AH714" i="4"/>
  <c r="AH583" i="4"/>
  <c r="AZ2" i="4"/>
  <c r="AX2" i="4" s="1"/>
  <c r="AH150" i="4"/>
  <c r="AH792" i="4"/>
  <c r="AH341" i="4"/>
  <c r="AH753" i="4"/>
  <c r="AH1061" i="4"/>
  <c r="AH498" i="4"/>
  <c r="AH1125" i="4"/>
  <c r="AZ123" i="4"/>
  <c r="AX123" i="4" s="1"/>
  <c r="AA398" i="4"/>
  <c r="AE398" i="4" s="1"/>
  <c r="AB398" i="4"/>
  <c r="AC398" i="4"/>
  <c r="AH937" i="4"/>
  <c r="AH758" i="4"/>
  <c r="AZ88" i="4"/>
  <c r="AX88" i="4" s="1"/>
  <c r="AH871" i="4"/>
  <c r="AA479" i="4"/>
  <c r="AE479" i="4" s="1"/>
  <c r="AB479" i="4"/>
  <c r="AC479" i="4"/>
  <c r="AB301" i="4"/>
  <c r="AA301" i="4"/>
  <c r="AE301" i="4" s="1"/>
  <c r="AC301" i="4"/>
  <c r="AA229" i="4"/>
  <c r="AE229" i="4" s="1"/>
  <c r="AB229" i="4"/>
  <c r="AC229" i="4"/>
  <c r="AA980" i="4"/>
  <c r="AE980" i="4" s="1"/>
  <c r="AB980" i="4"/>
  <c r="AC980" i="4"/>
  <c r="AH658" i="4"/>
  <c r="AH222" i="4"/>
  <c r="AH988" i="4"/>
  <c r="AZ9" i="4"/>
  <c r="AX9" i="4" s="1"/>
  <c r="AH38" i="4"/>
  <c r="AH944" i="4"/>
  <c r="AH212" i="4"/>
  <c r="AZ142" i="4"/>
  <c r="AX142" i="4" s="1"/>
  <c r="AA418" i="4"/>
  <c r="AE418" i="4" s="1"/>
  <c r="AB418" i="4"/>
  <c r="AC418" i="4"/>
  <c r="AH647" i="4"/>
  <c r="AH1102" i="4"/>
  <c r="AH634" i="4"/>
  <c r="AH336" i="4"/>
  <c r="AZ55" i="4"/>
  <c r="AX55" i="4" s="1"/>
  <c r="AH702" i="4"/>
  <c r="AH579" i="4"/>
  <c r="AH151" i="4"/>
  <c r="AZ187" i="4"/>
  <c r="AX187" i="4" s="1"/>
  <c r="AH508" i="4"/>
  <c r="AH492" i="4"/>
  <c r="AH161" i="4"/>
  <c r="AH596" i="4"/>
  <c r="AH697" i="4"/>
  <c r="AH1103" i="4"/>
  <c r="AH47" i="4"/>
  <c r="AH43" i="4"/>
  <c r="AH918" i="4"/>
  <c r="AZ8" i="4"/>
  <c r="AX8" i="4" s="1"/>
  <c r="AH1146" i="4"/>
  <c r="AZ98" i="4"/>
  <c r="AX98" i="4" s="1"/>
  <c r="AH808" i="4"/>
  <c r="AH822" i="4"/>
  <c r="AH935" i="4"/>
  <c r="AZ38" i="4"/>
  <c r="AX38" i="4" s="1"/>
  <c r="AH990" i="4"/>
  <c r="AH432" i="4"/>
  <c r="AH426" i="4"/>
  <c r="AH960" i="4"/>
  <c r="AH449" i="4"/>
  <c r="AH1045" i="4"/>
  <c r="AZ103" i="4"/>
  <c r="AX103" i="4" s="1"/>
  <c r="AZ138" i="4"/>
  <c r="AX138" i="4" s="1"/>
  <c r="AH265" i="4"/>
  <c r="AH136" i="4"/>
  <c r="AH891" i="4"/>
  <c r="AH587" i="4"/>
  <c r="AZ113" i="4"/>
  <c r="AX113" i="4" s="1"/>
  <c r="AZ105" i="4"/>
  <c r="AX105" i="4" s="1"/>
  <c r="AZ24" i="4"/>
  <c r="AX24" i="4" s="1"/>
  <c r="AH358" i="4"/>
  <c r="AH76" i="4"/>
  <c r="AZ168" i="4"/>
  <c r="AX168" i="4" s="1"/>
  <c r="AH157" i="4"/>
  <c r="AH692" i="4"/>
  <c r="AH120" i="4"/>
  <c r="AH252" i="4"/>
  <c r="AH1137" i="4"/>
  <c r="AH585" i="4"/>
  <c r="AH908" i="4"/>
  <c r="AH912" i="4"/>
  <c r="AH373" i="4"/>
  <c r="AH673" i="4"/>
  <c r="AH1041" i="4"/>
  <c r="AZ128" i="4"/>
  <c r="AX128" i="4" s="1"/>
  <c r="AH303" i="4"/>
  <c r="AH227" i="4"/>
  <c r="AH137" i="4"/>
  <c r="AH684" i="4"/>
  <c r="AH897" i="4"/>
  <c r="AH1033" i="4"/>
  <c r="AH627" i="4"/>
  <c r="AH324" i="4"/>
  <c r="AH380" i="4"/>
  <c r="AZ150" i="4"/>
  <c r="AX150" i="4" s="1"/>
  <c r="AH414" i="4"/>
  <c r="AZ148" i="4"/>
  <c r="AX148" i="4" s="1"/>
  <c r="AH1065" i="4"/>
  <c r="AH733" i="4"/>
  <c r="AH1089" i="4"/>
  <c r="AH1083" i="4"/>
  <c r="AH201" i="4"/>
  <c r="AH386" i="4"/>
  <c r="AZ107" i="4"/>
  <c r="AX107" i="4" s="1"/>
  <c r="AH298" i="4"/>
  <c r="AH663" i="4"/>
  <c r="AA1047" i="4"/>
  <c r="AE1047" i="4" s="1"/>
  <c r="AB1047" i="4"/>
  <c r="AC1047" i="4"/>
  <c r="AB1017" i="4"/>
  <c r="AC1017" i="4"/>
  <c r="AA1017" i="4"/>
  <c r="AE1017" i="4" s="1"/>
  <c r="AB462" i="4"/>
  <c r="AC462" i="4"/>
  <c r="AA462" i="4"/>
  <c r="AE462" i="4" s="1"/>
  <c r="AB230" i="4"/>
  <c r="AA230" i="4"/>
  <c r="AE230" i="4" s="1"/>
  <c r="AC230" i="4"/>
  <c r="AA741" i="4"/>
  <c r="AE741" i="4" s="1"/>
  <c r="AC741" i="4"/>
  <c r="AB741" i="4"/>
  <c r="AB1126" i="4"/>
  <c r="AC1126" i="4"/>
  <c r="AA1126" i="4"/>
  <c r="AE1126" i="4" s="1"/>
  <c r="AA272" i="4"/>
  <c r="AE272" i="4" s="1"/>
  <c r="AB272" i="4"/>
  <c r="AC272" i="4"/>
  <c r="AA1040" i="4"/>
  <c r="AE1040" i="4" s="1"/>
  <c r="AB1040" i="4"/>
  <c r="AC1040" i="4"/>
  <c r="AA1066" i="4"/>
  <c r="AE1066" i="4" s="1"/>
  <c r="AB1066" i="4"/>
  <c r="AC1066" i="4"/>
  <c r="AB688" i="4"/>
  <c r="AC1090" i="4"/>
  <c r="AA1090" i="4"/>
  <c r="AE1090" i="4" s="1"/>
  <c r="AB1090" i="4"/>
  <c r="AA825" i="4"/>
  <c r="AE825" i="4" s="1"/>
  <c r="AB825" i="4"/>
  <c r="AC825" i="4"/>
  <c r="AA688" i="4"/>
  <c r="AE688" i="4" s="1"/>
  <c r="AB1053" i="4"/>
  <c r="AA1053" i="4"/>
  <c r="AE1053" i="4" s="1"/>
  <c r="AC1053" i="4"/>
  <c r="AC625" i="4"/>
  <c r="AB625" i="4"/>
  <c r="AA625" i="4"/>
  <c r="AE625" i="4" s="1"/>
  <c r="AC1097" i="4"/>
  <c r="AA1097" i="4"/>
  <c r="AE1097" i="4" s="1"/>
  <c r="AB1097" i="4"/>
  <c r="AA109" i="4"/>
  <c r="AE109" i="4" s="1"/>
  <c r="AC109" i="4"/>
  <c r="AB109" i="4"/>
  <c r="AC417" i="4"/>
  <c r="AB417" i="4"/>
  <c r="AA417" i="4"/>
  <c r="AE417" i="4" s="1"/>
  <c r="AB480" i="4"/>
  <c r="AA480" i="4"/>
  <c r="AE480" i="4" s="1"/>
  <c r="AC480" i="4"/>
  <c r="AB641" i="4"/>
  <c r="AA641" i="4"/>
  <c r="AE641" i="4" s="1"/>
  <c r="AC641" i="4"/>
  <c r="AC1030" i="4"/>
  <c r="AA1030" i="4"/>
  <c r="AE1030" i="4" s="1"/>
  <c r="AB1030" i="4"/>
  <c r="AC477" i="4"/>
  <c r="AA477" i="4"/>
  <c r="AE477" i="4" s="1"/>
  <c r="AB477" i="4"/>
  <c r="AC646" i="4"/>
  <c r="AA646" i="4"/>
  <c r="AE646" i="4" s="1"/>
  <c r="AB646" i="4"/>
  <c r="AB785" i="4"/>
  <c r="AC785" i="4"/>
  <c r="AA785" i="4"/>
  <c r="AE785" i="4" s="1"/>
  <c r="AC1119" i="4"/>
  <c r="AB1119" i="4"/>
  <c r="AA1119" i="4"/>
  <c r="AE1119" i="4" s="1"/>
  <c r="AC831" i="4" l="1"/>
  <c r="AA831" i="4"/>
  <c r="AE831" i="4" s="1"/>
  <c r="AB831" i="4"/>
  <c r="AA810" i="4"/>
  <c r="AE810" i="4" s="1"/>
  <c r="AC810" i="4"/>
  <c r="AB810" i="4"/>
  <c r="AA260" i="4"/>
  <c r="AE260" i="4" s="1"/>
  <c r="AC260" i="4"/>
  <c r="AB260" i="4"/>
  <c r="AC927" i="4"/>
  <c r="AB927" i="4"/>
  <c r="AA927" i="4"/>
  <c r="AE927" i="4" s="1"/>
  <c r="AB678" i="4"/>
  <c r="AC901" i="4"/>
  <c r="AA757" i="4"/>
  <c r="AE757" i="4" s="1"/>
  <c r="AC999" i="4"/>
  <c r="AA339" i="4"/>
  <c r="AE339" i="4" s="1"/>
  <c r="AC339" i="4"/>
  <c r="AB339" i="4"/>
  <c r="AB1136" i="4"/>
  <c r="AC1136" i="4"/>
  <c r="AA1136" i="4"/>
  <c r="AE1136" i="4" s="1"/>
  <c r="AC1049" i="4"/>
  <c r="AA1049" i="4"/>
  <c r="AE1049" i="4" s="1"/>
  <c r="AB1049" i="4"/>
  <c r="AC985" i="4"/>
  <c r="AC678" i="4"/>
  <c r="AB901" i="4"/>
  <c r="AB474" i="4"/>
  <c r="AC757" i="4"/>
  <c r="AA267" i="4"/>
  <c r="AE267" i="4" s="1"/>
  <c r="AC267" i="4"/>
  <c r="AB267" i="4"/>
  <c r="AC75" i="4"/>
  <c r="AB75" i="4"/>
  <c r="AA75" i="4"/>
  <c r="AE75" i="4" s="1"/>
  <c r="AB985" i="4"/>
  <c r="AA474" i="4"/>
  <c r="AE474" i="4" s="1"/>
  <c r="AA731" i="4"/>
  <c r="AE731" i="4" s="1"/>
  <c r="AC315" i="4"/>
  <c r="AB315" i="4"/>
  <c r="AA315" i="4"/>
  <c r="AE315" i="4" s="1"/>
  <c r="AA961" i="4"/>
  <c r="AE961" i="4" s="1"/>
  <c r="AB961" i="4"/>
  <c r="AC961" i="4"/>
  <c r="AA903" i="4"/>
  <c r="AE903" i="4" s="1"/>
  <c r="AB903" i="4"/>
  <c r="AC903" i="4"/>
  <c r="AA639" i="4"/>
  <c r="AE639" i="4" s="1"/>
  <c r="AC639" i="4"/>
  <c r="AB639" i="4"/>
  <c r="AA973" i="4"/>
  <c r="AE973" i="4" s="1"/>
  <c r="AC973" i="4"/>
  <c r="AB973" i="4"/>
  <c r="AA125" i="4"/>
  <c r="AE125" i="4" s="1"/>
  <c r="AB125" i="4"/>
  <c r="AC125" i="4"/>
  <c r="AB215" i="4"/>
  <c r="AA215" i="4"/>
  <c r="AE215" i="4" s="1"/>
  <c r="AC215" i="4"/>
  <c r="AB1009" i="4"/>
  <c r="AC1009" i="4"/>
  <c r="AA1009" i="4"/>
  <c r="AE1009" i="4" s="1"/>
  <c r="AC568" i="4"/>
  <c r="AB568" i="4"/>
  <c r="AA568" i="4"/>
  <c r="AE568" i="4" s="1"/>
  <c r="AC1046" i="4"/>
  <c r="AB1046" i="4"/>
  <c r="AA1046" i="4"/>
  <c r="AE1046" i="4" s="1"/>
  <c r="AC705" i="4"/>
  <c r="AB705" i="4"/>
  <c r="AA705" i="4"/>
  <c r="AE705" i="4" s="1"/>
  <c r="AB473" i="4"/>
  <c r="AA473" i="4"/>
  <c r="AE473" i="4" s="1"/>
  <c r="AC473" i="4"/>
  <c r="AC135" i="4"/>
  <c r="AA135" i="4"/>
  <c r="AE135" i="4" s="1"/>
  <c r="AB135" i="4"/>
  <c r="AA351" i="4"/>
  <c r="AE351" i="4" s="1"/>
  <c r="AC351" i="4"/>
  <c r="AB351" i="4"/>
  <c r="AC677" i="4"/>
  <c r="AA677" i="4"/>
  <c r="AE677" i="4" s="1"/>
  <c r="AB677" i="4"/>
  <c r="AC656" i="4"/>
  <c r="AA656" i="4"/>
  <c r="AE656" i="4" s="1"/>
  <c r="AB656" i="4"/>
  <c r="AC936" i="4"/>
  <c r="AB936" i="4"/>
  <c r="AA936" i="4"/>
  <c r="AE936" i="4" s="1"/>
  <c r="AB590" i="4"/>
  <c r="AA590" i="4"/>
  <c r="AE590" i="4" s="1"/>
  <c r="AC590" i="4"/>
  <c r="AB884" i="4"/>
  <c r="AC884" i="4"/>
  <c r="AA884" i="4"/>
  <c r="AE884" i="4" s="1"/>
  <c r="AC935" i="4"/>
  <c r="AA935" i="4"/>
  <c r="AE935" i="4" s="1"/>
  <c r="AB935" i="4"/>
  <c r="AA498" i="4"/>
  <c r="AE498" i="4" s="1"/>
  <c r="AC498" i="4"/>
  <c r="AB498" i="4"/>
  <c r="AC563" i="4"/>
  <c r="AB563" i="4"/>
  <c r="AA563" i="4"/>
  <c r="AE563" i="4" s="1"/>
  <c r="AC686" i="4"/>
  <c r="AA686" i="4"/>
  <c r="AE686" i="4" s="1"/>
  <c r="AB686" i="4"/>
  <c r="AC798" i="4"/>
  <c r="AB798" i="4"/>
  <c r="AA798" i="4"/>
  <c r="AE798" i="4" s="1"/>
  <c r="AB1083" i="4"/>
  <c r="AA1083" i="4"/>
  <c r="AE1083" i="4" s="1"/>
  <c r="AC1083" i="4"/>
  <c r="AA324" i="4"/>
  <c r="AE324" i="4" s="1"/>
  <c r="AC324" i="4"/>
  <c r="AB324" i="4"/>
  <c r="AB252" i="4"/>
  <c r="AA252" i="4"/>
  <c r="AE252" i="4" s="1"/>
  <c r="AC252" i="4"/>
  <c r="AA1045" i="4"/>
  <c r="AE1045" i="4" s="1"/>
  <c r="AB1045" i="4"/>
  <c r="AC1045" i="4"/>
  <c r="AA822" i="4"/>
  <c r="AE822" i="4" s="1"/>
  <c r="AB822" i="4"/>
  <c r="AC822" i="4"/>
  <c r="AB1103" i="4"/>
  <c r="AC1103" i="4"/>
  <c r="AA1103" i="4"/>
  <c r="AE1103" i="4" s="1"/>
  <c r="AA579" i="4"/>
  <c r="AE579" i="4" s="1"/>
  <c r="AB579" i="4"/>
  <c r="AC579" i="4"/>
  <c r="AA222" i="4"/>
  <c r="AE222" i="4" s="1"/>
  <c r="AC222" i="4"/>
  <c r="AB222" i="4"/>
  <c r="AA758" i="4"/>
  <c r="AE758" i="4" s="1"/>
  <c r="AB758" i="4"/>
  <c r="AC758" i="4"/>
  <c r="AC1061" i="4"/>
  <c r="AB1061" i="4"/>
  <c r="AA1061" i="4"/>
  <c r="AE1061" i="4" s="1"/>
  <c r="AA1093" i="4"/>
  <c r="AE1093" i="4" s="1"/>
  <c r="AC1093" i="4"/>
  <c r="AB1093" i="4"/>
  <c r="AC105" i="4"/>
  <c r="AA105" i="4"/>
  <c r="AE105" i="4" s="1"/>
  <c r="AB105" i="4"/>
  <c r="AC728" i="4"/>
  <c r="AB728" i="4"/>
  <c r="AA728" i="4"/>
  <c r="AE728" i="4" s="1"/>
  <c r="AB87" i="4"/>
  <c r="AA87" i="4"/>
  <c r="AE87" i="4" s="1"/>
  <c r="AC87" i="4"/>
  <c r="AC377" i="4"/>
  <c r="AB377" i="4"/>
  <c r="AA377" i="4"/>
  <c r="AE377" i="4" s="1"/>
  <c r="AA196" i="4"/>
  <c r="AE196" i="4" s="1"/>
  <c r="AB196" i="4"/>
  <c r="AC196" i="4"/>
  <c r="AC397" i="4"/>
  <c r="AA397" i="4"/>
  <c r="AE397" i="4" s="1"/>
  <c r="AB397" i="4"/>
  <c r="AA1121" i="4"/>
  <c r="AE1121" i="4" s="1"/>
  <c r="AC1121" i="4"/>
  <c r="AB1121" i="4"/>
  <c r="AB539" i="4"/>
  <c r="AC539" i="4"/>
  <c r="AA539" i="4"/>
  <c r="AE539" i="4" s="1"/>
  <c r="AA213" i="4"/>
  <c r="AE213" i="4" s="1"/>
  <c r="AC213" i="4"/>
  <c r="AB213" i="4"/>
  <c r="AC600" i="4"/>
  <c r="AB600" i="4"/>
  <c r="AA600" i="4"/>
  <c r="AE600" i="4" s="1"/>
  <c r="AC840" i="4"/>
  <c r="AA840" i="4"/>
  <c r="AE840" i="4" s="1"/>
  <c r="AB840" i="4"/>
  <c r="AA461" i="4"/>
  <c r="AE461" i="4" s="1"/>
  <c r="AB461" i="4"/>
  <c r="AC461" i="4"/>
  <c r="AA177" i="4"/>
  <c r="AE177" i="4" s="1"/>
  <c r="AC177" i="4"/>
  <c r="AB177" i="4"/>
  <c r="AA240" i="4"/>
  <c r="AE240" i="4" s="1"/>
  <c r="AC240" i="4"/>
  <c r="AB240" i="4"/>
  <c r="AC609" i="4"/>
  <c r="AB609" i="4"/>
  <c r="AA609" i="4"/>
  <c r="AE609" i="4" s="1"/>
  <c r="AB877" i="4"/>
  <c r="AC877" i="4"/>
  <c r="AA877" i="4"/>
  <c r="AE877" i="4" s="1"/>
  <c r="AC126" i="4"/>
  <c r="AA126" i="4"/>
  <c r="AE126" i="4" s="1"/>
  <c r="AB126" i="4"/>
  <c r="AA1001" i="4"/>
  <c r="AE1001" i="4" s="1"/>
  <c r="AB1001" i="4"/>
  <c r="AC1001" i="4"/>
  <c r="AA456" i="4"/>
  <c r="AE456" i="4" s="1"/>
  <c r="AC456" i="4"/>
  <c r="AB456" i="4"/>
  <c r="AB691" i="4"/>
  <c r="AC691" i="4"/>
  <c r="AA691" i="4"/>
  <c r="AE691" i="4" s="1"/>
  <c r="AC201" i="4"/>
  <c r="AA201" i="4"/>
  <c r="AE201" i="4" s="1"/>
  <c r="AB201" i="4"/>
  <c r="AA47" i="4"/>
  <c r="AE47" i="4" s="1"/>
  <c r="AB47" i="4"/>
  <c r="AC47" i="4"/>
  <c r="AA714" i="4"/>
  <c r="AE714" i="4" s="1"/>
  <c r="AC714" i="4"/>
  <c r="AB714" i="4"/>
  <c r="AC103" i="4"/>
  <c r="AA103" i="4"/>
  <c r="AE103" i="4" s="1"/>
  <c r="AB103" i="4"/>
  <c r="AB182" i="4"/>
  <c r="AA182" i="4"/>
  <c r="AE182" i="4" s="1"/>
  <c r="AC182" i="4"/>
  <c r="AC241" i="4"/>
  <c r="AB241" i="4"/>
  <c r="AA241" i="4"/>
  <c r="AE241" i="4" s="1"/>
  <c r="AB797" i="4"/>
  <c r="AA797" i="4"/>
  <c r="AE797" i="4" s="1"/>
  <c r="AC797" i="4"/>
  <c r="AC427" i="4"/>
  <c r="AB427" i="4"/>
  <c r="AA427" i="4"/>
  <c r="AE427" i="4" s="1"/>
  <c r="AA211" i="4"/>
  <c r="AE211" i="4" s="1"/>
  <c r="AC211" i="4"/>
  <c r="AB211" i="4"/>
  <c r="AC650" i="4"/>
  <c r="AA650" i="4"/>
  <c r="AE650" i="4" s="1"/>
  <c r="AB650" i="4"/>
  <c r="AB1089" i="4"/>
  <c r="AC1089" i="4"/>
  <c r="AA1089" i="4"/>
  <c r="AE1089" i="4" s="1"/>
  <c r="AB627" i="4"/>
  <c r="AA627" i="4"/>
  <c r="AE627" i="4" s="1"/>
  <c r="AC627" i="4"/>
  <c r="AC1041" i="4"/>
  <c r="AB1041" i="4"/>
  <c r="AA1041" i="4"/>
  <c r="AE1041" i="4" s="1"/>
  <c r="AB120" i="4"/>
  <c r="AA120" i="4"/>
  <c r="AE120" i="4" s="1"/>
  <c r="AC120" i="4"/>
  <c r="AB449" i="4"/>
  <c r="AA449" i="4"/>
  <c r="AE449" i="4" s="1"/>
  <c r="AC449" i="4"/>
  <c r="AA808" i="4"/>
  <c r="AE808" i="4" s="1"/>
  <c r="AC808" i="4"/>
  <c r="AB808" i="4"/>
  <c r="AA697" i="4"/>
  <c r="AE697" i="4" s="1"/>
  <c r="AB697" i="4"/>
  <c r="AC697" i="4"/>
  <c r="AA702" i="4"/>
  <c r="AE702" i="4" s="1"/>
  <c r="AC702" i="4"/>
  <c r="AB702" i="4"/>
  <c r="AA658" i="4"/>
  <c r="AE658" i="4" s="1"/>
  <c r="AB658" i="4"/>
  <c r="AC658" i="4"/>
  <c r="AA937" i="4"/>
  <c r="AE937" i="4" s="1"/>
  <c r="AC937" i="4"/>
  <c r="AB937" i="4"/>
  <c r="AC753" i="4"/>
  <c r="AA753" i="4"/>
  <c r="AE753" i="4" s="1"/>
  <c r="AB753" i="4"/>
  <c r="AB759" i="4"/>
  <c r="AA759" i="4"/>
  <c r="AE759" i="4" s="1"/>
  <c r="AC759" i="4"/>
  <c r="AB122" i="4"/>
  <c r="AC122" i="4"/>
  <c r="AA122" i="4"/>
  <c r="AE122" i="4" s="1"/>
  <c r="AC976" i="4"/>
  <c r="AB976" i="4"/>
  <c r="AA976" i="4"/>
  <c r="AE976" i="4" s="1"/>
  <c r="AA61" i="4"/>
  <c r="AE61" i="4" s="1"/>
  <c r="AC61" i="4"/>
  <c r="AB61" i="4"/>
  <c r="AC393" i="4"/>
  <c r="AB393" i="4"/>
  <c r="AA393" i="4"/>
  <c r="AE393" i="4" s="1"/>
  <c r="AB57" i="4"/>
  <c r="AC57" i="4"/>
  <c r="AA57" i="4"/>
  <c r="AE57" i="4" s="1"/>
  <c r="AC459" i="4"/>
  <c r="AB459" i="4"/>
  <c r="AA459" i="4"/>
  <c r="AE459" i="4" s="1"/>
  <c r="AB867" i="4"/>
  <c r="AC867" i="4"/>
  <c r="AA867" i="4"/>
  <c r="AE867" i="4" s="1"/>
  <c r="AB776" i="4"/>
  <c r="AC776" i="4"/>
  <c r="AA776" i="4"/>
  <c r="AE776" i="4" s="1"/>
  <c r="AB349" i="4"/>
  <c r="AC349" i="4"/>
  <c r="AA349" i="4"/>
  <c r="AE349" i="4" s="1"/>
  <c r="AB108" i="4"/>
  <c r="AC108" i="4"/>
  <c r="AA108" i="4"/>
  <c r="AE108" i="4" s="1"/>
  <c r="AB389" i="4"/>
  <c r="AA389" i="4"/>
  <c r="AE389" i="4" s="1"/>
  <c r="AC389" i="4"/>
  <c r="AC631" i="4"/>
  <c r="AA631" i="4"/>
  <c r="AE631" i="4" s="1"/>
  <c r="AB631" i="4"/>
  <c r="AB316" i="4"/>
  <c r="AA316" i="4"/>
  <c r="AE316" i="4" s="1"/>
  <c r="AC316" i="4"/>
  <c r="AC755" i="4"/>
  <c r="AA755" i="4"/>
  <c r="AE755" i="4" s="1"/>
  <c r="AB755" i="4"/>
  <c r="AB655" i="4"/>
  <c r="AA655" i="4"/>
  <c r="AE655" i="4" s="1"/>
  <c r="AC655" i="4"/>
  <c r="AA576" i="4"/>
  <c r="AE576" i="4" s="1"/>
  <c r="AC576" i="4"/>
  <c r="AB576" i="4"/>
  <c r="AA448" i="4"/>
  <c r="AE448" i="4" s="1"/>
  <c r="AB448" i="4"/>
  <c r="AC448" i="4"/>
  <c r="AA873" i="4"/>
  <c r="AE873" i="4" s="1"/>
  <c r="AB873" i="4"/>
  <c r="AC873" i="4"/>
  <c r="AC852" i="4"/>
  <c r="AA852" i="4"/>
  <c r="AE852" i="4" s="1"/>
  <c r="AB852" i="4"/>
  <c r="AC993" i="4"/>
  <c r="AA993" i="4"/>
  <c r="AE993" i="4" s="1"/>
  <c r="AB993" i="4"/>
  <c r="AB981" i="4"/>
  <c r="AC981" i="4"/>
  <c r="AA981" i="4"/>
  <c r="AE981" i="4" s="1"/>
  <c r="AA834" i="4"/>
  <c r="AE834" i="4" s="1"/>
  <c r="AC834" i="4"/>
  <c r="AB834" i="4"/>
  <c r="AC180" i="4"/>
  <c r="AA180" i="4"/>
  <c r="AE180" i="4" s="1"/>
  <c r="AB180" i="4"/>
  <c r="AC118" i="4"/>
  <c r="AA118" i="4"/>
  <c r="AE118" i="4" s="1"/>
  <c r="AB118" i="4"/>
  <c r="AA162" i="4"/>
  <c r="AE162" i="4" s="1"/>
  <c r="AB162" i="4"/>
  <c r="AC162" i="4"/>
  <c r="AA143" i="4"/>
  <c r="AE143" i="4" s="1"/>
  <c r="AB143" i="4"/>
  <c r="AC143" i="4"/>
  <c r="AC124" i="4"/>
  <c r="AA124" i="4"/>
  <c r="AE124" i="4" s="1"/>
  <c r="AB124" i="4"/>
  <c r="AC1124" i="4"/>
  <c r="AB1124" i="4"/>
  <c r="AA1124" i="4"/>
  <c r="AE1124" i="4" s="1"/>
  <c r="AA99" i="4"/>
  <c r="AE99" i="4" s="1"/>
  <c r="AB99" i="4"/>
  <c r="AC99" i="4"/>
  <c r="AC127" i="4"/>
  <c r="AB127" i="4"/>
  <c r="AA127" i="4"/>
  <c r="AE127" i="4" s="1"/>
  <c r="AB1020" i="4"/>
  <c r="AC1020" i="4"/>
  <c r="AA1020" i="4"/>
  <c r="AE1020" i="4" s="1"/>
  <c r="AA1033" i="4"/>
  <c r="AE1033" i="4" s="1"/>
  <c r="AB1033" i="4"/>
  <c r="AC1033" i="4"/>
  <c r="AA960" i="4"/>
  <c r="AE960" i="4" s="1"/>
  <c r="AB960" i="4"/>
  <c r="AC960" i="4"/>
  <c r="AB596" i="4"/>
  <c r="AA596" i="4"/>
  <c r="AE596" i="4" s="1"/>
  <c r="AC596" i="4"/>
  <c r="AB573" i="4"/>
  <c r="AA573" i="4"/>
  <c r="AE573" i="4" s="1"/>
  <c r="AC573" i="4"/>
  <c r="AB361" i="4"/>
  <c r="AC361" i="4"/>
  <c r="AA361" i="4"/>
  <c r="AE361" i="4" s="1"/>
  <c r="AA1095" i="4"/>
  <c r="AE1095" i="4" s="1"/>
  <c r="AC1095" i="4"/>
  <c r="AB1095" i="4"/>
  <c r="AB885" i="4"/>
  <c r="AC885" i="4"/>
  <c r="AA885" i="4"/>
  <c r="AE885" i="4" s="1"/>
  <c r="AC713" i="4"/>
  <c r="AA713" i="4"/>
  <c r="AE713" i="4" s="1"/>
  <c r="AB713" i="4"/>
  <c r="AA782" i="4"/>
  <c r="AE782" i="4" s="1"/>
  <c r="AB782" i="4"/>
  <c r="AC782" i="4"/>
  <c r="AC155" i="4"/>
  <c r="AB155" i="4"/>
  <c r="AA155" i="4"/>
  <c r="AE155" i="4" s="1"/>
  <c r="AC394" i="4"/>
  <c r="AA394" i="4"/>
  <c r="AE394" i="4" s="1"/>
  <c r="AB394" i="4"/>
  <c r="AC866" i="4"/>
  <c r="AA866" i="4"/>
  <c r="AE866" i="4" s="1"/>
  <c r="AB866" i="4"/>
  <c r="AC914" i="4"/>
  <c r="AB914" i="4"/>
  <c r="AA914" i="4"/>
  <c r="AE914" i="4" s="1"/>
  <c r="AC49" i="4"/>
  <c r="AB49" i="4"/>
  <c r="AA49" i="4"/>
  <c r="AE49" i="4" s="1"/>
  <c r="AC611" i="4"/>
  <c r="AB611" i="4"/>
  <c r="AA611" i="4"/>
  <c r="AE611" i="4" s="1"/>
  <c r="AC787" i="4"/>
  <c r="AB787" i="4"/>
  <c r="AA787" i="4"/>
  <c r="AE787" i="4" s="1"/>
  <c r="AA235" i="4"/>
  <c r="AE235" i="4" s="1"/>
  <c r="AC235" i="4"/>
  <c r="AB235" i="4"/>
  <c r="AA1094" i="4"/>
  <c r="AE1094" i="4" s="1"/>
  <c r="AC1094" i="4"/>
  <c r="AB1094" i="4"/>
  <c r="AA1054" i="4"/>
  <c r="AE1054" i="4" s="1"/>
  <c r="AC1054" i="4"/>
  <c r="AB1054" i="4"/>
  <c r="AB988" i="4"/>
  <c r="AA988" i="4"/>
  <c r="AE988" i="4" s="1"/>
  <c r="AC988" i="4"/>
  <c r="AB827" i="4"/>
  <c r="AA827" i="4"/>
  <c r="AE827" i="4" s="1"/>
  <c r="AC827" i="4"/>
  <c r="AB733" i="4"/>
  <c r="AC733" i="4"/>
  <c r="AA733" i="4"/>
  <c r="AE733" i="4" s="1"/>
  <c r="AC587" i="4"/>
  <c r="AB587" i="4"/>
  <c r="AA587" i="4"/>
  <c r="AE587" i="4" s="1"/>
  <c r="AA341" i="4"/>
  <c r="AE341" i="4" s="1"/>
  <c r="AB341" i="4"/>
  <c r="AC341" i="4"/>
  <c r="AC994" i="4"/>
  <c r="AA994" i="4"/>
  <c r="AE994" i="4" s="1"/>
  <c r="AB994" i="4"/>
  <c r="AB1018" i="4"/>
  <c r="AC1018" i="4"/>
  <c r="AA1018" i="4"/>
  <c r="AE1018" i="4" s="1"/>
  <c r="AC1038" i="4"/>
  <c r="AB1038" i="4"/>
  <c r="AA1038" i="4"/>
  <c r="AE1038" i="4" s="1"/>
  <c r="AA560" i="4"/>
  <c r="AE560" i="4" s="1"/>
  <c r="AB560" i="4"/>
  <c r="AC560" i="4"/>
  <c r="AC680" i="4"/>
  <c r="AB680" i="4"/>
  <c r="AA680" i="4"/>
  <c r="AE680" i="4" s="1"/>
  <c r="AB902" i="4"/>
  <c r="AC902" i="4"/>
  <c r="AA902" i="4"/>
  <c r="AE902" i="4" s="1"/>
  <c r="AC872" i="4"/>
  <c r="AA872" i="4"/>
  <c r="AE872" i="4" s="1"/>
  <c r="AB872" i="4"/>
  <c r="AC893" i="4"/>
  <c r="AA893" i="4"/>
  <c r="AE893" i="4" s="1"/>
  <c r="AB893" i="4"/>
  <c r="AB663" i="4"/>
  <c r="AA663" i="4"/>
  <c r="AE663" i="4" s="1"/>
  <c r="AC663" i="4"/>
  <c r="AB1065" i="4"/>
  <c r="AC1065" i="4"/>
  <c r="AA1065" i="4"/>
  <c r="AE1065" i="4" s="1"/>
  <c r="AB897" i="4"/>
  <c r="AC897" i="4"/>
  <c r="AA897" i="4"/>
  <c r="AE897" i="4" s="1"/>
  <c r="AB373" i="4"/>
  <c r="AA373" i="4"/>
  <c r="AE373" i="4" s="1"/>
  <c r="AC373" i="4"/>
  <c r="AB157" i="4"/>
  <c r="AA157" i="4"/>
  <c r="AE157" i="4" s="1"/>
  <c r="AC157" i="4"/>
  <c r="AB891" i="4"/>
  <c r="AC891" i="4"/>
  <c r="AA891" i="4"/>
  <c r="AE891" i="4" s="1"/>
  <c r="AA426" i="4"/>
  <c r="AE426" i="4" s="1"/>
  <c r="AB426" i="4"/>
  <c r="AC426" i="4"/>
  <c r="AB1146" i="4"/>
  <c r="AC1146" i="4"/>
  <c r="AA1146" i="4"/>
  <c r="AE1146" i="4" s="1"/>
  <c r="AC161" i="4"/>
  <c r="AB161" i="4"/>
  <c r="AA161" i="4"/>
  <c r="AE161" i="4" s="1"/>
  <c r="AA336" i="4"/>
  <c r="AE336" i="4" s="1"/>
  <c r="AB336" i="4"/>
  <c r="AC336" i="4"/>
  <c r="AB212" i="4"/>
  <c r="AC212" i="4"/>
  <c r="AA212" i="4"/>
  <c r="AE212" i="4" s="1"/>
  <c r="AA792" i="4"/>
  <c r="AE792" i="4" s="1"/>
  <c r="AB792" i="4"/>
  <c r="AC792" i="4"/>
  <c r="AB794" i="4"/>
  <c r="AC794" i="4"/>
  <c r="AA794" i="4"/>
  <c r="AE794" i="4" s="1"/>
  <c r="AA1010" i="4"/>
  <c r="AE1010" i="4" s="1"/>
  <c r="AB1010" i="4"/>
  <c r="AC1010" i="4"/>
  <c r="AB309" i="4"/>
  <c r="AA309" i="4"/>
  <c r="AE309" i="4" s="1"/>
  <c r="AC309" i="4"/>
  <c r="AA938" i="4"/>
  <c r="AE938" i="4" s="1"/>
  <c r="AC938" i="4"/>
  <c r="AB938" i="4"/>
  <c r="AB1016" i="4"/>
  <c r="AA1016" i="4"/>
  <c r="AE1016" i="4" s="1"/>
  <c r="AC1016" i="4"/>
  <c r="AB1071" i="4"/>
  <c r="AA1071" i="4"/>
  <c r="AE1071" i="4" s="1"/>
  <c r="AC1071" i="4"/>
  <c r="AC1032" i="4"/>
  <c r="AA1032" i="4"/>
  <c r="AE1032" i="4" s="1"/>
  <c r="AB1032" i="4"/>
  <c r="AB334" i="4"/>
  <c r="AA334" i="4"/>
  <c r="AE334" i="4" s="1"/>
  <c r="AC334" i="4"/>
  <c r="AC36" i="4"/>
  <c r="AB36" i="4"/>
  <c r="AA36" i="4"/>
  <c r="AE36" i="4" s="1"/>
  <c r="AA876" i="4"/>
  <c r="AE876" i="4" s="1"/>
  <c r="AB876" i="4"/>
  <c r="AC876" i="4"/>
  <c r="AB509" i="4"/>
  <c r="AA509" i="4"/>
  <c r="AE509" i="4" s="1"/>
  <c r="AC509" i="4"/>
  <c r="AB188" i="4"/>
  <c r="AA188" i="4"/>
  <c r="AE188" i="4" s="1"/>
  <c r="AC188" i="4"/>
  <c r="AA392" i="4"/>
  <c r="AE392" i="4" s="1"/>
  <c r="AC392" i="4"/>
  <c r="AB392" i="4"/>
  <c r="AB360" i="4"/>
  <c r="AC360" i="4"/>
  <c r="AA360" i="4"/>
  <c r="AE360" i="4" s="1"/>
  <c r="AB344" i="4"/>
  <c r="AA344" i="4"/>
  <c r="AE344" i="4" s="1"/>
  <c r="AC344" i="4"/>
  <c r="AA65" i="4"/>
  <c r="AE65" i="4" s="1"/>
  <c r="AC65" i="4"/>
  <c r="AB65" i="4"/>
  <c r="AB282" i="4"/>
  <c r="AA282" i="4"/>
  <c r="AE282" i="4" s="1"/>
  <c r="AC282" i="4"/>
  <c r="AA751" i="4"/>
  <c r="AE751" i="4" s="1"/>
  <c r="AC751" i="4"/>
  <c r="AB751" i="4"/>
  <c r="AA856" i="4"/>
  <c r="AE856" i="4" s="1"/>
  <c r="AB856" i="4"/>
  <c r="AC856" i="4"/>
  <c r="AC913" i="4"/>
  <c r="AA913" i="4"/>
  <c r="AE913" i="4" s="1"/>
  <c r="AB913" i="4"/>
  <c r="AB62" i="4"/>
  <c r="AC62" i="4"/>
  <c r="AA62" i="4"/>
  <c r="AE62" i="4" s="1"/>
  <c r="AC34" i="4"/>
  <c r="AA34" i="4"/>
  <c r="AE34" i="4" s="1"/>
  <c r="AB34" i="4"/>
  <c r="AA820" i="4"/>
  <c r="AE820" i="4" s="1"/>
  <c r="AB820" i="4"/>
  <c r="AC820" i="4"/>
  <c r="AC345" i="4"/>
  <c r="AB345" i="4"/>
  <c r="AA345" i="4"/>
  <c r="AE345" i="4" s="1"/>
  <c r="AA917" i="4"/>
  <c r="AE917" i="4" s="1"/>
  <c r="AB917" i="4"/>
  <c r="AC917" i="4"/>
  <c r="AB748" i="4"/>
  <c r="AA748" i="4"/>
  <c r="AE748" i="4" s="1"/>
  <c r="AC748" i="4"/>
  <c r="AA978" i="4"/>
  <c r="AE978" i="4" s="1"/>
  <c r="AC978" i="4"/>
  <c r="AB978" i="4"/>
  <c r="AB1005" i="4"/>
  <c r="AC1005" i="4"/>
  <c r="AA1005" i="4"/>
  <c r="AE1005" i="4" s="1"/>
  <c r="AA951" i="4"/>
  <c r="AE951" i="4" s="1"/>
  <c r="AC951" i="4"/>
  <c r="AB951" i="4"/>
  <c r="AA558" i="4"/>
  <c r="AE558" i="4" s="1"/>
  <c r="AB558" i="4"/>
  <c r="AC558" i="4"/>
  <c r="AB1137" i="4"/>
  <c r="AC1137" i="4"/>
  <c r="AA1137" i="4"/>
  <c r="AE1137" i="4" s="1"/>
  <c r="AA294" i="4"/>
  <c r="AE294" i="4" s="1"/>
  <c r="AB294" i="4"/>
  <c r="AC294" i="4"/>
  <c r="AB673" i="4"/>
  <c r="AA673" i="4"/>
  <c r="AE673" i="4" s="1"/>
  <c r="AC673" i="4"/>
  <c r="AC541" i="4"/>
  <c r="AA541" i="4"/>
  <c r="AE541" i="4" s="1"/>
  <c r="AB541" i="4"/>
  <c r="AB298" i="4"/>
  <c r="AC298" i="4"/>
  <c r="AA298" i="4"/>
  <c r="AE298" i="4" s="1"/>
  <c r="AB684" i="4"/>
  <c r="AA684" i="4"/>
  <c r="AE684" i="4" s="1"/>
  <c r="AC684" i="4"/>
  <c r="AB912" i="4"/>
  <c r="AA912" i="4"/>
  <c r="AE912" i="4" s="1"/>
  <c r="AC912" i="4"/>
  <c r="AB136" i="4"/>
  <c r="AA136" i="4"/>
  <c r="AE136" i="4" s="1"/>
  <c r="AC136" i="4"/>
  <c r="AB492" i="4"/>
  <c r="AA492" i="4"/>
  <c r="AE492" i="4" s="1"/>
  <c r="AC492" i="4"/>
  <c r="AA634" i="4"/>
  <c r="AE634" i="4" s="1"/>
  <c r="AB634" i="4"/>
  <c r="AC634" i="4"/>
  <c r="AB944" i="4"/>
  <c r="AA944" i="4"/>
  <c r="AE944" i="4" s="1"/>
  <c r="AC944" i="4"/>
  <c r="AA150" i="4"/>
  <c r="AE150" i="4" s="1"/>
  <c r="AB150" i="4"/>
  <c r="AC150" i="4"/>
  <c r="AA1025" i="4"/>
  <c r="AE1025" i="4" s="1"/>
  <c r="AC1025" i="4"/>
  <c r="AB1025" i="4"/>
  <c r="AB128" i="4"/>
  <c r="AC128" i="4"/>
  <c r="AA128" i="4"/>
  <c r="AE128" i="4" s="1"/>
  <c r="AC146" i="4"/>
  <c r="AB146" i="4"/>
  <c r="AA146" i="4"/>
  <c r="AE146" i="4" s="1"/>
  <c r="AC437" i="4"/>
  <c r="AB437" i="4"/>
  <c r="AA437" i="4"/>
  <c r="AE437" i="4" s="1"/>
  <c r="AC813" i="4"/>
  <c r="AA813" i="4"/>
  <c r="AE813" i="4" s="1"/>
  <c r="AB813" i="4"/>
  <c r="AB297" i="4"/>
  <c r="AC297" i="4"/>
  <c r="AA297" i="4"/>
  <c r="AE297" i="4" s="1"/>
  <c r="AC803" i="4"/>
  <c r="AA803" i="4"/>
  <c r="AE803" i="4" s="1"/>
  <c r="AB803" i="4"/>
  <c r="AC768" i="4"/>
  <c r="AB768" i="4"/>
  <c r="AA768" i="4"/>
  <c r="AE768" i="4" s="1"/>
  <c r="AC850" i="4"/>
  <c r="AA850" i="4"/>
  <c r="AE850" i="4" s="1"/>
  <c r="AB850" i="4"/>
  <c r="AB313" i="4"/>
  <c r="AC313" i="4"/>
  <c r="AA313" i="4"/>
  <c r="AE313" i="4" s="1"/>
  <c r="AA90" i="4"/>
  <c r="AE90" i="4" s="1"/>
  <c r="AB90" i="4"/>
  <c r="AC90" i="4"/>
  <c r="AA1069" i="4"/>
  <c r="AE1069" i="4" s="1"/>
  <c r="AB1069" i="4"/>
  <c r="AC1069" i="4"/>
  <c r="AC70" i="4"/>
  <c r="AA70" i="4"/>
  <c r="AE70" i="4" s="1"/>
  <c r="AB70" i="4"/>
  <c r="AB197" i="4"/>
  <c r="AC197" i="4"/>
  <c r="AA197" i="4"/>
  <c r="AE197" i="4" s="1"/>
  <c r="AA1074" i="4"/>
  <c r="AE1074" i="4" s="1"/>
  <c r="AC1074" i="4"/>
  <c r="AB1074" i="4"/>
  <c r="AA562" i="4"/>
  <c r="AE562" i="4" s="1"/>
  <c r="AB562" i="4"/>
  <c r="AC562" i="4"/>
  <c r="AA96" i="4"/>
  <c r="AE96" i="4" s="1"/>
  <c r="AC96" i="4"/>
  <c r="AB96" i="4"/>
  <c r="AA1130" i="4"/>
  <c r="AE1130" i="4" s="1"/>
  <c r="AC1130" i="4"/>
  <c r="AB1130" i="4"/>
  <c r="AB271" i="4"/>
  <c r="AC271" i="4"/>
  <c r="AA271" i="4"/>
  <c r="AE271" i="4" s="1"/>
  <c r="AB408" i="4"/>
  <c r="AA408" i="4"/>
  <c r="AE408" i="4" s="1"/>
  <c r="AC408" i="4"/>
  <c r="AB1127" i="4"/>
  <c r="AC1127" i="4"/>
  <c r="AA1127" i="4"/>
  <c r="AE1127" i="4" s="1"/>
  <c r="AC765" i="4"/>
  <c r="AB765" i="4"/>
  <c r="AA765" i="4"/>
  <c r="AE765" i="4" s="1"/>
  <c r="AA574" i="4"/>
  <c r="AE574" i="4" s="1"/>
  <c r="AB574" i="4"/>
  <c r="AC574" i="4"/>
  <c r="AC463" i="4"/>
  <c r="AB463" i="4"/>
  <c r="AA463" i="4"/>
  <c r="AE463" i="4" s="1"/>
  <c r="AC972" i="4"/>
  <c r="AA972" i="4"/>
  <c r="AE972" i="4" s="1"/>
  <c r="AB972" i="4"/>
  <c r="AA932" i="4"/>
  <c r="AE932" i="4" s="1"/>
  <c r="AC932" i="4"/>
  <c r="AB932" i="4"/>
  <c r="AA210" i="4"/>
  <c r="AE210" i="4" s="1"/>
  <c r="AC210" i="4"/>
  <c r="AB210" i="4"/>
  <c r="AB567" i="4"/>
  <c r="AA567" i="4"/>
  <c r="AE567" i="4" s="1"/>
  <c r="AC567" i="4"/>
  <c r="AC380" i="4"/>
  <c r="AB380" i="4"/>
  <c r="AA380" i="4"/>
  <c r="AE380" i="4" s="1"/>
  <c r="AC151" i="4"/>
  <c r="AA151" i="4"/>
  <c r="AE151" i="4" s="1"/>
  <c r="AB151" i="4"/>
  <c r="AC433" i="4"/>
  <c r="AB433" i="4"/>
  <c r="AA433" i="4"/>
  <c r="AE433" i="4" s="1"/>
  <c r="AA471" i="4"/>
  <c r="AE471" i="4" s="1"/>
  <c r="AC471" i="4"/>
  <c r="AB471" i="4"/>
  <c r="AB692" i="4"/>
  <c r="AA692" i="4"/>
  <c r="AE692" i="4" s="1"/>
  <c r="AC692" i="4"/>
  <c r="AC432" i="4"/>
  <c r="AA432" i="4"/>
  <c r="AE432" i="4" s="1"/>
  <c r="AB432" i="4"/>
  <c r="AC414" i="4"/>
  <c r="AA414" i="4"/>
  <c r="AE414" i="4" s="1"/>
  <c r="AB414" i="4"/>
  <c r="AB137" i="4"/>
  <c r="AC137" i="4"/>
  <c r="AA137" i="4"/>
  <c r="AE137" i="4" s="1"/>
  <c r="AC908" i="4"/>
  <c r="AA908" i="4"/>
  <c r="AE908" i="4" s="1"/>
  <c r="AB908" i="4"/>
  <c r="AC76" i="4"/>
  <c r="AB76" i="4"/>
  <c r="AA76" i="4"/>
  <c r="AE76" i="4" s="1"/>
  <c r="AA265" i="4"/>
  <c r="AE265" i="4" s="1"/>
  <c r="AB265" i="4"/>
  <c r="AC265" i="4"/>
  <c r="AC990" i="4"/>
  <c r="AA990" i="4"/>
  <c r="AE990" i="4" s="1"/>
  <c r="AB990" i="4"/>
  <c r="AA918" i="4"/>
  <c r="AE918" i="4" s="1"/>
  <c r="AB918" i="4"/>
  <c r="AC918" i="4"/>
  <c r="AC508" i="4"/>
  <c r="AB508" i="4"/>
  <c r="AA508" i="4"/>
  <c r="AE508" i="4" s="1"/>
  <c r="AA1102" i="4"/>
  <c r="AE1102" i="4" s="1"/>
  <c r="AC1102" i="4"/>
  <c r="AB1102" i="4"/>
  <c r="AC38" i="4"/>
  <c r="AB38" i="4"/>
  <c r="AA38" i="4"/>
  <c r="AE38" i="4" s="1"/>
  <c r="AC166" i="4"/>
  <c r="AB166" i="4"/>
  <c r="AA166" i="4"/>
  <c r="AE166" i="4" s="1"/>
  <c r="AA346" i="4"/>
  <c r="AE346" i="4" s="1"/>
  <c r="AB346" i="4"/>
  <c r="AC346" i="4"/>
  <c r="AC707" i="4"/>
  <c r="AB707" i="4"/>
  <c r="AA707" i="4"/>
  <c r="AE707" i="4" s="1"/>
  <c r="AC723" i="4"/>
  <c r="AA723" i="4"/>
  <c r="AE723" i="4" s="1"/>
  <c r="AB723" i="4"/>
  <c r="AB378" i="4"/>
  <c r="AC378" i="4"/>
  <c r="AA378" i="4"/>
  <c r="AE378" i="4" s="1"/>
  <c r="AA929" i="4"/>
  <c r="AE929" i="4" s="1"/>
  <c r="AC929" i="4"/>
  <c r="AB929" i="4"/>
  <c r="AA335" i="4"/>
  <c r="AE335" i="4" s="1"/>
  <c r="AB335" i="4"/>
  <c r="AC335" i="4"/>
  <c r="AA149" i="4"/>
  <c r="AE149" i="4" s="1"/>
  <c r="AC149" i="4"/>
  <c r="AB149" i="4"/>
  <c r="AA550" i="4"/>
  <c r="AE550" i="4" s="1"/>
  <c r="AB550" i="4"/>
  <c r="AC550" i="4"/>
  <c r="AB909" i="4"/>
  <c r="AA909" i="4"/>
  <c r="AE909" i="4" s="1"/>
  <c r="AC909" i="4"/>
  <c r="AB1043" i="4"/>
  <c r="AA1043" i="4"/>
  <c r="AE1043" i="4" s="1"/>
  <c r="AC1043" i="4"/>
  <c r="AC796" i="4"/>
  <c r="AA796" i="4"/>
  <c r="AE796" i="4" s="1"/>
  <c r="AB796" i="4"/>
  <c r="AB1129" i="4"/>
  <c r="AA1129" i="4"/>
  <c r="AE1129" i="4" s="1"/>
  <c r="AC1129" i="4"/>
  <c r="AB717" i="4"/>
  <c r="AA717" i="4"/>
  <c r="AE717" i="4" s="1"/>
  <c r="AC717" i="4"/>
  <c r="AB388" i="4"/>
  <c r="AC388" i="4"/>
  <c r="AA388" i="4"/>
  <c r="AE388" i="4" s="1"/>
  <c r="AA32" i="4"/>
  <c r="AE32" i="4" s="1"/>
  <c r="AC32" i="4"/>
  <c r="AB32" i="4"/>
  <c r="AC552" i="4"/>
  <c r="AB552" i="4"/>
  <c r="AA552" i="4"/>
  <c r="AE552" i="4" s="1"/>
  <c r="AA64" i="4"/>
  <c r="AE64" i="4" s="1"/>
  <c r="AB64" i="4"/>
  <c r="AC64" i="4"/>
  <c r="AB139" i="4"/>
  <c r="AC139" i="4"/>
  <c r="AA139" i="4"/>
  <c r="AE139" i="4" s="1"/>
  <c r="AC593" i="4"/>
  <c r="AA593" i="4"/>
  <c r="AE593" i="4" s="1"/>
  <c r="AB593" i="4"/>
  <c r="AA1115" i="4"/>
  <c r="AE1115" i="4" s="1"/>
  <c r="AB1115" i="4"/>
  <c r="AC1115" i="4"/>
  <c r="AA805" i="4"/>
  <c r="AE805" i="4" s="1"/>
  <c r="AB805" i="4"/>
  <c r="AC805" i="4"/>
  <c r="AB1035" i="4"/>
  <c r="AC1035" i="4"/>
  <c r="AA1035" i="4"/>
  <c r="AE1035" i="4" s="1"/>
  <c r="AC303" i="4"/>
  <c r="AB303" i="4"/>
  <c r="AA303" i="4"/>
  <c r="AE303" i="4" s="1"/>
  <c r="AC185" i="4"/>
  <c r="AA185" i="4"/>
  <c r="AE185" i="4" s="1"/>
  <c r="AB185" i="4"/>
  <c r="AB779" i="4"/>
  <c r="AA779" i="4"/>
  <c r="AE779" i="4" s="1"/>
  <c r="AC779" i="4"/>
  <c r="AA386" i="4"/>
  <c r="AE386" i="4" s="1"/>
  <c r="AB386" i="4"/>
  <c r="AC386" i="4"/>
  <c r="AA227" i="4"/>
  <c r="AE227" i="4" s="1"/>
  <c r="AC227" i="4"/>
  <c r="AB227" i="4"/>
  <c r="AC585" i="4"/>
  <c r="AB585" i="4"/>
  <c r="AA585" i="4"/>
  <c r="AE585" i="4" s="1"/>
  <c r="AA358" i="4"/>
  <c r="AE358" i="4" s="1"/>
  <c r="AC358" i="4"/>
  <c r="AB358" i="4"/>
  <c r="AB43" i="4"/>
  <c r="AA43" i="4"/>
  <c r="AE43" i="4" s="1"/>
  <c r="AC43" i="4"/>
  <c r="AC647" i="4"/>
  <c r="AB647" i="4"/>
  <c r="AA647" i="4"/>
  <c r="AE647" i="4" s="1"/>
  <c r="AA871" i="4"/>
  <c r="AE871" i="4" s="1"/>
  <c r="AB871" i="4"/>
  <c r="AC871" i="4"/>
  <c r="AC1125" i="4"/>
  <c r="AA1125" i="4"/>
  <c r="AE1125" i="4" s="1"/>
  <c r="AB1125" i="4"/>
  <c r="AA583" i="4"/>
  <c r="AE583" i="4" s="1"/>
  <c r="AB583" i="4"/>
  <c r="AC583" i="4"/>
  <c r="AB39" i="4"/>
  <c r="AC39" i="4"/>
  <c r="AA39" i="4"/>
  <c r="AE39" i="4" s="1"/>
  <c r="AB191" i="4"/>
  <c r="AA191" i="4"/>
  <c r="AE191" i="4" s="1"/>
  <c r="AC191" i="4"/>
  <c r="AA424" i="4"/>
  <c r="AE424" i="4" s="1"/>
  <c r="AC424" i="4"/>
  <c r="AB424" i="4"/>
  <c r="AA633" i="4"/>
  <c r="AE633" i="4" s="1"/>
  <c r="AC633" i="4"/>
  <c r="AB633" i="4"/>
  <c r="AA68" i="4"/>
  <c r="AE68" i="4" s="1"/>
  <c r="AB68" i="4"/>
  <c r="AC68" i="4"/>
  <c r="AA121" i="4"/>
  <c r="AE121" i="4" s="1"/>
  <c r="AC121" i="4"/>
  <c r="AB121" i="4"/>
  <c r="AC575" i="4"/>
  <c r="AA575" i="4"/>
  <c r="AE575" i="4" s="1"/>
  <c r="AB575" i="4"/>
  <c r="AB399" i="4"/>
  <c r="AA399" i="4"/>
  <c r="AE399" i="4" s="1"/>
  <c r="AC399" i="4"/>
  <c r="AB467" i="4"/>
  <c r="AC467" i="4"/>
  <c r="AA467" i="4"/>
  <c r="AE467" i="4" s="1"/>
  <c r="AB619" i="4"/>
  <c r="AA619" i="4"/>
  <c r="AE619" i="4" s="1"/>
  <c r="AC619" i="4"/>
  <c r="AB669" i="4"/>
  <c r="AC669" i="4"/>
  <c r="AA669" i="4"/>
  <c r="AE669" i="4" s="1"/>
  <c r="AA255" i="4"/>
  <c r="AE255" i="4" s="1"/>
  <c r="AC255" i="4"/>
  <c r="AB255" i="4"/>
  <c r="AB320" i="4"/>
  <c r="AA320" i="4"/>
  <c r="AE320" i="4" s="1"/>
  <c r="AC320" i="4"/>
  <c r="AB205" i="4"/>
  <c r="AC205" i="4"/>
  <c r="AA205" i="4"/>
  <c r="AE205" i="4" s="1"/>
  <c r="AB780" i="4"/>
  <c r="AC780" i="4"/>
  <c r="AA780" i="4"/>
  <c r="AE780" i="4" s="1"/>
  <c r="AB624" i="4"/>
  <c r="AC624" i="4"/>
  <c r="AA624" i="4"/>
  <c r="AE624" i="4" s="1"/>
  <c r="AA853" i="4"/>
  <c r="AE853" i="4" s="1"/>
  <c r="AB853" i="4"/>
  <c r="AC853" i="4"/>
  <c r="AA167" i="4"/>
  <c r="AE167" i="4" s="1"/>
  <c r="AB167" i="4"/>
  <c r="AC167" i="4"/>
  <c r="AA998" i="4"/>
  <c r="AE998" i="4" s="1"/>
  <c r="AC998" i="4"/>
  <c r="AB998" i="4"/>
  <c r="AA447" i="4"/>
  <c r="AE447" i="4" s="1"/>
  <c r="AB447" i="4"/>
  <c r="AC447" i="4"/>
  <c r="AB819" i="4"/>
  <c r="AC819" i="4"/>
  <c r="AA819" i="4"/>
  <c r="AE819" i="4" s="1"/>
  <c r="AB362" i="4"/>
  <c r="AA362" i="4"/>
  <c r="AE362" i="4" s="1"/>
  <c r="AC362" i="4"/>
  <c r="AB642" i="4"/>
  <c r="AA642" i="4"/>
  <c r="AE642" i="4" s="1"/>
  <c r="AC642" i="4"/>
  <c r="AC325" i="4"/>
  <c r="AA325" i="4"/>
  <c r="AE325" i="4" s="1"/>
  <c r="AB325" i="4"/>
  <c r="AC11" i="4" l="1"/>
</calcChain>
</file>

<file path=xl/sharedStrings.xml><?xml version="1.0" encoding="utf-8"?>
<sst xmlns="http://schemas.openxmlformats.org/spreadsheetml/2006/main" count="13487" uniqueCount="3360">
  <si>
    <t> 0.143 </t>
  </si>
  <si>
    <t> L.Hedbavny </t>
  </si>
  <si>
    <t>2439322.543 </t>
  </si>
  <si>
    <t> 16.07.1966 01:01 </t>
  </si>
  <si>
    <t> 0.144 </t>
  </si>
  <si>
    <t> M.Znojilova </t>
  </si>
  <si>
    <t>2439349.696 </t>
  </si>
  <si>
    <t> 12.08.1966 04:42 </t>
  </si>
  <si>
    <t>IBVS 180 </t>
  </si>
  <si>
    <t>2439353.766 </t>
  </si>
  <si>
    <t> 16.08.1966 06:23 </t>
  </si>
  <si>
    <t> 0.149 </t>
  </si>
  <si>
    <t>2439356.480 </t>
  </si>
  <si>
    <t> 18.08.1966 23:31 </t>
  </si>
  <si>
    <t> J.Timofiejew </t>
  </si>
  <si>
    <t>2439356.481 </t>
  </si>
  <si>
    <t> 18.08.1966 23:32 </t>
  </si>
  <si>
    <t> B.Czerlunczakiewic </t>
  </si>
  <si>
    <t>2439356.4830 </t>
  </si>
  <si>
    <t> 18.08.1966 23:35 </t>
  </si>
  <si>
    <t> 0.1514 </t>
  </si>
  <si>
    <t>2439356.484 </t>
  </si>
  <si>
    <t> 18.08.1966 23:36 </t>
  </si>
  <si>
    <t> Z.Malas </t>
  </si>
  <si>
    <t>2439356.485 </t>
  </si>
  <si>
    <t> 18.08.1966 23:38 </t>
  </si>
  <si>
    <t>2439367.3425 </t>
  </si>
  <si>
    <t> 29.08.1966 20:13 </t>
  </si>
  <si>
    <t> 0.1525 </t>
  </si>
  <si>
    <t>2439390.419 </t>
  </si>
  <si>
    <t> 21.09.1966 22:03 </t>
  </si>
  <si>
    <t> ORI 100 </t>
  </si>
  <si>
    <t>2439421.634 </t>
  </si>
  <si>
    <t> 23.10.1966 03:12 </t>
  </si>
  <si>
    <t> D.Livingstone </t>
  </si>
  <si>
    <t>2439421.635 </t>
  </si>
  <si>
    <t> 23.10.1966 03:14 </t>
  </si>
  <si>
    <t>2439421.636 </t>
  </si>
  <si>
    <t> 23.10.1966 03:15 </t>
  </si>
  <si>
    <t>IBVS 221 </t>
  </si>
  <si>
    <t>2439421.637 </t>
  </si>
  <si>
    <t> 23.10.1966 03:17 </t>
  </si>
  <si>
    <t> F.Chapman </t>
  </si>
  <si>
    <t>2439425.707 </t>
  </si>
  <si>
    <t> 27.10.1966 04:58 </t>
  </si>
  <si>
    <t>2439443.343 </t>
  </si>
  <si>
    <t> 13.11.1966 20:13 </t>
  </si>
  <si>
    <t>2439474.570 </t>
  </si>
  <si>
    <t> 15.12.1966 01:40 </t>
  </si>
  <si>
    <t>2439482.714 </t>
  </si>
  <si>
    <t> 23.12.1966 05:08 </t>
  </si>
  <si>
    <t>2439497.642 </t>
  </si>
  <si>
    <t> 07.01.1967 03:24 </t>
  </si>
  <si>
    <t>2439501.716 </t>
  </si>
  <si>
    <t> 11.01.1967 05:11 </t>
  </si>
  <si>
    <t>2439554.650 </t>
  </si>
  <si>
    <t> 05.03.1967 03:36 </t>
  </si>
  <si>
    <t>2439675.4430 </t>
  </si>
  <si>
    <t> 03.07.1967 22:37 </t>
  </si>
  <si>
    <t> 0.1438 </t>
  </si>
  <si>
    <t>2439709.3752 </t>
  </si>
  <si>
    <t> 06.08.1967 21:00 </t>
  </si>
  <si>
    <t> 0.1433 </t>
  </si>
  <si>
    <t>2439713.4460 </t>
  </si>
  <si>
    <t> 10.08.1967 22:42 </t>
  </si>
  <si>
    <t> 0.1421 </t>
  </si>
  <si>
    <t>2439717.522 </t>
  </si>
  <si>
    <t> 15.08.1967 00:31 </t>
  </si>
  <si>
    <t> 0.146 </t>
  </si>
  <si>
    <t>2439744.668 </t>
  </si>
  <si>
    <t> 11.09.1967 04:01 </t>
  </si>
  <si>
    <t>IBVS 247 </t>
  </si>
  <si>
    <t>2439744.673 </t>
  </si>
  <si>
    <t> 11.09.1967 04:09 </t>
  </si>
  <si>
    <t>2439748.742 </t>
  </si>
  <si>
    <t> 15.09.1967 05:48 </t>
  </si>
  <si>
    <t>2439759.598 </t>
  </si>
  <si>
    <t> 26.09.1967 02:21 </t>
  </si>
  <si>
    <t>2439781.3140 </t>
  </si>
  <si>
    <t> 17.10.1967 19:32 </t>
  </si>
  <si>
    <t> 0.1447 </t>
  </si>
  <si>
    <t>2439785.3883 </t>
  </si>
  <si>
    <t> 21.10.1967 21:19 </t>
  </si>
  <si>
    <t> 0.1470 </t>
  </si>
  <si>
    <t>2439801.676 </t>
  </si>
  <si>
    <t> 07.11.1967 04:13 </t>
  </si>
  <si>
    <t> 0.147 </t>
  </si>
  <si>
    <t>IBVS 795 </t>
  </si>
  <si>
    <t>2439805.747 </t>
  </si>
  <si>
    <t> 11.11.1967 05:55 </t>
  </si>
  <si>
    <t>2439808.4550 </t>
  </si>
  <si>
    <t> 13.11.1967 22:55 </t>
  </si>
  <si>
    <t> 0.1395 </t>
  </si>
  <si>
    <t>2439819.330 </t>
  </si>
  <si>
    <t> 24.11.1967 19:55 </t>
  </si>
  <si>
    <t> M.Winiarski </t>
  </si>
  <si>
    <t>IBVS 1255 </t>
  </si>
  <si>
    <t>2439820.677 </t>
  </si>
  <si>
    <t> 26.11.1967 04:14 </t>
  </si>
  <si>
    <t> S.Cook </t>
  </si>
  <si>
    <t>2439820.679 </t>
  </si>
  <si>
    <t> 26.11.1967 04:17 </t>
  </si>
  <si>
    <t> H.Blake </t>
  </si>
  <si>
    <t>2439839.678 </t>
  </si>
  <si>
    <t> 15.12.1967 04:16 </t>
  </si>
  <si>
    <t>2439854.610 </t>
  </si>
  <si>
    <t> 30.12.1967 02:38 </t>
  </si>
  <si>
    <t>2439865.4720 </t>
  </si>
  <si>
    <t> 09.01.1968 23:19 </t>
  </si>
  <si>
    <t> 0.1495 </t>
  </si>
  <si>
    <t>IBVS 775 </t>
  </si>
  <si>
    <t>2439892.614 </t>
  </si>
  <si>
    <t> 06.02.1968 02:44 </t>
  </si>
  <si>
    <t> 0.145 </t>
  </si>
  <si>
    <t>2439892.616 </t>
  </si>
  <si>
    <t> 06.02.1968 02:47 </t>
  </si>
  <si>
    <t>2439896.687 </t>
  </si>
  <si>
    <t> 10.02.1968 04:29 </t>
  </si>
  <si>
    <t>2439915.685 </t>
  </si>
  <si>
    <t> 29.02.1968 04:26 </t>
  </si>
  <si>
    <t>2439915.689 </t>
  </si>
  <si>
    <t> 29.02.1968 04:32 </t>
  </si>
  <si>
    <t>2440070.4145 </t>
  </si>
  <si>
    <t> 01.08.1968 21:56 </t>
  </si>
  <si>
    <t> 0.1383 </t>
  </si>
  <si>
    <t>2440093.4890 </t>
  </si>
  <si>
    <t> 24.08.1968 23:44 </t>
  </si>
  <si>
    <t> 0.1386 </t>
  </si>
  <si>
    <t>2440093.495 </t>
  </si>
  <si>
    <t> 24.08.1968 23:52 </t>
  </si>
  <si>
    <t> ORI 109 </t>
  </si>
  <si>
    <t>2440120.635 </t>
  </si>
  <si>
    <t> 21.09.1968 03:14 </t>
  </si>
  <si>
    <t>2440124.711 </t>
  </si>
  <si>
    <t> 25.09.1968 05:03 </t>
  </si>
  <si>
    <t> H.Peterson </t>
  </si>
  <si>
    <t>2440127.4215 </t>
  </si>
  <si>
    <t> 27.09.1968 22:06 </t>
  </si>
  <si>
    <t> 0.1384 </t>
  </si>
  <si>
    <t>2440127.427 </t>
  </si>
  <si>
    <t> 27.09.1968 22:14 </t>
  </si>
  <si>
    <t>2440128.782 </t>
  </si>
  <si>
    <t> 29.09.1968 06:46 </t>
  </si>
  <si>
    <t>2440128.790 </t>
  </si>
  <si>
    <t> 29.09.1968 06:57 </t>
  </si>
  <si>
    <t>2440135.5675 </t>
  </si>
  <si>
    <t> 06.10.1968 01:37 </t>
  </si>
  <si>
    <t> 0.1405 </t>
  </si>
  <si>
    <t>2440138.2800 </t>
  </si>
  <si>
    <t> 08.10.1968 18:43 </t>
  </si>
  <si>
    <t>2440142.357 </t>
  </si>
  <si>
    <t> 12.10.1968 20:34 </t>
  </si>
  <si>
    <t> K.Locher </t>
  </si>
  <si>
    <t> ORI 110 </t>
  </si>
  <si>
    <t>2440142.359 </t>
  </si>
  <si>
    <t> 12.10.1968 20:36 </t>
  </si>
  <si>
    <t>2440142.360 </t>
  </si>
  <si>
    <t> 12.10.1968 20:38 </t>
  </si>
  <si>
    <t> R.Diethelm </t>
  </si>
  <si>
    <t>2440146.432 </t>
  </si>
  <si>
    <t> 16.10.1968 22:22 </t>
  </si>
  <si>
    <t>2440147.789 </t>
  </si>
  <si>
    <t> 18.10.1968 06:56 </t>
  </si>
  <si>
    <t>2440150.502 </t>
  </si>
  <si>
    <t> 21.10.1968 00:02 </t>
  </si>
  <si>
    <t> MVS 5.114 </t>
  </si>
  <si>
    <t>2440157.288 </t>
  </si>
  <si>
    <t> 27.10.1968 18:54 </t>
  </si>
  <si>
    <t>2440157.2900 </t>
  </si>
  <si>
    <t> 27.10.1968 18:57 </t>
  </si>
  <si>
    <t> 0.1461 </t>
  </si>
  <si>
    <t>2440188.510 </t>
  </si>
  <si>
    <t> 28.11.1968 00:14 </t>
  </si>
  <si>
    <t> P.Flin </t>
  </si>
  <si>
    <t>IBVS 328 </t>
  </si>
  <si>
    <t>2440196.647 </t>
  </si>
  <si>
    <t> 06.12.1968 03:31 </t>
  </si>
  <si>
    <t> 0.141 </t>
  </si>
  <si>
    <t> J.Bortle </t>
  </si>
  <si>
    <t>2440203.436 </t>
  </si>
  <si>
    <t> 12.12.1968 22:27 </t>
  </si>
  <si>
    <t>2440207.506 </t>
  </si>
  <si>
    <t> 17.12.1968 00:08 </t>
  </si>
  <si>
    <t>2440233.299 </t>
  </si>
  <si>
    <t> 11.01.1969 19:10 </t>
  </si>
  <si>
    <t>2440256.374 </t>
  </si>
  <si>
    <t> 03.02.1969 20:58 </t>
  </si>
  <si>
    <t> ORI 112 </t>
  </si>
  <si>
    <t>2440268.584 </t>
  </si>
  <si>
    <t> 16.02.1969 02:00 </t>
  </si>
  <si>
    <t>2440290.302 </t>
  </si>
  <si>
    <t> 09.03.1969 19:14 </t>
  </si>
  <si>
    <t>2440290.304 </t>
  </si>
  <si>
    <t> 09.03.1969 19:17 </t>
  </si>
  <si>
    <t>2440435.532 </t>
  </si>
  <si>
    <t> 02.08.1969 00:46 </t>
  </si>
  <si>
    <t> 0.140 </t>
  </si>
  <si>
    <t> ORI 114 </t>
  </si>
  <si>
    <t>2440436.887 </t>
  </si>
  <si>
    <t> 03.08.1969 09:17 </t>
  </si>
  <si>
    <t> 0.137 </t>
  </si>
  <si>
    <t>2440446.3850 </t>
  </si>
  <si>
    <t> 12.08.1969 21:14 </t>
  </si>
  <si>
    <t> 0.1342 </t>
  </si>
  <si>
    <t>2440447.746 </t>
  </si>
  <si>
    <t> 14.08.1969 05:54 </t>
  </si>
  <si>
    <t>2440451.815 </t>
  </si>
  <si>
    <t> 18.08.1969 07:33 </t>
  </si>
  <si>
    <t> 0.135 </t>
  </si>
  <si>
    <t>2440454.5260 </t>
  </si>
  <si>
    <t> 21.08.1969 00:37 </t>
  </si>
  <si>
    <t> 0.1314 </t>
  </si>
  <si>
    <t>2440466.748 </t>
  </si>
  <si>
    <t> 02.09.1969 05:57 </t>
  </si>
  <si>
    <t>2440470.820 </t>
  </si>
  <si>
    <t> 06.09.1969 07:40 </t>
  </si>
  <si>
    <t>2440484.393 </t>
  </si>
  <si>
    <t> 19.09.1969 21:25 </t>
  </si>
  <si>
    <t> O.Gülmen </t>
  </si>
  <si>
    <t>IBVS 456 </t>
  </si>
  <si>
    <t>2440499.325 </t>
  </si>
  <si>
    <t> 04.10.1969 19:48 </t>
  </si>
  <si>
    <t> 0.139 </t>
  </si>
  <si>
    <t> ORI 116 </t>
  </si>
  <si>
    <t>2440503.384 </t>
  </si>
  <si>
    <t> 08.10.1969 21:12 </t>
  </si>
  <si>
    <t> 0.126 </t>
  </si>
  <si>
    <t> R.Germann </t>
  </si>
  <si>
    <t> ORI 115 </t>
  </si>
  <si>
    <t>2440507.465 </t>
  </si>
  <si>
    <t> 12.10.1969 23:09 </t>
  </si>
  <si>
    <t>2440512.898 </t>
  </si>
  <si>
    <t> 18.10.1969 09:33 </t>
  </si>
  <si>
    <t>2440538.685 </t>
  </si>
  <si>
    <t> 13.11.1969 04:26 </t>
  </si>
  <si>
    <t>2440541.398 </t>
  </si>
  <si>
    <t> 15.11.1969 21:33 </t>
  </si>
  <si>
    <t> 0.136 </t>
  </si>
  <si>
    <t>2440541.400 </t>
  </si>
  <si>
    <t> 15.11.1969 21:36 </t>
  </si>
  <si>
    <t>2440557.684 </t>
  </si>
  <si>
    <t> 02.12.1969 04:24 </t>
  </si>
  <si>
    <t> 0.134 </t>
  </si>
  <si>
    <t>2440557.689 </t>
  </si>
  <si>
    <t> 02.12.1969 04:32 </t>
  </si>
  <si>
    <t>2440587.542 </t>
  </si>
  <si>
    <t> 01.01.1970 01:00 </t>
  </si>
  <si>
    <t> 0.131 </t>
  </si>
  <si>
    <t>2440590.266 </t>
  </si>
  <si>
    <t> 03.01.1970 18:23 </t>
  </si>
  <si>
    <t> ORI 117 </t>
  </si>
  <si>
    <t>2440826.425 </t>
  </si>
  <si>
    <t> 27.08.1970 22:12 </t>
  </si>
  <si>
    <t> 0.128 </t>
  </si>
  <si>
    <t> J.Silhan </t>
  </si>
  <si>
    <t> BRNO 12 </t>
  </si>
  <si>
    <t>2440826.430 </t>
  </si>
  <si>
    <t> 27.08.1970 22:19 </t>
  </si>
  <si>
    <t> 0.133 </t>
  </si>
  <si>
    <t> A.Holata </t>
  </si>
  <si>
    <t> J.Mazanec </t>
  </si>
  <si>
    <t> J.Potocek </t>
  </si>
  <si>
    <t>2440865.795 </t>
  </si>
  <si>
    <t> 06.10.1970 07:04 </t>
  </si>
  <si>
    <t> AVSJ 4.2 </t>
  </si>
  <si>
    <t>2440917.368 </t>
  </si>
  <si>
    <t> 26.11.1970 20:49 </t>
  </si>
  <si>
    <t>2440921.443 </t>
  </si>
  <si>
    <t> 30.11.1970 22:37 </t>
  </si>
  <si>
    <t> A.Meyer </t>
  </si>
  <si>
    <t> ORI 122 </t>
  </si>
  <si>
    <t>2441202.401 </t>
  </si>
  <si>
    <t> 07.09.1971 21:37 </t>
  </si>
  <si>
    <t> 0.129 </t>
  </si>
  <si>
    <t> H.Bader </t>
  </si>
  <si>
    <t> ORI 127 </t>
  </si>
  <si>
    <t>2441217.329 </t>
  </si>
  <si>
    <t> 22.09.1971 19:53 </t>
  </si>
  <si>
    <t> 0.127 </t>
  </si>
  <si>
    <t>2441217.332 </t>
  </si>
  <si>
    <t> 22.09.1971 19:58 </t>
  </si>
  <si>
    <t> 0.130 </t>
  </si>
  <si>
    <t>2441217.333 </t>
  </si>
  <si>
    <t> 22.09.1971 19:59 </t>
  </si>
  <si>
    <t> BRNO 20 </t>
  </si>
  <si>
    <t>2441217.334 </t>
  </si>
  <si>
    <t> 22.09.1971 20:00 </t>
  </si>
  <si>
    <t> 0.132 </t>
  </si>
  <si>
    <t> A.Pliska </t>
  </si>
  <si>
    <t>2441221.401 </t>
  </si>
  <si>
    <t> 26.09.1971 21:37 </t>
  </si>
  <si>
    <t> ORI 129 </t>
  </si>
  <si>
    <t>2441236.332 </t>
  </si>
  <si>
    <t> 11.10.1971 19:58 </t>
  </si>
  <si>
    <t> AVSJ 5.1 </t>
  </si>
  <si>
    <t>2441240.404 </t>
  </si>
  <si>
    <t> 15.10.1971 21:41 </t>
  </si>
  <si>
    <t>2441248.548 </t>
  </si>
  <si>
    <t> 24.10.1971 01:09 </t>
  </si>
  <si>
    <t> BBS 1 </t>
  </si>
  <si>
    <t>2441308.269 </t>
  </si>
  <si>
    <t> 22.12.1971 18:27 </t>
  </si>
  <si>
    <t>2441308.278 </t>
  </si>
  <si>
    <t> 22.12.1971 18:40 </t>
  </si>
  <si>
    <t>2441335.415 </t>
  </si>
  <si>
    <t> 18.01.1972 21:57 </t>
  </si>
  <si>
    <t>2441347.631 </t>
  </si>
  <si>
    <t> 31.01.1972 03:08 </t>
  </si>
  <si>
    <t>2441350.347 </t>
  </si>
  <si>
    <t> 02.02.1972 20:19 </t>
  </si>
  <si>
    <t> BBS 2 </t>
  </si>
  <si>
    <t>2441544.434 </t>
  </si>
  <si>
    <t> 14.08.1972 22:24 </t>
  </si>
  <si>
    <t> 0.120 </t>
  </si>
  <si>
    <t> Z.Klimek </t>
  </si>
  <si>
    <t>IBVS 779 </t>
  </si>
  <si>
    <t>2441560.728 </t>
  </si>
  <si>
    <t> 31.08.1972 05:28 </t>
  </si>
  <si>
    <t>2441563.436 </t>
  </si>
  <si>
    <t> 02.09.1972 22:27 </t>
  </si>
  <si>
    <t> BBS 5 </t>
  </si>
  <si>
    <t>2441582.440 </t>
  </si>
  <si>
    <t> 21.09.1972 22:33 </t>
  </si>
  <si>
    <t> 0.122 </t>
  </si>
  <si>
    <t>2441593.298 </t>
  </si>
  <si>
    <t> 02.10.1972 19:09 </t>
  </si>
  <si>
    <t> 0.121 </t>
  </si>
  <si>
    <t>2441597.372 </t>
  </si>
  <si>
    <t> 06.10.1972 20:55 </t>
  </si>
  <si>
    <t> 0.123 </t>
  </si>
  <si>
    <t>2441605.514 </t>
  </si>
  <si>
    <t> 15.10.1972 00:20 </t>
  </si>
  <si>
    <t>2441616.374 </t>
  </si>
  <si>
    <t> 25.10.1972 20:58 </t>
  </si>
  <si>
    <t> BBS 6 </t>
  </si>
  <si>
    <t>2441627.229 </t>
  </si>
  <si>
    <t> 05.11.1972 17:29 </t>
  </si>
  <si>
    <t> 0.119 </t>
  </si>
  <si>
    <t>2441650.291 </t>
  </si>
  <si>
    <t> 28.11.1972 18:59 </t>
  </si>
  <si>
    <t> 0.107 </t>
  </si>
  <si>
    <t>2441650.307 </t>
  </si>
  <si>
    <t> 28.11.1972 19:22 </t>
  </si>
  <si>
    <t>2441666.600 </t>
  </si>
  <si>
    <t> 15.12.1972 02:24 </t>
  </si>
  <si>
    <t> A.Mallama </t>
  </si>
  <si>
    <t> BBS 7 </t>
  </si>
  <si>
    <t>2441673.381 </t>
  </si>
  <si>
    <t> 21.12.1972 21:08 </t>
  </si>
  <si>
    <t>2441708.668 </t>
  </si>
  <si>
    <t> 26.01.1973 04:01 </t>
  </si>
  <si>
    <t> BBS 8 </t>
  </si>
  <si>
    <t>2441871.547 </t>
  </si>
  <si>
    <t> 08.07.1973 01:07 </t>
  </si>
  <si>
    <t> BBS 10 </t>
  </si>
  <si>
    <t>2441901.407 </t>
  </si>
  <si>
    <t> 06.08.1973 21:46 </t>
  </si>
  <si>
    <t> BBS 11 </t>
  </si>
  <si>
    <t>2441902.761 </t>
  </si>
  <si>
    <t> 08.08.1973 06:15 </t>
  </si>
  <si>
    <t> 0.118 </t>
  </si>
  <si>
    <t>2441909.546 </t>
  </si>
  <si>
    <t> 15.08.1973 01:06 </t>
  </si>
  <si>
    <t> 0.116 </t>
  </si>
  <si>
    <t>2441954.340 </t>
  </si>
  <si>
    <t> 28.09.1973 20:09 </t>
  </si>
  <si>
    <t>2441958.429 </t>
  </si>
  <si>
    <t> 02.10.1973 22:17 </t>
  </si>
  <si>
    <t> BBS 12 </t>
  </si>
  <si>
    <t>2441985.568 </t>
  </si>
  <si>
    <t> 30.10.1973 01:37 </t>
  </si>
  <si>
    <t> D.Sharpe </t>
  </si>
  <si>
    <t> AVSJ 5.2 </t>
  </si>
  <si>
    <t>2441993.711 </t>
  </si>
  <si>
    <t> 07.11.1973 05:03 </t>
  </si>
  <si>
    <t>2442004.558 </t>
  </si>
  <si>
    <t> 18.11.1973 01:23 </t>
  </si>
  <si>
    <t>2442266.510 </t>
  </si>
  <si>
    <t> 07.08.1974 00:14 </t>
  </si>
  <si>
    <t> 0.108 </t>
  </si>
  <si>
    <t> BBS 17 </t>
  </si>
  <si>
    <t>2442289.588 </t>
  </si>
  <si>
    <t> 30.08.1974 02:06 </t>
  </si>
  <si>
    <t> 0.111 </t>
  </si>
  <si>
    <t>2442365.591 </t>
  </si>
  <si>
    <t> 14.11.1974 02:11 </t>
  </si>
  <si>
    <t> 0.105 </t>
  </si>
  <si>
    <t> K.Simmons </t>
  </si>
  <si>
    <t> AVSJ 6.1 </t>
  </si>
  <si>
    <t>2442365.596 </t>
  </si>
  <si>
    <t> 14.11.1974 02:18 </t>
  </si>
  <si>
    <t> 0.110 </t>
  </si>
  <si>
    <t> R.Sweetsir </t>
  </si>
  <si>
    <t>2442395.455 </t>
  </si>
  <si>
    <t> 13.12.1974 22:55 </t>
  </si>
  <si>
    <t> H.Marx </t>
  </si>
  <si>
    <t>BAVM 28 </t>
  </si>
  <si>
    <t>2442395.458 </t>
  </si>
  <si>
    <t> 13.12.1974 22:59 </t>
  </si>
  <si>
    <t> H.Klebert </t>
  </si>
  <si>
    <t>2442402.238 </t>
  </si>
  <si>
    <t> 20.12.1974 17:42 </t>
  </si>
  <si>
    <t> BBS 19 </t>
  </si>
  <si>
    <t>2442402.239 </t>
  </si>
  <si>
    <t> 20.12.1974 17:44 </t>
  </si>
  <si>
    <t> 0.106 </t>
  </si>
  <si>
    <t>2442402.251 </t>
  </si>
  <si>
    <t> 20.12.1974 18:01 </t>
  </si>
  <si>
    <t>2442403.599 </t>
  </si>
  <si>
    <t> 22.12.1974 02:22 </t>
  </si>
  <si>
    <t> W.Farrar </t>
  </si>
  <si>
    <t>2442407.686 </t>
  </si>
  <si>
    <t> 26.12.1974 04:27 </t>
  </si>
  <si>
    <t> 0.124 </t>
  </si>
  <si>
    <t> G.Samolyk </t>
  </si>
  <si>
    <t>2442422.602 </t>
  </si>
  <si>
    <t> 10.01.1975 02:26 </t>
  </si>
  <si>
    <t> 0.109 </t>
  </si>
  <si>
    <t> AVSJ 7.1 </t>
  </si>
  <si>
    <t>2442425.302 </t>
  </si>
  <si>
    <t> 12.01.1975 19:14 </t>
  </si>
  <si>
    <t> 0.095 </t>
  </si>
  <si>
    <t>2442425.314 </t>
  </si>
  <si>
    <t> 12.01.1975 19:32 </t>
  </si>
  <si>
    <t> BBS 20 </t>
  </si>
  <si>
    <t>2442433.459 </t>
  </si>
  <si>
    <t> 20.01.1975 23:00 </t>
  </si>
  <si>
    <t>2442445.677 </t>
  </si>
  <si>
    <t> 02.02.1975 04:14 </t>
  </si>
  <si>
    <t>2442456.533 </t>
  </si>
  <si>
    <t> 13.02.1975 00:47 </t>
  </si>
  <si>
    <t>2442459.247 </t>
  </si>
  <si>
    <t> 15.02.1975 17:55 </t>
  </si>
  <si>
    <t> BBS 21 </t>
  </si>
  <si>
    <t>2442501.322 </t>
  </si>
  <si>
    <t> 29.03.1975 19:43 </t>
  </si>
  <si>
    <t>2442638.415 </t>
  </si>
  <si>
    <t> 13.08.1975 21:57 </t>
  </si>
  <si>
    <t> BBS 23 </t>
  </si>
  <si>
    <t>2442658.767 </t>
  </si>
  <si>
    <t> 03.09.1975 06:24 </t>
  </si>
  <si>
    <t> 0.102 </t>
  </si>
  <si>
    <t>2442665.550 </t>
  </si>
  <si>
    <t> 10.09.1975 01:12 </t>
  </si>
  <si>
    <t> 0.099 </t>
  </si>
  <si>
    <t>IBVS 1249 </t>
  </si>
  <si>
    <t>2442669.624 </t>
  </si>
  <si>
    <t> 14.09.1975 02:58 </t>
  </si>
  <si>
    <t> 0.101 </t>
  </si>
  <si>
    <t>2442684.550 </t>
  </si>
  <si>
    <t> 29.09.1975 01:12 </t>
  </si>
  <si>
    <t> 0.097 </t>
  </si>
  <si>
    <t>2442684.555 </t>
  </si>
  <si>
    <t> 29.09.1975 01:19 </t>
  </si>
  <si>
    <t>2442692.696 </t>
  </si>
  <si>
    <t> 07.10.1975 04:42 </t>
  </si>
  <si>
    <t>2442707.626 </t>
  </si>
  <si>
    <t> 22.10.1975 03:01 </t>
  </si>
  <si>
    <t> 0.098 </t>
  </si>
  <si>
    <t>2442710.341 </t>
  </si>
  <si>
    <t> 24.10.1975 20:11 </t>
  </si>
  <si>
    <t> BBS 24 </t>
  </si>
  <si>
    <t>2442710.344 </t>
  </si>
  <si>
    <t> 24.10.1975 20:15 </t>
  </si>
  <si>
    <t>2442722.555 </t>
  </si>
  <si>
    <t> 06.11.1975 01:19 </t>
  </si>
  <si>
    <t>2442722.558 </t>
  </si>
  <si>
    <t> 06.11.1975 01:23 </t>
  </si>
  <si>
    <t> 0.100 </t>
  </si>
  <si>
    <t>2442725.271 </t>
  </si>
  <si>
    <t> 08.11.1975 18:30 </t>
  </si>
  <si>
    <t> AN 301.327 </t>
  </si>
  <si>
    <t>2442725.280 </t>
  </si>
  <si>
    <t> 08.11.1975 18:43 </t>
  </si>
  <si>
    <t>2442725.282 </t>
  </si>
  <si>
    <t> 08.11.1975 18:46 </t>
  </si>
  <si>
    <t>2442726.632 </t>
  </si>
  <si>
    <t> 10.11.1975 03:10 </t>
  </si>
  <si>
    <t>2442726.633 </t>
  </si>
  <si>
    <t> 10.11.1975 03:11 </t>
  </si>
  <si>
    <t> 0.103 </t>
  </si>
  <si>
    <t>2442729.346 </t>
  </si>
  <si>
    <t> 12.11.1975 20:18 </t>
  </si>
  <si>
    <t>2442729.355 </t>
  </si>
  <si>
    <t> 12.11.1975 20:31 </t>
  </si>
  <si>
    <t>2442742.2476 </t>
  </si>
  <si>
    <t> 25.11.1975 17:56 </t>
  </si>
  <si>
    <t> 0.1085 </t>
  </si>
  <si>
    <t> H.Brancewicz </t>
  </si>
  <si>
    <t>IBVS 1119 </t>
  </si>
  <si>
    <t>2442744.275 </t>
  </si>
  <si>
    <t> 27.11.1975 18:36 </t>
  </si>
  <si>
    <t>2442745.627 </t>
  </si>
  <si>
    <t> 29.11.1975 03:02 </t>
  </si>
  <si>
    <t>2442752.417 </t>
  </si>
  <si>
    <t> 05.12.1975 22:00 </t>
  </si>
  <si>
    <t> BBS 25 </t>
  </si>
  <si>
    <t>2442768.703 </t>
  </si>
  <si>
    <t> 22.12.1975 04:52 </t>
  </si>
  <si>
    <t> 0.096 </t>
  </si>
  <si>
    <t>2442768.707 </t>
  </si>
  <si>
    <t> 22.12.1975 04:58 </t>
  </si>
  <si>
    <t> D.Ruokonen </t>
  </si>
  <si>
    <t>2442782.279 </t>
  </si>
  <si>
    <t> 04.01.1976 18:41 </t>
  </si>
  <si>
    <t> BBS 26 </t>
  </si>
  <si>
    <t>2442782.284 </t>
  </si>
  <si>
    <t> 04.01.1976 18:48 </t>
  </si>
  <si>
    <t> 0.104 </t>
  </si>
  <si>
    <t>2442786.344 </t>
  </si>
  <si>
    <t> 08.01.1976 20:15 </t>
  </si>
  <si>
    <t> 0.092 </t>
  </si>
  <si>
    <t>2442809.424 </t>
  </si>
  <si>
    <t> 31.01.1976 22:10 </t>
  </si>
  <si>
    <t>2442839.282 </t>
  </si>
  <si>
    <t> 01.03.1976 18:46 </t>
  </si>
  <si>
    <t> BBS 27 </t>
  </si>
  <si>
    <t>2442839.283 </t>
  </si>
  <si>
    <t> 01.03.1976 18:47 </t>
  </si>
  <si>
    <t>2442843.358 </t>
  </si>
  <si>
    <t> 05.03.1976 20:35 </t>
  </si>
  <si>
    <t> W.Mühle </t>
  </si>
  <si>
    <t>BAVM 29 </t>
  </si>
  <si>
    <t>2442950.588 </t>
  </si>
  <si>
    <t> 21.06.1976 02:06 </t>
  </si>
  <si>
    <t> BBS 28 </t>
  </si>
  <si>
    <t>2442962.794 </t>
  </si>
  <si>
    <t> 03.07.1976 07:03 </t>
  </si>
  <si>
    <t> AOEB 1 </t>
  </si>
  <si>
    <t>2442981.800 </t>
  </si>
  <si>
    <t> 22.07.1976 07:12 </t>
  </si>
  <si>
    <t>2442981.806 </t>
  </si>
  <si>
    <t> 22.07.1976 07:20 </t>
  </si>
  <si>
    <t>2443034.728 </t>
  </si>
  <si>
    <t> 13.09.1976 05:28 </t>
  </si>
  <si>
    <t> 0.089 </t>
  </si>
  <si>
    <t>2443067.307 </t>
  </si>
  <si>
    <t> 15.10.1976 19:22 </t>
  </si>
  <si>
    <t> J.Langhoff </t>
  </si>
  <si>
    <t>2443098.524 </t>
  </si>
  <si>
    <t> 16.11.1976 00:34 </t>
  </si>
  <si>
    <t> 0.091 </t>
  </si>
  <si>
    <t>2443136.525 </t>
  </si>
  <si>
    <t> 24.12.1976 00:36 </t>
  </si>
  <si>
    <t> 0.088 </t>
  </si>
  <si>
    <t>2443136.528 </t>
  </si>
  <si>
    <t> 24.12.1976 00:40 </t>
  </si>
  <si>
    <t>2443143.318 </t>
  </si>
  <si>
    <t> 30.12.1976 19:37 </t>
  </si>
  <si>
    <t> 0.094 </t>
  </si>
  <si>
    <t> BBS 31 </t>
  </si>
  <si>
    <t>2443143.326 </t>
  </si>
  <si>
    <t> 30.12.1976 19:49 </t>
  </si>
  <si>
    <t>2443143.329 </t>
  </si>
  <si>
    <t> 30.12.1976 19:53 </t>
  </si>
  <si>
    <t> P.Hajek </t>
  </si>
  <si>
    <t> BRNO 21 </t>
  </si>
  <si>
    <t>2443144.668 </t>
  </si>
  <si>
    <t> 01.01.1977 04:01 </t>
  </si>
  <si>
    <t> 0.087 </t>
  </si>
  <si>
    <t>2443204.391 </t>
  </si>
  <si>
    <t> 01.03.1977 21:23 </t>
  </si>
  <si>
    <t> BBS 33 </t>
  </si>
  <si>
    <t>2443326.547 </t>
  </si>
  <si>
    <t> 02.07.1977 01:07 </t>
  </si>
  <si>
    <t> 0.086 </t>
  </si>
  <si>
    <t> BBS 34 </t>
  </si>
  <si>
    <t>2443393.055 </t>
  </si>
  <si>
    <t> 06.09.1977 13:19 </t>
  </si>
  <si>
    <t> K.Kajiura </t>
  </si>
  <si>
    <t>VSB 47 </t>
  </si>
  <si>
    <t>2443395.765 </t>
  </si>
  <si>
    <t> 09.09.1977 06:21 </t>
  </si>
  <si>
    <t> 0.082 </t>
  </si>
  <si>
    <t>2443395.767 </t>
  </si>
  <si>
    <t> 09.09.1977 06:24 </t>
  </si>
  <si>
    <t> 0.084 </t>
  </si>
  <si>
    <t>2443397.122 </t>
  </si>
  <si>
    <t> 10.09.1977 14:55 </t>
  </si>
  <si>
    <t> 0.081 </t>
  </si>
  <si>
    <t>2443409.351 </t>
  </si>
  <si>
    <t> 22.09.1977 20:25 </t>
  </si>
  <si>
    <t> BBS 35 </t>
  </si>
  <si>
    <t>2443421.555 </t>
  </si>
  <si>
    <t> 05.10.1977 01:19 </t>
  </si>
  <si>
    <t> 0.083 </t>
  </si>
  <si>
    <t>2443447.349 </t>
  </si>
  <si>
    <t> 30.10.1977 20:22 </t>
  </si>
  <si>
    <t> A.Royer </t>
  </si>
  <si>
    <t> BBS 36 </t>
  </si>
  <si>
    <t>2443459.556 </t>
  </si>
  <si>
    <t> 12.11.1977 01:20 </t>
  </si>
  <si>
    <t> 0.079 </t>
  </si>
  <si>
    <t>2443481.276 </t>
  </si>
  <si>
    <t> 03.12.1977 18:37 </t>
  </si>
  <si>
    <t> J.Bourgeois </t>
  </si>
  <si>
    <t>2443481.282 </t>
  </si>
  <si>
    <t> 03.12.1977 18:46 </t>
  </si>
  <si>
    <t>2443485.345 </t>
  </si>
  <si>
    <t> 07.12.1977 20:16 </t>
  </si>
  <si>
    <t>2443485.347 </t>
  </si>
  <si>
    <t> 07.12.1977 20:19 </t>
  </si>
  <si>
    <t>2443500.278 </t>
  </si>
  <si>
    <t> 22.12.1977 18:40 </t>
  </si>
  <si>
    <t>2443538.282 </t>
  </si>
  <si>
    <t> 29.01.1978 18:46 </t>
  </si>
  <si>
    <t>2443668.573 </t>
  </si>
  <si>
    <t> 09.06.1978 01:45 </t>
  </si>
  <si>
    <t> 0.070 </t>
  </si>
  <si>
    <t>2443706.585 </t>
  </si>
  <si>
    <t> 17.07.1978 02:02 </t>
  </si>
  <si>
    <t> 0.078 </t>
  </si>
  <si>
    <t> BBS 38 </t>
  </si>
  <si>
    <t>2443717.441 </t>
  </si>
  <si>
    <t> 27.07.1978 22:35 </t>
  </si>
  <si>
    <t> 0.075 </t>
  </si>
  <si>
    <t>2443725.583 </t>
  </si>
  <si>
    <t> 05.08.1978 01:59 </t>
  </si>
  <si>
    <t> 0.073 </t>
  </si>
  <si>
    <t>2443736.438 </t>
  </si>
  <si>
    <t> 15.08.1978 22:30 </t>
  </si>
  <si>
    <t>2443755.446 </t>
  </si>
  <si>
    <t> 03.09.1978 22:42 </t>
  </si>
  <si>
    <t> 0.076 </t>
  </si>
  <si>
    <t> BBS 39 </t>
  </si>
  <si>
    <t>2443779.8763 </t>
  </si>
  <si>
    <t> 28.09.1978 09:01 </t>
  </si>
  <si>
    <t> 0.0744 </t>
  </si>
  <si>
    <t> E.C.Olson </t>
  </si>
  <si>
    <t>IBVS 1938 </t>
  </si>
  <si>
    <t>2443786.664 </t>
  </si>
  <si>
    <t> 05.10.1978 03:56 </t>
  </si>
  <si>
    <t>2443789.379 </t>
  </si>
  <si>
    <t> 07.10.1978 21:05 </t>
  </si>
  <si>
    <t>2443793.451 </t>
  </si>
  <si>
    <t> 11.10.1978 22:49 </t>
  </si>
  <si>
    <t>2443809.7364 </t>
  </si>
  <si>
    <t> 28.10.1978 05:40 </t>
  </si>
  <si>
    <t> 0.0737 </t>
  </si>
  <si>
    <t>2443823.310 </t>
  </si>
  <si>
    <t> 10.11.1978 19:26 </t>
  </si>
  <si>
    <t> 0.074 </t>
  </si>
  <si>
    <t> BBS 40 </t>
  </si>
  <si>
    <t>2443831.451 </t>
  </si>
  <si>
    <t> 18.11.1978 22:49 </t>
  </si>
  <si>
    <t> 0.071 </t>
  </si>
  <si>
    <t>2443838.239 </t>
  </si>
  <si>
    <t> 25.11.1978 17:44 </t>
  </si>
  <si>
    <t>2443843.670 </t>
  </si>
  <si>
    <t> 01.12.1978 04:04 </t>
  </si>
  <si>
    <t> E.Mayer </t>
  </si>
  <si>
    <t>2443847.7403 </t>
  </si>
  <si>
    <t> 05.12.1978 05:46 </t>
  </si>
  <si>
    <t> 0.0729 </t>
  </si>
  <si>
    <t>2443858.599 </t>
  </si>
  <si>
    <t> 16.12.1978 02:22 </t>
  </si>
  <si>
    <t>2443862.676 </t>
  </si>
  <si>
    <t> 20.12.1978 04:13 </t>
  </si>
  <si>
    <t> M.Heifner </t>
  </si>
  <si>
    <t>2443866.745 </t>
  </si>
  <si>
    <t> 24.12.1978 05:52 </t>
  </si>
  <si>
    <t> D.Hughes </t>
  </si>
  <si>
    <t>2443888.461 </t>
  </si>
  <si>
    <t> 14.01.1979 23:03 </t>
  </si>
  <si>
    <t> BBS 41 </t>
  </si>
  <si>
    <t>2443899.315 </t>
  </si>
  <si>
    <t> 25.01.1979 19:33 </t>
  </si>
  <si>
    <t>2443899.319 </t>
  </si>
  <si>
    <t> 25.01.1979 19:39 </t>
  </si>
  <si>
    <t> M.Major </t>
  </si>
  <si>
    <t> BRNO 23 </t>
  </si>
  <si>
    <t>2443899.324 </t>
  </si>
  <si>
    <t> 25.01.1979 19:46 </t>
  </si>
  <si>
    <t> J.Manek </t>
  </si>
  <si>
    <t>2444132.770 </t>
  </si>
  <si>
    <t> 16.09.1979 06:28 </t>
  </si>
  <si>
    <t> 0.068 </t>
  </si>
  <si>
    <t>2444177.563 </t>
  </si>
  <si>
    <t> 31.10.1979 01:30 </t>
  </si>
  <si>
    <t> BBS 45 </t>
  </si>
  <si>
    <t>2444226.426 </t>
  </si>
  <si>
    <t> 18.12.1979 22:13 </t>
  </si>
  <si>
    <t> 0.069 </t>
  </si>
  <si>
    <t> BBS 46 </t>
  </si>
  <si>
    <t>2444238.641 </t>
  </si>
  <si>
    <t> 31.12.1979 03:23 </t>
  </si>
  <si>
    <t> G.Hanson </t>
  </si>
  <si>
    <t>2444257.6387 </t>
  </si>
  <si>
    <t> 19.01.1980 03:19 </t>
  </si>
  <si>
    <t> 0.0640 </t>
  </si>
  <si>
    <t>2444272.577 </t>
  </si>
  <si>
    <t> 03.02.1980 01:50 </t>
  </si>
  <si>
    <t> 0.072 </t>
  </si>
  <si>
    <t>2444458.518 </t>
  </si>
  <si>
    <t> 07.08.1980 00:25 </t>
  </si>
  <si>
    <t> 0.062 </t>
  </si>
  <si>
    <t> BBS 49 </t>
  </si>
  <si>
    <t>2444462.592 </t>
  </si>
  <si>
    <t> 11.08.1980 02:12 </t>
  </si>
  <si>
    <t> 0.064 </t>
  </si>
  <si>
    <t>2444485.667 </t>
  </si>
  <si>
    <t> 03.09.1980 04:00 </t>
  </si>
  <si>
    <t>2444488.400 </t>
  </si>
  <si>
    <t> 05.09.1980 21:36 </t>
  </si>
  <si>
    <t> V.Wagner </t>
  </si>
  <si>
    <t>2444541.310 </t>
  </si>
  <si>
    <t> 28.10.1980 19:26 </t>
  </si>
  <si>
    <t> 0.058 </t>
  </si>
  <si>
    <t> BBS 51 </t>
  </si>
  <si>
    <t>2444541.311 </t>
  </si>
  <si>
    <t> 28.10.1980 19:27 </t>
  </si>
  <si>
    <t> 0.059 </t>
  </si>
  <si>
    <t>2444542.6659 </t>
  </si>
  <si>
    <t> 30.10.1980 03:58 </t>
  </si>
  <si>
    <t> 0.0563 </t>
  </si>
  <si>
    <t>2444542.667 </t>
  </si>
  <si>
    <t> 30.10.1980 04:00 </t>
  </si>
  <si>
    <t> 0.057 </t>
  </si>
  <si>
    <t>2444545.384 </t>
  </si>
  <si>
    <t> 01.11.1980 21:12 </t>
  </si>
  <si>
    <t> 0.060 </t>
  </si>
  <si>
    <t> D.Brozmann </t>
  </si>
  <si>
    <t>2444550.811 </t>
  </si>
  <si>
    <t> 07.11.1980 07:27 </t>
  </si>
  <si>
    <t> P.Atwood </t>
  </si>
  <si>
    <t>2444561.670 </t>
  </si>
  <si>
    <t> 18.11.1980 04:04 </t>
  </si>
  <si>
    <t>2444575.247 </t>
  </si>
  <si>
    <t> 01.12.1980 17:55 </t>
  </si>
  <si>
    <t> BBS 52 </t>
  </si>
  <si>
    <t>2444576.600 </t>
  </si>
  <si>
    <t> 03.12.1980 02:24 </t>
  </si>
  <si>
    <t>2444583.385 </t>
  </si>
  <si>
    <t> 09.12.1980 21:14 </t>
  </si>
  <si>
    <t> 0.056 </t>
  </si>
  <si>
    <t>2444598.314 </t>
  </si>
  <si>
    <t> 24.12.1980 19:32 </t>
  </si>
  <si>
    <t> 0.055 </t>
  </si>
  <si>
    <t>2444602.384 </t>
  </si>
  <si>
    <t> 28.12.1980 21:12 </t>
  </si>
  <si>
    <t> 0.053 </t>
  </si>
  <si>
    <t>2444606.460 </t>
  </si>
  <si>
    <t> 01.01.1981 23:02 </t>
  </si>
  <si>
    <t>2444610.532 </t>
  </si>
  <si>
    <t> 06.01.1981 00:46 </t>
  </si>
  <si>
    <t>2444613.248 </t>
  </si>
  <si>
    <t> 08.01.1981 17:57 </t>
  </si>
  <si>
    <t>2444613.249 </t>
  </si>
  <si>
    <t> 08.01.1981 17:58 </t>
  </si>
  <si>
    <t>2444636.315 </t>
  </si>
  <si>
    <t> 31.01.1981 19:33 </t>
  </si>
  <si>
    <t> 0.051 </t>
  </si>
  <si>
    <t>2444636.320 </t>
  </si>
  <si>
    <t> 31.01.1981 19:40 </t>
  </si>
  <si>
    <t>2444815.480 </t>
  </si>
  <si>
    <t> 29.07.1981 23:31 </t>
  </si>
  <si>
    <t> BBS 56 </t>
  </si>
  <si>
    <t>2444816.839 </t>
  </si>
  <si>
    <t> 31.07.1981 08:08 </t>
  </si>
  <si>
    <t>2444857.557 </t>
  </si>
  <si>
    <t> 10.09.1981 01:22 </t>
  </si>
  <si>
    <t> 0.052 </t>
  </si>
  <si>
    <t>2444865.700 </t>
  </si>
  <si>
    <t> 18.09.1981 04:48 </t>
  </si>
  <si>
    <t>2444876.557 </t>
  </si>
  <si>
    <t> 29.09.1981 01:22 </t>
  </si>
  <si>
    <t> 0.049 </t>
  </si>
  <si>
    <t>2444879.281 </t>
  </si>
  <si>
    <t> 01.10.1981 18:44 </t>
  </si>
  <si>
    <t> BBS 57 </t>
  </si>
  <si>
    <t>2444880.629 </t>
  </si>
  <si>
    <t> 03.10.1981 03:05 </t>
  </si>
  <si>
    <t>2444883.341 </t>
  </si>
  <si>
    <t> 05.10.1981 20:11 </t>
  </si>
  <si>
    <t> 0.047 </t>
  </si>
  <si>
    <t> N.Stoikidis </t>
  </si>
  <si>
    <t>2444883.348 </t>
  </si>
  <si>
    <t> 05.10.1981 20:21 </t>
  </si>
  <si>
    <t> 0.054 </t>
  </si>
  <si>
    <t>2444883.350 </t>
  </si>
  <si>
    <t> 05.10.1981 20:24 </t>
  </si>
  <si>
    <t>2444884.702 </t>
  </si>
  <si>
    <t> 07.10.1981 04:50 </t>
  </si>
  <si>
    <t> 0.050 </t>
  </si>
  <si>
    <t>2444895.560 </t>
  </si>
  <si>
    <t> 18.10.1981 01:26 </t>
  </si>
  <si>
    <t>2444902.349 </t>
  </si>
  <si>
    <t> 24.10.1981 20:22 </t>
  </si>
  <si>
    <t>2444902.355 </t>
  </si>
  <si>
    <t> 24.10.1981 20:31 </t>
  </si>
  <si>
    <t>2444917.282 </t>
  </si>
  <si>
    <t> 08.11.1981 18:46 </t>
  </si>
  <si>
    <t>2444925.418 </t>
  </si>
  <si>
    <t> 16.11.1981 22:01 </t>
  </si>
  <si>
    <t>2444929.491 </t>
  </si>
  <si>
    <t> 20.11.1981 23:47 </t>
  </si>
  <si>
    <t> 0.048 </t>
  </si>
  <si>
    <t>2444989.215 </t>
  </si>
  <si>
    <t> 19.01.1982 17:09 </t>
  </si>
  <si>
    <t> BBS 58 </t>
  </si>
  <si>
    <t>2444993.287 </t>
  </si>
  <si>
    <t> 23.01.1982 18:53 </t>
  </si>
  <si>
    <t>2445012.284 </t>
  </si>
  <si>
    <t> 11.02.1982 18:48 </t>
  </si>
  <si>
    <t> 0.045 </t>
  </si>
  <si>
    <t> BBS 59 </t>
  </si>
  <si>
    <t>2445138.510 </t>
  </si>
  <si>
    <t> 18.06.1982 00:14 </t>
  </si>
  <si>
    <t> 0.042 </t>
  </si>
  <si>
    <t> BBS 61 </t>
  </si>
  <si>
    <t>2445195.522 </t>
  </si>
  <si>
    <t> 14.08.1982 00:31 </t>
  </si>
  <si>
    <t> D.Mourikis </t>
  </si>
  <si>
    <t>2445214.520 </t>
  </si>
  <si>
    <t> 02.09.1982 00:28 </t>
  </si>
  <si>
    <t> BBS 62 </t>
  </si>
  <si>
    <t>2445225.378 </t>
  </si>
  <si>
    <t> 12.09.1982 21:04 </t>
  </si>
  <si>
    <t> M.Kohl </t>
  </si>
  <si>
    <t>2445240.311 </t>
  </si>
  <si>
    <t> 27.09.1982 19:27 </t>
  </si>
  <si>
    <t> 0.044 </t>
  </si>
  <si>
    <t>2445240.312 </t>
  </si>
  <si>
    <t> 27.09.1982 19:29 </t>
  </si>
  <si>
    <t>2445256.601 </t>
  </si>
  <si>
    <t> 14.10.1982 02:25 </t>
  </si>
  <si>
    <t>2445263.381 </t>
  </si>
  <si>
    <t> 20.10.1982 21:08 </t>
  </si>
  <si>
    <t> 0.040 </t>
  </si>
  <si>
    <t> BBS 64 </t>
  </si>
  <si>
    <t>2445263.384 </t>
  </si>
  <si>
    <t> 20.10.1982 21:12 </t>
  </si>
  <si>
    <t> 0.043 </t>
  </si>
  <si>
    <t> BBS 63 </t>
  </si>
  <si>
    <t>2445271.519 </t>
  </si>
  <si>
    <t> 29.10.1982 00:27 </t>
  </si>
  <si>
    <t> 0.034 </t>
  </si>
  <si>
    <t>2445278.312 </t>
  </si>
  <si>
    <t> 04.11.1982 19:29 </t>
  </si>
  <si>
    <t> 0.041 </t>
  </si>
  <si>
    <t>2445278.314 </t>
  </si>
  <si>
    <t> 04.11.1982 19:32 </t>
  </si>
  <si>
    <t>2445286.447 </t>
  </si>
  <si>
    <t> 12.11.1982 22:43 </t>
  </si>
  <si>
    <t> 0.032 </t>
  </si>
  <si>
    <t> G.Mavrofridis </t>
  </si>
  <si>
    <t>2445297.318 </t>
  </si>
  <si>
    <t> 23.11.1982 19:37 </t>
  </si>
  <si>
    <t>2445298.672 </t>
  </si>
  <si>
    <t> 25.11.1982 04:07 </t>
  </si>
  <si>
    <t>2445298.678 </t>
  </si>
  <si>
    <t> 25.11.1982 04:16 </t>
  </si>
  <si>
    <t>2445313.601 </t>
  </si>
  <si>
    <t> 10.12.1982 02:25 </t>
  </si>
  <si>
    <t>2445313.607 </t>
  </si>
  <si>
    <t> 10.12.1982 02:34 </t>
  </si>
  <si>
    <t> 0.046 </t>
  </si>
  <si>
    <t>2445317.679 </t>
  </si>
  <si>
    <t> 14.12.1982 04:17 </t>
  </si>
  <si>
    <t>2445533.489 </t>
  </si>
  <si>
    <t> 17.07.1983 23:44 </t>
  </si>
  <si>
    <t> BBS 67 </t>
  </si>
  <si>
    <t>2445537.545 </t>
  </si>
  <si>
    <t> 22.07.1983 01:04 </t>
  </si>
  <si>
    <t> 0.028 </t>
  </si>
  <si>
    <t> G.Schneider </t>
  </si>
  <si>
    <t>2445537.558 </t>
  </si>
  <si>
    <t> 22.07.1983 01:23 </t>
  </si>
  <si>
    <t>2445586.415 </t>
  </si>
  <si>
    <t> 08.09.1983 21:57 </t>
  </si>
  <si>
    <t> 0.035 </t>
  </si>
  <si>
    <t> BBS 68 </t>
  </si>
  <si>
    <t>2445609.495 </t>
  </si>
  <si>
    <t> 01.10.1983 23:52 </t>
  </si>
  <si>
    <t> BBS 69 </t>
  </si>
  <si>
    <t>2445609.497 </t>
  </si>
  <si>
    <t> 01.10.1983 23:55 </t>
  </si>
  <si>
    <t> M.Zejda </t>
  </si>
  <si>
    <t> BRNO 26 </t>
  </si>
  <si>
    <t>2445617.631 </t>
  </si>
  <si>
    <t> 10.10.1983 03:08 </t>
  </si>
  <si>
    <t> 0.033 </t>
  </si>
  <si>
    <t>2445635.279 </t>
  </si>
  <si>
    <t> 27.10.1983 18:41 </t>
  </si>
  <si>
    <t> 0.036 </t>
  </si>
  <si>
    <t>2445635.280 </t>
  </si>
  <si>
    <t> 27.10.1983 18:43 </t>
  </si>
  <si>
    <t> 0.037 </t>
  </si>
  <si>
    <t>2445635.281 </t>
  </si>
  <si>
    <t> 27.10.1983 18:44 </t>
  </si>
  <si>
    <t> 0.038 </t>
  </si>
  <si>
    <t>2445635.291 </t>
  </si>
  <si>
    <t> 27.10.1983 18:59 </t>
  </si>
  <si>
    <t>2445673.286 </t>
  </si>
  <si>
    <t> 04.12.1983 18:51 </t>
  </si>
  <si>
    <t> BBS 70 </t>
  </si>
  <si>
    <t>2445677.356 </t>
  </si>
  <si>
    <t> 08.12.1983 20:32 </t>
  </si>
  <si>
    <t> J.Borovicka </t>
  </si>
  <si>
    <t>2445730.289 </t>
  </si>
  <si>
    <t> 30.01.1984 18:56 </t>
  </si>
  <si>
    <t>2445731.642 </t>
  </si>
  <si>
    <t> 01.02.1984 03:24 </t>
  </si>
  <si>
    <t> 0.030 </t>
  </si>
  <si>
    <t>2445909.449 </t>
  </si>
  <si>
    <t> 27.07.1984 22:46 </t>
  </si>
  <si>
    <t> 0.029 </t>
  </si>
  <si>
    <t> BBS 73 </t>
  </si>
  <si>
    <t>2445910.806 </t>
  </si>
  <si>
    <t> 29.07.1984 07:20 </t>
  </si>
  <si>
    <t> P.Sventek </t>
  </si>
  <si>
    <t>2445910.808 </t>
  </si>
  <si>
    <t> 29.07.1984 07:23 </t>
  </si>
  <si>
    <t> 0.031 </t>
  </si>
  <si>
    <t>2445913.519 </t>
  </si>
  <si>
    <t> 01.08.1984 00:27 </t>
  </si>
  <si>
    <t> 0.027 </t>
  </si>
  <si>
    <t>2445932.524 </t>
  </si>
  <si>
    <t> 20.08.1984 00:34 </t>
  </si>
  <si>
    <t>2445959.670 </t>
  </si>
  <si>
    <t> 16.09.1984 04:04 </t>
  </si>
  <si>
    <t>2445974.603 </t>
  </si>
  <si>
    <t> 01.10.1984 02:28 </t>
  </si>
  <si>
    <t> BBS 74 </t>
  </si>
  <si>
    <t>2445993.601 </t>
  </si>
  <si>
    <t> 20.10.1984 02:25 </t>
  </si>
  <si>
    <t>2446016.678 </t>
  </si>
  <si>
    <t> 12.11.1984 04:16 </t>
  </si>
  <si>
    <t>2446020.743 </t>
  </si>
  <si>
    <t> 16.11.1984 05:49 </t>
  </si>
  <si>
    <t> 0.024 </t>
  </si>
  <si>
    <t>2446024.816 </t>
  </si>
  <si>
    <t> 20.11.1984 07:35 </t>
  </si>
  <si>
    <t> 0.025 </t>
  </si>
  <si>
    <t>2446027.530 </t>
  </si>
  <si>
    <t> 23.11.1984 00:43 </t>
  </si>
  <si>
    <t>2446027.532 </t>
  </si>
  <si>
    <t> 23.11.1984 00:46 </t>
  </si>
  <si>
    <t> 0.026 </t>
  </si>
  <si>
    <t>2446034.314 </t>
  </si>
  <si>
    <t> 29.11.1984 19:32 </t>
  </si>
  <si>
    <t> 0.022 </t>
  </si>
  <si>
    <t>2446057.394 </t>
  </si>
  <si>
    <t> 22.12.1984 21:27 </t>
  </si>
  <si>
    <t> BBS 75 </t>
  </si>
  <si>
    <t>2446058.747 </t>
  </si>
  <si>
    <t> 24.12.1984 05:55 </t>
  </si>
  <si>
    <t> 0.023 </t>
  </si>
  <si>
    <t>2446058.748 </t>
  </si>
  <si>
    <t> 24.12.1984 05:57 </t>
  </si>
  <si>
    <t>2446148.332 </t>
  </si>
  <si>
    <t> 23.03.1985 19:58 </t>
  </si>
  <si>
    <t> BBS 76 </t>
  </si>
  <si>
    <t>2446270.477 </t>
  </si>
  <si>
    <t> 23.07.1985 23:26 </t>
  </si>
  <si>
    <t> 0.013 </t>
  </si>
  <si>
    <t> BBS 77 </t>
  </si>
  <si>
    <t>2446285.417 </t>
  </si>
  <si>
    <t> 07.08.1985 22:00 </t>
  </si>
  <si>
    <t> BBS 78 </t>
  </si>
  <si>
    <t>2446285.418 </t>
  </si>
  <si>
    <t> 07.08.1985 22:01 </t>
  </si>
  <si>
    <t>2446289.485 </t>
  </si>
  <si>
    <t> 11.08.1985 23:38 </t>
  </si>
  <si>
    <t> 0.019 </t>
  </si>
  <si>
    <t> P.Novak </t>
  </si>
  <si>
    <t> BRNO 27 </t>
  </si>
  <si>
    <t>2446289.487 </t>
  </si>
  <si>
    <t> 11.08.1985 23:41 </t>
  </si>
  <si>
    <t> 0.021 </t>
  </si>
  <si>
    <t> P.Svoboda </t>
  </si>
  <si>
    <t>2446319.340 </t>
  </si>
  <si>
    <t> 10.09.1985 20:09 </t>
  </si>
  <si>
    <t> G.Hildebrandt </t>
  </si>
  <si>
    <t> U.Stich </t>
  </si>
  <si>
    <t>2446319.341 </t>
  </si>
  <si>
    <t> 10.09.1985 20:11 </t>
  </si>
  <si>
    <t> 0.014 </t>
  </si>
  <si>
    <t> F.Schäpper </t>
  </si>
  <si>
    <t>2446319.342 </t>
  </si>
  <si>
    <t> 10.09.1985 20:12 </t>
  </si>
  <si>
    <t> 0.015 </t>
  </si>
  <si>
    <t>2446319.349 </t>
  </si>
  <si>
    <t> 10.09.1985 20:22 </t>
  </si>
  <si>
    <t>2446323.418 </t>
  </si>
  <si>
    <t> 14.09.1985 22:01 </t>
  </si>
  <si>
    <t>2446327.492 </t>
  </si>
  <si>
    <t> 18.09.1985 23:48 </t>
  </si>
  <si>
    <t>2446343.777 </t>
  </si>
  <si>
    <t> 05.10.1985 06:38 </t>
  </si>
  <si>
    <t> 0.018 </t>
  </si>
  <si>
    <t>2446361.417 </t>
  </si>
  <si>
    <t> 22.10.1985 22:00 </t>
  </si>
  <si>
    <t>2446372.279 </t>
  </si>
  <si>
    <t> 02.11.1985 18:41 </t>
  </si>
  <si>
    <t> 0.017 </t>
  </si>
  <si>
    <t> BBS 79 </t>
  </si>
  <si>
    <t>2446373.636 </t>
  </si>
  <si>
    <t> 04.11.1985 03:15 </t>
  </si>
  <si>
    <t> 0.016 </t>
  </si>
  <si>
    <t>2446373.638 </t>
  </si>
  <si>
    <t> 04.11.1985 03:18 </t>
  </si>
  <si>
    <t>2446445.570 </t>
  </si>
  <si>
    <t> 15.01.1986 01:40 </t>
  </si>
  <si>
    <t>2446452.356 </t>
  </si>
  <si>
    <t> 21.01.1986 20:32 </t>
  </si>
  <si>
    <t> 0.012 </t>
  </si>
  <si>
    <t>2446472.717 </t>
  </si>
  <si>
    <t> 11.02.1986 05:12 </t>
  </si>
  <si>
    <t> M.Smith </t>
  </si>
  <si>
    <t>2446612.514 </t>
  </si>
  <si>
    <t> 01.07.1986 00:20 </t>
  </si>
  <si>
    <t> 0.008 </t>
  </si>
  <si>
    <t> BBS 80 </t>
  </si>
  <si>
    <t>2446616.579 </t>
  </si>
  <si>
    <t> 05.07.1986 01:53 </t>
  </si>
  <si>
    <t> 0.001 </t>
  </si>
  <si>
    <t>2446650.521 </t>
  </si>
  <si>
    <t> 08.08.1986 00:30 </t>
  </si>
  <si>
    <t> 0.010 </t>
  </si>
  <si>
    <t> BRNO 28 </t>
  </si>
  <si>
    <t>2446665.458 </t>
  </si>
  <si>
    <t> 22.08.1986 22:59 </t>
  </si>
  <si>
    <t> D.Hanzl </t>
  </si>
  <si>
    <t>2446684.454 </t>
  </si>
  <si>
    <t> 10.09.1986 22:53 </t>
  </si>
  <si>
    <t> 0.011 </t>
  </si>
  <si>
    <t> BBS 81 </t>
  </si>
  <si>
    <t>2446699.384 </t>
  </si>
  <si>
    <t> 25.09.1986 21:12 </t>
  </si>
  <si>
    <t>BAVM 46 </t>
  </si>
  <si>
    <t>2446711.599 </t>
  </si>
  <si>
    <t> 08.10.1986 02:22 </t>
  </si>
  <si>
    <t> 0.009 </t>
  </si>
  <si>
    <t>2446714.307 </t>
  </si>
  <si>
    <t> 10.10.1986 19:22 </t>
  </si>
  <si>
    <t> 0.003 </t>
  </si>
  <si>
    <t> P.Hoffmann </t>
  </si>
  <si>
    <t>2446714.316 </t>
  </si>
  <si>
    <t> 10.10.1986 19:35 </t>
  </si>
  <si>
    <t>2446767.246 </t>
  </si>
  <si>
    <t> 02.12.1986 17:54 </t>
  </si>
  <si>
    <t> 0.007 </t>
  </si>
  <si>
    <t> E.Blättler </t>
  </si>
  <si>
    <t> BBS 82 </t>
  </si>
  <si>
    <t>2446767.247 </t>
  </si>
  <si>
    <t> 02.12.1986 17:55 </t>
  </si>
  <si>
    <t>2446768.603 </t>
  </si>
  <si>
    <t> 04.12.1986 02:28 </t>
  </si>
  <si>
    <t> 0.006 </t>
  </si>
  <si>
    <t>2446771.313 </t>
  </si>
  <si>
    <t> 06.12.1986 19:30 </t>
  </si>
  <si>
    <t> 0.002 </t>
  </si>
  <si>
    <t>2446795.748 </t>
  </si>
  <si>
    <t> 31.12.1986 05:57 </t>
  </si>
  <si>
    <t> 0.005 </t>
  </si>
  <si>
    <t> R.Hill </t>
  </si>
  <si>
    <t>2446798.467 </t>
  </si>
  <si>
    <t> 02.01.1987 23:12 </t>
  </si>
  <si>
    <t>2446809.323 </t>
  </si>
  <si>
    <t> 13.01.1987 19:45 </t>
  </si>
  <si>
    <t>2446824.254 </t>
  </si>
  <si>
    <t> 28.01.1987 18:05 </t>
  </si>
  <si>
    <t> BBS 83 </t>
  </si>
  <si>
    <t>2446866.318 </t>
  </si>
  <si>
    <t> 11.03.1987 19:37 </t>
  </si>
  <si>
    <t> -0.005 </t>
  </si>
  <si>
    <t>2447007.472 </t>
  </si>
  <si>
    <t> 30.07.1987 23:19 </t>
  </si>
  <si>
    <t> -0.011 </t>
  </si>
  <si>
    <t> BBS 84 </t>
  </si>
  <si>
    <t>2447056.347 </t>
  </si>
  <si>
    <t> 17.09.1987 20:19 </t>
  </si>
  <si>
    <t> BBS 85 </t>
  </si>
  <si>
    <t>2447059.06 </t>
  </si>
  <si>
    <t> 20.09.1987 13:26 </t>
  </si>
  <si>
    <t> -0.00 </t>
  </si>
  <si>
    <t> K.Hirosawa </t>
  </si>
  <si>
    <t>2447060.421 </t>
  </si>
  <si>
    <t> 21.09.1987 22:06 </t>
  </si>
  <si>
    <t> BBS 86 </t>
  </si>
  <si>
    <t>2447064.493 </t>
  </si>
  <si>
    <t> 25.09.1987 23:49 </t>
  </si>
  <si>
    <t>2447083.497 </t>
  </si>
  <si>
    <t> 14.10.1987 23:55 </t>
  </si>
  <si>
    <t>2447094.354 </t>
  </si>
  <si>
    <t> 25.10.1987 20:29 </t>
  </si>
  <si>
    <t> R.Boninsegna </t>
  </si>
  <si>
    <t>2447097.066 </t>
  </si>
  <si>
    <t> 28.10.1987 13:35 </t>
  </si>
  <si>
    <t>2447114.711 </t>
  </si>
  <si>
    <t> 15.11.1987 05:03 </t>
  </si>
  <si>
    <t>2447117.424 </t>
  </si>
  <si>
    <t> 17.11.1987 22:10 </t>
  </si>
  <si>
    <t> -0.001 </t>
  </si>
  <si>
    <t>2447118.782 </t>
  </si>
  <si>
    <t> 19.11.1987 06:46 </t>
  </si>
  <si>
    <t> -0.000 </t>
  </si>
  <si>
    <t>2447137.786 </t>
  </si>
  <si>
    <t> 08.12.1987 06:51 </t>
  </si>
  <si>
    <t>2447151.357 </t>
  </si>
  <si>
    <t> 21.12.1987 20:34 </t>
  </si>
  <si>
    <t>2447152.712 </t>
  </si>
  <si>
    <t> 23.12.1987 05:05 </t>
  </si>
  <si>
    <t>2447170.362 </t>
  </si>
  <si>
    <t> 09.01.1988 20:41 </t>
  </si>
  <si>
    <t> BBS 87 </t>
  </si>
  <si>
    <t>2447205.649 </t>
  </si>
  <si>
    <t> 14.02.1988 03:34 </t>
  </si>
  <si>
    <t>2447205.652 </t>
  </si>
  <si>
    <t> 14.02.1988 03:38 </t>
  </si>
  <si>
    <t>2447208.361 </t>
  </si>
  <si>
    <t> 16.02.1988 20:39 </t>
  </si>
  <si>
    <t> -0.004 </t>
  </si>
  <si>
    <t>2447330.521 </t>
  </si>
  <si>
    <t> 18.06.1988 00:30 </t>
  </si>
  <si>
    <t> -0.002 </t>
  </si>
  <si>
    <t> BBS 88 </t>
  </si>
  <si>
    <t>2447353.595 </t>
  </si>
  <si>
    <t> 11.07.1988 02:16 </t>
  </si>
  <si>
    <t> BBS 89 </t>
  </si>
  <si>
    <t>2447368.518 </t>
  </si>
  <si>
    <t> 26.07.1988 00:25 </t>
  </si>
  <si>
    <t> -0.009 </t>
  </si>
  <si>
    <t>2447380.740 </t>
  </si>
  <si>
    <t> 07.08.1988 05:45 </t>
  </si>
  <si>
    <t>2447414.673 </t>
  </si>
  <si>
    <t> 10.09.1988 04:09 </t>
  </si>
  <si>
    <t>2447418.743 </t>
  </si>
  <si>
    <t> 14.09.1988 05:49 </t>
  </si>
  <si>
    <t>2447422.815 </t>
  </si>
  <si>
    <t> 18.09.1988 07:33 </t>
  </si>
  <si>
    <t>2447448.606 </t>
  </si>
  <si>
    <t> 14.10.1988 02:32 </t>
  </si>
  <si>
    <t>2447460.823 </t>
  </si>
  <si>
    <t> 26.10.1988 07:45 </t>
  </si>
  <si>
    <t>2447466.252 </t>
  </si>
  <si>
    <t> 31.10.1988 18:02 </t>
  </si>
  <si>
    <t> BBS 90 </t>
  </si>
  <si>
    <t>2447467.607 </t>
  </si>
  <si>
    <t> 02.11.1988 02:34 </t>
  </si>
  <si>
    <t>2447470.324 </t>
  </si>
  <si>
    <t> 04.11.1988 19:46 </t>
  </si>
  <si>
    <t>2447471.674 </t>
  </si>
  <si>
    <t> 06.11.1988 04:10 </t>
  </si>
  <si>
    <t>2447486.606 </t>
  </si>
  <si>
    <t> 21.11.1988 02:32 </t>
  </si>
  <si>
    <t> -0.007 </t>
  </si>
  <si>
    <t>2447501.537 </t>
  </si>
  <si>
    <t> 06.12.1988 00:53 </t>
  </si>
  <si>
    <t> -0.006 </t>
  </si>
  <si>
    <t>2447505.612 </t>
  </si>
  <si>
    <t> 10.12.1988 02:41 </t>
  </si>
  <si>
    <t>2447523.256 </t>
  </si>
  <si>
    <t> 27.12.1988 18:08 </t>
  </si>
  <si>
    <t>2447524.613 </t>
  </si>
  <si>
    <t> 29.12.1988 02:42 </t>
  </si>
  <si>
    <t>2447524.617 </t>
  </si>
  <si>
    <t> 29.12.1988 02:48 </t>
  </si>
  <si>
    <t>2447531.397 </t>
  </si>
  <si>
    <t> 04.01.1989 21:31 </t>
  </si>
  <si>
    <t> BBS 91 </t>
  </si>
  <si>
    <t>2447543.615 </t>
  </si>
  <si>
    <t> 17.01.1989 02:45 </t>
  </si>
  <si>
    <t>2447543.618 </t>
  </si>
  <si>
    <t> 17.01.1989 02:49 </t>
  </si>
  <si>
    <t>2447565.328 </t>
  </si>
  <si>
    <t> 07.02.1989 19:52 </t>
  </si>
  <si>
    <t>2447565.332 </t>
  </si>
  <si>
    <t> 07.02.1989 19:58 </t>
  </si>
  <si>
    <t>2447565.333 </t>
  </si>
  <si>
    <t> 07.02.1989 19:59 </t>
  </si>
  <si>
    <t> W.Blendin </t>
  </si>
  <si>
    <t>BAVM 52 </t>
  </si>
  <si>
    <t>2447565.334 </t>
  </si>
  <si>
    <t> 07.02.1989 20:00 </t>
  </si>
  <si>
    <t>2447565.335 </t>
  </si>
  <si>
    <t> 07.02.1989 20:02 </t>
  </si>
  <si>
    <t>2447585.694 </t>
  </si>
  <si>
    <t> 28.02.1989 04:39 </t>
  </si>
  <si>
    <t>2447691.557 </t>
  </si>
  <si>
    <t> 14.06.1989 01:22 </t>
  </si>
  <si>
    <t> -0.010 </t>
  </si>
  <si>
    <t> BBS 92 </t>
  </si>
  <si>
    <t>2447778.432 </t>
  </si>
  <si>
    <t> 08.09.1989 22:22 </t>
  </si>
  <si>
    <t>BAVM 56 </t>
  </si>
  <si>
    <t>2447778.433 </t>
  </si>
  <si>
    <t> 08.09.1989 22:23 </t>
  </si>
  <si>
    <t> BBS 93 </t>
  </si>
  <si>
    <t>2447790.639 </t>
  </si>
  <si>
    <t> 21.09.1989 03:20 </t>
  </si>
  <si>
    <t>2447790.643 </t>
  </si>
  <si>
    <t> 21.09.1989 03:25 </t>
  </si>
  <si>
    <t>2447794.713 </t>
  </si>
  <si>
    <t> 25.09.1989 05:06 </t>
  </si>
  <si>
    <t>2447812.361 </t>
  </si>
  <si>
    <t> 12.10.1989 20:39 </t>
  </si>
  <si>
    <t>2447816.428 </t>
  </si>
  <si>
    <t> 16.10.1989 22:16 </t>
  </si>
  <si>
    <t> C.Friedlingstein </t>
  </si>
  <si>
    <t> BBS 94 </t>
  </si>
  <si>
    <t>2447846.294 </t>
  </si>
  <si>
    <t> 15.11.1989 19:03 </t>
  </si>
  <si>
    <t>2447850.354 </t>
  </si>
  <si>
    <t> 19.11.1989 20:29 </t>
  </si>
  <si>
    <t> -0.018 </t>
  </si>
  <si>
    <t>2447854.437 </t>
  </si>
  <si>
    <t> 23.11.1989 22:29 </t>
  </si>
  <si>
    <t>2447862.580 </t>
  </si>
  <si>
    <t> 02.12.1989 01:55 </t>
  </si>
  <si>
    <t> -0.008 </t>
  </si>
  <si>
    <t>2447923.660 </t>
  </si>
  <si>
    <t> 01.02.1990 03:50 </t>
  </si>
  <si>
    <t>2447941.304 </t>
  </si>
  <si>
    <t> 18.02.1990 19:17 </t>
  </si>
  <si>
    <t>IBVS 6196</t>
  </si>
  <si>
    <t>2447942.660 </t>
  </si>
  <si>
    <t> 20.02.1990 03:50 </t>
  </si>
  <si>
    <t>2448101.461 </t>
  </si>
  <si>
    <t> 28.07.1990 23:03 </t>
  </si>
  <si>
    <t> -0.013 </t>
  </si>
  <si>
    <t> BBS 96 </t>
  </si>
  <si>
    <t>2448151.682 </t>
  </si>
  <si>
    <t> 17.09.1990 04:22 </t>
  </si>
  <si>
    <t>2448173.404 </t>
  </si>
  <si>
    <t> 08.10.1990 21:41 </t>
  </si>
  <si>
    <t> BBS 99 </t>
  </si>
  <si>
    <t>2448188.331 </t>
  </si>
  <si>
    <t> 23.10.1990 19:56 </t>
  </si>
  <si>
    <t> P.Adamek </t>
  </si>
  <si>
    <t> BRNO 31 </t>
  </si>
  <si>
    <t>2448203.260 </t>
  </si>
  <si>
    <t> 07.11.1990 18:14 </t>
  </si>
  <si>
    <t> -0.012 </t>
  </si>
  <si>
    <t> BBS 97 </t>
  </si>
  <si>
    <t>2448208.688 </t>
  </si>
  <si>
    <t> 13.11.1990 04:30 </t>
  </si>
  <si>
    <t> -0.014 </t>
  </si>
  <si>
    <t>2448216.834 </t>
  </si>
  <si>
    <t> 21.11.1990 08:00 </t>
  </si>
  <si>
    <t>2448219.548 </t>
  </si>
  <si>
    <t> 24.11.1990 01:09 </t>
  </si>
  <si>
    <t>2448222.261 </t>
  </si>
  <si>
    <t> 26.11.1990 18:15 </t>
  </si>
  <si>
    <t>2448260.266 </t>
  </si>
  <si>
    <t> 03.01.1991 18:23 </t>
  </si>
  <si>
    <t>2448260.267 </t>
  </si>
  <si>
    <t> 03.01.1991 18:24 </t>
  </si>
  <si>
    <t>2448260.268 </t>
  </si>
  <si>
    <t> 03.01.1991 18:25 </t>
  </si>
  <si>
    <t>2448477.433 </t>
  </si>
  <si>
    <t> 08.08.1991 22:23 </t>
  </si>
  <si>
    <t> -0.016 </t>
  </si>
  <si>
    <t> BBS 98 </t>
  </si>
  <si>
    <t>2448478.790 </t>
  </si>
  <si>
    <t> 10.08.1991 06:57 </t>
  </si>
  <si>
    <t> AOEB 4 </t>
  </si>
  <si>
    <t>2448482.863 </t>
  </si>
  <si>
    <t> 14.08.1991 08:42 </t>
  </si>
  <si>
    <t> -0.015 </t>
  </si>
  <si>
    <t>2448496.435 </t>
  </si>
  <si>
    <t> 27.08.1991 22:26 </t>
  </si>
  <si>
    <t>2448508.653 </t>
  </si>
  <si>
    <t> 09.09.1991 03:40 </t>
  </si>
  <si>
    <t>2448530.372 </t>
  </si>
  <si>
    <t> 30.09.1991 20:55 </t>
  </si>
  <si>
    <t>2448531.727 </t>
  </si>
  <si>
    <t> 02.10.1991 05:26 </t>
  </si>
  <si>
    <t>2448534.438 </t>
  </si>
  <si>
    <t> 04.10.1991 22:30 </t>
  </si>
  <si>
    <t>2448535.800 </t>
  </si>
  <si>
    <t> 06.10.1991 07:12 </t>
  </si>
  <si>
    <t>2448546.656 </t>
  </si>
  <si>
    <t> 17.10.1991 03:44 </t>
  </si>
  <si>
    <t>2448564.299 </t>
  </si>
  <si>
    <t> 03.11.1991 19:10 </t>
  </si>
  <si>
    <t> BBS 100 </t>
  </si>
  <si>
    <t>2448564.301 </t>
  </si>
  <si>
    <t> 03.11.1991 19:13 </t>
  </si>
  <si>
    <t>2448564.305 </t>
  </si>
  <si>
    <t> 03.11.1991 19:19 </t>
  </si>
  <si>
    <t>2448587.375 </t>
  </si>
  <si>
    <t> 26.11.1991 21:00 </t>
  </si>
  <si>
    <t>2448598.236 </t>
  </si>
  <si>
    <t> 07.12.1991 17:39 </t>
  </si>
  <si>
    <t>2448603.662 </t>
  </si>
  <si>
    <t> 13.12.1991 03:53 </t>
  </si>
  <si>
    <t>2448621.311 </t>
  </si>
  <si>
    <t> 30.12.1991 19:27 </t>
  </si>
  <si>
    <t>2448625.379 </t>
  </si>
  <si>
    <t> 03.01.1992 21:05 </t>
  </si>
  <si>
    <t>2448656.597 </t>
  </si>
  <si>
    <t> 04.02.1992 02:19 </t>
  </si>
  <si>
    <t> -0.017 </t>
  </si>
  <si>
    <t>2448675.598 </t>
  </si>
  <si>
    <t> 23.02.1992 02:21 </t>
  </si>
  <si>
    <t>2448838.472 </t>
  </si>
  <si>
    <t> 03.08.1992 23:19 </t>
  </si>
  <si>
    <t> -0.021 </t>
  </si>
  <si>
    <t> BBS 102 </t>
  </si>
  <si>
    <t>2448872.412 </t>
  </si>
  <si>
    <t> 06.09.1992 21:53 </t>
  </si>
  <si>
    <t>2448873.759 </t>
  </si>
  <si>
    <t> 08.09.1992 06:12 </t>
  </si>
  <si>
    <t> -0.024 </t>
  </si>
  <si>
    <t>2448888.694 </t>
  </si>
  <si>
    <t> 23.09.1992 04:39 </t>
  </si>
  <si>
    <t> -0.019 </t>
  </si>
  <si>
    <t>2448888.696 </t>
  </si>
  <si>
    <t> 23.09.1992 04:42 </t>
  </si>
  <si>
    <t>2448891.415 </t>
  </si>
  <si>
    <t> 25.09.1992 21:57 </t>
  </si>
  <si>
    <t>2448896.838 </t>
  </si>
  <si>
    <t> 01.10.1992 08:06 </t>
  </si>
  <si>
    <t>2448922.628 </t>
  </si>
  <si>
    <t> 27.10.1992 03:04 </t>
  </si>
  <si>
    <t>2449001.352 </t>
  </si>
  <si>
    <t> 13.01.1993 20:26 </t>
  </si>
  <si>
    <t> BBS 103 </t>
  </si>
  <si>
    <t>2449009.498 </t>
  </si>
  <si>
    <t> 21.01.1993 23:57 </t>
  </si>
  <si>
    <t>2449013.568 </t>
  </si>
  <si>
    <t> 26.01.1993 01:37 </t>
  </si>
  <si>
    <t>2449017.640 </t>
  </si>
  <si>
    <t> 30.01.1993 03:21 </t>
  </si>
  <si>
    <t>2449036.639 </t>
  </si>
  <si>
    <t> 18.02.1993 03:20 </t>
  </si>
  <si>
    <t>2449158.795 </t>
  </si>
  <si>
    <t> 20.06.1993 07:04 </t>
  </si>
  <si>
    <t> -0.023 </t>
  </si>
  <si>
    <t>2449214.444 </t>
  </si>
  <si>
    <t> 14.08.1993 22:39 </t>
  </si>
  <si>
    <t> P.Kucera </t>
  </si>
  <si>
    <t>2449214.447 </t>
  </si>
  <si>
    <t> 14.08.1993 22:43 </t>
  </si>
  <si>
    <t>2449214.448 </t>
  </si>
  <si>
    <t> 14.08.1993 22:45 </t>
  </si>
  <si>
    <t> -0.020 </t>
  </si>
  <si>
    <t> R.Galia </t>
  </si>
  <si>
    <t>2449214.453 </t>
  </si>
  <si>
    <t> 14.08.1993 22:52 </t>
  </si>
  <si>
    <t> W.Kriebel </t>
  </si>
  <si>
    <t>BAVM 68 </t>
  </si>
  <si>
    <t>2449214.454 </t>
  </si>
  <si>
    <t> 14.08.1993 22:53 </t>
  </si>
  <si>
    <t> J.B.Dvorak </t>
  </si>
  <si>
    <t>2449229.377 </t>
  </si>
  <si>
    <t> 29.08.1993 21:02 </t>
  </si>
  <si>
    <t> BBS 105 </t>
  </si>
  <si>
    <t>2449241.595 </t>
  </si>
  <si>
    <t> 11.09.1993 02:16 </t>
  </si>
  <si>
    <t>2449283.669 </t>
  </si>
  <si>
    <t> 23.10.1993 04:03 </t>
  </si>
  <si>
    <t>2449313.5336 </t>
  </si>
  <si>
    <t> 22.11.1993 00:48 </t>
  </si>
  <si>
    <t> -0.0175 </t>
  </si>
  <si>
    <t> Hawkins &amp; Dawney </t>
  </si>
  <si>
    <t>IBVS 4108 </t>
  </si>
  <si>
    <t>2449560.562 </t>
  </si>
  <si>
    <t> 27.07.1994 01:29 </t>
  </si>
  <si>
    <t> BBS 107 </t>
  </si>
  <si>
    <t>2449602.637 </t>
  </si>
  <si>
    <t> 07.09.1994 03:17 </t>
  </si>
  <si>
    <t>2449605.349 </t>
  </si>
  <si>
    <t> 09.09.1994 20:22 </t>
  </si>
  <si>
    <t>2449624.356 </t>
  </si>
  <si>
    <t> 28.09.1994 20:32 </t>
  </si>
  <si>
    <t>2449651.4992 </t>
  </si>
  <si>
    <t> 25.10.1994 23:58 </t>
  </si>
  <si>
    <t> -0.0219 </t>
  </si>
  <si>
    <t> T.Borkovits </t>
  </si>
  <si>
    <t>IBVS 4340 </t>
  </si>
  <si>
    <t>2449655.5713 </t>
  </si>
  <si>
    <t> 30.10.1994 01:42 </t>
  </si>
  <si>
    <t> -0.0217 </t>
  </si>
  <si>
    <t>2449661.002 </t>
  </si>
  <si>
    <t> 04.11.1994 12:02 </t>
  </si>
  <si>
    <t> Y.Sekino </t>
  </si>
  <si>
    <t>2449734.290 </t>
  </si>
  <si>
    <t> 16.01.1995 18:57 </t>
  </si>
  <si>
    <t> -0.027 </t>
  </si>
  <si>
    <t> BBS 108 </t>
  </si>
  <si>
    <t>2449754.657 </t>
  </si>
  <si>
    <t> 06.02.1995 03:46 </t>
  </si>
  <si>
    <t>2449776.372 </t>
  </si>
  <si>
    <t> 27.02.1995 20:55 </t>
  </si>
  <si>
    <t> -0.022 </t>
  </si>
  <si>
    <t>2449929.751 </t>
  </si>
  <si>
    <t> 31.07.1995 06:01 </t>
  </si>
  <si>
    <t>2449940.609 </t>
  </si>
  <si>
    <t> 11.08.1995 02:36 </t>
  </si>
  <si>
    <t> BBS 110 </t>
  </si>
  <si>
    <t>2449952.823 </t>
  </si>
  <si>
    <t> 23.08.1995 07:45 </t>
  </si>
  <si>
    <t>2449978.612 </t>
  </si>
  <si>
    <t> 18.09.1995 02:41 </t>
  </si>
  <si>
    <t>2449978.613 </t>
  </si>
  <si>
    <t> 18.09.1995 02:42 </t>
  </si>
  <si>
    <t>2450007.117 </t>
  </si>
  <si>
    <t> 16.10.1995 14:48 </t>
  </si>
  <si>
    <t>2450008.4732 </t>
  </si>
  <si>
    <t> 17.10.1995 23:21 </t>
  </si>
  <si>
    <t> -0.0202 </t>
  </si>
  <si>
    <t> B.Gürol </t>
  </si>
  <si>
    <t>IBVS 4380 </t>
  </si>
  <si>
    <t>2450016.618 </t>
  </si>
  <si>
    <t> 26.10.1995 02:49 </t>
  </si>
  <si>
    <t>2450042.406 </t>
  </si>
  <si>
    <t> 20.11.1995 21:44 </t>
  </si>
  <si>
    <t> BBS 111 </t>
  </si>
  <si>
    <t>2450050.553 </t>
  </si>
  <si>
    <t> 29.11.1995 01:16 </t>
  </si>
  <si>
    <t>2450054.619 </t>
  </si>
  <si>
    <t> 03.12.1995 02:51 </t>
  </si>
  <si>
    <t>2450099.413 </t>
  </si>
  <si>
    <t> 16.01.1996 21:54 </t>
  </si>
  <si>
    <t>2450107.559 </t>
  </si>
  <si>
    <t> 25.01.1996 01:24 </t>
  </si>
  <si>
    <t>2450114.344 </t>
  </si>
  <si>
    <t> 31.01.1996 20:15 </t>
  </si>
  <si>
    <t>2450148.278 </t>
  </si>
  <si>
    <t> 05.03.1996 18:40 </t>
  </si>
  <si>
    <t>2450290.798 </t>
  </si>
  <si>
    <t> 26.07.1996 07:09 </t>
  </si>
  <si>
    <t>2450305.727 </t>
  </si>
  <si>
    <t> 10.08.1996 05:26 </t>
  </si>
  <si>
    <t>2450309.799 </t>
  </si>
  <si>
    <t> 14.08.1996 07:10 </t>
  </si>
  <si>
    <t>2450339.661 </t>
  </si>
  <si>
    <t> 13.09.1996 03:51 </t>
  </si>
  <si>
    <t>2450357.306 </t>
  </si>
  <si>
    <t> 30.09.1996 19:20 </t>
  </si>
  <si>
    <t> BBS 113 </t>
  </si>
  <si>
    <t>2450373.595 </t>
  </si>
  <si>
    <t> 17.10.1996 02:16 </t>
  </si>
  <si>
    <t>2450380.378 </t>
  </si>
  <si>
    <t> 23.10.1996 21:04 </t>
  </si>
  <si>
    <t>2450426.528 </t>
  </si>
  <si>
    <t> 09.12.1996 00:40 </t>
  </si>
  <si>
    <t> C.Stephan </t>
  </si>
  <si>
    <t>2450430.600 </t>
  </si>
  <si>
    <t> 13.12.1996 02:24 </t>
  </si>
  <si>
    <t>C </t>
  </si>
  <si>
    <t>2450433.316 </t>
  </si>
  <si>
    <t> 15.12.1996 19:35 </t>
  </si>
  <si>
    <t> BBS 114 </t>
  </si>
  <si>
    <t>2450443.503 </t>
  </si>
  <si>
    <t> 26.12.1996 00:04 </t>
  </si>
  <si>
    <t>R</t>
  </si>
  <si>
    <t> BBS 120 </t>
  </si>
  <si>
    <t>2450475.392 </t>
  </si>
  <si>
    <t> 26.01.1997 21:24 </t>
  </si>
  <si>
    <t> M.Wischnewski </t>
  </si>
  <si>
    <t>BAVM 101 </t>
  </si>
  <si>
    <t>2450509.323 </t>
  </si>
  <si>
    <t> 01.03.1997 19:45 </t>
  </si>
  <si>
    <t>2450509.327 </t>
  </si>
  <si>
    <t> 01.03.1997 19:50 </t>
  </si>
  <si>
    <t>2450632.844 </t>
  </si>
  <si>
    <t> 03.07.1997 08:15 </t>
  </si>
  <si>
    <t> AOEB 6 </t>
  </si>
  <si>
    <t>2450673.560 </t>
  </si>
  <si>
    <t> 13.08.1997 01:26 </t>
  </si>
  <si>
    <t> BBS 115 </t>
  </si>
  <si>
    <t>2450684.418 </t>
  </si>
  <si>
    <t> 23.08.1997 22:01 </t>
  </si>
  <si>
    <t>2450696.638 </t>
  </si>
  <si>
    <t> 05.09.1997 03:18 </t>
  </si>
  <si>
    <t>2450699.351 </t>
  </si>
  <si>
    <t> 07.09.1997 20:25 </t>
  </si>
  <si>
    <t> BBS 116 </t>
  </si>
  <si>
    <t>2450718.358 </t>
  </si>
  <si>
    <t> 26.09.1997 20:35 </t>
  </si>
  <si>
    <t>2450719.713 </t>
  </si>
  <si>
    <t> 28.09.1997 05:06 </t>
  </si>
  <si>
    <t>2450727.853 </t>
  </si>
  <si>
    <t> 06.10.1997 08:28 </t>
  </si>
  <si>
    <t>2450752.310 </t>
  </si>
  <si>
    <t> 30.10.1997 19:26 </t>
  </si>
  <si>
    <t>2451027.825 </t>
  </si>
  <si>
    <t> 02.08.1998 07:48 </t>
  </si>
  <si>
    <t>2451034.608 </t>
  </si>
  <si>
    <t> 09.08.1998 02:35 </t>
  </si>
  <si>
    <t> BBS 118 </t>
  </si>
  <si>
    <t>2451046.826 </t>
  </si>
  <si>
    <t> 21.08.1998 07:49 </t>
  </si>
  <si>
    <t>2451076.684 </t>
  </si>
  <si>
    <t> 20.09.1998 04:24 </t>
  </si>
  <si>
    <t>2451080.760 </t>
  </si>
  <si>
    <t> 24.09.1998 06:14 </t>
  </si>
  <si>
    <t>2451111.978 </t>
  </si>
  <si>
    <t>JAVSO..48…87</t>
  </si>
  <si>
    <t>VSB 073</t>
  </si>
  <si>
    <t>JAVSO..47..105</t>
  </si>
  <si>
    <t> 25.10.1998 11:28 </t>
  </si>
  <si>
    <t> M.Hiraga </t>
  </si>
  <si>
    <t>2451125.552 </t>
  </si>
  <si>
    <t> 08.11.1998 01:14 </t>
  </si>
  <si>
    <t>2451129.624 </t>
  </si>
  <si>
    <t> 12.11.1998 02:58 </t>
  </si>
  <si>
    <t>2451133.695 </t>
  </si>
  <si>
    <t> 16.11.1998 04:40 </t>
  </si>
  <si>
    <t>2451133.696 </t>
  </si>
  <si>
    <t> 16.11.1998 04:42 </t>
  </si>
  <si>
    <t>2451208.352 </t>
  </si>
  <si>
    <t> 29.01.1999 20:26 </t>
  </si>
  <si>
    <t> M.Schabacher </t>
  </si>
  <si>
    <t>BAVM 122 </t>
  </si>
  <si>
    <t>2451224.635 </t>
  </si>
  <si>
    <t> 15.02.1999 03:14 </t>
  </si>
  <si>
    <t>2451224.637 </t>
  </si>
  <si>
    <t> 15.02.1999 03:17 </t>
  </si>
  <si>
    <t>2451349.511 </t>
  </si>
  <si>
    <t> 20.06.1999 00:15 </t>
  </si>
  <si>
    <t>2451407.875 </t>
  </si>
  <si>
    <t> 17.08.1999 09:00 </t>
  </si>
  <si>
    <t>2451421.448 </t>
  </si>
  <si>
    <t> 30.08.1999 22:45 </t>
  </si>
  <si>
    <t> BBS 121 </t>
  </si>
  <si>
    <t>2451426.875 </t>
  </si>
  <si>
    <t> 05.09.1999 09:00 </t>
  </si>
  <si>
    <t>2451433.665 </t>
  </si>
  <si>
    <t> 12.09.1999 03:57 </t>
  </si>
  <si>
    <t>2451433.666 </t>
  </si>
  <si>
    <t> 12.09.1999 03:59 </t>
  </si>
  <si>
    <t>2451437.737 </t>
  </si>
  <si>
    <t> 16.09.1999 05:41 </t>
  </si>
  <si>
    <t>2451456.736 </t>
  </si>
  <si>
    <t> 05.10.1999 05:39 </t>
  </si>
  <si>
    <t>2451467.598 </t>
  </si>
  <si>
    <t> 16.10.1999 02:21 </t>
  </si>
  <si>
    <t>2451486.600 </t>
  </si>
  <si>
    <t> 04.11.1999 02:24 </t>
  </si>
  <si>
    <t>2451486.6001 </t>
  </si>
  <si>
    <t> -0.0029 </t>
  </si>
  <si>
    <t>ns</t>
  </si>
  <si>
    <t> A.Howell </t>
  </si>
  <si>
    <t>2451486.604 </t>
  </si>
  <si>
    <t> 04.11.1999 02:29 </t>
  </si>
  <si>
    <t>2451512.3884 </t>
  </si>
  <si>
    <t> 29.11.1999 21:19 </t>
  </si>
  <si>
    <t> -0.0035 </t>
  </si>
  <si>
    <t>BAVM 132 </t>
  </si>
  <si>
    <t>2451539.537 </t>
  </si>
  <si>
    <t> 27.12.1999 00:53 </t>
  </si>
  <si>
    <t>2451569.395 </t>
  </si>
  <si>
    <t> 25.01.2000 21:28 </t>
  </si>
  <si>
    <t> BBS 122 </t>
  </si>
  <si>
    <t>2451812.356 </t>
  </si>
  <si>
    <t> 24.09.2000 20:32 </t>
  </si>
  <si>
    <t> BBS 123 </t>
  </si>
  <si>
    <t>2451812.357 </t>
  </si>
  <si>
    <t> 24.09.2000 20:34 </t>
  </si>
  <si>
    <t>BAVM 143 </t>
  </si>
  <si>
    <t>2451854.436 </t>
  </si>
  <si>
    <t> 05.11.2000 22:27 </t>
  </si>
  <si>
    <t> BBS 124 </t>
  </si>
  <si>
    <t>2451874.790 </t>
  </si>
  <si>
    <t> 26.11.2000 06:57 </t>
  </si>
  <si>
    <t> AOEB 9 </t>
  </si>
  <si>
    <t>2451881.5782 </t>
  </si>
  <si>
    <t> 03.12.2000 01:52 </t>
  </si>
  <si>
    <t> -0.0018 </t>
  </si>
  <si>
    <t> S.Dvorak </t>
  </si>
  <si>
    <t>2452120.462 </t>
  </si>
  <si>
    <t> 29.07.2001 23:05 </t>
  </si>
  <si>
    <t> BBS 126 </t>
  </si>
  <si>
    <t>2452219.550 </t>
  </si>
  <si>
    <t> 06.11.2001 01:12 </t>
  </si>
  <si>
    <t> 0.000 </t>
  </si>
  <si>
    <t>2452223.620 </t>
  </si>
  <si>
    <t> 10.11.2001 02:52 </t>
  </si>
  <si>
    <t>2452234.483 </t>
  </si>
  <si>
    <t> 20.11.2001 23:35 </t>
  </si>
  <si>
    <t> BBS 127 </t>
  </si>
  <si>
    <t>2452250.771 </t>
  </si>
  <si>
    <t> 07.12.2001 06:30 </t>
  </si>
  <si>
    <t> M.Simonsen </t>
  </si>
  <si>
    <t>2452279.2714 </t>
  </si>
  <si>
    <t> 04.01.2002 18:30 </t>
  </si>
  <si>
    <t> -0.0001 </t>
  </si>
  <si>
    <t>2452321.3483 </t>
  </si>
  <si>
    <t> 15.02.2002 20:21 </t>
  </si>
  <si>
    <t> 0.0002 </t>
  </si>
  <si>
    <t>o</t>
  </si>
  <si>
    <t> H.Achterberg </t>
  </si>
  <si>
    <t>BAVM 158 </t>
  </si>
  <si>
    <t>2452497.800 </t>
  </si>
  <si>
    <t> 11.08.2002 07:12 </t>
  </si>
  <si>
    <t>2452500.514 </t>
  </si>
  <si>
    <t> 14.08.2002 00:20 </t>
  </si>
  <si>
    <t> BBS 128 </t>
  </si>
  <si>
    <t>2452530.3718 </t>
  </si>
  <si>
    <t> 12.09.2002 20:55 </t>
  </si>
  <si>
    <t> -0.0019 </t>
  </si>
  <si>
    <t> J.Schirmer </t>
  </si>
  <si>
    <t>2452530.376 </t>
  </si>
  <si>
    <t> 12.09.2002 21:01 </t>
  </si>
  <si>
    <t> BBS 129 </t>
  </si>
  <si>
    <t> R.Meyer </t>
  </si>
  <si>
    <t>BAVM 157 </t>
  </si>
  <si>
    <t>2452531.728 </t>
  </si>
  <si>
    <t> 14.09.2002 05:28 </t>
  </si>
  <si>
    <t>2452531.732 </t>
  </si>
  <si>
    <t> 14.09.2002 05:34 </t>
  </si>
  <si>
    <t> G.Sarty </t>
  </si>
  <si>
    <t>2452534.4460 </t>
  </si>
  <si>
    <t> 16.09.2002 22:42 </t>
  </si>
  <si>
    <t> 0.0004 </t>
  </si>
  <si>
    <t> T.Borkovits et al. </t>
  </si>
  <si>
    <t>IBVS 5434 </t>
  </si>
  <si>
    <t>2452542.5899 </t>
  </si>
  <si>
    <t> 25.09.2002 02:09 </t>
  </si>
  <si>
    <t>2452546.664 </t>
  </si>
  <si>
    <t> 29.09.2002 03:56 </t>
  </si>
  <si>
    <t>2452580.595 </t>
  </si>
  <si>
    <t> 02.11.2002 02:16 </t>
  </si>
  <si>
    <t> G.Chaple </t>
  </si>
  <si>
    <t>2452637.605 </t>
  </si>
  <si>
    <t> 29.12.2002 02:31 </t>
  </si>
  <si>
    <t> 0.004 </t>
  </si>
  <si>
    <t>2452648.463 </t>
  </si>
  <si>
    <t> 08.01.2003 23:06 </t>
  </si>
  <si>
    <t>2452884.631 </t>
  </si>
  <si>
    <t> 02.09.2003 03:08 </t>
  </si>
  <si>
    <t> BBS 130 </t>
  </si>
  <si>
    <t>2452934.842 </t>
  </si>
  <si>
    <t> 22.10.2003 08:12 </t>
  </si>
  <si>
    <t>2452934.8526 </t>
  </si>
  <si>
    <t> 22.10.2003 08:27 </t>
  </si>
  <si>
    <t> 0.0008 </t>
  </si>
  <si>
    <t> J.M.Cook et al. </t>
  </si>
  <si>
    <t>IBVS 5636 </t>
  </si>
  <si>
    <t>2452938.928 </t>
  </si>
  <si>
    <t> 26.10.2003 10:16 </t>
  </si>
  <si>
    <t> Hirosawa </t>
  </si>
  <si>
    <t>VSB 42 </t>
  </si>
  <si>
    <t>2452940.2820 </t>
  </si>
  <si>
    <t> 27.10.2003 18:46 </t>
  </si>
  <si>
    <t> 0.0010 </t>
  </si>
  <si>
    <t> U.Schmidt </t>
  </si>
  <si>
    <t>BAVM 172 </t>
  </si>
  <si>
    <t>2452949.7827 </t>
  </si>
  <si>
    <t> 06.11.2003 06:47 </t>
  </si>
  <si>
    <t> 0.0005 </t>
  </si>
  <si>
    <t> R.Nelson </t>
  </si>
  <si>
    <t>IBVS 5493 </t>
  </si>
  <si>
    <t>2452975.5716 </t>
  </si>
  <si>
    <t> 02.12.2003 01:43 </t>
  </si>
  <si>
    <t> J.Bialozynski </t>
  </si>
  <si>
    <t>2452994.580 </t>
  </si>
  <si>
    <t> 21.12.2003 01:55 </t>
  </si>
  <si>
    <t>2452997.292 </t>
  </si>
  <si>
    <t> 23.12.2003 19:00 </t>
  </si>
  <si>
    <t>BAVM 171 </t>
  </si>
  <si>
    <t>2453218.525 </t>
  </si>
  <si>
    <t> 01.08.2004 00:36 </t>
  </si>
  <si>
    <t>OEJV 0003 </t>
  </si>
  <si>
    <t>2453267.3919 </t>
  </si>
  <si>
    <t> 18.09.2004 21:24 </t>
  </si>
  <si>
    <t> -0.0006 </t>
  </si>
  <si>
    <t> H.Jungbluth </t>
  </si>
  <si>
    <t>BAVM 173 </t>
  </si>
  <si>
    <t>2453286.408 </t>
  </si>
  <si>
    <t> 07.10.2004 21:47 </t>
  </si>
  <si>
    <t> M.Schubert </t>
  </si>
  <si>
    <t>BAVM 174 </t>
  </si>
  <si>
    <t>2453313.541 </t>
  </si>
  <si>
    <t> 04.11.2004 00:59 </t>
  </si>
  <si>
    <t> AOEB 12 </t>
  </si>
  <si>
    <t>2453318.9701 </t>
  </si>
  <si>
    <t> 09.11.2004 11:16 </t>
  </si>
  <si>
    <t> -0.0002 </t>
  </si>
  <si>
    <t>2453329.8282 </t>
  </si>
  <si>
    <t> 20.11.2004 07:52 </t>
  </si>
  <si>
    <t>2453335.2573 </t>
  </si>
  <si>
    <t> 25.11.2004 18:10 </t>
  </si>
  <si>
    <t> -0.0007 </t>
  </si>
  <si>
    <t> G.Monninger </t>
  </si>
  <si>
    <t>BAVM 178 </t>
  </si>
  <si>
    <t>2453348.8308 </t>
  </si>
  <si>
    <t> 09.12.2004 07:56 </t>
  </si>
  <si>
    <t> -0.0003 </t>
  </si>
  <si>
    <t>2453375.982 </t>
  </si>
  <si>
    <t> 05.01.2005 11:34 </t>
  </si>
  <si>
    <t>VSB 44 </t>
  </si>
  <si>
    <t>2453393.619 </t>
  </si>
  <si>
    <t> 23.01.2005 02:51 </t>
  </si>
  <si>
    <t>2453579.572 </t>
  </si>
  <si>
    <t> 28.07.2005 01:43 </t>
  </si>
  <si>
    <t>2453624.3709 </t>
  </si>
  <si>
    <t> 10.09.2005 20:54 </t>
  </si>
  <si>
    <t> 0.0061 </t>
  </si>
  <si>
    <t> M.Vraš?ák </t>
  </si>
  <si>
    <t>OEJV 0137 </t>
  </si>
  <si>
    <t>2453644.7240 </t>
  </si>
  <si>
    <t> 01.10.2005 05:22 </t>
  </si>
  <si>
    <t> -0.0005 </t>
  </si>
  <si>
    <t>2453681.3712 </t>
  </si>
  <si>
    <t> 06.11.2005 20:54 </t>
  </si>
  <si>
    <t>2453708.518 </t>
  </si>
  <si>
    <t> 04.12.2005 00:25 </t>
  </si>
  <si>
    <t>2453715.3055 </t>
  </si>
  <si>
    <t> 10.12.2005 19:19 </t>
  </si>
  <si>
    <t> K.&amp; M.Rätz </t>
  </si>
  <si>
    <t>2453952.8326 </t>
  </si>
  <si>
    <t> 05.08.2006 07:58 </t>
  </si>
  <si>
    <t> -0.0010 </t>
  </si>
  <si>
    <t>2454000.340 </t>
  </si>
  <si>
    <t> 21.09.2006 20:09 </t>
  </si>
  <si>
    <t>BAVM 187 </t>
  </si>
  <si>
    <t>2454012.5539 </t>
  </si>
  <si>
    <t> 04.10.2006 01:17 </t>
  </si>
  <si>
    <t> -0.0013 </t>
  </si>
  <si>
    <t> I.B.Biro et al. </t>
  </si>
  <si>
    <t>IBVS 5753 </t>
  </si>
  <si>
    <t>2454017.986 </t>
  </si>
  <si>
    <t> 09.10.2006 11:39 </t>
  </si>
  <si>
    <t> K.Nagai et al. </t>
  </si>
  <si>
    <t>VSB 45 </t>
  </si>
  <si>
    <t>2454032.915 </t>
  </si>
  <si>
    <t> 24.10.2006 09:57 </t>
  </si>
  <si>
    <t>2454107.5655 </t>
  </si>
  <si>
    <t> 07.01.2007 01:34 </t>
  </si>
  <si>
    <t> -0.0014 </t>
  </si>
  <si>
    <t> G.Lubcke </t>
  </si>
  <si>
    <t> JAAVSO 39;177 </t>
  </si>
  <si>
    <t>2454107.5656 </t>
  </si>
  <si>
    <t>2454379.026 </t>
  </si>
  <si>
    <t> 05.10.2007 12:37 </t>
  </si>
  <si>
    <t>VSB 46 </t>
  </si>
  <si>
    <t>2454381.7406 </t>
  </si>
  <si>
    <t> 08.10.2007 05:46 </t>
  </si>
  <si>
    <t> -0.0027 </t>
  </si>
  <si>
    <t>JAAVSO 36(2);171 </t>
  </si>
  <si>
    <t>2454429.2461 </t>
  </si>
  <si>
    <t> 24.11.2007 17:54 </t>
  </si>
  <si>
    <t> -0.0030 </t>
  </si>
  <si>
    <t>BAVM 193 </t>
  </si>
  <si>
    <t>2454468.6076 </t>
  </si>
  <si>
    <t> 03.01.2008 02:34 </t>
  </si>
  <si>
    <t>2454469.2861 </t>
  </si>
  <si>
    <t> 03.01.2008 18:51 </t>
  </si>
  <si>
    <t> -0.0036 </t>
  </si>
  <si>
    <t> H.Kucáková </t>
  </si>
  <si>
    <t>OEJV 0094 </t>
  </si>
  <si>
    <t>2454476.7520 </t>
  </si>
  <si>
    <t> 11.01.2008 06:02 </t>
  </si>
  <si>
    <t> E.Wiley </t>
  </si>
  <si>
    <t>2454708.8488 </t>
  </si>
  <si>
    <t> 30.08.2008 08:22 </t>
  </si>
  <si>
    <t> -0.0060 </t>
  </si>
  <si>
    <t>JAAVSO 36(2);186 </t>
  </si>
  <si>
    <t>2454779.4277 </t>
  </si>
  <si>
    <t> 08.11.2008 22:15 </t>
  </si>
  <si>
    <t> -0.0072 </t>
  </si>
  <si>
    <t> K.Alich </t>
  </si>
  <si>
    <t>BAVM 203 </t>
  </si>
  <si>
    <t>2454799.7876 </t>
  </si>
  <si>
    <t> 29.11.2008 06:54 </t>
  </si>
  <si>
    <t> -0.0069 </t>
  </si>
  <si>
    <t>JAAVSO 37(1);44 </t>
  </si>
  <si>
    <t>2454824.2181 </t>
  </si>
  <si>
    <t> 23.12.2008 17:14 </t>
  </si>
  <si>
    <t> -0.0080 </t>
  </si>
  <si>
    <t>2454863.5797 </t>
  </si>
  <si>
    <t> 01.02.2009 01:54 </t>
  </si>
  <si>
    <t> -0.0083 </t>
  </si>
  <si>
    <t>2454883.943 </t>
  </si>
  <si>
    <t> 21.02.2009 10:37 </t>
  </si>
  <si>
    <t>VSB 50 </t>
  </si>
  <si>
    <t>2455084.8180 </t>
  </si>
  <si>
    <t> 10.09.2009 07:37 </t>
  </si>
  <si>
    <t> -0.0114 </t>
  </si>
  <si>
    <t> K.Menzies </t>
  </si>
  <si>
    <t> JAAVSO 38;120 </t>
  </si>
  <si>
    <t>2455140.4666 </t>
  </si>
  <si>
    <t> 04.11.2009 23:11 </t>
  </si>
  <si>
    <t> -0.0125 </t>
  </si>
  <si>
    <t> N.Erkan et al. </t>
  </si>
  <si>
    <t>IBVS 5924 </t>
  </si>
  <si>
    <t>2455149.970 </t>
  </si>
  <si>
    <t> 14.11.2009 11:16 </t>
  </si>
  <si>
    <t>2455187.2939 </t>
  </si>
  <si>
    <t> 21.12.2009 19:03 </t>
  </si>
  <si>
    <t> -0.0124 </t>
  </si>
  <si>
    <t>2455239.5488 </t>
  </si>
  <si>
    <t> 12.02.2010 01:10 </t>
  </si>
  <si>
    <t> -0.0139 </t>
  </si>
  <si>
    <t>2455423.4600 </t>
  </si>
  <si>
    <t> 14.08.2010 23:02 </t>
  </si>
  <si>
    <t> -0.0180 </t>
  </si>
  <si>
    <t>m</t>
  </si>
  <si>
    <t> S.Dogru et al. </t>
  </si>
  <si>
    <t>IBVS 5988 </t>
  </si>
  <si>
    <t>2455486.5740 </t>
  </si>
  <si>
    <t> 17.10.2010 01:46 </t>
  </si>
  <si>
    <t> -0.0189 </t>
  </si>
  <si>
    <t>2455490.6459 </t>
  </si>
  <si>
    <t> 21.10.2010 03:30 </t>
  </si>
  <si>
    <t>2455561.2242 </t>
  </si>
  <si>
    <t> 30.12.2010 17:22 </t>
  </si>
  <si>
    <t> -0.0207 </t>
  </si>
  <si>
    <t> V.P?ibík </t>
  </si>
  <si>
    <t>2455563.9386 </t>
  </si>
  <si>
    <t> 02.01.2011 10:31 </t>
  </si>
  <si>
    <t> -0.0209 </t>
  </si>
  <si>
    <t>cG</t>
  </si>
  <si>
    <t>VSB 53 </t>
  </si>
  <si>
    <t>2455836.7518 </t>
  </si>
  <si>
    <t> 02.10.2011 06:02 </t>
  </si>
  <si>
    <t> -0.0269 </t>
  </si>
  <si>
    <t> JAAVSO 40;975 </t>
  </si>
  <si>
    <t>2455842.1809 </t>
  </si>
  <si>
    <t> 07.10.2011 16:20 </t>
  </si>
  <si>
    <t> -0.0270 </t>
  </si>
  <si>
    <t>2455869.32635 </t>
  </si>
  <si>
    <t> 03.11.2011 19:49 </t>
  </si>
  <si>
    <t> -0.02774 </t>
  </si>
  <si>
    <t> L.Šmelcer </t>
  </si>
  <si>
    <t>OEJV 0160 </t>
  </si>
  <si>
    <t>2455885.617 </t>
  </si>
  <si>
    <t> 20.11.2011 02:48 </t>
  </si>
  <si>
    <t> -0.025 </t>
  </si>
  <si>
    <t>2455938.5473 </t>
  </si>
  <si>
    <t> 12.01.2012 01:08 </t>
  </si>
  <si>
    <t> -0.0296 </t>
  </si>
  <si>
    <t> JAAVSO 41;122 </t>
  </si>
  <si>
    <t> N.Simmons </t>
  </si>
  <si>
    <t>2456163.8555 </t>
  </si>
  <si>
    <t> 24.08.2012 08:31 </t>
  </si>
  <si>
    <t> -0.0347 </t>
  </si>
  <si>
    <t>2456243.9351 </t>
  </si>
  <si>
    <t> 12.11.2012 10:26 </t>
  </si>
  <si>
    <t> -0.0363 </t>
  </si>
  <si>
    <t>VSB 55 </t>
  </si>
  <si>
    <t>2456265.6514 </t>
  </si>
  <si>
    <t> 04.12.2012 03:38 </t>
  </si>
  <si>
    <t> -0.0369 </t>
  </si>
  <si>
    <t>IBVS 6042 </t>
  </si>
  <si>
    <t>2456286.0107 </t>
  </si>
  <si>
    <t> 24.12.2012 12:15 </t>
  </si>
  <si>
    <t> -0.0373 </t>
  </si>
  <si>
    <t>2456291.43975 </t>
  </si>
  <si>
    <t> 29.12.2012 22:33 </t>
  </si>
  <si>
    <t> -0.03747 </t>
  </si>
  <si>
    <t> M.Magris </t>
  </si>
  <si>
    <t>2456520.8205 </t>
  </si>
  <si>
    <t> 16.08.2013 07:41 </t>
  </si>
  <si>
    <t> -0.0420 </t>
  </si>
  <si>
    <t> JAAVSO 41;328 </t>
  </si>
  <si>
    <t>2456603.6150 </t>
  </si>
  <si>
    <t> 07.11.2013 02:45 </t>
  </si>
  <si>
    <t> -0.0433 </t>
  </si>
  <si>
    <t> JAAVSO 42;426 </t>
  </si>
  <si>
    <t>2456862.8562 </t>
  </si>
  <si>
    <t> 24.07.2014 08:32 </t>
  </si>
  <si>
    <t> -0.0481 </t>
  </si>
  <si>
    <t> R.Sabo </t>
  </si>
  <si>
    <t>1890.1128</t>
  </si>
  <si>
    <t>1891.1213</t>
  </si>
  <si>
    <t>1893.0904</t>
  </si>
  <si>
    <t>1899.0127</t>
  </si>
  <si>
    <t>The Sea Snake</t>
  </si>
  <si>
    <t>Q resid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</si>
  <si>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</si>
  <si>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</si>
  <si>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</si>
  <si>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</si>
  <si>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</si>
  <si>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</si>
  <si>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</si>
  <si>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</si>
  <si>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s6</t>
  </si>
  <si>
    <t>s5</t>
  </si>
  <si>
    <t>s7</t>
  </si>
  <si>
    <t>f (m3) =</t>
  </si>
  <si>
    <t>M</t>
  </si>
  <si>
    <t>days/year</t>
  </si>
  <si>
    <t>wt</t>
  </si>
  <si>
    <t xml:space="preserve">P3 = </t>
  </si>
  <si>
    <t>days</t>
  </si>
  <si>
    <t>years</t>
  </si>
  <si>
    <t>Quad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</si>
  <si>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</si>
  <si>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</si>
  <si>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</si>
  <si>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</si>
  <si>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</si>
  <si>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</si>
  <si>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</si>
  <si>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</si>
  <si>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</si>
  <si>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</si>
  <si>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</si>
  <si>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</si>
  <si>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</si>
  <si>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</si>
  <si>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</si>
  <si>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</si>
  <si>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</si>
  <si>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</si>
  <si>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</si>
  <si>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</si>
  <si>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1-e^2</t>
  </si>
  <si>
    <t>e sin nu_o</t>
  </si>
  <si>
    <t>a12 sin I =</t>
  </si>
  <si>
    <t>km</t>
  </si>
  <si>
    <t>dP/dt =</t>
  </si>
  <si>
    <t>Q+S resid</t>
  </si>
  <si>
    <t>Sin2 fit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</si>
  <si>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</si>
  <si>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</si>
  <si>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</si>
  <si>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</si>
  <si>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</si>
  <si>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</si>
  <si>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</si>
  <si>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t>Q.+LTE fit</t>
  </si>
  <si>
    <t>BBSAG Bull....2</t>
  </si>
  <si>
    <t>BBSAG Bull....3</t>
  </si>
  <si>
    <t>BBSAG Bull....6</t>
  </si>
  <si>
    <t>pg</t>
  </si>
  <si>
    <t>IBVS 775</t>
  </si>
  <si>
    <t>v</t>
  </si>
  <si>
    <t>ORION 109</t>
  </si>
  <si>
    <t>BBSAG Bull...14</t>
  </si>
  <si>
    <t>BBSAG Bull...15</t>
  </si>
  <si>
    <t>IBVS 328</t>
  </si>
  <si>
    <t>BBSAG Bull...17</t>
  </si>
  <si>
    <t>BBSAG Bull...19</t>
  </si>
  <si>
    <t>IBVS 456</t>
  </si>
  <si>
    <t>BBSAG Bull...21</t>
  </si>
  <si>
    <t>BBSAG Bull...20</t>
  </si>
  <si>
    <t>BBSAG Bull...22</t>
  </si>
  <si>
    <t>BRNO 12</t>
  </si>
  <si>
    <t>BBSAG Bull...27</t>
  </si>
  <si>
    <t>ORION 127</t>
  </si>
  <si>
    <t>BBSAG Bull...32</t>
  </si>
  <si>
    <t>BRNO 20</t>
  </si>
  <si>
    <t>ORION 128</t>
  </si>
  <si>
    <t>BBSAG Bull...33</t>
  </si>
  <si>
    <t>BBSAG Bull.</t>
  </si>
  <si>
    <t>BBSAG Bull.2</t>
  </si>
  <si>
    <t>BBSAG Bull.5</t>
  </si>
  <si>
    <t>BBSAG Bull.6</t>
  </si>
  <si>
    <t>BBSAG Bull.7</t>
  </si>
  <si>
    <t>BBSAG 7</t>
  </si>
  <si>
    <t>BBSAG Bull.8</t>
  </si>
  <si>
    <t>BBSAG Bull.10</t>
  </si>
  <si>
    <t>BBSAG Bull.11</t>
  </si>
  <si>
    <t>BBSAG Bull.12</t>
  </si>
  <si>
    <t>JAAVSO 5,84</t>
  </si>
  <si>
    <t>BBSAG Bull.17</t>
  </si>
  <si>
    <t>AN 298,122</t>
  </si>
  <si>
    <t>BBSAG Bull.19</t>
  </si>
  <si>
    <t>BBSAG Bull.20</t>
  </si>
  <si>
    <t>BBSAG Bull.21</t>
  </si>
  <si>
    <t>BBSAG Bull.23</t>
  </si>
  <si>
    <t>IBVS 1249</t>
  </si>
  <si>
    <t>BBSAG Bull.24</t>
  </si>
  <si>
    <t>AN 301,327</t>
  </si>
  <si>
    <t>IBVS 1119</t>
  </si>
  <si>
    <t>BBSAG Bull.25</t>
  </si>
  <si>
    <t>BBSAG Bull.26</t>
  </si>
  <si>
    <t>BBSAG Bull.27</t>
  </si>
  <si>
    <t>BBSAG Bull.28</t>
  </si>
  <si>
    <t>AAVSO 1</t>
  </si>
  <si>
    <t>BBSAG Bull.31</t>
  </si>
  <si>
    <t>BBSAG Bull.33</t>
  </si>
  <si>
    <t>BBSAG Bull.34</t>
  </si>
  <si>
    <t>BBSAG Bull.35</t>
  </si>
  <si>
    <t>BBSAG Bull.36</t>
  </si>
  <si>
    <t>BBSAG Bull.37</t>
  </si>
  <si>
    <t>BBSAG Bull.38</t>
  </si>
  <si>
    <t>BBSAG Bull.39</t>
  </si>
  <si>
    <t>BBSAG Bull.40</t>
  </si>
  <si>
    <t>BBSAG Bull.41</t>
  </si>
  <si>
    <t>BRNO 23</t>
  </si>
  <si>
    <t>BBSAG Bull.45</t>
  </si>
  <si>
    <t>BBSAG Bull.46</t>
  </si>
  <si>
    <t>BBSAG Bull.49</t>
  </si>
  <si>
    <t>BBSAG Bull.51</t>
  </si>
  <si>
    <t>BBSAG Bull.52</t>
  </si>
  <si>
    <t>BBSAG Bull.56</t>
  </si>
  <si>
    <t>BBSAG Bull.57</t>
  </si>
  <si>
    <t>BBSAG Bull.58</t>
  </si>
  <si>
    <t>BBSAG Bull.59</t>
  </si>
  <si>
    <t>BBSAG Bull.61</t>
  </si>
  <si>
    <t>BBSAG Bull.62</t>
  </si>
  <si>
    <t>BBSAG Bull.64</t>
  </si>
  <si>
    <t>BBSAG Bull.63</t>
  </si>
  <si>
    <t>BBSAG Bull.67</t>
  </si>
  <si>
    <t>BBSAG Bull.68</t>
  </si>
  <si>
    <t>BBSAG Bull.69</t>
  </si>
  <si>
    <t>BRNO 26</t>
  </si>
  <si>
    <t>BBSAG Bull.70</t>
  </si>
  <si>
    <t>BBSAG Bull.73</t>
  </si>
  <si>
    <t>BBSAG Bull.74</t>
  </si>
  <si>
    <t>BBSAG Bull.75</t>
  </si>
  <si>
    <t>BBSAG 75</t>
  </si>
  <si>
    <t>BBSAG Bull.76</t>
  </si>
  <si>
    <t>BBSAG Bull.77</t>
  </si>
  <si>
    <t>BBSAG Bull.78</t>
  </si>
  <si>
    <t>BRNO 27</t>
  </si>
  <si>
    <t>BBSAG Bull.79</t>
  </si>
  <si>
    <t>BBSAG Bull.80</t>
  </si>
  <si>
    <t>BRNO 28</t>
  </si>
  <si>
    <t>BBSAG Bull.81</t>
  </si>
  <si>
    <t>BAV-M 46</t>
  </si>
  <si>
    <t>BBSAG Bull.82</t>
  </si>
  <si>
    <t>BBSAG Bull.83</t>
  </si>
  <si>
    <t>BBSAG Bull.84</t>
  </si>
  <si>
    <t>BBSAG Bull.85</t>
  </si>
  <si>
    <t>BBSAG Bull.86</t>
  </si>
  <si>
    <t>BBSAG Bull.87</t>
  </si>
  <si>
    <t>BBSAG Bull.88</t>
  </si>
  <si>
    <t>BBSAG Bull.89</t>
  </si>
  <si>
    <t>BBSAG Bull.90</t>
  </si>
  <si>
    <t>BBSAG Bull.91</t>
  </si>
  <si>
    <t>BAV-M 52</t>
  </si>
  <si>
    <t>BBSAG Bull.92</t>
  </si>
  <si>
    <t>BAV-M 56</t>
  </si>
  <si>
    <t>BBSAG Bull.93</t>
  </si>
  <si>
    <t>BBSAG Bull.94</t>
  </si>
  <si>
    <t>BBSAG Bull.96</t>
  </si>
  <si>
    <t>BBSAG Bull.99</t>
  </si>
  <si>
    <t>BRNO 31</t>
  </si>
  <si>
    <t>BBSAG Bull.97</t>
  </si>
  <si>
    <t>BBSAG Bull.98</t>
  </si>
  <si>
    <t>AAVSO 4</t>
  </si>
  <si>
    <t>BBSAG Bull.100</t>
  </si>
  <si>
    <t>BBSAG Bull.102</t>
  </si>
  <si>
    <t>BBSAG Bull.103</t>
  </si>
  <si>
    <t>BAV-M 68</t>
  </si>
  <si>
    <t>BBSAG Bull.105</t>
  </si>
  <si>
    <t>IBVS 4108</t>
  </si>
  <si>
    <t>BBSAG Bull.107</t>
  </si>
  <si>
    <t>IBVS 4340</t>
  </si>
  <si>
    <t>BBSAG Bull.108</t>
  </si>
  <si>
    <t>BBSAG Bull.110</t>
  </si>
  <si>
    <t>IBVS 4380</t>
  </si>
  <si>
    <t>BBSAG Bull.111</t>
  </si>
  <si>
    <t>BBSAG Bull.113</t>
  </si>
  <si>
    <t>BBSAG Bull.114</t>
  </si>
  <si>
    <t>BBSAG 120</t>
  </si>
  <si>
    <t>BAV-M 101</t>
  </si>
  <si>
    <t>BBSAG Bull.115</t>
  </si>
  <si>
    <t>BBSAG Bull.116</t>
  </si>
  <si>
    <t>BBSAG Bull.118</t>
  </si>
  <si>
    <t>Misc</t>
  </si>
  <si>
    <t>IBVS 5434</t>
  </si>
  <si>
    <t>I</t>
  </si>
  <si>
    <t>IBVS 5016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</si>
  <si>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</si>
  <si>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</si>
  <si>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</si>
  <si>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</si>
  <si>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</si>
  <si>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</si>
  <si>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</si>
  <si>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</si>
  <si>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</si>
  <si>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</si>
  <si>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</si>
  <si>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</si>
  <si>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</si>
  <si>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</si>
  <si>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</si>
  <si>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</si>
  <si>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</si>
  <si>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</si>
  <si>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</si>
  <si>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</si>
  <si>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</si>
  <si>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</si>
  <si>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</si>
  <si>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</si>
  <si>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System Type:</t>
  </si>
  <si>
    <t>IBVS 5484</t>
  </si>
  <si>
    <t>IBVS 5543</t>
  </si>
  <si>
    <t>IBVS 0119</t>
  </si>
  <si>
    <t>IBVS 0299</t>
  </si>
  <si>
    <t>vis</t>
  </si>
  <si>
    <t>IBVS 0035</t>
  </si>
  <si>
    <t>IBVS 0187</t>
  </si>
  <si>
    <t>IBVS 0114</t>
  </si>
  <si>
    <t>IBVS 0129</t>
  </si>
  <si>
    <t>IBVS 0180</t>
  </si>
  <si>
    <t>IBVS 0221</t>
  </si>
  <si>
    <t>IBVS 0247</t>
  </si>
  <si>
    <t>IBVS 0795</t>
  </si>
  <si>
    <t>IBVS 0779</t>
  </si>
  <si>
    <t>IBVS 1938</t>
  </si>
  <si>
    <t>IBVS 1255</t>
  </si>
  <si>
    <t>IBVS 5636</t>
  </si>
  <si>
    <t>II</t>
  </si>
  <si>
    <t>IBVS 5643</t>
  </si>
  <si>
    <t>IBVS 5657</t>
  </si>
  <si>
    <t>XZ And / GSC 02824-01360</t>
  </si>
  <si>
    <t>EA/SD:</t>
  </si>
  <si>
    <t>IBVS 5731</t>
  </si>
  <si>
    <t># of data points:</t>
  </si>
  <si>
    <t>.0.003</t>
  </si>
  <si>
    <t>IBVS 5438</t>
  </si>
  <si>
    <t>IBVS 5753</t>
  </si>
  <si>
    <t>My time zone &gt;&gt;&gt;&gt;&gt;</t>
  </si>
  <si>
    <t>(PST=8, PDT=MDT=7, MDT=CST=6, etc.)</t>
  </si>
  <si>
    <t>JD today</t>
  </si>
  <si>
    <t>New Cycle</t>
  </si>
  <si>
    <t>Next ToM</t>
  </si>
  <si>
    <t>Start of linear fit &gt;&gt;&gt;&gt;&gt;&gt;&gt;&gt;&gt;&gt;&gt;&gt;&gt;&gt;&gt;&gt;&gt;&gt;&gt;&gt;&gt;</t>
  </si>
  <si>
    <t>IBVS 5493</t>
  </si>
  <si>
    <t>OEJV0094</t>
  </si>
  <si>
    <t>Nifty Curve!!</t>
  </si>
  <si>
    <t>IBVS 5924</t>
  </si>
  <si>
    <t>IBVS 5988</t>
  </si>
  <si>
    <t>Add cycle</t>
  </si>
  <si>
    <t>Old Cycle</t>
  </si>
  <si>
    <t>OEJV 0137</t>
  </si>
  <si>
    <t>OEJV 0003</t>
  </si>
  <si>
    <t>IBVS 0328</t>
  </si>
  <si>
    <t>IBVS 0775</t>
  </si>
  <si>
    <t>IBVS 1122</t>
  </si>
  <si>
    <t>PE</t>
  </si>
  <si>
    <t>OEJV 0001</t>
  </si>
  <si>
    <t>JAVSO..40....1</t>
  </si>
  <si>
    <t>JAVSO..39..177</t>
  </si>
  <si>
    <t>JAVSO..38..183</t>
  </si>
  <si>
    <t>JAVSO..37...44</t>
  </si>
  <si>
    <t>JAVSO..36..186</t>
  </si>
  <si>
    <t>JAVSO..36..171</t>
  </si>
  <si>
    <t>IBVS 6042</t>
  </si>
  <si>
    <t>OEJV 0160</t>
  </si>
  <si>
    <t>BAD?</t>
  </si>
  <si>
    <t>JAVSO..42..426</t>
  </si>
  <si>
    <t>JAVSO..41..328</t>
  </si>
  <si>
    <t>JAVSO..41..122</t>
  </si>
  <si>
    <t>JAVSO..40..975</t>
  </si>
  <si>
    <t>AU</t>
  </si>
  <si>
    <t>CCD</t>
  </si>
  <si>
    <t>IBVS 0456</t>
  </si>
  <si>
    <t>LiTE Resid</t>
  </si>
  <si>
    <t>LiTE fit</t>
  </si>
  <si>
    <t>Not a great LiTE fit</t>
  </si>
  <si>
    <t xml:space="preserve">C  </t>
  </si>
  <si>
    <t>BAVM 203</t>
  </si>
  <si>
    <t>BAVM 193</t>
  </si>
  <si>
    <t>BAVM 187</t>
  </si>
  <si>
    <t>BAVM 171</t>
  </si>
  <si>
    <t>BAVM 157</t>
  </si>
  <si>
    <t>BAVM 143</t>
  </si>
  <si>
    <t>BAVM 122</t>
  </si>
  <si>
    <t>BAVM 29</t>
  </si>
  <si>
    <t>BAVM 18</t>
  </si>
  <si>
    <t>BAVM 15</t>
  </si>
  <si>
    <t>BAVM 13</t>
  </si>
  <si>
    <t>BAVM 12</t>
  </si>
  <si>
    <t>BAVM 10</t>
  </si>
  <si>
    <t>BAVM 8</t>
  </si>
  <si>
    <t>Minima from the Lichtenknecker Database of the BAV</t>
  </si>
  <si>
    <t>C</t>
  </si>
  <si>
    <t>E</t>
  </si>
  <si>
    <t>http://www.bav-astro.de/LkDB/index.php?lang=en&amp;sprache_dial=en</t>
  </si>
  <si>
    <t>F</t>
  </si>
  <si>
    <t>P</t>
  </si>
  <si>
    <t>V</t>
  </si>
  <si>
    <t> -0.003 </t>
  </si>
  <si>
    <t>F </t>
  </si>
  <si>
    <t>2411700.590 </t>
  </si>
  <si>
    <t> 29.11.1890 02:09 </t>
  </si>
  <si>
    <t> 0.789 </t>
  </si>
  <si>
    <t>P </t>
  </si>
  <si>
    <t> R.S.Dugan </t>
  </si>
  <si>
    <t> CPRI 19.21 </t>
  </si>
  <si>
    <t>2412080.629 </t>
  </si>
  <si>
    <t> 14.12.1891 03:05 </t>
  </si>
  <si>
    <t> 0.781 </t>
  </si>
  <si>
    <t>2412711.780 </t>
  </si>
  <si>
    <t> 05.09.1893 06:43 </t>
  </si>
  <si>
    <t> 0.783 </t>
  </si>
  <si>
    <t>2414682.562 </t>
  </si>
  <si>
    <t> 28.01.1899 01:29 </t>
  </si>
  <si>
    <t> 0.753 </t>
  </si>
  <si>
    <t>2415039.533 </t>
  </si>
  <si>
    <t> 20.01.1900 00:47 </t>
  </si>
  <si>
    <t> 0.751 </t>
  </si>
  <si>
    <t>2415434.502 </t>
  </si>
  <si>
    <t> 19.02.1901 00:02 </t>
  </si>
  <si>
    <t> 0.743 </t>
  </si>
  <si>
    <t>2415714.098 </t>
  </si>
  <si>
    <t> 25.11.1901 14:21 </t>
  </si>
  <si>
    <t> 0.734 </t>
  </si>
  <si>
    <t>2416099.559 </t>
  </si>
  <si>
    <t> 16.12.1902 01:24 </t>
  </si>
  <si>
    <t> 0.719 </t>
  </si>
  <si>
    <t>2416457.868 </t>
  </si>
  <si>
    <t> 09.12.1903 08:49 </t>
  </si>
  <si>
    <t> 0.698 </t>
  </si>
  <si>
    <t>2417216.577 </t>
  </si>
  <si>
    <t> 06.01.1906 01:50 </t>
  </si>
  <si>
    <t> 0.671 </t>
  </si>
  <si>
    <t>2418139.520 </t>
  </si>
  <si>
    <t> 17.07.1908 00:28 </t>
  </si>
  <si>
    <t> 0.644 </t>
  </si>
  <si>
    <t>2418719.075 </t>
  </si>
  <si>
    <t> 16.02.1910 13:48 </t>
  </si>
  <si>
    <t> 0.628 </t>
  </si>
  <si>
    <t>2419367.862 </t>
  </si>
  <si>
    <t> 27.11.1911 08:41 </t>
  </si>
  <si>
    <t> 0.622 </t>
  </si>
  <si>
    <t>2419832.051 </t>
  </si>
  <si>
    <t> 05.03.1913 13:13 </t>
  </si>
  <si>
    <t> 0.611 </t>
  </si>
  <si>
    <t>2420461.832 </t>
  </si>
  <si>
    <t> 25.11.1914 07:58 </t>
  </si>
  <si>
    <t> 0.600 </t>
  </si>
  <si>
    <t>2420976.243 </t>
  </si>
  <si>
    <t> 22.04.1916 17:49 </t>
  </si>
  <si>
    <t> 0.591 </t>
  </si>
  <si>
    <t>2421753.963 </t>
  </si>
  <si>
    <t> 09.06.1918 11:06 </t>
  </si>
  <si>
    <t> 0.573 </t>
  </si>
  <si>
    <t>2422375.590 </t>
  </si>
  <si>
    <t> 21.02.1920 02:09 </t>
  </si>
  <si>
    <t> 0.553 </t>
  </si>
  <si>
    <t>2422982.296 </t>
  </si>
  <si>
    <t> 19.10.1921 19:06 </t>
  </si>
  <si>
    <t> 0.541 </t>
  </si>
  <si>
    <t>2423670.444 </t>
  </si>
  <si>
    <t> 07.09.1923 22:39 </t>
  </si>
  <si>
    <t> 0.534 </t>
  </si>
  <si>
    <t>V </t>
  </si>
  <si>
    <t> F.Henz </t>
  </si>
  <si>
    <t> AN 221.219 </t>
  </si>
  <si>
    <t>2423674.515 </t>
  </si>
  <si>
    <t> 12.09.1923 00:21 </t>
  </si>
  <si>
    <t> 0.533 </t>
  </si>
  <si>
    <t> T.Banachiewicz </t>
  </si>
  <si>
    <t> AN 223.48 </t>
  </si>
  <si>
    <t>2423681.21 </t>
  </si>
  <si>
    <t> 18.09.1923 17:02 </t>
  </si>
  <si>
    <t> 0.44 </t>
  </si>
  <si>
    <t> W.Zessewitsch </t>
  </si>
  <si>
    <t> AN 221.232 </t>
  </si>
  <si>
    <t>2423694.29 </t>
  </si>
  <si>
    <t> 01.10.1923 18:57 </t>
  </si>
  <si>
    <t> -0.05 </t>
  </si>
  <si>
    <t>2423699.40 </t>
  </si>
  <si>
    <t> 06.10.1923 21:36 </t>
  </si>
  <si>
    <t> 0.31 </t>
  </si>
  <si>
    <t>2423704.376 </t>
  </si>
  <si>
    <t> 11.10.1923 21:01 </t>
  </si>
  <si>
    <t>2423704.377 </t>
  </si>
  <si>
    <t> 11.10.1923 21:02 </t>
  </si>
  <si>
    <t>2423728.806 </t>
  </si>
  <si>
    <t> 05.11.1923 07:20 </t>
  </si>
  <si>
    <t> 0.531 </t>
  </si>
  <si>
    <t>2423738.312 </t>
  </si>
  <si>
    <t> 14.11.1923 19:29 </t>
  </si>
  <si>
    <t> 0.536 </t>
  </si>
  <si>
    <t>2423756.292 </t>
  </si>
  <si>
    <t> 02.12.1923 19:00 </t>
  </si>
  <si>
    <t> 0.871 </t>
  </si>
  <si>
    <t>2423785.812 </t>
  </si>
  <si>
    <t> 01.01.1924 07:29 </t>
  </si>
  <si>
    <t> 0.530 </t>
  </si>
  <si>
    <t>2423799.382 </t>
  </si>
  <si>
    <t> 14.01.1924 21:10 </t>
  </si>
  <si>
    <t> 0.527 </t>
  </si>
  <si>
    <t>2423810.245 </t>
  </si>
  <si>
    <t> 25.01.1924 17:52 </t>
  </si>
  <si>
    <t> 0.532 </t>
  </si>
  <si>
    <t> IODE 4.1.27 </t>
  </si>
  <si>
    <t>2423814.313 </t>
  </si>
  <si>
    <t> 29.01.1924 19:30 </t>
  </si>
  <si>
    <t> 0.528 </t>
  </si>
  <si>
    <t>2423833.312 </t>
  </si>
  <si>
    <t> 17.02.1924 19:29 </t>
  </si>
  <si>
    <t> 0.525 </t>
  </si>
  <si>
    <t>2423970.405 </t>
  </si>
  <si>
    <t> 03.07.1924 21:43 </t>
  </si>
  <si>
    <t> 0.529 </t>
  </si>
  <si>
    <t>2423974.478 </t>
  </si>
  <si>
    <t> 07.07.1924 23:28 </t>
  </si>
  <si>
    <t>2423989.405 </t>
  </si>
  <si>
    <t> 22.07.1924 21:43 </t>
  </si>
  <si>
    <t>2423997.552 </t>
  </si>
  <si>
    <t> 31.07.1924 01:14 </t>
  </si>
  <si>
    <t>2424008.407 </t>
  </si>
  <si>
    <t> 10.08.1924 21:46 </t>
  </si>
  <si>
    <t>2424012.482 </t>
  </si>
  <si>
    <t> 14.08.1924 23:34 </t>
  </si>
  <si>
    <t>2424031.482 </t>
  </si>
  <si>
    <t> 02.09.1924 23:34 </t>
  </si>
  <si>
    <t>2424035.554 </t>
  </si>
  <si>
    <t> 07.09.1924 01:17 </t>
  </si>
  <si>
    <t>2424050.484 </t>
  </si>
  <si>
    <t> 21.09.1924 23:36 </t>
  </si>
  <si>
    <t>2424065.420 </t>
  </si>
  <si>
    <t> 06.10.1924 22:04 </t>
  </si>
  <si>
    <t>2424114.280 </t>
  </si>
  <si>
    <t> 24.11.1924 18:43 </t>
  </si>
  <si>
    <t> K.Kordylewski </t>
  </si>
  <si>
    <t> AAC 2.8 </t>
  </si>
  <si>
    <t>2424118.362 </t>
  </si>
  <si>
    <t> 28.11.1924 20:41 </t>
  </si>
  <si>
    <t> 0.540 </t>
  </si>
  <si>
    <t>2424134.640 </t>
  </si>
  <si>
    <t> 15.12.1924 03:21 </t>
  </si>
  <si>
    <t>2424152.284 </t>
  </si>
  <si>
    <t> 01.01.1925 18:48 </t>
  </si>
  <si>
    <t> E.Leiner </t>
  </si>
  <si>
    <t> BZ 8.46 </t>
  </si>
  <si>
    <t>2424179.430 </t>
  </si>
  <si>
    <t> 28.01.1925 22:19 </t>
  </si>
  <si>
    <t> AN 228.131 </t>
  </si>
  <si>
    <t>2424228.295 </t>
  </si>
  <si>
    <t> 18.03.1925 19:04 </t>
  </si>
  <si>
    <t>2424251.366 </t>
  </si>
  <si>
    <t> 10.04.1925 20:47 </t>
  </si>
  <si>
    <t>2424278.506 </t>
  </si>
  <si>
    <t> 08.05.1925 00:08 </t>
  </si>
  <si>
    <t> 0.521 </t>
  </si>
  <si>
    <t>2424354.520 </t>
  </si>
  <si>
    <t> 23.07.1925 00:28 </t>
  </si>
  <si>
    <t> 0.526 </t>
  </si>
  <si>
    <t>2424365.380 </t>
  </si>
  <si>
    <t> 02.08.1925 21:07 </t>
  </si>
  <si>
    <t>2424388.453 </t>
  </si>
  <si>
    <t> 25.08.1925 22:52 </t>
  </si>
  <si>
    <t>2424407.454 </t>
  </si>
  <si>
    <t> 13.09.1925 22:53 </t>
  </si>
  <si>
    <t>2424433.244 </t>
  </si>
  <si>
    <t> 09.10.1925 17:51 </t>
  </si>
  <si>
    <t>2424434.601 </t>
  </si>
  <si>
    <t> 11.10.1925 02:25 </t>
  </si>
  <si>
    <t>2424448.178 </t>
  </si>
  <si>
    <t> 24.10.1925 16:16 </t>
  </si>
  <si>
    <t>2424449.533 </t>
  </si>
  <si>
    <t> 26.10.1925 00:47 </t>
  </si>
  <si>
    <t>2424532.329 </t>
  </si>
  <si>
    <t> 16.01.1926 19:53 </t>
  </si>
  <si>
    <t>2424551.328 </t>
  </si>
  <si>
    <t> 04.02.1926 19:52 </t>
  </si>
  <si>
    <t> 0.524 </t>
  </si>
  <si>
    <t>2424555.400 </t>
  </si>
  <si>
    <t> 08.02.1926 21:36 </t>
  </si>
  <si>
    <t>2424589.332 </t>
  </si>
  <si>
    <t> 14.03.1926 19:58 </t>
  </si>
  <si>
    <t> 0.523 </t>
  </si>
  <si>
    <t>2424589.340 </t>
  </si>
  <si>
    <t> 14.03.1926 20:09 </t>
  </si>
  <si>
    <t>2424593.408 </t>
  </si>
  <si>
    <t> 18.03.1926 21:47 </t>
  </si>
  <si>
    <t>2424608.336 </t>
  </si>
  <si>
    <t> 02.04.1926 20:03 </t>
  </si>
  <si>
    <t>2424642.274 </t>
  </si>
  <si>
    <t> 06.05.1926 18:34 </t>
  </si>
  <si>
    <t>2424691.135 </t>
  </si>
  <si>
    <t> 24.06.1926 15:14 </t>
  </si>
  <si>
    <t>2424711.491 </t>
  </si>
  <si>
    <t> 14.07.1926 23:47 </t>
  </si>
  <si>
    <t>2424711.494 </t>
  </si>
  <si>
    <t> 14.07.1926 23:51 </t>
  </si>
  <si>
    <t>2424730.494 </t>
  </si>
  <si>
    <t> 02.08.1926 23:51 </t>
  </si>
  <si>
    <t>2424745.426 </t>
  </si>
  <si>
    <t> 17.08.1926 22:13 </t>
  </si>
  <si>
    <t>2424760.352 </t>
  </si>
  <si>
    <t> 01.09.1926 20:26 </t>
  </si>
  <si>
    <t> 0.522 </t>
  </si>
  <si>
    <t>2424772.568 </t>
  </si>
  <si>
    <t> 14.09.1926 01:37 </t>
  </si>
  <si>
    <t>  </t>
  </si>
  <si>
    <t>2424863.508 </t>
  </si>
  <si>
    <t> 14.12.1926 00:11 </t>
  </si>
  <si>
    <t>2425083.393 </t>
  </si>
  <si>
    <t> 21.07.1927 21:25 </t>
  </si>
  <si>
    <t>2425098.325 </t>
  </si>
  <si>
    <t> 05.08.1927 19:48 </t>
  </si>
  <si>
    <t>2425102.393 </t>
  </si>
  <si>
    <t> 09.08.1927 21:25 </t>
  </si>
  <si>
    <t>2425121.393 </t>
  </si>
  <si>
    <t> 28.08.1927 21:25 </t>
  </si>
  <si>
    <t> 0.519 </t>
  </si>
  <si>
    <t>2425125.468 </t>
  </si>
  <si>
    <t> 01.09.1927 23:13 </t>
  </si>
  <si>
    <t>2425148.544 </t>
  </si>
  <si>
    <t> 25.09.1927 01:03 </t>
  </si>
  <si>
    <t>2425152.608 </t>
  </si>
  <si>
    <t> 29.09.1927 02:35 </t>
  </si>
  <si>
    <t> 0.516 </t>
  </si>
  <si>
    <t>2425152.610 </t>
  </si>
  <si>
    <t> 29.09.1927 02:38 </t>
  </si>
  <si>
    <t> 0.518 </t>
  </si>
  <si>
    <t>2425162.116 </t>
  </si>
  <si>
    <t> 08.10.1927 14:47 </t>
  </si>
  <si>
    <t>2425190.615 </t>
  </si>
  <si>
    <t> 06.11.1927 02:45 </t>
  </si>
  <si>
    <t>2425209.617 </t>
  </si>
  <si>
    <t> 25.11.1927 02:48 </t>
  </si>
  <si>
    <t>2425265.272 </t>
  </si>
  <si>
    <t> 19.01.1928 18:31 </t>
  </si>
  <si>
    <t>2425307.344 </t>
  </si>
  <si>
    <t> 01.03.1928 20:15 </t>
  </si>
  <si>
    <t>2425471.576 </t>
  </si>
  <si>
    <t> 13.08.1928 01:49 </t>
  </si>
  <si>
    <t> 0.517 </t>
  </si>
  <si>
    <t>2425482.433 </t>
  </si>
  <si>
    <t> 23.08.1928 22:23 </t>
  </si>
  <si>
    <t> 0.515 </t>
  </si>
  <si>
    <t>2425509.579 </t>
  </si>
  <si>
    <t> 20.09.1928 01:53 </t>
  </si>
  <si>
    <t>2425665.668 </t>
  </si>
  <si>
    <t> 23.02.1929 04:01 </t>
  </si>
  <si>
    <t> 0.513 </t>
  </si>
  <si>
    <t>2425763.394 </t>
  </si>
  <si>
    <t> 31.05.1929 21:27 </t>
  </si>
  <si>
    <t>2425839.403 </t>
  </si>
  <si>
    <t> 15.08.1929 21:40 </t>
  </si>
  <si>
    <t>2425866.557 </t>
  </si>
  <si>
    <t> 12.09.1929 01:22 </t>
  </si>
  <si>
    <t>2426021.278 </t>
  </si>
  <si>
    <t> 13.02.1930 18:40 </t>
  </si>
  <si>
    <t> 0.508 </t>
  </si>
  <si>
    <t> L.Jacchia </t>
  </si>
  <si>
    <t> AAC 1.108 </t>
  </si>
  <si>
    <t>2426215.367 </t>
  </si>
  <si>
    <t> 26.08.1930 20:48 </t>
  </si>
  <si>
    <t> 0.502 </t>
  </si>
  <si>
    <t>2426234.367 </t>
  </si>
  <si>
    <t> 14.09.1930 20:48 </t>
  </si>
  <si>
    <t> 0.500 </t>
  </si>
  <si>
    <t>2426325.311 </t>
  </si>
  <si>
    <t> 14.12.1930 19:27 </t>
  </si>
  <si>
    <t> 0.504 </t>
  </si>
  <si>
    <t>2426420.326 </t>
  </si>
  <si>
    <t> 19.03.1931 19:49 </t>
  </si>
  <si>
    <t> 0.507 </t>
  </si>
  <si>
    <t>2426435.248 </t>
  </si>
  <si>
    <t> 03.04.1931 17:57 </t>
  </si>
  <si>
    <t> 0.499 </t>
  </si>
  <si>
    <t>2426439.316 </t>
  </si>
  <si>
    <t> 07.04.1931 19:35 </t>
  </si>
  <si>
    <t> 0.495 </t>
  </si>
  <si>
    <t>2426480.038 </t>
  </si>
  <si>
    <t> 18.05.1931 12:54 </t>
  </si>
  <si>
    <t> 0.498 </t>
  </si>
  <si>
    <t>2426606.269 </t>
  </si>
  <si>
    <t> 21.09.1931 18:27 </t>
  </si>
  <si>
    <t>2427032.452 </t>
  </si>
  <si>
    <t> 20.11.1932 22:50 </t>
  </si>
  <si>
    <t> 0.487 </t>
  </si>
  <si>
    <t>2427343.271 </t>
  </si>
  <si>
    <t> 27.09.1933 18:30 </t>
  </si>
  <si>
    <t> 0.482 </t>
  </si>
  <si>
    <t> F.Lause </t>
  </si>
  <si>
    <t> AN 253.405 </t>
  </si>
  <si>
    <t>2427366.346 </t>
  </si>
  <si>
    <t> 20.10.1933 20:18 </t>
  </si>
  <si>
    <t> 0.483 </t>
  </si>
  <si>
    <t>2427370.420 </t>
  </si>
  <si>
    <t> 24.10.1933 22:04 </t>
  </si>
  <si>
    <t> 0.485 </t>
  </si>
  <si>
    <t>2427389.420 </t>
  </si>
  <si>
    <t> 12.11.1933 22:04 </t>
  </si>
  <si>
    <t>2427446.428 </t>
  </si>
  <si>
    <t> 08.01.1934 22:16 </t>
  </si>
  <si>
    <t> 0.484 </t>
  </si>
  <si>
    <t>2427457.282 </t>
  </si>
  <si>
    <t> 19.01.1934 18:46 </t>
  </si>
  <si>
    <t> 0.479 </t>
  </si>
  <si>
    <t>2427457.283 </t>
  </si>
  <si>
    <t> 19.01.1934 18:47 </t>
  </si>
  <si>
    <t> 0.480 </t>
  </si>
  <si>
    <t> A.A.Nijland </t>
  </si>
  <si>
    <t> GUL 2.4.12 </t>
  </si>
  <si>
    <t>2427472.209 </t>
  </si>
  <si>
    <t> 03.02.1934 17:00 </t>
  </si>
  <si>
    <t> 0.476 </t>
  </si>
  <si>
    <t>2427476.288 </t>
  </si>
  <si>
    <t> 07.02.1934 18:54 </t>
  </si>
  <si>
    <t>2427480.357 </t>
  </si>
  <si>
    <t> 11.02.1934 20:34 </t>
  </si>
  <si>
    <t>2427484.420 </t>
  </si>
  <si>
    <t> 15.02.1934 22:04 </t>
  </si>
  <si>
    <t> 0.471 </t>
  </si>
  <si>
    <t>2427659.529 </t>
  </si>
  <si>
    <t> 10.08.1934 00:41 </t>
  </si>
  <si>
    <t> R.Szafraniec </t>
  </si>
  <si>
    <t> AAC 4.83 </t>
  </si>
  <si>
    <t>2427841.394 </t>
  </si>
  <si>
    <t> 07.02.1935 21:27 </t>
  </si>
  <si>
    <t> 0.473 </t>
  </si>
  <si>
    <t> K.Himpel </t>
  </si>
  <si>
    <t> AN 261.255 </t>
  </si>
  <si>
    <t>2428096.564 </t>
  </si>
  <si>
    <t> 21.10.1935 01:32 </t>
  </si>
  <si>
    <t> 0.469 </t>
  </si>
  <si>
    <t> R.S.Dugan(Lichtk.) </t>
  </si>
  <si>
    <t> CPRI 25.8 </t>
  </si>
  <si>
    <t>2428107.420 </t>
  </si>
  <si>
    <t> 31.10.1935 22:04 </t>
  </si>
  <si>
    <t> 0.466 </t>
  </si>
  <si>
    <t> AN 260.289 </t>
  </si>
  <si>
    <t>2428122.351 </t>
  </si>
  <si>
    <t> 15.11.1935 20:25 </t>
  </si>
  <si>
    <t> 0.467 </t>
  </si>
  <si>
    <t>2428126.425 </t>
  </si>
  <si>
    <t> 19.11.1935 22:12 </t>
  </si>
  <si>
    <t>2428179.354 </t>
  </si>
  <si>
    <t> 11.01.1936 20:29 </t>
  </si>
  <si>
    <t> 0.463 </t>
  </si>
  <si>
    <t>2428213.293 </t>
  </si>
  <si>
    <t> 14.02.1936 19:01 </t>
  </si>
  <si>
    <t>2428247.220 </t>
  </si>
  <si>
    <t> 19.03.1936 17:16 </t>
  </si>
  <si>
    <t>2428426.383 </t>
  </si>
  <si>
    <t> 14.09.1936 21:11 </t>
  </si>
  <si>
    <t> 0.462 </t>
  </si>
  <si>
    <t> S.Piotrowski </t>
  </si>
  <si>
    <t> AAC 4.121 </t>
  </si>
  <si>
    <t>2428430.453 </t>
  </si>
  <si>
    <t> 18.09.1936 22:52 </t>
  </si>
  <si>
    <t> 0.460 </t>
  </si>
  <si>
    <t>2428460.312 </t>
  </si>
  <si>
    <t> 18.10.1936 19:29 </t>
  </si>
  <si>
    <t> 0.458 </t>
  </si>
  <si>
    <t> AN 277.40 </t>
  </si>
  <si>
    <t>2428479.321 </t>
  </si>
  <si>
    <t> 06.11.1936 19:42 </t>
  </si>
  <si>
    <t> 0.465 </t>
  </si>
  <si>
    <t> W.Tecza </t>
  </si>
  <si>
    <t>2428517.320 </t>
  </si>
  <si>
    <t> 14.12.1936 19:40 </t>
  </si>
  <si>
    <t> 0.459 </t>
  </si>
  <si>
    <t>2428521.392 </t>
  </si>
  <si>
    <t> 18.12.1936 21:24 </t>
  </si>
  <si>
    <t>2428532.255 </t>
  </si>
  <si>
    <t> 29.12.1936 18:07 </t>
  </si>
  <si>
    <t>2428544.464 </t>
  </si>
  <si>
    <t> 10.01.1937 23:08 </t>
  </si>
  <si>
    <t> 0.457 </t>
  </si>
  <si>
    <t>2428753.483 </t>
  </si>
  <si>
    <t> 07.08.1937 23:35 </t>
  </si>
  <si>
    <t> 0.450 </t>
  </si>
  <si>
    <t>2428783.343 </t>
  </si>
  <si>
    <t> 06.09.1937 20:13 </t>
  </si>
  <si>
    <t> 0.449 </t>
  </si>
  <si>
    <t>2428783.346 </t>
  </si>
  <si>
    <t> 06.09.1937 20:18 </t>
  </si>
  <si>
    <t> 0.452 </t>
  </si>
  <si>
    <t>2428802.345 </t>
  </si>
  <si>
    <t> 25.09.1937 20:16 </t>
  </si>
  <si>
    <t>2428833.563 </t>
  </si>
  <si>
    <t> 27.10.1937 01:30 </t>
  </si>
  <si>
    <t>2428836.280 </t>
  </si>
  <si>
    <t> 29.10.1937 18:43 </t>
  </si>
  <si>
    <t> 0.451 </t>
  </si>
  <si>
    <t>2428844.421 </t>
  </si>
  <si>
    <t> 06.11.1937 22:06 </t>
  </si>
  <si>
    <t> 0.448 </t>
  </si>
  <si>
    <t>2428845.7785 </t>
  </si>
  <si>
    <t> 08.11.1937 06:41 </t>
  </si>
  <si>
    <t> 0.4486 </t>
  </si>
  <si>
    <t> N.L.Pierce </t>
  </si>
  <si>
    <t> AJ 48.121 </t>
  </si>
  <si>
    <t>2428874.276 </t>
  </si>
  <si>
    <t> 06.12.1937 18:37 </t>
  </si>
  <si>
    <t> 0.443 </t>
  </si>
  <si>
    <t>2428889.208 </t>
  </si>
  <si>
    <t> 21.12.1937 16:59 </t>
  </si>
  <si>
    <t> 0.444 </t>
  </si>
  <si>
    <t>2428920.426 </t>
  </si>
  <si>
    <t> 21.01.1938 22:13 </t>
  </si>
  <si>
    <t>2428927.215 </t>
  </si>
  <si>
    <t> 28.01.1938 17:09 </t>
  </si>
  <si>
    <t> 0.447 </t>
  </si>
  <si>
    <t>2428931.286 </t>
  </si>
  <si>
    <t> 01.02.1938 18:51 </t>
  </si>
  <si>
    <t> 0.446 </t>
  </si>
  <si>
    <t>2428935.359 </t>
  </si>
  <si>
    <t> 05.02.1938 20:36 </t>
  </si>
  <si>
    <t>2428950.287 </t>
  </si>
  <si>
    <t> 20.02.1938 18:53 </t>
  </si>
  <si>
    <t>2428954.355 </t>
  </si>
  <si>
    <t> 24.02.1938 20:31 </t>
  </si>
  <si>
    <t> 0.440 </t>
  </si>
  <si>
    <t>2429114.515 </t>
  </si>
  <si>
    <t> 04.08.1938 00:21 </t>
  </si>
  <si>
    <t> 0.438 </t>
  </si>
  <si>
    <t>2429159.309 </t>
  </si>
  <si>
    <t> 17.09.1938 19:24 </t>
  </si>
  <si>
    <t> 0.441 </t>
  </si>
  <si>
    <t>2429163.382 </t>
  </si>
  <si>
    <t> 21.09.1938 21:10 </t>
  </si>
  <si>
    <t> 0.442 </t>
  </si>
  <si>
    <t> P.Ahnert </t>
  </si>
  <si>
    <t> BZ 20.49 </t>
  </si>
  <si>
    <t>2429167.445 </t>
  </si>
  <si>
    <t> 25.09.1938 22:40 </t>
  </si>
  <si>
    <t> 0.433 </t>
  </si>
  <si>
    <t>2429175.5925 </t>
  </si>
  <si>
    <t> 04.10.1938 02:13 </t>
  </si>
  <si>
    <t> 0.4365 </t>
  </si>
  <si>
    <t>2429194.594 </t>
  </si>
  <si>
    <t> 23.10.1938 02:15 </t>
  </si>
  <si>
    <t> 0.436 </t>
  </si>
  <si>
    <t>2429433.472 </t>
  </si>
  <si>
    <t> 18.06.1939 23:19 </t>
  </si>
  <si>
    <t> 0.427 </t>
  </si>
  <si>
    <t>2429931.5972 </t>
  </si>
  <si>
    <t> 29.10.1940 02:19 </t>
  </si>
  <si>
    <t> 0.4200 </t>
  </si>
  <si>
    <t> CPRI 25.7 </t>
  </si>
  <si>
    <t>2430257.322 </t>
  </si>
  <si>
    <t> 19.09.1941 19:43 </t>
  </si>
  <si>
    <t> 0.391 </t>
  </si>
  <si>
    <t>2430603.417 </t>
  </si>
  <si>
    <t> 31.08.1942 22:00 </t>
  </si>
  <si>
    <t> 0.372 </t>
  </si>
  <si>
    <t>2430614.276 </t>
  </si>
  <si>
    <t> 11.09.1942 18:37 </t>
  </si>
  <si>
    <t>2430637.346 </t>
  </si>
  <si>
    <t> 04.10.1942 20:18 </t>
  </si>
  <si>
    <t> 0.368 </t>
  </si>
  <si>
    <t>2431302.397 </t>
  </si>
  <si>
    <t> 30.07.1944 21:31 </t>
  </si>
  <si>
    <t> 0.338 </t>
  </si>
  <si>
    <t>2431648.494 </t>
  </si>
  <si>
    <t> 11.07.1945 23:51 </t>
  </si>
  <si>
    <t> 0.321 </t>
  </si>
  <si>
    <t>2431705.495 </t>
  </si>
  <si>
    <t> 06.09.1945 23:52 </t>
  </si>
  <si>
    <t> 0.315 </t>
  </si>
  <si>
    <t>2431739.425 </t>
  </si>
  <si>
    <t> 10.10.1945 22:12 </t>
  </si>
  <si>
    <t> 0.312 </t>
  </si>
  <si>
    <t>2431747.5736 </t>
  </si>
  <si>
    <t> 19.10.1945 01:45 </t>
  </si>
  <si>
    <t> 0.3168 </t>
  </si>
  <si>
    <t>2431758.428 </t>
  </si>
  <si>
    <t> 29.10.1945 22:16 </t>
  </si>
  <si>
    <t> 0.313 </t>
  </si>
  <si>
    <t>2431845.295 </t>
  </si>
  <si>
    <t> 24.01.1946 19:04 </t>
  </si>
  <si>
    <t>2432202.255 </t>
  </si>
  <si>
    <t> 16.01.1947 18:07 </t>
  </si>
  <si>
    <t> 0.300 </t>
  </si>
  <si>
    <t> A.Szczepanowska </t>
  </si>
  <si>
    <t> AAC 4.117 </t>
  </si>
  <si>
    <t>2432366.483 </t>
  </si>
  <si>
    <t> 29.06.1947 23:35 </t>
  </si>
  <si>
    <t> 0.293 </t>
  </si>
  <si>
    <t>2432434.346 </t>
  </si>
  <si>
    <t> 05.09.1947 20:18 </t>
  </si>
  <si>
    <t> 0.291 </t>
  </si>
  <si>
    <t>2432472.345 </t>
  </si>
  <si>
    <t> 13.10.1947 20:16 </t>
  </si>
  <si>
    <t> 0.285 </t>
  </si>
  <si>
    <t>2432780.450 </t>
  </si>
  <si>
    <t> 16.08.1948 22:48 </t>
  </si>
  <si>
    <t> 0.281 </t>
  </si>
  <si>
    <t> AAC 4.113 </t>
  </si>
  <si>
    <t>2432780.4510 </t>
  </si>
  <si>
    <t> 16.08.1948 22:49 </t>
  </si>
  <si>
    <t> 0.2820 </t>
  </si>
  <si>
    <t>? </t>
  </si>
  <si>
    <t> SAC 28.106 </t>
  </si>
  <si>
    <t>2432799.454 </t>
  </si>
  <si>
    <t> 04.09.1948 22:53 </t>
  </si>
  <si>
    <t> 0.283 </t>
  </si>
  <si>
    <t>2432807.597 </t>
  </si>
  <si>
    <t> 13.09.1948 02:19 </t>
  </si>
  <si>
    <t> 0.282 </t>
  </si>
  <si>
    <t>2432868.672 </t>
  </si>
  <si>
    <t> 13.11.1948 04:07 </t>
  </si>
  <si>
    <t> 0.278 </t>
  </si>
  <si>
    <t>2432883.605 </t>
  </si>
  <si>
    <t> 28.11.1948 02:31 </t>
  </si>
  <si>
    <t>E </t>
  </si>
  <si>
    <t>?</t>
  </si>
  <si>
    <t> W.Blitzstein </t>
  </si>
  <si>
    <t> AJ 59.251 </t>
  </si>
  <si>
    <t>2432887.676 </t>
  </si>
  <si>
    <t> 02.12.1948 04:13 </t>
  </si>
  <si>
    <t> 0.280 </t>
  </si>
  <si>
    <t>2432894.466 </t>
  </si>
  <si>
    <t> 08.12.1948 23:11 </t>
  </si>
  <si>
    <t>2432898.534 </t>
  </si>
  <si>
    <t> 13.12.1948 00:48 </t>
  </si>
  <si>
    <t> 0.279 </t>
  </si>
  <si>
    <t> AAC 5.5 </t>
  </si>
  <si>
    <t>2432955.540 </t>
  </si>
  <si>
    <t> 08.02.1949 00:57 </t>
  </si>
  <si>
    <t>2433152.352 </t>
  </si>
  <si>
    <t> 23.08.1949 20:26 </t>
  </si>
  <si>
    <t> B.Ustinov </t>
  </si>
  <si>
    <t> AC 101.6 </t>
  </si>
  <si>
    <t>2433156.420 </t>
  </si>
  <si>
    <t> 27.08.1949 22:04 </t>
  </si>
  <si>
    <t> 0.276 </t>
  </si>
  <si>
    <t> AAC 5.74 </t>
  </si>
  <si>
    <t>2433156.427 </t>
  </si>
  <si>
    <t> 27.08.1949 22:14 </t>
  </si>
  <si>
    <t>2433171.348 </t>
  </si>
  <si>
    <t> 11.09.1949 20:21 </t>
  </si>
  <si>
    <t> 0.274 </t>
  </si>
  <si>
    <t>2433180.847 </t>
  </si>
  <si>
    <t> 21.09.1949 08:19 </t>
  </si>
  <si>
    <t> 0.272 </t>
  </si>
  <si>
    <t>2433186.276 </t>
  </si>
  <si>
    <t> 26.09.1949 18:37 </t>
  </si>
  <si>
    <t>2433190.347 </t>
  </si>
  <si>
    <t> 30.09.1949 20:19 </t>
  </si>
  <si>
    <t> 0.271 </t>
  </si>
  <si>
    <t>2433206.635 </t>
  </si>
  <si>
    <t> 17.10.1949 03:14 </t>
  </si>
  <si>
    <t>2433209.349 </t>
  </si>
  <si>
    <t> 19.10.1949 20:22 </t>
  </si>
  <si>
    <t> 0.270 </t>
  </si>
  <si>
    <t>2433209.350 </t>
  </si>
  <si>
    <t> 19.10.1949 20:24 </t>
  </si>
  <si>
    <t>2433231.7415 </t>
  </si>
  <si>
    <t> 11.11.1949 05:47 </t>
  </si>
  <si>
    <t> 0.2672 </t>
  </si>
  <si>
    <t>2433319.298 </t>
  </si>
  <si>
    <t> 06.02.1950 19:09 </t>
  </si>
  <si>
    <t> 0.277 </t>
  </si>
  <si>
    <t> AAC 5.7 </t>
  </si>
  <si>
    <t>2433517.449 </t>
  </si>
  <si>
    <t> 23.08.1950 22:46 </t>
  </si>
  <si>
    <t> 0.261 </t>
  </si>
  <si>
    <t>2433517.452 </t>
  </si>
  <si>
    <t> 23.08.1950 22:50 </t>
  </si>
  <si>
    <t> 0.264 </t>
  </si>
  <si>
    <t> PZ 8.267 </t>
  </si>
  <si>
    <t>2433532.378 </t>
  </si>
  <si>
    <t> 07.09.1950 21:04 </t>
  </si>
  <si>
    <t> 0.260 </t>
  </si>
  <si>
    <t>2433536.448 </t>
  </si>
  <si>
    <t> 11.09.1950 22:45 </t>
  </si>
  <si>
    <t> 0.258 </t>
  </si>
  <si>
    <t>2433536.453 </t>
  </si>
  <si>
    <t> 11.09.1950 22:52 </t>
  </si>
  <si>
    <t> 0.263 </t>
  </si>
  <si>
    <t>2433536.457 </t>
  </si>
  <si>
    <t> 11.09.1950 22:58 </t>
  </si>
  <si>
    <t> 0.267 </t>
  </si>
  <si>
    <t>2433548.669 </t>
  </si>
  <si>
    <t> 24.09.1950 04:03 </t>
  </si>
  <si>
    <t> J.Ashbrook </t>
  </si>
  <si>
    <t> AJ 57.63 </t>
  </si>
  <si>
    <t>2433559.527 </t>
  </si>
  <si>
    <t> 05.10.1950 00:38 </t>
  </si>
  <si>
    <t>IBVS 119 </t>
  </si>
  <si>
    <t>2433570.384 </t>
  </si>
  <si>
    <t> 15.10.1950 21:12 </t>
  </si>
  <si>
    <t> K.Domke </t>
  </si>
  <si>
    <t>BAVM 8 </t>
  </si>
  <si>
    <t>2433582.597 </t>
  </si>
  <si>
    <t> 28.10.1950 02:19 </t>
  </si>
  <si>
    <t>2433646.388 </t>
  </si>
  <si>
    <t> 30.12.1950 21:18 </t>
  </si>
  <si>
    <t> 0.256 </t>
  </si>
  <si>
    <t> E.Pohl </t>
  </si>
  <si>
    <t>2433646.403 </t>
  </si>
  <si>
    <t> 30.12.1950 21:40 </t>
  </si>
  <si>
    <t>2433661.315 </t>
  </si>
  <si>
    <t> 14.01.1951 19:33 </t>
  </si>
  <si>
    <t> 0.252 </t>
  </si>
  <si>
    <t>2433703.398 </t>
  </si>
  <si>
    <t> 25.02.1951 21:33 </t>
  </si>
  <si>
    <t> 0.259 </t>
  </si>
  <si>
    <t>2433836.410 </t>
  </si>
  <si>
    <t> 08.07.1951 21:50 </t>
  </si>
  <si>
    <t> 0.255 </t>
  </si>
  <si>
    <t> AA 6.144 </t>
  </si>
  <si>
    <t>2433855.406 </t>
  </si>
  <si>
    <t> 27.07.1951 21:44 </t>
  </si>
  <si>
    <t> 0.248 </t>
  </si>
  <si>
    <t>2433855.407 </t>
  </si>
  <si>
    <t> 27.07.1951 21:46 </t>
  </si>
  <si>
    <t> 0.249 </t>
  </si>
  <si>
    <t>2433859.477 </t>
  </si>
  <si>
    <t> 31.07.1951 23:26 </t>
  </si>
  <si>
    <t> 0.247 </t>
  </si>
  <si>
    <t> AAC 5.10 </t>
  </si>
  <si>
    <t>2433889.340 </t>
  </si>
  <si>
    <t> 30.08.1951 20:09 </t>
  </si>
  <si>
    <t>2433912.414 </t>
  </si>
  <si>
    <t> 22.09.1951 21:56 </t>
  </si>
  <si>
    <t>2434220.512 </t>
  </si>
  <si>
    <t> 27.07.1952 00:17 </t>
  </si>
  <si>
    <t> 0.238 </t>
  </si>
  <si>
    <t> AAC 5.51 </t>
  </si>
  <si>
    <t>2434239.517 </t>
  </si>
  <si>
    <t> 15.08.1952 00:24 </t>
  </si>
  <si>
    <t> 0.241 </t>
  </si>
  <si>
    <t>2434247.659 </t>
  </si>
  <si>
    <t> 23.08.1952 03:48 </t>
  </si>
  <si>
    <t> 0.239 </t>
  </si>
  <si>
    <t> AJ 57.259 </t>
  </si>
  <si>
    <t>2434250.373 </t>
  </si>
  <si>
    <t> 25.08.1952 20:57 </t>
  </si>
  <si>
    <t>BAVM 10 </t>
  </si>
  <si>
    <t>2434251.729 </t>
  </si>
  <si>
    <t> 27.08.1952 05:29 </t>
  </si>
  <si>
    <t> 0.237 </t>
  </si>
  <si>
    <t>2434254.444 </t>
  </si>
  <si>
    <t> 29.08.1952 22:39 </t>
  </si>
  <si>
    <t>2434266.653 </t>
  </si>
  <si>
    <t> 11.09.1952 03:40 </t>
  </si>
  <si>
    <t> 0.231 </t>
  </si>
  <si>
    <t>2434273.443 </t>
  </si>
  <si>
    <t> 17.09.1952 22:37 </t>
  </si>
  <si>
    <t> 0.234 </t>
  </si>
  <si>
    <t>2434341.309 </t>
  </si>
  <si>
    <t> 24.11.1952 19:24 </t>
  </si>
  <si>
    <t> 0.235 </t>
  </si>
  <si>
    <t>2434353.525 </t>
  </si>
  <si>
    <t> 07.12.1952 00:36 </t>
  </si>
  <si>
    <t> B.Chester </t>
  </si>
  <si>
    <t> AJ 58.171 </t>
  </si>
  <si>
    <t>2434361.667 </t>
  </si>
  <si>
    <t> 15.12.1952 04:00 </t>
  </si>
  <si>
    <t> 0.233 </t>
  </si>
  <si>
    <t>2434361.669 </t>
  </si>
  <si>
    <t> 15.12.1952 04:03 </t>
  </si>
  <si>
    <t> P.Hodge </t>
  </si>
  <si>
    <t>2434361.672 </t>
  </si>
  <si>
    <t> 15.12.1952 04:07 </t>
  </si>
  <si>
    <t>2434455.320 </t>
  </si>
  <si>
    <t> 18.03.1953 19:40 </t>
  </si>
  <si>
    <t> 0.232 </t>
  </si>
  <si>
    <t> AAC 5.189 </t>
  </si>
  <si>
    <t>2434455.321 </t>
  </si>
  <si>
    <t> 18.03.1953 19:42 </t>
  </si>
  <si>
    <t>2434630.412 </t>
  </si>
  <si>
    <t> 09.09.1953 21:53 </t>
  </si>
  <si>
    <t>2434649.409 </t>
  </si>
  <si>
    <t> 28.09.1953 21:48 </t>
  </si>
  <si>
    <t> 0.225 </t>
  </si>
  <si>
    <t>2434649.4100 </t>
  </si>
  <si>
    <t> 28.09.1953 21:50 </t>
  </si>
  <si>
    <t> 0.2264 </t>
  </si>
  <si>
    <t>2434664.339 </t>
  </si>
  <si>
    <t> 13.10.1953 20:08 </t>
  </si>
  <si>
    <t>2435010.440 </t>
  </si>
  <si>
    <t> 24.09.1954 22:33 </t>
  </si>
  <si>
    <t> 0.212 </t>
  </si>
  <si>
    <t> AAC 5.193 </t>
  </si>
  <si>
    <t>2435010.4423 </t>
  </si>
  <si>
    <t> 24.09.1954 22:36 </t>
  </si>
  <si>
    <t> 0.2145 </t>
  </si>
  <si>
    <t>2435010.443 </t>
  </si>
  <si>
    <t> 24.09.1954 22:37 </t>
  </si>
  <si>
    <t> 0.215 </t>
  </si>
  <si>
    <t> AC 174.17 </t>
  </si>
  <si>
    <t>2435025.375 </t>
  </si>
  <si>
    <t> 09.10.1954 21:00 </t>
  </si>
  <si>
    <t> 0.217 </t>
  </si>
  <si>
    <t>BAVM 12 </t>
  </si>
  <si>
    <t>2435075.593 </t>
  </si>
  <si>
    <t> 29.11.1954 02:13 </t>
  </si>
  <si>
    <t> 0.214 </t>
  </si>
  <si>
    <t>2435314.470 </t>
  </si>
  <si>
    <t> 25.07.1955 23:16 </t>
  </si>
  <si>
    <t> 0.205 </t>
  </si>
  <si>
    <t> F.Dörr </t>
  </si>
  <si>
    <t>2435314.476 </t>
  </si>
  <si>
    <t> 25.07.1955 23:25 </t>
  </si>
  <si>
    <t> 0.211 </t>
  </si>
  <si>
    <t> R.Rudolph </t>
  </si>
  <si>
    <t>2435314.477 </t>
  </si>
  <si>
    <t> 25.07.1955 23:26 </t>
  </si>
  <si>
    <t> J.Müller </t>
  </si>
  <si>
    <t>2435333.470 </t>
  </si>
  <si>
    <t> 13.08.1955 23:16 </t>
  </si>
  <si>
    <t> 0.203 </t>
  </si>
  <si>
    <t>2435333.476 </t>
  </si>
  <si>
    <t> 13.08.1955 23:25 </t>
  </si>
  <si>
    <t> 0.209 </t>
  </si>
  <si>
    <t>2435333.480 </t>
  </si>
  <si>
    <t> 13.08.1955 23:31 </t>
  </si>
  <si>
    <t> 0.213 </t>
  </si>
  <si>
    <t> A.Jahn </t>
  </si>
  <si>
    <t>2435337.555 </t>
  </si>
  <si>
    <t> 18.08.1955 01:19 </t>
  </si>
  <si>
    <t> 0.216 </t>
  </si>
  <si>
    <t> H.Busch </t>
  </si>
  <si>
    <t> MVS 243 </t>
  </si>
  <si>
    <t>2435363.339 </t>
  </si>
  <si>
    <t> 12.09.1955 20:08 </t>
  </si>
  <si>
    <t>2435367.407 </t>
  </si>
  <si>
    <t> 16.09.1955 21:46 </t>
  </si>
  <si>
    <t> 0.207 </t>
  </si>
  <si>
    <t>2435371.476 </t>
  </si>
  <si>
    <t> 20.09.1955 23:25 </t>
  </si>
  <si>
    <t> 0.204 </t>
  </si>
  <si>
    <t>2435397.264 </t>
  </si>
  <si>
    <t> 16.10.1955 18:20 </t>
  </si>
  <si>
    <t>2435397.270 </t>
  </si>
  <si>
    <t> 16.10.1955 18:28 </t>
  </si>
  <si>
    <t> AA 6.141 </t>
  </si>
  <si>
    <t>2435690.440 </t>
  </si>
  <si>
    <t> 04.08.1956 22:33 </t>
  </si>
  <si>
    <t> 0.200 </t>
  </si>
  <si>
    <t>2435694.507 </t>
  </si>
  <si>
    <t> 09.08.1956 00:10 </t>
  </si>
  <si>
    <t> 0.195 </t>
  </si>
  <si>
    <t>2435743.371 </t>
  </si>
  <si>
    <t> 26.09.1956 20:54 </t>
  </si>
  <si>
    <t> 0.196 </t>
  </si>
  <si>
    <t> AA 7.188 </t>
  </si>
  <si>
    <t>2435743.372 </t>
  </si>
  <si>
    <t> 26.09.1956 20:55 </t>
  </si>
  <si>
    <t> 0.197 </t>
  </si>
  <si>
    <t> G.A.Lange </t>
  </si>
  <si>
    <t> AC 175.18 </t>
  </si>
  <si>
    <t> AA 9.46 </t>
  </si>
  <si>
    <t>2435758.299 </t>
  </si>
  <si>
    <t> 11.10.1956 19:10 </t>
  </si>
  <si>
    <t> 0.194 </t>
  </si>
  <si>
    <t> I.Todoran </t>
  </si>
  <si>
    <t> SCA 5.330 </t>
  </si>
  <si>
    <t>2435758.302 </t>
  </si>
  <si>
    <t> 11.10.1956 19:14 </t>
  </si>
  <si>
    <t>2435758.304 </t>
  </si>
  <si>
    <t> 11.10.1956 19:17 </t>
  </si>
  <si>
    <t> 0.199 </t>
  </si>
  <si>
    <t>2435758.305 </t>
  </si>
  <si>
    <t> 11.10.1956 19:19 </t>
  </si>
  <si>
    <t> N.N.Izraetskaja </t>
  </si>
  <si>
    <t> AC 175.20 </t>
  </si>
  <si>
    <t>2435762.376 </t>
  </si>
  <si>
    <t> 15.10.1956 21:01 </t>
  </si>
  <si>
    <t>2435876.384 </t>
  </si>
  <si>
    <t> 06.02.1957 21:12 </t>
  </si>
  <si>
    <t> 0.193 </t>
  </si>
  <si>
    <t> AA 8.189 </t>
  </si>
  <si>
    <t>2436051.474 </t>
  </si>
  <si>
    <t> 31.07.1957 23:22 </t>
  </si>
  <si>
    <t> 0.190 </t>
  </si>
  <si>
    <t> E.A.Satanova </t>
  </si>
  <si>
    <t> PZ 13.127 </t>
  </si>
  <si>
    <t>2436070.473 </t>
  </si>
  <si>
    <t> 19.08.1957 23:21 </t>
  </si>
  <si>
    <t> 0.187 </t>
  </si>
  <si>
    <t>2436070.476 </t>
  </si>
  <si>
    <t> 19.08.1957 23:25 </t>
  </si>
  <si>
    <t> AC 190.24 </t>
  </si>
  <si>
    <t> V.Makarov </t>
  </si>
  <si>
    <t> AC 184.21 </t>
  </si>
  <si>
    <t> O.E.Mandel </t>
  </si>
  <si>
    <t> AC 193.24 </t>
  </si>
  <si>
    <t>2436074.544 </t>
  </si>
  <si>
    <t> 24.08.1957 01:03 </t>
  </si>
  <si>
    <t> 0.186 </t>
  </si>
  <si>
    <t>2436081.334 </t>
  </si>
  <si>
    <t> 30.08.1957 20:00 </t>
  </si>
  <si>
    <t> 0.189 </t>
  </si>
  <si>
    <t>2436081.336 </t>
  </si>
  <si>
    <t> 30.08.1957 20:03 </t>
  </si>
  <si>
    <t> 0.191 </t>
  </si>
  <si>
    <t>2436096.259 </t>
  </si>
  <si>
    <t> 14.09.1957 18:12 </t>
  </si>
  <si>
    <t> 0.184 </t>
  </si>
  <si>
    <t>2436100.337 </t>
  </si>
  <si>
    <t> 18.09.1957 20:05 </t>
  </si>
  <si>
    <t>2436101.694 </t>
  </si>
  <si>
    <t> 20.09.1957 04:39 </t>
  </si>
  <si>
    <t> PZ 13.223 </t>
  </si>
  <si>
    <t>2436104.406 </t>
  </si>
  <si>
    <t> 22.09.1957 21:44 </t>
  </si>
  <si>
    <t>2436104.408 </t>
  </si>
  <si>
    <t> 22.09.1957 21:47 </t>
  </si>
  <si>
    <t>2436108.478 </t>
  </si>
  <si>
    <t> 26.09.1957 23:28 </t>
  </si>
  <si>
    <t> W.Braune </t>
  </si>
  <si>
    <t>2436108.479 </t>
  </si>
  <si>
    <t> 26.09.1957 23:29 </t>
  </si>
  <si>
    <t> 0.188 </t>
  </si>
  <si>
    <t> W.Quester </t>
  </si>
  <si>
    <t>2436108.482 </t>
  </si>
  <si>
    <t> 26.09.1957 23:34 </t>
  </si>
  <si>
    <t> D.Lichtenknecker </t>
  </si>
  <si>
    <t>2436112.549 </t>
  </si>
  <si>
    <t> 01.10.1957 01:10 </t>
  </si>
  <si>
    <t>2436119.338 </t>
  </si>
  <si>
    <t> 07.10.1957 20:06 </t>
  </si>
  <si>
    <t>2436138.339 </t>
  </si>
  <si>
    <t> 26.10.1957 20:08 </t>
  </si>
  <si>
    <t>2436138.340 </t>
  </si>
  <si>
    <t> 26.10.1957 20:09 </t>
  </si>
  <si>
    <t>2436172.272 </t>
  </si>
  <si>
    <t> 29.11.1957 18:31 </t>
  </si>
  <si>
    <t>2436172.273 </t>
  </si>
  <si>
    <t> 29.11.1957 18:33 </t>
  </si>
  <si>
    <t>2436233.350 </t>
  </si>
  <si>
    <t> 29.01.1958 20:24 </t>
  </si>
  <si>
    <t>BAVM 13 </t>
  </si>
  <si>
    <t>2436233.351 </t>
  </si>
  <si>
    <t> 29.01.1958 20:25 </t>
  </si>
  <si>
    <t>2436233.353 </t>
  </si>
  <si>
    <t> 29.01.1958 20:28 </t>
  </si>
  <si>
    <t> J.Masuch </t>
  </si>
  <si>
    <t>2436408.441 </t>
  </si>
  <si>
    <t> 23.07.1958 22:35 </t>
  </si>
  <si>
    <t> 0.185 </t>
  </si>
  <si>
    <t> AC 200.14 </t>
  </si>
  <si>
    <t>2436427.439 </t>
  </si>
  <si>
    <t> 11.08.1958 22:32 </t>
  </si>
  <si>
    <t> 0.180 </t>
  </si>
  <si>
    <t>2436427.442 </t>
  </si>
  <si>
    <t> 11.08.1958 22:36 </t>
  </si>
  <si>
    <t> 0.183 </t>
  </si>
  <si>
    <t>2436431.513 </t>
  </si>
  <si>
    <t> 16.08.1958 00:18 </t>
  </si>
  <si>
    <t> H.Ganser </t>
  </si>
  <si>
    <t>2436435.583 </t>
  </si>
  <si>
    <t> 20.08.1958 01:59 </t>
  </si>
  <si>
    <t> 0.181 </t>
  </si>
  <si>
    <t>2436454.584 </t>
  </si>
  <si>
    <t> 08.09.1958 02:00 </t>
  </si>
  <si>
    <t> 0.179 </t>
  </si>
  <si>
    <t>2436461.376 </t>
  </si>
  <si>
    <t> 14.09.1958 21:01 </t>
  </si>
  <si>
    <t> AA 9.48 </t>
  </si>
  <si>
    <t>2436476.305 </t>
  </si>
  <si>
    <t> 29.09.1958 19:19 </t>
  </si>
  <si>
    <t>2436476.306 </t>
  </si>
  <si>
    <t> 29.09.1958 19:20 </t>
  </si>
  <si>
    <t>2436484.446 </t>
  </si>
  <si>
    <t> 07.10.1958 22:42 </t>
  </si>
  <si>
    <t>2436488.519 </t>
  </si>
  <si>
    <t> 12.10.1958 00:27 </t>
  </si>
  <si>
    <t> 0.182 </t>
  </si>
  <si>
    <t>2436495.304 </t>
  </si>
  <si>
    <t> 18.10.1958 19:17 </t>
  </si>
  <si>
    <t>2436518.377 </t>
  </si>
  <si>
    <t> 10.11.1958 21:02 </t>
  </si>
  <si>
    <t>2436529.235 </t>
  </si>
  <si>
    <t> 21.11.1958 17:38 </t>
  </si>
  <si>
    <t> 0.178 </t>
  </si>
  <si>
    <t>2436544.168 </t>
  </si>
  <si>
    <t> 06.12.1958 16:01 </t>
  </si>
  <si>
    <t>2436548.237 </t>
  </si>
  <si>
    <t> 10.12.1958 17:41 </t>
  </si>
  <si>
    <t>2436609.3259 </t>
  </si>
  <si>
    <t> 09.02.1959 19:49 </t>
  </si>
  <si>
    <t> 0.1879 </t>
  </si>
  <si>
    <t>IBVS 299 </t>
  </si>
  <si>
    <t>2436822.4148 </t>
  </si>
  <si>
    <t> 10.09.1959 21:57 </t>
  </si>
  <si>
    <t> 0.1793 </t>
  </si>
  <si>
    <t>2436830.5590 </t>
  </si>
  <si>
    <t> 19.09.1959 01:24 </t>
  </si>
  <si>
    <t> 0.1797 </t>
  </si>
  <si>
    <t>JAVSO..44…69</t>
  </si>
  <si>
    <t>JAVSO..43..238</t>
  </si>
  <si>
    <t>JAVSO..45..121</t>
  </si>
  <si>
    <t>JAVSO..44..164</t>
  </si>
  <si>
    <t>IBVS 6230</t>
  </si>
  <si>
    <t>JAVSO..46…79 (2018)</t>
  </si>
  <si>
    <t>2436833.2678 </t>
  </si>
  <si>
    <t> 21.09.1959 18:25 </t>
  </si>
  <si>
    <t> 0.1738 </t>
  </si>
  <si>
    <t> AC 209.23 </t>
  </si>
  <si>
    <t>2436841.416 </t>
  </si>
  <si>
    <t> 29.09.1959 21:59 </t>
  </si>
  <si>
    <t>2436845.479 </t>
  </si>
  <si>
    <t> 03.10.1959 23:29 </t>
  </si>
  <si>
    <t> 0.169 </t>
  </si>
  <si>
    <t>2436894.3504 </t>
  </si>
  <si>
    <t> 21.11.1959 20:24 </t>
  </si>
  <si>
    <t> 0.1775 </t>
  </si>
  <si>
    <t>2436898.4231 </t>
  </si>
  <si>
    <t> 25.11.1959 22:09 </t>
  </si>
  <si>
    <t> 0.1783 </t>
  </si>
  <si>
    <t>2436932.348 </t>
  </si>
  <si>
    <t> 29.12.1959 20:21 </t>
  </si>
  <si>
    <t> 0.170 </t>
  </si>
  <si>
    <t>2437149.5165 </t>
  </si>
  <si>
    <t> 03.08.1960 00:23 </t>
  </si>
  <si>
    <t> 0.1695 </t>
  </si>
  <si>
    <t> AC 217.12 </t>
  </si>
  <si>
    <t>2437149.5247 </t>
  </si>
  <si>
    <t> 03.08.1960 00:35 </t>
  </si>
  <si>
    <t> 0.1777 </t>
  </si>
  <si>
    <t>2437164.450 </t>
  </si>
  <si>
    <t> 17.08.1960 22:48 </t>
  </si>
  <si>
    <t> 0.173 </t>
  </si>
  <si>
    <t>2437164.4507 </t>
  </si>
  <si>
    <t> 17.08.1960 22:49 </t>
  </si>
  <si>
    <t> 0.1733 </t>
  </si>
  <si>
    <t>2437172.5959 </t>
  </si>
  <si>
    <t> 26.08.1960 02:18 </t>
  </si>
  <si>
    <t> 0.1747 </t>
  </si>
  <si>
    <t>2437180.732 </t>
  </si>
  <si>
    <t> 03.09.1960 05:34 </t>
  </si>
  <si>
    <t> 0.167 </t>
  </si>
  <si>
    <t>2437183.4534 </t>
  </si>
  <si>
    <t> 05.09.1960 22:52 </t>
  </si>
  <si>
    <t> 0.1737 </t>
  </si>
  <si>
    <t>2437194.3133 </t>
  </si>
  <si>
    <t> 16.09.1960 19:31 </t>
  </si>
  <si>
    <t> 0.1751 </t>
  </si>
  <si>
    <t>2437198.3813 </t>
  </si>
  <si>
    <t> 20.09.1960 21:09 </t>
  </si>
  <si>
    <t> 0.1712 </t>
  </si>
  <si>
    <t>2437198.384 </t>
  </si>
  <si>
    <t> 20.09.1960 21:12 </t>
  </si>
  <si>
    <t> 0.174 </t>
  </si>
  <si>
    <t>2437202.455 </t>
  </si>
  <si>
    <t> 24.09.1960 22:55 </t>
  </si>
  <si>
    <t> R.Gizinski </t>
  </si>
  <si>
    <t>BAVM 15 </t>
  </si>
  <si>
    <t>2437202.4560 </t>
  </si>
  <si>
    <t> 24.09.1960 22:56 </t>
  </si>
  <si>
    <t> 0.1740 </t>
  </si>
  <si>
    <t>2437202.457 </t>
  </si>
  <si>
    <t> 24.09.1960 22:58 </t>
  </si>
  <si>
    <t> 0.175 </t>
  </si>
  <si>
    <t>2437202.458 </t>
  </si>
  <si>
    <t> 24.09.1960 22:59 </t>
  </si>
  <si>
    <t> 0.176 </t>
  </si>
  <si>
    <t> P.B.Lehmann </t>
  </si>
  <si>
    <t>2437213.326 </t>
  </si>
  <si>
    <t> 05.10.1960 19:49 </t>
  </si>
  <si>
    <t>2437236.3875 </t>
  </si>
  <si>
    <t> 28.10.1960 21:18 </t>
  </si>
  <si>
    <t> 0.1727 </t>
  </si>
  <si>
    <t>2437240.4598 </t>
  </si>
  <si>
    <t> 01.11.1960 23:02 </t>
  </si>
  <si>
    <t> 0.1731 </t>
  </si>
  <si>
    <t>2437270.314 </t>
  </si>
  <si>
    <t> 01.12.1960 19:32 </t>
  </si>
  <si>
    <t> AN 288.70 </t>
  </si>
  <si>
    <t>2437270.3238 </t>
  </si>
  <si>
    <t> 01.12.1960 19:46 </t>
  </si>
  <si>
    <t> 0.1763 </t>
  </si>
  <si>
    <t>2437506.4864 </t>
  </si>
  <si>
    <t> 25.07.1961 23:40 </t>
  </si>
  <si>
    <t> 0.1671 </t>
  </si>
  <si>
    <t>2437514.620 </t>
  </si>
  <si>
    <t> 03.08.1961 02:52 </t>
  </si>
  <si>
    <t> 0.157 </t>
  </si>
  <si>
    <t>2437521.417 </t>
  </si>
  <si>
    <t> 09.08.1961 22:00 </t>
  </si>
  <si>
    <t> AC 228.24 </t>
  </si>
  <si>
    <t>2437544.494 </t>
  </si>
  <si>
    <t> 01.09.1961 23:51 </t>
  </si>
  <si>
    <t> B.Kubica </t>
  </si>
  <si>
    <t> AA 17.60 </t>
  </si>
  <si>
    <t>2437544.497 </t>
  </si>
  <si>
    <t> 01.09.1961 23:55 </t>
  </si>
  <si>
    <t>2437544.499 </t>
  </si>
  <si>
    <t> 01.09.1961 23:58 </t>
  </si>
  <si>
    <t> T.Dohnalik </t>
  </si>
  <si>
    <t> AA 18.322 </t>
  </si>
  <si>
    <t> J.Kuzminski </t>
  </si>
  <si>
    <t>2437548.561 </t>
  </si>
  <si>
    <t> 06.09.1961 01:27 </t>
  </si>
  <si>
    <t> 0.165 </t>
  </si>
  <si>
    <t>2437552.638 </t>
  </si>
  <si>
    <t> 10.09.1961 03:18 </t>
  </si>
  <si>
    <t>2437555.349 </t>
  </si>
  <si>
    <t> 12.09.1961 20:22 </t>
  </si>
  <si>
    <t>2437555.352 </t>
  </si>
  <si>
    <t> 12.09.1961 20:26 </t>
  </si>
  <si>
    <t>2437571.6357 </t>
  </si>
  <si>
    <t> 29.09.1961 03:15 </t>
  </si>
  <si>
    <t> 0.1656 </t>
  </si>
  <si>
    <t>2437582.488 </t>
  </si>
  <si>
    <t> 09.10.1961 23:42 </t>
  </si>
  <si>
    <t> 0.159 </t>
  </si>
  <si>
    <t>2437589.282 </t>
  </si>
  <si>
    <t> 16.10.1961 18:46 </t>
  </si>
  <si>
    <t>2437882.460 </t>
  </si>
  <si>
    <t> 05.08.1962 23:02 </t>
  </si>
  <si>
    <t> 0.166 </t>
  </si>
  <si>
    <t> V.S.Sakharov </t>
  </si>
  <si>
    <t> PZ 15.105 </t>
  </si>
  <si>
    <t>2437905.533 </t>
  </si>
  <si>
    <t> 29.08.1962 00:47 </t>
  </si>
  <si>
    <t> A.Slowik </t>
  </si>
  <si>
    <t>2437935.395 </t>
  </si>
  <si>
    <t> 27.09.1962 21:28 </t>
  </si>
  <si>
    <t> F.Gerhart </t>
  </si>
  <si>
    <t>2438258.426 </t>
  </si>
  <si>
    <t> 16.08.1963 22:13 </t>
  </si>
  <si>
    <t>2438258.428 </t>
  </si>
  <si>
    <t> 16.08.1963 22:16 </t>
  </si>
  <si>
    <t>IBVS 35 </t>
  </si>
  <si>
    <t>2438258.4297 </t>
  </si>
  <si>
    <t> 16.08.1963 22:18 </t>
  </si>
  <si>
    <t> 0.1612 </t>
  </si>
  <si>
    <t>2438262.498 </t>
  </si>
  <si>
    <t> 20.08.1963 23:57 </t>
  </si>
  <si>
    <t> 0.158 </t>
  </si>
  <si>
    <t> I.Popa </t>
  </si>
  <si>
    <t>IBVS 187 </t>
  </si>
  <si>
    <t>2438296.430 </t>
  </si>
  <si>
    <t> 23.09.1963 22:19 </t>
  </si>
  <si>
    <t>2438345.299 </t>
  </si>
  <si>
    <t> 11.11.1963 19:10 </t>
  </si>
  <si>
    <t> 0.163 </t>
  </si>
  <si>
    <t>2438440.307 </t>
  </si>
  <si>
    <t> 14.02.1964 19:22 </t>
  </si>
  <si>
    <t> V.Orlovius </t>
  </si>
  <si>
    <t> AN 289.192 </t>
  </si>
  <si>
    <t>2438638.4708 </t>
  </si>
  <si>
    <t> 30.08.1964 23:17 </t>
  </si>
  <si>
    <t> 0.1557 </t>
  </si>
  <si>
    <t>2438642.545 </t>
  </si>
  <si>
    <t> 04.09.1964 01:04 </t>
  </si>
  <si>
    <t> A.Vratnik </t>
  </si>
  <si>
    <t> BRNO 6 </t>
  </si>
  <si>
    <t>2438673.755 </t>
  </si>
  <si>
    <t> 05.10.1964 06:07 </t>
  </si>
  <si>
    <t> 0.150 </t>
  </si>
  <si>
    <t> R.Swanberg </t>
  </si>
  <si>
    <t> ST 29.254 </t>
  </si>
  <si>
    <t>2438673.760 </t>
  </si>
  <si>
    <t> 05.10.1964 06:14 </t>
  </si>
  <si>
    <t> 0.155 </t>
  </si>
  <si>
    <t> T.Cragg </t>
  </si>
  <si>
    <t>2438673.761 </t>
  </si>
  <si>
    <t> 05.10.1964 06:15 </t>
  </si>
  <si>
    <t> 0.156 </t>
  </si>
  <si>
    <t> M.Murphy </t>
  </si>
  <si>
    <t>2438688.690 </t>
  </si>
  <si>
    <t> 20.10.1964 04:33 </t>
  </si>
  <si>
    <t> M.Baldwin </t>
  </si>
  <si>
    <t>2438692.760 </t>
  </si>
  <si>
    <t> 24.10.1964 06:14 </t>
  </si>
  <si>
    <t> 0.153 </t>
  </si>
  <si>
    <t>2438699.5491 </t>
  </si>
  <si>
    <t> 31.10.1964 01:10 </t>
  </si>
  <si>
    <t> 0.1551 </t>
  </si>
  <si>
    <t>2438703.622 </t>
  </si>
  <si>
    <t> 04.11.1964 02:55 </t>
  </si>
  <si>
    <t>2438711.761 </t>
  </si>
  <si>
    <t> 12.11.1964 06:15 </t>
  </si>
  <si>
    <t> 0.151 </t>
  </si>
  <si>
    <t>2438722.623 </t>
  </si>
  <si>
    <t> 23.11.1964 02:57 </t>
  </si>
  <si>
    <t>2438726.691 </t>
  </si>
  <si>
    <t> 27.11.1964 04:35 </t>
  </si>
  <si>
    <t>2438783.695 </t>
  </si>
  <si>
    <t> 23.01.1965 04:40 </t>
  </si>
  <si>
    <t> 0.148 </t>
  </si>
  <si>
    <t>2438999.514 </t>
  </si>
  <si>
    <t> 27.08.1965 00:20 </t>
  </si>
  <si>
    <t>BAVM 18 </t>
  </si>
  <si>
    <t>2439000.870 </t>
  </si>
  <si>
    <t> 28.08.1965 08:52 </t>
  </si>
  <si>
    <t>IBVS 114 </t>
  </si>
  <si>
    <t>2439007.660 </t>
  </si>
  <si>
    <t> 04.09.1965 03:50 </t>
  </si>
  <si>
    <t> W.Lowder </t>
  </si>
  <si>
    <t>IBVS 129 </t>
  </si>
  <si>
    <t>2439011.730 </t>
  </si>
  <si>
    <t> 08.09.1965 05:31 </t>
  </si>
  <si>
    <t>2439020.5507 </t>
  </si>
  <si>
    <t> 17.09.1965 01:13 </t>
  </si>
  <si>
    <t> 0.1531 </t>
  </si>
  <si>
    <t> M.Reinhardt </t>
  </si>
  <si>
    <t> AN 290.19 </t>
  </si>
  <si>
    <t>2439029.372 </t>
  </si>
  <si>
    <t> 25.09.1965 20:55 </t>
  </si>
  <si>
    <t> 0.152 </t>
  </si>
  <si>
    <t> H.Peter </t>
  </si>
  <si>
    <t>2439029.379 </t>
  </si>
  <si>
    <t> 25.09.1965 21:05 </t>
  </si>
  <si>
    <t> AA 16.158 </t>
  </si>
  <si>
    <t>2439033.434 </t>
  </si>
  <si>
    <t> 29.09.1965 22:24 </t>
  </si>
  <si>
    <t> 0.142 </t>
  </si>
  <si>
    <t>2439033.445 </t>
  </si>
  <si>
    <t> 29.09.1965 22:40 </t>
  </si>
  <si>
    <t>2439033.4452 </t>
  </si>
  <si>
    <t> 29.09.1965 22:41 </t>
  </si>
  <si>
    <t> 0.1532 </t>
  </si>
  <si>
    <t>2439033.449 </t>
  </si>
  <si>
    <t> 29.09.1965 22:46 </t>
  </si>
  <si>
    <t> K.Häussler </t>
  </si>
  <si>
    <t> HABZ 80 </t>
  </si>
  <si>
    <t>2439037.512 </t>
  </si>
  <si>
    <t> 04.10.1965 00:17 </t>
  </si>
  <si>
    <t>2439037.5229 </t>
  </si>
  <si>
    <t> 04.10.1965 00:32 </t>
  </si>
  <si>
    <t> 0.1590 </t>
  </si>
  <si>
    <t>2439044.303 </t>
  </si>
  <si>
    <t> 10.10.1965 19:16 </t>
  </si>
  <si>
    <t>2439045.662 </t>
  </si>
  <si>
    <t> 12.10.1965 03:53 </t>
  </si>
  <si>
    <t> 0.154 </t>
  </si>
  <si>
    <t>2439048.360 </t>
  </si>
  <si>
    <t> 14.10.1965 20:38 </t>
  </si>
  <si>
    <t> 0.138 </t>
  </si>
  <si>
    <t> U.Akyol </t>
  </si>
  <si>
    <t>2439053.805 </t>
  </si>
  <si>
    <t> 20.10.1965 07:19 </t>
  </si>
  <si>
    <t> R.Monske </t>
  </si>
  <si>
    <t>2439063.308 </t>
  </si>
  <si>
    <t> 29.10.1965 19:23 </t>
  </si>
  <si>
    <t> T.DeMenten </t>
  </si>
  <si>
    <t>2439064.664 </t>
  </si>
  <si>
    <t> 31.10.1965 03:56 </t>
  </si>
  <si>
    <t> D.Williams </t>
  </si>
  <si>
    <t>2439064.665 </t>
  </si>
  <si>
    <t> 31.10.1965 03:57 </t>
  </si>
  <si>
    <t>2439068.736 </t>
  </si>
  <si>
    <t> 04.11.1965 05:39 </t>
  </si>
  <si>
    <t>2439071.453 </t>
  </si>
  <si>
    <t> 06.11.1965 22:52 </t>
  </si>
  <si>
    <t> A.Paschke </t>
  </si>
  <si>
    <t> BRNO 5 </t>
  </si>
  <si>
    <t>2439079.594 </t>
  </si>
  <si>
    <t> 15.11.1965 02:15 </t>
  </si>
  <si>
    <t>2439079.597 </t>
  </si>
  <si>
    <t> 15.11.1965 02:19 </t>
  </si>
  <si>
    <t> L.Hazel </t>
  </si>
  <si>
    <t>2439083.668 </t>
  </si>
  <si>
    <t> 19.11.1965 04:01 </t>
  </si>
  <si>
    <t>2439091.811 </t>
  </si>
  <si>
    <t> 27.11.1965 07:27 </t>
  </si>
  <si>
    <t>2439102.668 </t>
  </si>
  <si>
    <t> 08.12.1965 04:01 </t>
  </si>
  <si>
    <t>2439117.598 </t>
  </si>
  <si>
    <t> 23.12.1965 02:21 </t>
  </si>
  <si>
    <t>2439136.600 </t>
  </si>
  <si>
    <t> 11.01.1966 02:24 </t>
  </si>
  <si>
    <t>2439140.672 </t>
  </si>
  <si>
    <t> 15.01.1966 04:07 </t>
  </si>
  <si>
    <t>2439155.603 </t>
  </si>
  <si>
    <t> 30.01.1966 02:28 </t>
  </si>
  <si>
    <t>2439322.541 </t>
  </si>
  <si>
    <t> 16.07.1966 00:59 </t>
  </si>
  <si>
    <t> J.Kratochvil </t>
  </si>
  <si>
    <t> BRNO 9 </t>
  </si>
  <si>
    <t> V.Znojil </t>
  </si>
  <si>
    <t>2439322.542 </t>
  </si>
  <si>
    <t> 16.07.1966 01:00 </t>
  </si>
  <si>
    <t>JAVSO 49, 256</t>
  </si>
  <si>
    <t>JAVSO 49, 108</t>
  </si>
  <si>
    <t>JAVSO, 50, 133</t>
  </si>
  <si>
    <t>JAAVSO, 50, 118</t>
  </si>
  <si>
    <t>JAAVSO 51, 2023</t>
  </si>
  <si>
    <t>JAAVSO 51, 134</t>
  </si>
  <si>
    <t>JAAVSO, 51, 250</t>
  </si>
  <si>
    <t>JAAVSO52#1</t>
  </si>
  <si>
    <t xml:space="preserve">Mag </t>
  </si>
  <si>
    <t>Next ToM-P</t>
  </si>
  <si>
    <t>Next ToM-S</t>
  </si>
  <si>
    <t>9.91-12.45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</si>
</sst>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_);\(&quot;$&quot;#,##0\)"/>
    <numFmt numFmtId="165" formatCode="0.00000"/>
    <numFmt numFmtId="166" formatCode="0.000000"/>
    <numFmt numFmtId="167" formatCode="0.0000000"/>
  </numFmts>
  <fonts count="53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8"/>
      <name val="Arial Unicode MS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b/>
      <vertAlign val="superscript"/>
      <sz val="10"/>
      <name val="Arial"/>
      <family val="2"/>
    </font>
    <font>
      <b/>
      <sz val="10"/>
      <color indexed="13"/>
      <name val="Arial"/>
      <family val="2"/>
    </font>
    <font>
      <sz val="10"/>
      <color indexed="17"/>
      <name val="Arial"/>
      <family val="2"/>
    </font>
    <font>
      <b/>
      <sz val="12"/>
      <color indexed="8"/>
      <name val="Arial"/>
      <family val="2"/>
    </font>
    <font>
      <sz val="8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sz val="10"/>
      <color rgb="FF00B050"/>
      <name val="Arial"/>
      <family val="2"/>
    </font>
    <font>
      <sz val="11"/>
      <color rgb="FF00B050"/>
      <name val="Calibri"/>
      <family val="2"/>
      <scheme val="minor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b/>
      <sz val="10"/>
      <color rgb="FF0070C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9">
    <xf numFmtId="0" fontId="0" fillId="0" borderId="0">
      <alignment vertical="top"/>
    </xf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5" borderId="0" applyNumberFormat="0" applyBorder="0" applyAlignment="0" applyProtection="0"/>
    <xf numFmtId="0" fontId="33" fillId="8" borderId="0" applyNumberFormat="0" applyBorder="0" applyAlignment="0" applyProtection="0"/>
    <xf numFmtId="0" fontId="33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9" borderId="0" applyNumberFormat="0" applyBorder="0" applyAlignment="0" applyProtection="0"/>
    <xf numFmtId="0" fontId="35" fillId="3" borderId="0" applyNumberFormat="0" applyBorder="0" applyAlignment="0" applyProtection="0"/>
    <xf numFmtId="0" fontId="36" fillId="20" borderId="1" applyNumberFormat="0" applyAlignment="0" applyProtection="0"/>
    <xf numFmtId="0" fontId="37" fillId="21" borderId="2" applyNumberFormat="0" applyAlignment="0" applyProtection="0"/>
    <xf numFmtId="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38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39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0" fillId="0" borderId="3" applyNumberFormat="0" applyFill="0" applyAlignment="0" applyProtection="0"/>
    <xf numFmtId="0" fontId="40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41" fillId="7" borderId="1" applyNumberFormat="0" applyAlignment="0" applyProtection="0"/>
    <xf numFmtId="0" fontId="42" fillId="0" borderId="4" applyNumberFormat="0" applyFill="0" applyAlignment="0" applyProtection="0"/>
    <xf numFmtId="0" fontId="43" fillId="22" borderId="0" applyNumberFormat="0" applyBorder="0" applyAlignment="0" applyProtection="0"/>
    <xf numFmtId="0" fontId="6" fillId="0" borderId="0"/>
    <xf numFmtId="0" fontId="24" fillId="0" borderId="0"/>
    <xf numFmtId="0" fontId="24" fillId="23" borderId="5" applyNumberFormat="0" applyFont="0" applyAlignment="0" applyProtection="0"/>
    <xf numFmtId="0" fontId="44" fillId="20" borderId="6" applyNumberFormat="0" applyAlignment="0" applyProtection="0"/>
    <xf numFmtId="0" fontId="45" fillId="0" borderId="0" applyNumberFormat="0" applyFill="0" applyBorder="0" applyAlignment="0" applyProtection="0"/>
    <xf numFmtId="0" fontId="6" fillId="0" borderId="7" applyNumberFormat="0" applyFont="0" applyFill="0" applyAlignment="0" applyProtection="0"/>
    <xf numFmtId="0" fontId="46" fillId="0" borderId="0" applyNumberFormat="0" applyFill="0" applyBorder="0" applyAlignment="0" applyProtection="0"/>
  </cellStyleXfs>
  <cellXfs count="187">
    <xf numFmtId="0" fontId="0" fillId="0" borderId="0" xfId="0" applyAlignment="1"/>
    <xf numFmtId="0" fontId="3" fillId="0" borderId="0" xfId="0" applyFont="1" applyAlignment="1"/>
    <xf numFmtId="14" fontId="0" fillId="0" borderId="0" xfId="0" applyNumberFormat="1" applyAlignment="1"/>
    <xf numFmtId="0" fontId="0" fillId="0" borderId="8" xfId="0" applyBorder="1" applyAlignment="1"/>
    <xf numFmtId="0" fontId="0" fillId="0" borderId="9" xfId="0" applyBorder="1" applyAlignment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7" fillId="0" borderId="0" xfId="0" applyFont="1" applyAlignment="1"/>
    <xf numFmtId="0" fontId="7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>
      <alignment vertical="top"/>
    </xf>
    <xf numFmtId="0" fontId="9" fillId="0" borderId="0" xfId="0" applyFont="1" applyAlignment="1"/>
    <xf numFmtId="0" fontId="5" fillId="0" borderId="11" xfId="0" applyFont="1" applyBorder="1" applyAlignment="1">
      <alignment horizontal="left"/>
    </xf>
    <xf numFmtId="0" fontId="0" fillId="0" borderId="0" xfId="0">
      <alignment vertical="top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>
      <alignment vertical="top"/>
    </xf>
    <xf numFmtId="0" fontId="14" fillId="0" borderId="0" xfId="0" applyFont="1">
      <alignment vertical="top"/>
    </xf>
    <xf numFmtId="0" fontId="15" fillId="0" borderId="0" xfId="0" applyFont="1">
      <alignment vertical="top"/>
    </xf>
    <xf numFmtId="0" fontId="10" fillId="0" borderId="0" xfId="0" applyFont="1">
      <alignment vertical="top"/>
    </xf>
    <xf numFmtId="0" fontId="10" fillId="0" borderId="0" xfId="0" applyFont="1" applyAlignment="1">
      <alignment horizontal="left" vertical="top"/>
    </xf>
    <xf numFmtId="0" fontId="10" fillId="0" borderId="0" xfId="0" applyFont="1" applyAlignment="1"/>
    <xf numFmtId="0" fontId="4" fillId="0" borderId="0" xfId="0" applyFont="1">
      <alignment vertical="top"/>
    </xf>
    <xf numFmtId="0" fontId="10" fillId="0" borderId="0" xfId="0" applyFont="1" applyAlignment="1">
      <alignment horizontal="center"/>
    </xf>
    <xf numFmtId="0" fontId="12" fillId="0" borderId="0" xfId="0" applyFont="1">
      <alignment vertical="top"/>
    </xf>
    <xf numFmtId="0" fontId="11" fillId="0" borderId="0" xfId="0" applyFont="1">
      <alignment vertical="top"/>
    </xf>
    <xf numFmtId="0" fontId="7" fillId="0" borderId="0" xfId="0" applyFont="1">
      <alignment vertical="top"/>
    </xf>
    <xf numFmtId="0" fontId="11" fillId="0" borderId="0" xfId="0" applyFont="1" applyAlignment="1">
      <alignment horizontal="center"/>
    </xf>
    <xf numFmtId="22" fontId="10" fillId="0" borderId="0" xfId="0" applyNumberFormat="1" applyFont="1">
      <alignment vertical="top"/>
    </xf>
    <xf numFmtId="0" fontId="0" fillId="0" borderId="8" xfId="0" applyBorder="1">
      <alignment vertical="top"/>
    </xf>
    <xf numFmtId="0" fontId="0" fillId="0" borderId="9" xfId="0" applyBorder="1">
      <alignment vertical="top"/>
    </xf>
    <xf numFmtId="0" fontId="13" fillId="0" borderId="0" xfId="0" applyFont="1">
      <alignment vertical="top"/>
    </xf>
    <xf numFmtId="0" fontId="15" fillId="0" borderId="0" xfId="0" applyFont="1" applyAlignment="1">
      <alignment horizontal="left"/>
    </xf>
    <xf numFmtId="0" fontId="15" fillId="0" borderId="0" xfId="0" applyFont="1" applyAlignment="1"/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7" fillId="0" borderId="0" xfId="0" applyFont="1" applyAlignment="1"/>
    <xf numFmtId="0" fontId="18" fillId="0" borderId="10" xfId="0" applyFont="1" applyBorder="1" applyAlignment="1">
      <alignment horizontal="center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19" fillId="0" borderId="0" xfId="0" applyFont="1">
      <alignment vertical="top"/>
    </xf>
    <xf numFmtId="0" fontId="7" fillId="0" borderId="12" xfId="0" applyFont="1" applyBorder="1" applyAlignment="1"/>
    <xf numFmtId="0" fontId="0" fillId="0" borderId="13" xfId="0" applyBorder="1" applyAlignment="1"/>
    <xf numFmtId="0" fontId="0" fillId="0" borderId="14" xfId="0" applyBorder="1" applyAlignment="1"/>
    <xf numFmtId="0" fontId="7" fillId="0" borderId="13" xfId="0" applyFont="1" applyBorder="1" applyAlignment="1">
      <alignment horizontal="center"/>
    </xf>
    <xf numFmtId="0" fontId="7" fillId="0" borderId="13" xfId="0" applyFont="1" applyBorder="1" applyAlignment="1">
      <alignment horizontal="left"/>
    </xf>
    <xf numFmtId="0" fontId="15" fillId="0" borderId="10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0" fillId="0" borderId="15" xfId="0" applyBorder="1" applyAlignment="1"/>
    <xf numFmtId="0" fontId="10" fillId="0" borderId="16" xfId="0" applyFont="1" applyBorder="1" applyAlignment="1"/>
    <xf numFmtId="0" fontId="0" fillId="0" borderId="16" xfId="0" applyBorder="1" applyAlignment="1">
      <alignment horizontal="right"/>
    </xf>
    <xf numFmtId="0" fontId="0" fillId="0" borderId="17" xfId="0" applyBorder="1" applyAlignment="1"/>
    <xf numFmtId="0" fontId="24" fillId="0" borderId="0" xfId="0" applyFont="1" applyAlignment="1"/>
    <xf numFmtId="0" fontId="0" fillId="24" borderId="15" xfId="0" applyFill="1" applyBorder="1" applyAlignment="1"/>
    <xf numFmtId="0" fontId="24" fillId="24" borderId="17" xfId="0" applyFont="1" applyFill="1" applyBorder="1" applyAlignment="1"/>
    <xf numFmtId="0" fontId="19" fillId="0" borderId="18" xfId="0" applyFont="1" applyBorder="1" applyAlignment="1"/>
    <xf numFmtId="0" fontId="0" fillId="0" borderId="19" xfId="0" applyBorder="1" applyAlignment="1"/>
    <xf numFmtId="0" fontId="0" fillId="24" borderId="20" xfId="0" applyFill="1" applyBorder="1" applyAlignment="1"/>
    <xf numFmtId="0" fontId="24" fillId="24" borderId="19" xfId="0" applyFont="1" applyFill="1" applyBorder="1" applyAlignment="1"/>
    <xf numFmtId="0" fontId="19" fillId="0" borderId="21" xfId="0" applyFont="1" applyBorder="1" applyAlignment="1"/>
    <xf numFmtId="0" fontId="0" fillId="25" borderId="20" xfId="0" applyFill="1" applyBorder="1" applyAlignment="1"/>
    <xf numFmtId="0" fontId="24" fillId="26" borderId="19" xfId="0" applyFont="1" applyFill="1" applyBorder="1" applyAlignment="1"/>
    <xf numFmtId="0" fontId="24" fillId="25" borderId="20" xfId="0" applyFont="1" applyFill="1" applyBorder="1" applyAlignment="1"/>
    <xf numFmtId="0" fontId="0" fillId="24" borderId="22" xfId="0" applyFill="1" applyBorder="1" applyAlignment="1"/>
    <xf numFmtId="0" fontId="24" fillId="24" borderId="23" xfId="0" applyFont="1" applyFill="1" applyBorder="1" applyAlignment="1"/>
    <xf numFmtId="0" fontId="19" fillId="0" borderId="24" xfId="0" applyFont="1" applyBorder="1" applyAlignment="1"/>
    <xf numFmtId="0" fontId="0" fillId="0" borderId="20" xfId="0" applyBorder="1" applyAlignment="1"/>
    <xf numFmtId="0" fontId="0" fillId="0" borderId="20" xfId="0" applyBorder="1" applyAlignment="1">
      <alignment horizontal="left"/>
    </xf>
    <xf numFmtId="0" fontId="12" fillId="0" borderId="20" xfId="0" applyFont="1" applyBorder="1" applyAlignment="1"/>
    <xf numFmtId="11" fontId="10" fillId="0" borderId="0" xfId="0" applyNumberFormat="1" applyFont="1" applyAlignment="1"/>
    <xf numFmtId="0" fontId="24" fillId="0" borderId="22" xfId="0" applyFont="1" applyBorder="1" applyAlignment="1"/>
    <xf numFmtId="0" fontId="26" fillId="26" borderId="10" xfId="0" applyFont="1" applyFill="1" applyBorder="1" applyAlignment="1"/>
    <xf numFmtId="0" fontId="0" fillId="0" borderId="10" xfId="0" applyBorder="1" applyAlignment="1"/>
    <xf numFmtId="0" fontId="0" fillId="0" borderId="23" xfId="0" applyBorder="1" applyAlignment="1"/>
    <xf numFmtId="0" fontId="27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4" fontId="24" fillId="0" borderId="0" xfId="0" applyNumberFormat="1" applyFont="1" applyAlignment="1"/>
    <xf numFmtId="0" fontId="7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0" fillId="0" borderId="10" xfId="0" applyBorder="1" applyAlignment="1">
      <alignment horizontal="left"/>
    </xf>
    <xf numFmtId="0" fontId="29" fillId="27" borderId="0" xfId="0" applyFont="1" applyFill="1" applyAlignment="1"/>
    <xf numFmtId="0" fontId="30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0" fillId="0" borderId="15" xfId="0" applyBorder="1" applyAlignment="1">
      <alignment horizontal="center"/>
    </xf>
    <xf numFmtId="0" fontId="0" fillId="0" borderId="17" xfId="0" applyBorder="1">
      <alignment vertical="top"/>
    </xf>
    <xf numFmtId="0" fontId="0" fillId="0" borderId="20" xfId="0" applyBorder="1" applyAlignment="1">
      <alignment horizontal="center"/>
    </xf>
    <xf numFmtId="0" fontId="0" fillId="0" borderId="19" xfId="0" applyBorder="1">
      <alignment vertical="top"/>
    </xf>
    <xf numFmtId="0" fontId="20" fillId="0" borderId="0" xfId="38" applyAlignment="1" applyProtection="1">
      <alignment horizontal="left"/>
    </xf>
    <xf numFmtId="0" fontId="0" fillId="0" borderId="22" xfId="0" applyBorder="1" applyAlignment="1">
      <alignment horizontal="center"/>
    </xf>
    <xf numFmtId="0" fontId="0" fillId="0" borderId="23" xfId="0" applyBorder="1">
      <alignment vertical="top"/>
    </xf>
    <xf numFmtId="0" fontId="0" fillId="0" borderId="0" xfId="0" quotePrefix="1">
      <alignment vertical="top"/>
    </xf>
    <xf numFmtId="0" fontId="5" fillId="28" borderId="25" xfId="0" applyFont="1" applyFill="1" applyBorder="1" applyAlignment="1">
      <alignment horizontal="left" vertical="top" wrapText="1" indent="1"/>
    </xf>
    <xf numFmtId="0" fontId="5" fillId="28" borderId="25" xfId="0" applyFont="1" applyFill="1" applyBorder="1" applyAlignment="1">
      <alignment horizontal="center" vertical="top" wrapText="1"/>
    </xf>
    <xf numFmtId="0" fontId="5" fillId="28" borderId="25" xfId="0" applyFont="1" applyFill="1" applyBorder="1" applyAlignment="1">
      <alignment horizontal="right" vertical="top" wrapText="1"/>
    </xf>
    <xf numFmtId="0" fontId="20" fillId="28" borderId="25" xfId="38" applyFill="1" applyBorder="1" applyAlignment="1" applyProtection="1">
      <alignment horizontal="right" vertical="top" wrapText="1"/>
    </xf>
    <xf numFmtId="0" fontId="0" fillId="0" borderId="0" xfId="0" applyAlignment="1">
      <alignment horizontal="center" vertical="top"/>
    </xf>
    <xf numFmtId="0" fontId="30" fillId="0" borderId="0" xfId="0" applyFont="1" applyAlignment="1">
      <alignment horizontal="center" vertical="top"/>
    </xf>
    <xf numFmtId="0" fontId="22" fillId="0" borderId="0" xfId="0" applyFont="1" applyAlignment="1">
      <alignment horizontal="center"/>
    </xf>
    <xf numFmtId="14" fontId="0" fillId="0" borderId="0" xfId="0" quotePrefix="1" applyNumberFormat="1" applyAlignment="1"/>
    <xf numFmtId="0" fontId="8" fillId="0" borderId="0" xfId="42" applyFont="1" applyAlignment="1">
      <alignment horizontal="center" wrapText="1"/>
    </xf>
    <xf numFmtId="0" fontId="8" fillId="0" borderId="0" xfId="42" applyFont="1" applyAlignment="1">
      <alignment horizontal="left" wrapText="1"/>
    </xf>
    <xf numFmtId="0" fontId="8" fillId="0" borderId="0" xfId="42" applyFont="1" applyAlignment="1">
      <alignment horizontal="left" vertical="center"/>
    </xf>
    <xf numFmtId="0" fontId="8" fillId="0" borderId="0" xfId="42" applyFont="1" applyAlignment="1">
      <alignment horizontal="center" vertical="center"/>
    </xf>
    <xf numFmtId="0" fontId="8" fillId="0" borderId="0" xfId="42" applyFont="1" applyAlignment="1">
      <alignment horizontal="left"/>
    </xf>
    <xf numFmtId="0" fontId="8" fillId="0" borderId="0" xfId="43" applyFont="1" applyAlignment="1">
      <alignment horizontal="left" vertical="center"/>
    </xf>
    <xf numFmtId="0" fontId="8" fillId="0" borderId="0" xfId="43" applyFont="1" applyAlignment="1">
      <alignment horizontal="center"/>
    </xf>
    <xf numFmtId="0" fontId="5" fillId="0" borderId="0" xfId="43" applyFont="1" applyAlignment="1">
      <alignment horizontal="left"/>
    </xf>
    <xf numFmtId="0" fontId="5" fillId="0" borderId="0" xfId="43" applyFont="1" applyAlignment="1">
      <alignment horizontal="center"/>
    </xf>
    <xf numFmtId="0" fontId="47" fillId="0" borderId="0" xfId="42" applyFont="1" applyAlignment="1">
      <alignment horizontal="center"/>
    </xf>
    <xf numFmtId="0" fontId="47" fillId="0" borderId="0" xfId="42" applyFont="1" applyAlignment="1">
      <alignment horizontal="left"/>
    </xf>
    <xf numFmtId="0" fontId="47" fillId="0" borderId="0" xfId="0" applyFont="1" applyAlignment="1">
      <alignment horizontal="left"/>
    </xf>
    <xf numFmtId="0" fontId="47" fillId="0" borderId="0" xfId="0" applyFont="1" applyAlignment="1">
      <alignment horizontal="center"/>
    </xf>
    <xf numFmtId="0" fontId="48" fillId="0" borderId="0" xfId="0" applyFont="1" applyAlignment="1">
      <alignment horizontal="center" vertical="center" wrapText="1"/>
    </xf>
    <xf numFmtId="0" fontId="48" fillId="0" borderId="0" xfId="0" applyFont="1" applyAlignment="1">
      <alignment horizontal="left" vertical="center" wrapText="1"/>
    </xf>
    <xf numFmtId="0" fontId="48" fillId="0" borderId="0" xfId="0" applyFont="1" applyAlignment="1" applyProtection="1">
      <alignment horizontal="center" vertical="center" wrapText="1"/>
      <protection locked="0"/>
    </xf>
    <xf numFmtId="0" fontId="48" fillId="0" borderId="0" xfId="0" applyFont="1" applyAlignment="1" applyProtection="1">
      <alignment horizontal="left" vertical="center" wrapText="1"/>
      <protection locked="0"/>
    </xf>
    <xf numFmtId="0" fontId="48" fillId="0" borderId="0" xfId="0" applyFont="1" applyAlignment="1" applyProtection="1">
      <alignment horizontal="center"/>
      <protection locked="0"/>
    </xf>
    <xf numFmtId="0" fontId="30" fillId="0" borderId="0" xfId="0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8" fillId="0" borderId="0" xfId="0" applyFont="1" applyAlignment="1">
      <alignment horizontal="left" vertical="top"/>
    </xf>
    <xf numFmtId="0" fontId="9" fillId="0" borderId="0" xfId="0" applyFont="1" applyAlignment="1">
      <alignment horizontal="left"/>
    </xf>
    <xf numFmtId="0" fontId="48" fillId="0" borderId="0" xfId="0" applyFont="1" applyAlignment="1" applyProtection="1">
      <alignment horizontal="left"/>
      <protection locked="0"/>
    </xf>
    <xf numFmtId="0" fontId="6" fillId="0" borderId="0" xfId="0" applyFont="1" applyAlignme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4" fillId="0" borderId="0" xfId="0" applyFont="1" applyAlignment="1"/>
    <xf numFmtId="0" fontId="6" fillId="0" borderId="8" xfId="0" applyFont="1" applyBorder="1" applyAlignment="1"/>
    <xf numFmtId="0" fontId="6" fillId="0" borderId="9" xfId="0" applyFont="1" applyBorder="1" applyAlignment="1"/>
    <xf numFmtId="0" fontId="6" fillId="0" borderId="0" xfId="0" applyFont="1" applyAlignment="1">
      <alignment horizontal="center" vertical="top"/>
    </xf>
    <xf numFmtId="0" fontId="6" fillId="0" borderId="0" xfId="0" applyFont="1">
      <alignment vertical="top"/>
    </xf>
    <xf numFmtId="0" fontId="6" fillId="0" borderId="1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8" xfId="0" applyFont="1" applyBorder="1">
      <alignment vertical="top"/>
    </xf>
    <xf numFmtId="0" fontId="6" fillId="0" borderId="10" xfId="0" applyFont="1" applyBorder="1" applyAlignment="1">
      <alignment horizontal="left"/>
    </xf>
    <xf numFmtId="0" fontId="5" fillId="0" borderId="0" xfId="0" applyFont="1" applyAlignment="1"/>
    <xf numFmtId="14" fontId="6" fillId="0" borderId="0" xfId="0" quotePrefix="1" applyNumberFormat="1" applyFont="1" applyAlignment="1"/>
    <xf numFmtId="14" fontId="6" fillId="0" borderId="0" xfId="0" applyNumberFormat="1" applyFont="1" applyAlignment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center" vertical="center" wrapText="1"/>
    </xf>
    <xf numFmtId="0" fontId="5" fillId="0" borderId="0" xfId="43" applyFont="1" applyAlignment="1">
      <alignment horizontal="left" vertical="center" wrapText="1"/>
    </xf>
    <xf numFmtId="0" fontId="5" fillId="0" borderId="0" xfId="43" applyFont="1" applyAlignment="1">
      <alignment horizontal="center" vertical="center" wrapText="1"/>
    </xf>
    <xf numFmtId="0" fontId="5" fillId="0" borderId="0" xfId="43" applyFont="1" applyAlignment="1">
      <alignment horizontal="left" wrapText="1"/>
    </xf>
    <xf numFmtId="0" fontId="30" fillId="0" borderId="0" xfId="42" applyFont="1" applyAlignment="1">
      <alignment horizontal="left"/>
    </xf>
    <xf numFmtId="0" fontId="30" fillId="0" borderId="0" xfId="42" applyFont="1" applyAlignment="1">
      <alignment horizontal="center"/>
    </xf>
    <xf numFmtId="0" fontId="5" fillId="0" borderId="0" xfId="42" applyFont="1" applyAlignment="1">
      <alignment horizontal="left" wrapText="1"/>
    </xf>
    <xf numFmtId="0" fontId="5" fillId="0" borderId="0" xfId="42" applyFont="1" applyAlignment="1">
      <alignment horizontal="center" wrapText="1"/>
    </xf>
    <xf numFmtId="0" fontId="5" fillId="0" borderId="0" xfId="42" applyFont="1" applyAlignment="1">
      <alignment horizontal="left" vertical="center"/>
    </xf>
    <xf numFmtId="0" fontId="5" fillId="0" borderId="0" xfId="42" applyFont="1" applyAlignment="1">
      <alignment horizontal="center" vertical="center"/>
    </xf>
    <xf numFmtId="0" fontId="5" fillId="0" borderId="0" xfId="42" applyFont="1" applyAlignment="1">
      <alignment horizontal="left"/>
    </xf>
    <xf numFmtId="0" fontId="5" fillId="0" borderId="0" xfId="43" applyFont="1" applyAlignment="1">
      <alignment horizontal="left" vertical="center"/>
    </xf>
    <xf numFmtId="0" fontId="30" fillId="0" borderId="0" xfId="0" applyFont="1" applyAlignment="1">
      <alignment horizontal="center"/>
    </xf>
    <xf numFmtId="0" fontId="19" fillId="0" borderId="0" xfId="0" applyFont="1" applyAlignment="1">
      <alignment horizontal="left" vertical="top"/>
    </xf>
    <xf numFmtId="165" fontId="48" fillId="0" borderId="0" xfId="0" applyNumberFormat="1" applyFont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167" fontId="48" fillId="0" borderId="0" xfId="0" applyNumberFormat="1" applyFont="1" applyAlignment="1">
      <alignment horizontal="left" vertical="center" wrapText="1"/>
    </xf>
    <xf numFmtId="0" fontId="49" fillId="0" borderId="0" xfId="0" applyFont="1" applyAlignment="1">
      <alignment horizontal="left"/>
    </xf>
    <xf numFmtId="0" fontId="48" fillId="0" borderId="0" xfId="0" applyFont="1" applyAlignment="1" applyProtection="1">
      <alignment horizontal="center" vertical="center"/>
      <protection locked="0"/>
    </xf>
    <xf numFmtId="0" fontId="0" fillId="0" borderId="26" xfId="0" applyBorder="1">
      <alignment vertical="top"/>
    </xf>
    <xf numFmtId="0" fontId="50" fillId="0" borderId="29" xfId="0" applyFont="1" applyBorder="1" applyAlignment="1">
      <alignment horizontal="right" vertical="center"/>
    </xf>
    <xf numFmtId="0" fontId="50" fillId="0" borderId="31" xfId="0" applyFont="1" applyBorder="1" applyAlignment="1">
      <alignment horizontal="right" vertical="center"/>
    </xf>
    <xf numFmtId="0" fontId="6" fillId="29" borderId="27" xfId="0" applyFont="1" applyFill="1" applyBorder="1" applyAlignment="1">
      <alignment horizontal="right" vertical="center"/>
    </xf>
    <xf numFmtId="0" fontId="6" fillId="29" borderId="28" xfId="0" applyFont="1" applyFill="1" applyBorder="1" applyAlignment="1">
      <alignment horizontal="center" vertical="center"/>
    </xf>
    <xf numFmtId="0" fontId="4" fillId="0" borderId="30" xfId="0" applyFont="1" applyBorder="1" applyAlignment="1">
      <alignment horizontal="right" vertical="center"/>
    </xf>
    <xf numFmtId="0" fontId="51" fillId="0" borderId="30" xfId="0" applyFont="1" applyBorder="1" applyAlignment="1">
      <alignment horizontal="right" vertical="center"/>
    </xf>
    <xf numFmtId="0" fontId="52" fillId="0" borderId="30" xfId="0" applyFont="1" applyBorder="1" applyAlignment="1">
      <alignment horizontal="right" vertical="center"/>
    </xf>
    <xf numFmtId="22" fontId="51" fillId="0" borderId="30" xfId="0" applyNumberFormat="1" applyFont="1" applyBorder="1" applyAlignment="1">
      <alignment horizontal="right" vertical="center"/>
    </xf>
    <xf numFmtId="22" fontId="51" fillId="0" borderId="32" xfId="0" applyNumberFormat="1" applyFont="1" applyBorder="1" applyAlignment="1">
      <alignment horizontal="right" vertical="center"/>
    </xf>
    <xf numFmtId="0" fontId="6" fillId="0" borderId="26" xfId="0" applyFont="1" applyBorder="1">
      <alignment vertical="top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And - O-C Diagr.</a:t>
            </a:r>
          </a:p>
        </c:rich>
      </c:tx>
      <c:layout>
        <c:manualLayout>
          <c:xMode val="edge"/>
          <c:yMode val="edge"/>
          <c:x val="0.36823789696445008"/>
          <c:y val="3.36391437308868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0670113898399"/>
          <c:y val="0.14678942920199375"/>
          <c:w val="0.80279368931625172"/>
          <c:h val="0.6605524314089719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1'!$F$21:$F$1942</c:f>
              <c:numCache>
                <c:formatCode>General</c:formatCode>
                <c:ptCount val="1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</c:numCache>
            </c:numRef>
          </c:xVal>
          <c:yVal>
            <c:numRef>
              <c:f>'Active 1'!$H$21:$H$1942</c:f>
              <c:numCache>
                <c:formatCode>General</c:formatCode>
                <c:ptCount val="1922"/>
                <c:pt idx="0">
                  <c:v>-2.1990000001096632E-2</c:v>
                </c:pt>
                <c:pt idx="1">
                  <c:v>-2.0829999999477877E-2</c:v>
                </c:pt>
                <c:pt idx="2">
                  <c:v>-4.1000000001076842E-3</c:v>
                </c:pt>
                <c:pt idx="3">
                  <c:v>1.0243999999147491E-2</c:v>
                </c:pt>
                <c:pt idx="4">
                  <c:v>1.712999999836029E-2</c:v>
                </c:pt>
                <c:pt idx="5">
                  <c:v>1.8232000000352855E-2</c:v>
                </c:pt>
                <c:pt idx="6">
                  <c:v>1.4963999998144573E-2</c:v>
                </c:pt>
                <c:pt idx="7">
                  <c:v>9.0119999986200128E-3</c:v>
                </c:pt>
                <c:pt idx="8">
                  <c:v>-3.3800000019255094E-3</c:v>
                </c:pt>
                <c:pt idx="9">
                  <c:v>-1.278200000160723E-2</c:v>
                </c:pt>
                <c:pt idx="10">
                  <c:v>-1.8822000001819106E-2</c:v>
                </c:pt>
                <c:pt idx="11">
                  <c:v>-2.1528000001126202E-2</c:v>
                </c:pt>
                <c:pt idx="12">
                  <c:v>-1.3412000000244007E-2</c:v>
                </c:pt>
                <c:pt idx="13">
                  <c:v>-1.3488000000506872E-2</c:v>
                </c:pt>
                <c:pt idx="14">
                  <c:v>-9.4800000042596366E-3</c:v>
                </c:pt>
                <c:pt idx="15">
                  <c:v>-6.8420000025071204E-3</c:v>
                </c:pt>
                <c:pt idx="16">
                  <c:v>-7.136000000173226E-3</c:v>
                </c:pt>
                <c:pt idx="17">
                  <c:v>-1.3460000001941808E-2</c:v>
                </c:pt>
                <c:pt idx="18">
                  <c:v>-1.0726000004069647E-2</c:v>
                </c:pt>
                <c:pt idx="19">
                  <c:v>-2.6720000023487955E-3</c:v>
                </c:pt>
                <c:pt idx="20">
                  <c:v>-3.506000000925269E-3</c:v>
                </c:pt>
                <c:pt idx="24">
                  <c:v>-2.621999999973923E-3</c:v>
                </c:pt>
                <c:pt idx="25">
                  <c:v>-1.6219999997701962E-3</c:v>
                </c:pt>
                <c:pt idx="26">
                  <c:v>-3.6260000015317928E-3</c:v>
                </c:pt>
                <c:pt idx="27">
                  <c:v>1.427999999577878E-3</c:v>
                </c:pt>
                <c:pt idx="29">
                  <c:v>-3.3019999973475933E-3</c:v>
                </c:pt>
                <c:pt idx="30">
                  <c:v>-6.0819999998784624E-3</c:v>
                </c:pt>
                <c:pt idx="31">
                  <c:v>-1.3060000019322615E-3</c:v>
                </c:pt>
                <c:pt idx="32">
                  <c:v>-5.1400000011199154E-3</c:v>
                </c:pt>
                <c:pt idx="33">
                  <c:v>-8.0319999979110435E-3</c:v>
                </c:pt>
                <c:pt idx="34">
                  <c:v>-1.1000000085914508E-4</c:v>
                </c:pt>
                <c:pt idx="35">
                  <c:v>1.0559999973338563E-3</c:v>
                </c:pt>
                <c:pt idx="36">
                  <c:v>0</c:v>
                </c:pt>
                <c:pt idx="37">
                  <c:v>-2.0020000010845251E-3</c:v>
                </c:pt>
                <c:pt idx="38">
                  <c:v>1.3299999991431832E-3</c:v>
                </c:pt>
                <c:pt idx="39">
                  <c:v>-1.8940000009024516E-3</c:v>
                </c:pt>
                <c:pt idx="40">
                  <c:v>1.2719999976980034E-3</c:v>
                </c:pt>
                <c:pt idx="41">
                  <c:v>-6.2000000252737664E-4</c:v>
                </c:pt>
                <c:pt idx="42">
                  <c:v>-4.5400000090012327E-4</c:v>
                </c:pt>
                <c:pt idx="43">
                  <c:v>-5.1199999870732427E-4</c:v>
                </c:pt>
                <c:pt idx="44">
                  <c:v>5.429999997431878E-3</c:v>
                </c:pt>
                <c:pt idx="45">
                  <c:v>3.4219999979541171E-3</c:v>
                </c:pt>
                <c:pt idx="46">
                  <c:v>1.3588000001618639E-2</c:v>
                </c:pt>
                <c:pt idx="47">
                  <c:v>4.2519999988144264E-3</c:v>
                </c:pt>
                <c:pt idx="48">
                  <c:v>3.6379999983182643E-3</c:v>
                </c:pt>
                <c:pt idx="49">
                  <c:v>3.6379999983182643E-3</c:v>
                </c:pt>
                <c:pt idx="50">
                  <c:v>4.0779999981168658E-3</c:v>
                </c:pt>
                <c:pt idx="51">
                  <c:v>7.0699999960197601E-3</c:v>
                </c:pt>
                <c:pt idx="52">
                  <c:v>4.3440000008558854E-3</c:v>
                </c:pt>
                <c:pt idx="53">
                  <c:v>-1.2160000005678739E-3</c:v>
                </c:pt>
                <c:pt idx="54">
                  <c:v>5.2160000013827812E-3</c:v>
                </c:pt>
                <c:pt idx="55">
                  <c:v>6.9919999987178016E-3</c:v>
                </c:pt>
                <c:pt idx="56">
                  <c:v>6.2660000003234018E-3</c:v>
                </c:pt>
                <c:pt idx="57">
                  <c:v>5.3740000003017485E-3</c:v>
                </c:pt>
                <c:pt idx="58">
                  <c:v>7.0919999961915892E-3</c:v>
                </c:pt>
                <c:pt idx="59">
                  <c:v>6.813999996666098E-3</c:v>
                </c:pt>
                <c:pt idx="60">
                  <c:v>1.1033999999199295E-2</c:v>
                </c:pt>
                <c:pt idx="61">
                  <c:v>8.7559999992663506E-3</c:v>
                </c:pt>
                <c:pt idx="62">
                  <c:v>1.0797999999340391E-2</c:v>
                </c:pt>
                <c:pt idx="63">
                  <c:v>7.9059999989112839E-3</c:v>
                </c:pt>
                <c:pt idx="64">
                  <c:v>8.0720000005385373E-3</c:v>
                </c:pt>
                <c:pt idx="65">
                  <c:v>8.121999999275431E-3</c:v>
                </c:pt>
                <c:pt idx="66">
                  <c:v>1.6122000000905246E-2</c:v>
                </c:pt>
                <c:pt idx="67">
                  <c:v>1.2287999998079613E-2</c:v>
                </c:pt>
                <c:pt idx="68">
                  <c:v>1.0229999999864958E-2</c:v>
                </c:pt>
                <c:pt idx="69">
                  <c:v>1.6279999999824213E-2</c:v>
                </c:pt>
                <c:pt idx="70">
                  <c:v>1.52719999969122E-2</c:v>
                </c:pt>
                <c:pt idx="71">
                  <c:v>1.2102000000595581E-2</c:v>
                </c:pt>
                <c:pt idx="72">
                  <c:v>1.5101999997568782E-2</c:v>
                </c:pt>
                <c:pt idx="73">
                  <c:v>1.3209999997343402E-2</c:v>
                </c:pt>
                <c:pt idx="74">
                  <c:v>1.5151999999943655E-2</c:v>
                </c:pt>
                <c:pt idx="75">
                  <c:v>1.1093999997683568E-2</c:v>
                </c:pt>
                <c:pt idx="76">
                  <c:v>1.1591999998927349E-2</c:v>
                </c:pt>
                <c:pt idx="77">
                  <c:v>1.3966000002255896E-2</c:v>
                </c:pt>
                <c:pt idx="78">
                  <c:v>1.9929999998566927E-2</c:v>
                </c:pt>
                <c:pt idx="79">
                  <c:v>2.187200000116718E-2</c:v>
                </c:pt>
                <c:pt idx="80">
                  <c:v>1.8037999998341547E-2</c:v>
                </c:pt>
                <c:pt idx="81">
                  <c:v>1.6145999998116167E-2</c:v>
                </c:pt>
                <c:pt idx="82">
                  <c:v>1.9312000000354601E-2</c:v>
                </c:pt>
                <c:pt idx="83">
                  <c:v>2.1586000002571382E-2</c:v>
                </c:pt>
                <c:pt idx="84">
                  <c:v>1.3751999998930842E-2</c:v>
                </c:pt>
                <c:pt idx="85">
                  <c:v>1.5751999999338295E-2</c:v>
                </c:pt>
                <c:pt idx="86">
                  <c:v>2.0806000000447966E-2</c:v>
                </c:pt>
                <c:pt idx="87">
                  <c:v>1.6967999999906169E-2</c:v>
                </c:pt>
                <c:pt idx="88">
                  <c:v>1.7075999996450264E-2</c:v>
                </c:pt>
                <c:pt idx="89">
                  <c:v>2.3678000001382316E-2</c:v>
                </c:pt>
                <c:pt idx="90">
                  <c:v>2.005999999892083E-2</c:v>
                </c:pt>
                <c:pt idx="91">
                  <c:v>2.14220000016212E-2</c:v>
                </c:pt>
                <c:pt idx="92">
                  <c:v>2.0198000001983019E-2</c:v>
                </c:pt>
                <c:pt idx="93">
                  <c:v>2.063800000178162E-2</c:v>
                </c:pt>
                <c:pt idx="94">
                  <c:v>2.266800000143121E-2</c:v>
                </c:pt>
                <c:pt idx="95">
                  <c:v>2.465200000006007E-2</c:v>
                </c:pt>
                <c:pt idx="96">
                  <c:v>2.6083999997354113E-2</c:v>
                </c:pt>
                <c:pt idx="97">
                  <c:v>3.4523999998782529E-2</c:v>
                </c:pt>
                <c:pt idx="98">
                  <c:v>2.5831999999354593E-2</c:v>
                </c:pt>
                <c:pt idx="99">
                  <c:v>2.4077999998553423E-2</c:v>
                </c:pt>
                <c:pt idx="100">
                  <c:v>2.2185999998328043E-2</c:v>
                </c:pt>
                <c:pt idx="101">
                  <c:v>2.8559999998833518E-2</c:v>
                </c:pt>
                <c:pt idx="102">
                  <c:v>3.410000000076252E-2</c:v>
                </c:pt>
                <c:pt idx="103">
                  <c:v>2.6041999997687526E-2</c:v>
                </c:pt>
                <c:pt idx="104">
                  <c:v>2.2207999998499872E-2</c:v>
                </c:pt>
                <c:pt idx="105">
                  <c:v>2.5868000000627944E-2</c:v>
                </c:pt>
                <c:pt idx="106">
                  <c:v>3.0013999999937369E-2</c:v>
                </c:pt>
                <c:pt idx="107">
                  <c:v>2.7721999998902902E-2</c:v>
                </c:pt>
                <c:pt idx="108">
                  <c:v>3.0060000000958098E-2</c:v>
                </c:pt>
                <c:pt idx="109">
                  <c:v>3.1333999999333173E-2</c:v>
                </c:pt>
                <c:pt idx="110">
                  <c:v>3.3499999997729901E-2</c:v>
                </c:pt>
                <c:pt idx="111">
                  <c:v>3.1607999997504521E-2</c:v>
                </c:pt>
                <c:pt idx="112">
                  <c:v>3.3931999998458195E-2</c:v>
                </c:pt>
                <c:pt idx="113">
                  <c:v>2.9707999998208834E-2</c:v>
                </c:pt>
                <c:pt idx="114">
                  <c:v>3.0707999998412561E-2</c:v>
                </c:pt>
                <c:pt idx="115">
                  <c:v>2.6649999996152474E-2</c:v>
                </c:pt>
                <c:pt idx="116">
                  <c:v>3.3815999999205815E-2</c:v>
                </c:pt>
                <c:pt idx="117">
                  <c:v>3.0982000000221888E-2</c:v>
                </c:pt>
                <c:pt idx="118">
                  <c:v>2.2147999996377621E-2</c:v>
                </c:pt>
                <c:pt idx="119">
                  <c:v>4.2285999999876367E-2</c:v>
                </c:pt>
                <c:pt idx="120">
                  <c:v>3.203399999983958E-2</c:v>
                </c:pt>
                <c:pt idx="121">
                  <c:v>3.3769999998185085E-2</c:v>
                </c:pt>
                <c:pt idx="122">
                  <c:v>3.1545999998343177E-2</c:v>
                </c:pt>
                <c:pt idx="123">
                  <c:v>3.2487999997101724E-2</c:v>
                </c:pt>
                <c:pt idx="124">
                  <c:v>3.4653999999136431E-2</c:v>
                </c:pt>
                <c:pt idx="125">
                  <c:v>2.9812000000674743E-2</c:v>
                </c:pt>
                <c:pt idx="126">
                  <c:v>3.6862000000837725E-2</c:v>
                </c:pt>
                <c:pt idx="127">
                  <c:v>3.1911999998555984E-2</c:v>
                </c:pt>
                <c:pt idx="128">
                  <c:v>3.4216000000014901E-2</c:v>
                </c:pt>
                <c:pt idx="129">
                  <c:v>3.2382000001234701E-2</c:v>
                </c:pt>
                <c:pt idx="130">
                  <c:v>3.1266000001778593E-2</c:v>
                </c:pt>
                <c:pt idx="131">
                  <c:v>3.8373999999748776E-2</c:v>
                </c:pt>
                <c:pt idx="132">
                  <c:v>3.3589999999094289E-2</c:v>
                </c:pt>
                <c:pt idx="133">
                  <c:v>3.3755999997083563E-2</c:v>
                </c:pt>
                <c:pt idx="134">
                  <c:v>3.8532000002305722E-2</c:v>
                </c:pt>
                <c:pt idx="135">
                  <c:v>3.2029999998485437E-2</c:v>
                </c:pt>
                <c:pt idx="136">
                  <c:v>3.0217999999877065E-2</c:v>
                </c:pt>
                <c:pt idx="137">
                  <c:v>3.0102000000624685E-2</c:v>
                </c:pt>
                <c:pt idx="138">
                  <c:v>3.3102000001235865E-2</c:v>
                </c:pt>
                <c:pt idx="139">
                  <c:v>3.0210000000806758E-2</c:v>
                </c:pt>
                <c:pt idx="140">
                  <c:v>3.0815999998594634E-2</c:v>
                </c:pt>
                <c:pt idx="141">
                  <c:v>3.3259999996516854E-2</c:v>
                </c:pt>
                <c:pt idx="142">
                  <c:v>3.059199999916018E-2</c:v>
                </c:pt>
                <c:pt idx="143">
                  <c:v>3.0813999997917563E-2</c:v>
                </c:pt>
                <c:pt idx="144">
                  <c:v>2.5475999998889165E-2</c:v>
                </c:pt>
                <c:pt idx="145">
                  <c:v>2.7417999997851439E-2</c:v>
                </c:pt>
                <c:pt idx="146">
                  <c:v>2.8023999999277294E-2</c:v>
                </c:pt>
                <c:pt idx="147">
                  <c:v>3.0633999998826766E-2</c:v>
                </c:pt>
                <c:pt idx="148">
                  <c:v>2.9800000000250293E-2</c:v>
                </c:pt>
                <c:pt idx="149">
                  <c:v>3.0965999998443294E-2</c:v>
                </c:pt>
                <c:pt idx="150">
                  <c:v>2.890800000022864E-2</c:v>
                </c:pt>
                <c:pt idx="151">
                  <c:v>2.5074000001040986E-2</c:v>
                </c:pt>
                <c:pt idx="152">
                  <c:v>2.6269999998476123E-2</c:v>
                </c:pt>
                <c:pt idx="153">
                  <c:v>3.0096000002231449E-2</c:v>
                </c:pt>
                <c:pt idx="154">
                  <c:v>3.126200000042445E-2</c:v>
                </c:pt>
                <c:pt idx="155">
                  <c:v>2.2428000000218162E-2</c:v>
                </c:pt>
                <c:pt idx="156">
                  <c:v>2.6259999998728745E-2</c:v>
                </c:pt>
                <c:pt idx="157">
                  <c:v>2.5868000000627944E-2</c:v>
                </c:pt>
                <c:pt idx="158">
                  <c:v>2.2940000002563465E-2</c:v>
                </c:pt>
                <c:pt idx="159">
                  <c:v>2.7114000000437954E-2</c:v>
                </c:pt>
                <c:pt idx="160">
                  <c:v>5.1939999975729734E-3</c:v>
                </c:pt>
                <c:pt idx="161">
                  <c:v>-5.6960000001708977E-3</c:v>
                </c:pt>
                <c:pt idx="162">
                  <c:v>-4.9199999994016252E-3</c:v>
                </c:pt>
                <c:pt idx="163">
                  <c:v>-8.6459999984072056E-3</c:v>
                </c:pt>
                <c:pt idx="164">
                  <c:v>-2.3865999999543419E-2</c:v>
                </c:pt>
                <c:pt idx="165">
                  <c:v>-3.2756000000517815E-2</c:v>
                </c:pt>
                <c:pt idx="166">
                  <c:v>-3.7432000000990229E-2</c:v>
                </c:pt>
                <c:pt idx="167">
                  <c:v>-3.9382000002660789E-2</c:v>
                </c:pt>
                <c:pt idx="168">
                  <c:v>-3.4450000002834713E-2</c:v>
                </c:pt>
                <c:pt idx="169">
                  <c:v>-3.8273999998637009E-2</c:v>
                </c:pt>
                <c:pt idx="170">
                  <c:v>-3.70660000044154E-2</c:v>
                </c:pt>
                <c:pt idx="171">
                  <c:v>-4.1180000000167638E-2</c:v>
                </c:pt>
                <c:pt idx="172">
                  <c:v>-4.3817999998282176E-2</c:v>
                </c:pt>
                <c:pt idx="173">
                  <c:v>-4.4718000001012115E-2</c:v>
                </c:pt>
                <c:pt idx="174">
                  <c:v>-4.9502000001666602E-2</c:v>
                </c:pt>
                <c:pt idx="175">
                  <c:v>-4.6608000004198402E-2</c:v>
                </c:pt>
                <c:pt idx="176">
                  <c:v>-4.5608000000356697E-2</c:v>
                </c:pt>
                <c:pt idx="177">
                  <c:v>-4.4500000003608875E-2</c:v>
                </c:pt>
                <c:pt idx="178">
                  <c:v>-4.5167999996920116E-2</c:v>
                </c:pt>
                <c:pt idx="179">
                  <c:v>-4.767800000263378E-2</c:v>
                </c:pt>
                <c:pt idx="180">
                  <c:v>-4.4735999996191822E-2</c:v>
                </c:pt>
                <c:pt idx="181">
                  <c:v>-4.5570000002044253E-2</c:v>
                </c:pt>
                <c:pt idx="182">
                  <c:v>-4.1960000002291054E-2</c:v>
                </c:pt>
                <c:pt idx="183">
                  <c:v>-4.5794000005116686E-2</c:v>
                </c:pt>
                <c:pt idx="184">
                  <c:v>-4.5469999997294508E-2</c:v>
                </c:pt>
                <c:pt idx="185">
                  <c:v>-3.8780000002589077E-2</c:v>
                </c:pt>
                <c:pt idx="186">
                  <c:v>-4.2614000005414709E-2</c:v>
                </c:pt>
                <c:pt idx="187">
                  <c:v>-3.5614000000350643E-2</c:v>
                </c:pt>
                <c:pt idx="188">
                  <c:v>-4.4672000003629364E-2</c:v>
                </c:pt>
                <c:pt idx="189">
                  <c:v>-4.6618000000307802E-2</c:v>
                </c:pt>
                <c:pt idx="190">
                  <c:v>-4.6730000001844019E-2</c:v>
                </c:pt>
                <c:pt idx="191">
                  <c:v>-4.7564000000420492E-2</c:v>
                </c:pt>
                <c:pt idx="192">
                  <c:v>-4.6900000001187436E-2</c:v>
                </c:pt>
                <c:pt idx="193">
                  <c:v>-4.7456000000238419E-2</c:v>
                </c:pt>
                <c:pt idx="194">
                  <c:v>-4.6456000003672671E-2</c:v>
                </c:pt>
                <c:pt idx="196">
                  <c:v>-3.7973999998939689E-2</c:v>
                </c:pt>
                <c:pt idx="197">
                  <c:v>-4.9562000000150874E-2</c:v>
                </c:pt>
                <c:pt idx="198">
                  <c:v>-4.9562000000150874E-2</c:v>
                </c:pt>
                <c:pt idx="199">
                  <c:v>-4.6562000003177673E-2</c:v>
                </c:pt>
                <c:pt idx="200">
                  <c:v>-5.0620000001799781E-2</c:v>
                </c:pt>
                <c:pt idx="201">
                  <c:v>-5.245400000421796E-2</c:v>
                </c:pt>
                <c:pt idx="202">
                  <c:v>-4.7453999999561347E-2</c:v>
                </c:pt>
                <c:pt idx="203">
                  <c:v>-4.345399999874644E-2</c:v>
                </c:pt>
                <c:pt idx="204">
                  <c:v>-4.6955999998317566E-2</c:v>
                </c:pt>
                <c:pt idx="309">
                  <c:v>-5.1946000006864779E-2</c:v>
                </c:pt>
                <c:pt idx="310">
                  <c:v>-5.5692000001727138E-2</c:v>
                </c:pt>
                <c:pt idx="311">
                  <c:v>-5.5159999996249098E-2</c:v>
                </c:pt>
                <c:pt idx="312">
                  <c:v>-6.0916000002180226E-2</c:v>
                </c:pt>
                <c:pt idx="315">
                  <c:v>-5.5825999996159226E-2</c:v>
                </c:pt>
                <c:pt idx="316">
                  <c:v>-5.4960000001301523E-2</c:v>
                </c:pt>
                <c:pt idx="319">
                  <c:v>-4.9789999997301493E-2</c:v>
                </c:pt>
                <c:pt idx="321">
                  <c:v>-5.3847999995923601E-2</c:v>
                </c:pt>
                <c:pt idx="322">
                  <c:v>-5.2316000001155771E-2</c:v>
                </c:pt>
                <c:pt idx="324">
                  <c:v>-5.30399999988731E-2</c:v>
                </c:pt>
                <c:pt idx="325">
                  <c:v>-5.1363999999011867E-2</c:v>
                </c:pt>
                <c:pt idx="326">
                  <c:v>-5.5198000001837499E-2</c:v>
                </c:pt>
                <c:pt idx="328">
                  <c:v>-5.2331999999296386E-2</c:v>
                </c:pt>
                <c:pt idx="331">
                  <c:v>-5.2782000006118324E-2</c:v>
                </c:pt>
                <c:pt idx="332">
                  <c:v>-5.2316000001155771E-2</c:v>
                </c:pt>
                <c:pt idx="334">
                  <c:v>-4.8432000003231224E-2</c:v>
                </c:pt>
                <c:pt idx="335">
                  <c:v>-5.2203999999619555E-2</c:v>
                </c:pt>
                <c:pt idx="351">
                  <c:v>-5.2247999999963213E-2</c:v>
                </c:pt>
                <c:pt idx="361">
                  <c:v>-4.091599999810569E-2</c:v>
                </c:pt>
                <c:pt idx="366">
                  <c:v>-3.7656000007700641E-2</c:v>
                </c:pt>
                <c:pt idx="375">
                  <c:v>-3.686599999491591E-2</c:v>
                </c:pt>
                <c:pt idx="381">
                  <c:v>-2.137100000254577E-2</c:v>
                </c:pt>
                <c:pt idx="393">
                  <c:v>-2.528800000436604E-2</c:v>
                </c:pt>
                <c:pt idx="424">
                  <c:v>-2.551800000219373E-2</c:v>
                </c:pt>
                <c:pt idx="427">
                  <c:v>-2.4241999999503605E-2</c:v>
                </c:pt>
                <c:pt idx="440">
                  <c:v>-2.5848000004771166E-2</c:v>
                </c:pt>
                <c:pt idx="441">
                  <c:v>-2.559800000017276E-2</c:v>
                </c:pt>
                <c:pt idx="442">
                  <c:v>-2.6632000008248724E-2</c:v>
                </c:pt>
                <c:pt idx="449">
                  <c:v>-2.2532000002684072E-2</c:v>
                </c:pt>
                <c:pt idx="450">
                  <c:v>-2.0066000004590023E-2</c:v>
                </c:pt>
                <c:pt idx="453">
                  <c:v>-2.7091999996628147E-2</c:v>
                </c:pt>
                <c:pt idx="460">
                  <c:v>-1.576799999747891E-2</c:v>
                </c:pt>
                <c:pt idx="466">
                  <c:v>-2.2246000000450294E-2</c:v>
                </c:pt>
                <c:pt idx="467">
                  <c:v>-2.1472000000358094E-2</c:v>
                </c:pt>
                <c:pt idx="472">
                  <c:v>-2.0922000003338326E-2</c:v>
                </c:pt>
                <c:pt idx="476">
                  <c:v>-1.8589999999676365E-2</c:v>
                </c:pt>
                <c:pt idx="477">
                  <c:v>-2.0646000004489906E-2</c:v>
                </c:pt>
                <c:pt idx="485">
                  <c:v>-1.2538000002678018E-2</c:v>
                </c:pt>
                <c:pt idx="498">
                  <c:v>-1.7751999999745749E-2</c:v>
                </c:pt>
                <c:pt idx="501">
                  <c:v>-2.0420000000740401E-2</c:v>
                </c:pt>
                <c:pt idx="504">
                  <c:v>-1.3536000005842652E-2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95-45B4-BED2-B00C9954B5DB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1'!$D$22:$D$44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'Active 1'!$F$21:$F$1942</c:f>
              <c:numCache>
                <c:formatCode>General</c:formatCode>
                <c:ptCount val="1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</c:numCache>
            </c:numRef>
          </c:xVal>
          <c:yVal>
            <c:numRef>
              <c:f>'Active 1'!$I$21:$I$1875</c:f>
              <c:numCache>
                <c:formatCode>General</c:formatCode>
                <c:ptCount val="1855"/>
                <c:pt idx="205">
                  <c:v>-4.7180000001389999E-2</c:v>
                </c:pt>
                <c:pt idx="206">
                  <c:v>-4.840400000102818E-2</c:v>
                </c:pt>
                <c:pt idx="207">
                  <c:v>-5.09059999967576E-2</c:v>
                </c:pt>
                <c:pt idx="208">
                  <c:v>-5.1972000001114793E-2</c:v>
                </c:pt>
                <c:pt idx="209">
                  <c:v>-3.697200000169687E-2</c:v>
                </c:pt>
                <c:pt idx="210">
                  <c:v>-5.5029999995895196E-2</c:v>
                </c:pt>
                <c:pt idx="211">
                  <c:v>-4.7647999999753665E-2</c:v>
                </c:pt>
                <c:pt idx="212">
                  <c:v>-4.8891999998886604E-2</c:v>
                </c:pt>
                <c:pt idx="213">
                  <c:v>-5.4783999999926891E-2</c:v>
                </c:pt>
                <c:pt idx="214">
                  <c:v>-5.3784000003361143E-2</c:v>
                </c:pt>
                <c:pt idx="215">
                  <c:v>-5.5617999998503365E-2</c:v>
                </c:pt>
                <c:pt idx="216">
                  <c:v>-5.2734000004420523E-2</c:v>
                </c:pt>
                <c:pt idx="217">
                  <c:v>-5.2460000006249174E-2</c:v>
                </c:pt>
                <c:pt idx="218">
                  <c:v>-5.6565999999293126E-2</c:v>
                </c:pt>
                <c:pt idx="219">
                  <c:v>-5.3458000002137851E-2</c:v>
                </c:pt>
                <c:pt idx="220">
                  <c:v>-5.5125999999290798E-2</c:v>
                </c:pt>
                <c:pt idx="221">
                  <c:v>-5.568199999834178E-2</c:v>
                </c:pt>
                <c:pt idx="222">
                  <c:v>-5.6960000001708977E-2</c:v>
                </c:pt>
                <c:pt idx="223">
                  <c:v>-5.6515999996918254E-2</c:v>
                </c:pt>
                <c:pt idx="224">
                  <c:v>-6.3018000000738539E-2</c:v>
                </c:pt>
                <c:pt idx="225">
                  <c:v>-5.9408000000985339E-2</c:v>
                </c:pt>
                <c:pt idx="226">
                  <c:v>-5.7307999995828141E-2</c:v>
                </c:pt>
                <c:pt idx="227">
                  <c:v>-5.6810000001860317E-2</c:v>
                </c:pt>
                <c:pt idx="228">
                  <c:v>-5.8477999999013264E-2</c:v>
                </c:pt>
                <c:pt idx="229">
                  <c:v>-5.647799999860581E-2</c:v>
                </c:pt>
                <c:pt idx="230">
                  <c:v>-5.3478000001632608E-2</c:v>
                </c:pt>
                <c:pt idx="231">
                  <c:v>-5.7659999998577405E-2</c:v>
                </c:pt>
                <c:pt idx="232">
                  <c:v>-5.6659999994735699E-2</c:v>
                </c:pt>
                <c:pt idx="233">
                  <c:v>-5.4522000005817972E-2</c:v>
                </c:pt>
                <c:pt idx="234">
                  <c:v>-5.9414000003016554E-2</c:v>
                </c:pt>
                <c:pt idx="235">
                  <c:v>-5.8413999999174848E-2</c:v>
                </c:pt>
                <c:pt idx="236">
                  <c:v>-5.9472000000823755E-2</c:v>
                </c:pt>
                <c:pt idx="237">
                  <c:v>-6.4361999997345265E-2</c:v>
                </c:pt>
                <c:pt idx="238">
                  <c:v>-6.2061999997240491E-2</c:v>
                </c:pt>
                <c:pt idx="239">
                  <c:v>-6.1362000000372063E-2</c:v>
                </c:pt>
                <c:pt idx="240">
                  <c:v>-5.9420000005047768E-2</c:v>
                </c:pt>
                <c:pt idx="241">
                  <c:v>-6.0705999996571336E-2</c:v>
                </c:pt>
                <c:pt idx="242">
                  <c:v>-6.4634000002115499E-2</c:v>
                </c:pt>
                <c:pt idx="243">
                  <c:v>-5.8634000000893138E-2</c:v>
                </c:pt>
                <c:pt idx="244">
                  <c:v>-5.763400000432739E-2</c:v>
                </c:pt>
                <c:pt idx="245">
                  <c:v>-6.6525999995064922E-2</c:v>
                </c:pt>
                <c:pt idx="246">
                  <c:v>-6.0525999993842561E-2</c:v>
                </c:pt>
                <c:pt idx="247">
                  <c:v>-5.6525999993027654E-2</c:v>
                </c:pt>
                <c:pt idx="248">
                  <c:v>-5.3359999998065177E-2</c:v>
                </c:pt>
                <c:pt idx="249">
                  <c:v>-5.7641999999759719E-2</c:v>
                </c:pt>
                <c:pt idx="250">
                  <c:v>-6.1476000002585351E-2</c:v>
                </c:pt>
                <c:pt idx="251">
                  <c:v>-6.4309999994293321E-2</c:v>
                </c:pt>
                <c:pt idx="252">
                  <c:v>-6.4591999995172955E-2</c:v>
                </c:pt>
                <c:pt idx="253">
                  <c:v>-5.8592000001226552E-2</c:v>
                </c:pt>
                <c:pt idx="254">
                  <c:v>-6.0639999996055849E-2</c:v>
                </c:pt>
                <c:pt idx="255">
                  <c:v>-6.5474000002723187E-2</c:v>
                </c:pt>
                <c:pt idx="256">
                  <c:v>-6.3481999997748062E-2</c:v>
                </c:pt>
                <c:pt idx="257">
                  <c:v>-6.2481999993906356E-2</c:v>
                </c:pt>
                <c:pt idx="258">
                  <c:v>-6.2481999993906356E-2</c:v>
                </c:pt>
                <c:pt idx="259">
                  <c:v>-6.5540000003238674E-2</c:v>
                </c:pt>
                <c:pt idx="260">
                  <c:v>-6.2539999998989515E-2</c:v>
                </c:pt>
                <c:pt idx="261">
                  <c:v>-6.0540000005858019E-2</c:v>
                </c:pt>
                <c:pt idx="262">
                  <c:v>-5.9540000002016313E-2</c:v>
                </c:pt>
                <c:pt idx="263">
                  <c:v>-6.0374000000592787E-2</c:v>
                </c:pt>
                <c:pt idx="264">
                  <c:v>-6.3726000000315253E-2</c:v>
                </c:pt>
                <c:pt idx="265">
                  <c:v>-6.2588000000687316E-2</c:v>
                </c:pt>
                <c:pt idx="266">
                  <c:v>-6.5480000004754402E-2</c:v>
                </c:pt>
                <c:pt idx="267">
                  <c:v>-6.2480000000505242E-2</c:v>
                </c:pt>
                <c:pt idx="268">
                  <c:v>-6.2480000000505242E-2</c:v>
                </c:pt>
                <c:pt idx="269">
                  <c:v>-6.2480000000505242E-2</c:v>
                </c:pt>
                <c:pt idx="270">
                  <c:v>-6.6314000003330875E-2</c:v>
                </c:pt>
                <c:pt idx="271">
                  <c:v>-6.2703999996301718E-2</c:v>
                </c:pt>
                <c:pt idx="272">
                  <c:v>-6.2703999996301718E-2</c:v>
                </c:pt>
                <c:pt idx="273">
                  <c:v>-6.0703999995894264E-2</c:v>
                </c:pt>
                <c:pt idx="274">
                  <c:v>-6.7761999998765532E-2</c:v>
                </c:pt>
                <c:pt idx="275">
                  <c:v>-6.1595999999553896E-2</c:v>
                </c:pt>
                <c:pt idx="276">
                  <c:v>-6.1873999999079388E-2</c:v>
                </c:pt>
                <c:pt idx="277">
                  <c:v>-6.4429999998537824E-2</c:v>
                </c:pt>
                <c:pt idx="278">
                  <c:v>-6.242999999813037E-2</c:v>
                </c:pt>
                <c:pt idx="279">
                  <c:v>-6.4264000000548549E-2</c:v>
                </c:pt>
                <c:pt idx="280">
                  <c:v>-6.4264000000548549E-2</c:v>
                </c:pt>
                <c:pt idx="281">
                  <c:v>-6.3264000003982801E-2</c:v>
                </c:pt>
                <c:pt idx="282">
                  <c:v>-6.0263999999733642E-2</c:v>
                </c:pt>
                <c:pt idx="283">
                  <c:v>-6.5097999999125022E-2</c:v>
                </c:pt>
                <c:pt idx="284">
                  <c:v>-6.2487999995937571E-2</c:v>
                </c:pt>
                <c:pt idx="285">
                  <c:v>-6.3379999999597203E-2</c:v>
                </c:pt>
                <c:pt idx="286">
                  <c:v>-6.2380000003031455E-2</c:v>
                </c:pt>
                <c:pt idx="287">
                  <c:v>-6.2330000000656582E-2</c:v>
                </c:pt>
                <c:pt idx="288">
                  <c:v>-6.1329999996814877E-2</c:v>
                </c:pt>
                <c:pt idx="289">
                  <c:v>-6.1840000002121087E-2</c:v>
                </c:pt>
                <c:pt idx="290">
                  <c:v>-6.0839999998279382E-2</c:v>
                </c:pt>
                <c:pt idx="291">
                  <c:v>-5.8839999997871928E-2</c:v>
                </c:pt>
                <c:pt idx="292">
                  <c:v>-5.9702000005927403E-2</c:v>
                </c:pt>
                <c:pt idx="293">
                  <c:v>-6.3594000006560236E-2</c:v>
                </c:pt>
                <c:pt idx="294">
                  <c:v>-6.0594000002311077E-2</c:v>
                </c:pt>
                <c:pt idx="295">
                  <c:v>-6.142800000088755E-2</c:v>
                </c:pt>
                <c:pt idx="296">
                  <c:v>-6.3262000003305729E-2</c:v>
                </c:pt>
                <c:pt idx="297">
                  <c:v>-6.4153999999689404E-2</c:v>
                </c:pt>
                <c:pt idx="298">
                  <c:v>-5.8544000006804708E-2</c:v>
                </c:pt>
                <c:pt idx="299">
                  <c:v>-5.8544000006804708E-2</c:v>
                </c:pt>
                <c:pt idx="300">
                  <c:v>-5.9602000001177657E-2</c:v>
                </c:pt>
                <c:pt idx="301">
                  <c:v>-5.8602000004611909E-2</c:v>
                </c:pt>
                <c:pt idx="302">
                  <c:v>-6.2269999994896352E-2</c:v>
                </c:pt>
                <c:pt idx="303">
                  <c:v>-6.110400000034133E-2</c:v>
                </c:pt>
                <c:pt idx="304">
                  <c:v>-6.2494000005244743E-2</c:v>
                </c:pt>
                <c:pt idx="305">
                  <c:v>-6.3220000003639143E-2</c:v>
                </c:pt>
                <c:pt idx="306">
                  <c:v>-6.3443999999435619E-2</c:v>
                </c:pt>
                <c:pt idx="307">
                  <c:v>-6.0502000000269618E-2</c:v>
                </c:pt>
                <c:pt idx="308">
                  <c:v>-6.3335999999253545E-2</c:v>
                </c:pt>
                <c:pt idx="313">
                  <c:v>-5.6384000003163237E-2</c:v>
                </c:pt>
                <c:pt idx="314">
                  <c:v>-6.5218000003369525E-2</c:v>
                </c:pt>
                <c:pt idx="317">
                  <c:v>-6.2010000001464505E-2</c:v>
                </c:pt>
                <c:pt idx="318">
                  <c:v>-5.799000000115484E-2</c:v>
                </c:pt>
                <c:pt idx="320">
                  <c:v>-5.4548000000067987E-2</c:v>
                </c:pt>
                <c:pt idx="323">
                  <c:v>-5.9883999994781334E-2</c:v>
                </c:pt>
                <c:pt idx="327">
                  <c:v>-5.2498000004561618E-2</c:v>
                </c:pt>
                <c:pt idx="329">
                  <c:v>-5.0631999998586252E-2</c:v>
                </c:pt>
                <c:pt idx="330">
                  <c:v>-4.0555999999924097E-2</c:v>
                </c:pt>
                <c:pt idx="333">
                  <c:v>-5.8232000003044959E-2</c:v>
                </c:pt>
                <c:pt idx="336">
                  <c:v>-4.300399999920046E-2</c:v>
                </c:pt>
                <c:pt idx="337">
                  <c:v>-6.2271999995573424E-2</c:v>
                </c:pt>
                <c:pt idx="339">
                  <c:v>-5.1661999998032115E-2</c:v>
                </c:pt>
                <c:pt idx="340">
                  <c:v>-4.8388000002887566E-2</c:v>
                </c:pt>
                <c:pt idx="341">
                  <c:v>-4.5387999998638406E-2</c:v>
                </c:pt>
                <c:pt idx="342">
                  <c:v>-4.3387999998230953E-2</c:v>
                </c:pt>
                <c:pt idx="343">
                  <c:v>-4.3387999998230953E-2</c:v>
                </c:pt>
                <c:pt idx="345">
                  <c:v>-5.3222000002278946E-2</c:v>
                </c:pt>
                <c:pt idx="346">
                  <c:v>-4.8055999999633059E-2</c:v>
                </c:pt>
                <c:pt idx="347">
                  <c:v>-5.1611999995657243E-2</c:v>
                </c:pt>
                <c:pt idx="348">
                  <c:v>-4.8611999998684041E-2</c:v>
                </c:pt>
                <c:pt idx="349">
                  <c:v>-4.8311999998986721E-2</c:v>
                </c:pt>
                <c:pt idx="352">
                  <c:v>-5.8172000004560687E-2</c:v>
                </c:pt>
                <c:pt idx="353">
                  <c:v>-5.056200000399258E-2</c:v>
                </c:pt>
                <c:pt idx="354">
                  <c:v>-4.461000000446802E-2</c:v>
                </c:pt>
                <c:pt idx="355">
                  <c:v>-4.5335999995586462E-2</c:v>
                </c:pt>
                <c:pt idx="356">
                  <c:v>-4.3452000005345326E-2</c:v>
                </c:pt>
                <c:pt idx="357">
                  <c:v>-4.3452000005345326E-2</c:v>
                </c:pt>
                <c:pt idx="358">
                  <c:v>-4.4615999999223277E-2</c:v>
                </c:pt>
                <c:pt idx="359">
                  <c:v>-4.3015999995986931E-2</c:v>
                </c:pt>
                <c:pt idx="360">
                  <c:v>-4.2615999998815823E-2</c:v>
                </c:pt>
                <c:pt idx="362">
                  <c:v>-4.4450000001234002E-2</c:v>
                </c:pt>
                <c:pt idx="363">
                  <c:v>-4.439999999885913E-2</c:v>
                </c:pt>
                <c:pt idx="364">
                  <c:v>-3.7408000003779307E-2</c:v>
                </c:pt>
                <c:pt idx="365">
                  <c:v>-3.8868000003276393E-2</c:v>
                </c:pt>
                <c:pt idx="367">
                  <c:v>-3.7656000000424683E-2</c:v>
                </c:pt>
                <c:pt idx="368">
                  <c:v>-3.5289999999804422E-2</c:v>
                </c:pt>
                <c:pt idx="369">
                  <c:v>-4.268400000728434E-2</c:v>
                </c:pt>
                <c:pt idx="370">
                  <c:v>-3.7684000002627727E-2</c:v>
                </c:pt>
                <c:pt idx="371">
                  <c:v>-3.6684000006061979E-2</c:v>
                </c:pt>
                <c:pt idx="372">
                  <c:v>-3.7742000000434928E-2</c:v>
                </c:pt>
                <c:pt idx="373">
                  <c:v>-3.9576000002853107E-2</c:v>
                </c:pt>
                <c:pt idx="374">
                  <c:v>-3.6866000002191868E-2</c:v>
                </c:pt>
                <c:pt idx="376">
                  <c:v>-3.5799999997834675E-2</c:v>
                </c:pt>
                <c:pt idx="377">
                  <c:v>-4.0468000006512739E-2</c:v>
                </c:pt>
                <c:pt idx="378">
                  <c:v>-3.6692000001494307E-2</c:v>
                </c:pt>
                <c:pt idx="379">
                  <c:v>-4.052600000431994E-2</c:v>
                </c:pt>
                <c:pt idx="380">
                  <c:v>-4.2202000004181173E-2</c:v>
                </c:pt>
                <c:pt idx="382">
                  <c:v>-3.0403999997361097E-2</c:v>
                </c:pt>
                <c:pt idx="383">
                  <c:v>-3.1682000000728294E-2</c:v>
                </c:pt>
                <c:pt idx="384">
                  <c:v>-2.8072000000975095E-2</c:v>
                </c:pt>
                <c:pt idx="385">
                  <c:v>-2.9905999996117316E-2</c:v>
                </c:pt>
                <c:pt idx="387">
                  <c:v>-3.2519999993382953E-2</c:v>
                </c:pt>
                <c:pt idx="388">
                  <c:v>-2.5519999995594844E-2</c:v>
                </c:pt>
                <c:pt idx="389">
                  <c:v>-4.2353999997430947E-2</c:v>
                </c:pt>
                <c:pt idx="391">
                  <c:v>-2.7353999998013023E-2</c:v>
                </c:pt>
                <c:pt idx="392">
                  <c:v>-3.6187999998219311E-2</c:v>
                </c:pt>
                <c:pt idx="394">
                  <c:v>-2.5287999997090083E-2</c:v>
                </c:pt>
                <c:pt idx="395">
                  <c:v>-3.1578000001900364E-2</c:v>
                </c:pt>
                <c:pt idx="396">
                  <c:v>-2.9856000008294359E-2</c:v>
                </c:pt>
                <c:pt idx="397">
                  <c:v>-2.9856000008294359E-2</c:v>
                </c:pt>
                <c:pt idx="398">
                  <c:v>-4.6411999996053055E-2</c:v>
                </c:pt>
                <c:pt idx="399">
                  <c:v>-3.05240000016056E-2</c:v>
                </c:pt>
                <c:pt idx="400">
                  <c:v>-2.8470000004745089E-2</c:v>
                </c:pt>
                <c:pt idx="401">
                  <c:v>-2.9748000008112285E-2</c:v>
                </c:pt>
                <c:pt idx="402">
                  <c:v>-2.874800000427058E-2</c:v>
                </c:pt>
                <c:pt idx="403">
                  <c:v>-2.874800000427058E-2</c:v>
                </c:pt>
                <c:pt idx="404">
                  <c:v>-2.9582000002847053E-2</c:v>
                </c:pt>
                <c:pt idx="405">
                  <c:v>-2.7137999997648876E-2</c:v>
                </c:pt>
                <c:pt idx="406">
                  <c:v>-2.9806000005919486E-2</c:v>
                </c:pt>
                <c:pt idx="407">
                  <c:v>-2.6806000001670327E-2</c:v>
                </c:pt>
                <c:pt idx="408">
                  <c:v>-2.76400000002468E-2</c:v>
                </c:pt>
                <c:pt idx="409">
                  <c:v>-2.8308000000833999E-2</c:v>
                </c:pt>
                <c:pt idx="410">
                  <c:v>-2.9532000000472181E-2</c:v>
                </c:pt>
                <c:pt idx="411">
                  <c:v>-2.9590000005555339E-2</c:v>
                </c:pt>
                <c:pt idx="412">
                  <c:v>-2.9482000005373266E-2</c:v>
                </c:pt>
                <c:pt idx="413">
                  <c:v>-2.9316000000108033E-2</c:v>
                </c:pt>
                <c:pt idx="414">
                  <c:v>-2.8374000001349486E-2</c:v>
                </c:pt>
                <c:pt idx="415">
                  <c:v>-3.5568000006605871E-2</c:v>
                </c:pt>
                <c:pt idx="416">
                  <c:v>-3.5568000006605871E-2</c:v>
                </c:pt>
                <c:pt idx="417">
                  <c:v>-3.4568000002764165E-2</c:v>
                </c:pt>
                <c:pt idx="418">
                  <c:v>-3.3568000006198417E-2</c:v>
                </c:pt>
                <c:pt idx="419">
                  <c:v>-2.6128000004973728E-2</c:v>
                </c:pt>
                <c:pt idx="420">
                  <c:v>-2.6127999997697771E-2</c:v>
                </c:pt>
                <c:pt idx="421">
                  <c:v>-2.7961999992839992E-2</c:v>
                </c:pt>
                <c:pt idx="422">
                  <c:v>-2.8517999999166932E-2</c:v>
                </c:pt>
                <c:pt idx="423">
                  <c:v>-2.7518000002601184E-2</c:v>
                </c:pt>
                <c:pt idx="425">
                  <c:v>-2.4518000005627982E-2</c:v>
                </c:pt>
                <c:pt idx="426">
                  <c:v>-2.3518000001786277E-2</c:v>
                </c:pt>
                <c:pt idx="428">
                  <c:v>-2.1467999999003951E-2</c:v>
                </c:pt>
                <c:pt idx="429">
                  <c:v>-2.3862000001827255E-2</c:v>
                </c:pt>
                <c:pt idx="430">
                  <c:v>-2.2861999997985549E-2</c:v>
                </c:pt>
                <c:pt idx="431">
                  <c:v>-2.1862000001419801E-2</c:v>
                </c:pt>
                <c:pt idx="432">
                  <c:v>-2.0861999997578096E-2</c:v>
                </c:pt>
                <c:pt idx="433">
                  <c:v>-2.2695999999996275E-2</c:v>
                </c:pt>
                <c:pt idx="434">
                  <c:v>-3.1309999998484273E-2</c:v>
                </c:pt>
                <c:pt idx="435">
                  <c:v>-2.1703999998862855E-2</c:v>
                </c:pt>
                <c:pt idx="436">
                  <c:v>-2.1372000002884306E-2</c:v>
                </c:pt>
                <c:pt idx="437">
                  <c:v>-2.3430000001098961E-2</c:v>
                </c:pt>
                <c:pt idx="438">
                  <c:v>-2.1264000002702232E-2</c:v>
                </c:pt>
                <c:pt idx="439">
                  <c:v>-2.1106000000145286E-2</c:v>
                </c:pt>
                <c:pt idx="443">
                  <c:v>-2.6632000000972766E-2</c:v>
                </c:pt>
                <c:pt idx="444">
                  <c:v>-2.2466000002168585E-2</c:v>
                </c:pt>
                <c:pt idx="445">
                  <c:v>-2.2025999998732004E-2</c:v>
                </c:pt>
                <c:pt idx="446">
                  <c:v>-1.7025999994075391E-2</c:v>
                </c:pt>
                <c:pt idx="447">
                  <c:v>-1.9860000000335276E-2</c:v>
                </c:pt>
                <c:pt idx="448">
                  <c:v>-2.2084000003815163E-2</c:v>
                </c:pt>
                <c:pt idx="451">
                  <c:v>-1.970199999777833E-2</c:v>
                </c:pt>
                <c:pt idx="452">
                  <c:v>-2.0535999996354803E-2</c:v>
                </c:pt>
                <c:pt idx="454">
                  <c:v>-1.0315999999875203E-2</c:v>
                </c:pt>
                <c:pt idx="455">
                  <c:v>-2.0593999994162004E-2</c:v>
                </c:pt>
                <c:pt idx="456">
                  <c:v>-1.8594000001030508E-2</c:v>
                </c:pt>
                <c:pt idx="457">
                  <c:v>-2.1485999997821636E-2</c:v>
                </c:pt>
                <c:pt idx="458">
                  <c:v>-1.9544000002497341E-2</c:v>
                </c:pt>
                <c:pt idx="459">
                  <c:v>-1.9544000002497341E-2</c:v>
                </c:pt>
                <c:pt idx="461">
                  <c:v>-1.9327999994857237E-2</c:v>
                </c:pt>
                <c:pt idx="462">
                  <c:v>-1.7327999994449783E-2</c:v>
                </c:pt>
                <c:pt idx="463">
                  <c:v>-1.8162000000302214E-2</c:v>
                </c:pt>
                <c:pt idx="464">
                  <c:v>-2.2054000000935048E-2</c:v>
                </c:pt>
                <c:pt idx="465">
                  <c:v>-1.8054000000120141E-2</c:v>
                </c:pt>
                <c:pt idx="468">
                  <c:v>-1.5471999999135733E-2</c:v>
                </c:pt>
                <c:pt idx="469">
                  <c:v>-1.5471999999135733E-2</c:v>
                </c:pt>
                <c:pt idx="470">
                  <c:v>-2.1031999996921513E-2</c:v>
                </c:pt>
                <c:pt idx="471">
                  <c:v>-1.6865999998117331E-2</c:v>
                </c:pt>
                <c:pt idx="473">
                  <c:v>-1.542199999676086E-2</c:v>
                </c:pt>
                <c:pt idx="474">
                  <c:v>-1.7700000003969762E-2</c:v>
                </c:pt>
                <c:pt idx="475">
                  <c:v>-9.700000002339948E-3</c:v>
                </c:pt>
                <c:pt idx="478">
                  <c:v>-1.5479999994568061E-2</c:v>
                </c:pt>
                <c:pt idx="479">
                  <c:v>-1.3480000001436565E-2</c:v>
                </c:pt>
                <c:pt idx="480">
                  <c:v>-1.2479999997594859E-2</c:v>
                </c:pt>
                <c:pt idx="481">
                  <c:v>-1.2313999999605585E-2</c:v>
                </c:pt>
                <c:pt idx="482">
                  <c:v>-1.2592000006407034E-2</c:v>
                </c:pt>
                <c:pt idx="483">
                  <c:v>-1.4148000002023764E-2</c:v>
                </c:pt>
                <c:pt idx="484">
                  <c:v>-1.4538000003085472E-2</c:v>
                </c:pt>
                <c:pt idx="486">
                  <c:v>-9.9320000008447096E-3</c:v>
                </c:pt>
                <c:pt idx="487">
                  <c:v>-1.6600000002654269E-2</c:v>
                </c:pt>
                <c:pt idx="488">
                  <c:v>-1.3989999999466818E-2</c:v>
                </c:pt>
                <c:pt idx="489">
                  <c:v>-1.1989999999059364E-2</c:v>
                </c:pt>
                <c:pt idx="490">
                  <c:v>-1.5824000001884997E-2</c:v>
                </c:pt>
                <c:pt idx="491">
                  <c:v>-1.1106000005383976E-2</c:v>
                </c:pt>
                <c:pt idx="492">
                  <c:v>-9.8319999960949644E-3</c:v>
                </c:pt>
                <c:pt idx="493">
                  <c:v>-1.5333999996073544E-2</c:v>
                </c:pt>
                <c:pt idx="494">
                  <c:v>-1.3782000001810957E-2</c:v>
                </c:pt>
                <c:pt idx="495">
                  <c:v>-1.1782000008679461E-2</c:v>
                </c:pt>
                <c:pt idx="496">
                  <c:v>-1.2527999999292661E-2</c:v>
                </c:pt>
                <c:pt idx="497">
                  <c:v>-1.4805999999225605E-2</c:v>
                </c:pt>
                <c:pt idx="499">
                  <c:v>-1.403000000573229E-2</c:v>
                </c:pt>
                <c:pt idx="500">
                  <c:v>-1.686399999744026E-2</c:v>
                </c:pt>
                <c:pt idx="502">
                  <c:v>-1.3922000005550217E-2</c:v>
                </c:pt>
                <c:pt idx="503">
                  <c:v>-1.3756000000284985E-2</c:v>
                </c:pt>
                <c:pt idx="505">
                  <c:v>-1.15940000032424E-2</c:v>
                </c:pt>
                <c:pt idx="506">
                  <c:v>-2.4427999996987637E-2</c:v>
                </c:pt>
                <c:pt idx="507">
                  <c:v>-1.52620000008028E-2</c:v>
                </c:pt>
                <c:pt idx="508">
                  <c:v>-1.1373999994248152E-2</c:v>
                </c:pt>
                <c:pt idx="509">
                  <c:v>-1.2656000006245449E-2</c:v>
                </c:pt>
                <c:pt idx="510">
                  <c:v>-1.4211999994586222E-2</c:v>
                </c:pt>
                <c:pt idx="511">
                  <c:v>-1.2211999994178768E-2</c:v>
                </c:pt>
                <c:pt idx="512">
                  <c:v>-1.5548000003036577E-2</c:v>
                </c:pt>
                <c:pt idx="513">
                  <c:v>-1.0548000005655922E-2</c:v>
                </c:pt>
                <c:pt idx="514">
                  <c:v>-1.7663999999058433E-2</c:v>
                </c:pt>
                <c:pt idx="515">
                  <c:v>-8.219999996072147E-3</c:v>
                </c:pt>
                <c:pt idx="516">
                  <c:v>-1.5591999996104278E-2</c:v>
                </c:pt>
                <c:pt idx="517">
                  <c:v>-1.0591999998723622E-2</c:v>
                </c:pt>
                <c:pt idx="518">
                  <c:v>-6.6539999970700592E-3</c:v>
                </c:pt>
                <c:pt idx="519">
                  <c:v>-1.0217999995802529E-2</c:v>
                </c:pt>
                <c:pt idx="520">
                  <c:v>-7.052000000840053E-3</c:v>
                </c:pt>
                <c:pt idx="521">
                  <c:v>-5.5980000033741817E-3</c:v>
                </c:pt>
                <c:pt idx="522">
                  <c:v>-5.5980000033741817E-3</c:v>
                </c:pt>
                <c:pt idx="523">
                  <c:v>-7.6560000015888363E-3</c:v>
                </c:pt>
                <c:pt idx="524">
                  <c:v>-7.6560000015888363E-3</c:v>
                </c:pt>
                <c:pt idx="525">
                  <c:v>-4.6559999973396771E-3</c:v>
                </c:pt>
                <c:pt idx="526">
                  <c:v>-4.6559999973396771E-3</c:v>
                </c:pt>
                <c:pt idx="527">
                  <c:v>-3.6560000007739291E-3</c:v>
                </c:pt>
                <c:pt idx="528">
                  <c:v>-2.6559999969322234E-3</c:v>
                </c:pt>
                <c:pt idx="529">
                  <c:v>-7.4900000035995618E-3</c:v>
                </c:pt>
                <c:pt idx="530">
                  <c:v>-7.4900000035995618E-3</c:v>
                </c:pt>
                <c:pt idx="531">
                  <c:v>-6.5479999975650571E-3</c:v>
                </c:pt>
                <c:pt idx="532">
                  <c:v>-6.3819999995757826E-3</c:v>
                </c:pt>
                <c:pt idx="533">
                  <c:v>-6.0499999963212758E-3</c:v>
                </c:pt>
                <c:pt idx="534">
                  <c:v>-5.2819999982602894E-3</c:v>
                </c:pt>
                <c:pt idx="535">
                  <c:v>3.7179999999352731E-3</c:v>
                </c:pt>
                <c:pt idx="536">
                  <c:v>-4.8420000020996667E-3</c:v>
                </c:pt>
                <c:pt idx="537">
                  <c:v>-4.3440000008558854E-3</c:v>
                </c:pt>
                <c:pt idx="538">
                  <c:v>-2.8999999994994141E-3</c:v>
                </c:pt>
                <c:pt idx="539">
                  <c:v>-6.6540000043460168E-3</c:v>
                </c:pt>
                <c:pt idx="540">
                  <c:v>1.0000003385357559E-5</c:v>
                </c:pt>
                <c:pt idx="541">
                  <c:v>-6.5460000041639432E-3</c:v>
                </c:pt>
                <c:pt idx="542">
                  <c:v>-4.438000003574416E-3</c:v>
                </c:pt>
                <c:pt idx="543">
                  <c:v>-4.6619999993708916E-3</c:v>
                </c:pt>
                <c:pt idx="544">
                  <c:v>-2.4960000009741634E-3</c:v>
                </c:pt>
                <c:pt idx="545">
                  <c:v>-4.1639999981271103E-3</c:v>
                </c:pt>
                <c:pt idx="547">
                  <c:v>-2.3880000007920898E-3</c:v>
                </c:pt>
                <c:pt idx="548">
                  <c:v>-2.3880000007920898E-3</c:v>
                </c:pt>
                <c:pt idx="549">
                  <c:v>-5.6120000008377247E-3</c:v>
                </c:pt>
                <c:pt idx="551">
                  <c:v>-1.7338000005111098E-2</c:v>
                </c:pt>
                <c:pt idx="552">
                  <c:v>-1.3380000018514693E-3</c:v>
                </c:pt>
                <c:pt idx="553">
                  <c:v>4.3260000020381995E-3</c:v>
                </c:pt>
                <c:pt idx="554">
                  <c:v>-1.0640000036801212E-3</c:v>
                </c:pt>
                <c:pt idx="555">
                  <c:v>-3.2920000012381934E-3</c:v>
                </c:pt>
                <c:pt idx="556">
                  <c:v>2.3480000018025748E-3</c:v>
                </c:pt>
                <c:pt idx="557">
                  <c:v>2.2319999989122152E-3</c:v>
                </c:pt>
                <c:pt idx="558">
                  <c:v>-1.0460000048624352E-3</c:v>
                </c:pt>
                <c:pt idx="559">
                  <c:v>-2.4359999952139333E-3</c:v>
                </c:pt>
                <c:pt idx="560">
                  <c:v>1.3899999976274557E-3</c:v>
                </c:pt>
                <c:pt idx="561">
                  <c:v>1.8555999995442107E-2</c:v>
                </c:pt>
                <c:pt idx="562">
                  <c:v>1.1996000001090579E-2</c:v>
                </c:pt>
                <c:pt idx="563">
                  <c:v>1.132800000050338E-2</c:v>
                </c:pt>
                <c:pt idx="564">
                  <c:v>1.0399999882793054E-4</c:v>
                </c:pt>
                <c:pt idx="565">
                  <c:v>-2.5499999974272214E-3</c:v>
                </c:pt>
                <c:pt idx="566">
                  <c:v>1.724000001559034E-3</c:v>
                </c:pt>
                <c:pt idx="567">
                  <c:v>-2.8440000023692846E-3</c:v>
                </c:pt>
                <c:pt idx="568">
                  <c:v>2.1559999950113706E-3</c:v>
                </c:pt>
                <c:pt idx="571">
                  <c:v>-2.3500000024796464E-3</c:v>
                </c:pt>
                <c:pt idx="572">
                  <c:v>-1.3499999986379407E-3</c:v>
                </c:pt>
                <c:pt idx="573">
                  <c:v>1.0649999996530823E-2</c:v>
                </c:pt>
                <c:pt idx="574">
                  <c:v>1.3719999988097697E-3</c:v>
                </c:pt>
                <c:pt idx="575">
                  <c:v>1.6537999996216968E-2</c:v>
                </c:pt>
                <c:pt idx="576">
                  <c:v>2.4799999955575913E-3</c:v>
                </c:pt>
                <c:pt idx="577">
                  <c:v>-1.2075999999069609E-2</c:v>
                </c:pt>
                <c:pt idx="578">
                  <c:v>-7.6000003900844604E-5</c:v>
                </c:pt>
                <c:pt idx="579">
                  <c:v>1.2560000031953678E-3</c:v>
                </c:pt>
                <c:pt idx="580">
                  <c:v>3.7539999975706451E-3</c:v>
                </c:pt>
                <c:pt idx="581">
                  <c:v>1.5300000013667159E-3</c:v>
                </c:pt>
                <c:pt idx="582">
                  <c:v>9.7400000231573358E-4</c:v>
                </c:pt>
                <c:pt idx="583">
                  <c:v>3.5600000410340726E-4</c:v>
                </c:pt>
                <c:pt idx="584">
                  <c:v>8.2780000011553057E-3</c:v>
                </c:pt>
                <c:pt idx="585">
                  <c:v>1.1080000040237792E-3</c:v>
                </c:pt>
                <c:pt idx="587">
                  <c:v>-1.15999995614402E-4</c:v>
                </c:pt>
                <c:pt idx="589">
                  <c:v>8.259999958681874E-4</c:v>
                </c:pt>
                <c:pt idx="590">
                  <c:v>-1.8419999978505075E-3</c:v>
                </c:pt>
                <c:pt idx="592">
                  <c:v>-1.4559999981429428E-3</c:v>
                </c:pt>
                <c:pt idx="593">
                  <c:v>1.5439999988302588E-3</c:v>
                </c:pt>
                <c:pt idx="594">
                  <c:v>-2.9580000045825727E-3</c:v>
                </c:pt>
                <c:pt idx="596">
                  <c:v>-1.5139999959501438E-3</c:v>
                </c:pt>
                <c:pt idx="598">
                  <c:v>7.4860000022454187E-3</c:v>
                </c:pt>
                <c:pt idx="599">
                  <c:v>9.4860000026528724E-3</c:v>
                </c:pt>
                <c:pt idx="600">
                  <c:v>2.2079999980633147E-3</c:v>
                </c:pt>
                <c:pt idx="602">
                  <c:v>3.2080000019050203E-3</c:v>
                </c:pt>
                <c:pt idx="603">
                  <c:v>1.6519999990123324E-3</c:v>
                </c:pt>
                <c:pt idx="604">
                  <c:v>1.0652000004483853E-2</c:v>
                </c:pt>
                <c:pt idx="605">
                  <c:v>2.4279999997816049E-3</c:v>
                </c:pt>
                <c:pt idx="607">
                  <c:v>5.9400000463938341E-4</c:v>
                </c:pt>
                <c:pt idx="608">
                  <c:v>-4.6839999995427206E-3</c:v>
                </c:pt>
                <c:pt idx="609">
                  <c:v>-1.0739999997895211E-3</c:v>
                </c:pt>
                <c:pt idx="610">
                  <c:v>-2.4100000009639189E-3</c:v>
                </c:pt>
                <c:pt idx="611">
                  <c:v>1.5899999998509884E-3</c:v>
                </c:pt>
                <c:pt idx="612">
                  <c:v>8.1000000500353053E-4</c:v>
                </c:pt>
                <c:pt idx="613">
                  <c:v>5.8100000023841858E-3</c:v>
                </c:pt>
                <c:pt idx="614">
                  <c:v>-6.0240000020712614E-3</c:v>
                </c:pt>
                <c:pt idx="616">
                  <c:v>2.499999973224476E-4</c:v>
                </c:pt>
                <c:pt idx="617">
                  <c:v>-1.865999998699408E-3</c:v>
                </c:pt>
                <c:pt idx="618">
                  <c:v>-8.659999948577024E-4</c:v>
                </c:pt>
                <c:pt idx="619">
                  <c:v>2.3000000001047738E-3</c:v>
                </c:pt>
                <c:pt idx="620">
                  <c:v>7.3380000030738302E-3</c:v>
                </c:pt>
                <c:pt idx="621">
                  <c:v>-2.1639999977196567E-3</c:v>
                </c:pt>
                <c:pt idx="622">
                  <c:v>1.9440000032773241E-3</c:v>
                </c:pt>
                <c:pt idx="623">
                  <c:v>7.9439999972237274E-3</c:v>
                </c:pt>
                <c:pt idx="624">
                  <c:v>-3.8979999953880906E-3</c:v>
                </c:pt>
                <c:pt idx="625">
                  <c:v>4.3000000005122274E-4</c:v>
                </c:pt>
                <c:pt idx="626">
                  <c:v>3.5999997635371983E-5</c:v>
                </c:pt>
                <c:pt idx="627">
                  <c:v>-2.7479999989736825E-3</c:v>
                </c:pt>
                <c:pt idx="628">
                  <c:v>2.5199999799951911E-4</c:v>
                </c:pt>
                <c:pt idx="629">
                  <c:v>3.8619999977527186E-3</c:v>
                </c:pt>
                <c:pt idx="630">
                  <c:v>1.1861999999382533E-2</c:v>
                </c:pt>
                <c:pt idx="631">
                  <c:v>1.4861999996355735E-2</c:v>
                </c:pt>
                <c:pt idx="632">
                  <c:v>-3.4159999995608814E-3</c:v>
                </c:pt>
                <c:pt idx="633">
                  <c:v>-6.4800000109244138E-4</c:v>
                </c:pt>
                <c:pt idx="634">
                  <c:v>3.3200000325450674E-4</c:v>
                </c:pt>
                <c:pt idx="635">
                  <c:v>1.710000004095491E-3</c:v>
                </c:pt>
                <c:pt idx="636">
                  <c:v>-2.8460000030463561E-3</c:v>
                </c:pt>
                <c:pt idx="637">
                  <c:v>-8.4600000263890252E-4</c:v>
                </c:pt>
                <c:pt idx="638">
                  <c:v>-3.1239999952958897E-3</c:v>
                </c:pt>
                <c:pt idx="639">
                  <c:v>1.0373999997682404E-2</c:v>
                </c:pt>
                <c:pt idx="640">
                  <c:v>-1.1279999962425791E-3</c:v>
                </c:pt>
                <c:pt idx="641">
                  <c:v>4.58999999682419E-3</c:v>
                </c:pt>
                <c:pt idx="642">
                  <c:v>-3.9120000001275912E-3</c:v>
                </c:pt>
                <c:pt idx="643">
                  <c:v>-3.6000000545755029E-4</c:v>
                </c:pt>
                <c:pt idx="644">
                  <c:v>5.6399999957648106E-3</c:v>
                </c:pt>
                <c:pt idx="645">
                  <c:v>-3.1940000044414774E-3</c:v>
                </c:pt>
                <c:pt idx="646">
                  <c:v>-1.1940000040340237E-3</c:v>
                </c:pt>
                <c:pt idx="647">
                  <c:v>-2.5200000527547672E-4</c:v>
                </c:pt>
                <c:pt idx="649">
                  <c:v>-3.6000004911329597E-5</c:v>
                </c:pt>
                <c:pt idx="651">
                  <c:v>-7.7240000027813949E-3</c:v>
                </c:pt>
                <c:pt idx="652">
                  <c:v>4.9199999921256676E-4</c:v>
                </c:pt>
                <c:pt idx="653">
                  <c:v>-1.7319999969913624E-3</c:v>
                </c:pt>
                <c:pt idx="654">
                  <c:v>-3.4000000014202669E-3</c:v>
                </c:pt>
                <c:pt idx="655">
                  <c:v>-6.6239999941899441E-3</c:v>
                </c:pt>
                <c:pt idx="656">
                  <c:v>-5.1599999278550968E-4</c:v>
                </c:pt>
                <c:pt idx="658">
                  <c:v>8.9999994088429958E-5</c:v>
                </c:pt>
                <c:pt idx="659">
                  <c:v>5.3399999887915328E-4</c:v>
                </c:pt>
                <c:pt idx="660">
                  <c:v>7.0000000414438546E-4</c:v>
                </c:pt>
                <c:pt idx="662">
                  <c:v>-4.1600000258767977E-4</c:v>
                </c:pt>
                <c:pt idx="663">
                  <c:v>-3.0839999963063747E-3</c:v>
                </c:pt>
                <c:pt idx="664">
                  <c:v>-1.4740000042365864E-3</c:v>
                </c:pt>
                <c:pt idx="665">
                  <c:v>4.1399999463465065E-4</c:v>
                </c:pt>
                <c:pt idx="667">
                  <c:v>-6.4399999973829836E-4</c:v>
                </c:pt>
                <c:pt idx="668">
                  <c:v>4.5219999956316315E-3</c:v>
                </c:pt>
                <c:pt idx="669">
                  <c:v>1.6879999966477044E-3</c:v>
                </c:pt>
                <c:pt idx="670">
                  <c:v>1.2400000050547533E-3</c:v>
                </c:pt>
                <c:pt idx="671">
                  <c:v>-2.9839999988325872E-3</c:v>
                </c:pt>
                <c:pt idx="672">
                  <c:v>1.0160000019823201E-3</c:v>
                </c:pt>
                <c:pt idx="673">
                  <c:v>6.0159999993629754E-3</c:v>
                </c:pt>
                <c:pt idx="674">
                  <c:v>1.9999999494757503E-4</c:v>
                </c:pt>
                <c:pt idx="675">
                  <c:v>3.0259999984991737E-3</c:v>
                </c:pt>
                <c:pt idx="676">
                  <c:v>4.0179999996325932E-3</c:v>
                </c:pt>
                <c:pt idx="677">
                  <c:v>3.5160000043106265E-3</c:v>
                </c:pt>
                <c:pt idx="679">
                  <c:v>7.5659999929484911E-3</c:v>
                </c:pt>
                <c:pt idx="680">
                  <c:v>1.4799999917158857E-3</c:v>
                </c:pt>
                <c:pt idx="681">
                  <c:v>3.6459999973885715E-3</c:v>
                </c:pt>
                <c:pt idx="682">
                  <c:v>4.9199999994016252E-3</c:v>
                </c:pt>
                <c:pt idx="683">
                  <c:v>2.3364000000583474E-2</c:v>
                </c:pt>
                <c:pt idx="684">
                  <c:v>-4.780000017490238E-4</c:v>
                </c:pt>
                <c:pt idx="685">
                  <c:v>5.2200000209268183E-4</c:v>
                </c:pt>
                <c:pt idx="687">
                  <c:v>-7.5599999399855733E-4</c:v>
                </c:pt>
                <c:pt idx="688">
                  <c:v>1.6879999966477044E-3</c:v>
                </c:pt>
                <c:pt idx="689">
                  <c:v>-4.2399999802000821E-4</c:v>
                </c:pt>
                <c:pt idx="690">
                  <c:v>3.5200000274926424E-4</c:v>
                </c:pt>
                <c:pt idx="691">
                  <c:v>4.5720000052824616E-3</c:v>
                </c:pt>
                <c:pt idx="692">
                  <c:v>2.9399999766610563E-4</c:v>
                </c:pt>
                <c:pt idx="693">
                  <c:v>-1.0959999999613501E-3</c:v>
                </c:pt>
                <c:pt idx="694">
                  <c:v>-2.1540000016102567E-3</c:v>
                </c:pt>
                <c:pt idx="695">
                  <c:v>-3.9880000040284358E-3</c:v>
                </c:pt>
                <c:pt idx="696">
                  <c:v>1.7799999477574602E-4</c:v>
                </c:pt>
                <c:pt idx="697">
                  <c:v>3.4400000004097819E-4</c:v>
                </c:pt>
                <c:pt idx="698">
                  <c:v>1.7880000013974495E-3</c:v>
                </c:pt>
                <c:pt idx="699">
                  <c:v>2.7880000052391551E-3</c:v>
                </c:pt>
                <c:pt idx="700">
                  <c:v>-4.9379999982193112E-3</c:v>
                </c:pt>
                <c:pt idx="701">
                  <c:v>6.1999999161344022E-5</c:v>
                </c:pt>
                <c:pt idx="702">
                  <c:v>-6.339999963529408E-4</c:v>
                </c:pt>
                <c:pt idx="703">
                  <c:v>1.0879999972530641E-3</c:v>
                </c:pt>
                <c:pt idx="704">
                  <c:v>7.6399999961722642E-3</c:v>
                </c:pt>
                <c:pt idx="705">
                  <c:v>7.479999985662289E-4</c:v>
                </c:pt>
                <c:pt idx="706">
                  <c:v>7.9999997979030013E-5</c:v>
                </c:pt>
                <c:pt idx="707">
                  <c:v>-1.1440000016591512E-3</c:v>
                </c:pt>
                <c:pt idx="708">
                  <c:v>8.3000000013271347E-3</c:v>
                </c:pt>
                <c:pt idx="709">
                  <c:v>-9.7799999639391899E-4</c:v>
                </c:pt>
                <c:pt idx="710">
                  <c:v>-3.5340000031283125E-3</c:v>
                </c:pt>
                <c:pt idx="711">
                  <c:v>3.4659999946597964E-3</c:v>
                </c:pt>
                <c:pt idx="712">
                  <c:v>5.46599999506725E-3</c:v>
                </c:pt>
                <c:pt idx="713">
                  <c:v>1.8799999816110358E-4</c:v>
                </c:pt>
                <c:pt idx="714">
                  <c:v>-3.5999997635371983E-5</c:v>
                </c:pt>
                <c:pt idx="715">
                  <c:v>2.5739999982761219E-3</c:v>
                </c:pt>
                <c:pt idx="716">
                  <c:v>8.5739999994984828E-3</c:v>
                </c:pt>
                <c:pt idx="717">
                  <c:v>5.5159999974421225E-3</c:v>
                </c:pt>
                <c:pt idx="718">
                  <c:v>-2.1520000009331852E-3</c:v>
                </c:pt>
                <c:pt idx="719">
                  <c:v>-9.8599999910220504E-4</c:v>
                </c:pt>
                <c:pt idx="720">
                  <c:v>2.781999995931983E-3</c:v>
                </c:pt>
                <c:pt idx="721">
                  <c:v>2.9479999939212576E-3</c:v>
                </c:pt>
                <c:pt idx="722">
                  <c:v>-1.9440000032773241E-3</c:v>
                </c:pt>
                <c:pt idx="723">
                  <c:v>2.0559999975375831E-3</c:v>
                </c:pt>
                <c:pt idx="724">
                  <c:v>-2.7979999940725975E-3</c:v>
                </c:pt>
                <c:pt idx="725">
                  <c:v>3.5260000004200265E-3</c:v>
                </c:pt>
                <c:pt idx="726">
                  <c:v>-3.6600000021280721E-4</c:v>
                </c:pt>
                <c:pt idx="727">
                  <c:v>-5.9000000328524038E-4</c:v>
                </c:pt>
                <c:pt idx="728">
                  <c:v>2.3519999958807603E-3</c:v>
                </c:pt>
                <c:pt idx="729">
                  <c:v>3.3519999924465083E-3</c:v>
                </c:pt>
                <c:pt idx="730">
                  <c:v>5.0160000027972274E-3</c:v>
                </c:pt>
                <c:pt idx="731">
                  <c:v>-1.3739999994868413E-3</c:v>
                </c:pt>
                <c:pt idx="732">
                  <c:v>1.6259999974863604E-3</c:v>
                </c:pt>
                <c:pt idx="733">
                  <c:v>-7.0419999974546954E-3</c:v>
                </c:pt>
                <c:pt idx="734">
                  <c:v>-4.3200000072829425E-4</c:v>
                </c:pt>
                <c:pt idx="735">
                  <c:v>1.5679999996791594E-3</c:v>
                </c:pt>
                <c:pt idx="736">
                  <c:v>-9.09999999566935E-3</c:v>
                </c:pt>
                <c:pt idx="737">
                  <c:v>3.6760000002686866E-3</c:v>
                </c:pt>
                <c:pt idx="738">
                  <c:v>3.9799999649403617E-4</c:v>
                </c:pt>
                <c:pt idx="739">
                  <c:v>6.397999997716397E-3</c:v>
                </c:pt>
                <c:pt idx="740">
                  <c:v>-6.5999999787891284E-4</c:v>
                </c:pt>
                <c:pt idx="741">
                  <c:v>5.340000003343448E-3</c:v>
                </c:pt>
                <c:pt idx="742">
                  <c:v>5.505999994056765E-3</c:v>
                </c:pt>
                <c:pt idx="743">
                  <c:v>8.3040000026812777E-3</c:v>
                </c:pt>
                <c:pt idx="744">
                  <c:v>-7.5300000025890768E-3</c:v>
                </c:pt>
                <c:pt idx="745">
                  <c:v>5.469999996421393E-3</c:v>
                </c:pt>
                <c:pt idx="746">
                  <c:v>4.6200000360840932E-4</c:v>
                </c:pt>
                <c:pt idx="747">
                  <c:v>6.7360000030021183E-3</c:v>
                </c:pt>
                <c:pt idx="748">
                  <c:v>8.7360000034095719E-3</c:v>
                </c:pt>
                <c:pt idx="749">
                  <c:v>-9.3200000264914706E-4</c:v>
                </c:pt>
                <c:pt idx="750">
                  <c:v>2.4540000013075769E-3</c:v>
                </c:pt>
                <c:pt idx="751">
                  <c:v>3.4539999978733249E-3</c:v>
                </c:pt>
                <c:pt idx="752">
                  <c:v>4.4540000017150305E-3</c:v>
                </c:pt>
                <c:pt idx="753">
                  <c:v>1.4453999996476341E-2</c:v>
                </c:pt>
                <c:pt idx="754">
                  <c:v>5.6699999986449257E-3</c:v>
                </c:pt>
                <c:pt idx="755">
                  <c:v>3.8360000035027042E-3</c:v>
                </c:pt>
                <c:pt idx="756">
                  <c:v>2.9939999949419871E-3</c:v>
                </c:pt>
                <c:pt idx="757">
                  <c:v>-1.2840000053984113E-3</c:v>
                </c:pt>
                <c:pt idx="758">
                  <c:v>2.2979999994277023E-3</c:v>
                </c:pt>
                <c:pt idx="759">
                  <c:v>2.0199999999022111E-3</c:v>
                </c:pt>
                <c:pt idx="760">
                  <c:v>4.0200000003096648E-3</c:v>
                </c:pt>
                <c:pt idx="761">
                  <c:v>4.6399999700952321E-4</c:v>
                </c:pt>
                <c:pt idx="762">
                  <c:v>3.5719999941647984E-3</c:v>
                </c:pt>
                <c:pt idx="763">
                  <c:v>4.0119999976013787E-3</c:v>
                </c:pt>
                <c:pt idx="764">
                  <c:v>6.954000004043337E-3</c:v>
                </c:pt>
                <c:pt idx="765">
                  <c:v>3.0620000034105033E-3</c:v>
                </c:pt>
                <c:pt idx="766">
                  <c:v>6.335999998555053E-3</c:v>
                </c:pt>
                <c:pt idx="767">
                  <c:v>-4.9799999396782368E-4</c:v>
                </c:pt>
                <c:pt idx="768">
                  <c:v>6.6800000058719888E-4</c:v>
                </c:pt>
                <c:pt idx="769">
                  <c:v>1.1199999426025897E-4</c:v>
                </c:pt>
                <c:pt idx="770">
                  <c:v>2.1119999946677126E-3</c:v>
                </c:pt>
                <c:pt idx="771">
                  <c:v>-2.2779999999329448E-3</c:v>
                </c:pt>
                <c:pt idx="772">
                  <c:v>3.9959999994607642E-3</c:v>
                </c:pt>
                <c:pt idx="774">
                  <c:v>-2.8199999360367656E-4</c:v>
                </c:pt>
                <c:pt idx="775">
                  <c:v>7.1800000296207145E-4</c:v>
                </c:pt>
                <c:pt idx="776">
                  <c:v>4.3700000023818575E-3</c:v>
                </c:pt>
                <c:pt idx="777">
                  <c:v>-5.6500000064261258E-3</c:v>
                </c:pt>
                <c:pt idx="778">
                  <c:v>4.2919999978039414E-3</c:v>
                </c:pt>
                <c:pt idx="779">
                  <c:v>5.2919999943696894E-3</c:v>
                </c:pt>
                <c:pt idx="780">
                  <c:v>4.5799999497830868E-4</c:v>
                </c:pt>
                <c:pt idx="781">
                  <c:v>2.4579999953857623E-3</c:v>
                </c:pt>
                <c:pt idx="782">
                  <c:v>-4.6580000052927062E-3</c:v>
                </c:pt>
                <c:pt idx="783">
                  <c:v>-3.6580000014510006E-3</c:v>
                </c:pt>
                <c:pt idx="784">
                  <c:v>-2.6580000048852526E-3</c:v>
                </c:pt>
                <c:pt idx="785">
                  <c:v>4.3420000001788139E-3</c:v>
                </c:pt>
                <c:pt idx="786">
                  <c:v>1.5079999939189292E-3</c:v>
                </c:pt>
                <c:pt idx="787">
                  <c:v>3.6739999995916151E-3</c:v>
                </c:pt>
                <c:pt idx="788">
                  <c:v>1.3380000018514693E-3</c:v>
                </c:pt>
                <c:pt idx="789">
                  <c:v>-3.2760000030975789E-3</c:v>
                </c:pt>
                <c:pt idx="790">
                  <c:v>5.0000000192085281E-4</c:v>
                </c:pt>
                <c:pt idx="791">
                  <c:v>2.2200000239536166E-4</c:v>
                </c:pt>
                <c:pt idx="792">
                  <c:v>2.2220000028028153E-3</c:v>
                </c:pt>
                <c:pt idx="793">
                  <c:v>-1.5120000025490299E-3</c:v>
                </c:pt>
                <c:pt idx="794">
                  <c:v>-1.9020000036107376E-3</c:v>
                </c:pt>
                <c:pt idx="795">
                  <c:v>-7.200000254670158E-5</c:v>
                </c:pt>
                <c:pt idx="796">
                  <c:v>-2.705999999307096E-3</c:v>
                </c:pt>
                <c:pt idx="797">
                  <c:v>-9.5399999991059303E-3</c:v>
                </c:pt>
                <c:pt idx="798">
                  <c:v>5.1000000530621037E-4</c:v>
                </c:pt>
                <c:pt idx="799">
                  <c:v>7.4519999980111606E-3</c:v>
                </c:pt>
                <c:pt idx="800">
                  <c:v>1.5599999969708733E-3</c:v>
                </c:pt>
                <c:pt idx="801">
                  <c:v>1.5019999991636723E-3</c:v>
                </c:pt>
                <c:pt idx="802">
                  <c:v>1.0000000038417056E-3</c:v>
                </c:pt>
                <c:pt idx="803">
                  <c:v>-5.5560000037075952E-3</c:v>
                </c:pt>
                <c:pt idx="804">
                  <c:v>3.4439999944879673E-3</c:v>
                </c:pt>
                <c:pt idx="805">
                  <c:v>-3.9800000376999378E-4</c:v>
                </c:pt>
                <c:pt idx="806">
                  <c:v>6.0200000007171184E-4</c:v>
                </c:pt>
                <c:pt idx="807">
                  <c:v>-6.7599999601952732E-4</c:v>
                </c:pt>
                <c:pt idx="808">
                  <c:v>-5.2320000031613745E-3</c:v>
                </c:pt>
                <c:pt idx="809">
                  <c:v>-1.2360000037006103E-3</c:v>
                </c:pt>
                <c:pt idx="810">
                  <c:v>3.2079999946290627E-3</c:v>
                </c:pt>
                <c:pt idx="811">
                  <c:v>9.8399999114917591E-4</c:v>
                </c:pt>
                <c:pt idx="812">
                  <c:v>1.9259999971836805E-3</c:v>
                </c:pt>
                <c:pt idx="813">
                  <c:v>-9.6919999996316619E-3</c:v>
                </c:pt>
                <c:pt idx="814">
                  <c:v>-1.2603999995917547E-2</c:v>
                </c:pt>
                <c:pt idx="815">
                  <c:v>3.8800000038463622E-4</c:v>
                </c:pt>
                <c:pt idx="816">
                  <c:v>-1.1680000025080517E-3</c:v>
                </c:pt>
                <c:pt idx="817">
                  <c:v>2.554000006057322E-3</c:v>
                </c:pt>
                <c:pt idx="818">
                  <c:v>2.7200000040465966E-3</c:v>
                </c:pt>
                <c:pt idx="819">
                  <c:v>4.8280000046361238E-3</c:v>
                </c:pt>
                <c:pt idx="820">
                  <c:v>3.603999997721985E-3</c:v>
                </c:pt>
                <c:pt idx="821">
                  <c:v>1.0479999982635491E-3</c:v>
                </c:pt>
                <c:pt idx="822">
                  <c:v>1.4339999979711138E-3</c:v>
                </c:pt>
                <c:pt idx="823">
                  <c:v>-1.2199999764561653E-4</c:v>
                </c:pt>
                <c:pt idx="824">
                  <c:v>5.9999999939464033E-4</c:v>
                </c:pt>
                <c:pt idx="825">
                  <c:v>2.7079999999841675E-3</c:v>
                </c:pt>
                <c:pt idx="826">
                  <c:v>9.2800000129500404E-4</c:v>
                </c:pt>
                <c:pt idx="827">
                  <c:v>-1.3500000059138983E-3</c:v>
                </c:pt>
                <c:pt idx="828">
                  <c:v>4.0360000057262369E-3</c:v>
                </c:pt>
                <c:pt idx="829">
                  <c:v>1.8079999936162494E-3</c:v>
                </c:pt>
                <c:pt idx="830">
                  <c:v>4.8079999978654087E-3</c:v>
                </c:pt>
                <c:pt idx="831">
                  <c:v>-7.479999985662289E-4</c:v>
                </c:pt>
                <c:pt idx="832">
                  <c:v>4.2319999993196689E-3</c:v>
                </c:pt>
                <c:pt idx="833">
                  <c:v>4.505999997491017E-3</c:v>
                </c:pt>
                <c:pt idx="834">
                  <c:v>-2.5520000053802505E-3</c:v>
                </c:pt>
                <c:pt idx="835">
                  <c:v>3.9459999970858917E-3</c:v>
                </c:pt>
                <c:pt idx="836">
                  <c:v>4.9960000033024698E-3</c:v>
                </c:pt>
                <c:pt idx="837">
                  <c:v>3.1620000008842908E-3</c:v>
                </c:pt>
                <c:pt idx="838">
                  <c:v>3.328000006149523E-3</c:v>
                </c:pt>
                <c:pt idx="839">
                  <c:v>6.0459999949671328E-3</c:v>
                </c:pt>
                <c:pt idx="840">
                  <c:v>7.5440000000526197E-3</c:v>
                </c:pt>
                <c:pt idx="841">
                  <c:v>7.4319999985164031E-3</c:v>
                </c:pt>
                <c:pt idx="842">
                  <c:v>5.1539999985834584E-3</c:v>
                </c:pt>
                <c:pt idx="843">
                  <c:v>7.5980000037816353E-3</c:v>
                </c:pt>
                <c:pt idx="844">
                  <c:v>3.1999999919207767E-4</c:v>
                </c:pt>
                <c:pt idx="845">
                  <c:v>2.2619999945163727E-3</c:v>
                </c:pt>
                <c:pt idx="846">
                  <c:v>3.2039999932749197E-3</c:v>
                </c:pt>
                <c:pt idx="847">
                  <c:v>6.3699999955133535E-3</c:v>
                </c:pt>
                <c:pt idx="848">
                  <c:v>5.7560000059311278E-3</c:v>
                </c:pt>
                <c:pt idx="849">
                  <c:v>5.4779999918537214E-3</c:v>
                </c:pt>
                <c:pt idx="850">
                  <c:v>9.4779999926686287E-3</c:v>
                </c:pt>
                <c:pt idx="851">
                  <c:v>3.0879999976605177E-3</c:v>
                </c:pt>
                <c:pt idx="852">
                  <c:v>5.585999992035795E-3</c:v>
                </c:pt>
                <c:pt idx="853">
                  <c:v>8.5859999962849542E-3</c:v>
                </c:pt>
                <c:pt idx="854">
                  <c:v>2.1380000034696423E-3</c:v>
                </c:pt>
                <c:pt idx="855">
                  <c:v>6.1380000042845495E-3</c:v>
                </c:pt>
                <c:pt idx="856">
                  <c:v>7.1380000008502975E-3</c:v>
                </c:pt>
                <c:pt idx="857">
                  <c:v>8.1380000046920031E-3</c:v>
                </c:pt>
                <c:pt idx="858">
                  <c:v>9.1380000012577511E-3</c:v>
                </c:pt>
                <c:pt idx="859">
                  <c:v>8.9680000019143336E-3</c:v>
                </c:pt>
                <c:pt idx="860">
                  <c:v>4.2839999950956553E-3</c:v>
                </c:pt>
                <c:pt idx="861">
                  <c:v>1.3491999998223037E-2</c:v>
                </c:pt>
                <c:pt idx="862">
                  <c:v>1.4491999994788785E-2</c:v>
                </c:pt>
                <c:pt idx="863">
                  <c:v>4.9900000012712553E-3</c:v>
                </c:pt>
                <c:pt idx="864">
                  <c:v>8.989999994810205E-3</c:v>
                </c:pt>
                <c:pt idx="865">
                  <c:v>7.1560000069439411E-3</c:v>
                </c:pt>
                <c:pt idx="866">
                  <c:v>1.054199999634875E-2</c:v>
                </c:pt>
                <c:pt idx="867">
                  <c:v>5.7079999969573691E-3</c:v>
                </c:pt>
                <c:pt idx="868">
                  <c:v>1.1592000002565328E-2</c:v>
                </c:pt>
                <c:pt idx="869">
                  <c:v>-2.4200000189011917E-4</c:v>
                </c:pt>
                <c:pt idx="870">
                  <c:v>1.0923999994702172E-2</c:v>
                </c:pt>
                <c:pt idx="871">
                  <c:v>1.025600000139093E-2</c:v>
                </c:pt>
                <c:pt idx="872">
                  <c:v>1.302399999985937E-2</c:v>
                </c:pt>
                <c:pt idx="873">
                  <c:v>1.2746000007609837E-2</c:v>
                </c:pt>
                <c:pt idx="874">
                  <c:v>1.2131999996199738E-2</c:v>
                </c:pt>
                <c:pt idx="875">
                  <c:v>1.0854000007384457E-2</c:v>
                </c:pt>
                <c:pt idx="876">
                  <c:v>1.0328000003937632E-2</c:v>
                </c:pt>
                <c:pt idx="877">
                  <c:v>1.2042000002111308E-2</c:v>
                </c:pt>
                <c:pt idx="878">
                  <c:v>1.7593999997188803E-2</c:v>
                </c:pt>
                <c:pt idx="879">
                  <c:v>1.4535999995132443E-2</c:v>
                </c:pt>
                <c:pt idx="880">
                  <c:v>1.3478000000759494E-2</c:v>
                </c:pt>
                <c:pt idx="881">
                  <c:v>1.2366000002657529E-2</c:v>
                </c:pt>
                <c:pt idx="882">
                  <c:v>1.4697999999043532E-2</c:v>
                </c:pt>
                <c:pt idx="883">
                  <c:v>1.4142000007268507E-2</c:v>
                </c:pt>
                <c:pt idx="884">
                  <c:v>1.2585999997099862E-2</c:v>
                </c:pt>
                <c:pt idx="885">
                  <c:v>1.3802000001305714E-2</c:v>
                </c:pt>
                <c:pt idx="886">
                  <c:v>1.4801999997871462E-2</c:v>
                </c:pt>
                <c:pt idx="887">
                  <c:v>1.580199999443721E-2</c:v>
                </c:pt>
                <c:pt idx="888">
                  <c:v>1.6321999995852821E-2</c:v>
                </c:pt>
                <c:pt idx="889">
                  <c:v>1.6043999996327329E-2</c:v>
                </c:pt>
                <c:pt idx="890">
                  <c:v>1.720999999815831E-2</c:v>
                </c:pt>
                <c:pt idx="891">
                  <c:v>1.6429999996034894E-2</c:v>
                </c:pt>
                <c:pt idx="892">
                  <c:v>1.8927999997686129E-2</c:v>
                </c:pt>
                <c:pt idx="893">
                  <c:v>2.148000000306638E-2</c:v>
                </c:pt>
                <c:pt idx="894">
                  <c:v>1.9201999995857477E-2</c:v>
                </c:pt>
                <c:pt idx="895">
                  <c:v>1.5645999999833293E-2</c:v>
                </c:pt>
                <c:pt idx="896">
                  <c:v>2.0367999997688457E-2</c:v>
                </c:pt>
                <c:pt idx="897">
                  <c:v>1.8144000001484528E-2</c:v>
                </c:pt>
                <c:pt idx="898">
                  <c:v>1.6529999993508682E-2</c:v>
                </c:pt>
                <c:pt idx="899">
                  <c:v>1.8529999993916135E-2</c:v>
                </c:pt>
                <c:pt idx="900">
                  <c:v>2.2529999994731043E-2</c:v>
                </c:pt>
                <c:pt idx="901">
                  <c:v>1.8803999999363441E-2</c:v>
                </c:pt>
                <c:pt idx="902">
                  <c:v>2.1579999993264209E-2</c:v>
                </c:pt>
                <c:pt idx="903">
                  <c:v>1.8467999994754791E-2</c:v>
                </c:pt>
                <c:pt idx="904">
                  <c:v>2.2854000002553221E-2</c:v>
                </c:pt>
                <c:pt idx="905">
                  <c:v>1.9019999999727588E-2</c:v>
                </c:pt>
                <c:pt idx="906">
                  <c:v>1.9626000001153443E-2</c:v>
                </c:pt>
                <c:pt idx="907">
                  <c:v>1.8733999997493811E-2</c:v>
                </c:pt>
                <c:pt idx="908">
                  <c:v>1.9374000003153924E-2</c:v>
                </c:pt>
                <c:pt idx="909">
                  <c:v>2.7423999999882653E-2</c:v>
                </c:pt>
                <c:pt idx="910">
                  <c:v>1.7145999998319894E-2</c:v>
                </c:pt>
                <c:pt idx="911">
                  <c:v>2.2087999997893348E-2</c:v>
                </c:pt>
                <c:pt idx="912">
                  <c:v>2.4087999998300802E-2</c:v>
                </c:pt>
                <c:pt idx="913">
                  <c:v>2.8532000003906433E-2</c:v>
                </c:pt>
                <c:pt idx="914">
                  <c:v>2.2420000001147855E-2</c:v>
                </c:pt>
                <c:pt idx="915">
                  <c:v>2.4137999993399717E-2</c:v>
                </c:pt>
                <c:pt idx="916">
                  <c:v>2.601400000276044E-2</c:v>
                </c:pt>
                <c:pt idx="917">
                  <c:v>2.8345999999146443E-2</c:v>
                </c:pt>
                <c:pt idx="918">
                  <c:v>2.6511999996728264E-2</c:v>
                </c:pt>
                <c:pt idx="919">
                  <c:v>2.6677999994717538E-2</c:v>
                </c:pt>
                <c:pt idx="920">
                  <c:v>2.378599999792641E-2</c:v>
                </c:pt>
                <c:pt idx="921">
                  <c:v>2.4766000002273358E-2</c:v>
                </c:pt>
                <c:pt idx="922">
                  <c:v>2.536800000234507E-2</c:v>
                </c:pt>
                <c:pt idx="923">
                  <c:v>2.8367999999318272E-2</c:v>
                </c:pt>
                <c:pt idx="924">
                  <c:v>2.936799999588402E-2</c:v>
                </c:pt>
                <c:pt idx="925">
                  <c:v>3.4368000000540633E-2</c:v>
                </c:pt>
                <c:pt idx="926">
                  <c:v>3.5367999997106381E-2</c:v>
                </c:pt>
                <c:pt idx="927">
                  <c:v>2.8310000001511071E-2</c:v>
                </c:pt>
                <c:pt idx="928">
                  <c:v>3.0807999995886348E-2</c:v>
                </c:pt>
                <c:pt idx="929">
                  <c:v>2.9190000001108274E-2</c:v>
                </c:pt>
                <c:pt idx="931">
                  <c:v>3.7477999998372979E-2</c:v>
                </c:pt>
                <c:pt idx="932">
                  <c:v>3.6860000000160653E-2</c:v>
                </c:pt>
                <c:pt idx="933">
                  <c:v>3.4304000000702217E-2</c:v>
                </c:pt>
                <c:pt idx="934">
                  <c:v>3.9411999998264946E-2</c:v>
                </c:pt>
                <c:pt idx="937">
                  <c:v>3.8906000001588836E-2</c:v>
                </c:pt>
                <c:pt idx="938">
                  <c:v>3.3894000000145752E-2</c:v>
                </c:pt>
                <c:pt idx="939">
                  <c:v>4.1724000002432149E-2</c:v>
                </c:pt>
                <c:pt idx="940">
                  <c:v>4.0275999999721535E-2</c:v>
                </c:pt>
                <c:pt idx="942">
                  <c:v>4.6861999995599035E-2</c:v>
                </c:pt>
                <c:pt idx="943">
                  <c:v>4.663799999980256E-2</c:v>
                </c:pt>
                <c:pt idx="944">
                  <c:v>4.513599999336293E-2</c:v>
                </c:pt>
                <c:pt idx="945">
                  <c:v>4.5854000003600959E-2</c:v>
                </c:pt>
                <c:pt idx="946">
                  <c:v>4.6854000000166707E-2</c:v>
                </c:pt>
                <c:pt idx="947">
                  <c:v>4.8016000000643544E-2</c:v>
                </c:pt>
                <c:pt idx="949">
                  <c:v>4.8070000004372559E-2</c:v>
                </c:pt>
                <c:pt idx="950">
                  <c:v>4.7788000003492925E-2</c:v>
                </c:pt>
                <c:pt idx="951">
                  <c:v>5.1120000003720634E-2</c:v>
                </c:pt>
                <c:pt idx="952">
                  <c:v>4.5286000000487547E-2</c:v>
                </c:pt>
                <c:pt idx="953">
                  <c:v>4.9112000000604894E-2</c:v>
                </c:pt>
                <c:pt idx="954">
                  <c:v>5.1444000004266854E-2</c:v>
                </c:pt>
                <c:pt idx="955">
                  <c:v>5.0053999992087483E-2</c:v>
                </c:pt>
                <c:pt idx="956">
                  <c:v>5.210399999486981E-2</c:v>
                </c:pt>
                <c:pt idx="957">
                  <c:v>5.7913999997253995E-2</c:v>
                </c:pt>
                <c:pt idx="958">
                  <c:v>5.6855999995605089E-2</c:v>
                </c:pt>
                <c:pt idx="959">
                  <c:v>5.7021999993594363E-2</c:v>
                </c:pt>
                <c:pt idx="960">
                  <c:v>5.8905999998387415E-2</c:v>
                </c:pt>
                <c:pt idx="961">
                  <c:v>5.929199999809498E-2</c:v>
                </c:pt>
                <c:pt idx="962">
                  <c:v>6.0956000001169741E-2</c:v>
                </c:pt>
                <c:pt idx="963">
                  <c:v>5.7565999995858874E-2</c:v>
                </c:pt>
                <c:pt idx="964">
                  <c:v>6.0113999999884982E-2</c:v>
                </c:pt>
                <c:pt idx="965">
                  <c:v>6.0279999997874256E-2</c:v>
                </c:pt>
                <c:pt idx="966">
                  <c:v>6.1723999999230728E-2</c:v>
                </c:pt>
                <c:pt idx="967">
                  <c:v>6.913899999926798E-2</c:v>
                </c:pt>
                <c:pt idx="968">
                  <c:v>6.2105999997584149E-2</c:v>
                </c:pt>
                <c:pt idx="969">
                  <c:v>6.1155999996117316E-2</c:v>
                </c:pt>
                <c:pt idx="970">
                  <c:v>6.5155999996932223E-2</c:v>
                </c:pt>
                <c:pt idx="971">
                  <c:v>6.985799999529263E-2</c:v>
                </c:pt>
                <c:pt idx="972">
                  <c:v>6.7517999996198341E-2</c:v>
                </c:pt>
                <c:pt idx="973">
                  <c:v>6.7294000000401866E-2</c:v>
                </c:pt>
                <c:pt idx="974">
                  <c:v>7.1791999995184597E-2</c:v>
                </c:pt>
                <c:pt idx="975">
                  <c:v>7.0236000006843824E-2</c:v>
                </c:pt>
                <c:pt idx="976">
                  <c:v>7.5344000004406553E-2</c:v>
                </c:pt>
                <c:pt idx="977">
                  <c:v>7.3066000004473608E-2</c:v>
                </c:pt>
                <c:pt idx="978">
                  <c:v>6.9398000006913207E-2</c:v>
                </c:pt>
                <c:pt idx="980">
                  <c:v>8.2959999999729916E-2</c:v>
                </c:pt>
                <c:pt idx="981">
                  <c:v>7.9569999994419049E-2</c:v>
                </c:pt>
                <c:pt idx="982">
                  <c:v>8.2068000003346242E-2</c:v>
                </c:pt>
                <c:pt idx="983">
                  <c:v>7.9952000000048429E-2</c:v>
                </c:pt>
                <c:pt idx="984">
                  <c:v>8.4118000006128568E-2</c:v>
                </c:pt>
                <c:pt idx="985">
                  <c:v>8.4724000000278465E-2</c:v>
                </c:pt>
                <c:pt idx="986">
                  <c:v>8.5943999998562504E-2</c:v>
                </c:pt>
                <c:pt idx="987">
                  <c:v>8.6110000003827736E-2</c:v>
                </c:pt>
                <c:pt idx="988">
                  <c:v>8.5275999997975305E-2</c:v>
                </c:pt>
                <c:pt idx="989">
                  <c:v>8.627600000181701E-2</c:v>
                </c:pt>
                <c:pt idx="990">
                  <c:v>9.1985999999451451E-2</c:v>
                </c:pt>
                <c:pt idx="991">
                  <c:v>8.7650000001303852E-2</c:v>
                </c:pt>
                <c:pt idx="992">
                  <c:v>8.9650000001711305E-2</c:v>
                </c:pt>
                <c:pt idx="994">
                  <c:v>9.5119999998132698E-2</c:v>
                </c:pt>
                <c:pt idx="995">
                  <c:v>9.5339999992575031E-2</c:v>
                </c:pt>
                <c:pt idx="996">
                  <c:v>9.3227999997907318E-2</c:v>
                </c:pt>
                <c:pt idx="997">
                  <c:v>9.6838000004936475E-2</c:v>
                </c:pt>
                <c:pt idx="998">
                  <c:v>9.7838000001502223E-2</c:v>
                </c:pt>
                <c:pt idx="999">
                  <c:v>9.700400000292575E-2</c:v>
                </c:pt>
                <c:pt idx="1000">
                  <c:v>9.4111999998858664E-2</c:v>
                </c:pt>
                <c:pt idx="1001">
                  <c:v>9.7887999996601138E-2</c:v>
                </c:pt>
                <c:pt idx="1002">
                  <c:v>9.7995999996783212E-2</c:v>
                </c:pt>
                <c:pt idx="1004">
                  <c:v>0.10199599999759812</c:v>
                </c:pt>
                <c:pt idx="1006">
                  <c:v>0.10115399999631336</c:v>
                </c:pt>
                <c:pt idx="1007">
                  <c:v>9.9037999993015546E-2</c:v>
                </c:pt>
                <c:pt idx="1008">
                  <c:v>0.10727599999518134</c:v>
                </c:pt>
                <c:pt idx="1009">
                  <c:v>0.10827599999902304</c:v>
                </c:pt>
                <c:pt idx="1010">
                  <c:v>0.11165800000162562</c:v>
                </c:pt>
                <c:pt idx="1011">
                  <c:v>0.10648799999762559</c:v>
                </c:pt>
                <c:pt idx="1013">
                  <c:v>0.1111700000037672</c:v>
                </c:pt>
                <c:pt idx="1014">
                  <c:v>0.1178760000038892</c:v>
                </c:pt>
                <c:pt idx="1015">
                  <c:v>0.11604200000147102</c:v>
                </c:pt>
                <c:pt idx="1016">
                  <c:v>0.1208180000030552</c:v>
                </c:pt>
                <c:pt idx="1017">
                  <c:v>0.1214819999950123</c:v>
                </c:pt>
                <c:pt idx="1018">
                  <c:v>0.1190439999991213</c:v>
                </c:pt>
                <c:pt idx="1020">
                  <c:v>0.12588600000162842</c:v>
                </c:pt>
                <c:pt idx="1021">
                  <c:v>0.12533000000257744</c:v>
                </c:pt>
                <c:pt idx="1023">
                  <c:v>0.12721400000009453</c:v>
                </c:pt>
                <c:pt idx="1024">
                  <c:v>0.12193600000318838</c:v>
                </c:pt>
                <c:pt idx="1025">
                  <c:v>0.12593600000400329</c:v>
                </c:pt>
                <c:pt idx="1028">
                  <c:v>0.12787799999205163</c:v>
                </c:pt>
                <c:pt idx="1029">
                  <c:v>0.12692799999786075</c:v>
                </c:pt>
                <c:pt idx="1030">
                  <c:v>0.13125199999922188</c:v>
                </c:pt>
                <c:pt idx="1031">
                  <c:v>0.1310280000034254</c:v>
                </c:pt>
                <c:pt idx="1033">
                  <c:v>0.12436999999772524</c:v>
                </c:pt>
                <c:pt idx="1035">
                  <c:v>0.13853599999856669</c:v>
                </c:pt>
                <c:pt idx="1041">
                  <c:v>0.14213800000288757</c:v>
                </c:pt>
                <c:pt idx="1042">
                  <c:v>0.13958200000342913</c:v>
                </c:pt>
                <c:pt idx="1043">
                  <c:v>0.13626800000201911</c:v>
                </c:pt>
                <c:pt idx="1045">
                  <c:v>0.15536799999972573</c:v>
                </c:pt>
                <c:pt idx="1046">
                  <c:v>0.14280799999687588</c:v>
                </c:pt>
                <c:pt idx="1051">
                  <c:v>0.1490200000043842</c:v>
                </c:pt>
                <c:pt idx="1052">
                  <c:v>0.14140600000246195</c:v>
                </c:pt>
                <c:pt idx="1053">
                  <c:v>0.14732000000367407</c:v>
                </c:pt>
                <c:pt idx="1055">
                  <c:v>0.15606599999591708</c:v>
                </c:pt>
                <c:pt idx="1056">
                  <c:v>0.14997600000060629</c:v>
                </c:pt>
                <c:pt idx="1058">
                  <c:v>0.15191000000049826</c:v>
                </c:pt>
                <c:pt idx="1061">
                  <c:v>0.15913999999611406</c:v>
                </c:pt>
                <c:pt idx="1063">
                  <c:v>0.16052599999966333</c:v>
                </c:pt>
                <c:pt idx="1064">
                  <c:v>0.15946800000529038</c:v>
                </c:pt>
                <c:pt idx="1067">
                  <c:v>0.16457799999625422</c:v>
                </c:pt>
                <c:pt idx="1079">
                  <c:v>0.17416199999570381</c:v>
                </c:pt>
                <c:pt idx="1082">
                  <c:v>0.17467400000168709</c:v>
                </c:pt>
                <c:pt idx="1096">
                  <c:v>0.17699799999536481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95-45B4-BED2-B00C9954B5DB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1'!$F$21:$F$1942</c:f>
              <c:numCache>
                <c:formatCode>General</c:formatCode>
                <c:ptCount val="1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</c:numCache>
            </c:numRef>
          </c:xVal>
          <c:yVal>
            <c:numRef>
              <c:f>'Active 1'!$J$21:$J$1942</c:f>
              <c:numCache>
                <c:formatCode>General</c:formatCode>
                <c:ptCount val="1922"/>
                <c:pt idx="195">
                  <c:v>-5.0043000002915505E-2</c:v>
                </c:pt>
                <c:pt idx="386">
                  <c:v>-3.1513000001723412E-2</c:v>
                </c:pt>
                <c:pt idx="390">
                  <c:v>-3.1153999996604398E-2</c:v>
                </c:pt>
                <c:pt idx="546">
                  <c:v>-2.9388000002654735E-2</c:v>
                </c:pt>
                <c:pt idx="550">
                  <c:v>-3.3197000004292931E-2</c:v>
                </c:pt>
                <c:pt idx="569">
                  <c:v>1.0400000028312206E-3</c:v>
                </c:pt>
                <c:pt idx="570">
                  <c:v>4.0399999998044223E-3</c:v>
                </c:pt>
                <c:pt idx="586">
                  <c:v>-2.2820000012870878E-3</c:v>
                </c:pt>
                <c:pt idx="588">
                  <c:v>-4.1740000015124679E-3</c:v>
                </c:pt>
                <c:pt idx="591">
                  <c:v>-1.9000000029336661E-3</c:v>
                </c:pt>
                <c:pt idx="595">
                  <c:v>4.1999992390628904E-5</c:v>
                </c:pt>
                <c:pt idx="597">
                  <c:v>-1.4139999984763563E-3</c:v>
                </c:pt>
                <c:pt idx="601">
                  <c:v>2.9080000022077002E-3</c:v>
                </c:pt>
                <c:pt idx="606">
                  <c:v>9.111000006669201E-3</c:v>
                </c:pt>
                <c:pt idx="657">
                  <c:v>-1.2199999982840382E-3</c:v>
                </c:pt>
                <c:pt idx="661">
                  <c:v>-1.2360000037006103E-3</c:v>
                </c:pt>
                <c:pt idx="666">
                  <c:v>-1.1200000080862083E-3</c:v>
                </c:pt>
                <c:pt idx="678">
                  <c:v>-6.7599999601952732E-4</c:v>
                </c:pt>
                <c:pt idx="686">
                  <c:v>-1.8559999953140505E-3</c:v>
                </c:pt>
                <c:pt idx="935">
                  <c:v>3.70519999996759E-2</c:v>
                </c:pt>
                <c:pt idx="936">
                  <c:v>3.7318000002414919E-2</c:v>
                </c:pt>
                <c:pt idx="948">
                  <c:v>4.693799999949988E-2</c:v>
                </c:pt>
                <c:pt idx="1003">
                  <c:v>9.8096000001532957E-2</c:v>
                </c:pt>
                <c:pt idx="1005">
                  <c:v>9.8114000000350643E-2</c:v>
                </c:pt>
                <c:pt idx="1019">
                  <c:v>0.12032599999656668</c:v>
                </c:pt>
                <c:pt idx="1022">
                  <c:v>0.12301400000433205</c:v>
                </c:pt>
                <c:pt idx="1036">
                  <c:v>0.135258000002068</c:v>
                </c:pt>
                <c:pt idx="1044">
                  <c:v>0.14115999999921769</c:v>
                </c:pt>
                <c:pt idx="1049">
                  <c:v>0.14265999999770429</c:v>
                </c:pt>
                <c:pt idx="1057">
                  <c:v>0.15067000000271946</c:v>
                </c:pt>
                <c:pt idx="1059">
                  <c:v>0.15301999999792315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995-45B4-BED2-B00C9954B5DB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1'!$F$21:$F$1942</c:f>
              <c:numCache>
                <c:formatCode>General</c:formatCode>
                <c:ptCount val="1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</c:numCache>
            </c:numRef>
          </c:xVal>
          <c:yVal>
            <c:numRef>
              <c:f>'Active 1'!$K$21:$K$1942</c:f>
              <c:numCache>
                <c:formatCode>General</c:formatCode>
                <c:ptCount val="1922"/>
                <c:pt idx="338">
                  <c:v>-0.22002300000167452</c:v>
                </c:pt>
                <c:pt idx="930">
                  <c:v>3.3673999998427462E-2</c:v>
                </c:pt>
                <c:pt idx="993">
                  <c:v>9.4073999993270263E-2</c:v>
                </c:pt>
                <c:pt idx="1012">
                  <c:v>0.10829800000647083</c:v>
                </c:pt>
                <c:pt idx="1026">
                  <c:v>0.12538000000495231</c:v>
                </c:pt>
                <c:pt idx="1027">
                  <c:v>0.12561199999618111</c:v>
                </c:pt>
                <c:pt idx="1032">
                  <c:v>0.13265600000158884</c:v>
                </c:pt>
                <c:pt idx="1034">
                  <c:v>0.13496999999915715</c:v>
                </c:pt>
                <c:pt idx="1037">
                  <c:v>0.13497199999983422</c:v>
                </c:pt>
                <c:pt idx="1038">
                  <c:v>0.1350120000060997</c:v>
                </c:pt>
                <c:pt idx="1039">
                  <c:v>0.13562999999703607</c:v>
                </c:pt>
                <c:pt idx="1040">
                  <c:v>0.13562999999703607</c:v>
                </c:pt>
                <c:pt idx="1047">
                  <c:v>0.14279599999281345</c:v>
                </c:pt>
                <c:pt idx="1048">
                  <c:v>0.14267200000176672</c:v>
                </c:pt>
                <c:pt idx="1050">
                  <c:v>0.14338000000134343</c:v>
                </c:pt>
                <c:pt idx="1054">
                  <c:v>0.15604599999642232</c:v>
                </c:pt>
                <c:pt idx="1060">
                  <c:v>0.15647000000171829</c:v>
                </c:pt>
                <c:pt idx="1062">
                  <c:v>0.1575379999994766</c:v>
                </c:pt>
                <c:pt idx="1065">
                  <c:v>0.15967799999634735</c:v>
                </c:pt>
                <c:pt idx="1066">
                  <c:v>0.1597780000010971</c:v>
                </c:pt>
                <c:pt idx="1068">
                  <c:v>0.16462199999659788</c:v>
                </c:pt>
                <c:pt idx="1069">
                  <c:v>0.16539199999533594</c:v>
                </c:pt>
                <c:pt idx="1070">
                  <c:v>0.16582999999809545</c:v>
                </c:pt>
                <c:pt idx="1071">
                  <c:v>0.16569100000197068</c:v>
                </c:pt>
                <c:pt idx="1072">
                  <c:v>0.16572100000485079</c:v>
                </c:pt>
                <c:pt idx="1073">
                  <c:v>0.16656199999852106</c:v>
                </c:pt>
                <c:pt idx="1074">
                  <c:v>0.16882400000031339</c:v>
                </c:pt>
                <c:pt idx="1075">
                  <c:v>0.16926799999782816</c:v>
                </c:pt>
                <c:pt idx="1076">
                  <c:v>0.16999800000485266</c:v>
                </c:pt>
                <c:pt idx="1077">
                  <c:v>0.16949400000157766</c:v>
                </c:pt>
                <c:pt idx="1078">
                  <c:v>0.17003200000181096</c:v>
                </c:pt>
                <c:pt idx="1080">
                  <c:v>0.17201799999747891</c:v>
                </c:pt>
                <c:pt idx="1081">
                  <c:v>0.17222000000037951</c:v>
                </c:pt>
                <c:pt idx="1083">
                  <c:v>0.17342899999493966</c:v>
                </c:pt>
                <c:pt idx="1084">
                  <c:v>0.17312600000150269</c:v>
                </c:pt>
                <c:pt idx="1085">
                  <c:v>0.17315699999744538</c:v>
                </c:pt>
                <c:pt idx="1086">
                  <c:v>0.17373000000225147</c:v>
                </c:pt>
                <c:pt idx="1087">
                  <c:v>0.17379600000276696</c:v>
                </c:pt>
                <c:pt idx="1088">
                  <c:v>0.17363999999361113</c:v>
                </c:pt>
                <c:pt idx="1089">
                  <c:v>0.1736799999998766</c:v>
                </c:pt>
                <c:pt idx="1090">
                  <c:v>0.17348400000628317</c:v>
                </c:pt>
                <c:pt idx="1091">
                  <c:v>0.17380599999887636</c:v>
                </c:pt>
                <c:pt idx="1092">
                  <c:v>0.17380599999887636</c:v>
                </c:pt>
                <c:pt idx="1093">
                  <c:v>0.17379399999481393</c:v>
                </c:pt>
                <c:pt idx="1094">
                  <c:v>0.17322599999897648</c:v>
                </c:pt>
                <c:pt idx="1095">
                  <c:v>0.17368400000123074</c:v>
                </c:pt>
                <c:pt idx="1097">
                  <c:v>0.17345599999680417</c:v>
                </c:pt>
                <c:pt idx="1098">
                  <c:v>0.17345599999680417</c:v>
                </c:pt>
                <c:pt idx="1099">
                  <c:v>0.17350799999985611</c:v>
                </c:pt>
                <c:pt idx="1100">
                  <c:v>0.17370600000140257</c:v>
                </c:pt>
                <c:pt idx="1101">
                  <c:v>0.17355800000223098</c:v>
                </c:pt>
                <c:pt idx="1102">
                  <c:v>0.17368799999530893</c:v>
                </c:pt>
                <c:pt idx="1103">
                  <c:v>0.17362599999614758</c:v>
                </c:pt>
                <c:pt idx="1104">
                  <c:v>0.17439400000148453</c:v>
                </c:pt>
                <c:pt idx="1105">
                  <c:v>0.17493599999579601</c:v>
                </c:pt>
                <c:pt idx="1106">
                  <c:v>0.17603800000506453</c:v>
                </c:pt>
                <c:pt idx="1107">
                  <c:v>0.17805699999735225</c:v>
                </c:pt>
                <c:pt idx="1108">
                  <c:v>0.17695599999569822</c:v>
                </c:pt>
                <c:pt idx="1109">
                  <c:v>0.17900499999814201</c:v>
                </c:pt>
                <c:pt idx="1110">
                  <c:v>0.1774680000016815</c:v>
                </c:pt>
                <c:pt idx="1111">
                  <c:v>0.1772179999970831</c:v>
                </c:pt>
                <c:pt idx="1112">
                  <c:v>0.17965099999855738</c:v>
                </c:pt>
                <c:pt idx="1113">
                  <c:v>0.17822399999568006</c:v>
                </c:pt>
                <c:pt idx="1114">
                  <c:v>0.17861699999775738</c:v>
                </c:pt>
                <c:pt idx="1115">
                  <c:v>0.1834789999993518</c:v>
                </c:pt>
                <c:pt idx="1116">
                  <c:v>0.17933800000173505</c:v>
                </c:pt>
                <c:pt idx="1117">
                  <c:v>0.18118699999467935</c:v>
                </c:pt>
                <c:pt idx="1118">
                  <c:v>0.17835299999569543</c:v>
                </c:pt>
                <c:pt idx="1119">
                  <c:v>0.17916799999511568</c:v>
                </c:pt>
                <c:pt idx="1120">
                  <c:v>0.17526100000395672</c:v>
                </c:pt>
                <c:pt idx="1121">
                  <c:v>0.17880999999761116</c:v>
                </c:pt>
                <c:pt idx="1122">
                  <c:v>0.17927400000189664</c:v>
                </c:pt>
                <c:pt idx="1123">
                  <c:v>0.1790160000018659</c:v>
                </c:pt>
                <c:pt idx="1124">
                  <c:v>0.17892399999982445</c:v>
                </c:pt>
                <c:pt idx="1125">
                  <c:v>0.17968999999720836</c:v>
                </c:pt>
                <c:pt idx="1126">
                  <c:v>0.181934000000183</c:v>
                </c:pt>
                <c:pt idx="1127">
                  <c:v>0.1830919999993057</c:v>
                </c:pt>
                <c:pt idx="1128">
                  <c:v>0.18617799999628915</c:v>
                </c:pt>
                <c:pt idx="1129">
                  <c:v>0.1866879999943194</c:v>
                </c:pt>
                <c:pt idx="1130">
                  <c:v>0.18721999999979744</c:v>
                </c:pt>
                <c:pt idx="1131">
                  <c:v>0.18716200000199024</c:v>
                </c:pt>
                <c:pt idx="1132">
                  <c:v>0.18777799999952549</c:v>
                </c:pt>
                <c:pt idx="1133">
                  <c:v>0.19234599999617785</c:v>
                </c:pt>
                <c:pt idx="1134">
                  <c:v>0.19273199999588542</c:v>
                </c:pt>
                <c:pt idx="1135">
                  <c:v>0.1927979999964009</c:v>
                </c:pt>
                <c:pt idx="1136">
                  <c:v>0.19400599999789847</c:v>
                </c:pt>
                <c:pt idx="1137">
                  <c:v>0.19479800000408432</c:v>
                </c:pt>
                <c:pt idx="1138">
                  <c:v>0.19413999999960652</c:v>
                </c:pt>
                <c:pt idx="1139">
                  <c:v>0.19438199999422068</c:v>
                </c:pt>
                <c:pt idx="1140">
                  <c:v>0.19892400000389898</c:v>
                </c:pt>
                <c:pt idx="1141">
                  <c:v>0.19974999999976717</c:v>
                </c:pt>
                <c:pt idx="1142">
                  <c:v>0.20559999999386491</c:v>
                </c:pt>
                <c:pt idx="1143">
                  <c:v>0.20599399999628076</c:v>
                </c:pt>
                <c:pt idx="1144">
                  <c:v>0.20610199999646284</c:v>
                </c:pt>
                <c:pt idx="1145">
                  <c:v>0.20889599999645725</c:v>
                </c:pt>
                <c:pt idx="1146">
                  <c:v>0.20883799999865005</c:v>
                </c:pt>
                <c:pt idx="1147">
                  <c:v>0.21098000000347383</c:v>
                </c:pt>
                <c:pt idx="1148">
                  <c:v>6.227999999828171E-2</c:v>
                </c:pt>
                <c:pt idx="1149">
                  <c:v>9.8495999998704065E-2</c:v>
                </c:pt>
                <c:pt idx="1150">
                  <c:v>0.14981799999804934</c:v>
                </c:pt>
                <c:pt idx="1151">
                  <c:v>0.15239999999903375</c:v>
                </c:pt>
                <c:pt idx="1152">
                  <c:v>0.16017799999826821</c:v>
                </c:pt>
                <c:pt idx="1153">
                  <c:v>0.16556199999467935</c:v>
                </c:pt>
                <c:pt idx="1154">
                  <c:v>0.17139799999858951</c:v>
                </c:pt>
                <c:pt idx="1155">
                  <c:v>0.17044800000439864</c:v>
                </c:pt>
                <c:pt idx="1156">
                  <c:v>0.17033200000150828</c:v>
                </c:pt>
                <c:pt idx="1157">
                  <c:v>0.17181799999525538</c:v>
                </c:pt>
                <c:pt idx="1158">
                  <c:v>0.17201799999747891</c:v>
                </c:pt>
                <c:pt idx="1159">
                  <c:v>0.17332600000372622</c:v>
                </c:pt>
                <c:pt idx="1160">
                  <c:v>0.17373000000225147</c:v>
                </c:pt>
                <c:pt idx="1161">
                  <c:v>0.17389600000024075</c:v>
                </c:pt>
                <c:pt idx="1162">
                  <c:v>0.17400600000109989</c:v>
                </c:pt>
                <c:pt idx="1163">
                  <c:v>0.17315599999710685</c:v>
                </c:pt>
                <c:pt idx="1164">
                  <c:v>0.17300800000521122</c:v>
                </c:pt>
                <c:pt idx="1165">
                  <c:v>0.17489400000340538</c:v>
                </c:pt>
                <c:pt idx="1166">
                  <c:v>0.17493599999579601</c:v>
                </c:pt>
                <c:pt idx="1167">
                  <c:v>0.175838000002841</c:v>
                </c:pt>
                <c:pt idx="1168">
                  <c:v>0.17987400000129128</c:v>
                </c:pt>
                <c:pt idx="1169">
                  <c:v>0.17981600000348408</c:v>
                </c:pt>
                <c:pt idx="1170">
                  <c:v>0.17992400000366615</c:v>
                </c:pt>
                <c:pt idx="1171">
                  <c:v>0.18009000000165543</c:v>
                </c:pt>
                <c:pt idx="1172">
                  <c:v>0.181934000000183</c:v>
                </c:pt>
                <c:pt idx="1173">
                  <c:v>0.18371000000479398</c:v>
                </c:pt>
                <c:pt idx="1174">
                  <c:v>0.18220000000292202</c:v>
                </c:pt>
                <c:pt idx="1175">
                  <c:v>0.18319999999948777</c:v>
                </c:pt>
                <c:pt idx="1176">
                  <c:v>0.18236599999363534</c:v>
                </c:pt>
                <c:pt idx="1177">
                  <c:v>0.18326600000000326</c:v>
                </c:pt>
                <c:pt idx="1178">
                  <c:v>0.18180999999458436</c:v>
                </c:pt>
                <c:pt idx="1179">
                  <c:v>0.18380999999499181</c:v>
                </c:pt>
                <c:pt idx="1180">
                  <c:v>0.18389299999398645</c:v>
                </c:pt>
                <c:pt idx="1181">
                  <c:v>0.18610800000169547</c:v>
                </c:pt>
                <c:pt idx="1182">
                  <c:v>0.18219200000021374</c:v>
                </c:pt>
                <c:pt idx="1183">
                  <c:v>0.18697799999790732</c:v>
                </c:pt>
                <c:pt idx="1184">
                  <c:v>0.18714400000317255</c:v>
                </c:pt>
                <c:pt idx="1185">
                  <c:v>0.1855879999930039</c:v>
                </c:pt>
                <c:pt idx="1186">
                  <c:v>0.18491999999969266</c:v>
                </c:pt>
                <c:pt idx="1187">
                  <c:v>0.18486200000188546</c:v>
                </c:pt>
                <c:pt idx="1188">
                  <c:v>0.18700199999875622</c:v>
                </c:pt>
                <c:pt idx="1189">
                  <c:v>0.18730199999845354</c:v>
                </c:pt>
                <c:pt idx="1190">
                  <c:v>0.18730199999845354</c:v>
                </c:pt>
                <c:pt idx="1191">
                  <c:v>0.18760199999815086</c:v>
                </c:pt>
                <c:pt idx="1192">
                  <c:v>0.18807799999922281</c:v>
                </c:pt>
                <c:pt idx="1193">
                  <c:v>0.19214599999395432</c:v>
                </c:pt>
                <c:pt idx="1194">
                  <c:v>0.19253200000093784</c:v>
                </c:pt>
                <c:pt idx="1195">
                  <c:v>0.19269799999892712</c:v>
                </c:pt>
                <c:pt idx="1196">
                  <c:v>0.19380599999567494</c:v>
                </c:pt>
                <c:pt idx="1197">
                  <c:v>0.19146599999658065</c:v>
                </c:pt>
                <c:pt idx="1198">
                  <c:v>0.19179799999983516</c:v>
                </c:pt>
                <c:pt idx="1199">
                  <c:v>0.19174000000202795</c:v>
                </c:pt>
                <c:pt idx="1200">
                  <c:v>0.1916819999969448</c:v>
                </c:pt>
                <c:pt idx="1201">
                  <c:v>0.1978499999968335</c:v>
                </c:pt>
                <c:pt idx="1202">
                  <c:v>0.20529999999416759</c:v>
                </c:pt>
                <c:pt idx="1203">
                  <c:v>0.20579400000133319</c:v>
                </c:pt>
                <c:pt idx="1204">
                  <c:v>0.20590200000151526</c:v>
                </c:pt>
                <c:pt idx="1205">
                  <c:v>0.20869599999423372</c:v>
                </c:pt>
                <c:pt idx="1206">
                  <c:v>0.20996200000081444</c:v>
                </c:pt>
                <c:pt idx="1207">
                  <c:v>0.20996200000081444</c:v>
                </c:pt>
                <c:pt idx="1208">
                  <c:v>0.21036199999798555</c:v>
                </c:pt>
                <c:pt idx="1209">
                  <c:v>0.21029400000406895</c:v>
                </c:pt>
                <c:pt idx="1210">
                  <c:v>0.21029400000406895</c:v>
                </c:pt>
                <c:pt idx="1211">
                  <c:v>0.21049399999901652</c:v>
                </c:pt>
                <c:pt idx="1212">
                  <c:v>0.20973800000501797</c:v>
                </c:pt>
                <c:pt idx="1213">
                  <c:v>0.21043800000188639</c:v>
                </c:pt>
                <c:pt idx="1214">
                  <c:v>0.21073800000158371</c:v>
                </c:pt>
                <c:pt idx="1215">
                  <c:v>0.20967999999993481</c:v>
                </c:pt>
                <c:pt idx="1216">
                  <c:v>0.2101799999945797</c:v>
                </c:pt>
                <c:pt idx="1217">
                  <c:v>0.21067999999650056</c:v>
                </c:pt>
                <c:pt idx="1218">
                  <c:v>0.2106019999991986</c:v>
                </c:pt>
                <c:pt idx="1219">
                  <c:v>0.21140200000081677</c:v>
                </c:pt>
                <c:pt idx="1220">
                  <c:v>0.21140200000081677</c:v>
                </c:pt>
                <c:pt idx="1221">
                  <c:v>0.21422399999573827</c:v>
                </c:pt>
                <c:pt idx="1222">
                  <c:v>0.21505599999363767</c:v>
                </c:pt>
                <c:pt idx="1223">
                  <c:v>0.21608199999900535</c:v>
                </c:pt>
                <c:pt idx="1224">
                  <c:v>0.21892400000069756</c:v>
                </c:pt>
                <c:pt idx="1225">
                  <c:v>0.21866799999406794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995-45B4-BED2-B00C9954B5DB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1'!$F$21:$F$1942</c:f>
              <c:numCache>
                <c:formatCode>General</c:formatCode>
                <c:ptCount val="1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</c:numCache>
            </c:numRef>
          </c:xVal>
          <c:yVal>
            <c:numRef>
              <c:f>'Active 1'!$L$21:$L$1942</c:f>
              <c:numCache>
                <c:formatCode>General</c:formatCode>
                <c:ptCount val="192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995-45B4-BED2-B00C9954B5DB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1'!$F$21:$F$1942</c:f>
              <c:numCache>
                <c:formatCode>General</c:formatCode>
                <c:ptCount val="1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</c:numCache>
            </c:numRef>
          </c:xVal>
          <c:yVal>
            <c:numRef>
              <c:f>'Active 1'!$M$21:$M$1942</c:f>
              <c:numCache>
                <c:formatCode>General</c:formatCode>
                <c:ptCount val="192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995-45B4-BED2-B00C9954B5DB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1'!$F$21:$F$1942</c:f>
              <c:numCache>
                <c:formatCode>General</c:formatCode>
                <c:ptCount val="1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</c:numCache>
            </c:numRef>
          </c:xVal>
          <c:yVal>
            <c:numRef>
              <c:f>'Active 1'!$N$21:$N$1942</c:f>
              <c:numCache>
                <c:formatCode>General</c:formatCode>
                <c:ptCount val="192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995-45B4-BED2-B00C9954B5DB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1'!$F$21:$F$1942</c:f>
              <c:numCache>
                <c:formatCode>General</c:formatCode>
                <c:ptCount val="1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</c:numCache>
            </c:numRef>
          </c:xVal>
          <c:yVal>
            <c:numRef>
              <c:f>'Active 1'!$O$21:$O$1942</c:f>
              <c:numCache>
                <c:formatCode>General</c:formatCode>
                <c:ptCount val="1922"/>
                <c:pt idx="1063">
                  <c:v>0.14506678461775843</c:v>
                </c:pt>
                <c:pt idx="1064">
                  <c:v>0.14523699897516421</c:v>
                </c:pt>
                <c:pt idx="1065">
                  <c:v>0.14608807076219318</c:v>
                </c:pt>
                <c:pt idx="1066">
                  <c:v>0.14608807076219318</c:v>
                </c:pt>
                <c:pt idx="1067">
                  <c:v>0.14918287726048043</c:v>
                </c:pt>
                <c:pt idx="1068">
                  <c:v>0.14921382532546332</c:v>
                </c:pt>
                <c:pt idx="1069">
                  <c:v>0.14975541646266358</c:v>
                </c:pt>
                <c:pt idx="1070">
                  <c:v>0.15020416340491524</c:v>
                </c:pt>
                <c:pt idx="1071">
                  <c:v>0.15021190042116098</c:v>
                </c:pt>
                <c:pt idx="1072">
                  <c:v>0.15021190042116098</c:v>
                </c:pt>
                <c:pt idx="1073">
                  <c:v>0.15029700759986389</c:v>
                </c:pt>
                <c:pt idx="1074">
                  <c:v>0.15294306715589948</c:v>
                </c:pt>
                <c:pt idx="1075">
                  <c:v>0.15374771684545416</c:v>
                </c:pt>
                <c:pt idx="1076">
                  <c:v>0.1539798273328257</c:v>
                </c:pt>
                <c:pt idx="1077">
                  <c:v>0.15425835991767153</c:v>
                </c:pt>
                <c:pt idx="1078">
                  <c:v>0.1547071068599232</c:v>
                </c:pt>
                <c:pt idx="1079">
                  <c:v>0.15493921734729474</c:v>
                </c:pt>
                <c:pt idx="1080">
                  <c:v>0.15722937415602731</c:v>
                </c:pt>
                <c:pt idx="1081">
                  <c:v>0.15786380948817622</c:v>
                </c:pt>
                <c:pt idx="1082">
                  <c:v>0.15797212771561628</c:v>
                </c:pt>
                <c:pt idx="1083">
                  <c:v>0.15839766360913074</c:v>
                </c:pt>
                <c:pt idx="1084">
                  <c:v>0.15899341386005103</c:v>
                </c:pt>
                <c:pt idx="1085">
                  <c:v>0.16109014526264068</c:v>
                </c:pt>
                <c:pt idx="1086">
                  <c:v>0.16180968777349244</c:v>
                </c:pt>
                <c:pt idx="1087">
                  <c:v>0.16185610987096674</c:v>
                </c:pt>
                <c:pt idx="1088">
                  <c:v>0.16266075956052142</c:v>
                </c:pt>
                <c:pt idx="1089">
                  <c:v>0.16266075956052142</c:v>
                </c:pt>
                <c:pt idx="1090">
                  <c:v>0.16269170762550431</c:v>
                </c:pt>
                <c:pt idx="1091">
                  <c:v>0.16580198815628303</c:v>
                </c:pt>
                <c:pt idx="1092">
                  <c:v>0.16580198815628303</c:v>
                </c:pt>
                <c:pt idx="1093">
                  <c:v>0.16586388428624874</c:v>
                </c:pt>
                <c:pt idx="1094">
                  <c:v>0.16595672848119739</c:v>
                </c:pt>
                <c:pt idx="1095">
                  <c:v>0.16617336493607746</c:v>
                </c:pt>
                <c:pt idx="1096">
                  <c:v>0.1663590533259747</c:v>
                </c:pt>
                <c:pt idx="1097">
                  <c:v>0.16696254059314072</c:v>
                </c:pt>
                <c:pt idx="1098">
                  <c:v>0.16696254059314072</c:v>
                </c:pt>
                <c:pt idx="1099">
                  <c:v>0.16953122998671913</c:v>
                </c:pt>
                <c:pt idx="1100">
                  <c:v>0.17044419790371387</c:v>
                </c:pt>
                <c:pt idx="1101">
                  <c:v>0.17069178242357688</c:v>
                </c:pt>
                <c:pt idx="1102">
                  <c:v>0.17092389291094842</c:v>
                </c:pt>
                <c:pt idx="1103">
                  <c:v>0.17098578904091413</c:v>
                </c:pt>
                <c:pt idx="1104">
                  <c:v>0.17360090053196689</c:v>
                </c:pt>
                <c:pt idx="1105">
                  <c:v>0.17454481651394446</c:v>
                </c:pt>
                <c:pt idx="1106">
                  <c:v>0.17750035671980882</c:v>
                </c:pt>
                <c:pt idx="1107">
                  <c:v>0.17904002295270674</c:v>
                </c:pt>
                <c:pt idx="1108">
                  <c:v>0.17910965609891819</c:v>
                </c:pt>
                <c:pt idx="1109">
                  <c:v>0.17917928924512963</c:v>
                </c:pt>
                <c:pt idx="1110">
                  <c:v>0.17920250029386678</c:v>
                </c:pt>
                <c:pt idx="1111">
                  <c:v>0.17927987045632396</c:v>
                </c:pt>
                <c:pt idx="1112">
                  <c:v>0.17930308150506116</c:v>
                </c:pt>
                <c:pt idx="1113">
                  <c:v>0.17932629255379831</c:v>
                </c:pt>
                <c:pt idx="1114">
                  <c:v>0.17934950360253546</c:v>
                </c:pt>
                <c:pt idx="1115">
                  <c:v>0.18199556315857104</c:v>
                </c:pt>
                <c:pt idx="1116">
                  <c:v>0.18214256646723967</c:v>
                </c:pt>
                <c:pt idx="1117">
                  <c:v>0.18221219961345117</c:v>
                </c:pt>
                <c:pt idx="1118">
                  <c:v>0.18225862171092547</c:v>
                </c:pt>
                <c:pt idx="1119">
                  <c:v>0.18237467695461126</c:v>
                </c:pt>
                <c:pt idx="1120">
                  <c:v>0.18247525816580559</c:v>
                </c:pt>
                <c:pt idx="1121">
                  <c:v>0.18254489131201704</c:v>
                </c:pt>
                <c:pt idx="1122">
                  <c:v>0.18273057970191428</c:v>
                </c:pt>
                <c:pt idx="1123">
                  <c:v>0.18290079405932005</c:v>
                </c:pt>
                <c:pt idx="1124">
                  <c:v>0.18311743051420018</c:v>
                </c:pt>
                <c:pt idx="1125">
                  <c:v>0.18316385261167448</c:v>
                </c:pt>
                <c:pt idx="1126">
                  <c:v>0.18628960717494461</c:v>
                </c:pt>
                <c:pt idx="1127">
                  <c:v>0.18766679606668243</c:v>
                </c:pt>
                <c:pt idx="1128">
                  <c:v>0.19096276498735834</c:v>
                </c:pt>
                <c:pt idx="1129">
                  <c:v>0.19104013514981552</c:v>
                </c:pt>
                <c:pt idx="1130">
                  <c:v>0.19113297934476417</c:v>
                </c:pt>
                <c:pt idx="1131">
                  <c:v>0.19130319370216994</c:v>
                </c:pt>
                <c:pt idx="1132">
                  <c:v>0.1917364666119302</c:v>
                </c:pt>
                <c:pt idx="1133">
                  <c:v>0.1947384289152688</c:v>
                </c:pt>
                <c:pt idx="1134">
                  <c:v>0.19493959133765751</c:v>
                </c:pt>
                <c:pt idx="1135">
                  <c:v>0.19498601343513181</c:v>
                </c:pt>
                <c:pt idx="1136">
                  <c:v>0.19520264989001188</c:v>
                </c:pt>
                <c:pt idx="1137">
                  <c:v>0.1957597150597036</c:v>
                </c:pt>
                <c:pt idx="1138">
                  <c:v>0.19592992941710938</c:v>
                </c:pt>
                <c:pt idx="1139">
                  <c:v>0.19610014377451521</c:v>
                </c:pt>
                <c:pt idx="1140">
                  <c:v>0.19859146300563643</c:v>
                </c:pt>
                <c:pt idx="1141">
                  <c:v>0.19987580770242566</c:v>
                </c:pt>
                <c:pt idx="1142">
                  <c:v>0.20335746501299881</c:v>
                </c:pt>
                <c:pt idx="1143">
                  <c:v>0.20377526389026759</c:v>
                </c:pt>
                <c:pt idx="1144">
                  <c:v>0.20399190034514772</c:v>
                </c:pt>
                <c:pt idx="1145">
                  <c:v>0.2067308040961319</c:v>
                </c:pt>
                <c:pt idx="1146">
                  <c:v>0.20690101845353773</c:v>
                </c:pt>
                <c:pt idx="1147">
                  <c:v>0.20861863606008715</c:v>
                </c:pt>
                <c:pt idx="1148">
                  <c:v>0.10416891674289239</c:v>
                </c:pt>
                <c:pt idx="1149">
                  <c:v>0.11620771402122979</c:v>
                </c:pt>
                <c:pt idx="1150">
                  <c:v>0.1402079384154474</c:v>
                </c:pt>
                <c:pt idx="1151">
                  <c:v>0.14223503667182555</c:v>
                </c:pt>
                <c:pt idx="1152">
                  <c:v>0.14608807076219318</c:v>
                </c:pt>
                <c:pt idx="1153">
                  <c:v>0.15029700759986389</c:v>
                </c:pt>
                <c:pt idx="1154">
                  <c:v>0.1539798273328257</c:v>
                </c:pt>
                <c:pt idx="1155">
                  <c:v>0.1543666781451116</c:v>
                </c:pt>
                <c:pt idx="1156">
                  <c:v>0.1547071068599232</c:v>
                </c:pt>
                <c:pt idx="1157">
                  <c:v>0.15722937415602731</c:v>
                </c:pt>
                <c:pt idx="1158">
                  <c:v>0.15722937415602731</c:v>
                </c:pt>
                <c:pt idx="1159">
                  <c:v>0.15899341386005103</c:v>
                </c:pt>
                <c:pt idx="1160">
                  <c:v>0.16180968777349244</c:v>
                </c:pt>
                <c:pt idx="1161">
                  <c:v>0.16185610987096674</c:v>
                </c:pt>
                <c:pt idx="1162">
                  <c:v>0.16580198815628303</c:v>
                </c:pt>
                <c:pt idx="1163">
                  <c:v>0.16696254059314072</c:v>
                </c:pt>
                <c:pt idx="1164">
                  <c:v>0.16953122998671913</c:v>
                </c:pt>
                <c:pt idx="1165">
                  <c:v>0.17360090053196689</c:v>
                </c:pt>
                <c:pt idx="1166">
                  <c:v>0.17454481651394446</c:v>
                </c:pt>
                <c:pt idx="1167">
                  <c:v>0.17750035671980882</c:v>
                </c:pt>
                <c:pt idx="1168">
                  <c:v>0.18273057970191428</c:v>
                </c:pt>
                <c:pt idx="1169">
                  <c:v>0.18290079405932005</c:v>
                </c:pt>
                <c:pt idx="1170">
                  <c:v>0.18311743051420018</c:v>
                </c:pt>
                <c:pt idx="1171">
                  <c:v>0.18316385261167448</c:v>
                </c:pt>
                <c:pt idx="1172">
                  <c:v>0.18628960717494461</c:v>
                </c:pt>
                <c:pt idx="1173">
                  <c:v>0.18641339943487609</c:v>
                </c:pt>
                <c:pt idx="1174">
                  <c:v>0.18710973089699076</c:v>
                </c:pt>
                <c:pt idx="1175">
                  <c:v>0.18710973089699076</c:v>
                </c:pt>
                <c:pt idx="1176">
                  <c:v>0.18715615299446506</c:v>
                </c:pt>
                <c:pt idx="1177">
                  <c:v>0.18715615299446506</c:v>
                </c:pt>
                <c:pt idx="1178">
                  <c:v>0.18718710105944794</c:v>
                </c:pt>
                <c:pt idx="1179">
                  <c:v>0.18718710105944794</c:v>
                </c:pt>
                <c:pt idx="1180">
                  <c:v>0.18721031210818509</c:v>
                </c:pt>
                <c:pt idx="1181">
                  <c:v>0.18732636735187083</c:v>
                </c:pt>
                <c:pt idx="1182">
                  <c:v>0.18766679606668243</c:v>
                </c:pt>
                <c:pt idx="1183">
                  <c:v>0.19096276498735834</c:v>
                </c:pt>
                <c:pt idx="1184">
                  <c:v>0.19100918708483269</c:v>
                </c:pt>
                <c:pt idx="1185">
                  <c:v>0.19104013514981552</c:v>
                </c:pt>
                <c:pt idx="1186">
                  <c:v>0.19113297934476417</c:v>
                </c:pt>
                <c:pt idx="1187">
                  <c:v>0.19130319370216994</c:v>
                </c:pt>
                <c:pt idx="1188">
                  <c:v>0.19161267435199866</c:v>
                </c:pt>
                <c:pt idx="1189">
                  <c:v>0.19161267435199866</c:v>
                </c:pt>
                <c:pt idx="1190">
                  <c:v>0.19161267435199866</c:v>
                </c:pt>
                <c:pt idx="1191">
                  <c:v>0.19161267435199866</c:v>
                </c:pt>
                <c:pt idx="1192">
                  <c:v>0.1917364666119302</c:v>
                </c:pt>
                <c:pt idx="1193">
                  <c:v>0.1947384289152688</c:v>
                </c:pt>
                <c:pt idx="1194">
                  <c:v>0.19493959133765751</c:v>
                </c:pt>
                <c:pt idx="1195">
                  <c:v>0.19498601343513181</c:v>
                </c:pt>
                <c:pt idx="1196">
                  <c:v>0.19520264989001188</c:v>
                </c:pt>
                <c:pt idx="1197">
                  <c:v>0.19566687086475501</c:v>
                </c:pt>
                <c:pt idx="1198">
                  <c:v>0.1957597150597036</c:v>
                </c:pt>
                <c:pt idx="1199">
                  <c:v>0.19592992941710938</c:v>
                </c:pt>
                <c:pt idx="1200">
                  <c:v>0.19610014377451521</c:v>
                </c:pt>
                <c:pt idx="1201">
                  <c:v>0.19987580770242566</c:v>
                </c:pt>
                <c:pt idx="1202">
                  <c:v>0.20335746501299881</c:v>
                </c:pt>
                <c:pt idx="1203">
                  <c:v>0.20377526389026759</c:v>
                </c:pt>
                <c:pt idx="1204">
                  <c:v>0.20399190034514772</c:v>
                </c:pt>
                <c:pt idx="1205">
                  <c:v>0.2067308040961319</c:v>
                </c:pt>
                <c:pt idx="1206">
                  <c:v>0.20755092781817805</c:v>
                </c:pt>
                <c:pt idx="1207">
                  <c:v>0.20755092781817805</c:v>
                </c:pt>
                <c:pt idx="1208">
                  <c:v>0.20755092781817805</c:v>
                </c:pt>
                <c:pt idx="1209">
                  <c:v>0.20764377201312664</c:v>
                </c:pt>
                <c:pt idx="1210">
                  <c:v>0.20764377201312664</c:v>
                </c:pt>
                <c:pt idx="1211">
                  <c:v>0.20764377201312664</c:v>
                </c:pt>
                <c:pt idx="1212">
                  <c:v>0.20767472007810953</c:v>
                </c:pt>
                <c:pt idx="1213">
                  <c:v>0.20767472007810953</c:v>
                </c:pt>
                <c:pt idx="1214">
                  <c:v>0.20767472007810953</c:v>
                </c:pt>
                <c:pt idx="1215">
                  <c:v>0.20784493443551535</c:v>
                </c:pt>
                <c:pt idx="1216">
                  <c:v>0.20784493443551535</c:v>
                </c:pt>
                <c:pt idx="1217">
                  <c:v>0.20784493443551535</c:v>
                </c:pt>
                <c:pt idx="1218">
                  <c:v>0.20786040846800677</c:v>
                </c:pt>
                <c:pt idx="1219">
                  <c:v>0.20786040846800677</c:v>
                </c:pt>
                <c:pt idx="1220">
                  <c:v>0.20786040846800677</c:v>
                </c:pt>
                <c:pt idx="1221">
                  <c:v>0.21097068899878543</c:v>
                </c:pt>
                <c:pt idx="1222">
                  <c:v>0.21183723481830588</c:v>
                </c:pt>
                <c:pt idx="1223">
                  <c:v>0.21312157951509511</c:v>
                </c:pt>
                <c:pt idx="1224">
                  <c:v>0.21561289874621634</c:v>
                </c:pt>
                <c:pt idx="1225">
                  <c:v>0.21564384681119922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995-45B4-BED2-B00C9954B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592040"/>
        <c:axId val="1"/>
      </c:scatterChart>
      <c:valAx>
        <c:axId val="448592040"/>
        <c:scaling>
          <c:orientation val="minMax"/>
          <c:min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1592484185557"/>
              <c:y val="0.868504097538266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356020942408377E-2"/>
              <c:y val="0.385322385160570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5920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8150123904668983"/>
          <c:y val="0.9204921861831491"/>
          <c:w val="0.72600477296358901"/>
          <c:h val="6.11624005714882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And - LiTE residuals</a:t>
            </a:r>
          </a:p>
        </c:rich>
      </c:tx>
      <c:layout>
        <c:manualLayout>
          <c:xMode val="edge"/>
          <c:yMode val="edge"/>
          <c:x val="0.36849710982658962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61271676300579"/>
          <c:y val="0.13802835886382986"/>
          <c:w val="0.82658959537572252"/>
          <c:h val="0.70704322601676117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(2)'!$AB$21:$AB$950</c:f>
              <c:numCache>
                <c:formatCode>General</c:formatCode>
                <c:ptCount val="930"/>
                <c:pt idx="0">
                  <c:v>2.354921793266114E-2</c:v>
                </c:pt>
                <c:pt idx="1">
                  <c:v>-3.8318683399239682E-2</c:v>
                </c:pt>
                <c:pt idx="2">
                  <c:v>-3.2421613129116053E-2</c:v>
                </c:pt>
                <c:pt idx="3">
                  <c:v>-3.5947732624677708E-2</c:v>
                </c:pt>
                <c:pt idx="4">
                  <c:v>-4.3036128970369555E-2</c:v>
                </c:pt>
                <c:pt idx="5">
                  <c:v>-3.006532571624778E-2</c:v>
                </c:pt>
                <c:pt idx="6">
                  <c:v>-3.4890946216222074E-2</c:v>
                </c:pt>
                <c:pt idx="7">
                  <c:v>-3.4404315197113275E-2</c:v>
                </c:pt>
                <c:pt idx="8">
                  <c:v>-3.4594070626557095E-2</c:v>
                </c:pt>
                <c:pt idx="9">
                  <c:v>-3.1045661645476213E-2</c:v>
                </c:pt>
                <c:pt idx="10">
                  <c:v>-3.5208874863303728E-2</c:v>
                </c:pt>
                <c:pt idx="11">
                  <c:v>-3.373467526488716E-2</c:v>
                </c:pt>
                <c:pt idx="12">
                  <c:v>-4.1360765618619247E-2</c:v>
                </c:pt>
                <c:pt idx="13">
                  <c:v>-3.4536193455925117E-2</c:v>
                </c:pt>
                <c:pt idx="14">
                  <c:v>-3.2938226361892115E-2</c:v>
                </c:pt>
                <c:pt idx="15">
                  <c:v>-3.6801621242994006E-2</c:v>
                </c:pt>
                <c:pt idx="16">
                  <c:v>-3.3965088347283484E-2</c:v>
                </c:pt>
                <c:pt idx="17">
                  <c:v>-3.2265088346573351E-2</c:v>
                </c:pt>
                <c:pt idx="18">
                  <c:v>-2.2268020094903314E-2</c:v>
                </c:pt>
                <c:pt idx="19">
                  <c:v>-3.4663450753413851E-2</c:v>
                </c:pt>
                <c:pt idx="20">
                  <c:v>-3.4227589921809798E-2</c:v>
                </c:pt>
                <c:pt idx="21">
                  <c:v>-3.0566800953486205E-2</c:v>
                </c:pt>
                <c:pt idx="22">
                  <c:v>-3.6237980060923672E-2</c:v>
                </c:pt>
                <c:pt idx="23">
                  <c:v>-2.7037980060504573E-2</c:v>
                </c:pt>
                <c:pt idx="24">
                  <c:v>-4.6375634341659748E-2</c:v>
                </c:pt>
                <c:pt idx="25">
                  <c:v>-0.20417905420811158</c:v>
                </c:pt>
                <c:pt idx="26">
                  <c:v>-0.13168407036255478</c:v>
                </c:pt>
                <c:pt idx="27">
                  <c:v>-3.7618792840183407E-2</c:v>
                </c:pt>
                <c:pt idx="28">
                  <c:v>-3.2767989991327441E-2</c:v>
                </c:pt>
                <c:pt idx="29">
                  <c:v>-0.21216232375572527</c:v>
                </c:pt>
                <c:pt idx="30">
                  <c:v>-3.6846828811673608E-2</c:v>
                </c:pt>
                <c:pt idx="31">
                  <c:v>-3.5316786737163312E-2</c:v>
                </c:pt>
                <c:pt idx="32">
                  <c:v>-3.6155268152073108E-2</c:v>
                </c:pt>
                <c:pt idx="33">
                  <c:v>-3.4555268148836762E-2</c:v>
                </c:pt>
                <c:pt idx="34">
                  <c:v>-3.2455268150955521E-2</c:v>
                </c:pt>
                <c:pt idx="35">
                  <c:v>-3.603529943326586E-2</c:v>
                </c:pt>
                <c:pt idx="36">
                  <c:v>-3.6370872480449803E-2</c:v>
                </c:pt>
                <c:pt idx="37">
                  <c:v>-2.994019047735608E-2</c:v>
                </c:pt>
                <c:pt idx="38">
                  <c:v>-3.3693588877501443E-2</c:v>
                </c:pt>
                <c:pt idx="39">
                  <c:v>-3.366010511696222E-2</c:v>
                </c:pt>
                <c:pt idx="40">
                  <c:v>-2.1567387453362747E-2</c:v>
                </c:pt>
                <c:pt idx="41">
                  <c:v>-3.2307883291911164E-2</c:v>
                </c:pt>
                <c:pt idx="42">
                  <c:v>-2.8785690995209712E-2</c:v>
                </c:pt>
                <c:pt idx="43">
                  <c:v>-3.0672399771493931E-2</c:v>
                </c:pt>
                <c:pt idx="44">
                  <c:v>-3.2393662974097542E-2</c:v>
                </c:pt>
                <c:pt idx="45">
                  <c:v>-3.3515007408186706E-2</c:v>
                </c:pt>
                <c:pt idx="46">
                  <c:v>-4.3401808492786478E-2</c:v>
                </c:pt>
                <c:pt idx="47">
                  <c:v>-3.7288626114544698E-2</c:v>
                </c:pt>
                <c:pt idx="48">
                  <c:v>-2.6388626120691424E-2</c:v>
                </c:pt>
                <c:pt idx="49">
                  <c:v>-3.2766691581302285E-2</c:v>
                </c:pt>
                <c:pt idx="50">
                  <c:v>-3.106231001309076E-2</c:v>
                </c:pt>
                <c:pt idx="51">
                  <c:v>-3.106231001309076E-2</c:v>
                </c:pt>
                <c:pt idx="52">
                  <c:v>-3.1836057125405298E-2</c:v>
                </c:pt>
                <c:pt idx="53">
                  <c:v>-2.9905506058162248E-2</c:v>
                </c:pt>
                <c:pt idx="54">
                  <c:v>-3.1201148246813186E-2</c:v>
                </c:pt>
                <c:pt idx="55">
                  <c:v>-3.020114824297148E-2</c:v>
                </c:pt>
                <c:pt idx="56">
                  <c:v>-3.020114824297148E-2</c:v>
                </c:pt>
                <c:pt idx="57">
                  <c:v>-3.1088084531056756E-2</c:v>
                </c:pt>
                <c:pt idx="58">
                  <c:v>-3.1453317728083269E-2</c:v>
                </c:pt>
                <c:pt idx="59">
                  <c:v>-2.8453317723834106E-2</c:v>
                </c:pt>
                <c:pt idx="60">
                  <c:v>-2.9340305614975377E-2</c:v>
                </c:pt>
                <c:pt idx="61">
                  <c:v>-3.0114321613535649E-2</c:v>
                </c:pt>
                <c:pt idx="62">
                  <c:v>-3.1479756710525976E-2</c:v>
                </c:pt>
                <c:pt idx="63">
                  <c:v>-3.1732371862717206E-2</c:v>
                </c:pt>
                <c:pt idx="64">
                  <c:v>-3.1872283176232571E-2</c:v>
                </c:pt>
                <c:pt idx="65">
                  <c:v>-3.175943669855831E-2</c:v>
                </c:pt>
                <c:pt idx="66">
                  <c:v>-3.1012415622346384E-2</c:v>
                </c:pt>
                <c:pt idx="67">
                  <c:v>-3.1307171304188301E-2</c:v>
                </c:pt>
                <c:pt idx="68">
                  <c:v>-3.3194474593785904E-2</c:v>
                </c:pt>
                <c:pt idx="69">
                  <c:v>-3.0786007502974055E-2</c:v>
                </c:pt>
                <c:pt idx="70">
                  <c:v>-2.9652116100013587E-2</c:v>
                </c:pt>
                <c:pt idx="71">
                  <c:v>-2.7179953352815367E-2</c:v>
                </c:pt>
                <c:pt idx="72">
                  <c:v>-2.9981927817645335E-2</c:v>
                </c:pt>
                <c:pt idx="73">
                  <c:v>-2.898192781380363E-2</c:v>
                </c:pt>
                <c:pt idx="74">
                  <c:v>-2.7981927817237882E-2</c:v>
                </c:pt>
                <c:pt idx="75">
                  <c:v>-2.6981927813396176E-2</c:v>
                </c:pt>
                <c:pt idx="76">
                  <c:v>-2.8869102148410236E-2</c:v>
                </c:pt>
                <c:pt idx="77">
                  <c:v>-2.8514311558430445E-2</c:v>
                </c:pt>
                <c:pt idx="78">
                  <c:v>-2.8288332626996357E-2</c:v>
                </c:pt>
                <c:pt idx="79">
                  <c:v>-3.054055112768558E-2</c:v>
                </c:pt>
                <c:pt idx="80">
                  <c:v>-2.8427483677766964E-2</c:v>
                </c:pt>
                <c:pt idx="81">
                  <c:v>-2.8956023265823166E-2</c:v>
                </c:pt>
                <c:pt idx="82">
                  <c:v>-3.5250660488153021E-2</c:v>
                </c:pt>
                <c:pt idx="83">
                  <c:v>-3.5432352974206292E-2</c:v>
                </c:pt>
                <c:pt idx="84">
                  <c:v>-3.6518003979544036E-2</c:v>
                </c:pt>
                <c:pt idx="85">
                  <c:v>-3.2306845077791004E-2</c:v>
                </c:pt>
                <c:pt idx="86">
                  <c:v>-2.7306845073134391E-2</c:v>
                </c:pt>
                <c:pt idx="87">
                  <c:v>-3.0192191101776428E-2</c:v>
                </c:pt>
                <c:pt idx="88">
                  <c:v>-3.2552932313128405E-2</c:v>
                </c:pt>
                <c:pt idx="89">
                  <c:v>-3.3273599438703588E-2</c:v>
                </c:pt>
                <c:pt idx="90">
                  <c:v>-3.0858600049893006E-2</c:v>
                </c:pt>
                <c:pt idx="91">
                  <c:v>-3.0698196801110265E-2</c:v>
                </c:pt>
                <c:pt idx="92">
                  <c:v>-3.1582992734070725E-2</c:v>
                </c:pt>
                <c:pt idx="93">
                  <c:v>-3.8172833358946931E-2</c:v>
                </c:pt>
                <c:pt idx="94">
                  <c:v>-2.1532006838945641E-2</c:v>
                </c:pt>
                <c:pt idx="95">
                  <c:v>-3.1826882027085869E-2</c:v>
                </c:pt>
                <c:pt idx="96">
                  <c:v>-2.9826882033954373E-2</c:v>
                </c:pt>
                <c:pt idx="97">
                  <c:v>-3.2954622247787405E-2</c:v>
                </c:pt>
                <c:pt idx="98">
                  <c:v>-3.1197159170761504E-2</c:v>
                </c:pt>
                <c:pt idx="99">
                  <c:v>-3.1197159170761504E-2</c:v>
                </c:pt>
                <c:pt idx="100">
                  <c:v>-2.7554976259284047E-2</c:v>
                </c:pt>
                <c:pt idx="101">
                  <c:v>-3.1448025778926671E-2</c:v>
                </c:pt>
                <c:pt idx="102">
                  <c:v>-2.9448025778519217E-2</c:v>
                </c:pt>
                <c:pt idx="103">
                  <c:v>-3.0331794255077073E-2</c:v>
                </c:pt>
                <c:pt idx="104">
                  <c:v>-3.4455374795837809E-2</c:v>
                </c:pt>
                <c:pt idx="105">
                  <c:v>-3.0455374795022902E-2</c:v>
                </c:pt>
                <c:pt idx="106">
                  <c:v>-3.6487364690475768E-2</c:v>
                </c:pt>
                <c:pt idx="107">
                  <c:v>-3.5979998178897118E-2</c:v>
                </c:pt>
                <c:pt idx="108">
                  <c:v>-2.9979998177674754E-2</c:v>
                </c:pt>
                <c:pt idx="109">
                  <c:v>-2.9979998177674754E-2</c:v>
                </c:pt>
                <c:pt idx="110">
                  <c:v>-3.585084004397205E-2</c:v>
                </c:pt>
                <c:pt idx="111">
                  <c:v>-3.1731194399906723E-2</c:v>
                </c:pt>
                <c:pt idx="112">
                  <c:v>-3.5818057292412005E-2</c:v>
                </c:pt>
                <c:pt idx="113">
                  <c:v>-3.0318057285834539E-2</c:v>
                </c:pt>
                <c:pt idx="114">
                  <c:v>-3.2611476688237995E-2</c:v>
                </c:pt>
                <c:pt idx="115">
                  <c:v>-2.4611476686608177E-2</c:v>
                </c:pt>
                <c:pt idx="116">
                  <c:v>-3.3578452592843686E-2</c:v>
                </c:pt>
                <c:pt idx="117">
                  <c:v>-3.5665186191318921E-2</c:v>
                </c:pt>
                <c:pt idx="118">
                  <c:v>-3.0545225382735651E-2</c:v>
                </c:pt>
                <c:pt idx="119">
                  <c:v>-2.8545225389604155E-2</c:v>
                </c:pt>
                <c:pt idx="120">
                  <c:v>-2.7545225385762449E-2</c:v>
                </c:pt>
                <c:pt idx="121">
                  <c:v>-2.7425190812359598E-2</c:v>
                </c:pt>
                <c:pt idx="122">
                  <c:v>-2.7718496164503108E-2</c:v>
                </c:pt>
                <c:pt idx="123">
                  <c:v>-2.9771401601911079E-2</c:v>
                </c:pt>
                <c:pt idx="124">
                  <c:v>-2.7771401601503626E-2</c:v>
                </c:pt>
                <c:pt idx="125">
                  <c:v>-2.5513752059609041E-2</c:v>
                </c:pt>
                <c:pt idx="126">
                  <c:v>-3.22718769706037E-2</c:v>
                </c:pt>
                <c:pt idx="127">
                  <c:v>-2.7736739719310573E-2</c:v>
                </c:pt>
                <c:pt idx="128">
                  <c:v>-3.1615551245210191E-2</c:v>
                </c:pt>
                <c:pt idx="129">
                  <c:v>-2.7179481728577561E-2</c:v>
                </c:pt>
                <c:pt idx="130">
                  <c:v>-2.6154930890731933E-2</c:v>
                </c:pt>
                <c:pt idx="131">
                  <c:v>-3.1787894382480773E-2</c:v>
                </c:pt>
                <c:pt idx="132">
                  <c:v>-3.0466801019657683E-2</c:v>
                </c:pt>
                <c:pt idx="133">
                  <c:v>-2.8466801026526187E-2</c:v>
                </c:pt>
                <c:pt idx="134">
                  <c:v>-3.0689720232792424E-2</c:v>
                </c:pt>
                <c:pt idx="135">
                  <c:v>-3.2980939215261733E-2</c:v>
                </c:pt>
                <c:pt idx="136">
                  <c:v>-3.6019154051327447E-2</c:v>
                </c:pt>
                <c:pt idx="137">
                  <c:v>-3.2310282002264032E-2</c:v>
                </c:pt>
                <c:pt idx="138">
                  <c:v>-3.5183597116048036E-2</c:v>
                </c:pt>
                <c:pt idx="139">
                  <c:v>-3.8765749800155964E-2</c:v>
                </c:pt>
                <c:pt idx="140">
                  <c:v>-3.238486537605044E-2</c:v>
                </c:pt>
                <c:pt idx="141">
                  <c:v>-3.2257694907947776E-2</c:v>
                </c:pt>
                <c:pt idx="142">
                  <c:v>-3.216636540445237E-2</c:v>
                </c:pt>
                <c:pt idx="143">
                  <c:v>-3.0364537380157302E-2</c:v>
                </c:pt>
                <c:pt idx="144">
                  <c:v>-4.3236515493914843E-2</c:v>
                </c:pt>
                <c:pt idx="145">
                  <c:v>-3.0270710070349906E-2</c:v>
                </c:pt>
                <c:pt idx="146">
                  <c:v>-3.1789091461518662E-2</c:v>
                </c:pt>
                <c:pt idx="147">
                  <c:v>-3.3369715642996303E-2</c:v>
                </c:pt>
                <c:pt idx="148">
                  <c:v>-3.136971564258885E-2</c:v>
                </c:pt>
                <c:pt idx="149">
                  <c:v>-3.4852416098835319E-2</c:v>
                </c:pt>
                <c:pt idx="150">
                  <c:v>-2.9852416101454664E-2</c:v>
                </c:pt>
                <c:pt idx="151">
                  <c:v>-3.7232655385965839E-2</c:v>
                </c:pt>
                <c:pt idx="152">
                  <c:v>-2.7812370963101039E-2</c:v>
                </c:pt>
                <c:pt idx="153">
                  <c:v>-3.2039430324085613E-2</c:v>
                </c:pt>
                <c:pt idx="154">
                  <c:v>-2.9121301265887183E-2</c:v>
                </c:pt>
                <c:pt idx="155">
                  <c:v>-2.9045464135547497E-2</c:v>
                </c:pt>
                <c:pt idx="156">
                  <c:v>-2.9045464135547497E-2</c:v>
                </c:pt>
                <c:pt idx="157">
                  <c:v>-3.1156532965949314E-2</c:v>
                </c:pt>
                <c:pt idx="158">
                  <c:v>-3.1156532965949314E-2</c:v>
                </c:pt>
                <c:pt idx="159">
                  <c:v>-2.8156532961700155E-2</c:v>
                </c:pt>
                <c:pt idx="160">
                  <c:v>-2.8156532961700155E-2</c:v>
                </c:pt>
                <c:pt idx="161">
                  <c:v>-2.6156532961292701E-2</c:v>
                </c:pt>
                <c:pt idx="162">
                  <c:v>-3.1004643486260128E-2</c:v>
                </c:pt>
                <c:pt idx="163">
                  <c:v>-3.1004643486260128E-2</c:v>
                </c:pt>
                <c:pt idx="164">
                  <c:v>-2.9654727564153584E-2</c:v>
                </c:pt>
                <c:pt idx="165">
                  <c:v>-2.906037482984352E-2</c:v>
                </c:pt>
                <c:pt idx="166">
                  <c:v>-2.0060374831647958E-2</c:v>
                </c:pt>
                <c:pt idx="167">
                  <c:v>-2.6780320354164958E-2</c:v>
                </c:pt>
                <c:pt idx="168">
                  <c:v>-3.0784249025158125E-2</c:v>
                </c:pt>
                <c:pt idx="169">
                  <c:v>-3.0681196833564819E-2</c:v>
                </c:pt>
                <c:pt idx="170">
                  <c:v>-2.8574667995958241E-2</c:v>
                </c:pt>
                <c:pt idx="171">
                  <c:v>-5.3518661828472619E-2</c:v>
                </c:pt>
                <c:pt idx="172">
                  <c:v>-2.9738406366414314E-2</c:v>
                </c:pt>
                <c:pt idx="173">
                  <c:v>-5.7318391169562027E-2</c:v>
                </c:pt>
                <c:pt idx="174">
                  <c:v>-4.1451615387526147E-2</c:v>
                </c:pt>
                <c:pt idx="175">
                  <c:v>-2.5451615384266518E-2</c:v>
                </c:pt>
                <c:pt idx="176">
                  <c:v>-1.9775523291885182E-2</c:v>
                </c:pt>
                <c:pt idx="177">
                  <c:v>-2.5159738184798289E-2</c:v>
                </c:pt>
                <c:pt idx="178">
                  <c:v>-2.7350594041870825E-2</c:v>
                </c:pt>
                <c:pt idx="179">
                  <c:v>-2.1387544200740603E-2</c:v>
                </c:pt>
                <c:pt idx="180">
                  <c:v>-2.1417739607482552E-2</c:v>
                </c:pt>
                <c:pt idx="181">
                  <c:v>-2.4691647062581683E-2</c:v>
                </c:pt>
                <c:pt idx="182">
                  <c:v>-2.6060934389481902E-2</c:v>
                </c:pt>
                <c:pt idx="183">
                  <c:v>-2.2087842302455293E-2</c:v>
                </c:pt>
                <c:pt idx="184">
                  <c:v>-4.9075810009537139E-3</c:v>
                </c:pt>
                <c:pt idx="185">
                  <c:v>-1.1368750571490664E-2</c:v>
                </c:pt>
                <c:pt idx="186">
                  <c:v>-1.2005833935700198E-2</c:v>
                </c:pt>
                <c:pt idx="187">
                  <c:v>-2.3187706858371779E-2</c:v>
                </c:pt>
                <c:pt idx="188">
                  <c:v>-2.4523959995896804E-2</c:v>
                </c:pt>
                <c:pt idx="189">
                  <c:v>-2.0107416803162102E-2</c:v>
                </c:pt>
                <c:pt idx="190">
                  <c:v>-2.0086252001362315E-2</c:v>
                </c:pt>
                <c:pt idx="191">
                  <c:v>-1.7086252004389114E-2</c:v>
                </c:pt>
                <c:pt idx="192">
                  <c:v>-2.3428264099248367E-2</c:v>
                </c:pt>
                <c:pt idx="193">
                  <c:v>-2.2428264095406662E-2</c:v>
                </c:pt>
                <c:pt idx="194">
                  <c:v>-1.0428264100237897E-2</c:v>
                </c:pt>
                <c:pt idx="195">
                  <c:v>-2.0988668282193295E-2</c:v>
                </c:pt>
                <c:pt idx="196">
                  <c:v>-1.9597331169905825E-2</c:v>
                </c:pt>
                <c:pt idx="197">
                  <c:v>-1.9688401543953779E-2</c:v>
                </c:pt>
                <c:pt idx="198">
                  <c:v>-1.9985176410194455E-2</c:v>
                </c:pt>
                <c:pt idx="199">
                  <c:v>-1.093722932257583E-2</c:v>
                </c:pt>
                <c:pt idx="200">
                  <c:v>-2.1260627228924765E-2</c:v>
                </c:pt>
                <c:pt idx="201">
                  <c:v>-2.2984457598995346E-2</c:v>
                </c:pt>
                <c:pt idx="202">
                  <c:v>-2.0503487366379441E-2</c:v>
                </c:pt>
                <c:pt idx="203">
                  <c:v>-2.0034941262220232E-2</c:v>
                </c:pt>
                <c:pt idx="204">
                  <c:v>-1.7034941265247031E-2</c:v>
                </c:pt>
                <c:pt idx="205">
                  <c:v>-1.8425977358826475E-2</c:v>
                </c:pt>
                <c:pt idx="206">
                  <c:v>-1.9857206762028123E-2</c:v>
                </c:pt>
                <c:pt idx="207">
                  <c:v>-1.0957206761306348E-2</c:v>
                </c:pt>
                <c:pt idx="208">
                  <c:v>-8.9572067608988948E-3</c:v>
                </c:pt>
                <c:pt idx="209">
                  <c:v>-1.5522806279410349E-2</c:v>
                </c:pt>
                <c:pt idx="210">
                  <c:v>-1.6753975006293532E-2</c:v>
                </c:pt>
                <c:pt idx="211">
                  <c:v>-7.7539750008220124E-3</c:v>
                </c:pt>
                <c:pt idx="212">
                  <c:v>-1.5878247604849908E-2</c:v>
                </c:pt>
                <c:pt idx="213">
                  <c:v>-9.1764773998375786E-3</c:v>
                </c:pt>
                <c:pt idx="214">
                  <c:v>-1.7674684789880442E-2</c:v>
                </c:pt>
                <c:pt idx="215">
                  <c:v>-1.9267291068925906E-2</c:v>
                </c:pt>
                <c:pt idx="216">
                  <c:v>-1.7103829630025272E-2</c:v>
                </c:pt>
                <c:pt idx="217">
                  <c:v>-1.2103829632644617E-2</c:v>
                </c:pt>
                <c:pt idx="218">
                  <c:v>-2.3899358780560848E-2</c:v>
                </c:pt>
                <c:pt idx="219">
                  <c:v>-0.22799249149550094</c:v>
                </c:pt>
                <c:pt idx="220">
                  <c:v>-1.7405744387194149E-2</c:v>
                </c:pt>
                <c:pt idx="221">
                  <c:v>-1.9233543969945224E-2</c:v>
                </c:pt>
                <c:pt idx="222">
                  <c:v>-1.8233543966103518E-2</c:v>
                </c:pt>
                <c:pt idx="223">
                  <c:v>-8.9178362800839926E-3</c:v>
                </c:pt>
                <c:pt idx="224">
                  <c:v>-1.8294413007429497E-2</c:v>
                </c:pt>
                <c:pt idx="225">
                  <c:v>-1.399004180332666E-2</c:v>
                </c:pt>
                <c:pt idx="226">
                  <c:v>-7.9900418093802571E-3</c:v>
                </c:pt>
                <c:pt idx="227">
                  <c:v>-1.927713306631482E-2</c:v>
                </c:pt>
                <c:pt idx="228">
                  <c:v>-1.4659834454139167E-2</c:v>
                </c:pt>
                <c:pt idx="229">
                  <c:v>-1.7029687804516341E-2</c:v>
                </c:pt>
                <c:pt idx="230">
                  <c:v>-1.4029687807543139E-2</c:v>
                </c:pt>
                <c:pt idx="231">
                  <c:v>-1.034520394142952E-2</c:v>
                </c:pt>
                <c:pt idx="232">
                  <c:v>-2.3452039397997056E-3</c:v>
                </c:pt>
                <c:pt idx="233">
                  <c:v>-1.7608288336314851E-2</c:v>
                </c:pt>
                <c:pt idx="234">
                  <c:v>-1.4177986255845276E-2</c:v>
                </c:pt>
                <c:pt idx="235">
                  <c:v>-1.1809847263146142E-2</c:v>
                </c:pt>
                <c:pt idx="236">
                  <c:v>-1.4183870491894764E-2</c:v>
                </c:pt>
                <c:pt idx="237">
                  <c:v>-1.218387049148731E-2</c:v>
                </c:pt>
                <c:pt idx="238">
                  <c:v>-8.04928646229882E-4</c:v>
                </c:pt>
                <c:pt idx="239">
                  <c:v>-1.2163538841148253E-2</c:v>
                </c:pt>
                <c:pt idx="240">
                  <c:v>-6.1417994934186131E-3</c:v>
                </c:pt>
                <c:pt idx="241">
                  <c:v>-1.4499453111261211E-2</c:v>
                </c:pt>
                <c:pt idx="242">
                  <c:v>-1.0690123198548044E-2</c:v>
                </c:pt>
                <c:pt idx="243">
                  <c:v>-4.6901231973256827E-3</c:v>
                </c:pt>
                <c:pt idx="244">
                  <c:v>-1.347577492439073E-2</c:v>
                </c:pt>
                <c:pt idx="245">
                  <c:v>-1.1475774923983276E-2</c:v>
                </c:pt>
                <c:pt idx="246">
                  <c:v>-1.0356238887659384E-2</c:v>
                </c:pt>
                <c:pt idx="247">
                  <c:v>-9.6505729067301732E-3</c:v>
                </c:pt>
                <c:pt idx="248">
                  <c:v>-8.1776458902689531E-3</c:v>
                </c:pt>
                <c:pt idx="249">
                  <c:v>-7.1244422617583042E-3</c:v>
                </c:pt>
                <c:pt idx="250">
                  <c:v>-9.2160872335344569E-3</c:v>
                </c:pt>
                <c:pt idx="251">
                  <c:v>-1.0784750638984463E-2</c:v>
                </c:pt>
                <c:pt idx="252">
                  <c:v>-1.3876211960805874E-2</c:v>
                </c:pt>
                <c:pt idx="253">
                  <c:v>-7.5360357073090654E-3</c:v>
                </c:pt>
                <c:pt idx="254">
                  <c:v>-7.9411225312130129E-3</c:v>
                </c:pt>
                <c:pt idx="255">
                  <c:v>-6.5480176560536547E-3</c:v>
                </c:pt>
                <c:pt idx="256">
                  <c:v>-6.0707672954128785E-3</c:v>
                </c:pt>
                <c:pt idx="257">
                  <c:v>-5.8548829829436428E-3</c:v>
                </c:pt>
                <c:pt idx="258">
                  <c:v>-7.5912451441055148E-3</c:v>
                </c:pt>
                <c:pt idx="259">
                  <c:v>-6.6047656341694586E-3</c:v>
                </c:pt>
                <c:pt idx="260">
                  <c:v>-9.1728319527983257E-3</c:v>
                </c:pt>
                <c:pt idx="261">
                  <c:v>-7.4795292925223028E-3</c:v>
                </c:pt>
                <c:pt idx="262">
                  <c:v>-5.5248718592794278E-3</c:v>
                </c:pt>
                <c:pt idx="263">
                  <c:v>-7.008870236081292E-3</c:v>
                </c:pt>
                <c:pt idx="264">
                  <c:v>-6.3994986851755769E-3</c:v>
                </c:pt>
                <c:pt idx="265">
                  <c:v>-1.1834723410285436E-3</c:v>
                </c:pt>
                <c:pt idx="266">
                  <c:v>-3.9674398056462438E-3</c:v>
                </c:pt>
                <c:pt idx="267">
                  <c:v>-4.1485049361799312E-3</c:v>
                </c:pt>
                <c:pt idx="268">
                  <c:v>-8.2389852589572991E-3</c:v>
                </c:pt>
                <c:pt idx="269">
                  <c:v>-4.2389852581423918E-3</c:v>
                </c:pt>
                <c:pt idx="270">
                  <c:v>7.6101473923826345E-4</c:v>
                </c:pt>
                <c:pt idx="271">
                  <c:v>-2.1843931514637558E-3</c:v>
                </c:pt>
                <c:pt idx="272">
                  <c:v>1.1904102737902715E-3</c:v>
                </c:pt>
                <c:pt idx="273">
                  <c:v>2.779625295198119E-3</c:v>
                </c:pt>
                <c:pt idx="274">
                  <c:v>2.4266495292492333E-3</c:v>
                </c:pt>
                <c:pt idx="275">
                  <c:v>-1.5337798312473317E-3</c:v>
                </c:pt>
                <c:pt idx="276">
                  <c:v>6.8899484697060786E-3</c:v>
                </c:pt>
                <c:pt idx="277">
                  <c:v>3.0473540530424133E-3</c:v>
                </c:pt>
                <c:pt idx="278">
                  <c:v>5.2619974965206354E-3</c:v>
                </c:pt>
                <c:pt idx="279">
                  <c:v>6.8111970601096878E-3</c:v>
                </c:pt>
                <c:pt idx="280">
                  <c:v>1.9235227168408378E-3</c:v>
                </c:pt>
                <c:pt idx="281">
                  <c:v>2.073643871887952E-3</c:v>
                </c:pt>
                <c:pt idx="282">
                  <c:v>3.0736438757296577E-3</c:v>
                </c:pt>
                <c:pt idx="283">
                  <c:v>7.1169212099009413E-4</c:v>
                </c:pt>
                <c:pt idx="284">
                  <c:v>1.8116921223055873E-3</c:v>
                </c:pt>
                <c:pt idx="285">
                  <c:v>4.2877797367671588E-3</c:v>
                </c:pt>
                <c:pt idx="286">
                  <c:v>2.2399193804330045E-3</c:v>
                </c:pt>
                <c:pt idx="287">
                  <c:v>3.1440549191998277E-3</c:v>
                </c:pt>
                <c:pt idx="288">
                  <c:v>7.5239510196434978E-3</c:v>
                </c:pt>
                <c:pt idx="289">
                  <c:v>3.2619237183389494E-3</c:v>
                </c:pt>
                <c:pt idx="290">
                  <c:v>1.9517406942530188E-3</c:v>
                </c:pt>
                <c:pt idx="291">
                  <c:v>1.0690620584345991E-3</c:v>
                </c:pt>
                <c:pt idx="292">
                  <c:v>-7.1718963688872928E-4</c:v>
                </c:pt>
                <c:pt idx="293">
                  <c:v>3.496529834168394E-3</c:v>
                </c:pt>
                <c:pt idx="294">
                  <c:v>3.7102203253985781E-3</c:v>
                </c:pt>
                <c:pt idx="295">
                  <c:v>5.1859978059649219E-3</c:v>
                </c:pt>
                <c:pt idx="296">
                  <c:v>6.1859978098066275E-3</c:v>
                </c:pt>
                <c:pt idx="297">
                  <c:v>-1.2704227634640973E-3</c:v>
                </c:pt>
                <c:pt idx="298">
                  <c:v>3.729577233916558E-3</c:v>
                </c:pt>
                <c:pt idx="299">
                  <c:v>5.0918991703255883E-3</c:v>
                </c:pt>
                <c:pt idx="300">
                  <c:v>6.8292393315394972E-3</c:v>
                </c:pt>
                <c:pt idx="301">
                  <c:v>1.3626130384873095E-2</c:v>
                </c:pt>
                <c:pt idx="302">
                  <c:v>6.9475478030692778E-3</c:v>
                </c:pt>
                <c:pt idx="303">
                  <c:v>6.3707626019986995E-3</c:v>
                </c:pt>
                <c:pt idx="304">
                  <c:v>5.268146703220275E-3</c:v>
                </c:pt>
                <c:pt idx="305">
                  <c:v>1.474245040311941E-2</c:v>
                </c:pt>
                <c:pt idx="306">
                  <c:v>5.479595878804774E-3</c:v>
                </c:pt>
                <c:pt idx="307">
                  <c:v>2.9538740453932148E-3</c:v>
                </c:pt>
                <c:pt idx="308">
                  <c:v>9.9538740431813245E-3</c:v>
                </c:pt>
                <c:pt idx="309">
                  <c:v>1.1953874043588778E-2</c:v>
                </c:pt>
                <c:pt idx="310">
                  <c:v>6.691006737255715E-3</c:v>
                </c:pt>
                <c:pt idx="311">
                  <c:v>6.5879141449321395E-3</c:v>
                </c:pt>
                <c:pt idx="312">
                  <c:v>9.2733414268295917E-3</c:v>
                </c:pt>
                <c:pt idx="313">
                  <c:v>1.5273341428051953E-2</c:v>
                </c:pt>
                <c:pt idx="314">
                  <c:v>1.2380899558549006E-2</c:v>
                </c:pt>
                <c:pt idx="315">
                  <c:v>4.8029809549266708E-3</c:v>
                </c:pt>
                <c:pt idx="316">
                  <c:v>6.013962203511288E-3</c:v>
                </c:pt>
                <c:pt idx="317">
                  <c:v>1.0437051588974892E-2</c:v>
                </c:pt>
                <c:pt idx="318">
                  <c:v>1.0647395498308931E-2</c:v>
                </c:pt>
                <c:pt idx="319">
                  <c:v>5.9617808802204693E-3</c:v>
                </c:pt>
                <c:pt idx="320">
                  <c:v>9.9617808810353765E-3</c:v>
                </c:pt>
                <c:pt idx="321">
                  <c:v>6.4548828985327798E-3</c:v>
                </c:pt>
                <c:pt idx="322">
                  <c:v>1.3373066698161117E-2</c:v>
                </c:pt>
                <c:pt idx="323">
                  <c:v>9.6770900765500035E-3</c:v>
                </c:pt>
                <c:pt idx="324">
                  <c:v>9.5646388300575161E-3</c:v>
                </c:pt>
                <c:pt idx="325">
                  <c:v>1.2659462369876579E-2</c:v>
                </c:pt>
                <c:pt idx="326">
                  <c:v>1.3659462366442327E-2</c:v>
                </c:pt>
                <c:pt idx="327">
                  <c:v>1.5489439468156499E-2</c:v>
                </c:pt>
                <c:pt idx="328">
                  <c:v>9.1683673921365109E-3</c:v>
                </c:pt>
                <c:pt idx="329">
                  <c:v>1.2168367389109713E-2</c:v>
                </c:pt>
                <c:pt idx="330">
                  <c:v>3.5829020240845111E-3</c:v>
                </c:pt>
                <c:pt idx="331">
                  <c:v>1.026153128212182E-2</c:v>
                </c:pt>
                <c:pt idx="332">
                  <c:v>1.2261531282529273E-2</c:v>
                </c:pt>
                <c:pt idx="333">
                  <c:v>1.6757062133902993E-3</c:v>
                </c:pt>
                <c:pt idx="334">
                  <c:v>1.4560965739717484E-2</c:v>
                </c:pt>
                <c:pt idx="335">
                  <c:v>1.1296598424644822E-2</c:v>
                </c:pt>
                <c:pt idx="336">
                  <c:v>1.7296598425867185E-2</c:v>
                </c:pt>
                <c:pt idx="337">
                  <c:v>1.0388193414532225E-2</c:v>
                </c:pt>
                <c:pt idx="338">
                  <c:v>1.6388193415754586E-2</c:v>
                </c:pt>
                <c:pt idx="339">
                  <c:v>1.659487566342319E-2</c:v>
                </c:pt>
                <c:pt idx="340">
                  <c:v>2.1475156977375544E-2</c:v>
                </c:pt>
                <c:pt idx="341">
                  <c:v>5.6790080342340177E-3</c:v>
                </c:pt>
                <c:pt idx="342">
                  <c:v>1.8679008033244487E-2</c:v>
                </c:pt>
                <c:pt idx="343">
                  <c:v>1.4120925259169468E-2</c:v>
                </c:pt>
                <c:pt idx="344">
                  <c:v>2.0604604800655034E-2</c:v>
                </c:pt>
                <c:pt idx="345">
                  <c:v>2.2604604801062488E-2</c:v>
                </c:pt>
                <c:pt idx="346">
                  <c:v>1.3010179396872682E-2</c:v>
                </c:pt>
                <c:pt idx="347">
                  <c:v>1.6554817272183955E-2</c:v>
                </c:pt>
                <c:pt idx="348">
                  <c:v>1.7554817268749703E-2</c:v>
                </c:pt>
                <c:pt idx="349">
                  <c:v>1.8554817272591409E-2</c:v>
                </c:pt>
                <c:pt idx="350">
                  <c:v>2.855481726735272E-2</c:v>
                </c:pt>
                <c:pt idx="351">
                  <c:v>2.0108877249237381E-2</c:v>
                </c:pt>
                <c:pt idx="352">
                  <c:v>1.8310802682850409E-2</c:v>
                </c:pt>
                <c:pt idx="353">
                  <c:v>1.7930580309700843E-2</c:v>
                </c:pt>
                <c:pt idx="354">
                  <c:v>1.3664291715232131E-2</c:v>
                </c:pt>
                <c:pt idx="355">
                  <c:v>1.8723428132992777E-2</c:v>
                </c:pt>
                <c:pt idx="356">
                  <c:v>1.8456261176470763E-2</c:v>
                </c:pt>
                <c:pt idx="357">
                  <c:v>2.0456261176878217E-2</c:v>
                </c:pt>
                <c:pt idx="358">
                  <c:v>1.6921906810110562E-2</c:v>
                </c:pt>
                <c:pt idx="359">
                  <c:v>2.0180661343374064E-2</c:v>
                </c:pt>
                <c:pt idx="360">
                  <c:v>2.0833693506784396E-2</c:v>
                </c:pt>
                <c:pt idx="361">
                  <c:v>2.389168622169336E-2</c:v>
                </c:pt>
                <c:pt idx="362">
                  <c:v>2.0146101422334358E-2</c:v>
                </c:pt>
                <c:pt idx="363">
                  <c:v>2.3596058395500531E-2</c:v>
                </c:pt>
                <c:pt idx="364">
                  <c:v>1.6792900209723044E-2</c:v>
                </c:pt>
                <c:pt idx="365">
                  <c:v>1.7989679033872195E-2</c:v>
                </c:pt>
                <c:pt idx="366">
                  <c:v>1.7454163231199679E-2</c:v>
                </c:pt>
                <c:pt idx="367">
                  <c:v>1.9454163231607133E-2</c:v>
                </c:pt>
                <c:pt idx="368">
                  <c:v>1.5115251064398063E-2</c:v>
                </c:pt>
                <c:pt idx="369">
                  <c:v>2.1561635536986777E-2</c:v>
                </c:pt>
                <c:pt idx="370">
                  <c:v>1.7565635537526013E-2</c:v>
                </c:pt>
                <c:pt idx="371">
                  <c:v>1.7293712413038443E-2</c:v>
                </c:pt>
                <c:pt idx="372">
                  <c:v>1.8293712409604191E-2</c:v>
                </c:pt>
                <c:pt idx="373">
                  <c:v>2.2595083111040908E-2</c:v>
                </c:pt>
                <c:pt idx="374">
                  <c:v>1.3409997818088354E-2</c:v>
                </c:pt>
                <c:pt idx="375">
                  <c:v>2.3449980239875538E-2</c:v>
                </c:pt>
                <c:pt idx="376">
                  <c:v>2.4449980236441286E-2</c:v>
                </c:pt>
                <c:pt idx="377">
                  <c:v>1.9642547785371531E-2</c:v>
                </c:pt>
                <c:pt idx="378">
                  <c:v>2.1642547785778985E-2</c:v>
                </c:pt>
                <c:pt idx="379">
                  <c:v>1.471934172988134E-2</c:v>
                </c:pt>
                <c:pt idx="380">
                  <c:v>1.5719341733723045E-2</c:v>
                </c:pt>
                <c:pt idx="381">
                  <c:v>1.6719341730288793E-2</c:v>
                </c:pt>
                <c:pt idx="382">
                  <c:v>2.371934173535286E-2</c:v>
                </c:pt>
                <c:pt idx="383">
                  <c:v>2.0911353726705693E-2</c:v>
                </c:pt>
                <c:pt idx="384">
                  <c:v>2.3103298841509631E-2</c:v>
                </c:pt>
                <c:pt idx="385">
                  <c:v>2.0870409453774517E-2</c:v>
                </c:pt>
                <c:pt idx="386">
                  <c:v>1.6366900575323397E-2</c:v>
                </c:pt>
                <c:pt idx="387">
                  <c:v>2.0210267005521074E-2</c:v>
                </c:pt>
                <c:pt idx="388">
                  <c:v>1.9940654103997618E-2</c:v>
                </c:pt>
                <c:pt idx="389">
                  <c:v>2.1940654104405072E-2</c:v>
                </c:pt>
                <c:pt idx="390">
                  <c:v>1.8640402618207472E-2</c:v>
                </c:pt>
                <c:pt idx="391">
                  <c:v>1.8290226534019998E-2</c:v>
                </c:pt>
                <c:pt idx="392">
                  <c:v>2.02385588495466E-2</c:v>
                </c:pt>
                <c:pt idx="393">
                  <c:v>1.8370559435742052E-2</c:v>
                </c:pt>
                <c:pt idx="394">
                  <c:v>1.155764261890754E-2</c:v>
                </c:pt>
                <c:pt idx="395">
                  <c:v>2.1780611630407402E-2</c:v>
                </c:pt>
                <c:pt idx="396">
                  <c:v>2.8797173283963032E-2</c:v>
                </c:pt>
                <c:pt idx="397">
                  <c:v>2.2998700658940864E-2</c:v>
                </c:pt>
                <c:pt idx="398">
                  <c:v>2.3013108354359199E-2</c:v>
                </c:pt>
                <c:pt idx="399">
                  <c:v>2.256964398335486E-2</c:v>
                </c:pt>
                <c:pt idx="400">
                  <c:v>1.6026565369981382E-2</c:v>
                </c:pt>
                <c:pt idx="401">
                  <c:v>2.5026565368176944E-2</c:v>
                </c:pt>
                <c:pt idx="402">
                  <c:v>2.1430226540994607E-2</c:v>
                </c:pt>
                <c:pt idx="403">
                  <c:v>2.2430226544836313E-2</c:v>
                </c:pt>
                <c:pt idx="404">
                  <c:v>2.1158367443051766E-2</c:v>
                </c:pt>
                <c:pt idx="405">
                  <c:v>1.6614625454466719E-2</c:v>
                </c:pt>
                <c:pt idx="406">
                  <c:v>2.0719519836414575E-2</c:v>
                </c:pt>
                <c:pt idx="407">
                  <c:v>2.517546038492096E-2</c:v>
                </c:pt>
                <c:pt idx="408">
                  <c:v>2.2998904468890417E-2</c:v>
                </c:pt>
                <c:pt idx="409">
                  <c:v>2.4005308128518477E-2</c:v>
                </c:pt>
                <c:pt idx="410">
                  <c:v>1.2563613360961762E-2</c:v>
                </c:pt>
                <c:pt idx="411">
                  <c:v>1.0186662897210094E-2</c:v>
                </c:pt>
                <c:pt idx="412">
                  <c:v>2.3343458655882065E-2</c:v>
                </c:pt>
                <c:pt idx="413">
                  <c:v>2.5522714831336384E-2</c:v>
                </c:pt>
                <c:pt idx="414">
                  <c:v>2.5701897517242809E-2</c:v>
                </c:pt>
                <c:pt idx="415">
                  <c:v>2.7870444351906012E-2</c:v>
                </c:pt>
                <c:pt idx="416">
                  <c:v>2.6680322750410015E-2</c:v>
                </c:pt>
                <c:pt idx="417">
                  <c:v>2.4572431761759279E-2</c:v>
                </c:pt>
                <c:pt idx="418">
                  <c:v>2.3024573580273835E-2</c:v>
                </c:pt>
                <c:pt idx="419">
                  <c:v>2.3750632176971518E-2</c:v>
                </c:pt>
                <c:pt idx="420">
                  <c:v>2.5914590496221249E-2</c:v>
                </c:pt>
                <c:pt idx="421">
                  <c:v>2.4173574564959267E-2</c:v>
                </c:pt>
                <c:pt idx="422">
                  <c:v>2.1899427723214803E-2</c:v>
                </c:pt>
                <c:pt idx="423">
                  <c:v>2.7334769685051354E-2</c:v>
                </c:pt>
                <c:pt idx="424">
                  <c:v>2.5201273393062839E-2</c:v>
                </c:pt>
                <c:pt idx="425">
                  <c:v>2.8201273397311998E-2</c:v>
                </c:pt>
                <c:pt idx="426">
                  <c:v>2.2652311721268741E-2</c:v>
                </c:pt>
                <c:pt idx="427">
                  <c:v>2.7914714176182912E-2</c:v>
                </c:pt>
                <c:pt idx="428">
                  <c:v>2.8234490094702417E-2</c:v>
                </c:pt>
                <c:pt idx="429">
                  <c:v>2.1204823880819054E-2</c:v>
                </c:pt>
                <c:pt idx="430">
                  <c:v>2.7725253740326375E-2</c:v>
                </c:pt>
                <c:pt idx="431">
                  <c:v>2.8834001619298305E-2</c:v>
                </c:pt>
                <c:pt idx="432">
                  <c:v>2.7006699451464954E-2</c:v>
                </c:pt>
                <c:pt idx="433">
                  <c:v>2.7179321817216461E-2</c:v>
                </c:pt>
                <c:pt idx="434">
                  <c:v>2.9937509557267303E-2</c:v>
                </c:pt>
                <c:pt idx="435">
                  <c:v>3.1453487635019393E-2</c:v>
                </c:pt>
                <c:pt idx="436">
                  <c:v>3.134925933899041E-2</c:v>
                </c:pt>
                <c:pt idx="437">
                  <c:v>2.9073181243474085E-2</c:v>
                </c:pt>
                <c:pt idx="438">
                  <c:v>3.1520999826605167E-2</c:v>
                </c:pt>
                <c:pt idx="439">
                  <c:v>2.4244896494236879E-2</c:v>
                </c:pt>
                <c:pt idx="440">
                  <c:v>2.6207204549061964E-2</c:v>
                </c:pt>
                <c:pt idx="441">
                  <c:v>2.7168493902936078E-2</c:v>
                </c:pt>
                <c:pt idx="442">
                  <c:v>3.0339577728354092E-2</c:v>
                </c:pt>
                <c:pt idx="443">
                  <c:v>2.9746730934356071E-2</c:v>
                </c:pt>
                <c:pt idx="444">
                  <c:v>2.9470299055961144E-2</c:v>
                </c:pt>
                <c:pt idx="445">
                  <c:v>3.3470299056776051E-2</c:v>
                </c:pt>
                <c:pt idx="446">
                  <c:v>2.7088013183004755E-2</c:v>
                </c:pt>
                <c:pt idx="447">
                  <c:v>2.9599366867453267E-2</c:v>
                </c:pt>
                <c:pt idx="448">
                  <c:v>3.2599366871702423E-2</c:v>
                </c:pt>
                <c:pt idx="449">
                  <c:v>2.61734175699623E-2</c:v>
                </c:pt>
                <c:pt idx="450">
                  <c:v>3.0173417570777208E-2</c:v>
                </c:pt>
                <c:pt idx="451">
                  <c:v>3.1173417567342956E-2</c:v>
                </c:pt>
                <c:pt idx="452">
                  <c:v>3.2173417571184665E-2</c:v>
                </c:pt>
                <c:pt idx="453">
                  <c:v>3.3173417567750413E-2</c:v>
                </c:pt>
                <c:pt idx="454">
                  <c:v>3.3022124608735687E-2</c:v>
                </c:pt>
                <c:pt idx="455">
                  <c:v>2.8404668143669883E-2</c:v>
                </c:pt>
                <c:pt idx="456">
                  <c:v>3.762864718652828E-2</c:v>
                </c:pt>
                <c:pt idx="457">
                  <c:v>3.8628647183094028E-2</c:v>
                </c:pt>
                <c:pt idx="458">
                  <c:v>2.9126094817689144E-2</c:v>
                </c:pt>
                <c:pt idx="459">
                  <c:v>3.3126094811228093E-2</c:v>
                </c:pt>
                <c:pt idx="460">
                  <c:v>3.1291757121847938E-2</c:v>
                </c:pt>
                <c:pt idx="461">
                  <c:v>3.4675406072449538E-2</c:v>
                </c:pt>
                <c:pt idx="462">
                  <c:v>2.9840658623321366E-2</c:v>
                </c:pt>
                <c:pt idx="463">
                  <c:v>3.5716828239729555E-2</c:v>
                </c:pt>
                <c:pt idx="464">
                  <c:v>2.3881440002635035E-2</c:v>
                </c:pt>
                <c:pt idx="465">
                  <c:v>3.5045974829582494E-2</c:v>
                </c:pt>
                <c:pt idx="466">
                  <c:v>3.4374813650437708E-2</c:v>
                </c:pt>
                <c:pt idx="467">
                  <c:v>3.7110220682962748E-2</c:v>
                </c:pt>
                <c:pt idx="468">
                  <c:v>3.6831287331448109E-2</c:v>
                </c:pt>
                <c:pt idx="469">
                  <c:v>3.6204374159325092E-2</c:v>
                </c:pt>
                <c:pt idx="470">
                  <c:v>3.4925320880529999E-2</c:v>
                </c:pt>
                <c:pt idx="471">
                  <c:v>3.4216880201992025E-2</c:v>
                </c:pt>
                <c:pt idx="472">
                  <c:v>3.5848724773517887E-2</c:v>
                </c:pt>
                <c:pt idx="473">
                  <c:v>4.1361554936786282E-2</c:v>
                </c:pt>
                <c:pt idx="474">
                  <c:v>3.8275349514027321E-2</c:v>
                </c:pt>
                <c:pt idx="475">
                  <c:v>3.7188104205777339E-2</c:v>
                </c:pt>
                <c:pt idx="476">
                  <c:v>3.6065211717008105E-2</c:v>
                </c:pt>
                <c:pt idx="477">
                  <c:v>3.8380615143389848E-2</c:v>
                </c:pt>
                <c:pt idx="478">
                  <c:v>3.781901420567256E-2</c:v>
                </c:pt>
                <c:pt idx="479">
                  <c:v>3.625737887156609E-2</c:v>
                </c:pt>
                <c:pt idx="480">
                  <c:v>3.7390874698511087E-2</c:v>
                </c:pt>
                <c:pt idx="481">
                  <c:v>3.8390874695076835E-2</c:v>
                </c:pt>
                <c:pt idx="482">
                  <c:v>3.9390874691642583E-2</c:v>
                </c:pt>
                <c:pt idx="483">
                  <c:v>3.9310234320896621E-2</c:v>
                </c:pt>
                <c:pt idx="484">
                  <c:v>3.9027789570399443E-2</c:v>
                </c:pt>
                <c:pt idx="485">
                  <c:v>4.0180403903603917E-2</c:v>
                </c:pt>
                <c:pt idx="486">
                  <c:v>3.9355228085302729E-2</c:v>
                </c:pt>
                <c:pt idx="487">
                  <c:v>4.1811837463934923E-2</c:v>
                </c:pt>
                <c:pt idx="488">
                  <c:v>4.4288541640596854E-2</c:v>
                </c:pt>
                <c:pt idx="489">
                  <c:v>4.2005762885697046E-2</c:v>
                </c:pt>
                <c:pt idx="490">
                  <c:v>3.8440179720943136E-2</c:v>
                </c:pt>
                <c:pt idx="491">
                  <c:v>4.3157375298415485E-2</c:v>
                </c:pt>
                <c:pt idx="492">
                  <c:v>4.0894631918625558E-2</c:v>
                </c:pt>
                <c:pt idx="493">
                  <c:v>3.9216506343446395E-2</c:v>
                </c:pt>
                <c:pt idx="494">
                  <c:v>4.1216506343853848E-2</c:v>
                </c:pt>
                <c:pt idx="495">
                  <c:v>4.5216506344668755E-2</c:v>
                </c:pt>
                <c:pt idx="496">
                  <c:v>4.1404469819307087E-2</c:v>
                </c:pt>
                <c:pt idx="497">
                  <c:v>4.4139127600255609E-2</c:v>
                </c:pt>
                <c:pt idx="498">
                  <c:v>4.1006251521994538E-2</c:v>
                </c:pt>
                <c:pt idx="499">
                  <c:v>4.532346091580209E-2</c:v>
                </c:pt>
                <c:pt idx="500">
                  <c:v>4.1473381331555703E-2</c:v>
                </c:pt>
                <c:pt idx="501">
                  <c:v>4.1953554472438676E-2</c:v>
                </c:pt>
                <c:pt idx="502">
                  <c:v>4.0982756868366721E-2</c:v>
                </c:pt>
                <c:pt idx="503">
                  <c:v>4.0879049341314283E-2</c:v>
                </c:pt>
                <c:pt idx="504">
                  <c:v>4.8758771393880115E-2</c:v>
                </c:pt>
                <c:pt idx="505">
                  <c:v>3.8473850687151666E-2</c:v>
                </c:pt>
                <c:pt idx="506">
                  <c:v>4.3339167175065904E-2</c:v>
                </c:pt>
                <c:pt idx="507">
                  <c:v>4.5339167175473358E-2</c:v>
                </c:pt>
                <c:pt idx="508">
                  <c:v>4.9769115304295702E-2</c:v>
                </c:pt>
                <c:pt idx="509">
                  <c:v>4.3628910597770777E-2</c:v>
                </c:pt>
                <c:pt idx="510">
                  <c:v>4.521110156297356E-2</c:v>
                </c:pt>
                <c:pt idx="511">
                  <c:v>4.6653806841215478E-2</c:v>
                </c:pt>
                <c:pt idx="512">
                  <c:v>4.8939378343883733E-2</c:v>
                </c:pt>
                <c:pt idx="513">
                  <c:v>4.7082051529173927E-2</c:v>
                </c:pt>
                <c:pt idx="514">
                  <c:v>4.7224649705897487E-2</c:v>
                </c:pt>
                <c:pt idx="515">
                  <c:v>4.4222450199020581E-2</c:v>
                </c:pt>
                <c:pt idx="516">
                  <c:v>4.44552234943381E-2</c:v>
                </c:pt>
                <c:pt idx="517">
                  <c:v>4.4694700288436112E-2</c:v>
                </c:pt>
                <c:pt idx="518">
                  <c:v>4.7694700285409314E-2</c:v>
                </c:pt>
                <c:pt idx="519">
                  <c:v>4.8694700281975062E-2</c:v>
                </c:pt>
                <c:pt idx="520">
                  <c:v>5.3694700286631675E-2</c:v>
                </c:pt>
                <c:pt idx="521">
                  <c:v>5.4694700283197423E-2</c:v>
                </c:pt>
                <c:pt idx="522">
                  <c:v>4.7537098603591357E-2</c:v>
                </c:pt>
                <c:pt idx="523">
                  <c:v>4.9952872525775481E-2</c:v>
                </c:pt>
                <c:pt idx="524">
                  <c:v>4.8046608719685288E-2</c:v>
                </c:pt>
                <c:pt idx="525">
                  <c:v>5.2321311434337506E-2</c:v>
                </c:pt>
                <c:pt idx="526">
                  <c:v>5.4245738575346272E-2</c:v>
                </c:pt>
                <c:pt idx="527">
                  <c:v>5.3281703852374893E-2</c:v>
                </c:pt>
                <c:pt idx="528">
                  <c:v>5.0703124838054087E-2</c:v>
                </c:pt>
                <c:pt idx="529">
                  <c:v>5.5652212716336212E-2</c:v>
                </c:pt>
                <c:pt idx="530">
                  <c:v>5.3062596517459759E-2</c:v>
                </c:pt>
                <c:pt idx="531">
                  <c:v>5.3293891315192063E-2</c:v>
                </c:pt>
                <c:pt idx="532">
                  <c:v>4.9185559050720341E-2</c:v>
                </c:pt>
                <c:pt idx="533">
                  <c:v>5.6834472952324105E-2</c:v>
                </c:pt>
                <c:pt idx="534">
                  <c:v>5.5191473638171638E-2</c:v>
                </c:pt>
                <c:pt idx="535">
                  <c:v>0.25025457403879009</c:v>
                </c:pt>
                <c:pt idx="536">
                  <c:v>6.034711369331857E-2</c:v>
                </c:pt>
                <c:pt idx="537">
                  <c:v>6.0018379538723965E-2</c:v>
                </c:pt>
                <c:pt idx="538">
                  <c:v>5.8398014904977744E-2</c:v>
                </c:pt>
                <c:pt idx="539">
                  <c:v>5.8864270769954249E-2</c:v>
                </c:pt>
                <c:pt idx="540">
                  <c:v>5.9864270766519997E-2</c:v>
                </c:pt>
                <c:pt idx="541">
                  <c:v>5.9653642081851158E-2</c:v>
                </c:pt>
                <c:pt idx="542">
                  <c:v>6.0704709047477101E-2</c:v>
                </c:pt>
                <c:pt idx="543">
                  <c:v>6.016479410552824E-2</c:v>
                </c:pt>
                <c:pt idx="544">
                  <c:v>6.3414836090408766E-2</c:v>
                </c:pt>
                <c:pt idx="545">
                  <c:v>5.7539765491325515E-2</c:v>
                </c:pt>
                <c:pt idx="546">
                  <c:v>6.0909987782796861E-2</c:v>
                </c:pt>
                <c:pt idx="547">
                  <c:v>6.3158336756080527E-2</c:v>
                </c:pt>
                <c:pt idx="548">
                  <c:v>6.1698445103095453E-2</c:v>
                </c:pt>
                <c:pt idx="549">
                  <c:v>6.3396515382784305E-2</c:v>
                </c:pt>
                <c:pt idx="550">
                  <c:v>6.7684603257688145E-2</c:v>
                </c:pt>
                <c:pt idx="551">
                  <c:v>6.6463189994235214E-2</c:v>
                </c:pt>
                <c:pt idx="552">
                  <c:v>6.6584495403584659E-2</c:v>
                </c:pt>
                <c:pt idx="553">
                  <c:v>6.8139082092967165E-2</c:v>
                </c:pt>
                <c:pt idx="554">
                  <c:v>6.8329074138280155E-2</c:v>
                </c:pt>
                <c:pt idx="555">
                  <c:v>6.9811261202324282E-2</c:v>
                </c:pt>
                <c:pt idx="556">
                  <c:v>6.6345257715013262E-2</c:v>
                </c:pt>
                <c:pt idx="557">
                  <c:v>6.8372616755208643E-2</c:v>
                </c:pt>
                <c:pt idx="558">
                  <c:v>6.8492362008301153E-2</c:v>
                </c:pt>
                <c:pt idx="559">
                  <c:v>6.9905497373947856E-2</c:v>
                </c:pt>
                <c:pt idx="560">
                  <c:v>7.7204555227662161E-2</c:v>
                </c:pt>
                <c:pt idx="561">
                  <c:v>6.9806247240330049E-2</c:v>
                </c:pt>
                <c:pt idx="562">
                  <c:v>6.8464312536842584E-2</c:v>
                </c:pt>
                <c:pt idx="563">
                  <c:v>7.2464312537657491E-2</c:v>
                </c:pt>
                <c:pt idx="564">
                  <c:v>7.2883794634150234E-2</c:v>
                </c:pt>
                <c:pt idx="565">
                  <c:v>7.2528851405172748E-2</c:v>
                </c:pt>
                <c:pt idx="566">
                  <c:v>7.5290324426432909E-2</c:v>
                </c:pt>
                <c:pt idx="567">
                  <c:v>8.0167770771080532E-2</c:v>
                </c:pt>
                <c:pt idx="568">
                  <c:v>9.9803912312653897E-2</c:v>
                </c:pt>
                <c:pt idx="569">
                  <c:v>8.044290754566287E-2</c:v>
                </c:pt>
                <c:pt idx="570">
                  <c:v>9.0865113736869105E-2</c:v>
                </c:pt>
                <c:pt idx="571">
                  <c:v>9.2772308441725376E-2</c:v>
                </c:pt>
                <c:pt idx="572">
                  <c:v>0.10493834802294744</c:v>
                </c:pt>
                <c:pt idx="573">
                  <c:v>0.10540181856296651</c:v>
                </c:pt>
                <c:pt idx="574">
                  <c:v>0.109601818558729</c:v>
                </c:pt>
                <c:pt idx="575">
                  <c:v>0.10772684148962006</c:v>
                </c:pt>
                <c:pt idx="576">
                  <c:v>0.11188139396415867</c:v>
                </c:pt>
                <c:pt idx="577">
                  <c:v>0.11382016386705844</c:v>
                </c:pt>
                <c:pt idx="578">
                  <c:v>0.11406878792032429</c:v>
                </c:pt>
                <c:pt idx="579">
                  <c:v>0.11371444549920981</c:v>
                </c:pt>
                <c:pt idx="580">
                  <c:v>0.11339010403687312</c:v>
                </c:pt>
                <c:pt idx="581">
                  <c:v>0.11805553909504932</c:v>
                </c:pt>
                <c:pt idx="582">
                  <c:v>0.13218131536040234</c:v>
                </c:pt>
                <c:pt idx="583">
                  <c:v>0.11947610079318946</c:v>
                </c:pt>
                <c:pt idx="584">
                  <c:v>0.11930988056873586</c:v>
                </c:pt>
                <c:pt idx="585">
                  <c:v>0.11927718172311176</c:v>
                </c:pt>
                <c:pt idx="586">
                  <c:v>0.11994663699440108</c:v>
                </c:pt>
                <c:pt idx="587">
                  <c:v>0.12329425458471739</c:v>
                </c:pt>
                <c:pt idx="588">
                  <c:v>0.13198440519079405</c:v>
                </c:pt>
                <c:pt idx="589">
                  <c:v>0.12654531894515467</c:v>
                </c:pt>
                <c:pt idx="590">
                  <c:v>0.12888455177861818</c:v>
                </c:pt>
                <c:pt idx="591">
                  <c:v>0.13377739054667492</c:v>
                </c:pt>
                <c:pt idx="592">
                  <c:v>0.1362103527208815</c:v>
                </c:pt>
                <c:pt idx="593">
                  <c:v>0.13631035272563125</c:v>
                </c:pt>
                <c:pt idx="594">
                  <c:v>0.14243916705627765</c:v>
                </c:pt>
                <c:pt idx="595">
                  <c:v>0.14418155960508999</c:v>
                </c:pt>
                <c:pt idx="596">
                  <c:v>0.14407696083710894</c:v>
                </c:pt>
                <c:pt idx="597">
                  <c:v>0.14496660154614704</c:v>
                </c:pt>
                <c:pt idx="598">
                  <c:v>0.14893829393499061</c:v>
                </c:pt>
                <c:pt idx="599">
                  <c:v>0.15087863745058633</c:v>
                </c:pt>
                <c:pt idx="600">
                  <c:v>0.15147946417017366</c:v>
                </c:pt>
                <c:pt idx="601">
                  <c:v>0.15559798355482549</c:v>
                </c:pt>
                <c:pt idx="602">
                  <c:v>0.15637267037672636</c:v>
                </c:pt>
                <c:pt idx="603">
                  <c:v>0.15807355972001266</c:v>
                </c:pt>
                <c:pt idx="604">
                  <c:v>0.15832959966152491</c:v>
                </c:pt>
                <c:pt idx="605">
                  <c:v>0.16040303641507403</c:v>
                </c:pt>
                <c:pt idx="606">
                  <c:v>0.16170013293299743</c:v>
                </c:pt>
                <c:pt idx="607">
                  <c:v>0.16181320249890813</c:v>
                </c:pt>
                <c:pt idx="608">
                  <c:v>0.16251934006140922</c:v>
                </c:pt>
                <c:pt idx="609">
                  <c:v>0.16594413666640698</c:v>
                </c:pt>
                <c:pt idx="610">
                  <c:v>0.16594413666640698</c:v>
                </c:pt>
                <c:pt idx="611">
                  <c:v>0.16621891083223361</c:v>
                </c:pt>
                <c:pt idx="612">
                  <c:v>0.16683706370443316</c:v>
                </c:pt>
                <c:pt idx="613">
                  <c:v>0.16683706370443316</c:v>
                </c:pt>
                <c:pt idx="614">
                  <c:v>0.16965835256468723</c:v>
                </c:pt>
                <c:pt idx="615">
                  <c:v>0.17095957763272321</c:v>
                </c:pt>
                <c:pt idx="616">
                  <c:v>0.17134393239161422</c:v>
                </c:pt>
                <c:pt idx="617">
                  <c:v>0.17490441616536154</c:v>
                </c:pt>
                <c:pt idx="618">
                  <c:v>0.17644085818020769</c:v>
                </c:pt>
                <c:pt idx="619">
                  <c:v>0.18058893729389977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00-490D-863A-1A0478A01D93}"/>
            </c:ext>
          </c:extLst>
        </c:ser>
        <c:ser>
          <c:idx val="7"/>
          <c:order val="1"/>
          <c:tx>
            <c:strRef>
              <c:f>'A (2)'!$AY$1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(2)'!$AW$2:$AW$124</c:f>
              <c:numCache>
                <c:formatCode>General</c:formatCode>
                <c:ptCount val="123"/>
                <c:pt idx="0">
                  <c:v>5000</c:v>
                </c:pt>
                <c:pt idx="1">
                  <c:v>5200</c:v>
                </c:pt>
                <c:pt idx="2">
                  <c:v>5400</c:v>
                </c:pt>
                <c:pt idx="3">
                  <c:v>5600</c:v>
                </c:pt>
                <c:pt idx="4">
                  <c:v>5800</c:v>
                </c:pt>
                <c:pt idx="5">
                  <c:v>6000</c:v>
                </c:pt>
                <c:pt idx="6">
                  <c:v>6200</c:v>
                </c:pt>
                <c:pt idx="7">
                  <c:v>6400</c:v>
                </c:pt>
                <c:pt idx="8">
                  <c:v>6600</c:v>
                </c:pt>
                <c:pt idx="9">
                  <c:v>6800</c:v>
                </c:pt>
                <c:pt idx="10">
                  <c:v>7000</c:v>
                </c:pt>
                <c:pt idx="11">
                  <c:v>7200</c:v>
                </c:pt>
                <c:pt idx="12">
                  <c:v>7400</c:v>
                </c:pt>
                <c:pt idx="13">
                  <c:v>7600</c:v>
                </c:pt>
                <c:pt idx="14">
                  <c:v>7800</c:v>
                </c:pt>
                <c:pt idx="15">
                  <c:v>8000</c:v>
                </c:pt>
                <c:pt idx="16">
                  <c:v>8200</c:v>
                </c:pt>
                <c:pt idx="17">
                  <c:v>8400</c:v>
                </c:pt>
                <c:pt idx="18">
                  <c:v>8600</c:v>
                </c:pt>
                <c:pt idx="19">
                  <c:v>8800</c:v>
                </c:pt>
                <c:pt idx="20">
                  <c:v>9000</c:v>
                </c:pt>
                <c:pt idx="21">
                  <c:v>9200</c:v>
                </c:pt>
                <c:pt idx="22">
                  <c:v>9400</c:v>
                </c:pt>
                <c:pt idx="23">
                  <c:v>9600</c:v>
                </c:pt>
                <c:pt idx="24">
                  <c:v>9800</c:v>
                </c:pt>
                <c:pt idx="25">
                  <c:v>10000</c:v>
                </c:pt>
                <c:pt idx="26">
                  <c:v>10200</c:v>
                </c:pt>
                <c:pt idx="27">
                  <c:v>10400</c:v>
                </c:pt>
                <c:pt idx="28">
                  <c:v>10600</c:v>
                </c:pt>
                <c:pt idx="29">
                  <c:v>10800</c:v>
                </c:pt>
                <c:pt idx="30">
                  <c:v>11000</c:v>
                </c:pt>
                <c:pt idx="31">
                  <c:v>11200</c:v>
                </c:pt>
                <c:pt idx="32">
                  <c:v>11400</c:v>
                </c:pt>
                <c:pt idx="33">
                  <c:v>11600</c:v>
                </c:pt>
                <c:pt idx="34">
                  <c:v>11800</c:v>
                </c:pt>
                <c:pt idx="35">
                  <c:v>12000</c:v>
                </c:pt>
                <c:pt idx="36">
                  <c:v>12200</c:v>
                </c:pt>
                <c:pt idx="37">
                  <c:v>12400</c:v>
                </c:pt>
                <c:pt idx="38">
                  <c:v>12600</c:v>
                </c:pt>
                <c:pt idx="39">
                  <c:v>12800</c:v>
                </c:pt>
                <c:pt idx="40">
                  <c:v>13000</c:v>
                </c:pt>
                <c:pt idx="41">
                  <c:v>13200</c:v>
                </c:pt>
                <c:pt idx="42">
                  <c:v>13400</c:v>
                </c:pt>
                <c:pt idx="43">
                  <c:v>13600</c:v>
                </c:pt>
                <c:pt idx="44">
                  <c:v>13800</c:v>
                </c:pt>
                <c:pt idx="45">
                  <c:v>14000</c:v>
                </c:pt>
                <c:pt idx="46">
                  <c:v>14200</c:v>
                </c:pt>
                <c:pt idx="47">
                  <c:v>14400</c:v>
                </c:pt>
                <c:pt idx="48">
                  <c:v>14600</c:v>
                </c:pt>
                <c:pt idx="49">
                  <c:v>14800</c:v>
                </c:pt>
                <c:pt idx="50">
                  <c:v>15000</c:v>
                </c:pt>
                <c:pt idx="51">
                  <c:v>15200</c:v>
                </c:pt>
                <c:pt idx="52">
                  <c:v>15400</c:v>
                </c:pt>
                <c:pt idx="53">
                  <c:v>15600</c:v>
                </c:pt>
                <c:pt idx="54">
                  <c:v>15800</c:v>
                </c:pt>
                <c:pt idx="55">
                  <c:v>16000</c:v>
                </c:pt>
                <c:pt idx="56">
                  <c:v>16200</c:v>
                </c:pt>
                <c:pt idx="57">
                  <c:v>16400</c:v>
                </c:pt>
                <c:pt idx="58">
                  <c:v>16600</c:v>
                </c:pt>
                <c:pt idx="59">
                  <c:v>16800</c:v>
                </c:pt>
                <c:pt idx="60">
                  <c:v>17000</c:v>
                </c:pt>
                <c:pt idx="61">
                  <c:v>17200</c:v>
                </c:pt>
                <c:pt idx="62">
                  <c:v>17400</c:v>
                </c:pt>
                <c:pt idx="63">
                  <c:v>17600</c:v>
                </c:pt>
                <c:pt idx="64">
                  <c:v>17800</c:v>
                </c:pt>
                <c:pt idx="65">
                  <c:v>18000</c:v>
                </c:pt>
                <c:pt idx="66">
                  <c:v>18200</c:v>
                </c:pt>
                <c:pt idx="67">
                  <c:v>18400</c:v>
                </c:pt>
                <c:pt idx="68">
                  <c:v>18600</c:v>
                </c:pt>
                <c:pt idx="69">
                  <c:v>18800</c:v>
                </c:pt>
                <c:pt idx="70">
                  <c:v>19000</c:v>
                </c:pt>
                <c:pt idx="71">
                  <c:v>19200</c:v>
                </c:pt>
                <c:pt idx="72">
                  <c:v>19400</c:v>
                </c:pt>
                <c:pt idx="73">
                  <c:v>19600</c:v>
                </c:pt>
                <c:pt idx="74">
                  <c:v>19800</c:v>
                </c:pt>
                <c:pt idx="75">
                  <c:v>20000</c:v>
                </c:pt>
                <c:pt idx="76">
                  <c:v>20200</c:v>
                </c:pt>
                <c:pt idx="77">
                  <c:v>20400</c:v>
                </c:pt>
                <c:pt idx="78">
                  <c:v>20600</c:v>
                </c:pt>
                <c:pt idx="79">
                  <c:v>20800</c:v>
                </c:pt>
                <c:pt idx="80">
                  <c:v>21000</c:v>
                </c:pt>
                <c:pt idx="81">
                  <c:v>21200</c:v>
                </c:pt>
                <c:pt idx="82">
                  <c:v>21400</c:v>
                </c:pt>
                <c:pt idx="83">
                  <c:v>21600</c:v>
                </c:pt>
                <c:pt idx="84">
                  <c:v>21800</c:v>
                </c:pt>
                <c:pt idx="85">
                  <c:v>22000</c:v>
                </c:pt>
                <c:pt idx="86">
                  <c:v>22200</c:v>
                </c:pt>
                <c:pt idx="87">
                  <c:v>22400</c:v>
                </c:pt>
                <c:pt idx="88">
                  <c:v>22600</c:v>
                </c:pt>
                <c:pt idx="89">
                  <c:v>22800</c:v>
                </c:pt>
                <c:pt idx="90">
                  <c:v>23000</c:v>
                </c:pt>
                <c:pt idx="91">
                  <c:v>23200</c:v>
                </c:pt>
                <c:pt idx="92">
                  <c:v>23400</c:v>
                </c:pt>
                <c:pt idx="93">
                  <c:v>23600</c:v>
                </c:pt>
                <c:pt idx="94">
                  <c:v>23800</c:v>
                </c:pt>
                <c:pt idx="95">
                  <c:v>24000</c:v>
                </c:pt>
                <c:pt idx="96">
                  <c:v>24200</c:v>
                </c:pt>
                <c:pt idx="97">
                  <c:v>24400</c:v>
                </c:pt>
                <c:pt idx="98">
                  <c:v>24600</c:v>
                </c:pt>
                <c:pt idx="99">
                  <c:v>24800</c:v>
                </c:pt>
                <c:pt idx="100">
                  <c:v>25000</c:v>
                </c:pt>
                <c:pt idx="101">
                  <c:v>25200</c:v>
                </c:pt>
                <c:pt idx="102">
                  <c:v>25400</c:v>
                </c:pt>
                <c:pt idx="103">
                  <c:v>25600</c:v>
                </c:pt>
                <c:pt idx="104">
                  <c:v>25800</c:v>
                </c:pt>
                <c:pt idx="105">
                  <c:v>26000</c:v>
                </c:pt>
                <c:pt idx="106">
                  <c:v>26200</c:v>
                </c:pt>
                <c:pt idx="107">
                  <c:v>26400</c:v>
                </c:pt>
                <c:pt idx="108">
                  <c:v>26600</c:v>
                </c:pt>
                <c:pt idx="109">
                  <c:v>26800</c:v>
                </c:pt>
                <c:pt idx="110">
                  <c:v>27000</c:v>
                </c:pt>
                <c:pt idx="111">
                  <c:v>27200</c:v>
                </c:pt>
                <c:pt idx="112">
                  <c:v>27400</c:v>
                </c:pt>
                <c:pt idx="113">
                  <c:v>27600</c:v>
                </c:pt>
                <c:pt idx="114">
                  <c:v>27800</c:v>
                </c:pt>
                <c:pt idx="115">
                  <c:v>28000</c:v>
                </c:pt>
                <c:pt idx="116">
                  <c:v>28200</c:v>
                </c:pt>
                <c:pt idx="117">
                  <c:v>28400</c:v>
                </c:pt>
                <c:pt idx="118">
                  <c:v>28600</c:v>
                </c:pt>
                <c:pt idx="119">
                  <c:v>28800</c:v>
                </c:pt>
                <c:pt idx="120">
                  <c:v>29000</c:v>
                </c:pt>
                <c:pt idx="121">
                  <c:v>29200</c:v>
                </c:pt>
                <c:pt idx="122">
                  <c:v>29400</c:v>
                </c:pt>
              </c:numCache>
            </c:numRef>
          </c:xVal>
          <c:yVal>
            <c:numRef>
              <c:f>'A (2)'!$AY$2:$AY$124</c:f>
              <c:numCache>
                <c:formatCode>General</c:formatCode>
                <c:ptCount val="123"/>
                <c:pt idx="0">
                  <c:v>-2.555600943893355E-2</c:v>
                </c:pt>
                <c:pt idx="1">
                  <c:v>-2.6954564772290624E-2</c:v>
                </c:pt>
                <c:pt idx="2">
                  <c:v>-2.8276764172772105E-2</c:v>
                </c:pt>
                <c:pt idx="3">
                  <c:v>-2.9522607640377996E-2</c:v>
                </c:pt>
                <c:pt idx="4">
                  <c:v>-3.0692095175108305E-2</c:v>
                </c:pt>
                <c:pt idx="5">
                  <c:v>-3.1785226776963015E-2</c:v>
                </c:pt>
                <c:pt idx="6">
                  <c:v>-3.2802002445942127E-2</c:v>
                </c:pt>
                <c:pt idx="7">
                  <c:v>-3.3742422182045657E-2</c:v>
                </c:pt>
                <c:pt idx="8">
                  <c:v>-3.4606485985273598E-2</c:v>
                </c:pt>
                <c:pt idx="9">
                  <c:v>-3.5394193855625943E-2</c:v>
                </c:pt>
                <c:pt idx="10">
                  <c:v>-3.6105545793102697E-2</c:v>
                </c:pt>
                <c:pt idx="11">
                  <c:v>-3.6740541797703863E-2</c:v>
                </c:pt>
                <c:pt idx="12">
                  <c:v>-3.7299181869429467E-2</c:v>
                </c:pt>
                <c:pt idx="13">
                  <c:v>-3.7781466008279446E-2</c:v>
                </c:pt>
                <c:pt idx="14">
                  <c:v>-3.8187394214253836E-2</c:v>
                </c:pt>
                <c:pt idx="15">
                  <c:v>-3.8516966487352644E-2</c:v>
                </c:pt>
                <c:pt idx="16">
                  <c:v>-3.8770182827575855E-2</c:v>
                </c:pt>
                <c:pt idx="17">
                  <c:v>-3.894704323492347E-2</c:v>
                </c:pt>
                <c:pt idx="18">
                  <c:v>-3.9047547709395503E-2</c:v>
                </c:pt>
                <c:pt idx="19">
                  <c:v>-3.9071696250991939E-2</c:v>
                </c:pt>
                <c:pt idx="20">
                  <c:v>-3.9019488859712792E-2</c:v>
                </c:pt>
                <c:pt idx="21">
                  <c:v>-3.8890925535558077E-2</c:v>
                </c:pt>
                <c:pt idx="22">
                  <c:v>-3.8686006278527738E-2</c:v>
                </c:pt>
                <c:pt idx="23">
                  <c:v>-3.8404731088621816E-2</c:v>
                </c:pt>
                <c:pt idx="24">
                  <c:v>-3.8047099965840298E-2</c:v>
                </c:pt>
                <c:pt idx="25">
                  <c:v>-3.7613112910183197E-2</c:v>
                </c:pt>
                <c:pt idx="26">
                  <c:v>-3.71027699216505E-2</c:v>
                </c:pt>
                <c:pt idx="27">
                  <c:v>-3.651607100024222E-2</c:v>
                </c:pt>
                <c:pt idx="28">
                  <c:v>-3.5853016145958344E-2</c:v>
                </c:pt>
                <c:pt idx="29">
                  <c:v>-3.5113605358798872E-2</c:v>
                </c:pt>
                <c:pt idx="30">
                  <c:v>-3.4297838638763817E-2</c:v>
                </c:pt>
                <c:pt idx="31">
                  <c:v>-3.3405715985853165E-2</c:v>
                </c:pt>
                <c:pt idx="32">
                  <c:v>-3.2437237400066918E-2</c:v>
                </c:pt>
                <c:pt idx="33">
                  <c:v>-3.1392402881405101E-2</c:v>
                </c:pt>
                <c:pt idx="34">
                  <c:v>-3.0271212429867661E-2</c:v>
                </c:pt>
                <c:pt idx="35">
                  <c:v>-2.9073666045454694E-2</c:v>
                </c:pt>
                <c:pt idx="36">
                  <c:v>-2.7799763728166088E-2</c:v>
                </c:pt>
                <c:pt idx="37">
                  <c:v>-2.6449505478001872E-2</c:v>
                </c:pt>
                <c:pt idx="38">
                  <c:v>-2.5022891294962102E-2</c:v>
                </c:pt>
                <c:pt idx="39">
                  <c:v>-2.3519921179046721E-2</c:v>
                </c:pt>
                <c:pt idx="40">
                  <c:v>-2.1940595130255758E-2</c:v>
                </c:pt>
                <c:pt idx="41">
                  <c:v>-2.0284913148589212E-2</c:v>
                </c:pt>
                <c:pt idx="42">
                  <c:v>-1.8552875234047056E-2</c:v>
                </c:pt>
                <c:pt idx="43">
                  <c:v>-1.6744481386629317E-2</c:v>
                </c:pt>
                <c:pt idx="44">
                  <c:v>-1.4859731606335996E-2</c:v>
                </c:pt>
                <c:pt idx="45">
                  <c:v>-1.2898625893167065E-2</c:v>
                </c:pt>
                <c:pt idx="46">
                  <c:v>-1.0861164247122551E-2</c:v>
                </c:pt>
                <c:pt idx="47">
                  <c:v>-8.7473466682024548E-3</c:v>
                </c:pt>
                <c:pt idx="48">
                  <c:v>-6.5571731564067759E-3</c:v>
                </c:pt>
                <c:pt idx="49">
                  <c:v>-4.2906437117355145E-3</c:v>
                </c:pt>
                <c:pt idx="50">
                  <c:v>-1.9477583341885873E-3</c:v>
                </c:pt>
                <c:pt idx="51">
                  <c:v>4.7148297623383906E-4</c:v>
                </c:pt>
                <c:pt idx="52">
                  <c:v>2.9670802195319312E-3</c:v>
                </c:pt>
                <c:pt idx="53">
                  <c:v>5.5390333957055504E-3</c:v>
                </c:pt>
                <c:pt idx="54">
                  <c:v>8.1873425047547521E-3</c:v>
                </c:pt>
                <c:pt idx="55">
                  <c:v>1.0912007546679592E-2</c:v>
                </c:pt>
                <c:pt idx="56">
                  <c:v>1.3713028521479986E-2</c:v>
                </c:pt>
                <c:pt idx="57">
                  <c:v>1.6590405429156019E-2</c:v>
                </c:pt>
                <c:pt idx="58">
                  <c:v>1.9544138269707578E-2</c:v>
                </c:pt>
                <c:pt idx="59">
                  <c:v>2.2574227043134831E-2</c:v>
                </c:pt>
                <c:pt idx="60">
                  <c:v>2.5680671749437556E-2</c:v>
                </c:pt>
                <c:pt idx="61">
                  <c:v>2.8863472388615974E-2</c:v>
                </c:pt>
                <c:pt idx="62">
                  <c:v>3.2122628960669919E-2</c:v>
                </c:pt>
                <c:pt idx="63">
                  <c:v>3.5458141465599502E-2</c:v>
                </c:pt>
                <c:pt idx="64">
                  <c:v>3.8870009903404612E-2</c:v>
                </c:pt>
                <c:pt idx="65">
                  <c:v>4.235823427408536E-2</c:v>
                </c:pt>
                <c:pt idx="66">
                  <c:v>4.5922814577641691E-2</c:v>
                </c:pt>
                <c:pt idx="67">
                  <c:v>4.9563750814073548E-2</c:v>
                </c:pt>
                <c:pt idx="68">
                  <c:v>5.3281042983381099E-2</c:v>
                </c:pt>
                <c:pt idx="69">
                  <c:v>5.7074691085564178E-2</c:v>
                </c:pt>
                <c:pt idx="70">
                  <c:v>6.0944695120622894E-2</c:v>
                </c:pt>
                <c:pt idx="71">
                  <c:v>6.4891055088557137E-2</c:v>
                </c:pt>
                <c:pt idx="72">
                  <c:v>6.8913770989367018E-2</c:v>
                </c:pt>
                <c:pt idx="73">
                  <c:v>7.3012842823052482E-2</c:v>
                </c:pt>
                <c:pt idx="74">
                  <c:v>7.7188270589613528E-2</c:v>
                </c:pt>
                <c:pt idx="75">
                  <c:v>8.1440054289050157E-2</c:v>
                </c:pt>
                <c:pt idx="76">
                  <c:v>8.5768193921362423E-2</c:v>
                </c:pt>
                <c:pt idx="77">
                  <c:v>9.0172689486550217E-2</c:v>
                </c:pt>
                <c:pt idx="78">
                  <c:v>9.4653540984613649E-2</c:v>
                </c:pt>
                <c:pt idx="79">
                  <c:v>9.9210748415552608E-2</c:v>
                </c:pt>
                <c:pt idx="80">
                  <c:v>0.10384431177936726</c:v>
                </c:pt>
                <c:pt idx="81">
                  <c:v>0.10855423107605738</c:v>
                </c:pt>
                <c:pt idx="82">
                  <c:v>0.11334050630562315</c:v>
                </c:pt>
                <c:pt idx="83">
                  <c:v>0.11820313746806455</c:v>
                </c:pt>
                <c:pt idx="84">
                  <c:v>0.12314212456338147</c:v>
                </c:pt>
                <c:pt idx="85">
                  <c:v>0.12815746759157404</c:v>
                </c:pt>
                <c:pt idx="86">
                  <c:v>0.13324916655264218</c:v>
                </c:pt>
                <c:pt idx="87">
                  <c:v>0.13841722144658591</c:v>
                </c:pt>
                <c:pt idx="88">
                  <c:v>0.14366163227340523</c:v>
                </c:pt>
                <c:pt idx="89">
                  <c:v>0.14898239903310018</c:v>
                </c:pt>
                <c:pt idx="90">
                  <c:v>0.15437952172567065</c:v>
                </c:pt>
                <c:pt idx="91">
                  <c:v>0.15985300035111671</c:v>
                </c:pt>
                <c:pt idx="92">
                  <c:v>0.16540283490943841</c:v>
                </c:pt>
                <c:pt idx="93">
                  <c:v>0.17102902540063575</c:v>
                </c:pt>
                <c:pt idx="94">
                  <c:v>0.17673157182470861</c:v>
                </c:pt>
                <c:pt idx="95">
                  <c:v>0.18251047418165695</c:v>
                </c:pt>
                <c:pt idx="96">
                  <c:v>0.18836573247148103</c:v>
                </c:pt>
                <c:pt idx="97">
                  <c:v>0.19429734669418064</c:v>
                </c:pt>
                <c:pt idx="98">
                  <c:v>0.20030531684975589</c:v>
                </c:pt>
                <c:pt idx="99">
                  <c:v>0.20638964293820677</c:v>
                </c:pt>
                <c:pt idx="100">
                  <c:v>0.21255032495953319</c:v>
                </c:pt>
                <c:pt idx="101">
                  <c:v>0.21878736291373513</c:v>
                </c:pt>
                <c:pt idx="102">
                  <c:v>0.22510075680081282</c:v>
                </c:pt>
                <c:pt idx="103">
                  <c:v>0.23149050662076592</c:v>
                </c:pt>
                <c:pt idx="104">
                  <c:v>0.23795661237359467</c:v>
                </c:pt>
                <c:pt idx="105">
                  <c:v>0.24449907405929905</c:v>
                </c:pt>
                <c:pt idx="106">
                  <c:v>0.25111789167787907</c:v>
                </c:pt>
                <c:pt idx="107">
                  <c:v>0.2578130652293345</c:v>
                </c:pt>
                <c:pt idx="108">
                  <c:v>0.26458459471366563</c:v>
                </c:pt>
                <c:pt idx="109">
                  <c:v>0.2714324801308724</c:v>
                </c:pt>
                <c:pt idx="110">
                  <c:v>0.27835672148095469</c:v>
                </c:pt>
                <c:pt idx="111">
                  <c:v>0.28535731876391263</c:v>
                </c:pt>
                <c:pt idx="112">
                  <c:v>0.29243427197974609</c:v>
                </c:pt>
                <c:pt idx="113">
                  <c:v>0.29958758112845518</c:v>
                </c:pt>
                <c:pt idx="114">
                  <c:v>0.30681724621003992</c:v>
                </c:pt>
                <c:pt idx="115">
                  <c:v>0.31412326722450018</c:v>
                </c:pt>
                <c:pt idx="116">
                  <c:v>0.32150564417183597</c:v>
                </c:pt>
                <c:pt idx="117">
                  <c:v>0.32896437705204751</c:v>
                </c:pt>
                <c:pt idx="118">
                  <c:v>0.33649946586513457</c:v>
                </c:pt>
                <c:pt idx="119">
                  <c:v>0.34411091061109716</c:v>
                </c:pt>
                <c:pt idx="120">
                  <c:v>0.3517987112899354</c:v>
                </c:pt>
                <c:pt idx="121">
                  <c:v>0.35956286790164921</c:v>
                </c:pt>
                <c:pt idx="122">
                  <c:v>0.36740338044623866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00-490D-863A-1A0478A01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590072"/>
        <c:axId val="1"/>
      </c:scatterChart>
      <c:valAx>
        <c:axId val="448590072"/>
        <c:scaling>
          <c:orientation val="minMax"/>
          <c:max val="25000"/>
          <c:min val="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6560693641618502"/>
              <c:y val="0.909860337880300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5000"/>
        <c:minorUnit val="1000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687861271676298E-2"/>
              <c:y val="0.40563439429226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5900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5809248554913296"/>
          <c:y val="0.92676174633100439"/>
          <c:w val="0.16473988439306353"/>
          <c:h val="5.6338028169014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And - O-C Diagr.</a:t>
            </a:r>
          </a:p>
        </c:rich>
      </c:tx>
      <c:layout>
        <c:manualLayout>
          <c:xMode val="edge"/>
          <c:yMode val="edge"/>
          <c:x val="0.36759618462326354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11510261996291"/>
          <c:y val="0.14939046629440128"/>
          <c:w val="0.80313657170127029"/>
          <c:h val="0.658537565705932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1'!$F$21:$F$2942</c:f>
              <c:numCache>
                <c:formatCode>General</c:formatCode>
                <c:ptCount val="2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</c:numCache>
            </c:numRef>
          </c:xVal>
          <c:yVal>
            <c:numRef>
              <c:f>'Active 1'!$H$21:$H$2942</c:f>
              <c:numCache>
                <c:formatCode>General</c:formatCode>
                <c:ptCount val="2922"/>
                <c:pt idx="0">
                  <c:v>-2.1990000001096632E-2</c:v>
                </c:pt>
                <c:pt idx="1">
                  <c:v>-2.0829999999477877E-2</c:v>
                </c:pt>
                <c:pt idx="2">
                  <c:v>-4.1000000001076842E-3</c:v>
                </c:pt>
                <c:pt idx="3">
                  <c:v>1.0243999999147491E-2</c:v>
                </c:pt>
                <c:pt idx="4">
                  <c:v>1.712999999836029E-2</c:v>
                </c:pt>
                <c:pt idx="5">
                  <c:v>1.8232000000352855E-2</c:v>
                </c:pt>
                <c:pt idx="6">
                  <c:v>1.4963999998144573E-2</c:v>
                </c:pt>
                <c:pt idx="7">
                  <c:v>9.0119999986200128E-3</c:v>
                </c:pt>
                <c:pt idx="8">
                  <c:v>-3.3800000019255094E-3</c:v>
                </c:pt>
                <c:pt idx="9">
                  <c:v>-1.278200000160723E-2</c:v>
                </c:pt>
                <c:pt idx="10">
                  <c:v>-1.8822000001819106E-2</c:v>
                </c:pt>
                <c:pt idx="11">
                  <c:v>-2.1528000001126202E-2</c:v>
                </c:pt>
                <c:pt idx="12">
                  <c:v>-1.3412000000244007E-2</c:v>
                </c:pt>
                <c:pt idx="13">
                  <c:v>-1.3488000000506872E-2</c:v>
                </c:pt>
                <c:pt idx="14">
                  <c:v>-9.4800000042596366E-3</c:v>
                </c:pt>
                <c:pt idx="15">
                  <c:v>-6.8420000025071204E-3</c:v>
                </c:pt>
                <c:pt idx="16">
                  <c:v>-7.136000000173226E-3</c:v>
                </c:pt>
                <c:pt idx="17">
                  <c:v>-1.3460000001941808E-2</c:v>
                </c:pt>
                <c:pt idx="18">
                  <c:v>-1.0726000004069647E-2</c:v>
                </c:pt>
                <c:pt idx="19">
                  <c:v>-2.6720000023487955E-3</c:v>
                </c:pt>
                <c:pt idx="20">
                  <c:v>-3.506000000925269E-3</c:v>
                </c:pt>
                <c:pt idx="24">
                  <c:v>-2.621999999973923E-3</c:v>
                </c:pt>
                <c:pt idx="25">
                  <c:v>-1.6219999997701962E-3</c:v>
                </c:pt>
                <c:pt idx="26">
                  <c:v>-3.6260000015317928E-3</c:v>
                </c:pt>
                <c:pt idx="27">
                  <c:v>1.427999999577878E-3</c:v>
                </c:pt>
                <c:pt idx="29">
                  <c:v>-3.3019999973475933E-3</c:v>
                </c:pt>
                <c:pt idx="30">
                  <c:v>-6.0819999998784624E-3</c:v>
                </c:pt>
                <c:pt idx="31">
                  <c:v>-1.3060000019322615E-3</c:v>
                </c:pt>
                <c:pt idx="32">
                  <c:v>-5.1400000011199154E-3</c:v>
                </c:pt>
                <c:pt idx="33">
                  <c:v>-8.0319999979110435E-3</c:v>
                </c:pt>
                <c:pt idx="34">
                  <c:v>-1.1000000085914508E-4</c:v>
                </c:pt>
                <c:pt idx="35">
                  <c:v>1.0559999973338563E-3</c:v>
                </c:pt>
                <c:pt idx="36">
                  <c:v>0</c:v>
                </c:pt>
                <c:pt idx="37">
                  <c:v>-2.0020000010845251E-3</c:v>
                </c:pt>
                <c:pt idx="38">
                  <c:v>1.3299999991431832E-3</c:v>
                </c:pt>
                <c:pt idx="39">
                  <c:v>-1.8940000009024516E-3</c:v>
                </c:pt>
                <c:pt idx="40">
                  <c:v>1.2719999976980034E-3</c:v>
                </c:pt>
                <c:pt idx="41">
                  <c:v>-6.2000000252737664E-4</c:v>
                </c:pt>
                <c:pt idx="42">
                  <c:v>-4.5400000090012327E-4</c:v>
                </c:pt>
                <c:pt idx="43">
                  <c:v>-5.1199999870732427E-4</c:v>
                </c:pt>
                <c:pt idx="44">
                  <c:v>5.429999997431878E-3</c:v>
                </c:pt>
                <c:pt idx="45">
                  <c:v>3.4219999979541171E-3</c:v>
                </c:pt>
                <c:pt idx="46">
                  <c:v>1.3588000001618639E-2</c:v>
                </c:pt>
                <c:pt idx="47">
                  <c:v>4.2519999988144264E-3</c:v>
                </c:pt>
                <c:pt idx="48">
                  <c:v>3.6379999983182643E-3</c:v>
                </c:pt>
                <c:pt idx="49">
                  <c:v>3.6379999983182643E-3</c:v>
                </c:pt>
                <c:pt idx="50">
                  <c:v>4.0779999981168658E-3</c:v>
                </c:pt>
                <c:pt idx="51">
                  <c:v>7.0699999960197601E-3</c:v>
                </c:pt>
                <c:pt idx="52">
                  <c:v>4.3440000008558854E-3</c:v>
                </c:pt>
                <c:pt idx="53">
                  <c:v>-1.2160000005678739E-3</c:v>
                </c:pt>
                <c:pt idx="54">
                  <c:v>5.2160000013827812E-3</c:v>
                </c:pt>
                <c:pt idx="55">
                  <c:v>6.9919999987178016E-3</c:v>
                </c:pt>
                <c:pt idx="56">
                  <c:v>6.2660000003234018E-3</c:v>
                </c:pt>
                <c:pt idx="57">
                  <c:v>5.3740000003017485E-3</c:v>
                </c:pt>
                <c:pt idx="58">
                  <c:v>7.0919999961915892E-3</c:v>
                </c:pt>
                <c:pt idx="59">
                  <c:v>6.813999996666098E-3</c:v>
                </c:pt>
                <c:pt idx="60">
                  <c:v>1.1033999999199295E-2</c:v>
                </c:pt>
                <c:pt idx="61">
                  <c:v>8.7559999992663506E-3</c:v>
                </c:pt>
                <c:pt idx="62">
                  <c:v>1.0797999999340391E-2</c:v>
                </c:pt>
                <c:pt idx="63">
                  <c:v>7.9059999989112839E-3</c:v>
                </c:pt>
                <c:pt idx="64">
                  <c:v>8.0720000005385373E-3</c:v>
                </c:pt>
                <c:pt idx="65">
                  <c:v>8.121999999275431E-3</c:v>
                </c:pt>
                <c:pt idx="66">
                  <c:v>1.6122000000905246E-2</c:v>
                </c:pt>
                <c:pt idx="67">
                  <c:v>1.2287999998079613E-2</c:v>
                </c:pt>
                <c:pt idx="68">
                  <c:v>1.0229999999864958E-2</c:v>
                </c:pt>
                <c:pt idx="69">
                  <c:v>1.6279999999824213E-2</c:v>
                </c:pt>
                <c:pt idx="70">
                  <c:v>1.52719999969122E-2</c:v>
                </c:pt>
                <c:pt idx="71">
                  <c:v>1.2102000000595581E-2</c:v>
                </c:pt>
                <c:pt idx="72">
                  <c:v>1.5101999997568782E-2</c:v>
                </c:pt>
                <c:pt idx="73">
                  <c:v>1.3209999997343402E-2</c:v>
                </c:pt>
                <c:pt idx="74">
                  <c:v>1.5151999999943655E-2</c:v>
                </c:pt>
                <c:pt idx="75">
                  <c:v>1.1093999997683568E-2</c:v>
                </c:pt>
                <c:pt idx="76">
                  <c:v>1.1591999998927349E-2</c:v>
                </c:pt>
                <c:pt idx="77">
                  <c:v>1.3966000002255896E-2</c:v>
                </c:pt>
                <c:pt idx="78">
                  <c:v>1.9929999998566927E-2</c:v>
                </c:pt>
                <c:pt idx="79">
                  <c:v>2.187200000116718E-2</c:v>
                </c:pt>
                <c:pt idx="80">
                  <c:v>1.8037999998341547E-2</c:v>
                </c:pt>
                <c:pt idx="81">
                  <c:v>1.6145999998116167E-2</c:v>
                </c:pt>
                <c:pt idx="82">
                  <c:v>1.9312000000354601E-2</c:v>
                </c:pt>
                <c:pt idx="83">
                  <c:v>2.1586000002571382E-2</c:v>
                </c:pt>
                <c:pt idx="84">
                  <c:v>1.3751999998930842E-2</c:v>
                </c:pt>
                <c:pt idx="85">
                  <c:v>1.5751999999338295E-2</c:v>
                </c:pt>
                <c:pt idx="86">
                  <c:v>2.0806000000447966E-2</c:v>
                </c:pt>
                <c:pt idx="87">
                  <c:v>1.6967999999906169E-2</c:v>
                </c:pt>
                <c:pt idx="88">
                  <c:v>1.7075999996450264E-2</c:v>
                </c:pt>
                <c:pt idx="89">
                  <c:v>2.3678000001382316E-2</c:v>
                </c:pt>
                <c:pt idx="90">
                  <c:v>2.005999999892083E-2</c:v>
                </c:pt>
                <c:pt idx="91">
                  <c:v>2.14220000016212E-2</c:v>
                </c:pt>
                <c:pt idx="92">
                  <c:v>2.0198000001983019E-2</c:v>
                </c:pt>
                <c:pt idx="93">
                  <c:v>2.063800000178162E-2</c:v>
                </c:pt>
                <c:pt idx="94">
                  <c:v>2.266800000143121E-2</c:v>
                </c:pt>
                <c:pt idx="95">
                  <c:v>2.465200000006007E-2</c:v>
                </c:pt>
                <c:pt idx="96">
                  <c:v>2.6083999997354113E-2</c:v>
                </c:pt>
                <c:pt idx="97">
                  <c:v>3.4523999998782529E-2</c:v>
                </c:pt>
                <c:pt idx="98">
                  <c:v>2.5831999999354593E-2</c:v>
                </c:pt>
                <c:pt idx="99">
                  <c:v>2.4077999998553423E-2</c:v>
                </c:pt>
                <c:pt idx="100">
                  <c:v>2.2185999998328043E-2</c:v>
                </c:pt>
                <c:pt idx="101">
                  <c:v>2.8559999998833518E-2</c:v>
                </c:pt>
                <c:pt idx="102">
                  <c:v>3.410000000076252E-2</c:v>
                </c:pt>
                <c:pt idx="103">
                  <c:v>2.6041999997687526E-2</c:v>
                </c:pt>
                <c:pt idx="104">
                  <c:v>2.2207999998499872E-2</c:v>
                </c:pt>
                <c:pt idx="105">
                  <c:v>2.5868000000627944E-2</c:v>
                </c:pt>
                <c:pt idx="106">
                  <c:v>3.0013999999937369E-2</c:v>
                </c:pt>
                <c:pt idx="107">
                  <c:v>2.7721999998902902E-2</c:v>
                </c:pt>
                <c:pt idx="108">
                  <c:v>3.0060000000958098E-2</c:v>
                </c:pt>
                <c:pt idx="109">
                  <c:v>3.1333999999333173E-2</c:v>
                </c:pt>
                <c:pt idx="110">
                  <c:v>3.3499999997729901E-2</c:v>
                </c:pt>
                <c:pt idx="111">
                  <c:v>3.1607999997504521E-2</c:v>
                </c:pt>
                <c:pt idx="112">
                  <c:v>3.3931999998458195E-2</c:v>
                </c:pt>
                <c:pt idx="113">
                  <c:v>2.9707999998208834E-2</c:v>
                </c:pt>
                <c:pt idx="114">
                  <c:v>3.0707999998412561E-2</c:v>
                </c:pt>
                <c:pt idx="115">
                  <c:v>2.6649999996152474E-2</c:v>
                </c:pt>
                <c:pt idx="116">
                  <c:v>3.3815999999205815E-2</c:v>
                </c:pt>
                <c:pt idx="117">
                  <c:v>3.0982000000221888E-2</c:v>
                </c:pt>
                <c:pt idx="118">
                  <c:v>2.2147999996377621E-2</c:v>
                </c:pt>
                <c:pt idx="119">
                  <c:v>4.2285999999876367E-2</c:v>
                </c:pt>
                <c:pt idx="120">
                  <c:v>3.203399999983958E-2</c:v>
                </c:pt>
                <c:pt idx="121">
                  <c:v>3.3769999998185085E-2</c:v>
                </c:pt>
                <c:pt idx="122">
                  <c:v>3.1545999998343177E-2</c:v>
                </c:pt>
                <c:pt idx="123">
                  <c:v>3.2487999997101724E-2</c:v>
                </c:pt>
                <c:pt idx="124">
                  <c:v>3.4653999999136431E-2</c:v>
                </c:pt>
                <c:pt idx="125">
                  <c:v>2.9812000000674743E-2</c:v>
                </c:pt>
                <c:pt idx="126">
                  <c:v>3.6862000000837725E-2</c:v>
                </c:pt>
                <c:pt idx="127">
                  <c:v>3.1911999998555984E-2</c:v>
                </c:pt>
                <c:pt idx="128">
                  <c:v>3.4216000000014901E-2</c:v>
                </c:pt>
                <c:pt idx="129">
                  <c:v>3.2382000001234701E-2</c:v>
                </c:pt>
                <c:pt idx="130">
                  <c:v>3.1266000001778593E-2</c:v>
                </c:pt>
                <c:pt idx="131">
                  <c:v>3.8373999999748776E-2</c:v>
                </c:pt>
                <c:pt idx="132">
                  <c:v>3.3589999999094289E-2</c:v>
                </c:pt>
                <c:pt idx="133">
                  <c:v>3.3755999997083563E-2</c:v>
                </c:pt>
                <c:pt idx="134">
                  <c:v>3.8532000002305722E-2</c:v>
                </c:pt>
                <c:pt idx="135">
                  <c:v>3.2029999998485437E-2</c:v>
                </c:pt>
                <c:pt idx="136">
                  <c:v>3.0217999999877065E-2</c:v>
                </c:pt>
                <c:pt idx="137">
                  <c:v>3.0102000000624685E-2</c:v>
                </c:pt>
                <c:pt idx="138">
                  <c:v>3.3102000001235865E-2</c:v>
                </c:pt>
                <c:pt idx="139">
                  <c:v>3.0210000000806758E-2</c:v>
                </c:pt>
                <c:pt idx="140">
                  <c:v>3.0815999998594634E-2</c:v>
                </c:pt>
                <c:pt idx="141">
                  <c:v>3.3259999996516854E-2</c:v>
                </c:pt>
                <c:pt idx="142">
                  <c:v>3.059199999916018E-2</c:v>
                </c:pt>
                <c:pt idx="143">
                  <c:v>3.0813999997917563E-2</c:v>
                </c:pt>
                <c:pt idx="144">
                  <c:v>2.5475999998889165E-2</c:v>
                </c:pt>
                <c:pt idx="145">
                  <c:v>2.7417999997851439E-2</c:v>
                </c:pt>
                <c:pt idx="146">
                  <c:v>2.8023999999277294E-2</c:v>
                </c:pt>
                <c:pt idx="147">
                  <c:v>3.0633999998826766E-2</c:v>
                </c:pt>
                <c:pt idx="148">
                  <c:v>2.9800000000250293E-2</c:v>
                </c:pt>
                <c:pt idx="149">
                  <c:v>3.0965999998443294E-2</c:v>
                </c:pt>
                <c:pt idx="150">
                  <c:v>2.890800000022864E-2</c:v>
                </c:pt>
                <c:pt idx="151">
                  <c:v>2.5074000001040986E-2</c:v>
                </c:pt>
                <c:pt idx="152">
                  <c:v>2.6269999998476123E-2</c:v>
                </c:pt>
                <c:pt idx="153">
                  <c:v>3.0096000002231449E-2</c:v>
                </c:pt>
                <c:pt idx="154">
                  <c:v>3.126200000042445E-2</c:v>
                </c:pt>
                <c:pt idx="155">
                  <c:v>2.2428000000218162E-2</c:v>
                </c:pt>
                <c:pt idx="156">
                  <c:v>2.6259999998728745E-2</c:v>
                </c:pt>
                <c:pt idx="157">
                  <c:v>2.5868000000627944E-2</c:v>
                </c:pt>
                <c:pt idx="158">
                  <c:v>2.2940000002563465E-2</c:v>
                </c:pt>
                <c:pt idx="159">
                  <c:v>2.7114000000437954E-2</c:v>
                </c:pt>
                <c:pt idx="160">
                  <c:v>5.1939999975729734E-3</c:v>
                </c:pt>
                <c:pt idx="161">
                  <c:v>-5.6960000001708977E-3</c:v>
                </c:pt>
                <c:pt idx="162">
                  <c:v>-4.9199999994016252E-3</c:v>
                </c:pt>
                <c:pt idx="163">
                  <c:v>-8.6459999984072056E-3</c:v>
                </c:pt>
                <c:pt idx="164">
                  <c:v>-2.3865999999543419E-2</c:v>
                </c:pt>
                <c:pt idx="165">
                  <c:v>-3.2756000000517815E-2</c:v>
                </c:pt>
                <c:pt idx="166">
                  <c:v>-3.7432000000990229E-2</c:v>
                </c:pt>
                <c:pt idx="167">
                  <c:v>-3.9382000002660789E-2</c:v>
                </c:pt>
                <c:pt idx="168">
                  <c:v>-3.4450000002834713E-2</c:v>
                </c:pt>
                <c:pt idx="169">
                  <c:v>-3.8273999998637009E-2</c:v>
                </c:pt>
                <c:pt idx="170">
                  <c:v>-3.70660000044154E-2</c:v>
                </c:pt>
                <c:pt idx="171">
                  <c:v>-4.1180000000167638E-2</c:v>
                </c:pt>
                <c:pt idx="172">
                  <c:v>-4.3817999998282176E-2</c:v>
                </c:pt>
                <c:pt idx="173">
                  <c:v>-4.4718000001012115E-2</c:v>
                </c:pt>
                <c:pt idx="174">
                  <c:v>-4.9502000001666602E-2</c:v>
                </c:pt>
                <c:pt idx="175">
                  <c:v>-4.6608000004198402E-2</c:v>
                </c:pt>
                <c:pt idx="176">
                  <c:v>-4.5608000000356697E-2</c:v>
                </c:pt>
                <c:pt idx="177">
                  <c:v>-4.4500000003608875E-2</c:v>
                </c:pt>
                <c:pt idx="178">
                  <c:v>-4.5167999996920116E-2</c:v>
                </c:pt>
                <c:pt idx="179">
                  <c:v>-4.767800000263378E-2</c:v>
                </c:pt>
                <c:pt idx="180">
                  <c:v>-4.4735999996191822E-2</c:v>
                </c:pt>
                <c:pt idx="181">
                  <c:v>-4.5570000002044253E-2</c:v>
                </c:pt>
                <c:pt idx="182">
                  <c:v>-4.1960000002291054E-2</c:v>
                </c:pt>
                <c:pt idx="183">
                  <c:v>-4.5794000005116686E-2</c:v>
                </c:pt>
                <c:pt idx="184">
                  <c:v>-4.5469999997294508E-2</c:v>
                </c:pt>
                <c:pt idx="185">
                  <c:v>-3.8780000002589077E-2</c:v>
                </c:pt>
                <c:pt idx="186">
                  <c:v>-4.2614000005414709E-2</c:v>
                </c:pt>
                <c:pt idx="187">
                  <c:v>-3.5614000000350643E-2</c:v>
                </c:pt>
                <c:pt idx="188">
                  <c:v>-4.4672000003629364E-2</c:v>
                </c:pt>
                <c:pt idx="189">
                  <c:v>-4.6618000000307802E-2</c:v>
                </c:pt>
                <c:pt idx="190">
                  <c:v>-4.6730000001844019E-2</c:v>
                </c:pt>
                <c:pt idx="191">
                  <c:v>-4.7564000000420492E-2</c:v>
                </c:pt>
                <c:pt idx="192">
                  <c:v>-4.6900000001187436E-2</c:v>
                </c:pt>
                <c:pt idx="193">
                  <c:v>-4.7456000000238419E-2</c:v>
                </c:pt>
                <c:pt idx="194">
                  <c:v>-4.6456000003672671E-2</c:v>
                </c:pt>
                <c:pt idx="196">
                  <c:v>-3.7973999998939689E-2</c:v>
                </c:pt>
                <c:pt idx="197">
                  <c:v>-4.9562000000150874E-2</c:v>
                </c:pt>
                <c:pt idx="198">
                  <c:v>-4.9562000000150874E-2</c:v>
                </c:pt>
                <c:pt idx="199">
                  <c:v>-4.6562000003177673E-2</c:v>
                </c:pt>
                <c:pt idx="200">
                  <c:v>-5.0620000001799781E-2</c:v>
                </c:pt>
                <c:pt idx="201">
                  <c:v>-5.245400000421796E-2</c:v>
                </c:pt>
                <c:pt idx="202">
                  <c:v>-4.7453999999561347E-2</c:v>
                </c:pt>
                <c:pt idx="203">
                  <c:v>-4.345399999874644E-2</c:v>
                </c:pt>
                <c:pt idx="204">
                  <c:v>-4.6955999998317566E-2</c:v>
                </c:pt>
                <c:pt idx="309">
                  <c:v>-5.1946000006864779E-2</c:v>
                </c:pt>
                <c:pt idx="310">
                  <c:v>-5.5692000001727138E-2</c:v>
                </c:pt>
                <c:pt idx="311">
                  <c:v>-5.5159999996249098E-2</c:v>
                </c:pt>
                <c:pt idx="312">
                  <c:v>-6.0916000002180226E-2</c:v>
                </c:pt>
                <c:pt idx="315">
                  <c:v>-5.5825999996159226E-2</c:v>
                </c:pt>
                <c:pt idx="316">
                  <c:v>-5.4960000001301523E-2</c:v>
                </c:pt>
                <c:pt idx="319">
                  <c:v>-4.9789999997301493E-2</c:v>
                </c:pt>
                <c:pt idx="321">
                  <c:v>-5.3847999995923601E-2</c:v>
                </c:pt>
                <c:pt idx="322">
                  <c:v>-5.2316000001155771E-2</c:v>
                </c:pt>
                <c:pt idx="324">
                  <c:v>-5.30399999988731E-2</c:v>
                </c:pt>
                <c:pt idx="325">
                  <c:v>-5.1363999999011867E-2</c:v>
                </c:pt>
                <c:pt idx="326">
                  <c:v>-5.5198000001837499E-2</c:v>
                </c:pt>
                <c:pt idx="328">
                  <c:v>-5.2331999999296386E-2</c:v>
                </c:pt>
                <c:pt idx="331">
                  <c:v>-5.2782000006118324E-2</c:v>
                </c:pt>
                <c:pt idx="332">
                  <c:v>-5.2316000001155771E-2</c:v>
                </c:pt>
                <c:pt idx="334">
                  <c:v>-4.8432000003231224E-2</c:v>
                </c:pt>
                <c:pt idx="335">
                  <c:v>-5.2203999999619555E-2</c:v>
                </c:pt>
                <c:pt idx="351">
                  <c:v>-5.2247999999963213E-2</c:v>
                </c:pt>
                <c:pt idx="361">
                  <c:v>-4.091599999810569E-2</c:v>
                </c:pt>
                <c:pt idx="366">
                  <c:v>-3.7656000007700641E-2</c:v>
                </c:pt>
                <c:pt idx="375">
                  <c:v>-3.686599999491591E-2</c:v>
                </c:pt>
                <c:pt idx="381">
                  <c:v>-2.137100000254577E-2</c:v>
                </c:pt>
                <c:pt idx="393">
                  <c:v>-2.528800000436604E-2</c:v>
                </c:pt>
                <c:pt idx="424">
                  <c:v>-2.551800000219373E-2</c:v>
                </c:pt>
                <c:pt idx="427">
                  <c:v>-2.4241999999503605E-2</c:v>
                </c:pt>
                <c:pt idx="440">
                  <c:v>-2.5848000004771166E-2</c:v>
                </c:pt>
                <c:pt idx="441">
                  <c:v>-2.559800000017276E-2</c:v>
                </c:pt>
                <c:pt idx="442">
                  <c:v>-2.6632000008248724E-2</c:v>
                </c:pt>
                <c:pt idx="449">
                  <c:v>-2.2532000002684072E-2</c:v>
                </c:pt>
                <c:pt idx="450">
                  <c:v>-2.0066000004590023E-2</c:v>
                </c:pt>
                <c:pt idx="453">
                  <c:v>-2.7091999996628147E-2</c:v>
                </c:pt>
                <c:pt idx="460">
                  <c:v>-1.576799999747891E-2</c:v>
                </c:pt>
                <c:pt idx="466">
                  <c:v>-2.2246000000450294E-2</c:v>
                </c:pt>
                <c:pt idx="467">
                  <c:v>-2.1472000000358094E-2</c:v>
                </c:pt>
                <c:pt idx="472">
                  <c:v>-2.0922000003338326E-2</c:v>
                </c:pt>
                <c:pt idx="476">
                  <c:v>-1.8589999999676365E-2</c:v>
                </c:pt>
                <c:pt idx="477">
                  <c:v>-2.0646000004489906E-2</c:v>
                </c:pt>
                <c:pt idx="485">
                  <c:v>-1.2538000002678018E-2</c:v>
                </c:pt>
                <c:pt idx="498">
                  <c:v>-1.7751999999745749E-2</c:v>
                </c:pt>
                <c:pt idx="501">
                  <c:v>-2.0420000000740401E-2</c:v>
                </c:pt>
                <c:pt idx="504">
                  <c:v>-1.3536000005842652E-2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F6-4E3A-AC67-8EE89279AA6A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1'!$D$22:$D$44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'Active 1'!$F$21:$F$2942</c:f>
              <c:numCache>
                <c:formatCode>General</c:formatCode>
                <c:ptCount val="2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</c:numCache>
            </c:numRef>
          </c:xVal>
          <c:yVal>
            <c:numRef>
              <c:f>'Active 1'!$I$21:$I$2942</c:f>
              <c:numCache>
                <c:formatCode>General</c:formatCode>
                <c:ptCount val="2922"/>
                <c:pt idx="205">
                  <c:v>-4.7180000001389999E-2</c:v>
                </c:pt>
                <c:pt idx="206">
                  <c:v>-4.840400000102818E-2</c:v>
                </c:pt>
                <c:pt idx="207">
                  <c:v>-5.09059999967576E-2</c:v>
                </c:pt>
                <c:pt idx="208">
                  <c:v>-5.1972000001114793E-2</c:v>
                </c:pt>
                <c:pt idx="209">
                  <c:v>-3.697200000169687E-2</c:v>
                </c:pt>
                <c:pt idx="210">
                  <c:v>-5.5029999995895196E-2</c:v>
                </c:pt>
                <c:pt idx="211">
                  <c:v>-4.7647999999753665E-2</c:v>
                </c:pt>
                <c:pt idx="212">
                  <c:v>-4.8891999998886604E-2</c:v>
                </c:pt>
                <c:pt idx="213">
                  <c:v>-5.4783999999926891E-2</c:v>
                </c:pt>
                <c:pt idx="214">
                  <c:v>-5.3784000003361143E-2</c:v>
                </c:pt>
                <c:pt idx="215">
                  <c:v>-5.5617999998503365E-2</c:v>
                </c:pt>
                <c:pt idx="216">
                  <c:v>-5.2734000004420523E-2</c:v>
                </c:pt>
                <c:pt idx="217">
                  <c:v>-5.2460000006249174E-2</c:v>
                </c:pt>
                <c:pt idx="218">
                  <c:v>-5.6565999999293126E-2</c:v>
                </c:pt>
                <c:pt idx="219">
                  <c:v>-5.3458000002137851E-2</c:v>
                </c:pt>
                <c:pt idx="220">
                  <c:v>-5.5125999999290798E-2</c:v>
                </c:pt>
                <c:pt idx="221">
                  <c:v>-5.568199999834178E-2</c:v>
                </c:pt>
                <c:pt idx="222">
                  <c:v>-5.6960000001708977E-2</c:v>
                </c:pt>
                <c:pt idx="223">
                  <c:v>-5.6515999996918254E-2</c:v>
                </c:pt>
                <c:pt idx="224">
                  <c:v>-6.3018000000738539E-2</c:v>
                </c:pt>
                <c:pt idx="225">
                  <c:v>-5.9408000000985339E-2</c:v>
                </c:pt>
                <c:pt idx="226">
                  <c:v>-5.7307999995828141E-2</c:v>
                </c:pt>
                <c:pt idx="227">
                  <c:v>-5.6810000001860317E-2</c:v>
                </c:pt>
                <c:pt idx="228">
                  <c:v>-5.8477999999013264E-2</c:v>
                </c:pt>
                <c:pt idx="229">
                  <c:v>-5.647799999860581E-2</c:v>
                </c:pt>
                <c:pt idx="230">
                  <c:v>-5.3478000001632608E-2</c:v>
                </c:pt>
                <c:pt idx="231">
                  <c:v>-5.7659999998577405E-2</c:v>
                </c:pt>
                <c:pt idx="232">
                  <c:v>-5.6659999994735699E-2</c:v>
                </c:pt>
                <c:pt idx="233">
                  <c:v>-5.4522000005817972E-2</c:v>
                </c:pt>
                <c:pt idx="234">
                  <c:v>-5.9414000003016554E-2</c:v>
                </c:pt>
                <c:pt idx="235">
                  <c:v>-5.8413999999174848E-2</c:v>
                </c:pt>
                <c:pt idx="236">
                  <c:v>-5.9472000000823755E-2</c:v>
                </c:pt>
                <c:pt idx="237">
                  <c:v>-6.4361999997345265E-2</c:v>
                </c:pt>
                <c:pt idx="238">
                  <c:v>-6.2061999997240491E-2</c:v>
                </c:pt>
                <c:pt idx="239">
                  <c:v>-6.1362000000372063E-2</c:v>
                </c:pt>
                <c:pt idx="240">
                  <c:v>-5.9420000005047768E-2</c:v>
                </c:pt>
                <c:pt idx="241">
                  <c:v>-6.0705999996571336E-2</c:v>
                </c:pt>
                <c:pt idx="242">
                  <c:v>-6.4634000002115499E-2</c:v>
                </c:pt>
                <c:pt idx="243">
                  <c:v>-5.8634000000893138E-2</c:v>
                </c:pt>
                <c:pt idx="244">
                  <c:v>-5.763400000432739E-2</c:v>
                </c:pt>
                <c:pt idx="245">
                  <c:v>-6.6525999995064922E-2</c:v>
                </c:pt>
                <c:pt idx="246">
                  <c:v>-6.0525999993842561E-2</c:v>
                </c:pt>
                <c:pt idx="247">
                  <c:v>-5.6525999993027654E-2</c:v>
                </c:pt>
                <c:pt idx="248">
                  <c:v>-5.3359999998065177E-2</c:v>
                </c:pt>
                <c:pt idx="249">
                  <c:v>-5.7641999999759719E-2</c:v>
                </c:pt>
                <c:pt idx="250">
                  <c:v>-6.1476000002585351E-2</c:v>
                </c:pt>
                <c:pt idx="251">
                  <c:v>-6.4309999994293321E-2</c:v>
                </c:pt>
                <c:pt idx="252">
                  <c:v>-6.4591999995172955E-2</c:v>
                </c:pt>
                <c:pt idx="253">
                  <c:v>-5.8592000001226552E-2</c:v>
                </c:pt>
                <c:pt idx="254">
                  <c:v>-6.0639999996055849E-2</c:v>
                </c:pt>
                <c:pt idx="255">
                  <c:v>-6.5474000002723187E-2</c:v>
                </c:pt>
                <c:pt idx="256">
                  <c:v>-6.3481999997748062E-2</c:v>
                </c:pt>
                <c:pt idx="257">
                  <c:v>-6.2481999993906356E-2</c:v>
                </c:pt>
                <c:pt idx="258">
                  <c:v>-6.2481999993906356E-2</c:v>
                </c:pt>
                <c:pt idx="259">
                  <c:v>-6.5540000003238674E-2</c:v>
                </c:pt>
                <c:pt idx="260">
                  <c:v>-6.2539999998989515E-2</c:v>
                </c:pt>
                <c:pt idx="261">
                  <c:v>-6.0540000005858019E-2</c:v>
                </c:pt>
                <c:pt idx="262">
                  <c:v>-5.9540000002016313E-2</c:v>
                </c:pt>
                <c:pt idx="263">
                  <c:v>-6.0374000000592787E-2</c:v>
                </c:pt>
                <c:pt idx="264">
                  <c:v>-6.3726000000315253E-2</c:v>
                </c:pt>
                <c:pt idx="265">
                  <c:v>-6.2588000000687316E-2</c:v>
                </c:pt>
                <c:pt idx="266">
                  <c:v>-6.5480000004754402E-2</c:v>
                </c:pt>
                <c:pt idx="267">
                  <c:v>-6.2480000000505242E-2</c:v>
                </c:pt>
                <c:pt idx="268">
                  <c:v>-6.2480000000505242E-2</c:v>
                </c:pt>
                <c:pt idx="269">
                  <c:v>-6.2480000000505242E-2</c:v>
                </c:pt>
                <c:pt idx="270">
                  <c:v>-6.6314000003330875E-2</c:v>
                </c:pt>
                <c:pt idx="271">
                  <c:v>-6.2703999996301718E-2</c:v>
                </c:pt>
                <c:pt idx="272">
                  <c:v>-6.2703999996301718E-2</c:v>
                </c:pt>
                <c:pt idx="273">
                  <c:v>-6.0703999995894264E-2</c:v>
                </c:pt>
                <c:pt idx="274">
                  <c:v>-6.7761999998765532E-2</c:v>
                </c:pt>
                <c:pt idx="275">
                  <c:v>-6.1595999999553896E-2</c:v>
                </c:pt>
                <c:pt idx="276">
                  <c:v>-6.1873999999079388E-2</c:v>
                </c:pt>
                <c:pt idx="277">
                  <c:v>-6.4429999998537824E-2</c:v>
                </c:pt>
                <c:pt idx="278">
                  <c:v>-6.242999999813037E-2</c:v>
                </c:pt>
                <c:pt idx="279">
                  <c:v>-6.4264000000548549E-2</c:v>
                </c:pt>
                <c:pt idx="280">
                  <c:v>-6.4264000000548549E-2</c:v>
                </c:pt>
                <c:pt idx="281">
                  <c:v>-6.3264000003982801E-2</c:v>
                </c:pt>
                <c:pt idx="282">
                  <c:v>-6.0263999999733642E-2</c:v>
                </c:pt>
                <c:pt idx="283">
                  <c:v>-6.5097999999125022E-2</c:v>
                </c:pt>
                <c:pt idx="284">
                  <c:v>-6.2487999995937571E-2</c:v>
                </c:pt>
                <c:pt idx="285">
                  <c:v>-6.3379999999597203E-2</c:v>
                </c:pt>
                <c:pt idx="286">
                  <c:v>-6.2380000003031455E-2</c:v>
                </c:pt>
                <c:pt idx="287">
                  <c:v>-6.2330000000656582E-2</c:v>
                </c:pt>
                <c:pt idx="288">
                  <c:v>-6.1329999996814877E-2</c:v>
                </c:pt>
                <c:pt idx="289">
                  <c:v>-6.1840000002121087E-2</c:v>
                </c:pt>
                <c:pt idx="290">
                  <c:v>-6.0839999998279382E-2</c:v>
                </c:pt>
                <c:pt idx="291">
                  <c:v>-5.8839999997871928E-2</c:v>
                </c:pt>
                <c:pt idx="292">
                  <c:v>-5.9702000005927403E-2</c:v>
                </c:pt>
                <c:pt idx="293">
                  <c:v>-6.3594000006560236E-2</c:v>
                </c:pt>
                <c:pt idx="294">
                  <c:v>-6.0594000002311077E-2</c:v>
                </c:pt>
                <c:pt idx="295">
                  <c:v>-6.142800000088755E-2</c:v>
                </c:pt>
                <c:pt idx="296">
                  <c:v>-6.3262000003305729E-2</c:v>
                </c:pt>
                <c:pt idx="297">
                  <c:v>-6.4153999999689404E-2</c:v>
                </c:pt>
                <c:pt idx="298">
                  <c:v>-5.8544000006804708E-2</c:v>
                </c:pt>
                <c:pt idx="299">
                  <c:v>-5.8544000006804708E-2</c:v>
                </c:pt>
                <c:pt idx="300">
                  <c:v>-5.9602000001177657E-2</c:v>
                </c:pt>
                <c:pt idx="301">
                  <c:v>-5.8602000004611909E-2</c:v>
                </c:pt>
                <c:pt idx="302">
                  <c:v>-6.2269999994896352E-2</c:v>
                </c:pt>
                <c:pt idx="303">
                  <c:v>-6.110400000034133E-2</c:v>
                </c:pt>
                <c:pt idx="304">
                  <c:v>-6.2494000005244743E-2</c:v>
                </c:pt>
                <c:pt idx="305">
                  <c:v>-6.3220000003639143E-2</c:v>
                </c:pt>
                <c:pt idx="306">
                  <c:v>-6.3443999999435619E-2</c:v>
                </c:pt>
                <c:pt idx="307">
                  <c:v>-6.0502000000269618E-2</c:v>
                </c:pt>
                <c:pt idx="308">
                  <c:v>-6.3335999999253545E-2</c:v>
                </c:pt>
                <c:pt idx="313">
                  <c:v>-5.6384000003163237E-2</c:v>
                </c:pt>
                <c:pt idx="314">
                  <c:v>-6.5218000003369525E-2</c:v>
                </c:pt>
                <c:pt idx="317">
                  <c:v>-6.2010000001464505E-2</c:v>
                </c:pt>
                <c:pt idx="318">
                  <c:v>-5.799000000115484E-2</c:v>
                </c:pt>
                <c:pt idx="320">
                  <c:v>-5.4548000000067987E-2</c:v>
                </c:pt>
                <c:pt idx="323">
                  <c:v>-5.9883999994781334E-2</c:v>
                </c:pt>
                <c:pt idx="327">
                  <c:v>-5.2498000004561618E-2</c:v>
                </c:pt>
                <c:pt idx="329">
                  <c:v>-5.0631999998586252E-2</c:v>
                </c:pt>
                <c:pt idx="330">
                  <c:v>-4.0555999999924097E-2</c:v>
                </c:pt>
                <c:pt idx="333">
                  <c:v>-5.8232000003044959E-2</c:v>
                </c:pt>
                <c:pt idx="336">
                  <c:v>-4.300399999920046E-2</c:v>
                </c:pt>
                <c:pt idx="337">
                  <c:v>-6.2271999995573424E-2</c:v>
                </c:pt>
                <c:pt idx="339">
                  <c:v>-5.1661999998032115E-2</c:v>
                </c:pt>
                <c:pt idx="340">
                  <c:v>-4.8388000002887566E-2</c:v>
                </c:pt>
                <c:pt idx="341">
                  <c:v>-4.5387999998638406E-2</c:v>
                </c:pt>
                <c:pt idx="342">
                  <c:v>-4.3387999998230953E-2</c:v>
                </c:pt>
                <c:pt idx="343">
                  <c:v>-4.3387999998230953E-2</c:v>
                </c:pt>
                <c:pt idx="345">
                  <c:v>-5.3222000002278946E-2</c:v>
                </c:pt>
                <c:pt idx="346">
                  <c:v>-4.8055999999633059E-2</c:v>
                </c:pt>
                <c:pt idx="347">
                  <c:v>-5.1611999995657243E-2</c:v>
                </c:pt>
                <c:pt idx="348">
                  <c:v>-4.8611999998684041E-2</c:v>
                </c:pt>
                <c:pt idx="349">
                  <c:v>-4.8311999998986721E-2</c:v>
                </c:pt>
                <c:pt idx="352">
                  <c:v>-5.8172000004560687E-2</c:v>
                </c:pt>
                <c:pt idx="353">
                  <c:v>-5.056200000399258E-2</c:v>
                </c:pt>
                <c:pt idx="354">
                  <c:v>-4.461000000446802E-2</c:v>
                </c:pt>
                <c:pt idx="355">
                  <c:v>-4.5335999995586462E-2</c:v>
                </c:pt>
                <c:pt idx="356">
                  <c:v>-4.3452000005345326E-2</c:v>
                </c:pt>
                <c:pt idx="357">
                  <c:v>-4.3452000005345326E-2</c:v>
                </c:pt>
                <c:pt idx="358">
                  <c:v>-4.4615999999223277E-2</c:v>
                </c:pt>
                <c:pt idx="359">
                  <c:v>-4.3015999995986931E-2</c:v>
                </c:pt>
                <c:pt idx="360">
                  <c:v>-4.2615999998815823E-2</c:v>
                </c:pt>
                <c:pt idx="362">
                  <c:v>-4.4450000001234002E-2</c:v>
                </c:pt>
                <c:pt idx="363">
                  <c:v>-4.439999999885913E-2</c:v>
                </c:pt>
                <c:pt idx="364">
                  <c:v>-3.7408000003779307E-2</c:v>
                </c:pt>
                <c:pt idx="365">
                  <c:v>-3.8868000003276393E-2</c:v>
                </c:pt>
                <c:pt idx="367">
                  <c:v>-3.7656000000424683E-2</c:v>
                </c:pt>
                <c:pt idx="368">
                  <c:v>-3.5289999999804422E-2</c:v>
                </c:pt>
                <c:pt idx="369">
                  <c:v>-4.268400000728434E-2</c:v>
                </c:pt>
                <c:pt idx="370">
                  <c:v>-3.7684000002627727E-2</c:v>
                </c:pt>
                <c:pt idx="371">
                  <c:v>-3.6684000006061979E-2</c:v>
                </c:pt>
                <c:pt idx="372">
                  <c:v>-3.7742000000434928E-2</c:v>
                </c:pt>
                <c:pt idx="373">
                  <c:v>-3.9576000002853107E-2</c:v>
                </c:pt>
                <c:pt idx="374">
                  <c:v>-3.6866000002191868E-2</c:v>
                </c:pt>
                <c:pt idx="376">
                  <c:v>-3.5799999997834675E-2</c:v>
                </c:pt>
                <c:pt idx="377">
                  <c:v>-4.0468000006512739E-2</c:v>
                </c:pt>
                <c:pt idx="378">
                  <c:v>-3.6692000001494307E-2</c:v>
                </c:pt>
                <c:pt idx="379">
                  <c:v>-4.052600000431994E-2</c:v>
                </c:pt>
                <c:pt idx="380">
                  <c:v>-4.2202000004181173E-2</c:v>
                </c:pt>
                <c:pt idx="382">
                  <c:v>-3.0403999997361097E-2</c:v>
                </c:pt>
                <c:pt idx="383">
                  <c:v>-3.1682000000728294E-2</c:v>
                </c:pt>
                <c:pt idx="384">
                  <c:v>-2.8072000000975095E-2</c:v>
                </c:pt>
                <c:pt idx="385">
                  <c:v>-2.9905999996117316E-2</c:v>
                </c:pt>
                <c:pt idx="387">
                  <c:v>-3.2519999993382953E-2</c:v>
                </c:pt>
                <c:pt idx="388">
                  <c:v>-2.5519999995594844E-2</c:v>
                </c:pt>
                <c:pt idx="389">
                  <c:v>-4.2353999997430947E-2</c:v>
                </c:pt>
                <c:pt idx="391">
                  <c:v>-2.7353999998013023E-2</c:v>
                </c:pt>
                <c:pt idx="392">
                  <c:v>-3.6187999998219311E-2</c:v>
                </c:pt>
                <c:pt idx="394">
                  <c:v>-2.5287999997090083E-2</c:v>
                </c:pt>
                <c:pt idx="395">
                  <c:v>-3.1578000001900364E-2</c:v>
                </c:pt>
                <c:pt idx="396">
                  <c:v>-2.9856000008294359E-2</c:v>
                </c:pt>
                <c:pt idx="397">
                  <c:v>-2.9856000008294359E-2</c:v>
                </c:pt>
                <c:pt idx="398">
                  <c:v>-4.6411999996053055E-2</c:v>
                </c:pt>
                <c:pt idx="399">
                  <c:v>-3.05240000016056E-2</c:v>
                </c:pt>
                <c:pt idx="400">
                  <c:v>-2.8470000004745089E-2</c:v>
                </c:pt>
                <c:pt idx="401">
                  <c:v>-2.9748000008112285E-2</c:v>
                </c:pt>
                <c:pt idx="402">
                  <c:v>-2.874800000427058E-2</c:v>
                </c:pt>
                <c:pt idx="403">
                  <c:v>-2.874800000427058E-2</c:v>
                </c:pt>
                <c:pt idx="404">
                  <c:v>-2.9582000002847053E-2</c:v>
                </c:pt>
                <c:pt idx="405">
                  <c:v>-2.7137999997648876E-2</c:v>
                </c:pt>
                <c:pt idx="406">
                  <c:v>-2.9806000005919486E-2</c:v>
                </c:pt>
                <c:pt idx="407">
                  <c:v>-2.6806000001670327E-2</c:v>
                </c:pt>
                <c:pt idx="408">
                  <c:v>-2.76400000002468E-2</c:v>
                </c:pt>
                <c:pt idx="409">
                  <c:v>-2.8308000000833999E-2</c:v>
                </c:pt>
                <c:pt idx="410">
                  <c:v>-2.9532000000472181E-2</c:v>
                </c:pt>
                <c:pt idx="411">
                  <c:v>-2.9590000005555339E-2</c:v>
                </c:pt>
                <c:pt idx="412">
                  <c:v>-2.9482000005373266E-2</c:v>
                </c:pt>
                <c:pt idx="413">
                  <c:v>-2.9316000000108033E-2</c:v>
                </c:pt>
                <c:pt idx="414">
                  <c:v>-2.8374000001349486E-2</c:v>
                </c:pt>
                <c:pt idx="415">
                  <c:v>-3.5568000006605871E-2</c:v>
                </c:pt>
                <c:pt idx="416">
                  <c:v>-3.5568000006605871E-2</c:v>
                </c:pt>
                <c:pt idx="417">
                  <c:v>-3.4568000002764165E-2</c:v>
                </c:pt>
                <c:pt idx="418">
                  <c:v>-3.3568000006198417E-2</c:v>
                </c:pt>
                <c:pt idx="419">
                  <c:v>-2.6128000004973728E-2</c:v>
                </c:pt>
                <c:pt idx="420">
                  <c:v>-2.6127999997697771E-2</c:v>
                </c:pt>
                <c:pt idx="421">
                  <c:v>-2.7961999992839992E-2</c:v>
                </c:pt>
                <c:pt idx="422">
                  <c:v>-2.8517999999166932E-2</c:v>
                </c:pt>
                <c:pt idx="423">
                  <c:v>-2.7518000002601184E-2</c:v>
                </c:pt>
                <c:pt idx="425">
                  <c:v>-2.4518000005627982E-2</c:v>
                </c:pt>
                <c:pt idx="426">
                  <c:v>-2.3518000001786277E-2</c:v>
                </c:pt>
                <c:pt idx="428">
                  <c:v>-2.1467999999003951E-2</c:v>
                </c:pt>
                <c:pt idx="429">
                  <c:v>-2.3862000001827255E-2</c:v>
                </c:pt>
                <c:pt idx="430">
                  <c:v>-2.2861999997985549E-2</c:v>
                </c:pt>
                <c:pt idx="431">
                  <c:v>-2.1862000001419801E-2</c:v>
                </c:pt>
                <c:pt idx="432">
                  <c:v>-2.0861999997578096E-2</c:v>
                </c:pt>
                <c:pt idx="433">
                  <c:v>-2.2695999999996275E-2</c:v>
                </c:pt>
                <c:pt idx="434">
                  <c:v>-3.1309999998484273E-2</c:v>
                </c:pt>
                <c:pt idx="435">
                  <c:v>-2.1703999998862855E-2</c:v>
                </c:pt>
                <c:pt idx="436">
                  <c:v>-2.1372000002884306E-2</c:v>
                </c:pt>
                <c:pt idx="437">
                  <c:v>-2.3430000001098961E-2</c:v>
                </c:pt>
                <c:pt idx="438">
                  <c:v>-2.1264000002702232E-2</c:v>
                </c:pt>
                <c:pt idx="439">
                  <c:v>-2.1106000000145286E-2</c:v>
                </c:pt>
                <c:pt idx="443">
                  <c:v>-2.6632000000972766E-2</c:v>
                </c:pt>
                <c:pt idx="444">
                  <c:v>-2.2466000002168585E-2</c:v>
                </c:pt>
                <c:pt idx="445">
                  <c:v>-2.2025999998732004E-2</c:v>
                </c:pt>
                <c:pt idx="446">
                  <c:v>-1.7025999994075391E-2</c:v>
                </c:pt>
                <c:pt idx="447">
                  <c:v>-1.9860000000335276E-2</c:v>
                </c:pt>
                <c:pt idx="448">
                  <c:v>-2.2084000003815163E-2</c:v>
                </c:pt>
                <c:pt idx="451">
                  <c:v>-1.970199999777833E-2</c:v>
                </c:pt>
                <c:pt idx="452">
                  <c:v>-2.0535999996354803E-2</c:v>
                </c:pt>
                <c:pt idx="454">
                  <c:v>-1.0315999999875203E-2</c:v>
                </c:pt>
                <c:pt idx="455">
                  <c:v>-2.0593999994162004E-2</c:v>
                </c:pt>
                <c:pt idx="456">
                  <c:v>-1.8594000001030508E-2</c:v>
                </c:pt>
                <c:pt idx="457">
                  <c:v>-2.1485999997821636E-2</c:v>
                </c:pt>
                <c:pt idx="458">
                  <c:v>-1.9544000002497341E-2</c:v>
                </c:pt>
                <c:pt idx="459">
                  <c:v>-1.9544000002497341E-2</c:v>
                </c:pt>
                <c:pt idx="461">
                  <c:v>-1.9327999994857237E-2</c:v>
                </c:pt>
                <c:pt idx="462">
                  <c:v>-1.7327999994449783E-2</c:v>
                </c:pt>
                <c:pt idx="463">
                  <c:v>-1.8162000000302214E-2</c:v>
                </c:pt>
                <c:pt idx="464">
                  <c:v>-2.2054000000935048E-2</c:v>
                </c:pt>
                <c:pt idx="465">
                  <c:v>-1.8054000000120141E-2</c:v>
                </c:pt>
                <c:pt idx="468">
                  <c:v>-1.5471999999135733E-2</c:v>
                </c:pt>
                <c:pt idx="469">
                  <c:v>-1.5471999999135733E-2</c:v>
                </c:pt>
                <c:pt idx="470">
                  <c:v>-2.1031999996921513E-2</c:v>
                </c:pt>
                <c:pt idx="471">
                  <c:v>-1.6865999998117331E-2</c:v>
                </c:pt>
                <c:pt idx="473">
                  <c:v>-1.542199999676086E-2</c:v>
                </c:pt>
                <c:pt idx="474">
                  <c:v>-1.7700000003969762E-2</c:v>
                </c:pt>
                <c:pt idx="475">
                  <c:v>-9.700000002339948E-3</c:v>
                </c:pt>
                <c:pt idx="478">
                  <c:v>-1.5479999994568061E-2</c:v>
                </c:pt>
                <c:pt idx="479">
                  <c:v>-1.3480000001436565E-2</c:v>
                </c:pt>
                <c:pt idx="480">
                  <c:v>-1.2479999997594859E-2</c:v>
                </c:pt>
                <c:pt idx="481">
                  <c:v>-1.2313999999605585E-2</c:v>
                </c:pt>
                <c:pt idx="482">
                  <c:v>-1.2592000006407034E-2</c:v>
                </c:pt>
                <c:pt idx="483">
                  <c:v>-1.4148000002023764E-2</c:v>
                </c:pt>
                <c:pt idx="484">
                  <c:v>-1.4538000003085472E-2</c:v>
                </c:pt>
                <c:pt idx="486">
                  <c:v>-9.9320000008447096E-3</c:v>
                </c:pt>
                <c:pt idx="487">
                  <c:v>-1.6600000002654269E-2</c:v>
                </c:pt>
                <c:pt idx="488">
                  <c:v>-1.3989999999466818E-2</c:v>
                </c:pt>
                <c:pt idx="489">
                  <c:v>-1.1989999999059364E-2</c:v>
                </c:pt>
                <c:pt idx="490">
                  <c:v>-1.5824000001884997E-2</c:v>
                </c:pt>
                <c:pt idx="491">
                  <c:v>-1.1106000005383976E-2</c:v>
                </c:pt>
                <c:pt idx="492">
                  <c:v>-9.8319999960949644E-3</c:v>
                </c:pt>
                <c:pt idx="493">
                  <c:v>-1.5333999996073544E-2</c:v>
                </c:pt>
                <c:pt idx="494">
                  <c:v>-1.3782000001810957E-2</c:v>
                </c:pt>
                <c:pt idx="495">
                  <c:v>-1.1782000008679461E-2</c:v>
                </c:pt>
                <c:pt idx="496">
                  <c:v>-1.2527999999292661E-2</c:v>
                </c:pt>
                <c:pt idx="497">
                  <c:v>-1.4805999999225605E-2</c:v>
                </c:pt>
                <c:pt idx="499">
                  <c:v>-1.403000000573229E-2</c:v>
                </c:pt>
                <c:pt idx="500">
                  <c:v>-1.686399999744026E-2</c:v>
                </c:pt>
                <c:pt idx="502">
                  <c:v>-1.3922000005550217E-2</c:v>
                </c:pt>
                <c:pt idx="503">
                  <c:v>-1.3756000000284985E-2</c:v>
                </c:pt>
                <c:pt idx="505">
                  <c:v>-1.15940000032424E-2</c:v>
                </c:pt>
                <c:pt idx="506">
                  <c:v>-2.4427999996987637E-2</c:v>
                </c:pt>
                <c:pt idx="507">
                  <c:v>-1.52620000008028E-2</c:v>
                </c:pt>
                <c:pt idx="508">
                  <c:v>-1.1373999994248152E-2</c:v>
                </c:pt>
                <c:pt idx="509">
                  <c:v>-1.2656000006245449E-2</c:v>
                </c:pt>
                <c:pt idx="510">
                  <c:v>-1.4211999994586222E-2</c:v>
                </c:pt>
                <c:pt idx="511">
                  <c:v>-1.2211999994178768E-2</c:v>
                </c:pt>
                <c:pt idx="512">
                  <c:v>-1.5548000003036577E-2</c:v>
                </c:pt>
                <c:pt idx="513">
                  <c:v>-1.0548000005655922E-2</c:v>
                </c:pt>
                <c:pt idx="514">
                  <c:v>-1.7663999999058433E-2</c:v>
                </c:pt>
                <c:pt idx="515">
                  <c:v>-8.219999996072147E-3</c:v>
                </c:pt>
                <c:pt idx="516">
                  <c:v>-1.5591999996104278E-2</c:v>
                </c:pt>
                <c:pt idx="517">
                  <c:v>-1.0591999998723622E-2</c:v>
                </c:pt>
                <c:pt idx="518">
                  <c:v>-6.6539999970700592E-3</c:v>
                </c:pt>
                <c:pt idx="519">
                  <c:v>-1.0217999995802529E-2</c:v>
                </c:pt>
                <c:pt idx="520">
                  <c:v>-7.052000000840053E-3</c:v>
                </c:pt>
                <c:pt idx="521">
                  <c:v>-5.5980000033741817E-3</c:v>
                </c:pt>
                <c:pt idx="522">
                  <c:v>-5.5980000033741817E-3</c:v>
                </c:pt>
                <c:pt idx="523">
                  <c:v>-7.6560000015888363E-3</c:v>
                </c:pt>
                <c:pt idx="524">
                  <c:v>-7.6560000015888363E-3</c:v>
                </c:pt>
                <c:pt idx="525">
                  <c:v>-4.6559999973396771E-3</c:v>
                </c:pt>
                <c:pt idx="526">
                  <c:v>-4.6559999973396771E-3</c:v>
                </c:pt>
                <c:pt idx="527">
                  <c:v>-3.6560000007739291E-3</c:v>
                </c:pt>
                <c:pt idx="528">
                  <c:v>-2.6559999969322234E-3</c:v>
                </c:pt>
                <c:pt idx="529">
                  <c:v>-7.4900000035995618E-3</c:v>
                </c:pt>
                <c:pt idx="530">
                  <c:v>-7.4900000035995618E-3</c:v>
                </c:pt>
                <c:pt idx="531">
                  <c:v>-6.5479999975650571E-3</c:v>
                </c:pt>
                <c:pt idx="532">
                  <c:v>-6.3819999995757826E-3</c:v>
                </c:pt>
                <c:pt idx="533">
                  <c:v>-6.0499999963212758E-3</c:v>
                </c:pt>
                <c:pt idx="534">
                  <c:v>-5.2819999982602894E-3</c:v>
                </c:pt>
                <c:pt idx="535">
                  <c:v>3.7179999999352731E-3</c:v>
                </c:pt>
                <c:pt idx="536">
                  <c:v>-4.8420000020996667E-3</c:v>
                </c:pt>
                <c:pt idx="537">
                  <c:v>-4.3440000008558854E-3</c:v>
                </c:pt>
                <c:pt idx="538">
                  <c:v>-2.8999999994994141E-3</c:v>
                </c:pt>
                <c:pt idx="539">
                  <c:v>-6.6540000043460168E-3</c:v>
                </c:pt>
                <c:pt idx="540">
                  <c:v>1.0000003385357559E-5</c:v>
                </c:pt>
                <c:pt idx="541">
                  <c:v>-6.5460000041639432E-3</c:v>
                </c:pt>
                <c:pt idx="542">
                  <c:v>-4.438000003574416E-3</c:v>
                </c:pt>
                <c:pt idx="543">
                  <c:v>-4.6619999993708916E-3</c:v>
                </c:pt>
                <c:pt idx="544">
                  <c:v>-2.4960000009741634E-3</c:v>
                </c:pt>
                <c:pt idx="545">
                  <c:v>-4.1639999981271103E-3</c:v>
                </c:pt>
                <c:pt idx="547">
                  <c:v>-2.3880000007920898E-3</c:v>
                </c:pt>
                <c:pt idx="548">
                  <c:v>-2.3880000007920898E-3</c:v>
                </c:pt>
                <c:pt idx="549">
                  <c:v>-5.6120000008377247E-3</c:v>
                </c:pt>
                <c:pt idx="551">
                  <c:v>-1.7338000005111098E-2</c:v>
                </c:pt>
                <c:pt idx="552">
                  <c:v>-1.3380000018514693E-3</c:v>
                </c:pt>
                <c:pt idx="553">
                  <c:v>4.3260000020381995E-3</c:v>
                </c:pt>
                <c:pt idx="554">
                  <c:v>-1.0640000036801212E-3</c:v>
                </c:pt>
                <c:pt idx="555">
                  <c:v>-3.2920000012381934E-3</c:v>
                </c:pt>
                <c:pt idx="556">
                  <c:v>2.3480000018025748E-3</c:v>
                </c:pt>
                <c:pt idx="557">
                  <c:v>2.2319999989122152E-3</c:v>
                </c:pt>
                <c:pt idx="558">
                  <c:v>-1.0460000048624352E-3</c:v>
                </c:pt>
                <c:pt idx="559">
                  <c:v>-2.4359999952139333E-3</c:v>
                </c:pt>
                <c:pt idx="560">
                  <c:v>1.3899999976274557E-3</c:v>
                </c:pt>
                <c:pt idx="561">
                  <c:v>1.8555999995442107E-2</c:v>
                </c:pt>
                <c:pt idx="562">
                  <c:v>1.1996000001090579E-2</c:v>
                </c:pt>
                <c:pt idx="563">
                  <c:v>1.132800000050338E-2</c:v>
                </c:pt>
                <c:pt idx="564">
                  <c:v>1.0399999882793054E-4</c:v>
                </c:pt>
                <c:pt idx="565">
                  <c:v>-2.5499999974272214E-3</c:v>
                </c:pt>
                <c:pt idx="566">
                  <c:v>1.724000001559034E-3</c:v>
                </c:pt>
                <c:pt idx="567">
                  <c:v>-2.8440000023692846E-3</c:v>
                </c:pt>
                <c:pt idx="568">
                  <c:v>2.1559999950113706E-3</c:v>
                </c:pt>
                <c:pt idx="571">
                  <c:v>-2.3500000024796464E-3</c:v>
                </c:pt>
                <c:pt idx="572">
                  <c:v>-1.3499999986379407E-3</c:v>
                </c:pt>
                <c:pt idx="573">
                  <c:v>1.0649999996530823E-2</c:v>
                </c:pt>
                <c:pt idx="574">
                  <c:v>1.3719999988097697E-3</c:v>
                </c:pt>
                <c:pt idx="575">
                  <c:v>1.6537999996216968E-2</c:v>
                </c:pt>
                <c:pt idx="576">
                  <c:v>2.4799999955575913E-3</c:v>
                </c:pt>
                <c:pt idx="577">
                  <c:v>-1.2075999999069609E-2</c:v>
                </c:pt>
                <c:pt idx="578">
                  <c:v>-7.6000003900844604E-5</c:v>
                </c:pt>
                <c:pt idx="579">
                  <c:v>1.2560000031953678E-3</c:v>
                </c:pt>
                <c:pt idx="580">
                  <c:v>3.7539999975706451E-3</c:v>
                </c:pt>
                <c:pt idx="581">
                  <c:v>1.5300000013667159E-3</c:v>
                </c:pt>
                <c:pt idx="582">
                  <c:v>9.7400000231573358E-4</c:v>
                </c:pt>
                <c:pt idx="583">
                  <c:v>3.5600000410340726E-4</c:v>
                </c:pt>
                <c:pt idx="584">
                  <c:v>8.2780000011553057E-3</c:v>
                </c:pt>
                <c:pt idx="585">
                  <c:v>1.1080000040237792E-3</c:v>
                </c:pt>
                <c:pt idx="587">
                  <c:v>-1.15999995614402E-4</c:v>
                </c:pt>
                <c:pt idx="589">
                  <c:v>8.259999958681874E-4</c:v>
                </c:pt>
                <c:pt idx="590">
                  <c:v>-1.8419999978505075E-3</c:v>
                </c:pt>
                <c:pt idx="592">
                  <c:v>-1.4559999981429428E-3</c:v>
                </c:pt>
                <c:pt idx="593">
                  <c:v>1.5439999988302588E-3</c:v>
                </c:pt>
                <c:pt idx="594">
                  <c:v>-2.9580000045825727E-3</c:v>
                </c:pt>
                <c:pt idx="596">
                  <c:v>-1.5139999959501438E-3</c:v>
                </c:pt>
                <c:pt idx="598">
                  <c:v>7.4860000022454187E-3</c:v>
                </c:pt>
                <c:pt idx="599">
                  <c:v>9.4860000026528724E-3</c:v>
                </c:pt>
                <c:pt idx="600">
                  <c:v>2.2079999980633147E-3</c:v>
                </c:pt>
                <c:pt idx="602">
                  <c:v>3.2080000019050203E-3</c:v>
                </c:pt>
                <c:pt idx="603">
                  <c:v>1.6519999990123324E-3</c:v>
                </c:pt>
                <c:pt idx="604">
                  <c:v>1.0652000004483853E-2</c:v>
                </c:pt>
                <c:pt idx="605">
                  <c:v>2.4279999997816049E-3</c:v>
                </c:pt>
                <c:pt idx="607">
                  <c:v>5.9400000463938341E-4</c:v>
                </c:pt>
                <c:pt idx="608">
                  <c:v>-4.6839999995427206E-3</c:v>
                </c:pt>
                <c:pt idx="609">
                  <c:v>-1.0739999997895211E-3</c:v>
                </c:pt>
                <c:pt idx="610">
                  <c:v>-2.4100000009639189E-3</c:v>
                </c:pt>
                <c:pt idx="611">
                  <c:v>1.5899999998509884E-3</c:v>
                </c:pt>
                <c:pt idx="612">
                  <c:v>8.1000000500353053E-4</c:v>
                </c:pt>
                <c:pt idx="613">
                  <c:v>5.8100000023841858E-3</c:v>
                </c:pt>
                <c:pt idx="614">
                  <c:v>-6.0240000020712614E-3</c:v>
                </c:pt>
                <c:pt idx="616">
                  <c:v>2.499999973224476E-4</c:v>
                </c:pt>
                <c:pt idx="617">
                  <c:v>-1.865999998699408E-3</c:v>
                </c:pt>
                <c:pt idx="618">
                  <c:v>-8.659999948577024E-4</c:v>
                </c:pt>
                <c:pt idx="619">
                  <c:v>2.3000000001047738E-3</c:v>
                </c:pt>
                <c:pt idx="620">
                  <c:v>7.3380000030738302E-3</c:v>
                </c:pt>
                <c:pt idx="621">
                  <c:v>-2.1639999977196567E-3</c:v>
                </c:pt>
                <c:pt idx="622">
                  <c:v>1.9440000032773241E-3</c:v>
                </c:pt>
                <c:pt idx="623">
                  <c:v>7.9439999972237274E-3</c:v>
                </c:pt>
                <c:pt idx="624">
                  <c:v>-3.8979999953880906E-3</c:v>
                </c:pt>
                <c:pt idx="625">
                  <c:v>4.3000000005122274E-4</c:v>
                </c:pt>
                <c:pt idx="626">
                  <c:v>3.5999997635371983E-5</c:v>
                </c:pt>
                <c:pt idx="627">
                  <c:v>-2.7479999989736825E-3</c:v>
                </c:pt>
                <c:pt idx="628">
                  <c:v>2.5199999799951911E-4</c:v>
                </c:pt>
                <c:pt idx="629">
                  <c:v>3.8619999977527186E-3</c:v>
                </c:pt>
                <c:pt idx="630">
                  <c:v>1.1861999999382533E-2</c:v>
                </c:pt>
                <c:pt idx="631">
                  <c:v>1.4861999996355735E-2</c:v>
                </c:pt>
                <c:pt idx="632">
                  <c:v>-3.4159999995608814E-3</c:v>
                </c:pt>
                <c:pt idx="633">
                  <c:v>-6.4800000109244138E-4</c:v>
                </c:pt>
                <c:pt idx="634">
                  <c:v>3.3200000325450674E-4</c:v>
                </c:pt>
                <c:pt idx="635">
                  <c:v>1.710000004095491E-3</c:v>
                </c:pt>
                <c:pt idx="636">
                  <c:v>-2.8460000030463561E-3</c:v>
                </c:pt>
                <c:pt idx="637">
                  <c:v>-8.4600000263890252E-4</c:v>
                </c:pt>
                <c:pt idx="638">
                  <c:v>-3.1239999952958897E-3</c:v>
                </c:pt>
                <c:pt idx="639">
                  <c:v>1.0373999997682404E-2</c:v>
                </c:pt>
                <c:pt idx="640">
                  <c:v>-1.1279999962425791E-3</c:v>
                </c:pt>
                <c:pt idx="641">
                  <c:v>4.58999999682419E-3</c:v>
                </c:pt>
                <c:pt idx="642">
                  <c:v>-3.9120000001275912E-3</c:v>
                </c:pt>
                <c:pt idx="643">
                  <c:v>-3.6000000545755029E-4</c:v>
                </c:pt>
                <c:pt idx="644">
                  <c:v>5.6399999957648106E-3</c:v>
                </c:pt>
                <c:pt idx="645">
                  <c:v>-3.1940000044414774E-3</c:v>
                </c:pt>
                <c:pt idx="646">
                  <c:v>-1.1940000040340237E-3</c:v>
                </c:pt>
                <c:pt idx="647">
                  <c:v>-2.5200000527547672E-4</c:v>
                </c:pt>
                <c:pt idx="649">
                  <c:v>-3.6000004911329597E-5</c:v>
                </c:pt>
                <c:pt idx="651">
                  <c:v>-7.7240000027813949E-3</c:v>
                </c:pt>
                <c:pt idx="652">
                  <c:v>4.9199999921256676E-4</c:v>
                </c:pt>
                <c:pt idx="653">
                  <c:v>-1.7319999969913624E-3</c:v>
                </c:pt>
                <c:pt idx="654">
                  <c:v>-3.4000000014202669E-3</c:v>
                </c:pt>
                <c:pt idx="655">
                  <c:v>-6.6239999941899441E-3</c:v>
                </c:pt>
                <c:pt idx="656">
                  <c:v>-5.1599999278550968E-4</c:v>
                </c:pt>
                <c:pt idx="658">
                  <c:v>8.9999994088429958E-5</c:v>
                </c:pt>
                <c:pt idx="659">
                  <c:v>5.3399999887915328E-4</c:v>
                </c:pt>
                <c:pt idx="660">
                  <c:v>7.0000000414438546E-4</c:v>
                </c:pt>
                <c:pt idx="662">
                  <c:v>-4.1600000258767977E-4</c:v>
                </c:pt>
                <c:pt idx="663">
                  <c:v>-3.0839999963063747E-3</c:v>
                </c:pt>
                <c:pt idx="664">
                  <c:v>-1.4740000042365864E-3</c:v>
                </c:pt>
                <c:pt idx="665">
                  <c:v>4.1399999463465065E-4</c:v>
                </c:pt>
                <c:pt idx="667">
                  <c:v>-6.4399999973829836E-4</c:v>
                </c:pt>
                <c:pt idx="668">
                  <c:v>4.5219999956316315E-3</c:v>
                </c:pt>
                <c:pt idx="669">
                  <c:v>1.6879999966477044E-3</c:v>
                </c:pt>
                <c:pt idx="670">
                  <c:v>1.2400000050547533E-3</c:v>
                </c:pt>
                <c:pt idx="671">
                  <c:v>-2.9839999988325872E-3</c:v>
                </c:pt>
                <c:pt idx="672">
                  <c:v>1.0160000019823201E-3</c:v>
                </c:pt>
                <c:pt idx="673">
                  <c:v>6.0159999993629754E-3</c:v>
                </c:pt>
                <c:pt idx="674">
                  <c:v>1.9999999494757503E-4</c:v>
                </c:pt>
                <c:pt idx="675">
                  <c:v>3.0259999984991737E-3</c:v>
                </c:pt>
                <c:pt idx="676">
                  <c:v>4.0179999996325932E-3</c:v>
                </c:pt>
                <c:pt idx="677">
                  <c:v>3.5160000043106265E-3</c:v>
                </c:pt>
                <c:pt idx="679">
                  <c:v>7.5659999929484911E-3</c:v>
                </c:pt>
                <c:pt idx="680">
                  <c:v>1.4799999917158857E-3</c:v>
                </c:pt>
                <c:pt idx="681">
                  <c:v>3.6459999973885715E-3</c:v>
                </c:pt>
                <c:pt idx="682">
                  <c:v>4.9199999994016252E-3</c:v>
                </c:pt>
                <c:pt idx="683">
                  <c:v>2.3364000000583474E-2</c:v>
                </c:pt>
                <c:pt idx="684">
                  <c:v>-4.780000017490238E-4</c:v>
                </c:pt>
                <c:pt idx="685">
                  <c:v>5.2200000209268183E-4</c:v>
                </c:pt>
                <c:pt idx="687">
                  <c:v>-7.5599999399855733E-4</c:v>
                </c:pt>
                <c:pt idx="688">
                  <c:v>1.6879999966477044E-3</c:v>
                </c:pt>
                <c:pt idx="689">
                  <c:v>-4.2399999802000821E-4</c:v>
                </c:pt>
                <c:pt idx="690">
                  <c:v>3.5200000274926424E-4</c:v>
                </c:pt>
                <c:pt idx="691">
                  <c:v>4.5720000052824616E-3</c:v>
                </c:pt>
                <c:pt idx="692">
                  <c:v>2.9399999766610563E-4</c:v>
                </c:pt>
                <c:pt idx="693">
                  <c:v>-1.0959999999613501E-3</c:v>
                </c:pt>
                <c:pt idx="694">
                  <c:v>-2.1540000016102567E-3</c:v>
                </c:pt>
                <c:pt idx="695">
                  <c:v>-3.9880000040284358E-3</c:v>
                </c:pt>
                <c:pt idx="696">
                  <c:v>1.7799999477574602E-4</c:v>
                </c:pt>
                <c:pt idx="697">
                  <c:v>3.4400000004097819E-4</c:v>
                </c:pt>
                <c:pt idx="698">
                  <c:v>1.7880000013974495E-3</c:v>
                </c:pt>
                <c:pt idx="699">
                  <c:v>2.7880000052391551E-3</c:v>
                </c:pt>
                <c:pt idx="700">
                  <c:v>-4.9379999982193112E-3</c:v>
                </c:pt>
                <c:pt idx="701">
                  <c:v>6.1999999161344022E-5</c:v>
                </c:pt>
                <c:pt idx="702">
                  <c:v>-6.339999963529408E-4</c:v>
                </c:pt>
                <c:pt idx="703">
                  <c:v>1.0879999972530641E-3</c:v>
                </c:pt>
                <c:pt idx="704">
                  <c:v>7.6399999961722642E-3</c:v>
                </c:pt>
                <c:pt idx="705">
                  <c:v>7.479999985662289E-4</c:v>
                </c:pt>
                <c:pt idx="706">
                  <c:v>7.9999997979030013E-5</c:v>
                </c:pt>
                <c:pt idx="707">
                  <c:v>-1.1440000016591512E-3</c:v>
                </c:pt>
                <c:pt idx="708">
                  <c:v>8.3000000013271347E-3</c:v>
                </c:pt>
                <c:pt idx="709">
                  <c:v>-9.7799999639391899E-4</c:v>
                </c:pt>
                <c:pt idx="710">
                  <c:v>-3.5340000031283125E-3</c:v>
                </c:pt>
                <c:pt idx="711">
                  <c:v>3.4659999946597964E-3</c:v>
                </c:pt>
                <c:pt idx="712">
                  <c:v>5.46599999506725E-3</c:v>
                </c:pt>
                <c:pt idx="713">
                  <c:v>1.8799999816110358E-4</c:v>
                </c:pt>
                <c:pt idx="714">
                  <c:v>-3.5999997635371983E-5</c:v>
                </c:pt>
                <c:pt idx="715">
                  <c:v>2.5739999982761219E-3</c:v>
                </c:pt>
                <c:pt idx="716">
                  <c:v>8.5739999994984828E-3</c:v>
                </c:pt>
                <c:pt idx="717">
                  <c:v>5.5159999974421225E-3</c:v>
                </c:pt>
                <c:pt idx="718">
                  <c:v>-2.1520000009331852E-3</c:v>
                </c:pt>
                <c:pt idx="719">
                  <c:v>-9.8599999910220504E-4</c:v>
                </c:pt>
                <c:pt idx="720">
                  <c:v>2.781999995931983E-3</c:v>
                </c:pt>
                <c:pt idx="721">
                  <c:v>2.9479999939212576E-3</c:v>
                </c:pt>
                <c:pt idx="722">
                  <c:v>-1.9440000032773241E-3</c:v>
                </c:pt>
                <c:pt idx="723">
                  <c:v>2.0559999975375831E-3</c:v>
                </c:pt>
                <c:pt idx="724">
                  <c:v>-2.7979999940725975E-3</c:v>
                </c:pt>
                <c:pt idx="725">
                  <c:v>3.5260000004200265E-3</c:v>
                </c:pt>
                <c:pt idx="726">
                  <c:v>-3.6600000021280721E-4</c:v>
                </c:pt>
                <c:pt idx="727">
                  <c:v>-5.9000000328524038E-4</c:v>
                </c:pt>
                <c:pt idx="728">
                  <c:v>2.3519999958807603E-3</c:v>
                </c:pt>
                <c:pt idx="729">
                  <c:v>3.3519999924465083E-3</c:v>
                </c:pt>
                <c:pt idx="730">
                  <c:v>5.0160000027972274E-3</c:v>
                </c:pt>
                <c:pt idx="731">
                  <c:v>-1.3739999994868413E-3</c:v>
                </c:pt>
                <c:pt idx="732">
                  <c:v>1.6259999974863604E-3</c:v>
                </c:pt>
                <c:pt idx="733">
                  <c:v>-7.0419999974546954E-3</c:v>
                </c:pt>
                <c:pt idx="734">
                  <c:v>-4.3200000072829425E-4</c:v>
                </c:pt>
                <c:pt idx="735">
                  <c:v>1.5679999996791594E-3</c:v>
                </c:pt>
                <c:pt idx="736">
                  <c:v>-9.09999999566935E-3</c:v>
                </c:pt>
                <c:pt idx="737">
                  <c:v>3.6760000002686866E-3</c:v>
                </c:pt>
                <c:pt idx="738">
                  <c:v>3.9799999649403617E-4</c:v>
                </c:pt>
                <c:pt idx="739">
                  <c:v>6.397999997716397E-3</c:v>
                </c:pt>
                <c:pt idx="740">
                  <c:v>-6.5999999787891284E-4</c:v>
                </c:pt>
                <c:pt idx="741">
                  <c:v>5.340000003343448E-3</c:v>
                </c:pt>
                <c:pt idx="742">
                  <c:v>5.505999994056765E-3</c:v>
                </c:pt>
                <c:pt idx="743">
                  <c:v>8.3040000026812777E-3</c:v>
                </c:pt>
                <c:pt idx="744">
                  <c:v>-7.5300000025890768E-3</c:v>
                </c:pt>
                <c:pt idx="745">
                  <c:v>5.469999996421393E-3</c:v>
                </c:pt>
                <c:pt idx="746">
                  <c:v>4.6200000360840932E-4</c:v>
                </c:pt>
                <c:pt idx="747">
                  <c:v>6.7360000030021183E-3</c:v>
                </c:pt>
                <c:pt idx="748">
                  <c:v>8.7360000034095719E-3</c:v>
                </c:pt>
                <c:pt idx="749">
                  <c:v>-9.3200000264914706E-4</c:v>
                </c:pt>
                <c:pt idx="750">
                  <c:v>2.4540000013075769E-3</c:v>
                </c:pt>
                <c:pt idx="751">
                  <c:v>3.4539999978733249E-3</c:v>
                </c:pt>
                <c:pt idx="752">
                  <c:v>4.4540000017150305E-3</c:v>
                </c:pt>
                <c:pt idx="753">
                  <c:v>1.4453999996476341E-2</c:v>
                </c:pt>
                <c:pt idx="754">
                  <c:v>5.6699999986449257E-3</c:v>
                </c:pt>
                <c:pt idx="755">
                  <c:v>3.8360000035027042E-3</c:v>
                </c:pt>
                <c:pt idx="756">
                  <c:v>2.9939999949419871E-3</c:v>
                </c:pt>
                <c:pt idx="757">
                  <c:v>-1.2840000053984113E-3</c:v>
                </c:pt>
                <c:pt idx="758">
                  <c:v>2.2979999994277023E-3</c:v>
                </c:pt>
                <c:pt idx="759">
                  <c:v>2.0199999999022111E-3</c:v>
                </c:pt>
                <c:pt idx="760">
                  <c:v>4.0200000003096648E-3</c:v>
                </c:pt>
                <c:pt idx="761">
                  <c:v>4.6399999700952321E-4</c:v>
                </c:pt>
                <c:pt idx="762">
                  <c:v>3.5719999941647984E-3</c:v>
                </c:pt>
                <c:pt idx="763">
                  <c:v>4.0119999976013787E-3</c:v>
                </c:pt>
                <c:pt idx="764">
                  <c:v>6.954000004043337E-3</c:v>
                </c:pt>
                <c:pt idx="765">
                  <c:v>3.0620000034105033E-3</c:v>
                </c:pt>
                <c:pt idx="766">
                  <c:v>6.335999998555053E-3</c:v>
                </c:pt>
                <c:pt idx="767">
                  <c:v>-4.9799999396782368E-4</c:v>
                </c:pt>
                <c:pt idx="768">
                  <c:v>6.6800000058719888E-4</c:v>
                </c:pt>
                <c:pt idx="769">
                  <c:v>1.1199999426025897E-4</c:v>
                </c:pt>
                <c:pt idx="770">
                  <c:v>2.1119999946677126E-3</c:v>
                </c:pt>
                <c:pt idx="771">
                  <c:v>-2.2779999999329448E-3</c:v>
                </c:pt>
                <c:pt idx="772">
                  <c:v>3.9959999994607642E-3</c:v>
                </c:pt>
                <c:pt idx="774">
                  <c:v>-2.8199999360367656E-4</c:v>
                </c:pt>
                <c:pt idx="775">
                  <c:v>7.1800000296207145E-4</c:v>
                </c:pt>
                <c:pt idx="776">
                  <c:v>4.3700000023818575E-3</c:v>
                </c:pt>
                <c:pt idx="777">
                  <c:v>-5.6500000064261258E-3</c:v>
                </c:pt>
                <c:pt idx="778">
                  <c:v>4.2919999978039414E-3</c:v>
                </c:pt>
                <c:pt idx="779">
                  <c:v>5.2919999943696894E-3</c:v>
                </c:pt>
                <c:pt idx="780">
                  <c:v>4.5799999497830868E-4</c:v>
                </c:pt>
                <c:pt idx="781">
                  <c:v>2.4579999953857623E-3</c:v>
                </c:pt>
                <c:pt idx="782">
                  <c:v>-4.6580000052927062E-3</c:v>
                </c:pt>
                <c:pt idx="783">
                  <c:v>-3.6580000014510006E-3</c:v>
                </c:pt>
                <c:pt idx="784">
                  <c:v>-2.6580000048852526E-3</c:v>
                </c:pt>
                <c:pt idx="785">
                  <c:v>4.3420000001788139E-3</c:v>
                </c:pt>
                <c:pt idx="786">
                  <c:v>1.5079999939189292E-3</c:v>
                </c:pt>
                <c:pt idx="787">
                  <c:v>3.6739999995916151E-3</c:v>
                </c:pt>
                <c:pt idx="788">
                  <c:v>1.3380000018514693E-3</c:v>
                </c:pt>
                <c:pt idx="789">
                  <c:v>-3.2760000030975789E-3</c:v>
                </c:pt>
                <c:pt idx="790">
                  <c:v>5.0000000192085281E-4</c:v>
                </c:pt>
                <c:pt idx="791">
                  <c:v>2.2200000239536166E-4</c:v>
                </c:pt>
                <c:pt idx="792">
                  <c:v>2.2220000028028153E-3</c:v>
                </c:pt>
                <c:pt idx="793">
                  <c:v>-1.5120000025490299E-3</c:v>
                </c:pt>
                <c:pt idx="794">
                  <c:v>-1.9020000036107376E-3</c:v>
                </c:pt>
                <c:pt idx="795">
                  <c:v>-7.200000254670158E-5</c:v>
                </c:pt>
                <c:pt idx="796">
                  <c:v>-2.705999999307096E-3</c:v>
                </c:pt>
                <c:pt idx="797">
                  <c:v>-9.5399999991059303E-3</c:v>
                </c:pt>
                <c:pt idx="798">
                  <c:v>5.1000000530621037E-4</c:v>
                </c:pt>
                <c:pt idx="799">
                  <c:v>7.4519999980111606E-3</c:v>
                </c:pt>
                <c:pt idx="800">
                  <c:v>1.5599999969708733E-3</c:v>
                </c:pt>
                <c:pt idx="801">
                  <c:v>1.5019999991636723E-3</c:v>
                </c:pt>
                <c:pt idx="802">
                  <c:v>1.0000000038417056E-3</c:v>
                </c:pt>
                <c:pt idx="803">
                  <c:v>-5.5560000037075952E-3</c:v>
                </c:pt>
                <c:pt idx="804">
                  <c:v>3.4439999944879673E-3</c:v>
                </c:pt>
                <c:pt idx="805">
                  <c:v>-3.9800000376999378E-4</c:v>
                </c:pt>
                <c:pt idx="806">
                  <c:v>6.0200000007171184E-4</c:v>
                </c:pt>
                <c:pt idx="807">
                  <c:v>-6.7599999601952732E-4</c:v>
                </c:pt>
                <c:pt idx="808">
                  <c:v>-5.2320000031613745E-3</c:v>
                </c:pt>
                <c:pt idx="809">
                  <c:v>-1.2360000037006103E-3</c:v>
                </c:pt>
                <c:pt idx="810">
                  <c:v>3.2079999946290627E-3</c:v>
                </c:pt>
                <c:pt idx="811">
                  <c:v>9.8399999114917591E-4</c:v>
                </c:pt>
                <c:pt idx="812">
                  <c:v>1.9259999971836805E-3</c:v>
                </c:pt>
                <c:pt idx="813">
                  <c:v>-9.6919999996316619E-3</c:v>
                </c:pt>
                <c:pt idx="814">
                  <c:v>-1.2603999995917547E-2</c:v>
                </c:pt>
                <c:pt idx="815">
                  <c:v>3.8800000038463622E-4</c:v>
                </c:pt>
                <c:pt idx="816">
                  <c:v>-1.1680000025080517E-3</c:v>
                </c:pt>
                <c:pt idx="817">
                  <c:v>2.554000006057322E-3</c:v>
                </c:pt>
                <c:pt idx="818">
                  <c:v>2.7200000040465966E-3</c:v>
                </c:pt>
                <c:pt idx="819">
                  <c:v>4.8280000046361238E-3</c:v>
                </c:pt>
                <c:pt idx="820">
                  <c:v>3.603999997721985E-3</c:v>
                </c:pt>
                <c:pt idx="821">
                  <c:v>1.0479999982635491E-3</c:v>
                </c:pt>
                <c:pt idx="822">
                  <c:v>1.4339999979711138E-3</c:v>
                </c:pt>
                <c:pt idx="823">
                  <c:v>-1.2199999764561653E-4</c:v>
                </c:pt>
                <c:pt idx="824">
                  <c:v>5.9999999939464033E-4</c:v>
                </c:pt>
                <c:pt idx="825">
                  <c:v>2.7079999999841675E-3</c:v>
                </c:pt>
                <c:pt idx="826">
                  <c:v>9.2800000129500404E-4</c:v>
                </c:pt>
                <c:pt idx="827">
                  <c:v>-1.3500000059138983E-3</c:v>
                </c:pt>
                <c:pt idx="828">
                  <c:v>4.0360000057262369E-3</c:v>
                </c:pt>
                <c:pt idx="829">
                  <c:v>1.8079999936162494E-3</c:v>
                </c:pt>
                <c:pt idx="830">
                  <c:v>4.8079999978654087E-3</c:v>
                </c:pt>
                <c:pt idx="831">
                  <c:v>-7.479999985662289E-4</c:v>
                </c:pt>
                <c:pt idx="832">
                  <c:v>4.2319999993196689E-3</c:v>
                </c:pt>
                <c:pt idx="833">
                  <c:v>4.505999997491017E-3</c:v>
                </c:pt>
                <c:pt idx="834">
                  <c:v>-2.5520000053802505E-3</c:v>
                </c:pt>
                <c:pt idx="835">
                  <c:v>3.9459999970858917E-3</c:v>
                </c:pt>
                <c:pt idx="836">
                  <c:v>4.9960000033024698E-3</c:v>
                </c:pt>
                <c:pt idx="837">
                  <c:v>3.1620000008842908E-3</c:v>
                </c:pt>
                <c:pt idx="838">
                  <c:v>3.328000006149523E-3</c:v>
                </c:pt>
                <c:pt idx="839">
                  <c:v>6.0459999949671328E-3</c:v>
                </c:pt>
                <c:pt idx="840">
                  <c:v>7.5440000000526197E-3</c:v>
                </c:pt>
                <c:pt idx="841">
                  <c:v>7.4319999985164031E-3</c:v>
                </c:pt>
                <c:pt idx="842">
                  <c:v>5.1539999985834584E-3</c:v>
                </c:pt>
                <c:pt idx="843">
                  <c:v>7.5980000037816353E-3</c:v>
                </c:pt>
                <c:pt idx="844">
                  <c:v>3.1999999919207767E-4</c:v>
                </c:pt>
                <c:pt idx="845">
                  <c:v>2.2619999945163727E-3</c:v>
                </c:pt>
                <c:pt idx="846">
                  <c:v>3.2039999932749197E-3</c:v>
                </c:pt>
                <c:pt idx="847">
                  <c:v>6.3699999955133535E-3</c:v>
                </c:pt>
                <c:pt idx="848">
                  <c:v>5.7560000059311278E-3</c:v>
                </c:pt>
                <c:pt idx="849">
                  <c:v>5.4779999918537214E-3</c:v>
                </c:pt>
                <c:pt idx="850">
                  <c:v>9.4779999926686287E-3</c:v>
                </c:pt>
                <c:pt idx="851">
                  <c:v>3.0879999976605177E-3</c:v>
                </c:pt>
                <c:pt idx="852">
                  <c:v>5.585999992035795E-3</c:v>
                </c:pt>
                <c:pt idx="853">
                  <c:v>8.5859999962849542E-3</c:v>
                </c:pt>
                <c:pt idx="854">
                  <c:v>2.1380000034696423E-3</c:v>
                </c:pt>
                <c:pt idx="855">
                  <c:v>6.1380000042845495E-3</c:v>
                </c:pt>
                <c:pt idx="856">
                  <c:v>7.1380000008502975E-3</c:v>
                </c:pt>
                <c:pt idx="857">
                  <c:v>8.1380000046920031E-3</c:v>
                </c:pt>
                <c:pt idx="858">
                  <c:v>9.1380000012577511E-3</c:v>
                </c:pt>
                <c:pt idx="859">
                  <c:v>8.9680000019143336E-3</c:v>
                </c:pt>
                <c:pt idx="860">
                  <c:v>4.2839999950956553E-3</c:v>
                </c:pt>
                <c:pt idx="861">
                  <c:v>1.3491999998223037E-2</c:v>
                </c:pt>
                <c:pt idx="862">
                  <c:v>1.4491999994788785E-2</c:v>
                </c:pt>
                <c:pt idx="863">
                  <c:v>4.9900000012712553E-3</c:v>
                </c:pt>
                <c:pt idx="864">
                  <c:v>8.989999994810205E-3</c:v>
                </c:pt>
                <c:pt idx="865">
                  <c:v>7.1560000069439411E-3</c:v>
                </c:pt>
                <c:pt idx="866">
                  <c:v>1.054199999634875E-2</c:v>
                </c:pt>
                <c:pt idx="867">
                  <c:v>5.7079999969573691E-3</c:v>
                </c:pt>
                <c:pt idx="868">
                  <c:v>1.1592000002565328E-2</c:v>
                </c:pt>
                <c:pt idx="869">
                  <c:v>-2.4200000189011917E-4</c:v>
                </c:pt>
                <c:pt idx="870">
                  <c:v>1.0923999994702172E-2</c:v>
                </c:pt>
                <c:pt idx="871">
                  <c:v>1.025600000139093E-2</c:v>
                </c:pt>
                <c:pt idx="872">
                  <c:v>1.302399999985937E-2</c:v>
                </c:pt>
                <c:pt idx="873">
                  <c:v>1.2746000007609837E-2</c:v>
                </c:pt>
                <c:pt idx="874">
                  <c:v>1.2131999996199738E-2</c:v>
                </c:pt>
                <c:pt idx="875">
                  <c:v>1.0854000007384457E-2</c:v>
                </c:pt>
                <c:pt idx="876">
                  <c:v>1.0328000003937632E-2</c:v>
                </c:pt>
                <c:pt idx="877">
                  <c:v>1.2042000002111308E-2</c:v>
                </c:pt>
                <c:pt idx="878">
                  <c:v>1.7593999997188803E-2</c:v>
                </c:pt>
                <c:pt idx="879">
                  <c:v>1.4535999995132443E-2</c:v>
                </c:pt>
                <c:pt idx="880">
                  <c:v>1.3478000000759494E-2</c:v>
                </c:pt>
                <c:pt idx="881">
                  <c:v>1.2366000002657529E-2</c:v>
                </c:pt>
                <c:pt idx="882">
                  <c:v>1.4697999999043532E-2</c:v>
                </c:pt>
                <c:pt idx="883">
                  <c:v>1.4142000007268507E-2</c:v>
                </c:pt>
                <c:pt idx="884">
                  <c:v>1.2585999997099862E-2</c:v>
                </c:pt>
                <c:pt idx="885">
                  <c:v>1.3802000001305714E-2</c:v>
                </c:pt>
                <c:pt idx="886">
                  <c:v>1.4801999997871462E-2</c:v>
                </c:pt>
                <c:pt idx="887">
                  <c:v>1.580199999443721E-2</c:v>
                </c:pt>
                <c:pt idx="888">
                  <c:v>1.6321999995852821E-2</c:v>
                </c:pt>
                <c:pt idx="889">
                  <c:v>1.6043999996327329E-2</c:v>
                </c:pt>
                <c:pt idx="890">
                  <c:v>1.720999999815831E-2</c:v>
                </c:pt>
                <c:pt idx="891">
                  <c:v>1.6429999996034894E-2</c:v>
                </c:pt>
                <c:pt idx="892">
                  <c:v>1.8927999997686129E-2</c:v>
                </c:pt>
                <c:pt idx="893">
                  <c:v>2.148000000306638E-2</c:v>
                </c:pt>
                <c:pt idx="894">
                  <c:v>1.9201999995857477E-2</c:v>
                </c:pt>
                <c:pt idx="895">
                  <c:v>1.5645999999833293E-2</c:v>
                </c:pt>
                <c:pt idx="896">
                  <c:v>2.0367999997688457E-2</c:v>
                </c:pt>
                <c:pt idx="897">
                  <c:v>1.8144000001484528E-2</c:v>
                </c:pt>
                <c:pt idx="898">
                  <c:v>1.6529999993508682E-2</c:v>
                </c:pt>
                <c:pt idx="899">
                  <c:v>1.8529999993916135E-2</c:v>
                </c:pt>
                <c:pt idx="900">
                  <c:v>2.2529999994731043E-2</c:v>
                </c:pt>
                <c:pt idx="901">
                  <c:v>1.8803999999363441E-2</c:v>
                </c:pt>
                <c:pt idx="902">
                  <c:v>2.1579999993264209E-2</c:v>
                </c:pt>
                <c:pt idx="903">
                  <c:v>1.8467999994754791E-2</c:v>
                </c:pt>
                <c:pt idx="904">
                  <c:v>2.2854000002553221E-2</c:v>
                </c:pt>
                <c:pt idx="905">
                  <c:v>1.9019999999727588E-2</c:v>
                </c:pt>
                <c:pt idx="906">
                  <c:v>1.9626000001153443E-2</c:v>
                </c:pt>
                <c:pt idx="907">
                  <c:v>1.8733999997493811E-2</c:v>
                </c:pt>
                <c:pt idx="908">
                  <c:v>1.9374000003153924E-2</c:v>
                </c:pt>
                <c:pt idx="909">
                  <c:v>2.7423999999882653E-2</c:v>
                </c:pt>
                <c:pt idx="910">
                  <c:v>1.7145999998319894E-2</c:v>
                </c:pt>
                <c:pt idx="911">
                  <c:v>2.2087999997893348E-2</c:v>
                </c:pt>
                <c:pt idx="912">
                  <c:v>2.4087999998300802E-2</c:v>
                </c:pt>
                <c:pt idx="913">
                  <c:v>2.8532000003906433E-2</c:v>
                </c:pt>
                <c:pt idx="914">
                  <c:v>2.2420000001147855E-2</c:v>
                </c:pt>
                <c:pt idx="915">
                  <c:v>2.4137999993399717E-2</c:v>
                </c:pt>
                <c:pt idx="916">
                  <c:v>2.601400000276044E-2</c:v>
                </c:pt>
                <c:pt idx="917">
                  <c:v>2.8345999999146443E-2</c:v>
                </c:pt>
                <c:pt idx="918">
                  <c:v>2.6511999996728264E-2</c:v>
                </c:pt>
                <c:pt idx="919">
                  <c:v>2.6677999994717538E-2</c:v>
                </c:pt>
                <c:pt idx="920">
                  <c:v>2.378599999792641E-2</c:v>
                </c:pt>
                <c:pt idx="921">
                  <c:v>2.4766000002273358E-2</c:v>
                </c:pt>
                <c:pt idx="922">
                  <c:v>2.536800000234507E-2</c:v>
                </c:pt>
                <c:pt idx="923">
                  <c:v>2.8367999999318272E-2</c:v>
                </c:pt>
                <c:pt idx="924">
                  <c:v>2.936799999588402E-2</c:v>
                </c:pt>
                <c:pt idx="925">
                  <c:v>3.4368000000540633E-2</c:v>
                </c:pt>
                <c:pt idx="926">
                  <c:v>3.5367999997106381E-2</c:v>
                </c:pt>
                <c:pt idx="927">
                  <c:v>2.8310000001511071E-2</c:v>
                </c:pt>
                <c:pt idx="928">
                  <c:v>3.0807999995886348E-2</c:v>
                </c:pt>
                <c:pt idx="929">
                  <c:v>2.9190000001108274E-2</c:v>
                </c:pt>
                <c:pt idx="931">
                  <c:v>3.7477999998372979E-2</c:v>
                </c:pt>
                <c:pt idx="932">
                  <c:v>3.6860000000160653E-2</c:v>
                </c:pt>
                <c:pt idx="933">
                  <c:v>3.4304000000702217E-2</c:v>
                </c:pt>
                <c:pt idx="934">
                  <c:v>3.9411999998264946E-2</c:v>
                </c:pt>
                <c:pt idx="937">
                  <c:v>3.8906000001588836E-2</c:v>
                </c:pt>
                <c:pt idx="938">
                  <c:v>3.3894000000145752E-2</c:v>
                </c:pt>
                <c:pt idx="939">
                  <c:v>4.1724000002432149E-2</c:v>
                </c:pt>
                <c:pt idx="940">
                  <c:v>4.0275999999721535E-2</c:v>
                </c:pt>
                <c:pt idx="942">
                  <c:v>4.6861999995599035E-2</c:v>
                </c:pt>
                <c:pt idx="943">
                  <c:v>4.663799999980256E-2</c:v>
                </c:pt>
                <c:pt idx="944">
                  <c:v>4.513599999336293E-2</c:v>
                </c:pt>
                <c:pt idx="945">
                  <c:v>4.5854000003600959E-2</c:v>
                </c:pt>
                <c:pt idx="946">
                  <c:v>4.6854000000166707E-2</c:v>
                </c:pt>
                <c:pt idx="947">
                  <c:v>4.8016000000643544E-2</c:v>
                </c:pt>
                <c:pt idx="949">
                  <c:v>4.8070000004372559E-2</c:v>
                </c:pt>
                <c:pt idx="950">
                  <c:v>4.7788000003492925E-2</c:v>
                </c:pt>
                <c:pt idx="951">
                  <c:v>5.1120000003720634E-2</c:v>
                </c:pt>
                <c:pt idx="952">
                  <c:v>4.5286000000487547E-2</c:v>
                </c:pt>
                <c:pt idx="953">
                  <c:v>4.9112000000604894E-2</c:v>
                </c:pt>
                <c:pt idx="954">
                  <c:v>5.1444000004266854E-2</c:v>
                </c:pt>
                <c:pt idx="955">
                  <c:v>5.0053999992087483E-2</c:v>
                </c:pt>
                <c:pt idx="956">
                  <c:v>5.210399999486981E-2</c:v>
                </c:pt>
                <c:pt idx="957">
                  <c:v>5.7913999997253995E-2</c:v>
                </c:pt>
                <c:pt idx="958">
                  <c:v>5.6855999995605089E-2</c:v>
                </c:pt>
                <c:pt idx="959">
                  <c:v>5.7021999993594363E-2</c:v>
                </c:pt>
                <c:pt idx="960">
                  <c:v>5.8905999998387415E-2</c:v>
                </c:pt>
                <c:pt idx="961">
                  <c:v>5.929199999809498E-2</c:v>
                </c:pt>
                <c:pt idx="962">
                  <c:v>6.0956000001169741E-2</c:v>
                </c:pt>
                <c:pt idx="963">
                  <c:v>5.7565999995858874E-2</c:v>
                </c:pt>
                <c:pt idx="964">
                  <c:v>6.0113999999884982E-2</c:v>
                </c:pt>
                <c:pt idx="965">
                  <c:v>6.0279999997874256E-2</c:v>
                </c:pt>
                <c:pt idx="966">
                  <c:v>6.1723999999230728E-2</c:v>
                </c:pt>
                <c:pt idx="967">
                  <c:v>6.913899999926798E-2</c:v>
                </c:pt>
                <c:pt idx="968">
                  <c:v>6.2105999997584149E-2</c:v>
                </c:pt>
                <c:pt idx="969">
                  <c:v>6.1155999996117316E-2</c:v>
                </c:pt>
                <c:pt idx="970">
                  <c:v>6.5155999996932223E-2</c:v>
                </c:pt>
                <c:pt idx="971">
                  <c:v>6.985799999529263E-2</c:v>
                </c:pt>
                <c:pt idx="972">
                  <c:v>6.7517999996198341E-2</c:v>
                </c:pt>
                <c:pt idx="973">
                  <c:v>6.7294000000401866E-2</c:v>
                </c:pt>
                <c:pt idx="974">
                  <c:v>7.1791999995184597E-2</c:v>
                </c:pt>
                <c:pt idx="975">
                  <c:v>7.0236000006843824E-2</c:v>
                </c:pt>
                <c:pt idx="976">
                  <c:v>7.5344000004406553E-2</c:v>
                </c:pt>
                <c:pt idx="977">
                  <c:v>7.3066000004473608E-2</c:v>
                </c:pt>
                <c:pt idx="978">
                  <c:v>6.9398000006913207E-2</c:v>
                </c:pt>
                <c:pt idx="980">
                  <c:v>8.2959999999729916E-2</c:v>
                </c:pt>
                <c:pt idx="981">
                  <c:v>7.9569999994419049E-2</c:v>
                </c:pt>
                <c:pt idx="982">
                  <c:v>8.2068000003346242E-2</c:v>
                </c:pt>
                <c:pt idx="983">
                  <c:v>7.9952000000048429E-2</c:v>
                </c:pt>
                <c:pt idx="984">
                  <c:v>8.4118000006128568E-2</c:v>
                </c:pt>
                <c:pt idx="985">
                  <c:v>8.4724000000278465E-2</c:v>
                </c:pt>
                <c:pt idx="986">
                  <c:v>8.5943999998562504E-2</c:v>
                </c:pt>
                <c:pt idx="987">
                  <c:v>8.6110000003827736E-2</c:v>
                </c:pt>
                <c:pt idx="988">
                  <c:v>8.5275999997975305E-2</c:v>
                </c:pt>
                <c:pt idx="989">
                  <c:v>8.627600000181701E-2</c:v>
                </c:pt>
                <c:pt idx="990">
                  <c:v>9.1985999999451451E-2</c:v>
                </c:pt>
                <c:pt idx="991">
                  <c:v>8.7650000001303852E-2</c:v>
                </c:pt>
                <c:pt idx="992">
                  <c:v>8.9650000001711305E-2</c:v>
                </c:pt>
                <c:pt idx="994">
                  <c:v>9.5119999998132698E-2</c:v>
                </c:pt>
                <c:pt idx="995">
                  <c:v>9.5339999992575031E-2</c:v>
                </c:pt>
                <c:pt idx="996">
                  <c:v>9.3227999997907318E-2</c:v>
                </c:pt>
                <c:pt idx="997">
                  <c:v>9.6838000004936475E-2</c:v>
                </c:pt>
                <c:pt idx="998">
                  <c:v>9.7838000001502223E-2</c:v>
                </c:pt>
                <c:pt idx="999">
                  <c:v>9.700400000292575E-2</c:v>
                </c:pt>
                <c:pt idx="1000">
                  <c:v>9.4111999998858664E-2</c:v>
                </c:pt>
                <c:pt idx="1001">
                  <c:v>9.7887999996601138E-2</c:v>
                </c:pt>
                <c:pt idx="1002">
                  <c:v>9.7995999996783212E-2</c:v>
                </c:pt>
                <c:pt idx="1004">
                  <c:v>0.10199599999759812</c:v>
                </c:pt>
                <c:pt idx="1006">
                  <c:v>0.10115399999631336</c:v>
                </c:pt>
                <c:pt idx="1007">
                  <c:v>9.9037999993015546E-2</c:v>
                </c:pt>
                <c:pt idx="1008">
                  <c:v>0.10727599999518134</c:v>
                </c:pt>
                <c:pt idx="1009">
                  <c:v>0.10827599999902304</c:v>
                </c:pt>
                <c:pt idx="1010">
                  <c:v>0.11165800000162562</c:v>
                </c:pt>
                <c:pt idx="1011">
                  <c:v>0.10648799999762559</c:v>
                </c:pt>
                <c:pt idx="1013">
                  <c:v>0.1111700000037672</c:v>
                </c:pt>
                <c:pt idx="1014">
                  <c:v>0.1178760000038892</c:v>
                </c:pt>
                <c:pt idx="1015">
                  <c:v>0.11604200000147102</c:v>
                </c:pt>
                <c:pt idx="1016">
                  <c:v>0.1208180000030552</c:v>
                </c:pt>
                <c:pt idx="1017">
                  <c:v>0.1214819999950123</c:v>
                </c:pt>
                <c:pt idx="1018">
                  <c:v>0.1190439999991213</c:v>
                </c:pt>
                <c:pt idx="1020">
                  <c:v>0.12588600000162842</c:v>
                </c:pt>
                <c:pt idx="1021">
                  <c:v>0.12533000000257744</c:v>
                </c:pt>
                <c:pt idx="1023">
                  <c:v>0.12721400000009453</c:v>
                </c:pt>
                <c:pt idx="1024">
                  <c:v>0.12193600000318838</c:v>
                </c:pt>
                <c:pt idx="1025">
                  <c:v>0.12593600000400329</c:v>
                </c:pt>
                <c:pt idx="1028">
                  <c:v>0.12787799999205163</c:v>
                </c:pt>
                <c:pt idx="1029">
                  <c:v>0.12692799999786075</c:v>
                </c:pt>
                <c:pt idx="1030">
                  <c:v>0.13125199999922188</c:v>
                </c:pt>
                <c:pt idx="1031">
                  <c:v>0.1310280000034254</c:v>
                </c:pt>
                <c:pt idx="1033">
                  <c:v>0.12436999999772524</c:v>
                </c:pt>
                <c:pt idx="1035">
                  <c:v>0.13853599999856669</c:v>
                </c:pt>
                <c:pt idx="1041">
                  <c:v>0.14213800000288757</c:v>
                </c:pt>
                <c:pt idx="1042">
                  <c:v>0.13958200000342913</c:v>
                </c:pt>
                <c:pt idx="1043">
                  <c:v>0.13626800000201911</c:v>
                </c:pt>
                <c:pt idx="1045">
                  <c:v>0.15536799999972573</c:v>
                </c:pt>
                <c:pt idx="1046">
                  <c:v>0.14280799999687588</c:v>
                </c:pt>
                <c:pt idx="1051">
                  <c:v>0.1490200000043842</c:v>
                </c:pt>
                <c:pt idx="1052">
                  <c:v>0.14140600000246195</c:v>
                </c:pt>
                <c:pt idx="1053">
                  <c:v>0.14732000000367407</c:v>
                </c:pt>
                <c:pt idx="1055">
                  <c:v>0.15606599999591708</c:v>
                </c:pt>
                <c:pt idx="1056">
                  <c:v>0.14997600000060629</c:v>
                </c:pt>
                <c:pt idx="1058">
                  <c:v>0.15191000000049826</c:v>
                </c:pt>
                <c:pt idx="1061">
                  <c:v>0.15913999999611406</c:v>
                </c:pt>
                <c:pt idx="1063">
                  <c:v>0.16052599999966333</c:v>
                </c:pt>
                <c:pt idx="1064">
                  <c:v>0.15946800000529038</c:v>
                </c:pt>
                <c:pt idx="1067">
                  <c:v>0.16457799999625422</c:v>
                </c:pt>
                <c:pt idx="1079">
                  <c:v>0.17416199999570381</c:v>
                </c:pt>
                <c:pt idx="1082">
                  <c:v>0.17467400000168709</c:v>
                </c:pt>
                <c:pt idx="1096">
                  <c:v>0.17699799999536481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F6-4E3A-AC67-8EE89279AA6A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1'!$F$21:$F$2942</c:f>
              <c:numCache>
                <c:formatCode>General</c:formatCode>
                <c:ptCount val="2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</c:numCache>
            </c:numRef>
          </c:xVal>
          <c:yVal>
            <c:numRef>
              <c:f>'Active 1'!$J$21:$J$2942</c:f>
              <c:numCache>
                <c:formatCode>General</c:formatCode>
                <c:ptCount val="2922"/>
                <c:pt idx="195">
                  <c:v>-5.0043000002915505E-2</c:v>
                </c:pt>
                <c:pt idx="386">
                  <c:v>-3.1513000001723412E-2</c:v>
                </c:pt>
                <c:pt idx="390">
                  <c:v>-3.1153999996604398E-2</c:v>
                </c:pt>
                <c:pt idx="546">
                  <c:v>-2.9388000002654735E-2</c:v>
                </c:pt>
                <c:pt idx="550">
                  <c:v>-3.3197000004292931E-2</c:v>
                </c:pt>
                <c:pt idx="569">
                  <c:v>1.0400000028312206E-3</c:v>
                </c:pt>
                <c:pt idx="570">
                  <c:v>4.0399999998044223E-3</c:v>
                </c:pt>
                <c:pt idx="586">
                  <c:v>-2.2820000012870878E-3</c:v>
                </c:pt>
                <c:pt idx="588">
                  <c:v>-4.1740000015124679E-3</c:v>
                </c:pt>
                <c:pt idx="591">
                  <c:v>-1.9000000029336661E-3</c:v>
                </c:pt>
                <c:pt idx="595">
                  <c:v>4.1999992390628904E-5</c:v>
                </c:pt>
                <c:pt idx="597">
                  <c:v>-1.4139999984763563E-3</c:v>
                </c:pt>
                <c:pt idx="601">
                  <c:v>2.9080000022077002E-3</c:v>
                </c:pt>
                <c:pt idx="606">
                  <c:v>9.111000006669201E-3</c:v>
                </c:pt>
                <c:pt idx="657">
                  <c:v>-1.2199999982840382E-3</c:v>
                </c:pt>
                <c:pt idx="661">
                  <c:v>-1.2360000037006103E-3</c:v>
                </c:pt>
                <c:pt idx="666">
                  <c:v>-1.1200000080862083E-3</c:v>
                </c:pt>
                <c:pt idx="678">
                  <c:v>-6.7599999601952732E-4</c:v>
                </c:pt>
                <c:pt idx="686">
                  <c:v>-1.8559999953140505E-3</c:v>
                </c:pt>
                <c:pt idx="935">
                  <c:v>3.70519999996759E-2</c:v>
                </c:pt>
                <c:pt idx="936">
                  <c:v>3.7318000002414919E-2</c:v>
                </c:pt>
                <c:pt idx="948">
                  <c:v>4.693799999949988E-2</c:v>
                </c:pt>
                <c:pt idx="1003">
                  <c:v>9.8096000001532957E-2</c:v>
                </c:pt>
                <c:pt idx="1005">
                  <c:v>9.8114000000350643E-2</c:v>
                </c:pt>
                <c:pt idx="1019">
                  <c:v>0.12032599999656668</c:v>
                </c:pt>
                <c:pt idx="1022">
                  <c:v>0.12301400000433205</c:v>
                </c:pt>
                <c:pt idx="1036">
                  <c:v>0.135258000002068</c:v>
                </c:pt>
                <c:pt idx="1044">
                  <c:v>0.14115999999921769</c:v>
                </c:pt>
                <c:pt idx="1049">
                  <c:v>0.14265999999770429</c:v>
                </c:pt>
                <c:pt idx="1057">
                  <c:v>0.15067000000271946</c:v>
                </c:pt>
                <c:pt idx="1059">
                  <c:v>0.15301999999792315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F6-4E3A-AC67-8EE89279AA6A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1'!$F$21:$F$2942</c:f>
              <c:numCache>
                <c:formatCode>General</c:formatCode>
                <c:ptCount val="2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</c:numCache>
            </c:numRef>
          </c:xVal>
          <c:yVal>
            <c:numRef>
              <c:f>'Active 1'!$K$21:$K$2942</c:f>
              <c:numCache>
                <c:formatCode>General</c:formatCode>
                <c:ptCount val="2922"/>
                <c:pt idx="338">
                  <c:v>-0.22002300000167452</c:v>
                </c:pt>
                <c:pt idx="930">
                  <c:v>3.3673999998427462E-2</c:v>
                </c:pt>
                <c:pt idx="993">
                  <c:v>9.4073999993270263E-2</c:v>
                </c:pt>
                <c:pt idx="1012">
                  <c:v>0.10829800000647083</c:v>
                </c:pt>
                <c:pt idx="1026">
                  <c:v>0.12538000000495231</c:v>
                </c:pt>
                <c:pt idx="1027">
                  <c:v>0.12561199999618111</c:v>
                </c:pt>
                <c:pt idx="1032">
                  <c:v>0.13265600000158884</c:v>
                </c:pt>
                <c:pt idx="1034">
                  <c:v>0.13496999999915715</c:v>
                </c:pt>
                <c:pt idx="1037">
                  <c:v>0.13497199999983422</c:v>
                </c:pt>
                <c:pt idx="1038">
                  <c:v>0.1350120000060997</c:v>
                </c:pt>
                <c:pt idx="1039">
                  <c:v>0.13562999999703607</c:v>
                </c:pt>
                <c:pt idx="1040">
                  <c:v>0.13562999999703607</c:v>
                </c:pt>
                <c:pt idx="1047">
                  <c:v>0.14279599999281345</c:v>
                </c:pt>
                <c:pt idx="1048">
                  <c:v>0.14267200000176672</c:v>
                </c:pt>
                <c:pt idx="1050">
                  <c:v>0.14338000000134343</c:v>
                </c:pt>
                <c:pt idx="1054">
                  <c:v>0.15604599999642232</c:v>
                </c:pt>
                <c:pt idx="1060">
                  <c:v>0.15647000000171829</c:v>
                </c:pt>
                <c:pt idx="1062">
                  <c:v>0.1575379999994766</c:v>
                </c:pt>
                <c:pt idx="1065">
                  <c:v>0.15967799999634735</c:v>
                </c:pt>
                <c:pt idx="1066">
                  <c:v>0.1597780000010971</c:v>
                </c:pt>
                <c:pt idx="1068">
                  <c:v>0.16462199999659788</c:v>
                </c:pt>
                <c:pt idx="1069">
                  <c:v>0.16539199999533594</c:v>
                </c:pt>
                <c:pt idx="1070">
                  <c:v>0.16582999999809545</c:v>
                </c:pt>
                <c:pt idx="1071">
                  <c:v>0.16569100000197068</c:v>
                </c:pt>
                <c:pt idx="1072">
                  <c:v>0.16572100000485079</c:v>
                </c:pt>
                <c:pt idx="1073">
                  <c:v>0.16656199999852106</c:v>
                </c:pt>
                <c:pt idx="1074">
                  <c:v>0.16882400000031339</c:v>
                </c:pt>
                <c:pt idx="1075">
                  <c:v>0.16926799999782816</c:v>
                </c:pt>
                <c:pt idx="1076">
                  <c:v>0.16999800000485266</c:v>
                </c:pt>
                <c:pt idx="1077">
                  <c:v>0.16949400000157766</c:v>
                </c:pt>
                <c:pt idx="1078">
                  <c:v>0.17003200000181096</c:v>
                </c:pt>
                <c:pt idx="1080">
                  <c:v>0.17201799999747891</c:v>
                </c:pt>
                <c:pt idx="1081">
                  <c:v>0.17222000000037951</c:v>
                </c:pt>
                <c:pt idx="1083">
                  <c:v>0.17342899999493966</c:v>
                </c:pt>
                <c:pt idx="1084">
                  <c:v>0.17312600000150269</c:v>
                </c:pt>
                <c:pt idx="1085">
                  <c:v>0.17315699999744538</c:v>
                </c:pt>
                <c:pt idx="1086">
                  <c:v>0.17373000000225147</c:v>
                </c:pt>
                <c:pt idx="1087">
                  <c:v>0.17379600000276696</c:v>
                </c:pt>
                <c:pt idx="1088">
                  <c:v>0.17363999999361113</c:v>
                </c:pt>
                <c:pt idx="1089">
                  <c:v>0.1736799999998766</c:v>
                </c:pt>
                <c:pt idx="1090">
                  <c:v>0.17348400000628317</c:v>
                </c:pt>
                <c:pt idx="1091">
                  <c:v>0.17380599999887636</c:v>
                </c:pt>
                <c:pt idx="1092">
                  <c:v>0.17380599999887636</c:v>
                </c:pt>
                <c:pt idx="1093">
                  <c:v>0.17379399999481393</c:v>
                </c:pt>
                <c:pt idx="1094">
                  <c:v>0.17322599999897648</c:v>
                </c:pt>
                <c:pt idx="1095">
                  <c:v>0.17368400000123074</c:v>
                </c:pt>
                <c:pt idx="1097">
                  <c:v>0.17345599999680417</c:v>
                </c:pt>
                <c:pt idx="1098">
                  <c:v>0.17345599999680417</c:v>
                </c:pt>
                <c:pt idx="1099">
                  <c:v>0.17350799999985611</c:v>
                </c:pt>
                <c:pt idx="1100">
                  <c:v>0.17370600000140257</c:v>
                </c:pt>
                <c:pt idx="1101">
                  <c:v>0.17355800000223098</c:v>
                </c:pt>
                <c:pt idx="1102">
                  <c:v>0.17368799999530893</c:v>
                </c:pt>
                <c:pt idx="1103">
                  <c:v>0.17362599999614758</c:v>
                </c:pt>
                <c:pt idx="1104">
                  <c:v>0.17439400000148453</c:v>
                </c:pt>
                <c:pt idx="1105">
                  <c:v>0.17493599999579601</c:v>
                </c:pt>
                <c:pt idx="1106">
                  <c:v>0.17603800000506453</c:v>
                </c:pt>
                <c:pt idx="1107">
                  <c:v>0.17805699999735225</c:v>
                </c:pt>
                <c:pt idx="1108">
                  <c:v>0.17695599999569822</c:v>
                </c:pt>
                <c:pt idx="1109">
                  <c:v>0.17900499999814201</c:v>
                </c:pt>
                <c:pt idx="1110">
                  <c:v>0.1774680000016815</c:v>
                </c:pt>
                <c:pt idx="1111">
                  <c:v>0.1772179999970831</c:v>
                </c:pt>
                <c:pt idx="1112">
                  <c:v>0.17965099999855738</c:v>
                </c:pt>
                <c:pt idx="1113">
                  <c:v>0.17822399999568006</c:v>
                </c:pt>
                <c:pt idx="1114">
                  <c:v>0.17861699999775738</c:v>
                </c:pt>
                <c:pt idx="1115">
                  <c:v>0.1834789999993518</c:v>
                </c:pt>
                <c:pt idx="1116">
                  <c:v>0.17933800000173505</c:v>
                </c:pt>
                <c:pt idx="1117">
                  <c:v>0.18118699999467935</c:v>
                </c:pt>
                <c:pt idx="1118">
                  <c:v>0.17835299999569543</c:v>
                </c:pt>
                <c:pt idx="1119">
                  <c:v>0.17916799999511568</c:v>
                </c:pt>
                <c:pt idx="1120">
                  <c:v>0.17526100000395672</c:v>
                </c:pt>
                <c:pt idx="1121">
                  <c:v>0.17880999999761116</c:v>
                </c:pt>
                <c:pt idx="1122">
                  <c:v>0.17927400000189664</c:v>
                </c:pt>
                <c:pt idx="1123">
                  <c:v>0.1790160000018659</c:v>
                </c:pt>
                <c:pt idx="1124">
                  <c:v>0.17892399999982445</c:v>
                </c:pt>
                <c:pt idx="1125">
                  <c:v>0.17968999999720836</c:v>
                </c:pt>
                <c:pt idx="1126">
                  <c:v>0.181934000000183</c:v>
                </c:pt>
                <c:pt idx="1127">
                  <c:v>0.1830919999993057</c:v>
                </c:pt>
                <c:pt idx="1128">
                  <c:v>0.18617799999628915</c:v>
                </c:pt>
                <c:pt idx="1129">
                  <c:v>0.1866879999943194</c:v>
                </c:pt>
                <c:pt idx="1130">
                  <c:v>0.18721999999979744</c:v>
                </c:pt>
                <c:pt idx="1131">
                  <c:v>0.18716200000199024</c:v>
                </c:pt>
                <c:pt idx="1132">
                  <c:v>0.18777799999952549</c:v>
                </c:pt>
                <c:pt idx="1133">
                  <c:v>0.19234599999617785</c:v>
                </c:pt>
                <c:pt idx="1134">
                  <c:v>0.19273199999588542</c:v>
                </c:pt>
                <c:pt idx="1135">
                  <c:v>0.1927979999964009</c:v>
                </c:pt>
                <c:pt idx="1136">
                  <c:v>0.19400599999789847</c:v>
                </c:pt>
                <c:pt idx="1137">
                  <c:v>0.19479800000408432</c:v>
                </c:pt>
                <c:pt idx="1138">
                  <c:v>0.19413999999960652</c:v>
                </c:pt>
                <c:pt idx="1139">
                  <c:v>0.19438199999422068</c:v>
                </c:pt>
                <c:pt idx="1140">
                  <c:v>0.19892400000389898</c:v>
                </c:pt>
                <c:pt idx="1141">
                  <c:v>0.19974999999976717</c:v>
                </c:pt>
                <c:pt idx="1142">
                  <c:v>0.20559999999386491</c:v>
                </c:pt>
                <c:pt idx="1143">
                  <c:v>0.20599399999628076</c:v>
                </c:pt>
                <c:pt idx="1144">
                  <c:v>0.20610199999646284</c:v>
                </c:pt>
                <c:pt idx="1145">
                  <c:v>0.20889599999645725</c:v>
                </c:pt>
                <c:pt idx="1146">
                  <c:v>0.20883799999865005</c:v>
                </c:pt>
                <c:pt idx="1147">
                  <c:v>0.21098000000347383</c:v>
                </c:pt>
                <c:pt idx="1148">
                  <c:v>6.227999999828171E-2</c:v>
                </c:pt>
                <c:pt idx="1149">
                  <c:v>9.8495999998704065E-2</c:v>
                </c:pt>
                <c:pt idx="1150">
                  <c:v>0.14981799999804934</c:v>
                </c:pt>
                <c:pt idx="1151">
                  <c:v>0.15239999999903375</c:v>
                </c:pt>
                <c:pt idx="1152">
                  <c:v>0.16017799999826821</c:v>
                </c:pt>
                <c:pt idx="1153">
                  <c:v>0.16556199999467935</c:v>
                </c:pt>
                <c:pt idx="1154">
                  <c:v>0.17139799999858951</c:v>
                </c:pt>
                <c:pt idx="1155">
                  <c:v>0.17044800000439864</c:v>
                </c:pt>
                <c:pt idx="1156">
                  <c:v>0.17033200000150828</c:v>
                </c:pt>
                <c:pt idx="1157">
                  <c:v>0.17181799999525538</c:v>
                </c:pt>
                <c:pt idx="1158">
                  <c:v>0.17201799999747891</c:v>
                </c:pt>
                <c:pt idx="1159">
                  <c:v>0.17332600000372622</c:v>
                </c:pt>
                <c:pt idx="1160">
                  <c:v>0.17373000000225147</c:v>
                </c:pt>
                <c:pt idx="1161">
                  <c:v>0.17389600000024075</c:v>
                </c:pt>
                <c:pt idx="1162">
                  <c:v>0.17400600000109989</c:v>
                </c:pt>
                <c:pt idx="1163">
                  <c:v>0.17315599999710685</c:v>
                </c:pt>
                <c:pt idx="1164">
                  <c:v>0.17300800000521122</c:v>
                </c:pt>
                <c:pt idx="1165">
                  <c:v>0.17489400000340538</c:v>
                </c:pt>
                <c:pt idx="1166">
                  <c:v>0.17493599999579601</c:v>
                </c:pt>
                <c:pt idx="1167">
                  <c:v>0.175838000002841</c:v>
                </c:pt>
                <c:pt idx="1168">
                  <c:v>0.17987400000129128</c:v>
                </c:pt>
                <c:pt idx="1169">
                  <c:v>0.17981600000348408</c:v>
                </c:pt>
                <c:pt idx="1170">
                  <c:v>0.17992400000366615</c:v>
                </c:pt>
                <c:pt idx="1171">
                  <c:v>0.18009000000165543</c:v>
                </c:pt>
                <c:pt idx="1172">
                  <c:v>0.181934000000183</c:v>
                </c:pt>
                <c:pt idx="1173">
                  <c:v>0.18371000000479398</c:v>
                </c:pt>
                <c:pt idx="1174">
                  <c:v>0.18220000000292202</c:v>
                </c:pt>
                <c:pt idx="1175">
                  <c:v>0.18319999999948777</c:v>
                </c:pt>
                <c:pt idx="1176">
                  <c:v>0.18236599999363534</c:v>
                </c:pt>
                <c:pt idx="1177">
                  <c:v>0.18326600000000326</c:v>
                </c:pt>
                <c:pt idx="1178">
                  <c:v>0.18180999999458436</c:v>
                </c:pt>
                <c:pt idx="1179">
                  <c:v>0.18380999999499181</c:v>
                </c:pt>
                <c:pt idx="1180">
                  <c:v>0.18389299999398645</c:v>
                </c:pt>
                <c:pt idx="1181">
                  <c:v>0.18610800000169547</c:v>
                </c:pt>
                <c:pt idx="1182">
                  <c:v>0.18219200000021374</c:v>
                </c:pt>
                <c:pt idx="1183">
                  <c:v>0.18697799999790732</c:v>
                </c:pt>
                <c:pt idx="1184">
                  <c:v>0.18714400000317255</c:v>
                </c:pt>
                <c:pt idx="1185">
                  <c:v>0.1855879999930039</c:v>
                </c:pt>
                <c:pt idx="1186">
                  <c:v>0.18491999999969266</c:v>
                </c:pt>
                <c:pt idx="1187">
                  <c:v>0.18486200000188546</c:v>
                </c:pt>
                <c:pt idx="1188">
                  <c:v>0.18700199999875622</c:v>
                </c:pt>
                <c:pt idx="1189">
                  <c:v>0.18730199999845354</c:v>
                </c:pt>
                <c:pt idx="1190">
                  <c:v>0.18730199999845354</c:v>
                </c:pt>
                <c:pt idx="1191">
                  <c:v>0.18760199999815086</c:v>
                </c:pt>
                <c:pt idx="1192">
                  <c:v>0.18807799999922281</c:v>
                </c:pt>
                <c:pt idx="1193">
                  <c:v>0.19214599999395432</c:v>
                </c:pt>
                <c:pt idx="1194">
                  <c:v>0.19253200000093784</c:v>
                </c:pt>
                <c:pt idx="1195">
                  <c:v>0.19269799999892712</c:v>
                </c:pt>
                <c:pt idx="1196">
                  <c:v>0.19380599999567494</c:v>
                </c:pt>
                <c:pt idx="1197">
                  <c:v>0.19146599999658065</c:v>
                </c:pt>
                <c:pt idx="1198">
                  <c:v>0.19179799999983516</c:v>
                </c:pt>
                <c:pt idx="1199">
                  <c:v>0.19174000000202795</c:v>
                </c:pt>
                <c:pt idx="1200">
                  <c:v>0.1916819999969448</c:v>
                </c:pt>
                <c:pt idx="1201">
                  <c:v>0.1978499999968335</c:v>
                </c:pt>
                <c:pt idx="1202">
                  <c:v>0.20529999999416759</c:v>
                </c:pt>
                <c:pt idx="1203">
                  <c:v>0.20579400000133319</c:v>
                </c:pt>
                <c:pt idx="1204">
                  <c:v>0.20590200000151526</c:v>
                </c:pt>
                <c:pt idx="1205">
                  <c:v>0.20869599999423372</c:v>
                </c:pt>
                <c:pt idx="1206">
                  <c:v>0.20996200000081444</c:v>
                </c:pt>
                <c:pt idx="1207">
                  <c:v>0.20996200000081444</c:v>
                </c:pt>
                <c:pt idx="1208">
                  <c:v>0.21036199999798555</c:v>
                </c:pt>
                <c:pt idx="1209">
                  <c:v>0.21029400000406895</c:v>
                </c:pt>
                <c:pt idx="1210">
                  <c:v>0.21029400000406895</c:v>
                </c:pt>
                <c:pt idx="1211">
                  <c:v>0.21049399999901652</c:v>
                </c:pt>
                <c:pt idx="1212">
                  <c:v>0.20973800000501797</c:v>
                </c:pt>
                <c:pt idx="1213">
                  <c:v>0.21043800000188639</c:v>
                </c:pt>
                <c:pt idx="1214">
                  <c:v>0.21073800000158371</c:v>
                </c:pt>
                <c:pt idx="1215">
                  <c:v>0.20967999999993481</c:v>
                </c:pt>
                <c:pt idx="1216">
                  <c:v>0.2101799999945797</c:v>
                </c:pt>
                <c:pt idx="1217">
                  <c:v>0.21067999999650056</c:v>
                </c:pt>
                <c:pt idx="1218">
                  <c:v>0.2106019999991986</c:v>
                </c:pt>
                <c:pt idx="1219">
                  <c:v>0.21140200000081677</c:v>
                </c:pt>
                <c:pt idx="1220">
                  <c:v>0.21140200000081677</c:v>
                </c:pt>
                <c:pt idx="1221">
                  <c:v>0.21422399999573827</c:v>
                </c:pt>
                <c:pt idx="1222">
                  <c:v>0.21505599999363767</c:v>
                </c:pt>
                <c:pt idx="1223">
                  <c:v>0.21608199999900535</c:v>
                </c:pt>
                <c:pt idx="1224">
                  <c:v>0.21892400000069756</c:v>
                </c:pt>
                <c:pt idx="1225">
                  <c:v>0.21866799999406794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9F6-4E3A-AC67-8EE89279AA6A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1'!$F$21:$F$2942</c:f>
              <c:numCache>
                <c:formatCode>General</c:formatCode>
                <c:ptCount val="2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</c:numCache>
            </c:numRef>
          </c:xVal>
          <c:yVal>
            <c:numRef>
              <c:f>'Active 1'!$L$21:$L$2942</c:f>
              <c:numCache>
                <c:formatCode>General</c:formatCode>
                <c:ptCount val="292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F6-4E3A-AC67-8EE89279AA6A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1'!$F$21:$F$2942</c:f>
              <c:numCache>
                <c:formatCode>General</c:formatCode>
                <c:ptCount val="2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</c:numCache>
            </c:numRef>
          </c:xVal>
          <c:yVal>
            <c:numRef>
              <c:f>'Active 1'!$M$21:$M$2942</c:f>
              <c:numCache>
                <c:formatCode>General</c:formatCode>
                <c:ptCount val="292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9F6-4E3A-AC67-8EE89279AA6A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1'!$F$21:$F$2942</c:f>
              <c:numCache>
                <c:formatCode>General</c:formatCode>
                <c:ptCount val="2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</c:numCache>
            </c:numRef>
          </c:xVal>
          <c:yVal>
            <c:numRef>
              <c:f>'Active 1'!$N$21:$N$2942</c:f>
              <c:numCache>
                <c:formatCode>General</c:formatCode>
                <c:ptCount val="292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9F6-4E3A-AC67-8EE89279AA6A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1'!$F$21:$F$2942</c:f>
              <c:numCache>
                <c:formatCode>General</c:formatCode>
                <c:ptCount val="2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</c:numCache>
            </c:numRef>
          </c:xVal>
          <c:yVal>
            <c:numRef>
              <c:f>'Active 1'!$O$21:$O$2942</c:f>
              <c:numCache>
                <c:formatCode>General</c:formatCode>
                <c:ptCount val="2922"/>
                <c:pt idx="1063">
                  <c:v>0.14506678461775843</c:v>
                </c:pt>
                <c:pt idx="1064">
                  <c:v>0.14523699897516421</c:v>
                </c:pt>
                <c:pt idx="1065">
                  <c:v>0.14608807076219318</c:v>
                </c:pt>
                <c:pt idx="1066">
                  <c:v>0.14608807076219318</c:v>
                </c:pt>
                <c:pt idx="1067">
                  <c:v>0.14918287726048043</c:v>
                </c:pt>
                <c:pt idx="1068">
                  <c:v>0.14921382532546332</c:v>
                </c:pt>
                <c:pt idx="1069">
                  <c:v>0.14975541646266358</c:v>
                </c:pt>
                <c:pt idx="1070">
                  <c:v>0.15020416340491524</c:v>
                </c:pt>
                <c:pt idx="1071">
                  <c:v>0.15021190042116098</c:v>
                </c:pt>
                <c:pt idx="1072">
                  <c:v>0.15021190042116098</c:v>
                </c:pt>
                <c:pt idx="1073">
                  <c:v>0.15029700759986389</c:v>
                </c:pt>
                <c:pt idx="1074">
                  <c:v>0.15294306715589948</c:v>
                </c:pt>
                <c:pt idx="1075">
                  <c:v>0.15374771684545416</c:v>
                </c:pt>
                <c:pt idx="1076">
                  <c:v>0.1539798273328257</c:v>
                </c:pt>
                <c:pt idx="1077">
                  <c:v>0.15425835991767153</c:v>
                </c:pt>
                <c:pt idx="1078">
                  <c:v>0.1547071068599232</c:v>
                </c:pt>
                <c:pt idx="1079">
                  <c:v>0.15493921734729474</c:v>
                </c:pt>
                <c:pt idx="1080">
                  <c:v>0.15722937415602731</c:v>
                </c:pt>
                <c:pt idx="1081">
                  <c:v>0.15786380948817622</c:v>
                </c:pt>
                <c:pt idx="1082">
                  <c:v>0.15797212771561628</c:v>
                </c:pt>
                <c:pt idx="1083">
                  <c:v>0.15839766360913074</c:v>
                </c:pt>
                <c:pt idx="1084">
                  <c:v>0.15899341386005103</c:v>
                </c:pt>
                <c:pt idx="1085">
                  <c:v>0.16109014526264068</c:v>
                </c:pt>
                <c:pt idx="1086">
                  <c:v>0.16180968777349244</c:v>
                </c:pt>
                <c:pt idx="1087">
                  <c:v>0.16185610987096674</c:v>
                </c:pt>
                <c:pt idx="1088">
                  <c:v>0.16266075956052142</c:v>
                </c:pt>
                <c:pt idx="1089">
                  <c:v>0.16266075956052142</c:v>
                </c:pt>
                <c:pt idx="1090">
                  <c:v>0.16269170762550431</c:v>
                </c:pt>
                <c:pt idx="1091">
                  <c:v>0.16580198815628303</c:v>
                </c:pt>
                <c:pt idx="1092">
                  <c:v>0.16580198815628303</c:v>
                </c:pt>
                <c:pt idx="1093">
                  <c:v>0.16586388428624874</c:v>
                </c:pt>
                <c:pt idx="1094">
                  <c:v>0.16595672848119739</c:v>
                </c:pt>
                <c:pt idx="1095">
                  <c:v>0.16617336493607746</c:v>
                </c:pt>
                <c:pt idx="1096">
                  <c:v>0.1663590533259747</c:v>
                </c:pt>
                <c:pt idx="1097">
                  <c:v>0.16696254059314072</c:v>
                </c:pt>
                <c:pt idx="1098">
                  <c:v>0.16696254059314072</c:v>
                </c:pt>
                <c:pt idx="1099">
                  <c:v>0.16953122998671913</c:v>
                </c:pt>
                <c:pt idx="1100">
                  <c:v>0.17044419790371387</c:v>
                </c:pt>
                <c:pt idx="1101">
                  <c:v>0.17069178242357688</c:v>
                </c:pt>
                <c:pt idx="1102">
                  <c:v>0.17092389291094842</c:v>
                </c:pt>
                <c:pt idx="1103">
                  <c:v>0.17098578904091413</c:v>
                </c:pt>
                <c:pt idx="1104">
                  <c:v>0.17360090053196689</c:v>
                </c:pt>
                <c:pt idx="1105">
                  <c:v>0.17454481651394446</c:v>
                </c:pt>
                <c:pt idx="1106">
                  <c:v>0.17750035671980882</c:v>
                </c:pt>
                <c:pt idx="1107">
                  <c:v>0.17904002295270674</c:v>
                </c:pt>
                <c:pt idx="1108">
                  <c:v>0.17910965609891819</c:v>
                </c:pt>
                <c:pt idx="1109">
                  <c:v>0.17917928924512963</c:v>
                </c:pt>
                <c:pt idx="1110">
                  <c:v>0.17920250029386678</c:v>
                </c:pt>
                <c:pt idx="1111">
                  <c:v>0.17927987045632396</c:v>
                </c:pt>
                <c:pt idx="1112">
                  <c:v>0.17930308150506116</c:v>
                </c:pt>
                <c:pt idx="1113">
                  <c:v>0.17932629255379831</c:v>
                </c:pt>
                <c:pt idx="1114">
                  <c:v>0.17934950360253546</c:v>
                </c:pt>
                <c:pt idx="1115">
                  <c:v>0.18199556315857104</c:v>
                </c:pt>
                <c:pt idx="1116">
                  <c:v>0.18214256646723967</c:v>
                </c:pt>
                <c:pt idx="1117">
                  <c:v>0.18221219961345117</c:v>
                </c:pt>
                <c:pt idx="1118">
                  <c:v>0.18225862171092547</c:v>
                </c:pt>
                <c:pt idx="1119">
                  <c:v>0.18237467695461126</c:v>
                </c:pt>
                <c:pt idx="1120">
                  <c:v>0.18247525816580559</c:v>
                </c:pt>
                <c:pt idx="1121">
                  <c:v>0.18254489131201704</c:v>
                </c:pt>
                <c:pt idx="1122">
                  <c:v>0.18273057970191428</c:v>
                </c:pt>
                <c:pt idx="1123">
                  <c:v>0.18290079405932005</c:v>
                </c:pt>
                <c:pt idx="1124">
                  <c:v>0.18311743051420018</c:v>
                </c:pt>
                <c:pt idx="1125">
                  <c:v>0.18316385261167448</c:v>
                </c:pt>
                <c:pt idx="1126">
                  <c:v>0.18628960717494461</c:v>
                </c:pt>
                <c:pt idx="1127">
                  <c:v>0.18766679606668243</c:v>
                </c:pt>
                <c:pt idx="1128">
                  <c:v>0.19096276498735834</c:v>
                </c:pt>
                <c:pt idx="1129">
                  <c:v>0.19104013514981552</c:v>
                </c:pt>
                <c:pt idx="1130">
                  <c:v>0.19113297934476417</c:v>
                </c:pt>
                <c:pt idx="1131">
                  <c:v>0.19130319370216994</c:v>
                </c:pt>
                <c:pt idx="1132">
                  <c:v>0.1917364666119302</c:v>
                </c:pt>
                <c:pt idx="1133">
                  <c:v>0.1947384289152688</c:v>
                </c:pt>
                <c:pt idx="1134">
                  <c:v>0.19493959133765751</c:v>
                </c:pt>
                <c:pt idx="1135">
                  <c:v>0.19498601343513181</c:v>
                </c:pt>
                <c:pt idx="1136">
                  <c:v>0.19520264989001188</c:v>
                </c:pt>
                <c:pt idx="1137">
                  <c:v>0.1957597150597036</c:v>
                </c:pt>
                <c:pt idx="1138">
                  <c:v>0.19592992941710938</c:v>
                </c:pt>
                <c:pt idx="1139">
                  <c:v>0.19610014377451521</c:v>
                </c:pt>
                <c:pt idx="1140">
                  <c:v>0.19859146300563643</c:v>
                </c:pt>
                <c:pt idx="1141">
                  <c:v>0.19987580770242566</c:v>
                </c:pt>
                <c:pt idx="1142">
                  <c:v>0.20335746501299881</c:v>
                </c:pt>
                <c:pt idx="1143">
                  <c:v>0.20377526389026759</c:v>
                </c:pt>
                <c:pt idx="1144">
                  <c:v>0.20399190034514772</c:v>
                </c:pt>
                <c:pt idx="1145">
                  <c:v>0.2067308040961319</c:v>
                </c:pt>
                <c:pt idx="1146">
                  <c:v>0.20690101845353773</c:v>
                </c:pt>
                <c:pt idx="1147">
                  <c:v>0.20861863606008715</c:v>
                </c:pt>
                <c:pt idx="1148">
                  <c:v>0.10416891674289239</c:v>
                </c:pt>
                <c:pt idx="1149">
                  <c:v>0.11620771402122979</c:v>
                </c:pt>
                <c:pt idx="1150">
                  <c:v>0.1402079384154474</c:v>
                </c:pt>
                <c:pt idx="1151">
                  <c:v>0.14223503667182555</c:v>
                </c:pt>
                <c:pt idx="1152">
                  <c:v>0.14608807076219318</c:v>
                </c:pt>
                <c:pt idx="1153">
                  <c:v>0.15029700759986389</c:v>
                </c:pt>
                <c:pt idx="1154">
                  <c:v>0.1539798273328257</c:v>
                </c:pt>
                <c:pt idx="1155">
                  <c:v>0.1543666781451116</c:v>
                </c:pt>
                <c:pt idx="1156">
                  <c:v>0.1547071068599232</c:v>
                </c:pt>
                <c:pt idx="1157">
                  <c:v>0.15722937415602731</c:v>
                </c:pt>
                <c:pt idx="1158">
                  <c:v>0.15722937415602731</c:v>
                </c:pt>
                <c:pt idx="1159">
                  <c:v>0.15899341386005103</c:v>
                </c:pt>
                <c:pt idx="1160">
                  <c:v>0.16180968777349244</c:v>
                </c:pt>
                <c:pt idx="1161">
                  <c:v>0.16185610987096674</c:v>
                </c:pt>
                <c:pt idx="1162">
                  <c:v>0.16580198815628303</c:v>
                </c:pt>
                <c:pt idx="1163">
                  <c:v>0.16696254059314072</c:v>
                </c:pt>
                <c:pt idx="1164">
                  <c:v>0.16953122998671913</c:v>
                </c:pt>
                <c:pt idx="1165">
                  <c:v>0.17360090053196689</c:v>
                </c:pt>
                <c:pt idx="1166">
                  <c:v>0.17454481651394446</c:v>
                </c:pt>
                <c:pt idx="1167">
                  <c:v>0.17750035671980882</c:v>
                </c:pt>
                <c:pt idx="1168">
                  <c:v>0.18273057970191428</c:v>
                </c:pt>
                <c:pt idx="1169">
                  <c:v>0.18290079405932005</c:v>
                </c:pt>
                <c:pt idx="1170">
                  <c:v>0.18311743051420018</c:v>
                </c:pt>
                <c:pt idx="1171">
                  <c:v>0.18316385261167448</c:v>
                </c:pt>
                <c:pt idx="1172">
                  <c:v>0.18628960717494461</c:v>
                </c:pt>
                <c:pt idx="1173">
                  <c:v>0.18641339943487609</c:v>
                </c:pt>
                <c:pt idx="1174">
                  <c:v>0.18710973089699076</c:v>
                </c:pt>
                <c:pt idx="1175">
                  <c:v>0.18710973089699076</c:v>
                </c:pt>
                <c:pt idx="1176">
                  <c:v>0.18715615299446506</c:v>
                </c:pt>
                <c:pt idx="1177">
                  <c:v>0.18715615299446506</c:v>
                </c:pt>
                <c:pt idx="1178">
                  <c:v>0.18718710105944794</c:v>
                </c:pt>
                <c:pt idx="1179">
                  <c:v>0.18718710105944794</c:v>
                </c:pt>
                <c:pt idx="1180">
                  <c:v>0.18721031210818509</c:v>
                </c:pt>
                <c:pt idx="1181">
                  <c:v>0.18732636735187083</c:v>
                </c:pt>
                <c:pt idx="1182">
                  <c:v>0.18766679606668243</c:v>
                </c:pt>
                <c:pt idx="1183">
                  <c:v>0.19096276498735834</c:v>
                </c:pt>
                <c:pt idx="1184">
                  <c:v>0.19100918708483269</c:v>
                </c:pt>
                <c:pt idx="1185">
                  <c:v>0.19104013514981552</c:v>
                </c:pt>
                <c:pt idx="1186">
                  <c:v>0.19113297934476417</c:v>
                </c:pt>
                <c:pt idx="1187">
                  <c:v>0.19130319370216994</c:v>
                </c:pt>
                <c:pt idx="1188">
                  <c:v>0.19161267435199866</c:v>
                </c:pt>
                <c:pt idx="1189">
                  <c:v>0.19161267435199866</c:v>
                </c:pt>
                <c:pt idx="1190">
                  <c:v>0.19161267435199866</c:v>
                </c:pt>
                <c:pt idx="1191">
                  <c:v>0.19161267435199866</c:v>
                </c:pt>
                <c:pt idx="1192">
                  <c:v>0.1917364666119302</c:v>
                </c:pt>
                <c:pt idx="1193">
                  <c:v>0.1947384289152688</c:v>
                </c:pt>
                <c:pt idx="1194">
                  <c:v>0.19493959133765751</c:v>
                </c:pt>
                <c:pt idx="1195">
                  <c:v>0.19498601343513181</c:v>
                </c:pt>
                <c:pt idx="1196">
                  <c:v>0.19520264989001188</c:v>
                </c:pt>
                <c:pt idx="1197">
                  <c:v>0.19566687086475501</c:v>
                </c:pt>
                <c:pt idx="1198">
                  <c:v>0.1957597150597036</c:v>
                </c:pt>
                <c:pt idx="1199">
                  <c:v>0.19592992941710938</c:v>
                </c:pt>
                <c:pt idx="1200">
                  <c:v>0.19610014377451521</c:v>
                </c:pt>
                <c:pt idx="1201">
                  <c:v>0.19987580770242566</c:v>
                </c:pt>
                <c:pt idx="1202">
                  <c:v>0.20335746501299881</c:v>
                </c:pt>
                <c:pt idx="1203">
                  <c:v>0.20377526389026759</c:v>
                </c:pt>
                <c:pt idx="1204">
                  <c:v>0.20399190034514772</c:v>
                </c:pt>
                <c:pt idx="1205">
                  <c:v>0.2067308040961319</c:v>
                </c:pt>
                <c:pt idx="1206">
                  <c:v>0.20755092781817805</c:v>
                </c:pt>
                <c:pt idx="1207">
                  <c:v>0.20755092781817805</c:v>
                </c:pt>
                <c:pt idx="1208">
                  <c:v>0.20755092781817805</c:v>
                </c:pt>
                <c:pt idx="1209">
                  <c:v>0.20764377201312664</c:v>
                </c:pt>
                <c:pt idx="1210">
                  <c:v>0.20764377201312664</c:v>
                </c:pt>
                <c:pt idx="1211">
                  <c:v>0.20764377201312664</c:v>
                </c:pt>
                <c:pt idx="1212">
                  <c:v>0.20767472007810953</c:v>
                </c:pt>
                <c:pt idx="1213">
                  <c:v>0.20767472007810953</c:v>
                </c:pt>
                <c:pt idx="1214">
                  <c:v>0.20767472007810953</c:v>
                </c:pt>
                <c:pt idx="1215">
                  <c:v>0.20784493443551535</c:v>
                </c:pt>
                <c:pt idx="1216">
                  <c:v>0.20784493443551535</c:v>
                </c:pt>
                <c:pt idx="1217">
                  <c:v>0.20784493443551535</c:v>
                </c:pt>
                <c:pt idx="1218">
                  <c:v>0.20786040846800677</c:v>
                </c:pt>
                <c:pt idx="1219">
                  <c:v>0.20786040846800677</c:v>
                </c:pt>
                <c:pt idx="1220">
                  <c:v>0.20786040846800677</c:v>
                </c:pt>
                <c:pt idx="1221">
                  <c:v>0.21097068899878543</c:v>
                </c:pt>
                <c:pt idx="1222">
                  <c:v>0.21183723481830588</c:v>
                </c:pt>
                <c:pt idx="1223">
                  <c:v>0.21312157951509511</c:v>
                </c:pt>
                <c:pt idx="1224">
                  <c:v>0.21561289874621634</c:v>
                </c:pt>
                <c:pt idx="1225">
                  <c:v>0.21564384681119922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9F6-4E3A-AC67-8EE89279AA6A}"/>
            </c:ext>
          </c:extLst>
        </c:ser>
        <c:ser>
          <c:idx val="8"/>
          <c:order val="8"/>
          <c:tx>
            <c:strRef>
              <c:f>'Active 1'!$R$20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1'!$F$21:$F$2942</c:f>
              <c:numCache>
                <c:formatCode>General</c:formatCode>
                <c:ptCount val="2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</c:numCache>
            </c:numRef>
          </c:xVal>
          <c:yVal>
            <c:numRef>
              <c:f>'Active 1'!$R$21:$R$2942</c:f>
              <c:numCache>
                <c:formatCode>General</c:formatCode>
                <c:ptCount val="2922"/>
                <c:pt idx="21">
                  <c:v>-9.4896000002336223E-2</c:v>
                </c:pt>
                <c:pt idx="22">
                  <c:v>9.0962999998737359E-2</c:v>
                </c:pt>
                <c:pt idx="23">
                  <c:v>-0.22814899999866611</c:v>
                </c:pt>
                <c:pt idx="28">
                  <c:v>0.33681400000205031</c:v>
                </c:pt>
                <c:pt idx="344">
                  <c:v>-0.14730500000587199</c:v>
                </c:pt>
                <c:pt idx="350">
                  <c:v>-0.22764099999767495</c:v>
                </c:pt>
                <c:pt idx="615">
                  <c:v>-0.21017500000016298</c:v>
                </c:pt>
                <c:pt idx="648">
                  <c:v>-8.0036000006657559E-2</c:v>
                </c:pt>
                <c:pt idx="650">
                  <c:v>0.13594400000147289</c:v>
                </c:pt>
                <c:pt idx="773">
                  <c:v>6.5995999997539911E-2</c:v>
                </c:pt>
                <c:pt idx="941">
                  <c:v>0.23574099999677856</c:v>
                </c:pt>
                <c:pt idx="979">
                  <c:v>9.5393999996304046E-2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9F6-4E3A-AC67-8EE89279A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585808"/>
        <c:axId val="1"/>
      </c:scatterChart>
      <c:valAx>
        <c:axId val="448585808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16412887413466"/>
              <c:y val="0.868903719352154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4006968641114983E-2"/>
              <c:y val="0.387195762115101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58580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8"/>
        <c:txPr>
          <a:bodyPr/>
          <a:lstStyle/>
          <a:p>
            <a:pPr>
              <a:defRPr sz="675" b="1" i="0" u="none" strike="noStrike" baseline="0">
                <a:solidFill>
                  <a:srgbClr val="FF00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369356269490703"/>
          <c:y val="0.92073298764483702"/>
          <c:w val="0.83623766541377442"/>
          <c:h val="6.0975609756097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And - O-C Diagr.</a:t>
            </a:r>
          </a:p>
        </c:rich>
      </c:tx>
      <c:layout>
        <c:manualLayout>
          <c:xMode val="edge"/>
          <c:yMode val="edge"/>
          <c:x val="0.36823789696445008"/>
          <c:y val="3.418803418803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0670113898399"/>
          <c:y val="0.13960152800460737"/>
          <c:w val="0.80279368931625172"/>
          <c:h val="0.680913575369411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2'!$F$21:$F$1923</c:f>
              <c:numCache>
                <c:formatCode>General</c:formatCode>
                <c:ptCount val="1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2'!$H$21:$H$1923</c:f>
              <c:numCache>
                <c:formatCode>General</c:formatCode>
                <c:ptCount val="1903"/>
                <c:pt idx="0">
                  <c:v>-2.1990000001096632E-2</c:v>
                </c:pt>
                <c:pt idx="1">
                  <c:v>-2.0829999999477877E-2</c:v>
                </c:pt>
                <c:pt idx="2">
                  <c:v>-4.1000000001076842E-3</c:v>
                </c:pt>
                <c:pt idx="3">
                  <c:v>1.0243999999147491E-2</c:v>
                </c:pt>
                <c:pt idx="4">
                  <c:v>1.712999999836029E-2</c:v>
                </c:pt>
                <c:pt idx="5">
                  <c:v>1.8232000000352855E-2</c:v>
                </c:pt>
                <c:pt idx="6">
                  <c:v>1.4963999998144573E-2</c:v>
                </c:pt>
                <c:pt idx="7">
                  <c:v>9.0119999986200128E-3</c:v>
                </c:pt>
                <c:pt idx="8">
                  <c:v>-3.3800000019255094E-3</c:v>
                </c:pt>
                <c:pt idx="9">
                  <c:v>-1.278200000160723E-2</c:v>
                </c:pt>
                <c:pt idx="10">
                  <c:v>-1.8822000001819106E-2</c:v>
                </c:pt>
                <c:pt idx="11">
                  <c:v>-2.1528000001126202E-2</c:v>
                </c:pt>
                <c:pt idx="12">
                  <c:v>-1.3412000000244007E-2</c:v>
                </c:pt>
                <c:pt idx="13">
                  <c:v>-1.3488000000506872E-2</c:v>
                </c:pt>
                <c:pt idx="14">
                  <c:v>-9.4800000042596366E-3</c:v>
                </c:pt>
                <c:pt idx="15">
                  <c:v>-6.8420000025071204E-3</c:v>
                </c:pt>
                <c:pt idx="16">
                  <c:v>-7.136000000173226E-3</c:v>
                </c:pt>
                <c:pt idx="17">
                  <c:v>-1.3460000001941808E-2</c:v>
                </c:pt>
                <c:pt idx="18">
                  <c:v>-1.0726000004069647E-2</c:v>
                </c:pt>
                <c:pt idx="19">
                  <c:v>-2.6720000023487955E-3</c:v>
                </c:pt>
                <c:pt idx="20">
                  <c:v>-3.506000000925269E-3</c:v>
                </c:pt>
                <c:pt idx="24">
                  <c:v>-2.621999999973923E-3</c:v>
                </c:pt>
                <c:pt idx="25">
                  <c:v>-1.6219999997701962E-3</c:v>
                </c:pt>
                <c:pt idx="26">
                  <c:v>-3.6260000015317928E-3</c:v>
                </c:pt>
                <c:pt idx="27">
                  <c:v>1.427999999577878E-3</c:v>
                </c:pt>
                <c:pt idx="29">
                  <c:v>-3.3019999973475933E-3</c:v>
                </c:pt>
                <c:pt idx="30">
                  <c:v>-6.0819999998784624E-3</c:v>
                </c:pt>
                <c:pt idx="31">
                  <c:v>-1.3060000019322615E-3</c:v>
                </c:pt>
                <c:pt idx="32">
                  <c:v>-5.1400000011199154E-3</c:v>
                </c:pt>
                <c:pt idx="33">
                  <c:v>-8.0319999979110435E-3</c:v>
                </c:pt>
                <c:pt idx="34">
                  <c:v>-1.1000000085914508E-4</c:v>
                </c:pt>
                <c:pt idx="35">
                  <c:v>1.0559999973338563E-3</c:v>
                </c:pt>
                <c:pt idx="36">
                  <c:v>0</c:v>
                </c:pt>
                <c:pt idx="37">
                  <c:v>-2.0020000010845251E-3</c:v>
                </c:pt>
                <c:pt idx="38">
                  <c:v>1.3299999991431832E-3</c:v>
                </c:pt>
                <c:pt idx="39">
                  <c:v>-1.8940000009024516E-3</c:v>
                </c:pt>
                <c:pt idx="40">
                  <c:v>1.2719999976980034E-3</c:v>
                </c:pt>
                <c:pt idx="41">
                  <c:v>-6.2000000252737664E-4</c:v>
                </c:pt>
                <c:pt idx="42">
                  <c:v>-4.5400000090012327E-4</c:v>
                </c:pt>
                <c:pt idx="43">
                  <c:v>-5.1199999870732427E-4</c:v>
                </c:pt>
                <c:pt idx="44">
                  <c:v>5.429999997431878E-3</c:v>
                </c:pt>
                <c:pt idx="45">
                  <c:v>3.4219999979541171E-3</c:v>
                </c:pt>
                <c:pt idx="46">
                  <c:v>1.3588000001618639E-2</c:v>
                </c:pt>
                <c:pt idx="47">
                  <c:v>4.2519999988144264E-3</c:v>
                </c:pt>
                <c:pt idx="48">
                  <c:v>3.6379999983182643E-3</c:v>
                </c:pt>
                <c:pt idx="49">
                  <c:v>3.6379999983182643E-3</c:v>
                </c:pt>
                <c:pt idx="50">
                  <c:v>4.0779999981168658E-3</c:v>
                </c:pt>
                <c:pt idx="51">
                  <c:v>7.0699999960197601E-3</c:v>
                </c:pt>
                <c:pt idx="52">
                  <c:v>4.3440000008558854E-3</c:v>
                </c:pt>
                <c:pt idx="53">
                  <c:v>-1.2160000005678739E-3</c:v>
                </c:pt>
                <c:pt idx="54">
                  <c:v>5.2160000013827812E-3</c:v>
                </c:pt>
                <c:pt idx="55">
                  <c:v>6.9919999987178016E-3</c:v>
                </c:pt>
                <c:pt idx="56">
                  <c:v>6.2660000003234018E-3</c:v>
                </c:pt>
                <c:pt idx="57">
                  <c:v>5.3740000003017485E-3</c:v>
                </c:pt>
                <c:pt idx="58">
                  <c:v>7.0919999961915892E-3</c:v>
                </c:pt>
                <c:pt idx="59">
                  <c:v>6.813999996666098E-3</c:v>
                </c:pt>
                <c:pt idx="60">
                  <c:v>1.1033999999199295E-2</c:v>
                </c:pt>
                <c:pt idx="61">
                  <c:v>8.7559999992663506E-3</c:v>
                </c:pt>
                <c:pt idx="62">
                  <c:v>1.0797999999340391E-2</c:v>
                </c:pt>
                <c:pt idx="63">
                  <c:v>7.9059999989112839E-3</c:v>
                </c:pt>
                <c:pt idx="64">
                  <c:v>8.0720000005385373E-3</c:v>
                </c:pt>
                <c:pt idx="65">
                  <c:v>8.121999999275431E-3</c:v>
                </c:pt>
                <c:pt idx="66">
                  <c:v>1.6122000000905246E-2</c:v>
                </c:pt>
                <c:pt idx="67">
                  <c:v>1.2287999998079613E-2</c:v>
                </c:pt>
                <c:pt idx="68">
                  <c:v>1.0229999999864958E-2</c:v>
                </c:pt>
                <c:pt idx="69">
                  <c:v>1.6279999999824213E-2</c:v>
                </c:pt>
                <c:pt idx="70">
                  <c:v>1.52719999969122E-2</c:v>
                </c:pt>
                <c:pt idx="71">
                  <c:v>1.2102000000595581E-2</c:v>
                </c:pt>
                <c:pt idx="72">
                  <c:v>1.5101999997568782E-2</c:v>
                </c:pt>
                <c:pt idx="73">
                  <c:v>1.3209999997343402E-2</c:v>
                </c:pt>
                <c:pt idx="74">
                  <c:v>1.5151999999943655E-2</c:v>
                </c:pt>
                <c:pt idx="75">
                  <c:v>1.1093999997683568E-2</c:v>
                </c:pt>
                <c:pt idx="76">
                  <c:v>1.1591999998927349E-2</c:v>
                </c:pt>
                <c:pt idx="77">
                  <c:v>1.3966000002255896E-2</c:v>
                </c:pt>
                <c:pt idx="78">
                  <c:v>1.9929999998566927E-2</c:v>
                </c:pt>
                <c:pt idx="79">
                  <c:v>2.187200000116718E-2</c:v>
                </c:pt>
                <c:pt idx="80">
                  <c:v>1.8037999998341547E-2</c:v>
                </c:pt>
                <c:pt idx="81">
                  <c:v>1.6145999998116167E-2</c:v>
                </c:pt>
                <c:pt idx="82">
                  <c:v>1.9312000000354601E-2</c:v>
                </c:pt>
                <c:pt idx="83">
                  <c:v>2.1586000002571382E-2</c:v>
                </c:pt>
                <c:pt idx="84">
                  <c:v>1.3751999998930842E-2</c:v>
                </c:pt>
                <c:pt idx="85">
                  <c:v>1.5751999999338295E-2</c:v>
                </c:pt>
                <c:pt idx="86">
                  <c:v>2.0806000000447966E-2</c:v>
                </c:pt>
                <c:pt idx="87">
                  <c:v>1.6967999999906169E-2</c:v>
                </c:pt>
                <c:pt idx="88">
                  <c:v>1.7075999996450264E-2</c:v>
                </c:pt>
                <c:pt idx="89">
                  <c:v>2.3678000001382316E-2</c:v>
                </c:pt>
                <c:pt idx="90">
                  <c:v>2.005999999892083E-2</c:v>
                </c:pt>
                <c:pt idx="91">
                  <c:v>2.14220000016212E-2</c:v>
                </c:pt>
                <c:pt idx="92">
                  <c:v>2.0198000001983019E-2</c:v>
                </c:pt>
                <c:pt idx="93">
                  <c:v>2.063800000178162E-2</c:v>
                </c:pt>
                <c:pt idx="94">
                  <c:v>2.266800000143121E-2</c:v>
                </c:pt>
                <c:pt idx="95">
                  <c:v>2.465200000006007E-2</c:v>
                </c:pt>
                <c:pt idx="96">
                  <c:v>2.6083999997354113E-2</c:v>
                </c:pt>
                <c:pt idx="97">
                  <c:v>3.4523999998782529E-2</c:v>
                </c:pt>
                <c:pt idx="98">
                  <c:v>2.5831999999354593E-2</c:v>
                </c:pt>
                <c:pt idx="99">
                  <c:v>2.4077999998553423E-2</c:v>
                </c:pt>
                <c:pt idx="100">
                  <c:v>2.2185999998328043E-2</c:v>
                </c:pt>
                <c:pt idx="101">
                  <c:v>2.8559999998833518E-2</c:v>
                </c:pt>
                <c:pt idx="102">
                  <c:v>3.410000000076252E-2</c:v>
                </c:pt>
                <c:pt idx="103">
                  <c:v>2.6041999997687526E-2</c:v>
                </c:pt>
                <c:pt idx="104">
                  <c:v>2.2207999998499872E-2</c:v>
                </c:pt>
                <c:pt idx="105">
                  <c:v>2.5868000000627944E-2</c:v>
                </c:pt>
                <c:pt idx="106">
                  <c:v>3.0013999999937369E-2</c:v>
                </c:pt>
                <c:pt idx="107">
                  <c:v>2.7721999998902902E-2</c:v>
                </c:pt>
                <c:pt idx="108">
                  <c:v>3.0060000000958098E-2</c:v>
                </c:pt>
                <c:pt idx="109">
                  <c:v>3.1333999999333173E-2</c:v>
                </c:pt>
                <c:pt idx="110">
                  <c:v>3.3499999997729901E-2</c:v>
                </c:pt>
                <c:pt idx="111">
                  <c:v>3.1607999997504521E-2</c:v>
                </c:pt>
                <c:pt idx="112">
                  <c:v>3.3931999998458195E-2</c:v>
                </c:pt>
                <c:pt idx="113">
                  <c:v>2.9707999998208834E-2</c:v>
                </c:pt>
                <c:pt idx="114">
                  <c:v>3.0707999998412561E-2</c:v>
                </c:pt>
                <c:pt idx="115">
                  <c:v>2.6649999996152474E-2</c:v>
                </c:pt>
                <c:pt idx="116">
                  <c:v>3.3815999999205815E-2</c:v>
                </c:pt>
                <c:pt idx="117">
                  <c:v>3.0982000000221888E-2</c:v>
                </c:pt>
                <c:pt idx="118">
                  <c:v>2.2147999996377621E-2</c:v>
                </c:pt>
                <c:pt idx="119">
                  <c:v>4.2285999999876367E-2</c:v>
                </c:pt>
                <c:pt idx="120">
                  <c:v>3.203399999983958E-2</c:v>
                </c:pt>
                <c:pt idx="121">
                  <c:v>3.3769999998185085E-2</c:v>
                </c:pt>
                <c:pt idx="122">
                  <c:v>3.1545999998343177E-2</c:v>
                </c:pt>
                <c:pt idx="123">
                  <c:v>3.2487999997101724E-2</c:v>
                </c:pt>
                <c:pt idx="124">
                  <c:v>3.4653999999136431E-2</c:v>
                </c:pt>
                <c:pt idx="125">
                  <c:v>2.9812000000674743E-2</c:v>
                </c:pt>
                <c:pt idx="126">
                  <c:v>3.6862000000837725E-2</c:v>
                </c:pt>
                <c:pt idx="127">
                  <c:v>3.1911999998555984E-2</c:v>
                </c:pt>
                <c:pt idx="128">
                  <c:v>3.4216000000014901E-2</c:v>
                </c:pt>
                <c:pt idx="129">
                  <c:v>3.2382000001234701E-2</c:v>
                </c:pt>
                <c:pt idx="130">
                  <c:v>3.1266000001778593E-2</c:v>
                </c:pt>
                <c:pt idx="131">
                  <c:v>3.8373999999748776E-2</c:v>
                </c:pt>
                <c:pt idx="132">
                  <c:v>3.3589999999094289E-2</c:v>
                </c:pt>
                <c:pt idx="133">
                  <c:v>3.3755999997083563E-2</c:v>
                </c:pt>
                <c:pt idx="134">
                  <c:v>3.8532000002305722E-2</c:v>
                </c:pt>
                <c:pt idx="135">
                  <c:v>3.2029999998485437E-2</c:v>
                </c:pt>
                <c:pt idx="136">
                  <c:v>3.0217999999877065E-2</c:v>
                </c:pt>
                <c:pt idx="137">
                  <c:v>3.0102000000624685E-2</c:v>
                </c:pt>
                <c:pt idx="138">
                  <c:v>3.3102000001235865E-2</c:v>
                </c:pt>
                <c:pt idx="139">
                  <c:v>3.0210000000806758E-2</c:v>
                </c:pt>
                <c:pt idx="140">
                  <c:v>3.0815999998594634E-2</c:v>
                </c:pt>
                <c:pt idx="141">
                  <c:v>3.3259999996516854E-2</c:v>
                </c:pt>
                <c:pt idx="142">
                  <c:v>3.059199999916018E-2</c:v>
                </c:pt>
                <c:pt idx="143">
                  <c:v>3.0813999997917563E-2</c:v>
                </c:pt>
                <c:pt idx="144">
                  <c:v>2.5475999998889165E-2</c:v>
                </c:pt>
                <c:pt idx="145">
                  <c:v>2.7417999997851439E-2</c:v>
                </c:pt>
                <c:pt idx="146">
                  <c:v>2.8023999999277294E-2</c:v>
                </c:pt>
                <c:pt idx="147">
                  <c:v>3.0633999998826766E-2</c:v>
                </c:pt>
                <c:pt idx="148">
                  <c:v>2.9800000000250293E-2</c:v>
                </c:pt>
                <c:pt idx="149">
                  <c:v>3.0965999998443294E-2</c:v>
                </c:pt>
                <c:pt idx="150">
                  <c:v>2.890800000022864E-2</c:v>
                </c:pt>
                <c:pt idx="151">
                  <c:v>2.5074000001040986E-2</c:v>
                </c:pt>
                <c:pt idx="152">
                  <c:v>2.6269999998476123E-2</c:v>
                </c:pt>
                <c:pt idx="153">
                  <c:v>3.0096000002231449E-2</c:v>
                </c:pt>
                <c:pt idx="154">
                  <c:v>3.126200000042445E-2</c:v>
                </c:pt>
                <c:pt idx="155">
                  <c:v>2.2428000000218162E-2</c:v>
                </c:pt>
                <c:pt idx="156">
                  <c:v>2.6259999998728745E-2</c:v>
                </c:pt>
                <c:pt idx="157">
                  <c:v>2.5868000000627944E-2</c:v>
                </c:pt>
                <c:pt idx="158">
                  <c:v>2.2940000002563465E-2</c:v>
                </c:pt>
                <c:pt idx="159">
                  <c:v>2.7114000000437954E-2</c:v>
                </c:pt>
                <c:pt idx="160">
                  <c:v>5.1939999975729734E-3</c:v>
                </c:pt>
                <c:pt idx="161">
                  <c:v>-5.6960000001708977E-3</c:v>
                </c:pt>
                <c:pt idx="162">
                  <c:v>-4.9199999994016252E-3</c:v>
                </c:pt>
                <c:pt idx="163">
                  <c:v>-8.6459999984072056E-3</c:v>
                </c:pt>
                <c:pt idx="164">
                  <c:v>-2.3865999999543419E-2</c:v>
                </c:pt>
                <c:pt idx="165">
                  <c:v>-3.2756000000517815E-2</c:v>
                </c:pt>
                <c:pt idx="166">
                  <c:v>-3.7432000000990229E-2</c:v>
                </c:pt>
                <c:pt idx="167">
                  <c:v>-3.9382000002660789E-2</c:v>
                </c:pt>
                <c:pt idx="168">
                  <c:v>-3.4450000002834713E-2</c:v>
                </c:pt>
                <c:pt idx="169">
                  <c:v>-3.8273999998637009E-2</c:v>
                </c:pt>
                <c:pt idx="170">
                  <c:v>-3.70660000044154E-2</c:v>
                </c:pt>
                <c:pt idx="171">
                  <c:v>-4.1180000000167638E-2</c:v>
                </c:pt>
                <c:pt idx="172">
                  <c:v>-4.3817999998282176E-2</c:v>
                </c:pt>
                <c:pt idx="173">
                  <c:v>-4.4718000001012115E-2</c:v>
                </c:pt>
                <c:pt idx="174">
                  <c:v>-4.9502000001666602E-2</c:v>
                </c:pt>
                <c:pt idx="175">
                  <c:v>-4.6608000004198402E-2</c:v>
                </c:pt>
                <c:pt idx="176">
                  <c:v>-4.5608000000356697E-2</c:v>
                </c:pt>
                <c:pt idx="177">
                  <c:v>-4.4500000003608875E-2</c:v>
                </c:pt>
                <c:pt idx="178">
                  <c:v>-4.5167999996920116E-2</c:v>
                </c:pt>
                <c:pt idx="179">
                  <c:v>-4.767800000263378E-2</c:v>
                </c:pt>
                <c:pt idx="180">
                  <c:v>-4.4735999996191822E-2</c:v>
                </c:pt>
                <c:pt idx="181">
                  <c:v>-4.5570000002044253E-2</c:v>
                </c:pt>
                <c:pt idx="182">
                  <c:v>-4.1960000002291054E-2</c:v>
                </c:pt>
                <c:pt idx="183">
                  <c:v>-4.5794000005116686E-2</c:v>
                </c:pt>
                <c:pt idx="184">
                  <c:v>-4.5469999997294508E-2</c:v>
                </c:pt>
                <c:pt idx="185">
                  <c:v>-3.8780000002589077E-2</c:v>
                </c:pt>
                <c:pt idx="186">
                  <c:v>-4.2614000005414709E-2</c:v>
                </c:pt>
                <c:pt idx="187">
                  <c:v>-3.5614000000350643E-2</c:v>
                </c:pt>
                <c:pt idx="188">
                  <c:v>-4.4672000003629364E-2</c:v>
                </c:pt>
                <c:pt idx="189">
                  <c:v>-4.6618000000307802E-2</c:v>
                </c:pt>
                <c:pt idx="190">
                  <c:v>-4.6730000001844019E-2</c:v>
                </c:pt>
                <c:pt idx="191">
                  <c:v>-4.7564000000420492E-2</c:v>
                </c:pt>
                <c:pt idx="192">
                  <c:v>-4.6900000001187436E-2</c:v>
                </c:pt>
                <c:pt idx="193">
                  <c:v>-4.7456000000238419E-2</c:v>
                </c:pt>
                <c:pt idx="194">
                  <c:v>-4.6456000003672671E-2</c:v>
                </c:pt>
                <c:pt idx="196">
                  <c:v>-3.7973999998939689E-2</c:v>
                </c:pt>
                <c:pt idx="197">
                  <c:v>-4.9562000000150874E-2</c:v>
                </c:pt>
                <c:pt idx="198">
                  <c:v>-4.9562000000150874E-2</c:v>
                </c:pt>
                <c:pt idx="199">
                  <c:v>-4.6562000003177673E-2</c:v>
                </c:pt>
                <c:pt idx="200">
                  <c:v>-5.0620000001799781E-2</c:v>
                </c:pt>
                <c:pt idx="201">
                  <c:v>-5.245400000421796E-2</c:v>
                </c:pt>
                <c:pt idx="202">
                  <c:v>-4.7453999999561347E-2</c:v>
                </c:pt>
                <c:pt idx="203">
                  <c:v>-4.345399999874644E-2</c:v>
                </c:pt>
                <c:pt idx="204">
                  <c:v>-4.6955999998317566E-2</c:v>
                </c:pt>
                <c:pt idx="309">
                  <c:v>-5.1946000006864779E-2</c:v>
                </c:pt>
                <c:pt idx="310">
                  <c:v>-5.5692000001727138E-2</c:v>
                </c:pt>
                <c:pt idx="311">
                  <c:v>-5.5159999996249098E-2</c:v>
                </c:pt>
                <c:pt idx="312">
                  <c:v>-6.0916000002180226E-2</c:v>
                </c:pt>
                <c:pt idx="315">
                  <c:v>-5.5825999996159226E-2</c:v>
                </c:pt>
                <c:pt idx="316">
                  <c:v>-5.4960000001301523E-2</c:v>
                </c:pt>
                <c:pt idx="319">
                  <c:v>-4.9789999997301493E-2</c:v>
                </c:pt>
                <c:pt idx="321">
                  <c:v>-5.3847999995923601E-2</c:v>
                </c:pt>
                <c:pt idx="322">
                  <c:v>-5.2316000001155771E-2</c:v>
                </c:pt>
                <c:pt idx="324">
                  <c:v>-5.30399999988731E-2</c:v>
                </c:pt>
                <c:pt idx="325">
                  <c:v>-5.1363999999011867E-2</c:v>
                </c:pt>
                <c:pt idx="326">
                  <c:v>-5.5198000001837499E-2</c:v>
                </c:pt>
                <c:pt idx="328">
                  <c:v>-5.2331999999296386E-2</c:v>
                </c:pt>
                <c:pt idx="331">
                  <c:v>-5.2782000006118324E-2</c:v>
                </c:pt>
                <c:pt idx="332">
                  <c:v>-5.2316000001155771E-2</c:v>
                </c:pt>
                <c:pt idx="334">
                  <c:v>-4.8432000003231224E-2</c:v>
                </c:pt>
                <c:pt idx="335">
                  <c:v>-5.2203999999619555E-2</c:v>
                </c:pt>
                <c:pt idx="351">
                  <c:v>-5.2247999999963213E-2</c:v>
                </c:pt>
                <c:pt idx="361">
                  <c:v>-4.091599999810569E-2</c:v>
                </c:pt>
                <c:pt idx="366">
                  <c:v>-3.7656000007700641E-2</c:v>
                </c:pt>
                <c:pt idx="375">
                  <c:v>-3.686599999491591E-2</c:v>
                </c:pt>
                <c:pt idx="381">
                  <c:v>-2.137100000254577E-2</c:v>
                </c:pt>
                <c:pt idx="393">
                  <c:v>-2.528800000436604E-2</c:v>
                </c:pt>
                <c:pt idx="424">
                  <c:v>-2.551800000219373E-2</c:v>
                </c:pt>
                <c:pt idx="427">
                  <c:v>-2.4241999999503605E-2</c:v>
                </c:pt>
                <c:pt idx="440">
                  <c:v>-2.5848000004771166E-2</c:v>
                </c:pt>
                <c:pt idx="441">
                  <c:v>-2.559800000017276E-2</c:v>
                </c:pt>
                <c:pt idx="442">
                  <c:v>-2.6632000008248724E-2</c:v>
                </c:pt>
                <c:pt idx="449">
                  <c:v>-2.2532000002684072E-2</c:v>
                </c:pt>
                <c:pt idx="450">
                  <c:v>-2.0066000004590023E-2</c:v>
                </c:pt>
                <c:pt idx="453">
                  <c:v>-2.7091999996628147E-2</c:v>
                </c:pt>
                <c:pt idx="460">
                  <c:v>-1.576799999747891E-2</c:v>
                </c:pt>
                <c:pt idx="466">
                  <c:v>-2.2246000000450294E-2</c:v>
                </c:pt>
                <c:pt idx="467">
                  <c:v>-2.1472000000358094E-2</c:v>
                </c:pt>
                <c:pt idx="472">
                  <c:v>-2.0922000003338326E-2</c:v>
                </c:pt>
                <c:pt idx="476">
                  <c:v>-1.8589999999676365E-2</c:v>
                </c:pt>
                <c:pt idx="477">
                  <c:v>-2.0646000004489906E-2</c:v>
                </c:pt>
                <c:pt idx="485">
                  <c:v>-1.2538000002678018E-2</c:v>
                </c:pt>
                <c:pt idx="498">
                  <c:v>-1.7751999999745749E-2</c:v>
                </c:pt>
                <c:pt idx="501">
                  <c:v>-2.0420000000740401E-2</c:v>
                </c:pt>
                <c:pt idx="504">
                  <c:v>-1.3536000005842652E-2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A6-4E4F-8498-C79D2C8D8A16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2'!$D$22:$D$44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'Active 2'!$F$21:$F$1923</c:f>
              <c:numCache>
                <c:formatCode>General</c:formatCode>
                <c:ptCount val="1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2'!$I$21:$I$1856</c:f>
              <c:numCache>
                <c:formatCode>General</c:formatCode>
                <c:ptCount val="1836"/>
                <c:pt idx="205">
                  <c:v>-4.7180000001389999E-2</c:v>
                </c:pt>
                <c:pt idx="206">
                  <c:v>-4.840400000102818E-2</c:v>
                </c:pt>
                <c:pt idx="207">
                  <c:v>-5.09059999967576E-2</c:v>
                </c:pt>
                <c:pt idx="208">
                  <c:v>-5.1972000001114793E-2</c:v>
                </c:pt>
                <c:pt idx="209">
                  <c:v>-3.697200000169687E-2</c:v>
                </c:pt>
                <c:pt idx="210">
                  <c:v>-5.5029999995895196E-2</c:v>
                </c:pt>
                <c:pt idx="211">
                  <c:v>-4.7647999999753665E-2</c:v>
                </c:pt>
                <c:pt idx="212">
                  <c:v>-4.8891999998886604E-2</c:v>
                </c:pt>
                <c:pt idx="213">
                  <c:v>-5.4783999999926891E-2</c:v>
                </c:pt>
                <c:pt idx="214">
                  <c:v>-5.3784000003361143E-2</c:v>
                </c:pt>
                <c:pt idx="215">
                  <c:v>-5.5617999998503365E-2</c:v>
                </c:pt>
                <c:pt idx="216">
                  <c:v>-5.2734000004420523E-2</c:v>
                </c:pt>
                <c:pt idx="217">
                  <c:v>-5.2460000006249174E-2</c:v>
                </c:pt>
                <c:pt idx="218">
                  <c:v>-5.6565999999293126E-2</c:v>
                </c:pt>
                <c:pt idx="219">
                  <c:v>-5.3458000002137851E-2</c:v>
                </c:pt>
                <c:pt idx="220">
                  <c:v>-5.5125999999290798E-2</c:v>
                </c:pt>
                <c:pt idx="221">
                  <c:v>-5.568199999834178E-2</c:v>
                </c:pt>
                <c:pt idx="222">
                  <c:v>-5.6960000001708977E-2</c:v>
                </c:pt>
                <c:pt idx="223">
                  <c:v>-5.6515999996918254E-2</c:v>
                </c:pt>
                <c:pt idx="224">
                  <c:v>-6.3018000000738539E-2</c:v>
                </c:pt>
                <c:pt idx="225">
                  <c:v>-5.9408000000985339E-2</c:v>
                </c:pt>
                <c:pt idx="226">
                  <c:v>-5.7307999995828141E-2</c:v>
                </c:pt>
                <c:pt idx="227">
                  <c:v>-5.6810000001860317E-2</c:v>
                </c:pt>
                <c:pt idx="228">
                  <c:v>-5.8477999999013264E-2</c:v>
                </c:pt>
                <c:pt idx="229">
                  <c:v>-5.647799999860581E-2</c:v>
                </c:pt>
                <c:pt idx="230">
                  <c:v>-5.3478000001632608E-2</c:v>
                </c:pt>
                <c:pt idx="231">
                  <c:v>-5.7659999998577405E-2</c:v>
                </c:pt>
                <c:pt idx="232">
                  <c:v>-5.6659999994735699E-2</c:v>
                </c:pt>
                <c:pt idx="233">
                  <c:v>-5.4522000005817972E-2</c:v>
                </c:pt>
                <c:pt idx="234">
                  <c:v>-5.9414000003016554E-2</c:v>
                </c:pt>
                <c:pt idx="235">
                  <c:v>-5.8413999999174848E-2</c:v>
                </c:pt>
                <c:pt idx="236">
                  <c:v>-5.9472000000823755E-2</c:v>
                </c:pt>
                <c:pt idx="237">
                  <c:v>-6.4361999997345265E-2</c:v>
                </c:pt>
                <c:pt idx="238">
                  <c:v>-6.2061999997240491E-2</c:v>
                </c:pt>
                <c:pt idx="239">
                  <c:v>-6.1362000000372063E-2</c:v>
                </c:pt>
                <c:pt idx="240">
                  <c:v>-5.9420000005047768E-2</c:v>
                </c:pt>
                <c:pt idx="241">
                  <c:v>-6.0705999996571336E-2</c:v>
                </c:pt>
                <c:pt idx="242">
                  <c:v>-6.4634000002115499E-2</c:v>
                </c:pt>
                <c:pt idx="243">
                  <c:v>-5.8634000000893138E-2</c:v>
                </c:pt>
                <c:pt idx="244">
                  <c:v>-5.763400000432739E-2</c:v>
                </c:pt>
                <c:pt idx="245">
                  <c:v>-6.6525999995064922E-2</c:v>
                </c:pt>
                <c:pt idx="246">
                  <c:v>-6.0525999993842561E-2</c:v>
                </c:pt>
                <c:pt idx="247">
                  <c:v>-5.6525999993027654E-2</c:v>
                </c:pt>
                <c:pt idx="248">
                  <c:v>-5.3359999998065177E-2</c:v>
                </c:pt>
                <c:pt idx="249">
                  <c:v>-5.7641999999759719E-2</c:v>
                </c:pt>
                <c:pt idx="250">
                  <c:v>-6.1476000002585351E-2</c:v>
                </c:pt>
                <c:pt idx="251">
                  <c:v>-6.4309999994293321E-2</c:v>
                </c:pt>
                <c:pt idx="252">
                  <c:v>-6.4591999995172955E-2</c:v>
                </c:pt>
                <c:pt idx="253">
                  <c:v>-5.8592000001226552E-2</c:v>
                </c:pt>
                <c:pt idx="254">
                  <c:v>-6.0639999996055849E-2</c:v>
                </c:pt>
                <c:pt idx="255">
                  <c:v>-6.5474000002723187E-2</c:v>
                </c:pt>
                <c:pt idx="256">
                  <c:v>-6.3481999997748062E-2</c:v>
                </c:pt>
                <c:pt idx="257">
                  <c:v>-6.2481999993906356E-2</c:v>
                </c:pt>
                <c:pt idx="258">
                  <c:v>-6.2481999993906356E-2</c:v>
                </c:pt>
                <c:pt idx="259">
                  <c:v>-6.5540000003238674E-2</c:v>
                </c:pt>
                <c:pt idx="260">
                  <c:v>-6.2539999998989515E-2</c:v>
                </c:pt>
                <c:pt idx="261">
                  <c:v>-6.0540000005858019E-2</c:v>
                </c:pt>
                <c:pt idx="262">
                  <c:v>-5.9540000002016313E-2</c:v>
                </c:pt>
                <c:pt idx="263">
                  <c:v>-6.0374000000592787E-2</c:v>
                </c:pt>
                <c:pt idx="264">
                  <c:v>-6.3726000000315253E-2</c:v>
                </c:pt>
                <c:pt idx="265">
                  <c:v>-6.2588000000687316E-2</c:v>
                </c:pt>
                <c:pt idx="266">
                  <c:v>-6.5480000004754402E-2</c:v>
                </c:pt>
                <c:pt idx="267">
                  <c:v>-6.2480000000505242E-2</c:v>
                </c:pt>
                <c:pt idx="268">
                  <c:v>-6.2480000000505242E-2</c:v>
                </c:pt>
                <c:pt idx="269">
                  <c:v>-6.2480000000505242E-2</c:v>
                </c:pt>
                <c:pt idx="270">
                  <c:v>-6.6314000003330875E-2</c:v>
                </c:pt>
                <c:pt idx="271">
                  <c:v>-6.2703999996301718E-2</c:v>
                </c:pt>
                <c:pt idx="272">
                  <c:v>-6.2703999996301718E-2</c:v>
                </c:pt>
                <c:pt idx="273">
                  <c:v>-6.0703999995894264E-2</c:v>
                </c:pt>
                <c:pt idx="274">
                  <c:v>-6.7761999998765532E-2</c:v>
                </c:pt>
                <c:pt idx="275">
                  <c:v>-6.1595999999553896E-2</c:v>
                </c:pt>
                <c:pt idx="276">
                  <c:v>-6.1873999999079388E-2</c:v>
                </c:pt>
                <c:pt idx="277">
                  <c:v>-6.4429999998537824E-2</c:v>
                </c:pt>
                <c:pt idx="278">
                  <c:v>-6.242999999813037E-2</c:v>
                </c:pt>
                <c:pt idx="279">
                  <c:v>-6.4264000000548549E-2</c:v>
                </c:pt>
                <c:pt idx="280">
                  <c:v>-6.4264000000548549E-2</c:v>
                </c:pt>
                <c:pt idx="281">
                  <c:v>-6.3264000003982801E-2</c:v>
                </c:pt>
                <c:pt idx="282">
                  <c:v>-6.0263999999733642E-2</c:v>
                </c:pt>
                <c:pt idx="283">
                  <c:v>-6.5097999999125022E-2</c:v>
                </c:pt>
                <c:pt idx="284">
                  <c:v>-6.2487999995937571E-2</c:v>
                </c:pt>
                <c:pt idx="285">
                  <c:v>-6.3379999999597203E-2</c:v>
                </c:pt>
                <c:pt idx="286">
                  <c:v>-6.2380000003031455E-2</c:v>
                </c:pt>
                <c:pt idx="287">
                  <c:v>-6.2330000000656582E-2</c:v>
                </c:pt>
                <c:pt idx="288">
                  <c:v>-6.1329999996814877E-2</c:v>
                </c:pt>
                <c:pt idx="289">
                  <c:v>-6.1840000002121087E-2</c:v>
                </c:pt>
                <c:pt idx="290">
                  <c:v>-6.0839999998279382E-2</c:v>
                </c:pt>
                <c:pt idx="291">
                  <c:v>-5.8839999997871928E-2</c:v>
                </c:pt>
                <c:pt idx="292">
                  <c:v>-5.9702000005927403E-2</c:v>
                </c:pt>
                <c:pt idx="293">
                  <c:v>-6.3594000006560236E-2</c:v>
                </c:pt>
                <c:pt idx="294">
                  <c:v>-6.0594000002311077E-2</c:v>
                </c:pt>
                <c:pt idx="295">
                  <c:v>-6.142800000088755E-2</c:v>
                </c:pt>
                <c:pt idx="296">
                  <c:v>-6.3262000003305729E-2</c:v>
                </c:pt>
                <c:pt idx="297">
                  <c:v>-6.4153999999689404E-2</c:v>
                </c:pt>
                <c:pt idx="298">
                  <c:v>-5.8544000006804708E-2</c:v>
                </c:pt>
                <c:pt idx="299">
                  <c:v>-5.8544000006804708E-2</c:v>
                </c:pt>
                <c:pt idx="300">
                  <c:v>-5.9602000001177657E-2</c:v>
                </c:pt>
                <c:pt idx="301">
                  <c:v>-5.8602000004611909E-2</c:v>
                </c:pt>
                <c:pt idx="302">
                  <c:v>-6.2269999994896352E-2</c:v>
                </c:pt>
                <c:pt idx="303">
                  <c:v>-6.110400000034133E-2</c:v>
                </c:pt>
                <c:pt idx="304">
                  <c:v>-6.2494000005244743E-2</c:v>
                </c:pt>
                <c:pt idx="305">
                  <c:v>-6.3220000003639143E-2</c:v>
                </c:pt>
                <c:pt idx="306">
                  <c:v>-6.3443999999435619E-2</c:v>
                </c:pt>
                <c:pt idx="307">
                  <c:v>-6.0502000000269618E-2</c:v>
                </c:pt>
                <c:pt idx="308">
                  <c:v>-6.3335999999253545E-2</c:v>
                </c:pt>
                <c:pt idx="313">
                  <c:v>-5.6384000003163237E-2</c:v>
                </c:pt>
                <c:pt idx="314">
                  <c:v>-6.5218000003369525E-2</c:v>
                </c:pt>
                <c:pt idx="317">
                  <c:v>-6.2010000001464505E-2</c:v>
                </c:pt>
                <c:pt idx="318">
                  <c:v>-5.799000000115484E-2</c:v>
                </c:pt>
                <c:pt idx="320">
                  <c:v>-5.4548000000067987E-2</c:v>
                </c:pt>
                <c:pt idx="323">
                  <c:v>-5.9883999994781334E-2</c:v>
                </c:pt>
                <c:pt idx="327">
                  <c:v>-5.2498000004561618E-2</c:v>
                </c:pt>
                <c:pt idx="329">
                  <c:v>-5.0631999998586252E-2</c:v>
                </c:pt>
                <c:pt idx="330">
                  <c:v>-4.0555999999924097E-2</c:v>
                </c:pt>
                <c:pt idx="333">
                  <c:v>-5.8232000003044959E-2</c:v>
                </c:pt>
                <c:pt idx="336">
                  <c:v>-4.300399999920046E-2</c:v>
                </c:pt>
                <c:pt idx="337">
                  <c:v>-6.2271999995573424E-2</c:v>
                </c:pt>
                <c:pt idx="339">
                  <c:v>-5.1661999998032115E-2</c:v>
                </c:pt>
                <c:pt idx="340">
                  <c:v>-4.8388000002887566E-2</c:v>
                </c:pt>
                <c:pt idx="341">
                  <c:v>-4.5387999998638406E-2</c:v>
                </c:pt>
                <c:pt idx="342">
                  <c:v>-4.3387999998230953E-2</c:v>
                </c:pt>
                <c:pt idx="343">
                  <c:v>-4.3387999998230953E-2</c:v>
                </c:pt>
                <c:pt idx="345">
                  <c:v>-5.3222000002278946E-2</c:v>
                </c:pt>
                <c:pt idx="346">
                  <c:v>-4.8055999999633059E-2</c:v>
                </c:pt>
                <c:pt idx="347">
                  <c:v>-5.1611999995657243E-2</c:v>
                </c:pt>
                <c:pt idx="348">
                  <c:v>-4.8611999998684041E-2</c:v>
                </c:pt>
                <c:pt idx="349">
                  <c:v>-4.8311999998986721E-2</c:v>
                </c:pt>
                <c:pt idx="352">
                  <c:v>-5.8172000004560687E-2</c:v>
                </c:pt>
                <c:pt idx="353">
                  <c:v>-5.056200000399258E-2</c:v>
                </c:pt>
                <c:pt idx="354">
                  <c:v>-4.461000000446802E-2</c:v>
                </c:pt>
                <c:pt idx="355">
                  <c:v>-4.5335999995586462E-2</c:v>
                </c:pt>
                <c:pt idx="356">
                  <c:v>-4.3452000005345326E-2</c:v>
                </c:pt>
                <c:pt idx="357">
                  <c:v>-4.3452000005345326E-2</c:v>
                </c:pt>
                <c:pt idx="358">
                  <c:v>-4.4615999999223277E-2</c:v>
                </c:pt>
                <c:pt idx="359">
                  <c:v>-4.3015999995986931E-2</c:v>
                </c:pt>
                <c:pt idx="360">
                  <c:v>-4.2615999998815823E-2</c:v>
                </c:pt>
                <c:pt idx="362">
                  <c:v>-4.4450000001234002E-2</c:v>
                </c:pt>
                <c:pt idx="363">
                  <c:v>-4.439999999885913E-2</c:v>
                </c:pt>
                <c:pt idx="364">
                  <c:v>-3.7408000003779307E-2</c:v>
                </c:pt>
                <c:pt idx="365">
                  <c:v>-3.8868000003276393E-2</c:v>
                </c:pt>
                <c:pt idx="367">
                  <c:v>-3.7656000000424683E-2</c:v>
                </c:pt>
                <c:pt idx="368">
                  <c:v>-3.5289999999804422E-2</c:v>
                </c:pt>
                <c:pt idx="369">
                  <c:v>-4.268400000728434E-2</c:v>
                </c:pt>
                <c:pt idx="370">
                  <c:v>-3.7684000002627727E-2</c:v>
                </c:pt>
                <c:pt idx="371">
                  <c:v>-3.6684000006061979E-2</c:v>
                </c:pt>
                <c:pt idx="372">
                  <c:v>-3.7742000000434928E-2</c:v>
                </c:pt>
                <c:pt idx="373">
                  <c:v>-3.9576000002853107E-2</c:v>
                </c:pt>
                <c:pt idx="374">
                  <c:v>-3.6866000002191868E-2</c:v>
                </c:pt>
                <c:pt idx="376">
                  <c:v>-3.5799999997834675E-2</c:v>
                </c:pt>
                <c:pt idx="377">
                  <c:v>-4.0468000006512739E-2</c:v>
                </c:pt>
                <c:pt idx="378">
                  <c:v>-3.6692000001494307E-2</c:v>
                </c:pt>
                <c:pt idx="379">
                  <c:v>-4.052600000431994E-2</c:v>
                </c:pt>
                <c:pt idx="380">
                  <c:v>-4.2202000004181173E-2</c:v>
                </c:pt>
                <c:pt idx="382">
                  <c:v>-3.0403999997361097E-2</c:v>
                </c:pt>
                <c:pt idx="383">
                  <c:v>-3.1682000000728294E-2</c:v>
                </c:pt>
                <c:pt idx="384">
                  <c:v>-2.8072000000975095E-2</c:v>
                </c:pt>
                <c:pt idx="385">
                  <c:v>-2.9905999996117316E-2</c:v>
                </c:pt>
                <c:pt idx="387">
                  <c:v>-3.2519999993382953E-2</c:v>
                </c:pt>
                <c:pt idx="388">
                  <c:v>-2.5519999995594844E-2</c:v>
                </c:pt>
                <c:pt idx="389">
                  <c:v>-4.2353999997430947E-2</c:v>
                </c:pt>
                <c:pt idx="391">
                  <c:v>-2.7353999998013023E-2</c:v>
                </c:pt>
                <c:pt idx="392">
                  <c:v>-3.6187999998219311E-2</c:v>
                </c:pt>
                <c:pt idx="394">
                  <c:v>-2.5287999997090083E-2</c:v>
                </c:pt>
                <c:pt idx="395">
                  <c:v>-3.1578000001900364E-2</c:v>
                </c:pt>
                <c:pt idx="396">
                  <c:v>-2.9856000008294359E-2</c:v>
                </c:pt>
                <c:pt idx="397">
                  <c:v>-2.9856000008294359E-2</c:v>
                </c:pt>
                <c:pt idx="398">
                  <c:v>-4.6411999996053055E-2</c:v>
                </c:pt>
                <c:pt idx="399">
                  <c:v>-3.05240000016056E-2</c:v>
                </c:pt>
                <c:pt idx="400">
                  <c:v>-2.8470000004745089E-2</c:v>
                </c:pt>
                <c:pt idx="401">
                  <c:v>-2.9748000008112285E-2</c:v>
                </c:pt>
                <c:pt idx="402">
                  <c:v>-2.874800000427058E-2</c:v>
                </c:pt>
                <c:pt idx="403">
                  <c:v>-2.874800000427058E-2</c:v>
                </c:pt>
                <c:pt idx="404">
                  <c:v>-2.9582000002847053E-2</c:v>
                </c:pt>
                <c:pt idx="405">
                  <c:v>-2.7137999997648876E-2</c:v>
                </c:pt>
                <c:pt idx="406">
                  <c:v>-2.9806000005919486E-2</c:v>
                </c:pt>
                <c:pt idx="407">
                  <c:v>-2.6806000001670327E-2</c:v>
                </c:pt>
                <c:pt idx="408">
                  <c:v>-2.76400000002468E-2</c:v>
                </c:pt>
                <c:pt idx="409">
                  <c:v>-2.8308000000833999E-2</c:v>
                </c:pt>
                <c:pt idx="410">
                  <c:v>-2.9532000000472181E-2</c:v>
                </c:pt>
                <c:pt idx="411">
                  <c:v>-2.9590000005555339E-2</c:v>
                </c:pt>
                <c:pt idx="412">
                  <c:v>-2.9482000005373266E-2</c:v>
                </c:pt>
                <c:pt idx="413">
                  <c:v>-2.9316000000108033E-2</c:v>
                </c:pt>
                <c:pt idx="414">
                  <c:v>-2.8374000001349486E-2</c:v>
                </c:pt>
                <c:pt idx="415">
                  <c:v>-3.5568000006605871E-2</c:v>
                </c:pt>
                <c:pt idx="416">
                  <c:v>-3.5568000006605871E-2</c:v>
                </c:pt>
                <c:pt idx="417">
                  <c:v>-3.4568000002764165E-2</c:v>
                </c:pt>
                <c:pt idx="418">
                  <c:v>-3.3568000006198417E-2</c:v>
                </c:pt>
                <c:pt idx="419">
                  <c:v>-2.6128000004973728E-2</c:v>
                </c:pt>
                <c:pt idx="420">
                  <c:v>-2.6127999997697771E-2</c:v>
                </c:pt>
                <c:pt idx="421">
                  <c:v>-2.7961999992839992E-2</c:v>
                </c:pt>
                <c:pt idx="422">
                  <c:v>-2.8517999999166932E-2</c:v>
                </c:pt>
                <c:pt idx="423">
                  <c:v>-2.7518000002601184E-2</c:v>
                </c:pt>
                <c:pt idx="425">
                  <c:v>-2.4518000005627982E-2</c:v>
                </c:pt>
                <c:pt idx="426">
                  <c:v>-2.3518000001786277E-2</c:v>
                </c:pt>
                <c:pt idx="428">
                  <c:v>-2.1467999999003951E-2</c:v>
                </c:pt>
                <c:pt idx="429">
                  <c:v>-2.3862000001827255E-2</c:v>
                </c:pt>
                <c:pt idx="430">
                  <c:v>-2.2861999997985549E-2</c:v>
                </c:pt>
                <c:pt idx="431">
                  <c:v>-2.1862000001419801E-2</c:v>
                </c:pt>
                <c:pt idx="432">
                  <c:v>-2.0861999997578096E-2</c:v>
                </c:pt>
                <c:pt idx="433">
                  <c:v>-2.2695999999996275E-2</c:v>
                </c:pt>
                <c:pt idx="434">
                  <c:v>-3.1309999998484273E-2</c:v>
                </c:pt>
                <c:pt idx="435">
                  <c:v>-2.1703999998862855E-2</c:v>
                </c:pt>
                <c:pt idx="436">
                  <c:v>-2.1372000002884306E-2</c:v>
                </c:pt>
                <c:pt idx="437">
                  <c:v>-2.3430000001098961E-2</c:v>
                </c:pt>
                <c:pt idx="438">
                  <c:v>-2.1264000002702232E-2</c:v>
                </c:pt>
                <c:pt idx="439">
                  <c:v>-2.1106000000145286E-2</c:v>
                </c:pt>
                <c:pt idx="443">
                  <c:v>-2.6632000000972766E-2</c:v>
                </c:pt>
                <c:pt idx="444">
                  <c:v>-2.2466000002168585E-2</c:v>
                </c:pt>
                <c:pt idx="445">
                  <c:v>-2.2025999998732004E-2</c:v>
                </c:pt>
                <c:pt idx="446">
                  <c:v>-1.7025999994075391E-2</c:v>
                </c:pt>
                <c:pt idx="447">
                  <c:v>-1.9860000000335276E-2</c:v>
                </c:pt>
                <c:pt idx="448">
                  <c:v>-2.2084000003815163E-2</c:v>
                </c:pt>
                <c:pt idx="451">
                  <c:v>-1.970199999777833E-2</c:v>
                </c:pt>
                <c:pt idx="452">
                  <c:v>-2.0535999996354803E-2</c:v>
                </c:pt>
                <c:pt idx="454">
                  <c:v>-1.0315999999875203E-2</c:v>
                </c:pt>
                <c:pt idx="455">
                  <c:v>-2.0593999994162004E-2</c:v>
                </c:pt>
                <c:pt idx="456">
                  <c:v>-1.8594000001030508E-2</c:v>
                </c:pt>
                <c:pt idx="457">
                  <c:v>-2.1485999997821636E-2</c:v>
                </c:pt>
                <c:pt idx="458">
                  <c:v>-1.9544000002497341E-2</c:v>
                </c:pt>
                <c:pt idx="459">
                  <c:v>-1.9544000002497341E-2</c:v>
                </c:pt>
                <c:pt idx="461">
                  <c:v>-1.9327999994857237E-2</c:v>
                </c:pt>
                <c:pt idx="462">
                  <c:v>-1.7327999994449783E-2</c:v>
                </c:pt>
                <c:pt idx="463">
                  <c:v>-1.8162000000302214E-2</c:v>
                </c:pt>
                <c:pt idx="464">
                  <c:v>-2.2054000000935048E-2</c:v>
                </c:pt>
                <c:pt idx="465">
                  <c:v>-1.8054000000120141E-2</c:v>
                </c:pt>
                <c:pt idx="468">
                  <c:v>-1.5471999999135733E-2</c:v>
                </c:pt>
                <c:pt idx="469">
                  <c:v>-1.5471999999135733E-2</c:v>
                </c:pt>
                <c:pt idx="470">
                  <c:v>-2.1031999996921513E-2</c:v>
                </c:pt>
                <c:pt idx="471">
                  <c:v>-1.6865999998117331E-2</c:v>
                </c:pt>
                <c:pt idx="473">
                  <c:v>-1.542199999676086E-2</c:v>
                </c:pt>
                <c:pt idx="474">
                  <c:v>-1.7700000003969762E-2</c:v>
                </c:pt>
                <c:pt idx="475">
                  <c:v>-9.700000002339948E-3</c:v>
                </c:pt>
                <c:pt idx="478">
                  <c:v>-1.5479999994568061E-2</c:v>
                </c:pt>
                <c:pt idx="479">
                  <c:v>-1.3480000001436565E-2</c:v>
                </c:pt>
                <c:pt idx="480">
                  <c:v>-1.2479999997594859E-2</c:v>
                </c:pt>
                <c:pt idx="481">
                  <c:v>-1.2313999999605585E-2</c:v>
                </c:pt>
                <c:pt idx="482">
                  <c:v>-1.2592000006407034E-2</c:v>
                </c:pt>
                <c:pt idx="483">
                  <c:v>-1.4148000002023764E-2</c:v>
                </c:pt>
                <c:pt idx="484">
                  <c:v>-1.4538000003085472E-2</c:v>
                </c:pt>
                <c:pt idx="486">
                  <c:v>-9.9320000008447096E-3</c:v>
                </c:pt>
                <c:pt idx="487">
                  <c:v>-1.6600000002654269E-2</c:v>
                </c:pt>
                <c:pt idx="488">
                  <c:v>-1.3989999999466818E-2</c:v>
                </c:pt>
                <c:pt idx="489">
                  <c:v>-1.1989999999059364E-2</c:v>
                </c:pt>
                <c:pt idx="490">
                  <c:v>-1.5824000001884997E-2</c:v>
                </c:pt>
                <c:pt idx="491">
                  <c:v>-1.1106000005383976E-2</c:v>
                </c:pt>
                <c:pt idx="492">
                  <c:v>-9.8319999960949644E-3</c:v>
                </c:pt>
                <c:pt idx="493">
                  <c:v>-1.5333999996073544E-2</c:v>
                </c:pt>
                <c:pt idx="494">
                  <c:v>-1.3782000001810957E-2</c:v>
                </c:pt>
                <c:pt idx="495">
                  <c:v>-1.1782000008679461E-2</c:v>
                </c:pt>
                <c:pt idx="496">
                  <c:v>-1.2527999999292661E-2</c:v>
                </c:pt>
                <c:pt idx="497">
                  <c:v>-1.4805999999225605E-2</c:v>
                </c:pt>
                <c:pt idx="499">
                  <c:v>-1.403000000573229E-2</c:v>
                </c:pt>
                <c:pt idx="500">
                  <c:v>-1.686399999744026E-2</c:v>
                </c:pt>
                <c:pt idx="502">
                  <c:v>-1.3922000005550217E-2</c:v>
                </c:pt>
                <c:pt idx="503">
                  <c:v>-1.3756000000284985E-2</c:v>
                </c:pt>
                <c:pt idx="505">
                  <c:v>-1.15940000032424E-2</c:v>
                </c:pt>
                <c:pt idx="506">
                  <c:v>-2.4427999996987637E-2</c:v>
                </c:pt>
                <c:pt idx="507">
                  <c:v>-1.52620000008028E-2</c:v>
                </c:pt>
                <c:pt idx="508">
                  <c:v>-1.1373999994248152E-2</c:v>
                </c:pt>
                <c:pt idx="509">
                  <c:v>-1.2656000006245449E-2</c:v>
                </c:pt>
                <c:pt idx="510">
                  <c:v>-1.4211999994586222E-2</c:v>
                </c:pt>
                <c:pt idx="511">
                  <c:v>-1.2211999994178768E-2</c:v>
                </c:pt>
                <c:pt idx="512">
                  <c:v>-1.5548000003036577E-2</c:v>
                </c:pt>
                <c:pt idx="513">
                  <c:v>-1.0548000005655922E-2</c:v>
                </c:pt>
                <c:pt idx="514">
                  <c:v>-1.7663999999058433E-2</c:v>
                </c:pt>
                <c:pt idx="515">
                  <c:v>-8.219999996072147E-3</c:v>
                </c:pt>
                <c:pt idx="516">
                  <c:v>-1.5591999996104278E-2</c:v>
                </c:pt>
                <c:pt idx="517">
                  <c:v>-1.0591999998723622E-2</c:v>
                </c:pt>
                <c:pt idx="518">
                  <c:v>-6.6539999970700592E-3</c:v>
                </c:pt>
                <c:pt idx="519">
                  <c:v>-1.0217999995802529E-2</c:v>
                </c:pt>
                <c:pt idx="520">
                  <c:v>-7.052000000840053E-3</c:v>
                </c:pt>
                <c:pt idx="521">
                  <c:v>-5.5980000033741817E-3</c:v>
                </c:pt>
                <c:pt idx="522">
                  <c:v>-5.5980000033741817E-3</c:v>
                </c:pt>
                <c:pt idx="523">
                  <c:v>-7.6560000015888363E-3</c:v>
                </c:pt>
                <c:pt idx="524">
                  <c:v>-7.6560000015888363E-3</c:v>
                </c:pt>
                <c:pt idx="525">
                  <c:v>-4.6559999973396771E-3</c:v>
                </c:pt>
                <c:pt idx="526">
                  <c:v>-4.6559999973396771E-3</c:v>
                </c:pt>
                <c:pt idx="527">
                  <c:v>-3.6560000007739291E-3</c:v>
                </c:pt>
                <c:pt idx="528">
                  <c:v>-2.6559999969322234E-3</c:v>
                </c:pt>
                <c:pt idx="529">
                  <c:v>-7.4900000035995618E-3</c:v>
                </c:pt>
                <c:pt idx="530">
                  <c:v>-7.4900000035995618E-3</c:v>
                </c:pt>
                <c:pt idx="531">
                  <c:v>-6.5479999975650571E-3</c:v>
                </c:pt>
                <c:pt idx="532">
                  <c:v>-6.3819999995757826E-3</c:v>
                </c:pt>
                <c:pt idx="533">
                  <c:v>-6.0499999963212758E-3</c:v>
                </c:pt>
                <c:pt idx="534">
                  <c:v>-5.2819999982602894E-3</c:v>
                </c:pt>
                <c:pt idx="535">
                  <c:v>3.7179999999352731E-3</c:v>
                </c:pt>
                <c:pt idx="536">
                  <c:v>-4.8420000020996667E-3</c:v>
                </c:pt>
                <c:pt idx="537">
                  <c:v>-4.3440000008558854E-3</c:v>
                </c:pt>
                <c:pt idx="538">
                  <c:v>-2.8999999994994141E-3</c:v>
                </c:pt>
                <c:pt idx="539">
                  <c:v>-6.6540000043460168E-3</c:v>
                </c:pt>
                <c:pt idx="540">
                  <c:v>1.0000003385357559E-5</c:v>
                </c:pt>
                <c:pt idx="541">
                  <c:v>-6.5460000041639432E-3</c:v>
                </c:pt>
                <c:pt idx="542">
                  <c:v>-4.438000003574416E-3</c:v>
                </c:pt>
                <c:pt idx="543">
                  <c:v>-4.6619999993708916E-3</c:v>
                </c:pt>
                <c:pt idx="544">
                  <c:v>-2.4960000009741634E-3</c:v>
                </c:pt>
                <c:pt idx="545">
                  <c:v>-4.1639999981271103E-3</c:v>
                </c:pt>
                <c:pt idx="547">
                  <c:v>-2.3880000007920898E-3</c:v>
                </c:pt>
                <c:pt idx="548">
                  <c:v>-2.3880000007920898E-3</c:v>
                </c:pt>
                <c:pt idx="549">
                  <c:v>-5.6120000008377247E-3</c:v>
                </c:pt>
                <c:pt idx="551">
                  <c:v>-1.7338000005111098E-2</c:v>
                </c:pt>
                <c:pt idx="552">
                  <c:v>-1.3380000018514693E-3</c:v>
                </c:pt>
                <c:pt idx="553">
                  <c:v>4.3260000020381995E-3</c:v>
                </c:pt>
                <c:pt idx="554">
                  <c:v>-1.0640000036801212E-3</c:v>
                </c:pt>
                <c:pt idx="555">
                  <c:v>-3.2920000012381934E-3</c:v>
                </c:pt>
                <c:pt idx="556">
                  <c:v>2.3480000018025748E-3</c:v>
                </c:pt>
                <c:pt idx="557">
                  <c:v>2.2319999989122152E-3</c:v>
                </c:pt>
                <c:pt idx="558">
                  <c:v>-1.0460000048624352E-3</c:v>
                </c:pt>
                <c:pt idx="559">
                  <c:v>-2.4359999952139333E-3</c:v>
                </c:pt>
                <c:pt idx="560">
                  <c:v>1.3899999976274557E-3</c:v>
                </c:pt>
                <c:pt idx="561">
                  <c:v>1.8555999995442107E-2</c:v>
                </c:pt>
                <c:pt idx="562">
                  <c:v>1.1996000001090579E-2</c:v>
                </c:pt>
                <c:pt idx="563">
                  <c:v>1.132800000050338E-2</c:v>
                </c:pt>
                <c:pt idx="564">
                  <c:v>1.0399999882793054E-4</c:v>
                </c:pt>
                <c:pt idx="565">
                  <c:v>-2.5499999974272214E-3</c:v>
                </c:pt>
                <c:pt idx="566">
                  <c:v>1.724000001559034E-3</c:v>
                </c:pt>
                <c:pt idx="567">
                  <c:v>-2.8440000023692846E-3</c:v>
                </c:pt>
                <c:pt idx="568">
                  <c:v>2.1559999950113706E-3</c:v>
                </c:pt>
                <c:pt idx="571">
                  <c:v>-2.3500000024796464E-3</c:v>
                </c:pt>
                <c:pt idx="572">
                  <c:v>-1.3499999986379407E-3</c:v>
                </c:pt>
                <c:pt idx="573">
                  <c:v>1.0649999996530823E-2</c:v>
                </c:pt>
                <c:pt idx="574">
                  <c:v>1.3719999988097697E-3</c:v>
                </c:pt>
                <c:pt idx="575">
                  <c:v>1.6537999996216968E-2</c:v>
                </c:pt>
                <c:pt idx="576">
                  <c:v>2.4799999955575913E-3</c:v>
                </c:pt>
                <c:pt idx="577">
                  <c:v>-1.2075999999069609E-2</c:v>
                </c:pt>
                <c:pt idx="578">
                  <c:v>-7.6000003900844604E-5</c:v>
                </c:pt>
                <c:pt idx="579">
                  <c:v>1.2560000031953678E-3</c:v>
                </c:pt>
                <c:pt idx="580">
                  <c:v>3.7539999975706451E-3</c:v>
                </c:pt>
                <c:pt idx="581">
                  <c:v>1.5300000013667159E-3</c:v>
                </c:pt>
                <c:pt idx="582">
                  <c:v>9.7400000231573358E-4</c:v>
                </c:pt>
                <c:pt idx="583">
                  <c:v>3.5600000410340726E-4</c:v>
                </c:pt>
                <c:pt idx="584">
                  <c:v>8.2780000011553057E-3</c:v>
                </c:pt>
                <c:pt idx="585">
                  <c:v>1.1080000040237792E-3</c:v>
                </c:pt>
                <c:pt idx="587">
                  <c:v>-1.15999995614402E-4</c:v>
                </c:pt>
                <c:pt idx="589">
                  <c:v>8.259999958681874E-4</c:v>
                </c:pt>
                <c:pt idx="590">
                  <c:v>-1.8419999978505075E-3</c:v>
                </c:pt>
                <c:pt idx="592">
                  <c:v>-1.4559999981429428E-3</c:v>
                </c:pt>
                <c:pt idx="593">
                  <c:v>1.5439999988302588E-3</c:v>
                </c:pt>
                <c:pt idx="594">
                  <c:v>-2.9580000045825727E-3</c:v>
                </c:pt>
                <c:pt idx="596">
                  <c:v>-1.5139999959501438E-3</c:v>
                </c:pt>
                <c:pt idx="598">
                  <c:v>7.4860000022454187E-3</c:v>
                </c:pt>
                <c:pt idx="599">
                  <c:v>9.4860000026528724E-3</c:v>
                </c:pt>
                <c:pt idx="600">
                  <c:v>2.2079999980633147E-3</c:v>
                </c:pt>
                <c:pt idx="602">
                  <c:v>3.2080000019050203E-3</c:v>
                </c:pt>
                <c:pt idx="603">
                  <c:v>1.6519999990123324E-3</c:v>
                </c:pt>
                <c:pt idx="604">
                  <c:v>1.0652000004483853E-2</c:v>
                </c:pt>
                <c:pt idx="605">
                  <c:v>2.4279999997816049E-3</c:v>
                </c:pt>
                <c:pt idx="607">
                  <c:v>5.9400000463938341E-4</c:v>
                </c:pt>
                <c:pt idx="608">
                  <c:v>-4.6839999995427206E-3</c:v>
                </c:pt>
                <c:pt idx="609">
                  <c:v>-1.0739999997895211E-3</c:v>
                </c:pt>
                <c:pt idx="610">
                  <c:v>-2.4100000009639189E-3</c:v>
                </c:pt>
                <c:pt idx="611">
                  <c:v>1.5899999998509884E-3</c:v>
                </c:pt>
                <c:pt idx="612">
                  <c:v>8.1000000500353053E-4</c:v>
                </c:pt>
                <c:pt idx="613">
                  <c:v>5.8100000023841858E-3</c:v>
                </c:pt>
                <c:pt idx="614">
                  <c:v>-6.0240000020712614E-3</c:v>
                </c:pt>
                <c:pt idx="616">
                  <c:v>2.499999973224476E-4</c:v>
                </c:pt>
                <c:pt idx="617">
                  <c:v>-1.865999998699408E-3</c:v>
                </c:pt>
                <c:pt idx="618">
                  <c:v>-8.659999948577024E-4</c:v>
                </c:pt>
                <c:pt idx="619">
                  <c:v>2.3000000001047738E-3</c:v>
                </c:pt>
                <c:pt idx="620">
                  <c:v>7.3380000030738302E-3</c:v>
                </c:pt>
                <c:pt idx="621">
                  <c:v>-2.1639999977196567E-3</c:v>
                </c:pt>
                <c:pt idx="622">
                  <c:v>1.9440000032773241E-3</c:v>
                </c:pt>
                <c:pt idx="623">
                  <c:v>7.9439999972237274E-3</c:v>
                </c:pt>
                <c:pt idx="624">
                  <c:v>-3.8979999953880906E-3</c:v>
                </c:pt>
                <c:pt idx="625">
                  <c:v>4.3000000005122274E-4</c:v>
                </c:pt>
                <c:pt idx="626">
                  <c:v>3.5999997635371983E-5</c:v>
                </c:pt>
                <c:pt idx="627">
                  <c:v>-2.7479999989736825E-3</c:v>
                </c:pt>
                <c:pt idx="628">
                  <c:v>2.5199999799951911E-4</c:v>
                </c:pt>
                <c:pt idx="629">
                  <c:v>3.8619999977527186E-3</c:v>
                </c:pt>
                <c:pt idx="630">
                  <c:v>1.1861999999382533E-2</c:v>
                </c:pt>
                <c:pt idx="631">
                  <c:v>1.4861999996355735E-2</c:v>
                </c:pt>
                <c:pt idx="632">
                  <c:v>-3.4159999995608814E-3</c:v>
                </c:pt>
                <c:pt idx="633">
                  <c:v>-6.4800000109244138E-4</c:v>
                </c:pt>
                <c:pt idx="634">
                  <c:v>3.3200000325450674E-4</c:v>
                </c:pt>
                <c:pt idx="635">
                  <c:v>1.710000004095491E-3</c:v>
                </c:pt>
                <c:pt idx="636">
                  <c:v>-2.8460000030463561E-3</c:v>
                </c:pt>
                <c:pt idx="637">
                  <c:v>-8.4600000263890252E-4</c:v>
                </c:pt>
                <c:pt idx="638">
                  <c:v>-3.1239999952958897E-3</c:v>
                </c:pt>
                <c:pt idx="639">
                  <c:v>1.0373999997682404E-2</c:v>
                </c:pt>
                <c:pt idx="640">
                  <c:v>-1.1279999962425791E-3</c:v>
                </c:pt>
                <c:pt idx="641">
                  <c:v>4.58999999682419E-3</c:v>
                </c:pt>
                <c:pt idx="642">
                  <c:v>-3.9120000001275912E-3</c:v>
                </c:pt>
                <c:pt idx="643">
                  <c:v>-3.6000000545755029E-4</c:v>
                </c:pt>
                <c:pt idx="644">
                  <c:v>5.6399999957648106E-3</c:v>
                </c:pt>
                <c:pt idx="645">
                  <c:v>-3.1940000044414774E-3</c:v>
                </c:pt>
                <c:pt idx="646">
                  <c:v>-1.1940000040340237E-3</c:v>
                </c:pt>
                <c:pt idx="647">
                  <c:v>-2.5200000527547672E-4</c:v>
                </c:pt>
                <c:pt idx="649">
                  <c:v>-3.6000004911329597E-5</c:v>
                </c:pt>
                <c:pt idx="651">
                  <c:v>-7.7240000027813949E-3</c:v>
                </c:pt>
                <c:pt idx="652">
                  <c:v>4.9199999921256676E-4</c:v>
                </c:pt>
                <c:pt idx="653">
                  <c:v>-1.7319999969913624E-3</c:v>
                </c:pt>
                <c:pt idx="654">
                  <c:v>-3.4000000014202669E-3</c:v>
                </c:pt>
                <c:pt idx="655">
                  <c:v>-6.6239999941899441E-3</c:v>
                </c:pt>
                <c:pt idx="656">
                  <c:v>-5.1599999278550968E-4</c:v>
                </c:pt>
                <c:pt idx="658">
                  <c:v>8.9999994088429958E-5</c:v>
                </c:pt>
                <c:pt idx="659">
                  <c:v>5.3399999887915328E-4</c:v>
                </c:pt>
                <c:pt idx="660">
                  <c:v>7.0000000414438546E-4</c:v>
                </c:pt>
                <c:pt idx="662">
                  <c:v>-4.1600000258767977E-4</c:v>
                </c:pt>
                <c:pt idx="663">
                  <c:v>-3.0839999963063747E-3</c:v>
                </c:pt>
                <c:pt idx="664">
                  <c:v>-1.4740000042365864E-3</c:v>
                </c:pt>
                <c:pt idx="665">
                  <c:v>4.1399999463465065E-4</c:v>
                </c:pt>
                <c:pt idx="667">
                  <c:v>-6.4399999973829836E-4</c:v>
                </c:pt>
                <c:pt idx="668">
                  <c:v>4.5219999956316315E-3</c:v>
                </c:pt>
                <c:pt idx="669">
                  <c:v>1.6879999966477044E-3</c:v>
                </c:pt>
                <c:pt idx="670">
                  <c:v>1.2400000050547533E-3</c:v>
                </c:pt>
                <c:pt idx="671">
                  <c:v>-2.9839999988325872E-3</c:v>
                </c:pt>
                <c:pt idx="672">
                  <c:v>1.0160000019823201E-3</c:v>
                </c:pt>
                <c:pt idx="673">
                  <c:v>6.0159999993629754E-3</c:v>
                </c:pt>
                <c:pt idx="674">
                  <c:v>1.9999999494757503E-4</c:v>
                </c:pt>
                <c:pt idx="675">
                  <c:v>3.0259999984991737E-3</c:v>
                </c:pt>
                <c:pt idx="676">
                  <c:v>4.0179999996325932E-3</c:v>
                </c:pt>
                <c:pt idx="677">
                  <c:v>3.5160000043106265E-3</c:v>
                </c:pt>
                <c:pt idx="679">
                  <c:v>7.5659999929484911E-3</c:v>
                </c:pt>
                <c:pt idx="680">
                  <c:v>1.4799999917158857E-3</c:v>
                </c:pt>
                <c:pt idx="681">
                  <c:v>3.6459999973885715E-3</c:v>
                </c:pt>
                <c:pt idx="682">
                  <c:v>4.9199999994016252E-3</c:v>
                </c:pt>
                <c:pt idx="683">
                  <c:v>2.3364000000583474E-2</c:v>
                </c:pt>
                <c:pt idx="684">
                  <c:v>-4.780000017490238E-4</c:v>
                </c:pt>
                <c:pt idx="685">
                  <c:v>5.2200000209268183E-4</c:v>
                </c:pt>
                <c:pt idx="687">
                  <c:v>-7.5599999399855733E-4</c:v>
                </c:pt>
                <c:pt idx="688">
                  <c:v>1.6879999966477044E-3</c:v>
                </c:pt>
                <c:pt idx="689">
                  <c:v>-4.2399999802000821E-4</c:v>
                </c:pt>
                <c:pt idx="690">
                  <c:v>3.5200000274926424E-4</c:v>
                </c:pt>
                <c:pt idx="691">
                  <c:v>4.5720000052824616E-3</c:v>
                </c:pt>
                <c:pt idx="692">
                  <c:v>2.9399999766610563E-4</c:v>
                </c:pt>
                <c:pt idx="693">
                  <c:v>-1.0959999999613501E-3</c:v>
                </c:pt>
                <c:pt idx="694">
                  <c:v>-2.1540000016102567E-3</c:v>
                </c:pt>
                <c:pt idx="695">
                  <c:v>-3.9880000040284358E-3</c:v>
                </c:pt>
                <c:pt idx="696">
                  <c:v>1.7799999477574602E-4</c:v>
                </c:pt>
                <c:pt idx="697">
                  <c:v>3.4400000004097819E-4</c:v>
                </c:pt>
                <c:pt idx="698">
                  <c:v>1.7880000013974495E-3</c:v>
                </c:pt>
                <c:pt idx="699">
                  <c:v>2.7880000052391551E-3</c:v>
                </c:pt>
                <c:pt idx="700">
                  <c:v>-4.9379999982193112E-3</c:v>
                </c:pt>
                <c:pt idx="701">
                  <c:v>6.1999999161344022E-5</c:v>
                </c:pt>
                <c:pt idx="702">
                  <c:v>-6.339999963529408E-4</c:v>
                </c:pt>
                <c:pt idx="703">
                  <c:v>1.0879999972530641E-3</c:v>
                </c:pt>
                <c:pt idx="704">
                  <c:v>7.6399999961722642E-3</c:v>
                </c:pt>
                <c:pt idx="705">
                  <c:v>7.479999985662289E-4</c:v>
                </c:pt>
                <c:pt idx="706">
                  <c:v>7.9999997979030013E-5</c:v>
                </c:pt>
                <c:pt idx="707">
                  <c:v>-1.1440000016591512E-3</c:v>
                </c:pt>
                <c:pt idx="708">
                  <c:v>8.3000000013271347E-3</c:v>
                </c:pt>
                <c:pt idx="709">
                  <c:v>-9.7799999639391899E-4</c:v>
                </c:pt>
                <c:pt idx="710">
                  <c:v>-3.5340000031283125E-3</c:v>
                </c:pt>
                <c:pt idx="711">
                  <c:v>3.4659999946597964E-3</c:v>
                </c:pt>
                <c:pt idx="712">
                  <c:v>5.46599999506725E-3</c:v>
                </c:pt>
                <c:pt idx="713">
                  <c:v>1.8799999816110358E-4</c:v>
                </c:pt>
                <c:pt idx="714">
                  <c:v>-3.5999997635371983E-5</c:v>
                </c:pt>
                <c:pt idx="715">
                  <c:v>2.5739999982761219E-3</c:v>
                </c:pt>
                <c:pt idx="716">
                  <c:v>8.5739999994984828E-3</c:v>
                </c:pt>
                <c:pt idx="717">
                  <c:v>5.5159999974421225E-3</c:v>
                </c:pt>
                <c:pt idx="718">
                  <c:v>-2.1520000009331852E-3</c:v>
                </c:pt>
                <c:pt idx="719">
                  <c:v>-9.8599999910220504E-4</c:v>
                </c:pt>
                <c:pt idx="720">
                  <c:v>2.781999995931983E-3</c:v>
                </c:pt>
                <c:pt idx="721">
                  <c:v>2.9479999939212576E-3</c:v>
                </c:pt>
                <c:pt idx="722">
                  <c:v>-1.9440000032773241E-3</c:v>
                </c:pt>
                <c:pt idx="723">
                  <c:v>2.0559999975375831E-3</c:v>
                </c:pt>
                <c:pt idx="724">
                  <c:v>-2.7979999940725975E-3</c:v>
                </c:pt>
                <c:pt idx="725">
                  <c:v>3.5260000004200265E-3</c:v>
                </c:pt>
                <c:pt idx="726">
                  <c:v>-3.6600000021280721E-4</c:v>
                </c:pt>
                <c:pt idx="727">
                  <c:v>-5.9000000328524038E-4</c:v>
                </c:pt>
                <c:pt idx="728">
                  <c:v>2.3519999958807603E-3</c:v>
                </c:pt>
                <c:pt idx="729">
                  <c:v>3.3519999924465083E-3</c:v>
                </c:pt>
                <c:pt idx="730">
                  <c:v>5.0160000027972274E-3</c:v>
                </c:pt>
                <c:pt idx="731">
                  <c:v>-1.3739999994868413E-3</c:v>
                </c:pt>
                <c:pt idx="732">
                  <c:v>1.6259999974863604E-3</c:v>
                </c:pt>
                <c:pt idx="733">
                  <c:v>-7.0419999974546954E-3</c:v>
                </c:pt>
                <c:pt idx="734">
                  <c:v>-4.3200000072829425E-4</c:v>
                </c:pt>
                <c:pt idx="735">
                  <c:v>1.5679999996791594E-3</c:v>
                </c:pt>
                <c:pt idx="736">
                  <c:v>-9.09999999566935E-3</c:v>
                </c:pt>
                <c:pt idx="737">
                  <c:v>3.6760000002686866E-3</c:v>
                </c:pt>
                <c:pt idx="738">
                  <c:v>3.9799999649403617E-4</c:v>
                </c:pt>
                <c:pt idx="739">
                  <c:v>6.397999997716397E-3</c:v>
                </c:pt>
                <c:pt idx="740">
                  <c:v>-6.5999999787891284E-4</c:v>
                </c:pt>
                <c:pt idx="741">
                  <c:v>5.340000003343448E-3</c:v>
                </c:pt>
                <c:pt idx="742">
                  <c:v>5.505999994056765E-3</c:v>
                </c:pt>
                <c:pt idx="743">
                  <c:v>8.3040000026812777E-3</c:v>
                </c:pt>
                <c:pt idx="744">
                  <c:v>-7.5300000025890768E-3</c:v>
                </c:pt>
                <c:pt idx="745">
                  <c:v>5.469999996421393E-3</c:v>
                </c:pt>
                <c:pt idx="746">
                  <c:v>4.6200000360840932E-4</c:v>
                </c:pt>
                <c:pt idx="747">
                  <c:v>6.7360000030021183E-3</c:v>
                </c:pt>
                <c:pt idx="748">
                  <c:v>8.7360000034095719E-3</c:v>
                </c:pt>
                <c:pt idx="749">
                  <c:v>-9.3200000264914706E-4</c:v>
                </c:pt>
                <c:pt idx="750">
                  <c:v>2.4540000013075769E-3</c:v>
                </c:pt>
                <c:pt idx="751">
                  <c:v>3.4539999978733249E-3</c:v>
                </c:pt>
                <c:pt idx="752">
                  <c:v>4.4540000017150305E-3</c:v>
                </c:pt>
                <c:pt idx="753">
                  <c:v>1.4453999996476341E-2</c:v>
                </c:pt>
                <c:pt idx="754">
                  <c:v>5.6699999986449257E-3</c:v>
                </c:pt>
                <c:pt idx="755">
                  <c:v>3.8360000035027042E-3</c:v>
                </c:pt>
                <c:pt idx="756">
                  <c:v>2.9939999949419871E-3</c:v>
                </c:pt>
                <c:pt idx="757">
                  <c:v>-1.2840000053984113E-3</c:v>
                </c:pt>
                <c:pt idx="758">
                  <c:v>2.2979999994277023E-3</c:v>
                </c:pt>
                <c:pt idx="759">
                  <c:v>2.0199999999022111E-3</c:v>
                </c:pt>
                <c:pt idx="760">
                  <c:v>4.0200000003096648E-3</c:v>
                </c:pt>
                <c:pt idx="761">
                  <c:v>4.6399999700952321E-4</c:v>
                </c:pt>
                <c:pt idx="762">
                  <c:v>3.5719999941647984E-3</c:v>
                </c:pt>
                <c:pt idx="763">
                  <c:v>4.0119999976013787E-3</c:v>
                </c:pt>
                <c:pt idx="764">
                  <c:v>6.954000004043337E-3</c:v>
                </c:pt>
                <c:pt idx="765">
                  <c:v>3.0620000034105033E-3</c:v>
                </c:pt>
                <c:pt idx="766">
                  <c:v>6.335999998555053E-3</c:v>
                </c:pt>
                <c:pt idx="767">
                  <c:v>-4.9799999396782368E-4</c:v>
                </c:pt>
                <c:pt idx="768">
                  <c:v>6.6800000058719888E-4</c:v>
                </c:pt>
                <c:pt idx="769">
                  <c:v>1.1199999426025897E-4</c:v>
                </c:pt>
                <c:pt idx="770">
                  <c:v>2.1119999946677126E-3</c:v>
                </c:pt>
                <c:pt idx="771">
                  <c:v>-2.2779999999329448E-3</c:v>
                </c:pt>
                <c:pt idx="772">
                  <c:v>3.9959999994607642E-3</c:v>
                </c:pt>
                <c:pt idx="774">
                  <c:v>-2.8199999360367656E-4</c:v>
                </c:pt>
                <c:pt idx="775">
                  <c:v>7.1800000296207145E-4</c:v>
                </c:pt>
                <c:pt idx="776">
                  <c:v>4.3700000023818575E-3</c:v>
                </c:pt>
                <c:pt idx="777">
                  <c:v>-5.6500000064261258E-3</c:v>
                </c:pt>
                <c:pt idx="778">
                  <c:v>4.2919999978039414E-3</c:v>
                </c:pt>
                <c:pt idx="779">
                  <c:v>5.2919999943696894E-3</c:v>
                </c:pt>
                <c:pt idx="780">
                  <c:v>4.5799999497830868E-4</c:v>
                </c:pt>
                <c:pt idx="781">
                  <c:v>2.4579999953857623E-3</c:v>
                </c:pt>
                <c:pt idx="782">
                  <c:v>-4.6580000052927062E-3</c:v>
                </c:pt>
                <c:pt idx="783">
                  <c:v>-3.6580000014510006E-3</c:v>
                </c:pt>
                <c:pt idx="784">
                  <c:v>-2.6580000048852526E-3</c:v>
                </c:pt>
                <c:pt idx="785">
                  <c:v>4.3420000001788139E-3</c:v>
                </c:pt>
                <c:pt idx="786">
                  <c:v>1.5079999939189292E-3</c:v>
                </c:pt>
                <c:pt idx="787">
                  <c:v>3.6739999995916151E-3</c:v>
                </c:pt>
                <c:pt idx="788">
                  <c:v>1.3380000018514693E-3</c:v>
                </c:pt>
                <c:pt idx="789">
                  <c:v>-3.2760000030975789E-3</c:v>
                </c:pt>
                <c:pt idx="790">
                  <c:v>5.0000000192085281E-4</c:v>
                </c:pt>
                <c:pt idx="791">
                  <c:v>2.2200000239536166E-4</c:v>
                </c:pt>
                <c:pt idx="792">
                  <c:v>2.2220000028028153E-3</c:v>
                </c:pt>
                <c:pt idx="793">
                  <c:v>-1.5120000025490299E-3</c:v>
                </c:pt>
                <c:pt idx="794">
                  <c:v>-1.9020000036107376E-3</c:v>
                </c:pt>
                <c:pt idx="795">
                  <c:v>-7.200000254670158E-5</c:v>
                </c:pt>
                <c:pt idx="796">
                  <c:v>-2.705999999307096E-3</c:v>
                </c:pt>
                <c:pt idx="797">
                  <c:v>-9.5399999991059303E-3</c:v>
                </c:pt>
                <c:pt idx="798">
                  <c:v>5.1000000530621037E-4</c:v>
                </c:pt>
                <c:pt idx="799">
                  <c:v>7.4519999980111606E-3</c:v>
                </c:pt>
                <c:pt idx="800">
                  <c:v>1.5599999969708733E-3</c:v>
                </c:pt>
                <c:pt idx="801">
                  <c:v>1.5019999991636723E-3</c:v>
                </c:pt>
                <c:pt idx="802">
                  <c:v>1.0000000038417056E-3</c:v>
                </c:pt>
                <c:pt idx="803">
                  <c:v>-5.5560000037075952E-3</c:v>
                </c:pt>
                <c:pt idx="804">
                  <c:v>3.4439999944879673E-3</c:v>
                </c:pt>
                <c:pt idx="805">
                  <c:v>-3.9800000376999378E-4</c:v>
                </c:pt>
                <c:pt idx="806">
                  <c:v>6.0200000007171184E-4</c:v>
                </c:pt>
                <c:pt idx="807">
                  <c:v>-6.7599999601952732E-4</c:v>
                </c:pt>
                <c:pt idx="808">
                  <c:v>-5.2320000031613745E-3</c:v>
                </c:pt>
                <c:pt idx="809">
                  <c:v>-1.2360000037006103E-3</c:v>
                </c:pt>
                <c:pt idx="810">
                  <c:v>3.2079999946290627E-3</c:v>
                </c:pt>
                <c:pt idx="811">
                  <c:v>9.8399999114917591E-4</c:v>
                </c:pt>
                <c:pt idx="812">
                  <c:v>1.9259999971836805E-3</c:v>
                </c:pt>
                <c:pt idx="813">
                  <c:v>-9.6919999996316619E-3</c:v>
                </c:pt>
                <c:pt idx="814">
                  <c:v>-1.2603999995917547E-2</c:v>
                </c:pt>
                <c:pt idx="815">
                  <c:v>3.8800000038463622E-4</c:v>
                </c:pt>
                <c:pt idx="816">
                  <c:v>-1.1680000025080517E-3</c:v>
                </c:pt>
                <c:pt idx="817">
                  <c:v>2.554000006057322E-3</c:v>
                </c:pt>
                <c:pt idx="818">
                  <c:v>2.7200000040465966E-3</c:v>
                </c:pt>
                <c:pt idx="819">
                  <c:v>4.8280000046361238E-3</c:v>
                </c:pt>
                <c:pt idx="820">
                  <c:v>3.603999997721985E-3</c:v>
                </c:pt>
                <c:pt idx="821">
                  <c:v>1.0479999982635491E-3</c:v>
                </c:pt>
                <c:pt idx="822">
                  <c:v>1.4339999979711138E-3</c:v>
                </c:pt>
                <c:pt idx="823">
                  <c:v>-1.2199999764561653E-4</c:v>
                </c:pt>
                <c:pt idx="824">
                  <c:v>5.9999999939464033E-4</c:v>
                </c:pt>
                <c:pt idx="825">
                  <c:v>2.7079999999841675E-3</c:v>
                </c:pt>
                <c:pt idx="826">
                  <c:v>9.2800000129500404E-4</c:v>
                </c:pt>
                <c:pt idx="827">
                  <c:v>-1.3500000059138983E-3</c:v>
                </c:pt>
                <c:pt idx="828">
                  <c:v>4.0360000057262369E-3</c:v>
                </c:pt>
                <c:pt idx="829">
                  <c:v>1.8079999936162494E-3</c:v>
                </c:pt>
                <c:pt idx="830">
                  <c:v>4.8079999978654087E-3</c:v>
                </c:pt>
                <c:pt idx="831">
                  <c:v>-7.479999985662289E-4</c:v>
                </c:pt>
                <c:pt idx="832">
                  <c:v>4.2319999993196689E-3</c:v>
                </c:pt>
                <c:pt idx="833">
                  <c:v>4.505999997491017E-3</c:v>
                </c:pt>
                <c:pt idx="834">
                  <c:v>-2.5520000053802505E-3</c:v>
                </c:pt>
                <c:pt idx="835">
                  <c:v>3.9459999970858917E-3</c:v>
                </c:pt>
                <c:pt idx="836">
                  <c:v>4.9960000033024698E-3</c:v>
                </c:pt>
                <c:pt idx="837">
                  <c:v>3.1620000008842908E-3</c:v>
                </c:pt>
                <c:pt idx="838">
                  <c:v>3.328000006149523E-3</c:v>
                </c:pt>
                <c:pt idx="839">
                  <c:v>6.0459999949671328E-3</c:v>
                </c:pt>
                <c:pt idx="840">
                  <c:v>7.5440000000526197E-3</c:v>
                </c:pt>
                <c:pt idx="841">
                  <c:v>7.4319999985164031E-3</c:v>
                </c:pt>
                <c:pt idx="842">
                  <c:v>5.1539999985834584E-3</c:v>
                </c:pt>
                <c:pt idx="843">
                  <c:v>7.5980000037816353E-3</c:v>
                </c:pt>
                <c:pt idx="844">
                  <c:v>3.1999999919207767E-4</c:v>
                </c:pt>
                <c:pt idx="845">
                  <c:v>2.2619999945163727E-3</c:v>
                </c:pt>
                <c:pt idx="846">
                  <c:v>3.2039999932749197E-3</c:v>
                </c:pt>
                <c:pt idx="847">
                  <c:v>6.3699999955133535E-3</c:v>
                </c:pt>
                <c:pt idx="848">
                  <c:v>5.7560000059311278E-3</c:v>
                </c:pt>
                <c:pt idx="849">
                  <c:v>5.4779999918537214E-3</c:v>
                </c:pt>
                <c:pt idx="850">
                  <c:v>9.4779999926686287E-3</c:v>
                </c:pt>
                <c:pt idx="851">
                  <c:v>3.0879999976605177E-3</c:v>
                </c:pt>
                <c:pt idx="852">
                  <c:v>5.585999992035795E-3</c:v>
                </c:pt>
                <c:pt idx="853">
                  <c:v>8.5859999962849542E-3</c:v>
                </c:pt>
                <c:pt idx="854">
                  <c:v>2.1380000034696423E-3</c:v>
                </c:pt>
                <c:pt idx="855">
                  <c:v>6.1380000042845495E-3</c:v>
                </c:pt>
                <c:pt idx="856">
                  <c:v>7.1380000008502975E-3</c:v>
                </c:pt>
                <c:pt idx="857">
                  <c:v>8.1380000046920031E-3</c:v>
                </c:pt>
                <c:pt idx="858">
                  <c:v>9.1380000012577511E-3</c:v>
                </c:pt>
                <c:pt idx="859">
                  <c:v>8.9680000019143336E-3</c:v>
                </c:pt>
                <c:pt idx="860">
                  <c:v>4.2839999950956553E-3</c:v>
                </c:pt>
                <c:pt idx="861">
                  <c:v>1.3491999998223037E-2</c:v>
                </c:pt>
                <c:pt idx="862">
                  <c:v>1.4491999994788785E-2</c:v>
                </c:pt>
                <c:pt idx="863">
                  <c:v>4.9900000012712553E-3</c:v>
                </c:pt>
                <c:pt idx="864">
                  <c:v>8.989999994810205E-3</c:v>
                </c:pt>
                <c:pt idx="865">
                  <c:v>7.1560000069439411E-3</c:v>
                </c:pt>
                <c:pt idx="866">
                  <c:v>1.054199999634875E-2</c:v>
                </c:pt>
                <c:pt idx="867">
                  <c:v>5.7079999969573691E-3</c:v>
                </c:pt>
                <c:pt idx="868">
                  <c:v>1.1592000002565328E-2</c:v>
                </c:pt>
                <c:pt idx="869">
                  <c:v>-2.4200000189011917E-4</c:v>
                </c:pt>
                <c:pt idx="870">
                  <c:v>1.0923999994702172E-2</c:v>
                </c:pt>
                <c:pt idx="871">
                  <c:v>1.025600000139093E-2</c:v>
                </c:pt>
                <c:pt idx="872">
                  <c:v>1.302399999985937E-2</c:v>
                </c:pt>
                <c:pt idx="873">
                  <c:v>1.2746000007609837E-2</c:v>
                </c:pt>
                <c:pt idx="874">
                  <c:v>1.2131999996199738E-2</c:v>
                </c:pt>
                <c:pt idx="875">
                  <c:v>1.0854000007384457E-2</c:v>
                </c:pt>
                <c:pt idx="876">
                  <c:v>1.0328000003937632E-2</c:v>
                </c:pt>
                <c:pt idx="877">
                  <c:v>1.2042000002111308E-2</c:v>
                </c:pt>
                <c:pt idx="878">
                  <c:v>1.7593999997188803E-2</c:v>
                </c:pt>
                <c:pt idx="879">
                  <c:v>1.4535999995132443E-2</c:v>
                </c:pt>
                <c:pt idx="880">
                  <c:v>1.3478000000759494E-2</c:v>
                </c:pt>
                <c:pt idx="881">
                  <c:v>1.2366000002657529E-2</c:v>
                </c:pt>
                <c:pt idx="882">
                  <c:v>1.4697999999043532E-2</c:v>
                </c:pt>
                <c:pt idx="883">
                  <c:v>1.4142000007268507E-2</c:v>
                </c:pt>
                <c:pt idx="884">
                  <c:v>1.2585999997099862E-2</c:v>
                </c:pt>
                <c:pt idx="885">
                  <c:v>1.3802000001305714E-2</c:v>
                </c:pt>
                <c:pt idx="886">
                  <c:v>1.4801999997871462E-2</c:v>
                </c:pt>
                <c:pt idx="887">
                  <c:v>1.580199999443721E-2</c:v>
                </c:pt>
                <c:pt idx="888">
                  <c:v>1.6321999995852821E-2</c:v>
                </c:pt>
                <c:pt idx="889">
                  <c:v>1.6043999996327329E-2</c:v>
                </c:pt>
                <c:pt idx="890">
                  <c:v>1.720999999815831E-2</c:v>
                </c:pt>
                <c:pt idx="891">
                  <c:v>1.6429999996034894E-2</c:v>
                </c:pt>
                <c:pt idx="892">
                  <c:v>1.8927999997686129E-2</c:v>
                </c:pt>
                <c:pt idx="893">
                  <c:v>2.148000000306638E-2</c:v>
                </c:pt>
                <c:pt idx="894">
                  <c:v>1.9201999995857477E-2</c:v>
                </c:pt>
                <c:pt idx="895">
                  <c:v>1.5645999999833293E-2</c:v>
                </c:pt>
                <c:pt idx="896">
                  <c:v>2.0367999997688457E-2</c:v>
                </c:pt>
                <c:pt idx="897">
                  <c:v>1.8144000001484528E-2</c:v>
                </c:pt>
                <c:pt idx="898">
                  <c:v>1.6529999993508682E-2</c:v>
                </c:pt>
                <c:pt idx="899">
                  <c:v>1.8529999993916135E-2</c:v>
                </c:pt>
                <c:pt idx="900">
                  <c:v>2.2529999994731043E-2</c:v>
                </c:pt>
                <c:pt idx="901">
                  <c:v>1.8803999999363441E-2</c:v>
                </c:pt>
                <c:pt idx="902">
                  <c:v>2.1579999993264209E-2</c:v>
                </c:pt>
                <c:pt idx="903">
                  <c:v>1.8467999994754791E-2</c:v>
                </c:pt>
                <c:pt idx="904">
                  <c:v>2.2854000002553221E-2</c:v>
                </c:pt>
                <c:pt idx="905">
                  <c:v>1.9019999999727588E-2</c:v>
                </c:pt>
                <c:pt idx="906">
                  <c:v>1.9626000001153443E-2</c:v>
                </c:pt>
                <c:pt idx="907">
                  <c:v>1.8733999997493811E-2</c:v>
                </c:pt>
                <c:pt idx="908">
                  <c:v>1.9374000003153924E-2</c:v>
                </c:pt>
                <c:pt idx="909">
                  <c:v>2.7423999999882653E-2</c:v>
                </c:pt>
                <c:pt idx="910">
                  <c:v>1.7145999998319894E-2</c:v>
                </c:pt>
                <c:pt idx="911">
                  <c:v>2.2087999997893348E-2</c:v>
                </c:pt>
                <c:pt idx="912">
                  <c:v>2.4087999998300802E-2</c:v>
                </c:pt>
                <c:pt idx="913">
                  <c:v>2.8532000003906433E-2</c:v>
                </c:pt>
                <c:pt idx="914">
                  <c:v>2.2420000001147855E-2</c:v>
                </c:pt>
                <c:pt idx="915">
                  <c:v>2.4137999993399717E-2</c:v>
                </c:pt>
                <c:pt idx="916">
                  <c:v>2.601400000276044E-2</c:v>
                </c:pt>
                <c:pt idx="917">
                  <c:v>2.8345999999146443E-2</c:v>
                </c:pt>
                <c:pt idx="918">
                  <c:v>2.6511999996728264E-2</c:v>
                </c:pt>
                <c:pt idx="919">
                  <c:v>2.6677999994717538E-2</c:v>
                </c:pt>
                <c:pt idx="920">
                  <c:v>2.378599999792641E-2</c:v>
                </c:pt>
                <c:pt idx="921">
                  <c:v>2.4766000002273358E-2</c:v>
                </c:pt>
                <c:pt idx="922">
                  <c:v>2.536800000234507E-2</c:v>
                </c:pt>
                <c:pt idx="923">
                  <c:v>2.8367999999318272E-2</c:v>
                </c:pt>
                <c:pt idx="924">
                  <c:v>2.936799999588402E-2</c:v>
                </c:pt>
                <c:pt idx="925">
                  <c:v>3.4368000000540633E-2</c:v>
                </c:pt>
                <c:pt idx="926">
                  <c:v>3.5367999997106381E-2</c:v>
                </c:pt>
                <c:pt idx="927">
                  <c:v>2.8310000001511071E-2</c:v>
                </c:pt>
                <c:pt idx="928">
                  <c:v>3.0807999995886348E-2</c:v>
                </c:pt>
                <c:pt idx="929">
                  <c:v>2.9190000001108274E-2</c:v>
                </c:pt>
                <c:pt idx="931">
                  <c:v>3.7477999998372979E-2</c:v>
                </c:pt>
                <c:pt idx="932">
                  <c:v>3.6860000000160653E-2</c:v>
                </c:pt>
                <c:pt idx="933">
                  <c:v>3.4304000000702217E-2</c:v>
                </c:pt>
                <c:pt idx="934">
                  <c:v>3.9411999998264946E-2</c:v>
                </c:pt>
                <c:pt idx="937">
                  <c:v>3.8906000001588836E-2</c:v>
                </c:pt>
                <c:pt idx="938">
                  <c:v>3.3894000000145752E-2</c:v>
                </c:pt>
                <c:pt idx="939">
                  <c:v>4.1724000002432149E-2</c:v>
                </c:pt>
                <c:pt idx="940">
                  <c:v>4.0275999999721535E-2</c:v>
                </c:pt>
                <c:pt idx="942">
                  <c:v>4.6861999995599035E-2</c:v>
                </c:pt>
                <c:pt idx="943">
                  <c:v>4.663799999980256E-2</c:v>
                </c:pt>
                <c:pt idx="944">
                  <c:v>4.513599999336293E-2</c:v>
                </c:pt>
                <c:pt idx="945">
                  <c:v>4.5854000003600959E-2</c:v>
                </c:pt>
                <c:pt idx="946">
                  <c:v>4.6854000000166707E-2</c:v>
                </c:pt>
                <c:pt idx="947">
                  <c:v>4.8016000000643544E-2</c:v>
                </c:pt>
                <c:pt idx="949">
                  <c:v>4.8070000004372559E-2</c:v>
                </c:pt>
                <c:pt idx="950">
                  <c:v>4.7788000003492925E-2</c:v>
                </c:pt>
                <c:pt idx="951">
                  <c:v>5.1120000003720634E-2</c:v>
                </c:pt>
                <c:pt idx="952">
                  <c:v>4.5286000000487547E-2</c:v>
                </c:pt>
                <c:pt idx="953">
                  <c:v>4.9112000000604894E-2</c:v>
                </c:pt>
                <c:pt idx="954">
                  <c:v>5.1444000004266854E-2</c:v>
                </c:pt>
                <c:pt idx="955">
                  <c:v>5.0053999992087483E-2</c:v>
                </c:pt>
                <c:pt idx="956">
                  <c:v>5.210399999486981E-2</c:v>
                </c:pt>
                <c:pt idx="957">
                  <c:v>5.7913999997253995E-2</c:v>
                </c:pt>
                <c:pt idx="958">
                  <c:v>5.6855999995605089E-2</c:v>
                </c:pt>
                <c:pt idx="959">
                  <c:v>5.7021999993594363E-2</c:v>
                </c:pt>
                <c:pt idx="960">
                  <c:v>5.8905999998387415E-2</c:v>
                </c:pt>
                <c:pt idx="961">
                  <c:v>5.929199999809498E-2</c:v>
                </c:pt>
                <c:pt idx="962">
                  <c:v>6.0956000001169741E-2</c:v>
                </c:pt>
                <c:pt idx="963">
                  <c:v>5.7565999995858874E-2</c:v>
                </c:pt>
                <c:pt idx="964">
                  <c:v>6.0113999999884982E-2</c:v>
                </c:pt>
                <c:pt idx="965">
                  <c:v>6.0279999997874256E-2</c:v>
                </c:pt>
                <c:pt idx="967">
                  <c:v>6.1723999999230728E-2</c:v>
                </c:pt>
                <c:pt idx="968">
                  <c:v>6.913899999926798E-2</c:v>
                </c:pt>
                <c:pt idx="969">
                  <c:v>6.2105999997584149E-2</c:v>
                </c:pt>
                <c:pt idx="970">
                  <c:v>6.1155999996117316E-2</c:v>
                </c:pt>
                <c:pt idx="971">
                  <c:v>6.5155999996932223E-2</c:v>
                </c:pt>
                <c:pt idx="972">
                  <c:v>6.985799999529263E-2</c:v>
                </c:pt>
                <c:pt idx="973">
                  <c:v>6.7517999996198341E-2</c:v>
                </c:pt>
                <c:pt idx="974">
                  <c:v>6.7294000000401866E-2</c:v>
                </c:pt>
                <c:pt idx="975">
                  <c:v>7.1791999995184597E-2</c:v>
                </c:pt>
                <c:pt idx="976">
                  <c:v>7.0236000006843824E-2</c:v>
                </c:pt>
                <c:pt idx="977">
                  <c:v>7.5344000004406553E-2</c:v>
                </c:pt>
                <c:pt idx="978">
                  <c:v>7.3066000004473608E-2</c:v>
                </c:pt>
                <c:pt idx="979">
                  <c:v>6.9398000006913207E-2</c:v>
                </c:pt>
                <c:pt idx="981">
                  <c:v>8.2959999999729916E-2</c:v>
                </c:pt>
                <c:pt idx="982">
                  <c:v>7.9569999994419049E-2</c:v>
                </c:pt>
                <c:pt idx="983">
                  <c:v>8.2068000003346242E-2</c:v>
                </c:pt>
                <c:pt idx="984">
                  <c:v>7.9952000000048429E-2</c:v>
                </c:pt>
                <c:pt idx="985">
                  <c:v>8.4118000006128568E-2</c:v>
                </c:pt>
                <c:pt idx="986">
                  <c:v>8.4724000000278465E-2</c:v>
                </c:pt>
                <c:pt idx="987">
                  <c:v>8.5943999998562504E-2</c:v>
                </c:pt>
                <c:pt idx="988">
                  <c:v>8.6110000003827736E-2</c:v>
                </c:pt>
                <c:pt idx="989">
                  <c:v>8.5275999997975305E-2</c:v>
                </c:pt>
                <c:pt idx="990">
                  <c:v>8.627600000181701E-2</c:v>
                </c:pt>
                <c:pt idx="991">
                  <c:v>9.1985999999451451E-2</c:v>
                </c:pt>
                <c:pt idx="992">
                  <c:v>8.7650000001303852E-2</c:v>
                </c:pt>
                <c:pt idx="993">
                  <c:v>8.9650000001711305E-2</c:v>
                </c:pt>
                <c:pt idx="995">
                  <c:v>9.5119999998132698E-2</c:v>
                </c:pt>
                <c:pt idx="996">
                  <c:v>9.5339999992575031E-2</c:v>
                </c:pt>
                <c:pt idx="997">
                  <c:v>9.3227999997907318E-2</c:v>
                </c:pt>
                <c:pt idx="998">
                  <c:v>9.6838000004936475E-2</c:v>
                </c:pt>
                <c:pt idx="999">
                  <c:v>9.7838000001502223E-2</c:v>
                </c:pt>
                <c:pt idx="1000">
                  <c:v>9.700400000292575E-2</c:v>
                </c:pt>
                <c:pt idx="1001">
                  <c:v>9.4111999998858664E-2</c:v>
                </c:pt>
                <c:pt idx="1002">
                  <c:v>9.7887999996601138E-2</c:v>
                </c:pt>
                <c:pt idx="1003">
                  <c:v>9.7995999996783212E-2</c:v>
                </c:pt>
                <c:pt idx="1006">
                  <c:v>0.10199599999759812</c:v>
                </c:pt>
                <c:pt idx="1008">
                  <c:v>0.10115399999631336</c:v>
                </c:pt>
                <c:pt idx="1009">
                  <c:v>9.9037999993015546E-2</c:v>
                </c:pt>
                <c:pt idx="1010">
                  <c:v>0.10727599999518134</c:v>
                </c:pt>
                <c:pt idx="1011">
                  <c:v>0.10827599999902304</c:v>
                </c:pt>
                <c:pt idx="1012">
                  <c:v>0.11165800000162562</c:v>
                </c:pt>
                <c:pt idx="1013">
                  <c:v>0.10648799999762559</c:v>
                </c:pt>
                <c:pt idx="1015">
                  <c:v>0.1111700000037672</c:v>
                </c:pt>
                <c:pt idx="1016">
                  <c:v>0.1178760000038892</c:v>
                </c:pt>
                <c:pt idx="1017">
                  <c:v>0.11604200000147102</c:v>
                </c:pt>
                <c:pt idx="1018">
                  <c:v>0.1208180000030552</c:v>
                </c:pt>
                <c:pt idx="1019">
                  <c:v>0.1214819999950123</c:v>
                </c:pt>
                <c:pt idx="1020">
                  <c:v>0.1190439999991213</c:v>
                </c:pt>
                <c:pt idx="1022">
                  <c:v>0.12588600000162842</c:v>
                </c:pt>
                <c:pt idx="1023">
                  <c:v>0.12533000000257744</c:v>
                </c:pt>
                <c:pt idx="1025">
                  <c:v>0.12721400000009453</c:v>
                </c:pt>
                <c:pt idx="1026">
                  <c:v>0.12193600000318838</c:v>
                </c:pt>
                <c:pt idx="1027">
                  <c:v>0.12593600000400329</c:v>
                </c:pt>
                <c:pt idx="1030">
                  <c:v>0.12787799999205163</c:v>
                </c:pt>
                <c:pt idx="1031">
                  <c:v>0.12692799999786075</c:v>
                </c:pt>
                <c:pt idx="1032">
                  <c:v>0.13125199999922188</c:v>
                </c:pt>
                <c:pt idx="1033">
                  <c:v>0.1310280000034254</c:v>
                </c:pt>
                <c:pt idx="1035">
                  <c:v>0.12436999999772524</c:v>
                </c:pt>
                <c:pt idx="1037">
                  <c:v>0.13853599999856669</c:v>
                </c:pt>
                <c:pt idx="1043">
                  <c:v>0.14213800000288757</c:v>
                </c:pt>
                <c:pt idx="1044">
                  <c:v>0.13958200000342913</c:v>
                </c:pt>
                <c:pt idx="1045">
                  <c:v>0.13626800000201911</c:v>
                </c:pt>
                <c:pt idx="1047">
                  <c:v>0.15536799999972573</c:v>
                </c:pt>
                <c:pt idx="1048">
                  <c:v>0.14280799999687588</c:v>
                </c:pt>
                <c:pt idx="1053">
                  <c:v>0.1490200000043842</c:v>
                </c:pt>
                <c:pt idx="1054">
                  <c:v>0.14140600000246195</c:v>
                </c:pt>
                <c:pt idx="1055">
                  <c:v>0.14732000000367407</c:v>
                </c:pt>
                <c:pt idx="1058">
                  <c:v>0.15606599999591708</c:v>
                </c:pt>
                <c:pt idx="1059">
                  <c:v>0.14997600000060629</c:v>
                </c:pt>
                <c:pt idx="1061">
                  <c:v>0.15191000000049826</c:v>
                </c:pt>
                <c:pt idx="1065">
                  <c:v>0.15913999999611406</c:v>
                </c:pt>
                <c:pt idx="1067">
                  <c:v>0.16052599999966333</c:v>
                </c:pt>
                <c:pt idx="1068">
                  <c:v>0.15946800000529038</c:v>
                </c:pt>
                <c:pt idx="1072">
                  <c:v>0.16457799999625422</c:v>
                </c:pt>
                <c:pt idx="1088">
                  <c:v>0.17416199999570381</c:v>
                </c:pt>
                <c:pt idx="1093">
                  <c:v>0.17467400000168709</c:v>
                </c:pt>
                <c:pt idx="1110">
                  <c:v>0.17699799999536481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A6-4E4F-8498-C79D2C8D8A16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2'!$D$21:$D$44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2'!$F$21:$F$1923</c:f>
              <c:numCache>
                <c:formatCode>General</c:formatCode>
                <c:ptCount val="1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2'!$J$21:$J$1923</c:f>
              <c:numCache>
                <c:formatCode>General</c:formatCode>
                <c:ptCount val="1903"/>
                <c:pt idx="195">
                  <c:v>-5.0043000002915505E-2</c:v>
                </c:pt>
                <c:pt idx="386">
                  <c:v>-3.1513000001723412E-2</c:v>
                </c:pt>
                <c:pt idx="390">
                  <c:v>-3.1153999996604398E-2</c:v>
                </c:pt>
                <c:pt idx="546">
                  <c:v>-2.9388000002654735E-2</c:v>
                </c:pt>
                <c:pt idx="550">
                  <c:v>-3.3197000004292931E-2</c:v>
                </c:pt>
                <c:pt idx="569">
                  <c:v>1.0400000028312206E-3</c:v>
                </c:pt>
                <c:pt idx="570">
                  <c:v>4.0399999998044223E-3</c:v>
                </c:pt>
                <c:pt idx="586">
                  <c:v>-2.2820000012870878E-3</c:v>
                </c:pt>
                <c:pt idx="588">
                  <c:v>-4.1740000015124679E-3</c:v>
                </c:pt>
                <c:pt idx="591">
                  <c:v>-1.9000000029336661E-3</c:v>
                </c:pt>
                <c:pt idx="595">
                  <c:v>4.1999992390628904E-5</c:v>
                </c:pt>
                <c:pt idx="597">
                  <c:v>-1.4139999984763563E-3</c:v>
                </c:pt>
                <c:pt idx="601">
                  <c:v>2.9080000022077002E-3</c:v>
                </c:pt>
                <c:pt idx="606">
                  <c:v>9.111000006669201E-3</c:v>
                </c:pt>
                <c:pt idx="657">
                  <c:v>-1.2199999982840382E-3</c:v>
                </c:pt>
                <c:pt idx="661">
                  <c:v>-1.2360000037006103E-3</c:v>
                </c:pt>
                <c:pt idx="666">
                  <c:v>-1.1200000080862083E-3</c:v>
                </c:pt>
                <c:pt idx="678">
                  <c:v>-6.7599999601952732E-4</c:v>
                </c:pt>
                <c:pt idx="686">
                  <c:v>-1.8559999953140505E-3</c:v>
                </c:pt>
                <c:pt idx="935">
                  <c:v>3.70519999996759E-2</c:v>
                </c:pt>
                <c:pt idx="936">
                  <c:v>3.7318000002414919E-2</c:v>
                </c:pt>
                <c:pt idx="948">
                  <c:v>4.693799999949988E-2</c:v>
                </c:pt>
                <c:pt idx="1004">
                  <c:v>9.8096000001532957E-2</c:v>
                </c:pt>
                <c:pt idx="1007">
                  <c:v>9.8114000000350643E-2</c:v>
                </c:pt>
                <c:pt idx="1021">
                  <c:v>0.12032599999656668</c:v>
                </c:pt>
                <c:pt idx="1024">
                  <c:v>0.12301400000433205</c:v>
                </c:pt>
                <c:pt idx="1038">
                  <c:v>0.135258000002068</c:v>
                </c:pt>
                <c:pt idx="1046">
                  <c:v>0.14115999999921769</c:v>
                </c:pt>
                <c:pt idx="1051">
                  <c:v>0.14265999999770429</c:v>
                </c:pt>
                <c:pt idx="1060">
                  <c:v>0.15067000000271946</c:v>
                </c:pt>
                <c:pt idx="1062">
                  <c:v>0.15301999999792315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A6-4E4F-8498-C79D2C8D8A16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2'!$F$21:$F$1923</c:f>
              <c:numCache>
                <c:formatCode>General</c:formatCode>
                <c:ptCount val="1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2'!$K$21:$K$1923</c:f>
              <c:numCache>
                <c:formatCode>General</c:formatCode>
                <c:ptCount val="1903"/>
                <c:pt idx="930">
                  <c:v>3.3673999998427462E-2</c:v>
                </c:pt>
                <c:pt idx="966">
                  <c:v>6.227999999828171E-2</c:v>
                </c:pt>
                <c:pt idx="994">
                  <c:v>9.4073999993270263E-2</c:v>
                </c:pt>
                <c:pt idx="1005">
                  <c:v>9.8495999998704065E-2</c:v>
                </c:pt>
                <c:pt idx="1014">
                  <c:v>0.10829800000647083</c:v>
                </c:pt>
                <c:pt idx="1028">
                  <c:v>0.12538000000495231</c:v>
                </c:pt>
                <c:pt idx="1029">
                  <c:v>0.12561199999618111</c:v>
                </c:pt>
                <c:pt idx="1034">
                  <c:v>0.13265600000158884</c:v>
                </c:pt>
                <c:pt idx="1036">
                  <c:v>0.13496999999915715</c:v>
                </c:pt>
                <c:pt idx="1039">
                  <c:v>0.13497199999983422</c:v>
                </c:pt>
                <c:pt idx="1040">
                  <c:v>0.1350120000060997</c:v>
                </c:pt>
                <c:pt idx="1041">
                  <c:v>0.13562999999703607</c:v>
                </c:pt>
                <c:pt idx="1042">
                  <c:v>0.13562999999703607</c:v>
                </c:pt>
                <c:pt idx="1049">
                  <c:v>0.14279599999281345</c:v>
                </c:pt>
                <c:pt idx="1050">
                  <c:v>0.14267200000176672</c:v>
                </c:pt>
                <c:pt idx="1052">
                  <c:v>0.14338000000134343</c:v>
                </c:pt>
                <c:pt idx="1056">
                  <c:v>0.14981799999804934</c:v>
                </c:pt>
                <c:pt idx="1057">
                  <c:v>0.15604599999642232</c:v>
                </c:pt>
                <c:pt idx="1063">
                  <c:v>0.15239999999903375</c:v>
                </c:pt>
                <c:pt idx="1064">
                  <c:v>0.15647000000171829</c:v>
                </c:pt>
                <c:pt idx="1066">
                  <c:v>0.1575379999994766</c:v>
                </c:pt>
                <c:pt idx="1069">
                  <c:v>0.15967799999634735</c:v>
                </c:pt>
                <c:pt idx="1070">
                  <c:v>0.1597780000010971</c:v>
                </c:pt>
                <c:pt idx="1071">
                  <c:v>0.16017799999826821</c:v>
                </c:pt>
                <c:pt idx="1073">
                  <c:v>0.16462199999659788</c:v>
                </c:pt>
                <c:pt idx="1074">
                  <c:v>0.16539199999533594</c:v>
                </c:pt>
                <c:pt idx="1075">
                  <c:v>0.16582999999809545</c:v>
                </c:pt>
                <c:pt idx="1076">
                  <c:v>0.16569100000197068</c:v>
                </c:pt>
                <c:pt idx="1077">
                  <c:v>0.16572100000485079</c:v>
                </c:pt>
                <c:pt idx="1078">
                  <c:v>0.16556199999467935</c:v>
                </c:pt>
                <c:pt idx="1079">
                  <c:v>0.16656199999852106</c:v>
                </c:pt>
                <c:pt idx="1080">
                  <c:v>0.16882400000031339</c:v>
                </c:pt>
                <c:pt idx="1081">
                  <c:v>0.16926799999782816</c:v>
                </c:pt>
                <c:pt idx="1082">
                  <c:v>0.16999800000485266</c:v>
                </c:pt>
                <c:pt idx="1083">
                  <c:v>0.17139799999858951</c:v>
                </c:pt>
                <c:pt idx="1084">
                  <c:v>0.16949400000157766</c:v>
                </c:pt>
                <c:pt idx="1085">
                  <c:v>0.17044800000439864</c:v>
                </c:pt>
                <c:pt idx="1086">
                  <c:v>0.17003200000181096</c:v>
                </c:pt>
                <c:pt idx="1087">
                  <c:v>0.17033200000150828</c:v>
                </c:pt>
                <c:pt idx="1089">
                  <c:v>0.17181799999525538</c:v>
                </c:pt>
                <c:pt idx="1090">
                  <c:v>0.17201799999747891</c:v>
                </c:pt>
                <c:pt idx="1091">
                  <c:v>0.17201799999747891</c:v>
                </c:pt>
                <c:pt idx="1092">
                  <c:v>0.17222000000037951</c:v>
                </c:pt>
                <c:pt idx="1094">
                  <c:v>0.17342899999493966</c:v>
                </c:pt>
                <c:pt idx="1095">
                  <c:v>0.17312600000150269</c:v>
                </c:pt>
                <c:pt idx="1096">
                  <c:v>0.17332600000372622</c:v>
                </c:pt>
                <c:pt idx="1097">
                  <c:v>0.17315699999744538</c:v>
                </c:pt>
                <c:pt idx="1098">
                  <c:v>0.17373000000225147</c:v>
                </c:pt>
                <c:pt idx="1099">
                  <c:v>0.17373000000225147</c:v>
                </c:pt>
                <c:pt idx="1100">
                  <c:v>0.17379600000276696</c:v>
                </c:pt>
                <c:pt idx="1101">
                  <c:v>0.17389600000024075</c:v>
                </c:pt>
                <c:pt idx="1102">
                  <c:v>0.17363999999361113</c:v>
                </c:pt>
                <c:pt idx="1103">
                  <c:v>0.1736799999998766</c:v>
                </c:pt>
                <c:pt idx="1104">
                  <c:v>0.17348400000628317</c:v>
                </c:pt>
                <c:pt idx="1105">
                  <c:v>0.17380599999887636</c:v>
                </c:pt>
                <c:pt idx="1106">
                  <c:v>0.17380599999887636</c:v>
                </c:pt>
                <c:pt idx="1107">
                  <c:v>0.17400600000109989</c:v>
                </c:pt>
                <c:pt idx="1108">
                  <c:v>0.17379399999481393</c:v>
                </c:pt>
                <c:pt idx="1109">
                  <c:v>0.17368400000123074</c:v>
                </c:pt>
                <c:pt idx="1111">
                  <c:v>0.17315599999710685</c:v>
                </c:pt>
                <c:pt idx="1112">
                  <c:v>0.17345599999680417</c:v>
                </c:pt>
                <c:pt idx="1113">
                  <c:v>0.17345599999680417</c:v>
                </c:pt>
                <c:pt idx="1114">
                  <c:v>0.17300800000521122</c:v>
                </c:pt>
                <c:pt idx="1115">
                  <c:v>0.17350799999985611</c:v>
                </c:pt>
                <c:pt idx="1116">
                  <c:v>0.17370600000140257</c:v>
                </c:pt>
                <c:pt idx="1117">
                  <c:v>0.17355800000223098</c:v>
                </c:pt>
                <c:pt idx="1118">
                  <c:v>0.17368799999530893</c:v>
                </c:pt>
                <c:pt idx="1119">
                  <c:v>0.17362599999614758</c:v>
                </c:pt>
                <c:pt idx="1120">
                  <c:v>0.17439400000148453</c:v>
                </c:pt>
                <c:pt idx="1121">
                  <c:v>0.17489400000340538</c:v>
                </c:pt>
                <c:pt idx="1122">
                  <c:v>0.17493599999579601</c:v>
                </c:pt>
                <c:pt idx="1123">
                  <c:v>0.17493599999579601</c:v>
                </c:pt>
                <c:pt idx="1124">
                  <c:v>0.175838000002841</c:v>
                </c:pt>
                <c:pt idx="1125">
                  <c:v>0.17603800000506453</c:v>
                </c:pt>
                <c:pt idx="1126">
                  <c:v>0.17805699999735225</c:v>
                </c:pt>
                <c:pt idx="1127">
                  <c:v>0.17695599999569822</c:v>
                </c:pt>
                <c:pt idx="1128">
                  <c:v>0.17900499999814201</c:v>
                </c:pt>
                <c:pt idx="1129">
                  <c:v>0.1774680000016815</c:v>
                </c:pt>
                <c:pt idx="1130">
                  <c:v>0.1772179999970831</c:v>
                </c:pt>
                <c:pt idx="1131">
                  <c:v>0.17965099999855738</c:v>
                </c:pt>
                <c:pt idx="1132">
                  <c:v>0.17822399999568006</c:v>
                </c:pt>
                <c:pt idx="1133">
                  <c:v>0.17861699999775738</c:v>
                </c:pt>
                <c:pt idx="1134">
                  <c:v>0.1834789999993518</c:v>
                </c:pt>
                <c:pt idx="1135">
                  <c:v>0.17933800000173505</c:v>
                </c:pt>
                <c:pt idx="1136">
                  <c:v>0.18118699999467935</c:v>
                </c:pt>
                <c:pt idx="1137">
                  <c:v>0.17835299999569543</c:v>
                </c:pt>
                <c:pt idx="1138">
                  <c:v>0.17916799999511568</c:v>
                </c:pt>
                <c:pt idx="1139">
                  <c:v>0.17526100000395672</c:v>
                </c:pt>
                <c:pt idx="1140">
                  <c:v>0.17880999999761116</c:v>
                </c:pt>
                <c:pt idx="1141">
                  <c:v>0.17927400000189664</c:v>
                </c:pt>
                <c:pt idx="1142">
                  <c:v>0.17987400000129128</c:v>
                </c:pt>
                <c:pt idx="1143">
                  <c:v>0.1790160000018659</c:v>
                </c:pt>
                <c:pt idx="1144">
                  <c:v>0.17981600000348408</c:v>
                </c:pt>
                <c:pt idx="1145">
                  <c:v>0.17892399999982445</c:v>
                </c:pt>
                <c:pt idx="1146">
                  <c:v>0.17992400000366615</c:v>
                </c:pt>
                <c:pt idx="1147">
                  <c:v>0.17968999999720836</c:v>
                </c:pt>
                <c:pt idx="1148">
                  <c:v>0.18009000000165543</c:v>
                </c:pt>
                <c:pt idx="1149">
                  <c:v>0.181934000000183</c:v>
                </c:pt>
                <c:pt idx="1150">
                  <c:v>0.181934000000183</c:v>
                </c:pt>
                <c:pt idx="1151">
                  <c:v>0.18371000000479398</c:v>
                </c:pt>
                <c:pt idx="1152">
                  <c:v>0.18220000000292202</c:v>
                </c:pt>
                <c:pt idx="1153">
                  <c:v>0.18319999999948777</c:v>
                </c:pt>
                <c:pt idx="1154">
                  <c:v>0.18236599999363534</c:v>
                </c:pt>
                <c:pt idx="1155">
                  <c:v>0.18326600000000326</c:v>
                </c:pt>
                <c:pt idx="1156">
                  <c:v>0.18180999999458436</c:v>
                </c:pt>
                <c:pt idx="1157">
                  <c:v>0.18380999999499181</c:v>
                </c:pt>
                <c:pt idx="1158">
                  <c:v>0.18389299999398645</c:v>
                </c:pt>
                <c:pt idx="1159">
                  <c:v>0.18610800000169547</c:v>
                </c:pt>
                <c:pt idx="1160">
                  <c:v>0.18219200000021374</c:v>
                </c:pt>
                <c:pt idx="1161">
                  <c:v>0.1830919999993057</c:v>
                </c:pt>
                <c:pt idx="1162">
                  <c:v>0.18617799999628915</c:v>
                </c:pt>
                <c:pt idx="1163">
                  <c:v>0.18697799999790732</c:v>
                </c:pt>
                <c:pt idx="1164">
                  <c:v>0.18714400000317255</c:v>
                </c:pt>
                <c:pt idx="1165">
                  <c:v>0.1855879999930039</c:v>
                </c:pt>
                <c:pt idx="1166">
                  <c:v>0.1866879999943194</c:v>
                </c:pt>
                <c:pt idx="1167">
                  <c:v>0.18491999999969266</c:v>
                </c:pt>
                <c:pt idx="1168">
                  <c:v>0.18721999999979744</c:v>
                </c:pt>
                <c:pt idx="1169">
                  <c:v>0.18486200000188546</c:v>
                </c:pt>
                <c:pt idx="1170">
                  <c:v>0.18716200000199024</c:v>
                </c:pt>
                <c:pt idx="1171">
                  <c:v>0.18700199999875622</c:v>
                </c:pt>
                <c:pt idx="1172">
                  <c:v>0.18730199999845354</c:v>
                </c:pt>
                <c:pt idx="1173">
                  <c:v>0.18730199999845354</c:v>
                </c:pt>
                <c:pt idx="1174">
                  <c:v>0.18760199999815086</c:v>
                </c:pt>
                <c:pt idx="1175">
                  <c:v>0.18777799999952549</c:v>
                </c:pt>
                <c:pt idx="1176">
                  <c:v>0.18807799999922281</c:v>
                </c:pt>
                <c:pt idx="1177">
                  <c:v>0.19214599999395432</c:v>
                </c:pt>
                <c:pt idx="1178">
                  <c:v>0.19234599999617785</c:v>
                </c:pt>
                <c:pt idx="1179">
                  <c:v>0.19253200000093784</c:v>
                </c:pt>
                <c:pt idx="1180">
                  <c:v>0.19273199999588542</c:v>
                </c:pt>
                <c:pt idx="1181">
                  <c:v>0.19269799999892712</c:v>
                </c:pt>
                <c:pt idx="1182">
                  <c:v>0.1927979999964009</c:v>
                </c:pt>
                <c:pt idx="1183">
                  <c:v>0.19380599999567494</c:v>
                </c:pt>
                <c:pt idx="1184">
                  <c:v>0.19400599999789847</c:v>
                </c:pt>
                <c:pt idx="1185">
                  <c:v>0.19146599999658065</c:v>
                </c:pt>
                <c:pt idx="1186">
                  <c:v>0.19179799999983516</c:v>
                </c:pt>
                <c:pt idx="1187">
                  <c:v>0.19479800000408432</c:v>
                </c:pt>
                <c:pt idx="1188">
                  <c:v>0.19174000000202795</c:v>
                </c:pt>
                <c:pt idx="1189">
                  <c:v>0.19413999999960652</c:v>
                </c:pt>
                <c:pt idx="1190">
                  <c:v>0.1916819999969448</c:v>
                </c:pt>
                <c:pt idx="1191">
                  <c:v>0.19438199999422068</c:v>
                </c:pt>
                <c:pt idx="1192">
                  <c:v>0.19892400000389898</c:v>
                </c:pt>
                <c:pt idx="1193">
                  <c:v>0.1978499999968335</c:v>
                </c:pt>
                <c:pt idx="1194">
                  <c:v>0.19974999999976717</c:v>
                </c:pt>
                <c:pt idx="1195">
                  <c:v>0.20529999999416759</c:v>
                </c:pt>
                <c:pt idx="1196">
                  <c:v>0.20559999999386491</c:v>
                </c:pt>
                <c:pt idx="1197">
                  <c:v>0.20579400000133319</c:v>
                </c:pt>
                <c:pt idx="1198">
                  <c:v>0.20599399999628076</c:v>
                </c:pt>
                <c:pt idx="1199">
                  <c:v>0.20590200000151526</c:v>
                </c:pt>
                <c:pt idx="1200">
                  <c:v>0.20610199999646284</c:v>
                </c:pt>
                <c:pt idx="1201">
                  <c:v>0.20869599999423372</c:v>
                </c:pt>
                <c:pt idx="1202">
                  <c:v>0.20889599999645725</c:v>
                </c:pt>
                <c:pt idx="1203">
                  <c:v>0.20883799999865005</c:v>
                </c:pt>
                <c:pt idx="1204">
                  <c:v>0.20996200000081444</c:v>
                </c:pt>
                <c:pt idx="1205">
                  <c:v>0.20996200000081444</c:v>
                </c:pt>
                <c:pt idx="1206">
                  <c:v>0.21036199999798555</c:v>
                </c:pt>
                <c:pt idx="1207">
                  <c:v>0.21029400000406895</c:v>
                </c:pt>
                <c:pt idx="1208">
                  <c:v>0.21029400000406895</c:v>
                </c:pt>
                <c:pt idx="1209">
                  <c:v>0.21049399999901652</c:v>
                </c:pt>
                <c:pt idx="1210">
                  <c:v>0.20973800000501797</c:v>
                </c:pt>
                <c:pt idx="1211">
                  <c:v>0.21043800000188639</c:v>
                </c:pt>
                <c:pt idx="1212">
                  <c:v>0.21073800000158371</c:v>
                </c:pt>
                <c:pt idx="1213">
                  <c:v>0.20967999999993481</c:v>
                </c:pt>
                <c:pt idx="1214">
                  <c:v>0.2101799999945797</c:v>
                </c:pt>
                <c:pt idx="1215">
                  <c:v>0.21067999999650056</c:v>
                </c:pt>
                <c:pt idx="1216">
                  <c:v>0.2106019999991986</c:v>
                </c:pt>
                <c:pt idx="1217">
                  <c:v>0.21140200000081677</c:v>
                </c:pt>
                <c:pt idx="1218">
                  <c:v>0.21140200000081677</c:v>
                </c:pt>
                <c:pt idx="1219">
                  <c:v>0.21098000000347383</c:v>
                </c:pt>
                <c:pt idx="1220">
                  <c:v>0.21422399999573827</c:v>
                </c:pt>
                <c:pt idx="1221">
                  <c:v>0.21505599999363767</c:v>
                </c:pt>
                <c:pt idx="1222">
                  <c:v>0.21608199999900535</c:v>
                </c:pt>
                <c:pt idx="1223">
                  <c:v>0.21892400000069756</c:v>
                </c:pt>
                <c:pt idx="1224">
                  <c:v>0.21866799999406794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A6-4E4F-8498-C79D2C8D8A16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2'!$F$21:$F$1923</c:f>
              <c:numCache>
                <c:formatCode>General</c:formatCode>
                <c:ptCount val="1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2'!$L$21:$L$1923</c:f>
              <c:numCache>
                <c:formatCode>General</c:formatCode>
                <c:ptCount val="1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5A6-4E4F-8498-C79D2C8D8A16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2'!$F$21:$F$1923</c:f>
              <c:numCache>
                <c:formatCode>General</c:formatCode>
                <c:ptCount val="1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2'!$M$21:$M$1923</c:f>
              <c:numCache>
                <c:formatCode>General</c:formatCode>
                <c:ptCount val="1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5A6-4E4F-8498-C79D2C8D8A16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2'!$F$21:$F$1923</c:f>
              <c:numCache>
                <c:formatCode>General</c:formatCode>
                <c:ptCount val="1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2'!$N$21:$N$1923</c:f>
              <c:numCache>
                <c:formatCode>General</c:formatCode>
                <c:ptCount val="1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5A6-4E4F-8498-C79D2C8D8A16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2'!$F$21:$F$1923</c:f>
              <c:numCache>
                <c:formatCode>General</c:formatCode>
                <c:ptCount val="1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2'!$O$21:$O$1923</c:f>
              <c:numCache>
                <c:formatCode>General</c:formatCode>
                <c:ptCount val="1903"/>
                <c:pt idx="0">
                  <c:v>-0.16637770330279009</c:v>
                </c:pt>
                <c:pt idx="1">
                  <c:v>-0.16445298083600612</c:v>
                </c:pt>
                <c:pt idx="2">
                  <c:v>-0.16125656673938277</c:v>
                </c:pt>
                <c:pt idx="3">
                  <c:v>-0.15127550594734596</c:v>
                </c:pt>
                <c:pt idx="4">
                  <c:v>-0.14946764163033102</c:v>
                </c:pt>
                <c:pt idx="5">
                  <c:v>-0.14746730506663769</c:v>
                </c:pt>
                <c:pt idx="6">
                  <c:v>-0.14605125925178949</c:v>
                </c:pt>
                <c:pt idx="7">
                  <c:v>-0.14409904074976576</c:v>
                </c:pt>
                <c:pt idx="8">
                  <c:v>-0.14228430242394088</c:v>
                </c:pt>
                <c:pt idx="9">
                  <c:v>-0.1384417314991829</c:v>
                </c:pt>
                <c:pt idx="10">
                  <c:v>-0.13376740550842187</c:v>
                </c:pt>
                <c:pt idx="11">
                  <c:v>-0.13083220374657631</c:v>
                </c:pt>
                <c:pt idx="12">
                  <c:v>-0.1275464275354237</c:v>
                </c:pt>
                <c:pt idx="13">
                  <c:v>-0.12519551652242331</c:v>
                </c:pt>
                <c:pt idx="14">
                  <c:v>-0.12200597643460988</c:v>
                </c:pt>
                <c:pt idx="15">
                  <c:v>-0.11940072709564159</c:v>
                </c:pt>
                <c:pt idx="16">
                  <c:v>-0.11546192004754441</c:v>
                </c:pt>
                <c:pt idx="17">
                  <c:v>-0.11231362401259065</c:v>
                </c:pt>
                <c:pt idx="18">
                  <c:v>-0.10924094207454625</c:v>
                </c:pt>
                <c:pt idx="19">
                  <c:v>-0.1057558196079053</c:v>
                </c:pt>
                <c:pt idx="20">
                  <c:v>-0.10573519758147547</c:v>
                </c:pt>
                <c:pt idx="21">
                  <c:v>-0.10570082753742575</c:v>
                </c:pt>
                <c:pt idx="22">
                  <c:v>-0.1056355244537313</c:v>
                </c:pt>
                <c:pt idx="23">
                  <c:v>-0.10560802841849153</c:v>
                </c:pt>
                <c:pt idx="24">
                  <c:v>-0.10558396938765673</c:v>
                </c:pt>
                <c:pt idx="25">
                  <c:v>-0.10558396938765673</c:v>
                </c:pt>
                <c:pt idx="26">
                  <c:v>-0.10546023722907777</c:v>
                </c:pt>
                <c:pt idx="27">
                  <c:v>-0.10541211916740817</c:v>
                </c:pt>
                <c:pt idx="28">
                  <c:v>-0.10532275705287891</c:v>
                </c:pt>
                <c:pt idx="29">
                  <c:v>-0.10517152885906017</c:v>
                </c:pt>
                <c:pt idx="30">
                  <c:v>-0.10510278877096074</c:v>
                </c:pt>
                <c:pt idx="31">
                  <c:v>-0.1050477967004812</c:v>
                </c:pt>
                <c:pt idx="32">
                  <c:v>-0.10502717467405137</c:v>
                </c:pt>
                <c:pt idx="33">
                  <c:v>-0.10493093855071217</c:v>
                </c:pt>
                <c:pt idx="34">
                  <c:v>-0.10423666366090796</c:v>
                </c:pt>
                <c:pt idx="35">
                  <c:v>-0.10421604163447813</c:v>
                </c:pt>
                <c:pt idx="37">
                  <c:v>-0.10414042753756876</c:v>
                </c:pt>
                <c:pt idx="38">
                  <c:v>-0.1040991834847091</c:v>
                </c:pt>
                <c:pt idx="39">
                  <c:v>-0.10404419141422956</c:v>
                </c:pt>
                <c:pt idx="40">
                  <c:v>-0.10402356938779973</c:v>
                </c:pt>
                <c:pt idx="41">
                  <c:v>-0.10392733326446053</c:v>
                </c:pt>
                <c:pt idx="42">
                  <c:v>-0.10390671123803071</c:v>
                </c:pt>
                <c:pt idx="43">
                  <c:v>-0.10383109714112133</c:v>
                </c:pt>
                <c:pt idx="44">
                  <c:v>-0.10375548304421198</c:v>
                </c:pt>
                <c:pt idx="45">
                  <c:v>-0.10350801872705404</c:v>
                </c:pt>
                <c:pt idx="46">
                  <c:v>-0.10348739670062421</c:v>
                </c:pt>
                <c:pt idx="47">
                  <c:v>-0.10340490859490489</c:v>
                </c:pt>
                <c:pt idx="48">
                  <c:v>-0.10331554648037564</c:v>
                </c:pt>
                <c:pt idx="49">
                  <c:v>-0.10331554648037564</c:v>
                </c:pt>
                <c:pt idx="50">
                  <c:v>-0.10317806630417678</c:v>
                </c:pt>
                <c:pt idx="51">
                  <c:v>-0.10293060198701884</c:v>
                </c:pt>
                <c:pt idx="52">
                  <c:v>-0.10281374383724982</c:v>
                </c:pt>
                <c:pt idx="53">
                  <c:v>-0.10267626366105097</c:v>
                </c:pt>
                <c:pt idx="54">
                  <c:v>-0.10229131916769417</c:v>
                </c:pt>
                <c:pt idx="55">
                  <c:v>-0.10223632709721463</c:v>
                </c:pt>
                <c:pt idx="56">
                  <c:v>-0.1021194689474456</c:v>
                </c:pt>
                <c:pt idx="57">
                  <c:v>-0.1020232328241064</c:v>
                </c:pt>
                <c:pt idx="58">
                  <c:v>-0.1018926266567175</c:v>
                </c:pt>
                <c:pt idx="59">
                  <c:v>-0.10188575264790756</c:v>
                </c:pt>
                <c:pt idx="60">
                  <c:v>-0.10181701255980813</c:v>
                </c:pt>
                <c:pt idx="61">
                  <c:v>-0.10181013855099819</c:v>
                </c:pt>
                <c:pt idx="62">
                  <c:v>-0.10139082401359167</c:v>
                </c:pt>
                <c:pt idx="63">
                  <c:v>-0.10129458789025247</c:v>
                </c:pt>
                <c:pt idx="64">
                  <c:v>-0.10127396586382265</c:v>
                </c:pt>
                <c:pt idx="65">
                  <c:v>-0.10110211564357409</c:v>
                </c:pt>
                <c:pt idx="66">
                  <c:v>-0.10110211564357409</c:v>
                </c:pt>
                <c:pt idx="67">
                  <c:v>-0.10108149361714426</c:v>
                </c:pt>
                <c:pt idx="68">
                  <c:v>-0.10100587952023489</c:v>
                </c:pt>
                <c:pt idx="69">
                  <c:v>-0.10083402929998632</c:v>
                </c:pt>
                <c:pt idx="70">
                  <c:v>-0.10058656498282838</c:v>
                </c:pt>
                <c:pt idx="71">
                  <c:v>-0.10048345485067924</c:v>
                </c:pt>
                <c:pt idx="72">
                  <c:v>-0.10048345485067924</c:v>
                </c:pt>
                <c:pt idx="73">
                  <c:v>-0.10038721872734004</c:v>
                </c:pt>
                <c:pt idx="74">
                  <c:v>-0.10031160463043066</c:v>
                </c:pt>
                <c:pt idx="75">
                  <c:v>-0.10023599053352131</c:v>
                </c:pt>
                <c:pt idx="76">
                  <c:v>-0.10017412445423182</c:v>
                </c:pt>
                <c:pt idx="77">
                  <c:v>-9.9713565863965653E-2</c:v>
                </c:pt>
                <c:pt idx="78">
                  <c:v>-9.859997643675493E-2</c:v>
                </c:pt>
                <c:pt idx="79">
                  <c:v>-9.8524362339845559E-2</c:v>
                </c:pt>
                <c:pt idx="80">
                  <c:v>-9.8503740313415744E-2</c:v>
                </c:pt>
                <c:pt idx="81">
                  <c:v>-9.8407504190076545E-2</c:v>
                </c:pt>
                <c:pt idx="82">
                  <c:v>-9.8386882163646716E-2</c:v>
                </c:pt>
                <c:pt idx="83">
                  <c:v>-9.8270024013877688E-2</c:v>
                </c:pt>
                <c:pt idx="84">
                  <c:v>-9.824940198744786E-2</c:v>
                </c:pt>
                <c:pt idx="85">
                  <c:v>-9.824940198744786E-2</c:v>
                </c:pt>
                <c:pt idx="86">
                  <c:v>-9.820128392577826E-2</c:v>
                </c:pt>
                <c:pt idx="87">
                  <c:v>-9.8056929740769461E-2</c:v>
                </c:pt>
                <c:pt idx="88">
                  <c:v>-9.7960693617430261E-2</c:v>
                </c:pt>
                <c:pt idx="89">
                  <c:v>-9.7678859256222605E-2</c:v>
                </c:pt>
                <c:pt idx="90">
                  <c:v>-9.7465764983114392E-2</c:v>
                </c:pt>
                <c:pt idx="91">
                  <c:v>-9.6634009917111324E-2</c:v>
                </c:pt>
                <c:pt idx="92">
                  <c:v>-9.6579017846631782E-2</c:v>
                </c:pt>
                <c:pt idx="93">
                  <c:v>-9.6441537670432925E-2</c:v>
                </c:pt>
                <c:pt idx="94">
                  <c:v>-9.5651026657289515E-2</c:v>
                </c:pt>
                <c:pt idx="95">
                  <c:v>-9.5156098022973631E-2</c:v>
                </c:pt>
                <c:pt idx="96">
                  <c:v>-9.4771153529616847E-2</c:v>
                </c:pt>
                <c:pt idx="97">
                  <c:v>-9.4633673353417991E-2</c:v>
                </c:pt>
                <c:pt idx="98">
                  <c:v>-9.3850036349084523E-2</c:v>
                </c:pt>
                <c:pt idx="99">
                  <c:v>-9.2867053089262713E-2</c:v>
                </c:pt>
                <c:pt idx="100">
                  <c:v>-9.2770816965923514E-2</c:v>
                </c:pt>
                <c:pt idx="101">
                  <c:v>-9.2310258375657345E-2</c:v>
                </c:pt>
                <c:pt idx="102">
                  <c:v>-9.1829077758961361E-2</c:v>
                </c:pt>
                <c:pt idx="103">
                  <c:v>-9.175346366205199E-2</c:v>
                </c:pt>
                <c:pt idx="104">
                  <c:v>-9.1732841635622162E-2</c:v>
                </c:pt>
                <c:pt idx="105">
                  <c:v>-9.1526621371323877E-2</c:v>
                </c:pt>
                <c:pt idx="106">
                  <c:v>-9.0887338551999208E-2</c:v>
                </c:pt>
                <c:pt idx="107">
                  <c:v>-8.8728899785677204E-2</c:v>
                </c:pt>
                <c:pt idx="108">
                  <c:v>-8.7154751768200311E-2</c:v>
                </c:pt>
                <c:pt idx="109">
                  <c:v>-8.7037893618431283E-2</c:v>
                </c:pt>
                <c:pt idx="110">
                  <c:v>-8.7017271592001455E-2</c:v>
                </c:pt>
                <c:pt idx="111">
                  <c:v>-8.6921035468662269E-2</c:v>
                </c:pt>
                <c:pt idx="112">
                  <c:v>-8.6632327098644671E-2</c:v>
                </c:pt>
                <c:pt idx="113">
                  <c:v>-8.6577335028165128E-2</c:v>
                </c:pt>
                <c:pt idx="114">
                  <c:v>-8.6577335028165128E-2</c:v>
                </c:pt>
                <c:pt idx="115">
                  <c:v>-8.6501720931255757E-2</c:v>
                </c:pt>
                <c:pt idx="116">
                  <c:v>-8.6481098904825929E-2</c:v>
                </c:pt>
                <c:pt idx="117">
                  <c:v>-8.64604768783961E-2</c:v>
                </c:pt>
                <c:pt idx="118">
                  <c:v>-8.6439854851966272E-2</c:v>
                </c:pt>
                <c:pt idx="119">
                  <c:v>-8.5553107715483662E-2</c:v>
                </c:pt>
                <c:pt idx="120">
                  <c:v>-8.4631990534951337E-2</c:v>
                </c:pt>
                <c:pt idx="121">
                  <c:v>-8.3339676878682115E-2</c:v>
                </c:pt>
                <c:pt idx="122">
                  <c:v>-8.3284684808202572E-2</c:v>
                </c:pt>
                <c:pt idx="123">
                  <c:v>-8.3209070711293201E-2</c:v>
                </c:pt>
                <c:pt idx="124">
                  <c:v>-8.3188448684863373E-2</c:v>
                </c:pt>
                <c:pt idx="125">
                  <c:v>-8.2920362341275602E-2</c:v>
                </c:pt>
                <c:pt idx="126">
                  <c:v>-8.2748512121027046E-2</c:v>
                </c:pt>
                <c:pt idx="127">
                  <c:v>-8.2576661900778475E-2</c:v>
                </c:pt>
                <c:pt idx="128">
                  <c:v>-8.1669292737866023E-2</c:v>
                </c:pt>
                <c:pt idx="129">
                  <c:v>-8.1648670711436208E-2</c:v>
                </c:pt>
                <c:pt idx="130">
                  <c:v>-8.1497442517617466E-2</c:v>
                </c:pt>
                <c:pt idx="131">
                  <c:v>-8.1401206394278267E-2</c:v>
                </c:pt>
                <c:pt idx="132">
                  <c:v>-8.1208734147599868E-2</c:v>
                </c:pt>
                <c:pt idx="133">
                  <c:v>-8.1188112121170039E-2</c:v>
                </c:pt>
                <c:pt idx="134">
                  <c:v>-8.1133120050690496E-2</c:v>
                </c:pt>
                <c:pt idx="135">
                  <c:v>-8.1071253971401011E-2</c:v>
                </c:pt>
                <c:pt idx="136">
                  <c:v>-8.001265661466983E-2</c:v>
                </c:pt>
                <c:pt idx="137">
                  <c:v>-7.9861428420851102E-2</c:v>
                </c:pt>
                <c:pt idx="138">
                  <c:v>-7.9861428420851102E-2</c:v>
                </c:pt>
                <c:pt idx="139">
                  <c:v>-7.9765192297511903E-2</c:v>
                </c:pt>
                <c:pt idx="140">
                  <c:v>-7.9607090094883218E-2</c:v>
                </c:pt>
                <c:pt idx="141">
                  <c:v>-7.9593342077263332E-2</c:v>
                </c:pt>
                <c:pt idx="142">
                  <c:v>-7.9552098024403675E-2</c:v>
                </c:pt>
                <c:pt idx="143">
                  <c:v>-7.9545224015593732E-2</c:v>
                </c:pt>
                <c:pt idx="144">
                  <c:v>-7.9400869830584933E-2</c:v>
                </c:pt>
                <c:pt idx="145">
                  <c:v>-7.9325255733675562E-2</c:v>
                </c:pt>
                <c:pt idx="146">
                  <c:v>-7.9167153531046891E-2</c:v>
                </c:pt>
                <c:pt idx="147">
                  <c:v>-7.9132783486997177E-2</c:v>
                </c:pt>
                <c:pt idx="148">
                  <c:v>-7.9112161460567348E-2</c:v>
                </c:pt>
                <c:pt idx="149">
                  <c:v>-7.909153943413752E-2</c:v>
                </c:pt>
                <c:pt idx="150">
                  <c:v>-7.9015925337228149E-2</c:v>
                </c:pt>
                <c:pt idx="151">
                  <c:v>-7.899530331079832E-2</c:v>
                </c:pt>
                <c:pt idx="152">
                  <c:v>-7.8184170271225067E-2</c:v>
                </c:pt>
                <c:pt idx="153">
                  <c:v>-7.7957327980496968E-2</c:v>
                </c:pt>
                <c:pt idx="154">
                  <c:v>-7.793670595406714E-2</c:v>
                </c:pt>
                <c:pt idx="155">
                  <c:v>-7.7916083927637311E-2</c:v>
                </c:pt>
                <c:pt idx="156">
                  <c:v>-7.7874839874777654E-2</c:v>
                </c:pt>
                <c:pt idx="157">
                  <c:v>-7.7778603751438455E-2</c:v>
                </c:pt>
                <c:pt idx="158">
                  <c:v>-7.6568778200888532E-2</c:v>
                </c:pt>
                <c:pt idx="159">
                  <c:v>-7.4046016967639558E-2</c:v>
                </c:pt>
                <c:pt idx="160">
                  <c:v>-7.2396254853253308E-2</c:v>
                </c:pt>
                <c:pt idx="161">
                  <c:v>-7.0643382606717917E-2</c:v>
                </c:pt>
                <c:pt idx="162">
                  <c:v>-7.0588390536238374E-2</c:v>
                </c:pt>
                <c:pt idx="163">
                  <c:v>-7.047153238646936E-2</c:v>
                </c:pt>
                <c:pt idx="164">
                  <c:v>-6.7103268069597419E-2</c:v>
                </c:pt>
                <c:pt idx="165">
                  <c:v>-6.5350395823062027E-2</c:v>
                </c:pt>
                <c:pt idx="166">
                  <c:v>-6.5061687453044442E-2</c:v>
                </c:pt>
                <c:pt idx="167">
                  <c:v>-6.4889837232795872E-2</c:v>
                </c:pt>
                <c:pt idx="168">
                  <c:v>-6.4848593179936215E-2</c:v>
                </c:pt>
                <c:pt idx="169">
                  <c:v>-6.4793601109456672E-2</c:v>
                </c:pt>
                <c:pt idx="170">
                  <c:v>-6.4353664545620332E-2</c:v>
                </c:pt>
                <c:pt idx="171">
                  <c:v>-6.2545800228605397E-2</c:v>
                </c:pt>
                <c:pt idx="172">
                  <c:v>-6.1714045162602336E-2</c:v>
                </c:pt>
                <c:pt idx="173">
                  <c:v>-6.1370344722105195E-2</c:v>
                </c:pt>
                <c:pt idx="174">
                  <c:v>-6.1177872475426803E-2</c:v>
                </c:pt>
                <c:pt idx="175">
                  <c:v>-5.9617472475569804E-2</c:v>
                </c:pt>
                <c:pt idx="176">
                  <c:v>-5.9617472475569804E-2</c:v>
                </c:pt>
                <c:pt idx="177">
                  <c:v>-5.9521236352230611E-2</c:v>
                </c:pt>
                <c:pt idx="178">
                  <c:v>-5.9479992299370954E-2</c:v>
                </c:pt>
                <c:pt idx="179">
                  <c:v>-5.9170661902923527E-2</c:v>
                </c:pt>
                <c:pt idx="180">
                  <c:v>-5.9095047806014163E-2</c:v>
                </c:pt>
                <c:pt idx="181">
                  <c:v>-5.9074425779584334E-2</c:v>
                </c:pt>
                <c:pt idx="182">
                  <c:v>-5.904005573553462E-2</c:v>
                </c:pt>
                <c:pt idx="183">
                  <c:v>-5.9019433709104792E-2</c:v>
                </c:pt>
                <c:pt idx="184">
                  <c:v>-5.8730725339087193E-2</c:v>
                </c:pt>
                <c:pt idx="185">
                  <c:v>-5.7733994061645505E-2</c:v>
                </c:pt>
                <c:pt idx="186">
                  <c:v>-5.7713372035215676E-2</c:v>
                </c:pt>
                <c:pt idx="187">
                  <c:v>-5.7713372035215676E-2</c:v>
                </c:pt>
                <c:pt idx="188">
                  <c:v>-5.7637757938306305E-2</c:v>
                </c:pt>
                <c:pt idx="189">
                  <c:v>-5.7589639876636706E-2</c:v>
                </c:pt>
                <c:pt idx="190">
                  <c:v>-5.7562143841396934E-2</c:v>
                </c:pt>
                <c:pt idx="191">
                  <c:v>-5.7541521814967106E-2</c:v>
                </c:pt>
                <c:pt idx="192">
                  <c:v>-5.7459033709247792E-2</c:v>
                </c:pt>
                <c:pt idx="193">
                  <c:v>-5.7445285691627906E-2</c:v>
                </c:pt>
                <c:pt idx="194">
                  <c:v>-5.7445285691627906E-2</c:v>
                </c:pt>
                <c:pt idx="195">
                  <c:v>-5.7331864546263857E-2</c:v>
                </c:pt>
                <c:pt idx="196">
                  <c:v>-5.6888490978022552E-2</c:v>
                </c:pt>
                <c:pt idx="197">
                  <c:v>-5.5884885691770914E-2</c:v>
                </c:pt>
                <c:pt idx="198">
                  <c:v>-5.5884885691770914E-2</c:v>
                </c:pt>
                <c:pt idx="199">
                  <c:v>-5.5884885691770914E-2</c:v>
                </c:pt>
                <c:pt idx="200">
                  <c:v>-5.5809271594861543E-2</c:v>
                </c:pt>
                <c:pt idx="201">
                  <c:v>-5.5788649568431714E-2</c:v>
                </c:pt>
                <c:pt idx="202">
                  <c:v>-5.5788649568431714E-2</c:v>
                </c:pt>
                <c:pt idx="203">
                  <c:v>-5.5788649568431714E-2</c:v>
                </c:pt>
                <c:pt idx="204">
                  <c:v>-5.5726783489142229E-2</c:v>
                </c:pt>
                <c:pt idx="206">
                  <c:v>-5.5616799348183144E-2</c:v>
                </c:pt>
                <c:pt idx="208">
                  <c:v>-5.5231854854826352E-2</c:v>
                </c:pt>
                <c:pt idx="209">
                  <c:v>-5.5231854854826352E-2</c:v>
                </c:pt>
                <c:pt idx="210">
                  <c:v>-5.5156240757916981E-2</c:v>
                </c:pt>
                <c:pt idx="211">
                  <c:v>-5.4943146484808761E-2</c:v>
                </c:pt>
                <c:pt idx="212">
                  <c:v>-5.4269493621434378E-2</c:v>
                </c:pt>
                <c:pt idx="213">
                  <c:v>-5.4173257498095179E-2</c:v>
                </c:pt>
                <c:pt idx="214">
                  <c:v>-5.4173257498095179E-2</c:v>
                </c:pt>
                <c:pt idx="215">
                  <c:v>-5.415263547166535E-2</c:v>
                </c:pt>
                <c:pt idx="216">
                  <c:v>-5.4001407277846608E-2</c:v>
                </c:pt>
                <c:pt idx="217">
                  <c:v>-5.388454912807758E-2</c:v>
                </c:pt>
                <c:pt idx="218">
                  <c:v>-5.2324149128220587E-2</c:v>
                </c:pt>
                <c:pt idx="219">
                  <c:v>-5.2227913004881388E-2</c:v>
                </c:pt>
                <c:pt idx="220">
                  <c:v>-5.2186668952021731E-2</c:v>
                </c:pt>
                <c:pt idx="221">
                  <c:v>-5.2172920934401845E-2</c:v>
                </c:pt>
                <c:pt idx="222">
                  <c:v>-5.2166046925591902E-2</c:v>
                </c:pt>
                <c:pt idx="223">
                  <c:v>-5.2152298907972017E-2</c:v>
                </c:pt>
                <c:pt idx="225">
                  <c:v>-5.2056062784632824E-2</c:v>
                </c:pt>
                <c:pt idx="226">
                  <c:v>-5.1712362344135683E-2</c:v>
                </c:pt>
                <c:pt idx="227">
                  <c:v>-5.1650496264846198E-2</c:v>
                </c:pt>
                <c:pt idx="228">
                  <c:v>-5.1609252211986548E-2</c:v>
                </c:pt>
                <c:pt idx="229">
                  <c:v>-5.1609252211986548E-2</c:v>
                </c:pt>
                <c:pt idx="230">
                  <c:v>-5.1609252211986548E-2</c:v>
                </c:pt>
                <c:pt idx="231">
                  <c:v>-5.11349456041005E-2</c:v>
                </c:pt>
                <c:pt idx="232">
                  <c:v>-5.11349456041005E-2</c:v>
                </c:pt>
                <c:pt idx="233">
                  <c:v>-5.024819846761789E-2</c:v>
                </c:pt>
                <c:pt idx="234">
                  <c:v>-5.015196234427869E-2</c:v>
                </c:pt>
                <c:pt idx="235">
                  <c:v>-5.015196234427869E-2</c:v>
                </c:pt>
                <c:pt idx="236">
                  <c:v>-5.0076348247369319E-2</c:v>
                </c:pt>
                <c:pt idx="237">
                  <c:v>-4.8323476000833927E-2</c:v>
                </c:pt>
                <c:pt idx="238">
                  <c:v>-4.8323476000833927E-2</c:v>
                </c:pt>
                <c:pt idx="239">
                  <c:v>-4.8323476000833927E-2</c:v>
                </c:pt>
                <c:pt idx="240">
                  <c:v>-4.8247861903924556E-2</c:v>
                </c:pt>
                <c:pt idx="241">
                  <c:v>-4.7993523577956679E-2</c:v>
                </c:pt>
                <c:pt idx="242">
                  <c:v>-4.6783698027406763E-2</c:v>
                </c:pt>
                <c:pt idx="243">
                  <c:v>-4.6783698027406763E-2</c:v>
                </c:pt>
                <c:pt idx="244">
                  <c:v>-4.6783698027406763E-2</c:v>
                </c:pt>
                <c:pt idx="245">
                  <c:v>-4.6687461904067563E-2</c:v>
                </c:pt>
                <c:pt idx="246">
                  <c:v>-4.6687461904067563E-2</c:v>
                </c:pt>
                <c:pt idx="247">
                  <c:v>-4.6687461904067563E-2</c:v>
                </c:pt>
                <c:pt idx="248">
                  <c:v>-4.6666839877637735E-2</c:v>
                </c:pt>
                <c:pt idx="249">
                  <c:v>-4.6536233710248821E-2</c:v>
                </c:pt>
                <c:pt idx="250">
                  <c:v>-4.6515611683818993E-2</c:v>
                </c:pt>
                <c:pt idx="251">
                  <c:v>-4.6494989657389164E-2</c:v>
                </c:pt>
                <c:pt idx="252">
                  <c:v>-4.6364383490000251E-2</c:v>
                </c:pt>
                <c:pt idx="253">
                  <c:v>-4.6364383490000251E-2</c:v>
                </c:pt>
                <c:pt idx="254">
                  <c:v>-4.4879597587052629E-2</c:v>
                </c:pt>
                <c:pt idx="255">
                  <c:v>-4.4858975560622801E-2</c:v>
                </c:pt>
                <c:pt idx="256">
                  <c:v>-4.4611511243464859E-2</c:v>
                </c:pt>
                <c:pt idx="257">
                  <c:v>-4.4611511243464859E-2</c:v>
                </c:pt>
                <c:pt idx="258">
                  <c:v>-4.4611511243464859E-2</c:v>
                </c:pt>
                <c:pt idx="259">
                  <c:v>-4.4535897146555495E-2</c:v>
                </c:pt>
                <c:pt idx="260">
                  <c:v>-4.4535897146555495E-2</c:v>
                </c:pt>
                <c:pt idx="261">
                  <c:v>-4.4535897146555495E-2</c:v>
                </c:pt>
                <c:pt idx="262">
                  <c:v>-4.4535897146555495E-2</c:v>
                </c:pt>
                <c:pt idx="263">
                  <c:v>-4.4515275120125666E-2</c:v>
                </c:pt>
                <c:pt idx="264">
                  <c:v>-4.3937858380090476E-2</c:v>
                </c:pt>
                <c:pt idx="265">
                  <c:v>-4.3051111243607866E-2</c:v>
                </c:pt>
                <c:pt idx="266">
                  <c:v>-4.2954875120268667E-2</c:v>
                </c:pt>
                <c:pt idx="267">
                  <c:v>-4.2954875120268667E-2</c:v>
                </c:pt>
                <c:pt idx="268">
                  <c:v>-4.2954875120268667E-2</c:v>
                </c:pt>
                <c:pt idx="269">
                  <c:v>-4.2954875120268667E-2</c:v>
                </c:pt>
                <c:pt idx="270">
                  <c:v>-4.2934253093838838E-2</c:v>
                </c:pt>
                <c:pt idx="271">
                  <c:v>-4.2899883049789124E-2</c:v>
                </c:pt>
                <c:pt idx="272">
                  <c:v>-4.2899883049789124E-2</c:v>
                </c:pt>
                <c:pt idx="273">
                  <c:v>-4.2899883049789124E-2</c:v>
                </c:pt>
                <c:pt idx="274">
                  <c:v>-4.282426895287976E-2</c:v>
                </c:pt>
                <c:pt idx="275">
                  <c:v>-4.2803646926449931E-2</c:v>
                </c:pt>
                <c:pt idx="276">
                  <c:v>-4.2796772917639989E-2</c:v>
                </c:pt>
                <c:pt idx="277">
                  <c:v>-4.2783024900020103E-2</c:v>
                </c:pt>
                <c:pt idx="278">
                  <c:v>-4.2783024900020103E-2</c:v>
                </c:pt>
                <c:pt idx="279">
                  <c:v>-4.2762402873590274E-2</c:v>
                </c:pt>
                <c:pt idx="280">
                  <c:v>-4.2762402873590274E-2</c:v>
                </c:pt>
                <c:pt idx="281">
                  <c:v>-4.2762402873590274E-2</c:v>
                </c:pt>
                <c:pt idx="282">
                  <c:v>-4.2762402873590274E-2</c:v>
                </c:pt>
                <c:pt idx="283">
                  <c:v>-4.2741780847160446E-2</c:v>
                </c:pt>
                <c:pt idx="284">
                  <c:v>-4.2707410803110732E-2</c:v>
                </c:pt>
                <c:pt idx="285">
                  <c:v>-4.2611174679771532E-2</c:v>
                </c:pt>
                <c:pt idx="286">
                  <c:v>-4.2611174679771532E-2</c:v>
                </c:pt>
                <c:pt idx="287">
                  <c:v>-4.2439324459522962E-2</c:v>
                </c:pt>
                <c:pt idx="288">
                  <c:v>-4.2439324459522962E-2</c:v>
                </c:pt>
                <c:pt idx="289">
                  <c:v>-4.2129994063075542E-2</c:v>
                </c:pt>
                <c:pt idx="290">
                  <c:v>-4.2129994063075542E-2</c:v>
                </c:pt>
                <c:pt idx="291">
                  <c:v>-4.2129994063075542E-2</c:v>
                </c:pt>
                <c:pt idx="292">
                  <c:v>-4.1243246926592939E-2</c:v>
                </c:pt>
                <c:pt idx="293">
                  <c:v>-4.1147010803253739E-2</c:v>
                </c:pt>
                <c:pt idx="294">
                  <c:v>-4.1147010803253739E-2</c:v>
                </c:pt>
                <c:pt idx="295">
                  <c:v>-4.1126388776823911E-2</c:v>
                </c:pt>
                <c:pt idx="296">
                  <c:v>-4.1105766750394082E-2</c:v>
                </c:pt>
                <c:pt idx="297">
                  <c:v>-4.1009530627054883E-2</c:v>
                </c:pt>
                <c:pt idx="298">
                  <c:v>-4.0975160583005169E-2</c:v>
                </c:pt>
                <c:pt idx="299">
                  <c:v>-4.0975160583005169E-2</c:v>
                </c:pt>
                <c:pt idx="300">
                  <c:v>-4.0899546486095797E-2</c:v>
                </c:pt>
                <c:pt idx="301">
                  <c:v>-4.0899546486095797E-2</c:v>
                </c:pt>
                <c:pt idx="302">
                  <c:v>-4.0858302433236141E-2</c:v>
                </c:pt>
                <c:pt idx="303">
                  <c:v>-4.0837680406806312E-2</c:v>
                </c:pt>
                <c:pt idx="304">
                  <c:v>-4.0803310362756598E-2</c:v>
                </c:pt>
                <c:pt idx="305">
                  <c:v>-4.068645221298757E-2</c:v>
                </c:pt>
                <c:pt idx="306">
                  <c:v>-4.0631460142508027E-2</c:v>
                </c:pt>
                <c:pt idx="307">
                  <c:v>-4.0555846045598656E-2</c:v>
                </c:pt>
                <c:pt idx="308">
                  <c:v>-4.0535224019168828E-2</c:v>
                </c:pt>
                <c:pt idx="312">
                  <c:v>-3.9091682169080863E-2</c:v>
                </c:pt>
                <c:pt idx="313">
                  <c:v>-3.9050438116221206E-2</c:v>
                </c:pt>
                <c:pt idx="314">
                  <c:v>-3.9029816089791378E-2</c:v>
                </c:pt>
                <c:pt idx="315">
                  <c:v>-3.8782351772633436E-2</c:v>
                </c:pt>
                <c:pt idx="317">
                  <c:v>-3.8589879525955051E-2</c:v>
                </c:pt>
                <c:pt idx="318">
                  <c:v>-3.7490038116364213E-2</c:v>
                </c:pt>
                <c:pt idx="320">
                  <c:v>-3.7414424019454842E-2</c:v>
                </c:pt>
                <c:pt idx="327">
                  <c:v>-3.7242573799206272E-2</c:v>
                </c:pt>
                <c:pt idx="333">
                  <c:v>-3.6878251332279316E-2</c:v>
                </c:pt>
                <c:pt idx="338">
                  <c:v>-3.5609996706844879E-2</c:v>
                </c:pt>
                <c:pt idx="339">
                  <c:v>-3.5606559702439908E-2</c:v>
                </c:pt>
                <c:pt idx="340">
                  <c:v>-3.548970155267088E-2</c:v>
                </c:pt>
                <c:pt idx="341">
                  <c:v>-3.548970155267088E-2</c:v>
                </c:pt>
                <c:pt idx="342">
                  <c:v>-3.548970155267088E-2</c:v>
                </c:pt>
                <c:pt idx="343">
                  <c:v>-3.548970155267088E-2</c:v>
                </c:pt>
                <c:pt idx="344">
                  <c:v>-3.5479390539455966E-2</c:v>
                </c:pt>
                <c:pt idx="346">
                  <c:v>-3.5448457499811223E-2</c:v>
                </c:pt>
                <c:pt idx="347">
                  <c:v>-3.5434709482191337E-2</c:v>
                </c:pt>
                <c:pt idx="348">
                  <c:v>-3.5434709482191337E-2</c:v>
                </c:pt>
                <c:pt idx="352">
                  <c:v>-3.5297229305992481E-2</c:v>
                </c:pt>
                <c:pt idx="354">
                  <c:v>-3.3778073358995145E-2</c:v>
                </c:pt>
                <c:pt idx="355">
                  <c:v>-3.3661215209226117E-2</c:v>
                </c:pt>
                <c:pt idx="356">
                  <c:v>-3.3509987015407375E-2</c:v>
                </c:pt>
                <c:pt idx="357">
                  <c:v>-3.3509987015407375E-2</c:v>
                </c:pt>
                <c:pt idx="360">
                  <c:v>-3.1873972918641011E-2</c:v>
                </c:pt>
                <c:pt idx="365">
                  <c:v>-3.0952855738108687E-2</c:v>
                </c:pt>
                <c:pt idx="367">
                  <c:v>-2.9949250451857048E-2</c:v>
                </c:pt>
                <c:pt idx="368">
                  <c:v>-2.992862842542722E-2</c:v>
                </c:pt>
                <c:pt idx="369">
                  <c:v>-2.9770526222798549E-2</c:v>
                </c:pt>
                <c:pt idx="370">
                  <c:v>-2.9770526222798549E-2</c:v>
                </c:pt>
                <c:pt idx="371">
                  <c:v>-2.9770526222798549E-2</c:v>
                </c:pt>
                <c:pt idx="372">
                  <c:v>-2.9694912125889178E-2</c:v>
                </c:pt>
                <c:pt idx="373">
                  <c:v>-2.9674290099459349E-2</c:v>
                </c:pt>
                <c:pt idx="374">
                  <c:v>-2.9639920055409635E-2</c:v>
                </c:pt>
                <c:pt idx="376">
                  <c:v>-2.9619298028979807E-2</c:v>
                </c:pt>
                <c:pt idx="377">
                  <c:v>-2.957805397612015E-2</c:v>
                </c:pt>
                <c:pt idx="378">
                  <c:v>-2.9523061905640607E-2</c:v>
                </c:pt>
                <c:pt idx="379">
                  <c:v>-2.9502439879210779E-2</c:v>
                </c:pt>
                <c:pt idx="380">
                  <c:v>-2.921373150919318E-2</c:v>
                </c:pt>
                <c:pt idx="381">
                  <c:v>-2.8282303315445942E-2</c:v>
                </c:pt>
                <c:pt idx="382">
                  <c:v>-2.8120764108412286E-2</c:v>
                </c:pt>
                <c:pt idx="386">
                  <c:v>-2.8014216971858186E-2</c:v>
                </c:pt>
                <c:pt idx="388">
                  <c:v>-2.7969535914593557E-2</c:v>
                </c:pt>
                <c:pt idx="390">
                  <c:v>-2.7948913888163729E-2</c:v>
                </c:pt>
                <c:pt idx="391">
                  <c:v>-2.7948913888163729E-2</c:v>
                </c:pt>
                <c:pt idx="394">
                  <c:v>-2.79282918617339E-2</c:v>
                </c:pt>
                <c:pt idx="398">
                  <c:v>-2.7873299791254358E-2</c:v>
                </c:pt>
                <c:pt idx="405">
                  <c:v>-2.775644164148533E-2</c:v>
                </c:pt>
                <c:pt idx="415">
                  <c:v>-2.6484750011645922E-2</c:v>
                </c:pt>
                <c:pt idx="416">
                  <c:v>-2.6484750011645922E-2</c:v>
                </c:pt>
                <c:pt idx="417">
                  <c:v>-2.6484750011645922E-2</c:v>
                </c:pt>
                <c:pt idx="418">
                  <c:v>-2.6484750011645922E-2</c:v>
                </c:pt>
                <c:pt idx="420">
                  <c:v>-2.6347269835447065E-2</c:v>
                </c:pt>
                <c:pt idx="422">
                  <c:v>-2.6312899791397365E-2</c:v>
                </c:pt>
                <c:pt idx="423">
                  <c:v>-2.6312899791397365E-2</c:v>
                </c:pt>
                <c:pt idx="425">
                  <c:v>-2.6312899791397365E-2</c:v>
                </c:pt>
                <c:pt idx="426">
                  <c:v>-2.6312899791397365E-2</c:v>
                </c:pt>
                <c:pt idx="434">
                  <c:v>-2.5872963227561024E-2</c:v>
                </c:pt>
                <c:pt idx="443">
                  <c:v>-2.4505035474382431E-2</c:v>
                </c:pt>
                <c:pt idx="444">
                  <c:v>-2.4484413447952602E-2</c:v>
                </c:pt>
                <c:pt idx="460">
                  <c:v>-2.3735146487668835E-2</c:v>
                </c:pt>
                <c:pt idx="483">
                  <c:v>-2.229160463758087E-2</c:v>
                </c:pt>
                <c:pt idx="488">
                  <c:v>-2.20235182939931E-2</c:v>
                </c:pt>
                <c:pt idx="489">
                  <c:v>-2.20235182939931E-2</c:v>
                </c:pt>
                <c:pt idx="507">
                  <c:v>-2.0483740320565935E-2</c:v>
                </c:pt>
                <c:pt idx="516">
                  <c:v>-1.88683482502294E-2</c:v>
                </c:pt>
                <c:pt idx="518">
                  <c:v>-1.8669001994741058E-2</c:v>
                </c:pt>
                <c:pt idx="519">
                  <c:v>-1.8407789659963245E-2</c:v>
                </c:pt>
                <c:pt idx="527">
                  <c:v>-1.6888633712965895E-2</c:v>
                </c:pt>
                <c:pt idx="531">
                  <c:v>-1.6792397589626695E-2</c:v>
                </c:pt>
                <c:pt idx="532">
                  <c:v>-1.6771775563196867E-2</c:v>
                </c:pt>
                <c:pt idx="536">
                  <c:v>-1.6290594946500883E-2</c:v>
                </c:pt>
                <c:pt idx="537">
                  <c:v>-1.6228728867211398E-2</c:v>
                </c:pt>
                <c:pt idx="540">
                  <c:v>-1.5149509484050389E-2</c:v>
                </c:pt>
                <c:pt idx="543">
                  <c:v>-1.4984533272611761E-2</c:v>
                </c:pt>
                <c:pt idx="544">
                  <c:v>-1.4963911246181932E-2</c:v>
                </c:pt>
                <c:pt idx="545">
                  <c:v>-1.4922667193322275E-2</c:v>
                </c:pt>
                <c:pt idx="547">
                  <c:v>-1.4867675122842747E-2</c:v>
                </c:pt>
                <c:pt idx="548">
                  <c:v>-1.4867675122842747E-2</c:v>
                </c:pt>
                <c:pt idx="567">
                  <c:v>-1.1073222259754364E-2</c:v>
                </c:pt>
                <c:pt idx="568">
                  <c:v>-1.1073222259754364E-2</c:v>
                </c:pt>
                <c:pt idx="574">
                  <c:v>-1.0880750013075965E-2</c:v>
                </c:pt>
                <c:pt idx="575">
                  <c:v>-1.0860127986646137E-2</c:v>
                </c:pt>
                <c:pt idx="576">
                  <c:v>-1.0784513889736766E-2</c:v>
                </c:pt>
                <c:pt idx="577">
                  <c:v>-1.077076587211688E-2</c:v>
                </c:pt>
                <c:pt idx="580">
                  <c:v>-1.0667655739967738E-2</c:v>
                </c:pt>
                <c:pt idx="581">
                  <c:v>-1.0612663669488195E-2</c:v>
                </c:pt>
                <c:pt idx="585">
                  <c:v>-9.5884363568067427E-3</c:v>
                </c:pt>
                <c:pt idx="587">
                  <c:v>-9.5334442863272001E-3</c:v>
                </c:pt>
                <c:pt idx="589">
                  <c:v>-9.457830189417829E-3</c:v>
                </c:pt>
                <c:pt idx="590">
                  <c:v>-9.4165861365581721E-3</c:v>
                </c:pt>
                <c:pt idx="594">
                  <c:v>-9.26535794273943E-3</c:v>
                </c:pt>
                <c:pt idx="596">
                  <c:v>-9.2516099251195444E-3</c:v>
                </c:pt>
                <c:pt idx="600">
                  <c:v>-9.2447359163096016E-3</c:v>
                </c:pt>
                <c:pt idx="602">
                  <c:v>-9.2447359163096016E-3</c:v>
                </c:pt>
                <c:pt idx="608">
                  <c:v>-9.1484997929704021E-3</c:v>
                </c:pt>
                <c:pt idx="610">
                  <c:v>-9.0316416432013741E-3</c:v>
                </c:pt>
                <c:pt idx="611">
                  <c:v>-9.0316416432013741E-3</c:v>
                </c:pt>
                <c:pt idx="615">
                  <c:v>-8.9113464890273747E-3</c:v>
                </c:pt>
                <c:pt idx="619">
                  <c:v>-8.6535711586545327E-3</c:v>
                </c:pt>
                <c:pt idx="625">
                  <c:v>-7.519359705013981E-3</c:v>
                </c:pt>
                <c:pt idx="631">
                  <c:v>-7.134415211657183E-3</c:v>
                </c:pt>
                <c:pt idx="635">
                  <c:v>-5.8695975906277315E-3</c:v>
                </c:pt>
                <c:pt idx="638">
                  <c:v>-5.848975564197903E-3</c:v>
                </c:pt>
                <c:pt idx="649">
                  <c:v>-5.1340786479638634E-3</c:v>
                </c:pt>
                <c:pt idx="651">
                  <c:v>-4.4741738022093525E-3</c:v>
                </c:pt>
                <c:pt idx="816">
                  <c:v>1.2697100205027539E-2</c:v>
                </c:pt>
                <c:pt idx="821">
                  <c:v>1.2889572451705938E-2</c:v>
                </c:pt>
                <c:pt idx="937">
                  <c:v>2.5874575093687721E-2</c:v>
                </c:pt>
                <c:pt idx="947">
                  <c:v>2.7627447340223113E-2</c:v>
                </c:pt>
                <c:pt idx="966">
                  <c:v>2.9772138088925246E-2</c:v>
                </c:pt>
                <c:pt idx="972">
                  <c:v>3.0796365401606698E-2</c:v>
                </c:pt>
                <c:pt idx="975">
                  <c:v>3.1119443815674011E-2</c:v>
                </c:pt>
                <c:pt idx="978">
                  <c:v>3.1236301965443039E-2</c:v>
                </c:pt>
                <c:pt idx="979">
                  <c:v>3.1277546018302696E-2</c:v>
                </c:pt>
                <c:pt idx="981">
                  <c:v>3.2796701965300032E-2</c:v>
                </c:pt>
                <c:pt idx="983">
                  <c:v>3.2892938088639231E-2</c:v>
                </c:pt>
                <c:pt idx="984">
                  <c:v>3.3044166282457973E-2</c:v>
                </c:pt>
                <c:pt idx="985">
                  <c:v>3.3064788308887802E-2</c:v>
                </c:pt>
                <c:pt idx="986">
                  <c:v>3.3222890511516487E-2</c:v>
                </c:pt>
                <c:pt idx="987">
                  <c:v>3.3291630599615915E-2</c:v>
                </c:pt>
                <c:pt idx="988">
                  <c:v>3.3312252626045744E-2</c:v>
                </c:pt>
                <c:pt idx="989">
                  <c:v>3.3332874652475572E-2</c:v>
                </c:pt>
                <c:pt idx="990">
                  <c:v>3.3332874652475572E-2</c:v>
                </c:pt>
                <c:pt idx="991">
                  <c:v>3.3710945137022427E-2</c:v>
                </c:pt>
                <c:pt idx="992">
                  <c:v>3.3793433242741741E-2</c:v>
                </c:pt>
                <c:pt idx="993">
                  <c:v>3.3793433242741741E-2</c:v>
                </c:pt>
                <c:pt idx="995">
                  <c:v>3.4721424432083994E-2</c:v>
                </c:pt>
                <c:pt idx="996">
                  <c:v>3.4790164520183423E-2</c:v>
                </c:pt>
                <c:pt idx="997">
                  <c:v>3.4817660555423194E-2</c:v>
                </c:pt>
                <c:pt idx="998">
                  <c:v>3.4852030599472908E-2</c:v>
                </c:pt>
                <c:pt idx="999">
                  <c:v>3.4852030599472908E-2</c:v>
                </c:pt>
                <c:pt idx="1000">
                  <c:v>3.4872652625902736E-2</c:v>
                </c:pt>
                <c:pt idx="1001">
                  <c:v>3.4968888749241936E-2</c:v>
                </c:pt>
                <c:pt idx="1002">
                  <c:v>3.5023880819721478E-2</c:v>
                </c:pt>
                <c:pt idx="1003">
                  <c:v>3.5120116943060678E-2</c:v>
                </c:pt>
                <c:pt idx="1004">
                  <c:v>3.5120116943060678E-2</c:v>
                </c:pt>
                <c:pt idx="1005">
                  <c:v>3.5120116943060678E-2</c:v>
                </c:pt>
                <c:pt idx="1006">
                  <c:v>3.5120116943060678E-2</c:v>
                </c:pt>
                <c:pt idx="1008">
                  <c:v>3.5388203286648448E-2</c:v>
                </c:pt>
                <c:pt idx="1009">
                  <c:v>3.553943148046719E-2</c:v>
                </c:pt>
                <c:pt idx="1010">
                  <c:v>3.6769879057446928E-2</c:v>
                </c:pt>
                <c:pt idx="1011">
                  <c:v>3.6769879057446928E-2</c:v>
                </c:pt>
                <c:pt idx="1012">
                  <c:v>3.6982973330555155E-2</c:v>
                </c:pt>
                <c:pt idx="1013">
                  <c:v>3.7086083462704297E-2</c:v>
                </c:pt>
                <c:pt idx="1014">
                  <c:v>3.7120453506754011E-2</c:v>
                </c:pt>
                <c:pt idx="1015">
                  <c:v>3.833027905730392E-2</c:v>
                </c:pt>
                <c:pt idx="1016">
                  <c:v>3.8832081700429746E-2</c:v>
                </c:pt>
                <c:pt idx="1017">
                  <c:v>3.8852703726859575E-2</c:v>
                </c:pt>
                <c:pt idx="1018">
                  <c:v>3.8907695797339117E-2</c:v>
                </c:pt>
                <c:pt idx="1019">
                  <c:v>3.8990183903058431E-2</c:v>
                </c:pt>
                <c:pt idx="1020">
                  <c:v>3.9134538088067231E-2</c:v>
                </c:pt>
                <c:pt idx="1022">
                  <c:v>4.0241253506467997E-2</c:v>
                </c:pt>
                <c:pt idx="1023">
                  <c:v>4.0255001524087883E-2</c:v>
                </c:pt>
                <c:pt idx="1026">
                  <c:v>4.0413103726716568E-2</c:v>
                </c:pt>
                <c:pt idx="1027">
                  <c:v>4.0413103726716568E-2</c:v>
                </c:pt>
                <c:pt idx="1029">
                  <c:v>4.046809579719611E-2</c:v>
                </c:pt>
                <c:pt idx="1030">
                  <c:v>4.0488717823625939E-2</c:v>
                </c:pt>
                <c:pt idx="1031">
                  <c:v>4.0660568043874509E-2</c:v>
                </c:pt>
                <c:pt idx="1032">
                  <c:v>4.0949276413892108E-2</c:v>
                </c:pt>
                <c:pt idx="1033">
                  <c:v>4.1004268484371623E-2</c:v>
                </c:pt>
                <c:pt idx="1035">
                  <c:v>4.2454684343269558E-2</c:v>
                </c:pt>
                <c:pt idx="1037">
                  <c:v>4.2475306369699387E-2</c:v>
                </c:pt>
                <c:pt idx="1040">
                  <c:v>4.2530298440178929E-2</c:v>
                </c:pt>
                <c:pt idx="1041">
                  <c:v>4.2660904607567843E-2</c:v>
                </c:pt>
                <c:pt idx="1042">
                  <c:v>4.2660904607567843E-2</c:v>
                </c:pt>
                <c:pt idx="1043">
                  <c:v>4.2757140730907015E-2</c:v>
                </c:pt>
                <c:pt idx="1044">
                  <c:v>4.27708887485269E-2</c:v>
                </c:pt>
                <c:pt idx="1048">
                  <c:v>4.4372532801243578E-2</c:v>
                </c:pt>
                <c:pt idx="1053">
                  <c:v>4.468873720650092E-2</c:v>
                </c:pt>
                <c:pt idx="1054">
                  <c:v>4.4778099321030176E-2</c:v>
                </c:pt>
                <c:pt idx="1056">
                  <c:v>4.5781704607281828E-2</c:v>
                </c:pt>
                <c:pt idx="1057">
                  <c:v>4.5946680818720456E-2</c:v>
                </c:pt>
                <c:pt idx="1058">
                  <c:v>4.5946680818720456E-2</c:v>
                </c:pt>
                <c:pt idx="1059">
                  <c:v>4.6049790950869599E-2</c:v>
                </c:pt>
                <c:pt idx="1060">
                  <c:v>4.6235389188738055E-2</c:v>
                </c:pt>
                <c:pt idx="1061">
                  <c:v>4.6372869364936883E-2</c:v>
                </c:pt>
                <c:pt idx="1062">
                  <c:v>4.6407239408986597E-2</c:v>
                </c:pt>
                <c:pt idx="1063">
                  <c:v>4.668219976138431E-2</c:v>
                </c:pt>
                <c:pt idx="1064">
                  <c:v>4.7610190950726591E-2</c:v>
                </c:pt>
                <c:pt idx="1065">
                  <c:v>4.785078125907459E-2</c:v>
                </c:pt>
                <c:pt idx="1066">
                  <c:v>4.7912647338364076E-2</c:v>
                </c:pt>
                <c:pt idx="1067">
                  <c:v>4.7940143373603847E-2</c:v>
                </c:pt>
                <c:pt idx="1068">
                  <c:v>4.8015757470513218E-2</c:v>
                </c:pt>
                <c:pt idx="1069">
                  <c:v>4.8393827955060045E-2</c:v>
                </c:pt>
                <c:pt idx="1070">
                  <c:v>4.8393827955060045E-2</c:v>
                </c:pt>
                <c:pt idx="1071">
                  <c:v>4.8393827955060045E-2</c:v>
                </c:pt>
                <c:pt idx="1072">
                  <c:v>4.976862971704861E-2</c:v>
                </c:pt>
                <c:pt idx="1073">
                  <c:v>4.9782377734668468E-2</c:v>
                </c:pt>
                <c:pt idx="1074">
                  <c:v>5.0022968043016466E-2</c:v>
                </c:pt>
                <c:pt idx="1075">
                  <c:v>5.0222314298504808E-2</c:v>
                </c:pt>
                <c:pt idx="1076">
                  <c:v>5.022575130290978E-2</c:v>
                </c:pt>
                <c:pt idx="1077">
                  <c:v>5.022575130290978E-2</c:v>
                </c:pt>
                <c:pt idx="1078">
                  <c:v>5.0263558351364465E-2</c:v>
                </c:pt>
                <c:pt idx="1079">
                  <c:v>5.0263558351364465E-2</c:v>
                </c:pt>
                <c:pt idx="1080">
                  <c:v>5.1439013857864688E-2</c:v>
                </c:pt>
                <c:pt idx="1081">
                  <c:v>5.1796462315981687E-2</c:v>
                </c:pt>
                <c:pt idx="1082">
                  <c:v>5.1899572448130829E-2</c:v>
                </c:pt>
                <c:pt idx="1083">
                  <c:v>5.1899572448130829E-2</c:v>
                </c:pt>
                <c:pt idx="1084">
                  <c:v>5.20233046067098E-2</c:v>
                </c:pt>
                <c:pt idx="1085">
                  <c:v>5.20714226683794E-2</c:v>
                </c:pt>
                <c:pt idx="1086">
                  <c:v>5.2222650862198142E-2</c:v>
                </c:pt>
                <c:pt idx="1087">
                  <c:v>5.2222650862198142E-2</c:v>
                </c:pt>
                <c:pt idx="1088">
                  <c:v>5.2325760994347284E-2</c:v>
                </c:pt>
                <c:pt idx="1089">
                  <c:v>5.3343114298218794E-2</c:v>
                </c:pt>
                <c:pt idx="1090">
                  <c:v>5.3343114298218794E-2</c:v>
                </c:pt>
                <c:pt idx="1091">
                  <c:v>5.3343114298218794E-2</c:v>
                </c:pt>
                <c:pt idx="1092">
                  <c:v>5.362494865942645E-2</c:v>
                </c:pt>
                <c:pt idx="1093">
                  <c:v>5.3673066721096049E-2</c:v>
                </c:pt>
                <c:pt idx="1094">
                  <c:v>5.3862101963369477E-2</c:v>
                </c:pt>
                <c:pt idx="1095">
                  <c:v>5.4126751302552276E-2</c:v>
                </c:pt>
                <c:pt idx="1096">
                  <c:v>5.4126751302552276E-2</c:v>
                </c:pt>
                <c:pt idx="1097">
                  <c:v>5.50581794962995E-2</c:v>
                </c:pt>
                <c:pt idx="1098">
                  <c:v>5.5377820905961841E-2</c:v>
                </c:pt>
                <c:pt idx="1099">
                  <c:v>5.5377820905961841E-2</c:v>
                </c:pt>
                <c:pt idx="1100">
                  <c:v>5.539844293239167E-2</c:v>
                </c:pt>
                <c:pt idx="1101">
                  <c:v>5.539844293239167E-2</c:v>
                </c:pt>
                <c:pt idx="1102">
                  <c:v>5.5755891390508697E-2</c:v>
                </c:pt>
                <c:pt idx="1103">
                  <c:v>5.5755891390508697E-2</c:v>
                </c:pt>
                <c:pt idx="1104">
                  <c:v>5.5769639408128582E-2</c:v>
                </c:pt>
                <c:pt idx="1105">
                  <c:v>5.7151315178927062E-2</c:v>
                </c:pt>
                <c:pt idx="1106">
                  <c:v>5.7151315178927062E-2</c:v>
                </c:pt>
                <c:pt idx="1107">
                  <c:v>5.7151315178927062E-2</c:v>
                </c:pt>
                <c:pt idx="1108">
                  <c:v>5.7178811214166833E-2</c:v>
                </c:pt>
                <c:pt idx="1109">
                  <c:v>5.731629139036569E-2</c:v>
                </c:pt>
                <c:pt idx="1110">
                  <c:v>5.7398779496085003E-2</c:v>
                </c:pt>
                <c:pt idx="1111">
                  <c:v>5.7666865839672773E-2</c:v>
                </c:pt>
                <c:pt idx="1112">
                  <c:v>5.7666865839672773E-2</c:v>
                </c:pt>
                <c:pt idx="1113">
                  <c:v>5.7666865839672773E-2</c:v>
                </c:pt>
                <c:pt idx="1114">
                  <c:v>5.8807951302123254E-2</c:v>
                </c:pt>
                <c:pt idx="1115">
                  <c:v>5.8807951302123254E-2</c:v>
                </c:pt>
                <c:pt idx="1116">
                  <c:v>5.9213517821909881E-2</c:v>
                </c:pt>
                <c:pt idx="1117">
                  <c:v>5.9323501962868966E-2</c:v>
                </c:pt>
                <c:pt idx="1118">
                  <c:v>5.9426612095018108E-2</c:v>
                </c:pt>
                <c:pt idx="1119">
                  <c:v>5.9454108130257879E-2</c:v>
                </c:pt>
                <c:pt idx="1120">
                  <c:v>6.0615815619138189E-2</c:v>
                </c:pt>
                <c:pt idx="1121">
                  <c:v>6.0615815619138189E-2</c:v>
                </c:pt>
                <c:pt idx="1122">
                  <c:v>6.1035130156544701E-2</c:v>
                </c:pt>
                <c:pt idx="1123">
                  <c:v>6.1035130156544701E-2</c:v>
                </c:pt>
                <c:pt idx="1124">
                  <c:v>6.2348065839243752E-2</c:v>
                </c:pt>
                <c:pt idx="1125">
                  <c:v>6.2348065839243752E-2</c:v>
                </c:pt>
                <c:pt idx="1126">
                  <c:v>6.3032029715833063E-2</c:v>
                </c:pt>
                <c:pt idx="1127">
                  <c:v>6.3062962755477805E-2</c:v>
                </c:pt>
                <c:pt idx="1128">
                  <c:v>6.3093895795122548E-2</c:v>
                </c:pt>
                <c:pt idx="1129">
                  <c:v>6.3104206808337462E-2</c:v>
                </c:pt>
                <c:pt idx="1130">
                  <c:v>6.3138576852387177E-2</c:v>
                </c:pt>
                <c:pt idx="1131">
                  <c:v>6.3148887865602091E-2</c:v>
                </c:pt>
                <c:pt idx="1132">
                  <c:v>6.3159198878817005E-2</c:v>
                </c:pt>
                <c:pt idx="1133">
                  <c:v>6.3169509892031919E-2</c:v>
                </c:pt>
                <c:pt idx="1134">
                  <c:v>6.4344965398532114E-2</c:v>
                </c:pt>
                <c:pt idx="1135">
                  <c:v>6.4410268482226571E-2</c:v>
                </c:pt>
                <c:pt idx="1136">
                  <c:v>6.4441201521871314E-2</c:v>
                </c:pt>
                <c:pt idx="1137">
                  <c:v>6.4461823548301142E-2</c:v>
                </c:pt>
                <c:pt idx="1138">
                  <c:v>6.4513378614375713E-2</c:v>
                </c:pt>
                <c:pt idx="1139">
                  <c:v>6.4558059671640342E-2</c:v>
                </c:pt>
                <c:pt idx="1140">
                  <c:v>6.4588992711285084E-2</c:v>
                </c:pt>
                <c:pt idx="1141">
                  <c:v>6.4671480817004398E-2</c:v>
                </c:pt>
                <c:pt idx="1142">
                  <c:v>6.4671480817004398E-2</c:v>
                </c:pt>
                <c:pt idx="1143">
                  <c:v>6.4747094913913769E-2</c:v>
                </c:pt>
                <c:pt idx="1144">
                  <c:v>6.4747094913913769E-2</c:v>
                </c:pt>
                <c:pt idx="1145">
                  <c:v>6.4843331037252969E-2</c:v>
                </c:pt>
                <c:pt idx="1146">
                  <c:v>6.4843331037252969E-2</c:v>
                </c:pt>
                <c:pt idx="1147">
                  <c:v>6.4863953063682797E-2</c:v>
                </c:pt>
                <c:pt idx="1148">
                  <c:v>6.4863953063682797E-2</c:v>
                </c:pt>
                <c:pt idx="1149">
                  <c:v>6.6252502843291219E-2</c:v>
                </c:pt>
                <c:pt idx="1150">
                  <c:v>6.6252502843291219E-2</c:v>
                </c:pt>
                <c:pt idx="1151">
                  <c:v>6.6307494913770762E-2</c:v>
                </c:pt>
                <c:pt idx="1152">
                  <c:v>6.6616825310218189E-2</c:v>
                </c:pt>
                <c:pt idx="1153">
                  <c:v>6.6616825310218189E-2</c:v>
                </c:pt>
                <c:pt idx="1154">
                  <c:v>6.6637447336648017E-2</c:v>
                </c:pt>
                <c:pt idx="1155">
                  <c:v>6.6637447336648017E-2</c:v>
                </c:pt>
                <c:pt idx="1156">
                  <c:v>6.6651195354267903E-2</c:v>
                </c:pt>
                <c:pt idx="1157">
                  <c:v>6.6651195354267903E-2</c:v>
                </c:pt>
                <c:pt idx="1158">
                  <c:v>6.6661506367482817E-2</c:v>
                </c:pt>
                <c:pt idx="1159">
                  <c:v>6.6713061433557388E-2</c:v>
                </c:pt>
                <c:pt idx="1160">
                  <c:v>6.6864289627376131E-2</c:v>
                </c:pt>
                <c:pt idx="1161">
                  <c:v>6.6864289627376131E-2</c:v>
                </c:pt>
                <c:pt idx="1162">
                  <c:v>6.8328453503893924E-2</c:v>
                </c:pt>
                <c:pt idx="1163">
                  <c:v>6.8328453503893924E-2</c:v>
                </c:pt>
                <c:pt idx="1164">
                  <c:v>6.8349075530323752E-2</c:v>
                </c:pt>
                <c:pt idx="1165">
                  <c:v>6.8362823547943638E-2</c:v>
                </c:pt>
                <c:pt idx="1166">
                  <c:v>6.8362823547943638E-2</c:v>
                </c:pt>
                <c:pt idx="1167">
                  <c:v>6.8404067600803295E-2</c:v>
                </c:pt>
                <c:pt idx="1168">
                  <c:v>6.8404067600803295E-2</c:v>
                </c:pt>
                <c:pt idx="1169">
                  <c:v>6.8479681697712666E-2</c:v>
                </c:pt>
                <c:pt idx="1170">
                  <c:v>6.8479681697712666E-2</c:v>
                </c:pt>
                <c:pt idx="1171">
                  <c:v>6.8617161873911522E-2</c:v>
                </c:pt>
                <c:pt idx="1172">
                  <c:v>6.8617161873911522E-2</c:v>
                </c:pt>
                <c:pt idx="1173">
                  <c:v>6.8617161873911522E-2</c:v>
                </c:pt>
                <c:pt idx="1174">
                  <c:v>6.8617161873911522E-2</c:v>
                </c:pt>
                <c:pt idx="1175">
                  <c:v>6.8672153944391065E-2</c:v>
                </c:pt>
                <c:pt idx="1176">
                  <c:v>6.8672153944391065E-2</c:v>
                </c:pt>
                <c:pt idx="1177">
                  <c:v>7.0005711653519945E-2</c:v>
                </c:pt>
                <c:pt idx="1178">
                  <c:v>7.0005711653519945E-2</c:v>
                </c:pt>
                <c:pt idx="1179">
                  <c:v>7.0095073768049201E-2</c:v>
                </c:pt>
                <c:pt idx="1180">
                  <c:v>7.0095073768049201E-2</c:v>
                </c:pt>
                <c:pt idx="1181">
                  <c:v>7.011569579447903E-2</c:v>
                </c:pt>
                <c:pt idx="1182">
                  <c:v>7.011569579447903E-2</c:v>
                </c:pt>
                <c:pt idx="1183">
                  <c:v>7.0211931917818229E-2</c:v>
                </c:pt>
                <c:pt idx="1184">
                  <c:v>7.0211931917818229E-2</c:v>
                </c:pt>
                <c:pt idx="1185">
                  <c:v>7.0418152182116514E-2</c:v>
                </c:pt>
                <c:pt idx="1186">
                  <c:v>7.0459396234976171E-2</c:v>
                </c:pt>
                <c:pt idx="1187">
                  <c:v>7.0459396234976171E-2</c:v>
                </c:pt>
                <c:pt idx="1188">
                  <c:v>7.0535010331885542E-2</c:v>
                </c:pt>
                <c:pt idx="1189">
                  <c:v>7.0535010331885542E-2</c:v>
                </c:pt>
                <c:pt idx="1190">
                  <c:v>7.0610624428794913E-2</c:v>
                </c:pt>
                <c:pt idx="1191">
                  <c:v>7.0610624428794913E-2</c:v>
                </c:pt>
                <c:pt idx="1192">
                  <c:v>7.171733984719568E-2</c:v>
                </c:pt>
                <c:pt idx="1193">
                  <c:v>7.2287882578420934E-2</c:v>
                </c:pt>
                <c:pt idx="1194">
                  <c:v>7.2287882578420934E-2</c:v>
                </c:pt>
                <c:pt idx="1195">
                  <c:v>7.3834534560658041E-2</c:v>
                </c:pt>
                <c:pt idx="1196">
                  <c:v>7.3834534560658041E-2</c:v>
                </c:pt>
                <c:pt idx="1197">
                  <c:v>7.4020132798526497E-2</c:v>
                </c:pt>
                <c:pt idx="1198">
                  <c:v>7.4020132798526497E-2</c:v>
                </c:pt>
                <c:pt idx="1199">
                  <c:v>7.4116368921865697E-2</c:v>
                </c:pt>
                <c:pt idx="1200">
                  <c:v>7.4116368921865697E-2</c:v>
                </c:pt>
                <c:pt idx="1201">
                  <c:v>7.5333068481225549E-2</c:v>
                </c:pt>
                <c:pt idx="1202">
                  <c:v>7.5333068481225549E-2</c:v>
                </c:pt>
                <c:pt idx="1203">
                  <c:v>7.540868257813492E-2</c:v>
                </c:pt>
                <c:pt idx="1204">
                  <c:v>7.5697390948152518E-2</c:v>
                </c:pt>
                <c:pt idx="1205">
                  <c:v>7.5697390948152518E-2</c:v>
                </c:pt>
                <c:pt idx="1206">
                  <c:v>7.5697390948152518E-2</c:v>
                </c:pt>
                <c:pt idx="1207">
                  <c:v>7.5738635001012175E-2</c:v>
                </c:pt>
                <c:pt idx="1208">
                  <c:v>7.5738635001012175E-2</c:v>
                </c:pt>
                <c:pt idx="1209">
                  <c:v>7.5738635001012175E-2</c:v>
                </c:pt>
                <c:pt idx="1210">
                  <c:v>7.5752383018632061E-2</c:v>
                </c:pt>
                <c:pt idx="1211">
                  <c:v>7.5752383018632061E-2</c:v>
                </c:pt>
                <c:pt idx="1212">
                  <c:v>7.5752383018632061E-2</c:v>
                </c:pt>
                <c:pt idx="1213">
                  <c:v>7.5827997115541432E-2</c:v>
                </c:pt>
                <c:pt idx="1214">
                  <c:v>7.5827997115541432E-2</c:v>
                </c:pt>
                <c:pt idx="1215">
                  <c:v>7.5827997115541432E-2</c:v>
                </c:pt>
                <c:pt idx="1216">
                  <c:v>7.5834871124351375E-2</c:v>
                </c:pt>
                <c:pt idx="1217">
                  <c:v>7.5834871124351375E-2</c:v>
                </c:pt>
                <c:pt idx="1218">
                  <c:v>7.5834871124351375E-2</c:v>
                </c:pt>
                <c:pt idx="1219">
                  <c:v>7.6171697556038573E-2</c:v>
                </c:pt>
                <c:pt idx="1220">
                  <c:v>7.7216546895149854E-2</c:v>
                </c:pt>
                <c:pt idx="1221">
                  <c:v>7.7601491388506652E-2</c:v>
                </c:pt>
                <c:pt idx="1222">
                  <c:v>7.8172034119731879E-2</c:v>
                </c:pt>
                <c:pt idx="1223">
                  <c:v>7.9278749538132673E-2</c:v>
                </c:pt>
                <c:pt idx="1224">
                  <c:v>7.9292497555752559E-2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5A6-4E4F-8498-C79D2C8D8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581872"/>
        <c:axId val="1"/>
      </c:scatterChart>
      <c:valAx>
        <c:axId val="448581872"/>
        <c:scaling>
          <c:orientation val="minMax"/>
          <c:min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1592484185557"/>
              <c:y val="0.87464626750715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30000000000000004"/>
          <c:min val="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356020942408377E-2"/>
              <c:y val="0.393163589594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5818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8150123904668983"/>
          <c:y val="0.92592861789712178"/>
          <c:w val="0.72600477296358901"/>
          <c:h val="5.69803560879675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And - O-C Diagr.</a:t>
            </a:r>
          </a:p>
        </c:rich>
      </c:tx>
      <c:layout>
        <c:manualLayout>
          <c:xMode val="edge"/>
          <c:yMode val="edge"/>
          <c:x val="0.36759618462326354"/>
          <c:y val="3.40909090909090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7294085922261"/>
          <c:y val="0.13920473855415838"/>
          <c:w val="0.80487873346201055"/>
          <c:h val="0.6818191276122043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2'!$H$21:$H$2923</c:f>
              <c:numCache>
                <c:formatCode>General</c:formatCode>
                <c:ptCount val="2903"/>
                <c:pt idx="0">
                  <c:v>-2.1990000001096632E-2</c:v>
                </c:pt>
                <c:pt idx="1">
                  <c:v>-2.0829999999477877E-2</c:v>
                </c:pt>
                <c:pt idx="2">
                  <c:v>-4.1000000001076842E-3</c:v>
                </c:pt>
                <c:pt idx="3">
                  <c:v>1.0243999999147491E-2</c:v>
                </c:pt>
                <c:pt idx="4">
                  <c:v>1.712999999836029E-2</c:v>
                </c:pt>
                <c:pt idx="5">
                  <c:v>1.8232000000352855E-2</c:v>
                </c:pt>
                <c:pt idx="6">
                  <c:v>1.4963999998144573E-2</c:v>
                </c:pt>
                <c:pt idx="7">
                  <c:v>9.0119999986200128E-3</c:v>
                </c:pt>
                <c:pt idx="8">
                  <c:v>-3.3800000019255094E-3</c:v>
                </c:pt>
                <c:pt idx="9">
                  <c:v>-1.278200000160723E-2</c:v>
                </c:pt>
                <c:pt idx="10">
                  <c:v>-1.8822000001819106E-2</c:v>
                </c:pt>
                <c:pt idx="11">
                  <c:v>-2.1528000001126202E-2</c:v>
                </c:pt>
                <c:pt idx="12">
                  <c:v>-1.3412000000244007E-2</c:v>
                </c:pt>
                <c:pt idx="13">
                  <c:v>-1.3488000000506872E-2</c:v>
                </c:pt>
                <c:pt idx="14">
                  <c:v>-9.4800000042596366E-3</c:v>
                </c:pt>
                <c:pt idx="15">
                  <c:v>-6.8420000025071204E-3</c:v>
                </c:pt>
                <c:pt idx="16">
                  <c:v>-7.136000000173226E-3</c:v>
                </c:pt>
                <c:pt idx="17">
                  <c:v>-1.3460000001941808E-2</c:v>
                </c:pt>
                <c:pt idx="18">
                  <c:v>-1.0726000004069647E-2</c:v>
                </c:pt>
                <c:pt idx="19">
                  <c:v>-2.6720000023487955E-3</c:v>
                </c:pt>
                <c:pt idx="20">
                  <c:v>-3.506000000925269E-3</c:v>
                </c:pt>
                <c:pt idx="24">
                  <c:v>-2.621999999973923E-3</c:v>
                </c:pt>
                <c:pt idx="25">
                  <c:v>-1.6219999997701962E-3</c:v>
                </c:pt>
                <c:pt idx="26">
                  <c:v>-3.6260000015317928E-3</c:v>
                </c:pt>
                <c:pt idx="27">
                  <c:v>1.427999999577878E-3</c:v>
                </c:pt>
                <c:pt idx="29">
                  <c:v>-3.3019999973475933E-3</c:v>
                </c:pt>
                <c:pt idx="30">
                  <c:v>-6.0819999998784624E-3</c:v>
                </c:pt>
                <c:pt idx="31">
                  <c:v>-1.3060000019322615E-3</c:v>
                </c:pt>
                <c:pt idx="32">
                  <c:v>-5.1400000011199154E-3</c:v>
                </c:pt>
                <c:pt idx="33">
                  <c:v>-8.0319999979110435E-3</c:v>
                </c:pt>
                <c:pt idx="34">
                  <c:v>-1.1000000085914508E-4</c:v>
                </c:pt>
                <c:pt idx="35">
                  <c:v>1.0559999973338563E-3</c:v>
                </c:pt>
                <c:pt idx="36">
                  <c:v>0</c:v>
                </c:pt>
                <c:pt idx="37">
                  <c:v>-2.0020000010845251E-3</c:v>
                </c:pt>
                <c:pt idx="38">
                  <c:v>1.3299999991431832E-3</c:v>
                </c:pt>
                <c:pt idx="39">
                  <c:v>-1.8940000009024516E-3</c:v>
                </c:pt>
                <c:pt idx="40">
                  <c:v>1.2719999976980034E-3</c:v>
                </c:pt>
                <c:pt idx="41">
                  <c:v>-6.2000000252737664E-4</c:v>
                </c:pt>
                <c:pt idx="42">
                  <c:v>-4.5400000090012327E-4</c:v>
                </c:pt>
                <c:pt idx="43">
                  <c:v>-5.1199999870732427E-4</c:v>
                </c:pt>
                <c:pt idx="44">
                  <c:v>5.429999997431878E-3</c:v>
                </c:pt>
                <c:pt idx="45">
                  <c:v>3.4219999979541171E-3</c:v>
                </c:pt>
                <c:pt idx="46">
                  <c:v>1.3588000001618639E-2</c:v>
                </c:pt>
                <c:pt idx="47">
                  <c:v>4.2519999988144264E-3</c:v>
                </c:pt>
                <c:pt idx="48">
                  <c:v>3.6379999983182643E-3</c:v>
                </c:pt>
                <c:pt idx="49">
                  <c:v>3.6379999983182643E-3</c:v>
                </c:pt>
                <c:pt idx="50">
                  <c:v>4.0779999981168658E-3</c:v>
                </c:pt>
                <c:pt idx="51">
                  <c:v>7.0699999960197601E-3</c:v>
                </c:pt>
                <c:pt idx="52">
                  <c:v>4.3440000008558854E-3</c:v>
                </c:pt>
                <c:pt idx="53">
                  <c:v>-1.2160000005678739E-3</c:v>
                </c:pt>
                <c:pt idx="54">
                  <c:v>5.2160000013827812E-3</c:v>
                </c:pt>
                <c:pt idx="55">
                  <c:v>6.9919999987178016E-3</c:v>
                </c:pt>
                <c:pt idx="56">
                  <c:v>6.2660000003234018E-3</c:v>
                </c:pt>
                <c:pt idx="57">
                  <c:v>5.3740000003017485E-3</c:v>
                </c:pt>
                <c:pt idx="58">
                  <c:v>7.0919999961915892E-3</c:v>
                </c:pt>
                <c:pt idx="59">
                  <c:v>6.813999996666098E-3</c:v>
                </c:pt>
                <c:pt idx="60">
                  <c:v>1.1033999999199295E-2</c:v>
                </c:pt>
                <c:pt idx="61">
                  <c:v>8.7559999992663506E-3</c:v>
                </c:pt>
                <c:pt idx="62">
                  <c:v>1.0797999999340391E-2</c:v>
                </c:pt>
                <c:pt idx="63">
                  <c:v>7.9059999989112839E-3</c:v>
                </c:pt>
                <c:pt idx="64">
                  <c:v>8.0720000005385373E-3</c:v>
                </c:pt>
                <c:pt idx="65">
                  <c:v>8.121999999275431E-3</c:v>
                </c:pt>
                <c:pt idx="66">
                  <c:v>1.6122000000905246E-2</c:v>
                </c:pt>
                <c:pt idx="67">
                  <c:v>1.2287999998079613E-2</c:v>
                </c:pt>
                <c:pt idx="68">
                  <c:v>1.0229999999864958E-2</c:v>
                </c:pt>
                <c:pt idx="69">
                  <c:v>1.6279999999824213E-2</c:v>
                </c:pt>
                <c:pt idx="70">
                  <c:v>1.52719999969122E-2</c:v>
                </c:pt>
                <c:pt idx="71">
                  <c:v>1.2102000000595581E-2</c:v>
                </c:pt>
                <c:pt idx="72">
                  <c:v>1.5101999997568782E-2</c:v>
                </c:pt>
                <c:pt idx="73">
                  <c:v>1.3209999997343402E-2</c:v>
                </c:pt>
                <c:pt idx="74">
                  <c:v>1.5151999999943655E-2</c:v>
                </c:pt>
                <c:pt idx="75">
                  <c:v>1.1093999997683568E-2</c:v>
                </c:pt>
                <c:pt idx="76">
                  <c:v>1.1591999998927349E-2</c:v>
                </c:pt>
                <c:pt idx="77">
                  <c:v>1.3966000002255896E-2</c:v>
                </c:pt>
                <c:pt idx="78">
                  <c:v>1.9929999998566927E-2</c:v>
                </c:pt>
                <c:pt idx="79">
                  <c:v>2.187200000116718E-2</c:v>
                </c:pt>
                <c:pt idx="80">
                  <c:v>1.8037999998341547E-2</c:v>
                </c:pt>
                <c:pt idx="81">
                  <c:v>1.6145999998116167E-2</c:v>
                </c:pt>
                <c:pt idx="82">
                  <c:v>1.9312000000354601E-2</c:v>
                </c:pt>
                <c:pt idx="83">
                  <c:v>2.1586000002571382E-2</c:v>
                </c:pt>
                <c:pt idx="84">
                  <c:v>1.3751999998930842E-2</c:v>
                </c:pt>
                <c:pt idx="85">
                  <c:v>1.5751999999338295E-2</c:v>
                </c:pt>
                <c:pt idx="86">
                  <c:v>2.0806000000447966E-2</c:v>
                </c:pt>
                <c:pt idx="87">
                  <c:v>1.6967999999906169E-2</c:v>
                </c:pt>
                <c:pt idx="88">
                  <c:v>1.7075999996450264E-2</c:v>
                </c:pt>
                <c:pt idx="89">
                  <c:v>2.3678000001382316E-2</c:v>
                </c:pt>
                <c:pt idx="90">
                  <c:v>2.005999999892083E-2</c:v>
                </c:pt>
                <c:pt idx="91">
                  <c:v>2.14220000016212E-2</c:v>
                </c:pt>
                <c:pt idx="92">
                  <c:v>2.0198000001983019E-2</c:v>
                </c:pt>
                <c:pt idx="93">
                  <c:v>2.063800000178162E-2</c:v>
                </c:pt>
                <c:pt idx="94">
                  <c:v>2.266800000143121E-2</c:v>
                </c:pt>
                <c:pt idx="95">
                  <c:v>2.465200000006007E-2</c:v>
                </c:pt>
                <c:pt idx="96">
                  <c:v>2.6083999997354113E-2</c:v>
                </c:pt>
                <c:pt idx="97">
                  <c:v>3.4523999998782529E-2</c:v>
                </c:pt>
                <c:pt idx="98">
                  <c:v>2.5831999999354593E-2</c:v>
                </c:pt>
                <c:pt idx="99">
                  <c:v>2.4077999998553423E-2</c:v>
                </c:pt>
                <c:pt idx="100">
                  <c:v>2.2185999998328043E-2</c:v>
                </c:pt>
                <c:pt idx="101">
                  <c:v>2.8559999998833518E-2</c:v>
                </c:pt>
                <c:pt idx="102">
                  <c:v>3.410000000076252E-2</c:v>
                </c:pt>
                <c:pt idx="103">
                  <c:v>2.6041999997687526E-2</c:v>
                </c:pt>
                <c:pt idx="104">
                  <c:v>2.2207999998499872E-2</c:v>
                </c:pt>
                <c:pt idx="105">
                  <c:v>2.5868000000627944E-2</c:v>
                </c:pt>
                <c:pt idx="106">
                  <c:v>3.0013999999937369E-2</c:v>
                </c:pt>
                <c:pt idx="107">
                  <c:v>2.7721999998902902E-2</c:v>
                </c:pt>
                <c:pt idx="108">
                  <c:v>3.0060000000958098E-2</c:v>
                </c:pt>
                <c:pt idx="109">
                  <c:v>3.1333999999333173E-2</c:v>
                </c:pt>
                <c:pt idx="110">
                  <c:v>3.3499999997729901E-2</c:v>
                </c:pt>
                <c:pt idx="111">
                  <c:v>3.1607999997504521E-2</c:v>
                </c:pt>
                <c:pt idx="112">
                  <c:v>3.3931999998458195E-2</c:v>
                </c:pt>
                <c:pt idx="113">
                  <c:v>2.9707999998208834E-2</c:v>
                </c:pt>
                <c:pt idx="114">
                  <c:v>3.0707999998412561E-2</c:v>
                </c:pt>
                <c:pt idx="115">
                  <c:v>2.6649999996152474E-2</c:v>
                </c:pt>
                <c:pt idx="116">
                  <c:v>3.3815999999205815E-2</c:v>
                </c:pt>
                <c:pt idx="117">
                  <c:v>3.0982000000221888E-2</c:v>
                </c:pt>
                <c:pt idx="118">
                  <c:v>2.2147999996377621E-2</c:v>
                </c:pt>
                <c:pt idx="119">
                  <c:v>4.2285999999876367E-2</c:v>
                </c:pt>
                <c:pt idx="120">
                  <c:v>3.203399999983958E-2</c:v>
                </c:pt>
                <c:pt idx="121">
                  <c:v>3.3769999998185085E-2</c:v>
                </c:pt>
                <c:pt idx="122">
                  <c:v>3.1545999998343177E-2</c:v>
                </c:pt>
                <c:pt idx="123">
                  <c:v>3.2487999997101724E-2</c:v>
                </c:pt>
                <c:pt idx="124">
                  <c:v>3.4653999999136431E-2</c:v>
                </c:pt>
                <c:pt idx="125">
                  <c:v>2.9812000000674743E-2</c:v>
                </c:pt>
                <c:pt idx="126">
                  <c:v>3.6862000000837725E-2</c:v>
                </c:pt>
                <c:pt idx="127">
                  <c:v>3.1911999998555984E-2</c:v>
                </c:pt>
                <c:pt idx="128">
                  <c:v>3.4216000000014901E-2</c:v>
                </c:pt>
                <c:pt idx="129">
                  <c:v>3.2382000001234701E-2</c:v>
                </c:pt>
                <c:pt idx="130">
                  <c:v>3.1266000001778593E-2</c:v>
                </c:pt>
                <c:pt idx="131">
                  <c:v>3.8373999999748776E-2</c:v>
                </c:pt>
                <c:pt idx="132">
                  <c:v>3.3589999999094289E-2</c:v>
                </c:pt>
                <c:pt idx="133">
                  <c:v>3.3755999997083563E-2</c:v>
                </c:pt>
                <c:pt idx="134">
                  <c:v>3.8532000002305722E-2</c:v>
                </c:pt>
                <c:pt idx="135">
                  <c:v>3.2029999998485437E-2</c:v>
                </c:pt>
                <c:pt idx="136">
                  <c:v>3.0217999999877065E-2</c:v>
                </c:pt>
                <c:pt idx="137">
                  <c:v>3.0102000000624685E-2</c:v>
                </c:pt>
                <c:pt idx="138">
                  <c:v>3.3102000001235865E-2</c:v>
                </c:pt>
                <c:pt idx="139">
                  <c:v>3.0210000000806758E-2</c:v>
                </c:pt>
                <c:pt idx="140">
                  <c:v>3.0815999998594634E-2</c:v>
                </c:pt>
                <c:pt idx="141">
                  <c:v>3.3259999996516854E-2</c:v>
                </c:pt>
                <c:pt idx="142">
                  <c:v>3.059199999916018E-2</c:v>
                </c:pt>
                <c:pt idx="143">
                  <c:v>3.0813999997917563E-2</c:v>
                </c:pt>
                <c:pt idx="144">
                  <c:v>2.5475999998889165E-2</c:v>
                </c:pt>
                <c:pt idx="145">
                  <c:v>2.7417999997851439E-2</c:v>
                </c:pt>
                <c:pt idx="146">
                  <c:v>2.8023999999277294E-2</c:v>
                </c:pt>
                <c:pt idx="147">
                  <c:v>3.0633999998826766E-2</c:v>
                </c:pt>
                <c:pt idx="148">
                  <c:v>2.9800000000250293E-2</c:v>
                </c:pt>
                <c:pt idx="149">
                  <c:v>3.0965999998443294E-2</c:v>
                </c:pt>
                <c:pt idx="150">
                  <c:v>2.890800000022864E-2</c:v>
                </c:pt>
                <c:pt idx="151">
                  <c:v>2.5074000001040986E-2</c:v>
                </c:pt>
                <c:pt idx="152">
                  <c:v>2.6269999998476123E-2</c:v>
                </c:pt>
                <c:pt idx="153">
                  <c:v>3.0096000002231449E-2</c:v>
                </c:pt>
                <c:pt idx="154">
                  <c:v>3.126200000042445E-2</c:v>
                </c:pt>
                <c:pt idx="155">
                  <c:v>2.2428000000218162E-2</c:v>
                </c:pt>
                <c:pt idx="156">
                  <c:v>2.6259999998728745E-2</c:v>
                </c:pt>
                <c:pt idx="157">
                  <c:v>2.5868000000627944E-2</c:v>
                </c:pt>
                <c:pt idx="158">
                  <c:v>2.2940000002563465E-2</c:v>
                </c:pt>
                <c:pt idx="159">
                  <c:v>2.7114000000437954E-2</c:v>
                </c:pt>
                <c:pt idx="160">
                  <c:v>5.1939999975729734E-3</c:v>
                </c:pt>
                <c:pt idx="161">
                  <c:v>-5.6960000001708977E-3</c:v>
                </c:pt>
                <c:pt idx="162">
                  <c:v>-4.9199999994016252E-3</c:v>
                </c:pt>
                <c:pt idx="163">
                  <c:v>-8.6459999984072056E-3</c:v>
                </c:pt>
                <c:pt idx="164">
                  <c:v>-2.3865999999543419E-2</c:v>
                </c:pt>
                <c:pt idx="165">
                  <c:v>-3.2756000000517815E-2</c:v>
                </c:pt>
                <c:pt idx="166">
                  <c:v>-3.7432000000990229E-2</c:v>
                </c:pt>
                <c:pt idx="167">
                  <c:v>-3.9382000002660789E-2</c:v>
                </c:pt>
                <c:pt idx="168">
                  <c:v>-3.4450000002834713E-2</c:v>
                </c:pt>
                <c:pt idx="169">
                  <c:v>-3.8273999998637009E-2</c:v>
                </c:pt>
                <c:pt idx="170">
                  <c:v>-3.70660000044154E-2</c:v>
                </c:pt>
                <c:pt idx="171">
                  <c:v>-4.1180000000167638E-2</c:v>
                </c:pt>
                <c:pt idx="172">
                  <c:v>-4.3817999998282176E-2</c:v>
                </c:pt>
                <c:pt idx="173">
                  <c:v>-4.4718000001012115E-2</c:v>
                </c:pt>
                <c:pt idx="174">
                  <c:v>-4.9502000001666602E-2</c:v>
                </c:pt>
                <c:pt idx="175">
                  <c:v>-4.6608000004198402E-2</c:v>
                </c:pt>
                <c:pt idx="176">
                  <c:v>-4.5608000000356697E-2</c:v>
                </c:pt>
                <c:pt idx="177">
                  <c:v>-4.4500000003608875E-2</c:v>
                </c:pt>
                <c:pt idx="178">
                  <c:v>-4.5167999996920116E-2</c:v>
                </c:pt>
                <c:pt idx="179">
                  <c:v>-4.767800000263378E-2</c:v>
                </c:pt>
                <c:pt idx="180">
                  <c:v>-4.4735999996191822E-2</c:v>
                </c:pt>
                <c:pt idx="181">
                  <c:v>-4.5570000002044253E-2</c:v>
                </c:pt>
                <c:pt idx="182">
                  <c:v>-4.1960000002291054E-2</c:v>
                </c:pt>
                <c:pt idx="183">
                  <c:v>-4.5794000005116686E-2</c:v>
                </c:pt>
                <c:pt idx="184">
                  <c:v>-4.5469999997294508E-2</c:v>
                </c:pt>
                <c:pt idx="185">
                  <c:v>-3.8780000002589077E-2</c:v>
                </c:pt>
                <c:pt idx="186">
                  <c:v>-4.2614000005414709E-2</c:v>
                </c:pt>
                <c:pt idx="187">
                  <c:v>-3.5614000000350643E-2</c:v>
                </c:pt>
                <c:pt idx="188">
                  <c:v>-4.4672000003629364E-2</c:v>
                </c:pt>
                <c:pt idx="189">
                  <c:v>-4.6618000000307802E-2</c:v>
                </c:pt>
                <c:pt idx="190">
                  <c:v>-4.6730000001844019E-2</c:v>
                </c:pt>
                <c:pt idx="191">
                  <c:v>-4.7564000000420492E-2</c:v>
                </c:pt>
                <c:pt idx="192">
                  <c:v>-4.6900000001187436E-2</c:v>
                </c:pt>
                <c:pt idx="193">
                  <c:v>-4.7456000000238419E-2</c:v>
                </c:pt>
                <c:pt idx="194">
                  <c:v>-4.6456000003672671E-2</c:v>
                </c:pt>
                <c:pt idx="196">
                  <c:v>-3.7973999998939689E-2</c:v>
                </c:pt>
                <c:pt idx="197">
                  <c:v>-4.9562000000150874E-2</c:v>
                </c:pt>
                <c:pt idx="198">
                  <c:v>-4.9562000000150874E-2</c:v>
                </c:pt>
                <c:pt idx="199">
                  <c:v>-4.6562000003177673E-2</c:v>
                </c:pt>
                <c:pt idx="200">
                  <c:v>-5.0620000001799781E-2</c:v>
                </c:pt>
                <c:pt idx="201">
                  <c:v>-5.245400000421796E-2</c:v>
                </c:pt>
                <c:pt idx="202">
                  <c:v>-4.7453999999561347E-2</c:v>
                </c:pt>
                <c:pt idx="203">
                  <c:v>-4.345399999874644E-2</c:v>
                </c:pt>
                <c:pt idx="204">
                  <c:v>-4.6955999998317566E-2</c:v>
                </c:pt>
                <c:pt idx="309">
                  <c:v>-5.1946000006864779E-2</c:v>
                </c:pt>
                <c:pt idx="310">
                  <c:v>-5.5692000001727138E-2</c:v>
                </c:pt>
                <c:pt idx="311">
                  <c:v>-5.5159999996249098E-2</c:v>
                </c:pt>
                <c:pt idx="312">
                  <c:v>-6.0916000002180226E-2</c:v>
                </c:pt>
                <c:pt idx="315">
                  <c:v>-5.5825999996159226E-2</c:v>
                </c:pt>
                <c:pt idx="316">
                  <c:v>-5.4960000001301523E-2</c:v>
                </c:pt>
                <c:pt idx="319">
                  <c:v>-4.9789999997301493E-2</c:v>
                </c:pt>
                <c:pt idx="321">
                  <c:v>-5.3847999995923601E-2</c:v>
                </c:pt>
                <c:pt idx="322">
                  <c:v>-5.2316000001155771E-2</c:v>
                </c:pt>
                <c:pt idx="324">
                  <c:v>-5.30399999988731E-2</c:v>
                </c:pt>
                <c:pt idx="325">
                  <c:v>-5.1363999999011867E-2</c:v>
                </c:pt>
                <c:pt idx="326">
                  <c:v>-5.5198000001837499E-2</c:v>
                </c:pt>
                <c:pt idx="328">
                  <c:v>-5.2331999999296386E-2</c:v>
                </c:pt>
                <c:pt idx="331">
                  <c:v>-5.2782000006118324E-2</c:v>
                </c:pt>
                <c:pt idx="332">
                  <c:v>-5.2316000001155771E-2</c:v>
                </c:pt>
                <c:pt idx="334">
                  <c:v>-4.8432000003231224E-2</c:v>
                </c:pt>
                <c:pt idx="335">
                  <c:v>-5.2203999999619555E-2</c:v>
                </c:pt>
                <c:pt idx="351">
                  <c:v>-5.2247999999963213E-2</c:v>
                </c:pt>
                <c:pt idx="361">
                  <c:v>-4.091599999810569E-2</c:v>
                </c:pt>
                <c:pt idx="366">
                  <c:v>-3.7656000007700641E-2</c:v>
                </c:pt>
                <c:pt idx="375">
                  <c:v>-3.686599999491591E-2</c:v>
                </c:pt>
                <c:pt idx="381">
                  <c:v>-2.137100000254577E-2</c:v>
                </c:pt>
                <c:pt idx="393">
                  <c:v>-2.528800000436604E-2</c:v>
                </c:pt>
                <c:pt idx="424">
                  <c:v>-2.551800000219373E-2</c:v>
                </c:pt>
                <c:pt idx="427">
                  <c:v>-2.4241999999503605E-2</c:v>
                </c:pt>
                <c:pt idx="440">
                  <c:v>-2.5848000004771166E-2</c:v>
                </c:pt>
                <c:pt idx="441">
                  <c:v>-2.559800000017276E-2</c:v>
                </c:pt>
                <c:pt idx="442">
                  <c:v>-2.6632000008248724E-2</c:v>
                </c:pt>
                <c:pt idx="449">
                  <c:v>-2.2532000002684072E-2</c:v>
                </c:pt>
                <c:pt idx="450">
                  <c:v>-2.0066000004590023E-2</c:v>
                </c:pt>
                <c:pt idx="453">
                  <c:v>-2.7091999996628147E-2</c:v>
                </c:pt>
                <c:pt idx="460">
                  <c:v>-1.576799999747891E-2</c:v>
                </c:pt>
                <c:pt idx="466">
                  <c:v>-2.2246000000450294E-2</c:v>
                </c:pt>
                <c:pt idx="467">
                  <c:v>-2.1472000000358094E-2</c:v>
                </c:pt>
                <c:pt idx="472">
                  <c:v>-2.0922000003338326E-2</c:v>
                </c:pt>
                <c:pt idx="476">
                  <c:v>-1.8589999999676365E-2</c:v>
                </c:pt>
                <c:pt idx="477">
                  <c:v>-2.0646000004489906E-2</c:v>
                </c:pt>
                <c:pt idx="485">
                  <c:v>-1.2538000002678018E-2</c:v>
                </c:pt>
                <c:pt idx="498">
                  <c:v>-1.7751999999745749E-2</c:v>
                </c:pt>
                <c:pt idx="501">
                  <c:v>-2.0420000000740401E-2</c:v>
                </c:pt>
                <c:pt idx="504">
                  <c:v>-1.3536000005842652E-2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23-4CEC-8ED1-BEC83D85A21F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2'!$D$22:$D$44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2'!$I$21:$I$2923</c:f>
              <c:numCache>
                <c:formatCode>General</c:formatCode>
                <c:ptCount val="2903"/>
                <c:pt idx="205">
                  <c:v>-4.7180000001389999E-2</c:v>
                </c:pt>
                <c:pt idx="206">
                  <c:v>-4.840400000102818E-2</c:v>
                </c:pt>
                <c:pt idx="207">
                  <c:v>-5.09059999967576E-2</c:v>
                </c:pt>
                <c:pt idx="208">
                  <c:v>-5.1972000001114793E-2</c:v>
                </c:pt>
                <c:pt idx="209">
                  <c:v>-3.697200000169687E-2</c:v>
                </c:pt>
                <c:pt idx="210">
                  <c:v>-5.5029999995895196E-2</c:v>
                </c:pt>
                <c:pt idx="211">
                  <c:v>-4.7647999999753665E-2</c:v>
                </c:pt>
                <c:pt idx="212">
                  <c:v>-4.8891999998886604E-2</c:v>
                </c:pt>
                <c:pt idx="213">
                  <c:v>-5.4783999999926891E-2</c:v>
                </c:pt>
                <c:pt idx="214">
                  <c:v>-5.3784000003361143E-2</c:v>
                </c:pt>
                <c:pt idx="215">
                  <c:v>-5.5617999998503365E-2</c:v>
                </c:pt>
                <c:pt idx="216">
                  <c:v>-5.2734000004420523E-2</c:v>
                </c:pt>
                <c:pt idx="217">
                  <c:v>-5.2460000006249174E-2</c:v>
                </c:pt>
                <c:pt idx="218">
                  <c:v>-5.6565999999293126E-2</c:v>
                </c:pt>
                <c:pt idx="219">
                  <c:v>-5.3458000002137851E-2</c:v>
                </c:pt>
                <c:pt idx="220">
                  <c:v>-5.5125999999290798E-2</c:v>
                </c:pt>
                <c:pt idx="221">
                  <c:v>-5.568199999834178E-2</c:v>
                </c:pt>
                <c:pt idx="222">
                  <c:v>-5.6960000001708977E-2</c:v>
                </c:pt>
                <c:pt idx="223">
                  <c:v>-5.6515999996918254E-2</c:v>
                </c:pt>
                <c:pt idx="224">
                  <c:v>-6.3018000000738539E-2</c:v>
                </c:pt>
                <c:pt idx="225">
                  <c:v>-5.9408000000985339E-2</c:v>
                </c:pt>
                <c:pt idx="226">
                  <c:v>-5.7307999995828141E-2</c:v>
                </c:pt>
                <c:pt idx="227">
                  <c:v>-5.6810000001860317E-2</c:v>
                </c:pt>
                <c:pt idx="228">
                  <c:v>-5.8477999999013264E-2</c:v>
                </c:pt>
                <c:pt idx="229">
                  <c:v>-5.647799999860581E-2</c:v>
                </c:pt>
                <c:pt idx="230">
                  <c:v>-5.3478000001632608E-2</c:v>
                </c:pt>
                <c:pt idx="231">
                  <c:v>-5.7659999998577405E-2</c:v>
                </c:pt>
                <c:pt idx="232">
                  <c:v>-5.6659999994735699E-2</c:v>
                </c:pt>
                <c:pt idx="233">
                  <c:v>-5.4522000005817972E-2</c:v>
                </c:pt>
                <c:pt idx="234">
                  <c:v>-5.9414000003016554E-2</c:v>
                </c:pt>
                <c:pt idx="235">
                  <c:v>-5.8413999999174848E-2</c:v>
                </c:pt>
                <c:pt idx="236">
                  <c:v>-5.9472000000823755E-2</c:v>
                </c:pt>
                <c:pt idx="237">
                  <c:v>-6.4361999997345265E-2</c:v>
                </c:pt>
                <c:pt idx="238">
                  <c:v>-6.2061999997240491E-2</c:v>
                </c:pt>
                <c:pt idx="239">
                  <c:v>-6.1362000000372063E-2</c:v>
                </c:pt>
                <c:pt idx="240">
                  <c:v>-5.9420000005047768E-2</c:v>
                </c:pt>
                <c:pt idx="241">
                  <c:v>-6.0705999996571336E-2</c:v>
                </c:pt>
                <c:pt idx="242">
                  <c:v>-6.4634000002115499E-2</c:v>
                </c:pt>
                <c:pt idx="243">
                  <c:v>-5.8634000000893138E-2</c:v>
                </c:pt>
                <c:pt idx="244">
                  <c:v>-5.763400000432739E-2</c:v>
                </c:pt>
                <c:pt idx="245">
                  <c:v>-6.6525999995064922E-2</c:v>
                </c:pt>
                <c:pt idx="246">
                  <c:v>-6.0525999993842561E-2</c:v>
                </c:pt>
                <c:pt idx="247">
                  <c:v>-5.6525999993027654E-2</c:v>
                </c:pt>
                <c:pt idx="248">
                  <c:v>-5.3359999998065177E-2</c:v>
                </c:pt>
                <c:pt idx="249">
                  <c:v>-5.7641999999759719E-2</c:v>
                </c:pt>
                <c:pt idx="250">
                  <c:v>-6.1476000002585351E-2</c:v>
                </c:pt>
                <c:pt idx="251">
                  <c:v>-6.4309999994293321E-2</c:v>
                </c:pt>
                <c:pt idx="252">
                  <c:v>-6.4591999995172955E-2</c:v>
                </c:pt>
                <c:pt idx="253">
                  <c:v>-5.8592000001226552E-2</c:v>
                </c:pt>
                <c:pt idx="254">
                  <c:v>-6.0639999996055849E-2</c:v>
                </c:pt>
                <c:pt idx="255">
                  <c:v>-6.5474000002723187E-2</c:v>
                </c:pt>
                <c:pt idx="256">
                  <c:v>-6.3481999997748062E-2</c:v>
                </c:pt>
                <c:pt idx="257">
                  <c:v>-6.2481999993906356E-2</c:v>
                </c:pt>
                <c:pt idx="258">
                  <c:v>-6.2481999993906356E-2</c:v>
                </c:pt>
                <c:pt idx="259">
                  <c:v>-6.5540000003238674E-2</c:v>
                </c:pt>
                <c:pt idx="260">
                  <c:v>-6.2539999998989515E-2</c:v>
                </c:pt>
                <c:pt idx="261">
                  <c:v>-6.0540000005858019E-2</c:v>
                </c:pt>
                <c:pt idx="262">
                  <c:v>-5.9540000002016313E-2</c:v>
                </c:pt>
                <c:pt idx="263">
                  <c:v>-6.0374000000592787E-2</c:v>
                </c:pt>
                <c:pt idx="264">
                  <c:v>-6.3726000000315253E-2</c:v>
                </c:pt>
                <c:pt idx="265">
                  <c:v>-6.2588000000687316E-2</c:v>
                </c:pt>
                <c:pt idx="266">
                  <c:v>-6.5480000004754402E-2</c:v>
                </c:pt>
                <c:pt idx="267">
                  <c:v>-6.2480000000505242E-2</c:v>
                </c:pt>
                <c:pt idx="268">
                  <c:v>-6.2480000000505242E-2</c:v>
                </c:pt>
                <c:pt idx="269">
                  <c:v>-6.2480000000505242E-2</c:v>
                </c:pt>
                <c:pt idx="270">
                  <c:v>-6.6314000003330875E-2</c:v>
                </c:pt>
                <c:pt idx="271">
                  <c:v>-6.2703999996301718E-2</c:v>
                </c:pt>
                <c:pt idx="272">
                  <c:v>-6.2703999996301718E-2</c:v>
                </c:pt>
                <c:pt idx="273">
                  <c:v>-6.0703999995894264E-2</c:v>
                </c:pt>
                <c:pt idx="274">
                  <c:v>-6.7761999998765532E-2</c:v>
                </c:pt>
                <c:pt idx="275">
                  <c:v>-6.1595999999553896E-2</c:v>
                </c:pt>
                <c:pt idx="276">
                  <c:v>-6.1873999999079388E-2</c:v>
                </c:pt>
                <c:pt idx="277">
                  <c:v>-6.4429999998537824E-2</c:v>
                </c:pt>
                <c:pt idx="278">
                  <c:v>-6.242999999813037E-2</c:v>
                </c:pt>
                <c:pt idx="279">
                  <c:v>-6.4264000000548549E-2</c:v>
                </c:pt>
                <c:pt idx="280">
                  <c:v>-6.4264000000548549E-2</c:v>
                </c:pt>
                <c:pt idx="281">
                  <c:v>-6.3264000003982801E-2</c:v>
                </c:pt>
                <c:pt idx="282">
                  <c:v>-6.0263999999733642E-2</c:v>
                </c:pt>
                <c:pt idx="283">
                  <c:v>-6.5097999999125022E-2</c:v>
                </c:pt>
                <c:pt idx="284">
                  <c:v>-6.2487999995937571E-2</c:v>
                </c:pt>
                <c:pt idx="285">
                  <c:v>-6.3379999999597203E-2</c:v>
                </c:pt>
                <c:pt idx="286">
                  <c:v>-6.2380000003031455E-2</c:v>
                </c:pt>
                <c:pt idx="287">
                  <c:v>-6.2330000000656582E-2</c:v>
                </c:pt>
                <c:pt idx="288">
                  <c:v>-6.1329999996814877E-2</c:v>
                </c:pt>
                <c:pt idx="289">
                  <c:v>-6.1840000002121087E-2</c:v>
                </c:pt>
                <c:pt idx="290">
                  <c:v>-6.0839999998279382E-2</c:v>
                </c:pt>
                <c:pt idx="291">
                  <c:v>-5.8839999997871928E-2</c:v>
                </c:pt>
                <c:pt idx="292">
                  <c:v>-5.9702000005927403E-2</c:v>
                </c:pt>
                <c:pt idx="293">
                  <c:v>-6.3594000006560236E-2</c:v>
                </c:pt>
                <c:pt idx="294">
                  <c:v>-6.0594000002311077E-2</c:v>
                </c:pt>
                <c:pt idx="295">
                  <c:v>-6.142800000088755E-2</c:v>
                </c:pt>
                <c:pt idx="296">
                  <c:v>-6.3262000003305729E-2</c:v>
                </c:pt>
                <c:pt idx="297">
                  <c:v>-6.4153999999689404E-2</c:v>
                </c:pt>
                <c:pt idx="298">
                  <c:v>-5.8544000006804708E-2</c:v>
                </c:pt>
                <c:pt idx="299">
                  <c:v>-5.8544000006804708E-2</c:v>
                </c:pt>
                <c:pt idx="300">
                  <c:v>-5.9602000001177657E-2</c:v>
                </c:pt>
                <c:pt idx="301">
                  <c:v>-5.8602000004611909E-2</c:v>
                </c:pt>
                <c:pt idx="302">
                  <c:v>-6.2269999994896352E-2</c:v>
                </c:pt>
                <c:pt idx="303">
                  <c:v>-6.110400000034133E-2</c:v>
                </c:pt>
                <c:pt idx="304">
                  <c:v>-6.2494000005244743E-2</c:v>
                </c:pt>
                <c:pt idx="305">
                  <c:v>-6.3220000003639143E-2</c:v>
                </c:pt>
                <c:pt idx="306">
                  <c:v>-6.3443999999435619E-2</c:v>
                </c:pt>
                <c:pt idx="307">
                  <c:v>-6.0502000000269618E-2</c:v>
                </c:pt>
                <c:pt idx="308">
                  <c:v>-6.3335999999253545E-2</c:v>
                </c:pt>
                <c:pt idx="313">
                  <c:v>-5.6384000003163237E-2</c:v>
                </c:pt>
                <c:pt idx="314">
                  <c:v>-6.5218000003369525E-2</c:v>
                </c:pt>
                <c:pt idx="317">
                  <c:v>-6.2010000001464505E-2</c:v>
                </c:pt>
                <c:pt idx="318">
                  <c:v>-5.799000000115484E-2</c:v>
                </c:pt>
                <c:pt idx="320">
                  <c:v>-5.4548000000067987E-2</c:v>
                </c:pt>
                <c:pt idx="323">
                  <c:v>-5.9883999994781334E-2</c:v>
                </c:pt>
                <c:pt idx="327">
                  <c:v>-5.2498000004561618E-2</c:v>
                </c:pt>
                <c:pt idx="329">
                  <c:v>-5.0631999998586252E-2</c:v>
                </c:pt>
                <c:pt idx="330">
                  <c:v>-4.0555999999924097E-2</c:v>
                </c:pt>
                <c:pt idx="333">
                  <c:v>-5.8232000003044959E-2</c:v>
                </c:pt>
                <c:pt idx="336">
                  <c:v>-4.300399999920046E-2</c:v>
                </c:pt>
                <c:pt idx="337">
                  <c:v>-6.2271999995573424E-2</c:v>
                </c:pt>
                <c:pt idx="339">
                  <c:v>-5.1661999998032115E-2</c:v>
                </c:pt>
                <c:pt idx="340">
                  <c:v>-4.8388000002887566E-2</c:v>
                </c:pt>
                <c:pt idx="341">
                  <c:v>-4.5387999998638406E-2</c:v>
                </c:pt>
                <c:pt idx="342">
                  <c:v>-4.3387999998230953E-2</c:v>
                </c:pt>
                <c:pt idx="343">
                  <c:v>-4.3387999998230953E-2</c:v>
                </c:pt>
                <c:pt idx="345">
                  <c:v>-5.3222000002278946E-2</c:v>
                </c:pt>
                <c:pt idx="346">
                  <c:v>-4.8055999999633059E-2</c:v>
                </c:pt>
                <c:pt idx="347">
                  <c:v>-5.1611999995657243E-2</c:v>
                </c:pt>
                <c:pt idx="348">
                  <c:v>-4.8611999998684041E-2</c:v>
                </c:pt>
                <c:pt idx="349">
                  <c:v>-4.8311999998986721E-2</c:v>
                </c:pt>
                <c:pt idx="352">
                  <c:v>-5.8172000004560687E-2</c:v>
                </c:pt>
                <c:pt idx="353">
                  <c:v>-5.056200000399258E-2</c:v>
                </c:pt>
                <c:pt idx="354">
                  <c:v>-4.461000000446802E-2</c:v>
                </c:pt>
                <c:pt idx="355">
                  <c:v>-4.5335999995586462E-2</c:v>
                </c:pt>
                <c:pt idx="356">
                  <c:v>-4.3452000005345326E-2</c:v>
                </c:pt>
                <c:pt idx="357">
                  <c:v>-4.3452000005345326E-2</c:v>
                </c:pt>
                <c:pt idx="358">
                  <c:v>-4.4615999999223277E-2</c:v>
                </c:pt>
                <c:pt idx="359">
                  <c:v>-4.3015999995986931E-2</c:v>
                </c:pt>
                <c:pt idx="360">
                  <c:v>-4.2615999998815823E-2</c:v>
                </c:pt>
                <c:pt idx="362">
                  <c:v>-4.4450000001234002E-2</c:v>
                </c:pt>
                <c:pt idx="363">
                  <c:v>-4.439999999885913E-2</c:v>
                </c:pt>
                <c:pt idx="364">
                  <c:v>-3.7408000003779307E-2</c:v>
                </c:pt>
                <c:pt idx="365">
                  <c:v>-3.8868000003276393E-2</c:v>
                </c:pt>
                <c:pt idx="367">
                  <c:v>-3.7656000000424683E-2</c:v>
                </c:pt>
                <c:pt idx="368">
                  <c:v>-3.5289999999804422E-2</c:v>
                </c:pt>
                <c:pt idx="369">
                  <c:v>-4.268400000728434E-2</c:v>
                </c:pt>
                <c:pt idx="370">
                  <c:v>-3.7684000002627727E-2</c:v>
                </c:pt>
                <c:pt idx="371">
                  <c:v>-3.6684000006061979E-2</c:v>
                </c:pt>
                <c:pt idx="372">
                  <c:v>-3.7742000000434928E-2</c:v>
                </c:pt>
                <c:pt idx="373">
                  <c:v>-3.9576000002853107E-2</c:v>
                </c:pt>
                <c:pt idx="374">
                  <c:v>-3.6866000002191868E-2</c:v>
                </c:pt>
                <c:pt idx="376">
                  <c:v>-3.5799999997834675E-2</c:v>
                </c:pt>
                <c:pt idx="377">
                  <c:v>-4.0468000006512739E-2</c:v>
                </c:pt>
                <c:pt idx="378">
                  <c:v>-3.6692000001494307E-2</c:v>
                </c:pt>
                <c:pt idx="379">
                  <c:v>-4.052600000431994E-2</c:v>
                </c:pt>
                <c:pt idx="380">
                  <c:v>-4.2202000004181173E-2</c:v>
                </c:pt>
                <c:pt idx="382">
                  <c:v>-3.0403999997361097E-2</c:v>
                </c:pt>
                <c:pt idx="383">
                  <c:v>-3.1682000000728294E-2</c:v>
                </c:pt>
                <c:pt idx="384">
                  <c:v>-2.8072000000975095E-2</c:v>
                </c:pt>
                <c:pt idx="385">
                  <c:v>-2.9905999996117316E-2</c:v>
                </c:pt>
                <c:pt idx="387">
                  <c:v>-3.2519999993382953E-2</c:v>
                </c:pt>
                <c:pt idx="388">
                  <c:v>-2.5519999995594844E-2</c:v>
                </c:pt>
                <c:pt idx="389">
                  <c:v>-4.2353999997430947E-2</c:v>
                </c:pt>
                <c:pt idx="391">
                  <c:v>-2.7353999998013023E-2</c:v>
                </c:pt>
                <c:pt idx="392">
                  <c:v>-3.6187999998219311E-2</c:v>
                </c:pt>
                <c:pt idx="394">
                  <c:v>-2.5287999997090083E-2</c:v>
                </c:pt>
                <c:pt idx="395">
                  <c:v>-3.1578000001900364E-2</c:v>
                </c:pt>
                <c:pt idx="396">
                  <c:v>-2.9856000008294359E-2</c:v>
                </c:pt>
                <c:pt idx="397">
                  <c:v>-2.9856000008294359E-2</c:v>
                </c:pt>
                <c:pt idx="398">
                  <c:v>-4.6411999996053055E-2</c:v>
                </c:pt>
                <c:pt idx="399">
                  <c:v>-3.05240000016056E-2</c:v>
                </c:pt>
                <c:pt idx="400">
                  <c:v>-2.8470000004745089E-2</c:v>
                </c:pt>
                <c:pt idx="401">
                  <c:v>-2.9748000008112285E-2</c:v>
                </c:pt>
                <c:pt idx="402">
                  <c:v>-2.874800000427058E-2</c:v>
                </c:pt>
                <c:pt idx="403">
                  <c:v>-2.874800000427058E-2</c:v>
                </c:pt>
                <c:pt idx="404">
                  <c:v>-2.9582000002847053E-2</c:v>
                </c:pt>
                <c:pt idx="405">
                  <c:v>-2.7137999997648876E-2</c:v>
                </c:pt>
                <c:pt idx="406">
                  <c:v>-2.9806000005919486E-2</c:v>
                </c:pt>
                <c:pt idx="407">
                  <c:v>-2.6806000001670327E-2</c:v>
                </c:pt>
                <c:pt idx="408">
                  <c:v>-2.76400000002468E-2</c:v>
                </c:pt>
                <c:pt idx="409">
                  <c:v>-2.8308000000833999E-2</c:v>
                </c:pt>
                <c:pt idx="410">
                  <c:v>-2.9532000000472181E-2</c:v>
                </c:pt>
                <c:pt idx="411">
                  <c:v>-2.9590000005555339E-2</c:v>
                </c:pt>
                <c:pt idx="412">
                  <c:v>-2.9482000005373266E-2</c:v>
                </c:pt>
                <c:pt idx="413">
                  <c:v>-2.9316000000108033E-2</c:v>
                </c:pt>
                <c:pt idx="414">
                  <c:v>-2.8374000001349486E-2</c:v>
                </c:pt>
                <c:pt idx="415">
                  <c:v>-3.5568000006605871E-2</c:v>
                </c:pt>
                <c:pt idx="416">
                  <c:v>-3.5568000006605871E-2</c:v>
                </c:pt>
                <c:pt idx="417">
                  <c:v>-3.4568000002764165E-2</c:v>
                </c:pt>
                <c:pt idx="418">
                  <c:v>-3.3568000006198417E-2</c:v>
                </c:pt>
                <c:pt idx="419">
                  <c:v>-2.6128000004973728E-2</c:v>
                </c:pt>
                <c:pt idx="420">
                  <c:v>-2.6127999997697771E-2</c:v>
                </c:pt>
                <c:pt idx="421">
                  <c:v>-2.7961999992839992E-2</c:v>
                </c:pt>
                <c:pt idx="422">
                  <c:v>-2.8517999999166932E-2</c:v>
                </c:pt>
                <c:pt idx="423">
                  <c:v>-2.7518000002601184E-2</c:v>
                </c:pt>
                <c:pt idx="425">
                  <c:v>-2.4518000005627982E-2</c:v>
                </c:pt>
                <c:pt idx="426">
                  <c:v>-2.3518000001786277E-2</c:v>
                </c:pt>
                <c:pt idx="428">
                  <c:v>-2.1467999999003951E-2</c:v>
                </c:pt>
                <c:pt idx="429">
                  <c:v>-2.3862000001827255E-2</c:v>
                </c:pt>
                <c:pt idx="430">
                  <c:v>-2.2861999997985549E-2</c:v>
                </c:pt>
                <c:pt idx="431">
                  <c:v>-2.1862000001419801E-2</c:v>
                </c:pt>
                <c:pt idx="432">
                  <c:v>-2.0861999997578096E-2</c:v>
                </c:pt>
                <c:pt idx="433">
                  <c:v>-2.2695999999996275E-2</c:v>
                </c:pt>
                <c:pt idx="434">
                  <c:v>-3.1309999998484273E-2</c:v>
                </c:pt>
                <c:pt idx="435">
                  <c:v>-2.1703999998862855E-2</c:v>
                </c:pt>
                <c:pt idx="436">
                  <c:v>-2.1372000002884306E-2</c:v>
                </c:pt>
                <c:pt idx="437">
                  <c:v>-2.3430000001098961E-2</c:v>
                </c:pt>
                <c:pt idx="438">
                  <c:v>-2.1264000002702232E-2</c:v>
                </c:pt>
                <c:pt idx="439">
                  <c:v>-2.1106000000145286E-2</c:v>
                </c:pt>
                <c:pt idx="443">
                  <c:v>-2.6632000000972766E-2</c:v>
                </c:pt>
                <c:pt idx="444">
                  <c:v>-2.2466000002168585E-2</c:v>
                </c:pt>
                <c:pt idx="445">
                  <c:v>-2.2025999998732004E-2</c:v>
                </c:pt>
                <c:pt idx="446">
                  <c:v>-1.7025999994075391E-2</c:v>
                </c:pt>
                <c:pt idx="447">
                  <c:v>-1.9860000000335276E-2</c:v>
                </c:pt>
                <c:pt idx="448">
                  <c:v>-2.2084000003815163E-2</c:v>
                </c:pt>
                <c:pt idx="451">
                  <c:v>-1.970199999777833E-2</c:v>
                </c:pt>
                <c:pt idx="452">
                  <c:v>-2.0535999996354803E-2</c:v>
                </c:pt>
                <c:pt idx="454">
                  <c:v>-1.0315999999875203E-2</c:v>
                </c:pt>
                <c:pt idx="455">
                  <c:v>-2.0593999994162004E-2</c:v>
                </c:pt>
                <c:pt idx="456">
                  <c:v>-1.8594000001030508E-2</c:v>
                </c:pt>
                <c:pt idx="457">
                  <c:v>-2.1485999997821636E-2</c:v>
                </c:pt>
                <c:pt idx="458">
                  <c:v>-1.9544000002497341E-2</c:v>
                </c:pt>
                <c:pt idx="459">
                  <c:v>-1.9544000002497341E-2</c:v>
                </c:pt>
                <c:pt idx="461">
                  <c:v>-1.9327999994857237E-2</c:v>
                </c:pt>
                <c:pt idx="462">
                  <c:v>-1.7327999994449783E-2</c:v>
                </c:pt>
                <c:pt idx="463">
                  <c:v>-1.8162000000302214E-2</c:v>
                </c:pt>
                <c:pt idx="464">
                  <c:v>-2.2054000000935048E-2</c:v>
                </c:pt>
                <c:pt idx="465">
                  <c:v>-1.8054000000120141E-2</c:v>
                </c:pt>
                <c:pt idx="468">
                  <c:v>-1.5471999999135733E-2</c:v>
                </c:pt>
                <c:pt idx="469">
                  <c:v>-1.5471999999135733E-2</c:v>
                </c:pt>
                <c:pt idx="470">
                  <c:v>-2.1031999996921513E-2</c:v>
                </c:pt>
                <c:pt idx="471">
                  <c:v>-1.6865999998117331E-2</c:v>
                </c:pt>
                <c:pt idx="473">
                  <c:v>-1.542199999676086E-2</c:v>
                </c:pt>
                <c:pt idx="474">
                  <c:v>-1.7700000003969762E-2</c:v>
                </c:pt>
                <c:pt idx="475">
                  <c:v>-9.700000002339948E-3</c:v>
                </c:pt>
                <c:pt idx="478">
                  <c:v>-1.5479999994568061E-2</c:v>
                </c:pt>
                <c:pt idx="479">
                  <c:v>-1.3480000001436565E-2</c:v>
                </c:pt>
                <c:pt idx="480">
                  <c:v>-1.2479999997594859E-2</c:v>
                </c:pt>
                <c:pt idx="481">
                  <c:v>-1.2313999999605585E-2</c:v>
                </c:pt>
                <c:pt idx="482">
                  <c:v>-1.2592000006407034E-2</c:v>
                </c:pt>
                <c:pt idx="483">
                  <c:v>-1.4148000002023764E-2</c:v>
                </c:pt>
                <c:pt idx="484">
                  <c:v>-1.4538000003085472E-2</c:v>
                </c:pt>
                <c:pt idx="486">
                  <c:v>-9.9320000008447096E-3</c:v>
                </c:pt>
                <c:pt idx="487">
                  <c:v>-1.6600000002654269E-2</c:v>
                </c:pt>
                <c:pt idx="488">
                  <c:v>-1.3989999999466818E-2</c:v>
                </c:pt>
                <c:pt idx="489">
                  <c:v>-1.1989999999059364E-2</c:v>
                </c:pt>
                <c:pt idx="490">
                  <c:v>-1.5824000001884997E-2</c:v>
                </c:pt>
                <c:pt idx="491">
                  <c:v>-1.1106000005383976E-2</c:v>
                </c:pt>
                <c:pt idx="492">
                  <c:v>-9.8319999960949644E-3</c:v>
                </c:pt>
                <c:pt idx="493">
                  <c:v>-1.5333999996073544E-2</c:v>
                </c:pt>
                <c:pt idx="494">
                  <c:v>-1.3782000001810957E-2</c:v>
                </c:pt>
                <c:pt idx="495">
                  <c:v>-1.1782000008679461E-2</c:v>
                </c:pt>
                <c:pt idx="496">
                  <c:v>-1.2527999999292661E-2</c:v>
                </c:pt>
                <c:pt idx="497">
                  <c:v>-1.4805999999225605E-2</c:v>
                </c:pt>
                <c:pt idx="499">
                  <c:v>-1.403000000573229E-2</c:v>
                </c:pt>
                <c:pt idx="500">
                  <c:v>-1.686399999744026E-2</c:v>
                </c:pt>
                <c:pt idx="502">
                  <c:v>-1.3922000005550217E-2</c:v>
                </c:pt>
                <c:pt idx="503">
                  <c:v>-1.3756000000284985E-2</c:v>
                </c:pt>
                <c:pt idx="505">
                  <c:v>-1.15940000032424E-2</c:v>
                </c:pt>
                <c:pt idx="506">
                  <c:v>-2.4427999996987637E-2</c:v>
                </c:pt>
                <c:pt idx="507">
                  <c:v>-1.52620000008028E-2</c:v>
                </c:pt>
                <c:pt idx="508">
                  <c:v>-1.1373999994248152E-2</c:v>
                </c:pt>
                <c:pt idx="509">
                  <c:v>-1.2656000006245449E-2</c:v>
                </c:pt>
                <c:pt idx="510">
                  <c:v>-1.4211999994586222E-2</c:v>
                </c:pt>
                <c:pt idx="511">
                  <c:v>-1.2211999994178768E-2</c:v>
                </c:pt>
                <c:pt idx="512">
                  <c:v>-1.5548000003036577E-2</c:v>
                </c:pt>
                <c:pt idx="513">
                  <c:v>-1.0548000005655922E-2</c:v>
                </c:pt>
                <c:pt idx="514">
                  <c:v>-1.7663999999058433E-2</c:v>
                </c:pt>
                <c:pt idx="515">
                  <c:v>-8.219999996072147E-3</c:v>
                </c:pt>
                <c:pt idx="516">
                  <c:v>-1.5591999996104278E-2</c:v>
                </c:pt>
                <c:pt idx="517">
                  <c:v>-1.0591999998723622E-2</c:v>
                </c:pt>
                <c:pt idx="518">
                  <c:v>-6.6539999970700592E-3</c:v>
                </c:pt>
                <c:pt idx="519">
                  <c:v>-1.0217999995802529E-2</c:v>
                </c:pt>
                <c:pt idx="520">
                  <c:v>-7.052000000840053E-3</c:v>
                </c:pt>
                <c:pt idx="521">
                  <c:v>-5.5980000033741817E-3</c:v>
                </c:pt>
                <c:pt idx="522">
                  <c:v>-5.5980000033741817E-3</c:v>
                </c:pt>
                <c:pt idx="523">
                  <c:v>-7.6560000015888363E-3</c:v>
                </c:pt>
                <c:pt idx="524">
                  <c:v>-7.6560000015888363E-3</c:v>
                </c:pt>
                <c:pt idx="525">
                  <c:v>-4.6559999973396771E-3</c:v>
                </c:pt>
                <c:pt idx="526">
                  <c:v>-4.6559999973396771E-3</c:v>
                </c:pt>
                <c:pt idx="527">
                  <c:v>-3.6560000007739291E-3</c:v>
                </c:pt>
                <c:pt idx="528">
                  <c:v>-2.6559999969322234E-3</c:v>
                </c:pt>
                <c:pt idx="529">
                  <c:v>-7.4900000035995618E-3</c:v>
                </c:pt>
                <c:pt idx="530">
                  <c:v>-7.4900000035995618E-3</c:v>
                </c:pt>
                <c:pt idx="531">
                  <c:v>-6.5479999975650571E-3</c:v>
                </c:pt>
                <c:pt idx="532">
                  <c:v>-6.3819999995757826E-3</c:v>
                </c:pt>
                <c:pt idx="533">
                  <c:v>-6.0499999963212758E-3</c:v>
                </c:pt>
                <c:pt idx="534">
                  <c:v>-5.2819999982602894E-3</c:v>
                </c:pt>
                <c:pt idx="535">
                  <c:v>3.7179999999352731E-3</c:v>
                </c:pt>
                <c:pt idx="536">
                  <c:v>-4.8420000020996667E-3</c:v>
                </c:pt>
                <c:pt idx="537">
                  <c:v>-4.3440000008558854E-3</c:v>
                </c:pt>
                <c:pt idx="538">
                  <c:v>-2.8999999994994141E-3</c:v>
                </c:pt>
                <c:pt idx="539">
                  <c:v>-6.6540000043460168E-3</c:v>
                </c:pt>
                <c:pt idx="540">
                  <c:v>1.0000003385357559E-5</c:v>
                </c:pt>
                <c:pt idx="541">
                  <c:v>-6.5460000041639432E-3</c:v>
                </c:pt>
                <c:pt idx="542">
                  <c:v>-4.438000003574416E-3</c:v>
                </c:pt>
                <c:pt idx="543">
                  <c:v>-4.6619999993708916E-3</c:v>
                </c:pt>
                <c:pt idx="544">
                  <c:v>-2.4960000009741634E-3</c:v>
                </c:pt>
                <c:pt idx="545">
                  <c:v>-4.1639999981271103E-3</c:v>
                </c:pt>
                <c:pt idx="547">
                  <c:v>-2.3880000007920898E-3</c:v>
                </c:pt>
                <c:pt idx="548">
                  <c:v>-2.3880000007920898E-3</c:v>
                </c:pt>
                <c:pt idx="549">
                  <c:v>-5.6120000008377247E-3</c:v>
                </c:pt>
                <c:pt idx="551">
                  <c:v>-1.7338000005111098E-2</c:v>
                </c:pt>
                <c:pt idx="552">
                  <c:v>-1.3380000018514693E-3</c:v>
                </c:pt>
                <c:pt idx="553">
                  <c:v>4.3260000020381995E-3</c:v>
                </c:pt>
                <c:pt idx="554">
                  <c:v>-1.0640000036801212E-3</c:v>
                </c:pt>
                <c:pt idx="555">
                  <c:v>-3.2920000012381934E-3</c:v>
                </c:pt>
                <c:pt idx="556">
                  <c:v>2.3480000018025748E-3</c:v>
                </c:pt>
                <c:pt idx="557">
                  <c:v>2.2319999989122152E-3</c:v>
                </c:pt>
                <c:pt idx="558">
                  <c:v>-1.0460000048624352E-3</c:v>
                </c:pt>
                <c:pt idx="559">
                  <c:v>-2.4359999952139333E-3</c:v>
                </c:pt>
                <c:pt idx="560">
                  <c:v>1.3899999976274557E-3</c:v>
                </c:pt>
                <c:pt idx="561">
                  <c:v>1.8555999995442107E-2</c:v>
                </c:pt>
                <c:pt idx="562">
                  <c:v>1.1996000001090579E-2</c:v>
                </c:pt>
                <c:pt idx="563">
                  <c:v>1.132800000050338E-2</c:v>
                </c:pt>
                <c:pt idx="564">
                  <c:v>1.0399999882793054E-4</c:v>
                </c:pt>
                <c:pt idx="565">
                  <c:v>-2.5499999974272214E-3</c:v>
                </c:pt>
                <c:pt idx="566">
                  <c:v>1.724000001559034E-3</c:v>
                </c:pt>
                <c:pt idx="567">
                  <c:v>-2.8440000023692846E-3</c:v>
                </c:pt>
                <c:pt idx="568">
                  <c:v>2.1559999950113706E-3</c:v>
                </c:pt>
                <c:pt idx="571">
                  <c:v>-2.3500000024796464E-3</c:v>
                </c:pt>
                <c:pt idx="572">
                  <c:v>-1.3499999986379407E-3</c:v>
                </c:pt>
                <c:pt idx="573">
                  <c:v>1.0649999996530823E-2</c:v>
                </c:pt>
                <c:pt idx="574">
                  <c:v>1.3719999988097697E-3</c:v>
                </c:pt>
                <c:pt idx="575">
                  <c:v>1.6537999996216968E-2</c:v>
                </c:pt>
                <c:pt idx="576">
                  <c:v>2.4799999955575913E-3</c:v>
                </c:pt>
                <c:pt idx="577">
                  <c:v>-1.2075999999069609E-2</c:v>
                </c:pt>
                <c:pt idx="578">
                  <c:v>-7.6000003900844604E-5</c:v>
                </c:pt>
                <c:pt idx="579">
                  <c:v>1.2560000031953678E-3</c:v>
                </c:pt>
                <c:pt idx="580">
                  <c:v>3.7539999975706451E-3</c:v>
                </c:pt>
                <c:pt idx="581">
                  <c:v>1.5300000013667159E-3</c:v>
                </c:pt>
                <c:pt idx="582">
                  <c:v>9.7400000231573358E-4</c:v>
                </c:pt>
                <c:pt idx="583">
                  <c:v>3.5600000410340726E-4</c:v>
                </c:pt>
                <c:pt idx="584">
                  <c:v>8.2780000011553057E-3</c:v>
                </c:pt>
                <c:pt idx="585">
                  <c:v>1.1080000040237792E-3</c:v>
                </c:pt>
                <c:pt idx="587">
                  <c:v>-1.15999995614402E-4</c:v>
                </c:pt>
                <c:pt idx="589">
                  <c:v>8.259999958681874E-4</c:v>
                </c:pt>
                <c:pt idx="590">
                  <c:v>-1.8419999978505075E-3</c:v>
                </c:pt>
                <c:pt idx="592">
                  <c:v>-1.4559999981429428E-3</c:v>
                </c:pt>
                <c:pt idx="593">
                  <c:v>1.5439999988302588E-3</c:v>
                </c:pt>
                <c:pt idx="594">
                  <c:v>-2.9580000045825727E-3</c:v>
                </c:pt>
                <c:pt idx="596">
                  <c:v>-1.5139999959501438E-3</c:v>
                </c:pt>
                <c:pt idx="598">
                  <c:v>7.4860000022454187E-3</c:v>
                </c:pt>
                <c:pt idx="599">
                  <c:v>9.4860000026528724E-3</c:v>
                </c:pt>
                <c:pt idx="600">
                  <c:v>2.2079999980633147E-3</c:v>
                </c:pt>
                <c:pt idx="602">
                  <c:v>3.2080000019050203E-3</c:v>
                </c:pt>
                <c:pt idx="603">
                  <c:v>1.6519999990123324E-3</c:v>
                </c:pt>
                <c:pt idx="604">
                  <c:v>1.0652000004483853E-2</c:v>
                </c:pt>
                <c:pt idx="605">
                  <c:v>2.4279999997816049E-3</c:v>
                </c:pt>
                <c:pt idx="607">
                  <c:v>5.9400000463938341E-4</c:v>
                </c:pt>
                <c:pt idx="608">
                  <c:v>-4.6839999995427206E-3</c:v>
                </c:pt>
                <c:pt idx="609">
                  <c:v>-1.0739999997895211E-3</c:v>
                </c:pt>
                <c:pt idx="610">
                  <c:v>-2.4100000009639189E-3</c:v>
                </c:pt>
                <c:pt idx="611">
                  <c:v>1.5899999998509884E-3</c:v>
                </c:pt>
                <c:pt idx="612">
                  <c:v>8.1000000500353053E-4</c:v>
                </c:pt>
                <c:pt idx="613">
                  <c:v>5.8100000023841858E-3</c:v>
                </c:pt>
                <c:pt idx="614">
                  <c:v>-6.0240000020712614E-3</c:v>
                </c:pt>
                <c:pt idx="616">
                  <c:v>2.499999973224476E-4</c:v>
                </c:pt>
                <c:pt idx="617">
                  <c:v>-1.865999998699408E-3</c:v>
                </c:pt>
                <c:pt idx="618">
                  <c:v>-8.659999948577024E-4</c:v>
                </c:pt>
                <c:pt idx="619">
                  <c:v>2.3000000001047738E-3</c:v>
                </c:pt>
                <c:pt idx="620">
                  <c:v>7.3380000030738302E-3</c:v>
                </c:pt>
                <c:pt idx="621">
                  <c:v>-2.1639999977196567E-3</c:v>
                </c:pt>
                <c:pt idx="622">
                  <c:v>1.9440000032773241E-3</c:v>
                </c:pt>
                <c:pt idx="623">
                  <c:v>7.9439999972237274E-3</c:v>
                </c:pt>
                <c:pt idx="624">
                  <c:v>-3.8979999953880906E-3</c:v>
                </c:pt>
                <c:pt idx="625">
                  <c:v>4.3000000005122274E-4</c:v>
                </c:pt>
                <c:pt idx="626">
                  <c:v>3.5999997635371983E-5</c:v>
                </c:pt>
                <c:pt idx="627">
                  <c:v>-2.7479999989736825E-3</c:v>
                </c:pt>
                <c:pt idx="628">
                  <c:v>2.5199999799951911E-4</c:v>
                </c:pt>
                <c:pt idx="629">
                  <c:v>3.8619999977527186E-3</c:v>
                </c:pt>
                <c:pt idx="630">
                  <c:v>1.1861999999382533E-2</c:v>
                </c:pt>
                <c:pt idx="631">
                  <c:v>1.4861999996355735E-2</c:v>
                </c:pt>
                <c:pt idx="632">
                  <c:v>-3.4159999995608814E-3</c:v>
                </c:pt>
                <c:pt idx="633">
                  <c:v>-6.4800000109244138E-4</c:v>
                </c:pt>
                <c:pt idx="634">
                  <c:v>3.3200000325450674E-4</c:v>
                </c:pt>
                <c:pt idx="635">
                  <c:v>1.710000004095491E-3</c:v>
                </c:pt>
                <c:pt idx="636">
                  <c:v>-2.8460000030463561E-3</c:v>
                </c:pt>
                <c:pt idx="637">
                  <c:v>-8.4600000263890252E-4</c:v>
                </c:pt>
                <c:pt idx="638">
                  <c:v>-3.1239999952958897E-3</c:v>
                </c:pt>
                <c:pt idx="639">
                  <c:v>1.0373999997682404E-2</c:v>
                </c:pt>
                <c:pt idx="640">
                  <c:v>-1.1279999962425791E-3</c:v>
                </c:pt>
                <c:pt idx="641">
                  <c:v>4.58999999682419E-3</c:v>
                </c:pt>
                <c:pt idx="642">
                  <c:v>-3.9120000001275912E-3</c:v>
                </c:pt>
                <c:pt idx="643">
                  <c:v>-3.6000000545755029E-4</c:v>
                </c:pt>
                <c:pt idx="644">
                  <c:v>5.6399999957648106E-3</c:v>
                </c:pt>
                <c:pt idx="645">
                  <c:v>-3.1940000044414774E-3</c:v>
                </c:pt>
                <c:pt idx="646">
                  <c:v>-1.1940000040340237E-3</c:v>
                </c:pt>
                <c:pt idx="647">
                  <c:v>-2.5200000527547672E-4</c:v>
                </c:pt>
                <c:pt idx="649">
                  <c:v>-3.6000004911329597E-5</c:v>
                </c:pt>
                <c:pt idx="651">
                  <c:v>-7.7240000027813949E-3</c:v>
                </c:pt>
                <c:pt idx="652">
                  <c:v>4.9199999921256676E-4</c:v>
                </c:pt>
                <c:pt idx="653">
                  <c:v>-1.7319999969913624E-3</c:v>
                </c:pt>
                <c:pt idx="654">
                  <c:v>-3.4000000014202669E-3</c:v>
                </c:pt>
                <c:pt idx="655">
                  <c:v>-6.6239999941899441E-3</c:v>
                </c:pt>
                <c:pt idx="656">
                  <c:v>-5.1599999278550968E-4</c:v>
                </c:pt>
                <c:pt idx="658">
                  <c:v>8.9999994088429958E-5</c:v>
                </c:pt>
                <c:pt idx="659">
                  <c:v>5.3399999887915328E-4</c:v>
                </c:pt>
                <c:pt idx="660">
                  <c:v>7.0000000414438546E-4</c:v>
                </c:pt>
                <c:pt idx="662">
                  <c:v>-4.1600000258767977E-4</c:v>
                </c:pt>
                <c:pt idx="663">
                  <c:v>-3.0839999963063747E-3</c:v>
                </c:pt>
                <c:pt idx="664">
                  <c:v>-1.4740000042365864E-3</c:v>
                </c:pt>
                <c:pt idx="665">
                  <c:v>4.1399999463465065E-4</c:v>
                </c:pt>
                <c:pt idx="667">
                  <c:v>-6.4399999973829836E-4</c:v>
                </c:pt>
                <c:pt idx="668">
                  <c:v>4.5219999956316315E-3</c:v>
                </c:pt>
                <c:pt idx="669">
                  <c:v>1.6879999966477044E-3</c:v>
                </c:pt>
                <c:pt idx="670">
                  <c:v>1.2400000050547533E-3</c:v>
                </c:pt>
                <c:pt idx="671">
                  <c:v>-2.9839999988325872E-3</c:v>
                </c:pt>
                <c:pt idx="672">
                  <c:v>1.0160000019823201E-3</c:v>
                </c:pt>
                <c:pt idx="673">
                  <c:v>6.0159999993629754E-3</c:v>
                </c:pt>
                <c:pt idx="674">
                  <c:v>1.9999999494757503E-4</c:v>
                </c:pt>
                <c:pt idx="675">
                  <c:v>3.0259999984991737E-3</c:v>
                </c:pt>
                <c:pt idx="676">
                  <c:v>4.0179999996325932E-3</c:v>
                </c:pt>
                <c:pt idx="677">
                  <c:v>3.5160000043106265E-3</c:v>
                </c:pt>
                <c:pt idx="679">
                  <c:v>7.5659999929484911E-3</c:v>
                </c:pt>
                <c:pt idx="680">
                  <c:v>1.4799999917158857E-3</c:v>
                </c:pt>
                <c:pt idx="681">
                  <c:v>3.6459999973885715E-3</c:v>
                </c:pt>
                <c:pt idx="682">
                  <c:v>4.9199999994016252E-3</c:v>
                </c:pt>
                <c:pt idx="683">
                  <c:v>2.3364000000583474E-2</c:v>
                </c:pt>
                <c:pt idx="684">
                  <c:v>-4.780000017490238E-4</c:v>
                </c:pt>
                <c:pt idx="685">
                  <c:v>5.2200000209268183E-4</c:v>
                </c:pt>
                <c:pt idx="687">
                  <c:v>-7.5599999399855733E-4</c:v>
                </c:pt>
                <c:pt idx="688">
                  <c:v>1.6879999966477044E-3</c:v>
                </c:pt>
                <c:pt idx="689">
                  <c:v>-4.2399999802000821E-4</c:v>
                </c:pt>
                <c:pt idx="690">
                  <c:v>3.5200000274926424E-4</c:v>
                </c:pt>
                <c:pt idx="691">
                  <c:v>4.5720000052824616E-3</c:v>
                </c:pt>
                <c:pt idx="692">
                  <c:v>2.9399999766610563E-4</c:v>
                </c:pt>
                <c:pt idx="693">
                  <c:v>-1.0959999999613501E-3</c:v>
                </c:pt>
                <c:pt idx="694">
                  <c:v>-2.1540000016102567E-3</c:v>
                </c:pt>
                <c:pt idx="695">
                  <c:v>-3.9880000040284358E-3</c:v>
                </c:pt>
                <c:pt idx="696">
                  <c:v>1.7799999477574602E-4</c:v>
                </c:pt>
                <c:pt idx="697">
                  <c:v>3.4400000004097819E-4</c:v>
                </c:pt>
                <c:pt idx="698">
                  <c:v>1.7880000013974495E-3</c:v>
                </c:pt>
                <c:pt idx="699">
                  <c:v>2.7880000052391551E-3</c:v>
                </c:pt>
                <c:pt idx="700">
                  <c:v>-4.9379999982193112E-3</c:v>
                </c:pt>
                <c:pt idx="701">
                  <c:v>6.1999999161344022E-5</c:v>
                </c:pt>
                <c:pt idx="702">
                  <c:v>-6.339999963529408E-4</c:v>
                </c:pt>
                <c:pt idx="703">
                  <c:v>1.0879999972530641E-3</c:v>
                </c:pt>
                <c:pt idx="704">
                  <c:v>7.6399999961722642E-3</c:v>
                </c:pt>
                <c:pt idx="705">
                  <c:v>7.479999985662289E-4</c:v>
                </c:pt>
                <c:pt idx="706">
                  <c:v>7.9999997979030013E-5</c:v>
                </c:pt>
                <c:pt idx="707">
                  <c:v>-1.1440000016591512E-3</c:v>
                </c:pt>
                <c:pt idx="708">
                  <c:v>8.3000000013271347E-3</c:v>
                </c:pt>
                <c:pt idx="709">
                  <c:v>-9.7799999639391899E-4</c:v>
                </c:pt>
                <c:pt idx="710">
                  <c:v>-3.5340000031283125E-3</c:v>
                </c:pt>
                <c:pt idx="711">
                  <c:v>3.4659999946597964E-3</c:v>
                </c:pt>
                <c:pt idx="712">
                  <c:v>5.46599999506725E-3</c:v>
                </c:pt>
                <c:pt idx="713">
                  <c:v>1.8799999816110358E-4</c:v>
                </c:pt>
                <c:pt idx="714">
                  <c:v>-3.5999997635371983E-5</c:v>
                </c:pt>
                <c:pt idx="715">
                  <c:v>2.5739999982761219E-3</c:v>
                </c:pt>
                <c:pt idx="716">
                  <c:v>8.5739999994984828E-3</c:v>
                </c:pt>
                <c:pt idx="717">
                  <c:v>5.5159999974421225E-3</c:v>
                </c:pt>
                <c:pt idx="718">
                  <c:v>-2.1520000009331852E-3</c:v>
                </c:pt>
                <c:pt idx="719">
                  <c:v>-9.8599999910220504E-4</c:v>
                </c:pt>
                <c:pt idx="720">
                  <c:v>2.781999995931983E-3</c:v>
                </c:pt>
                <c:pt idx="721">
                  <c:v>2.9479999939212576E-3</c:v>
                </c:pt>
                <c:pt idx="722">
                  <c:v>-1.9440000032773241E-3</c:v>
                </c:pt>
                <c:pt idx="723">
                  <c:v>2.0559999975375831E-3</c:v>
                </c:pt>
                <c:pt idx="724">
                  <c:v>-2.7979999940725975E-3</c:v>
                </c:pt>
                <c:pt idx="725">
                  <c:v>3.5260000004200265E-3</c:v>
                </c:pt>
                <c:pt idx="726">
                  <c:v>-3.6600000021280721E-4</c:v>
                </c:pt>
                <c:pt idx="727">
                  <c:v>-5.9000000328524038E-4</c:v>
                </c:pt>
                <c:pt idx="728">
                  <c:v>2.3519999958807603E-3</c:v>
                </c:pt>
                <c:pt idx="729">
                  <c:v>3.3519999924465083E-3</c:v>
                </c:pt>
                <c:pt idx="730">
                  <c:v>5.0160000027972274E-3</c:v>
                </c:pt>
                <c:pt idx="731">
                  <c:v>-1.3739999994868413E-3</c:v>
                </c:pt>
                <c:pt idx="732">
                  <c:v>1.6259999974863604E-3</c:v>
                </c:pt>
                <c:pt idx="733">
                  <c:v>-7.0419999974546954E-3</c:v>
                </c:pt>
                <c:pt idx="734">
                  <c:v>-4.3200000072829425E-4</c:v>
                </c:pt>
                <c:pt idx="735">
                  <c:v>1.5679999996791594E-3</c:v>
                </c:pt>
                <c:pt idx="736">
                  <c:v>-9.09999999566935E-3</c:v>
                </c:pt>
                <c:pt idx="737">
                  <c:v>3.6760000002686866E-3</c:v>
                </c:pt>
                <c:pt idx="738">
                  <c:v>3.9799999649403617E-4</c:v>
                </c:pt>
                <c:pt idx="739">
                  <c:v>6.397999997716397E-3</c:v>
                </c:pt>
                <c:pt idx="740">
                  <c:v>-6.5999999787891284E-4</c:v>
                </c:pt>
                <c:pt idx="741">
                  <c:v>5.340000003343448E-3</c:v>
                </c:pt>
                <c:pt idx="742">
                  <c:v>5.505999994056765E-3</c:v>
                </c:pt>
                <c:pt idx="743">
                  <c:v>8.3040000026812777E-3</c:v>
                </c:pt>
                <c:pt idx="744">
                  <c:v>-7.5300000025890768E-3</c:v>
                </c:pt>
                <c:pt idx="745">
                  <c:v>5.469999996421393E-3</c:v>
                </c:pt>
                <c:pt idx="746">
                  <c:v>4.6200000360840932E-4</c:v>
                </c:pt>
                <c:pt idx="747">
                  <c:v>6.7360000030021183E-3</c:v>
                </c:pt>
                <c:pt idx="748">
                  <c:v>8.7360000034095719E-3</c:v>
                </c:pt>
                <c:pt idx="749">
                  <c:v>-9.3200000264914706E-4</c:v>
                </c:pt>
                <c:pt idx="750">
                  <c:v>2.4540000013075769E-3</c:v>
                </c:pt>
                <c:pt idx="751">
                  <c:v>3.4539999978733249E-3</c:v>
                </c:pt>
                <c:pt idx="752">
                  <c:v>4.4540000017150305E-3</c:v>
                </c:pt>
                <c:pt idx="753">
                  <c:v>1.4453999996476341E-2</c:v>
                </c:pt>
                <c:pt idx="754">
                  <c:v>5.6699999986449257E-3</c:v>
                </c:pt>
                <c:pt idx="755">
                  <c:v>3.8360000035027042E-3</c:v>
                </c:pt>
                <c:pt idx="756">
                  <c:v>2.9939999949419871E-3</c:v>
                </c:pt>
                <c:pt idx="757">
                  <c:v>-1.2840000053984113E-3</c:v>
                </c:pt>
                <c:pt idx="758">
                  <c:v>2.2979999994277023E-3</c:v>
                </c:pt>
                <c:pt idx="759">
                  <c:v>2.0199999999022111E-3</c:v>
                </c:pt>
                <c:pt idx="760">
                  <c:v>4.0200000003096648E-3</c:v>
                </c:pt>
                <c:pt idx="761">
                  <c:v>4.6399999700952321E-4</c:v>
                </c:pt>
                <c:pt idx="762">
                  <c:v>3.5719999941647984E-3</c:v>
                </c:pt>
                <c:pt idx="763">
                  <c:v>4.0119999976013787E-3</c:v>
                </c:pt>
                <c:pt idx="764">
                  <c:v>6.954000004043337E-3</c:v>
                </c:pt>
                <c:pt idx="765">
                  <c:v>3.0620000034105033E-3</c:v>
                </c:pt>
                <c:pt idx="766">
                  <c:v>6.335999998555053E-3</c:v>
                </c:pt>
                <c:pt idx="767">
                  <c:v>-4.9799999396782368E-4</c:v>
                </c:pt>
                <c:pt idx="768">
                  <c:v>6.6800000058719888E-4</c:v>
                </c:pt>
                <c:pt idx="769">
                  <c:v>1.1199999426025897E-4</c:v>
                </c:pt>
                <c:pt idx="770">
                  <c:v>2.1119999946677126E-3</c:v>
                </c:pt>
                <c:pt idx="771">
                  <c:v>-2.2779999999329448E-3</c:v>
                </c:pt>
                <c:pt idx="772">
                  <c:v>3.9959999994607642E-3</c:v>
                </c:pt>
                <c:pt idx="774">
                  <c:v>-2.8199999360367656E-4</c:v>
                </c:pt>
                <c:pt idx="775">
                  <c:v>7.1800000296207145E-4</c:v>
                </c:pt>
                <c:pt idx="776">
                  <c:v>4.3700000023818575E-3</c:v>
                </c:pt>
                <c:pt idx="777">
                  <c:v>-5.6500000064261258E-3</c:v>
                </c:pt>
                <c:pt idx="778">
                  <c:v>4.2919999978039414E-3</c:v>
                </c:pt>
                <c:pt idx="779">
                  <c:v>5.2919999943696894E-3</c:v>
                </c:pt>
                <c:pt idx="780">
                  <c:v>4.5799999497830868E-4</c:v>
                </c:pt>
                <c:pt idx="781">
                  <c:v>2.4579999953857623E-3</c:v>
                </c:pt>
                <c:pt idx="782">
                  <c:v>-4.6580000052927062E-3</c:v>
                </c:pt>
                <c:pt idx="783">
                  <c:v>-3.6580000014510006E-3</c:v>
                </c:pt>
                <c:pt idx="784">
                  <c:v>-2.6580000048852526E-3</c:v>
                </c:pt>
                <c:pt idx="785">
                  <c:v>4.3420000001788139E-3</c:v>
                </c:pt>
                <c:pt idx="786">
                  <c:v>1.5079999939189292E-3</c:v>
                </c:pt>
                <c:pt idx="787">
                  <c:v>3.6739999995916151E-3</c:v>
                </c:pt>
                <c:pt idx="788">
                  <c:v>1.3380000018514693E-3</c:v>
                </c:pt>
                <c:pt idx="789">
                  <c:v>-3.2760000030975789E-3</c:v>
                </c:pt>
                <c:pt idx="790">
                  <c:v>5.0000000192085281E-4</c:v>
                </c:pt>
                <c:pt idx="791">
                  <c:v>2.2200000239536166E-4</c:v>
                </c:pt>
                <c:pt idx="792">
                  <c:v>2.2220000028028153E-3</c:v>
                </c:pt>
                <c:pt idx="793">
                  <c:v>-1.5120000025490299E-3</c:v>
                </c:pt>
                <c:pt idx="794">
                  <c:v>-1.9020000036107376E-3</c:v>
                </c:pt>
                <c:pt idx="795">
                  <c:v>-7.200000254670158E-5</c:v>
                </c:pt>
                <c:pt idx="796">
                  <c:v>-2.705999999307096E-3</c:v>
                </c:pt>
                <c:pt idx="797">
                  <c:v>-9.5399999991059303E-3</c:v>
                </c:pt>
                <c:pt idx="798">
                  <c:v>5.1000000530621037E-4</c:v>
                </c:pt>
                <c:pt idx="799">
                  <c:v>7.4519999980111606E-3</c:v>
                </c:pt>
                <c:pt idx="800">
                  <c:v>1.5599999969708733E-3</c:v>
                </c:pt>
                <c:pt idx="801">
                  <c:v>1.5019999991636723E-3</c:v>
                </c:pt>
                <c:pt idx="802">
                  <c:v>1.0000000038417056E-3</c:v>
                </c:pt>
                <c:pt idx="803">
                  <c:v>-5.5560000037075952E-3</c:v>
                </c:pt>
                <c:pt idx="804">
                  <c:v>3.4439999944879673E-3</c:v>
                </c:pt>
                <c:pt idx="805">
                  <c:v>-3.9800000376999378E-4</c:v>
                </c:pt>
                <c:pt idx="806">
                  <c:v>6.0200000007171184E-4</c:v>
                </c:pt>
                <c:pt idx="807">
                  <c:v>-6.7599999601952732E-4</c:v>
                </c:pt>
                <c:pt idx="808">
                  <c:v>-5.2320000031613745E-3</c:v>
                </c:pt>
                <c:pt idx="809">
                  <c:v>-1.2360000037006103E-3</c:v>
                </c:pt>
                <c:pt idx="810">
                  <c:v>3.2079999946290627E-3</c:v>
                </c:pt>
                <c:pt idx="811">
                  <c:v>9.8399999114917591E-4</c:v>
                </c:pt>
                <c:pt idx="812">
                  <c:v>1.9259999971836805E-3</c:v>
                </c:pt>
                <c:pt idx="813">
                  <c:v>-9.6919999996316619E-3</c:v>
                </c:pt>
                <c:pt idx="814">
                  <c:v>-1.2603999995917547E-2</c:v>
                </c:pt>
                <c:pt idx="815">
                  <c:v>3.8800000038463622E-4</c:v>
                </c:pt>
                <c:pt idx="816">
                  <c:v>-1.1680000025080517E-3</c:v>
                </c:pt>
                <c:pt idx="817">
                  <c:v>2.554000006057322E-3</c:v>
                </c:pt>
                <c:pt idx="818">
                  <c:v>2.7200000040465966E-3</c:v>
                </c:pt>
                <c:pt idx="819">
                  <c:v>4.8280000046361238E-3</c:v>
                </c:pt>
                <c:pt idx="820">
                  <c:v>3.603999997721985E-3</c:v>
                </c:pt>
                <c:pt idx="821">
                  <c:v>1.0479999982635491E-3</c:v>
                </c:pt>
                <c:pt idx="822">
                  <c:v>1.4339999979711138E-3</c:v>
                </c:pt>
                <c:pt idx="823">
                  <c:v>-1.2199999764561653E-4</c:v>
                </c:pt>
                <c:pt idx="824">
                  <c:v>5.9999999939464033E-4</c:v>
                </c:pt>
                <c:pt idx="825">
                  <c:v>2.7079999999841675E-3</c:v>
                </c:pt>
                <c:pt idx="826">
                  <c:v>9.2800000129500404E-4</c:v>
                </c:pt>
                <c:pt idx="827">
                  <c:v>-1.3500000059138983E-3</c:v>
                </c:pt>
                <c:pt idx="828">
                  <c:v>4.0360000057262369E-3</c:v>
                </c:pt>
                <c:pt idx="829">
                  <c:v>1.8079999936162494E-3</c:v>
                </c:pt>
                <c:pt idx="830">
                  <c:v>4.8079999978654087E-3</c:v>
                </c:pt>
                <c:pt idx="831">
                  <c:v>-7.479999985662289E-4</c:v>
                </c:pt>
                <c:pt idx="832">
                  <c:v>4.2319999993196689E-3</c:v>
                </c:pt>
                <c:pt idx="833">
                  <c:v>4.505999997491017E-3</c:v>
                </c:pt>
                <c:pt idx="834">
                  <c:v>-2.5520000053802505E-3</c:v>
                </c:pt>
                <c:pt idx="835">
                  <c:v>3.9459999970858917E-3</c:v>
                </c:pt>
                <c:pt idx="836">
                  <c:v>4.9960000033024698E-3</c:v>
                </c:pt>
                <c:pt idx="837">
                  <c:v>3.1620000008842908E-3</c:v>
                </c:pt>
                <c:pt idx="838">
                  <c:v>3.328000006149523E-3</c:v>
                </c:pt>
                <c:pt idx="839">
                  <c:v>6.0459999949671328E-3</c:v>
                </c:pt>
                <c:pt idx="840">
                  <c:v>7.5440000000526197E-3</c:v>
                </c:pt>
                <c:pt idx="841">
                  <c:v>7.4319999985164031E-3</c:v>
                </c:pt>
                <c:pt idx="842">
                  <c:v>5.1539999985834584E-3</c:v>
                </c:pt>
                <c:pt idx="843">
                  <c:v>7.5980000037816353E-3</c:v>
                </c:pt>
                <c:pt idx="844">
                  <c:v>3.1999999919207767E-4</c:v>
                </c:pt>
                <c:pt idx="845">
                  <c:v>2.2619999945163727E-3</c:v>
                </c:pt>
                <c:pt idx="846">
                  <c:v>3.2039999932749197E-3</c:v>
                </c:pt>
                <c:pt idx="847">
                  <c:v>6.3699999955133535E-3</c:v>
                </c:pt>
                <c:pt idx="848">
                  <c:v>5.7560000059311278E-3</c:v>
                </c:pt>
                <c:pt idx="849">
                  <c:v>5.4779999918537214E-3</c:v>
                </c:pt>
                <c:pt idx="850">
                  <c:v>9.4779999926686287E-3</c:v>
                </c:pt>
                <c:pt idx="851">
                  <c:v>3.0879999976605177E-3</c:v>
                </c:pt>
                <c:pt idx="852">
                  <c:v>5.585999992035795E-3</c:v>
                </c:pt>
                <c:pt idx="853">
                  <c:v>8.5859999962849542E-3</c:v>
                </c:pt>
                <c:pt idx="854">
                  <c:v>2.1380000034696423E-3</c:v>
                </c:pt>
                <c:pt idx="855">
                  <c:v>6.1380000042845495E-3</c:v>
                </c:pt>
                <c:pt idx="856">
                  <c:v>7.1380000008502975E-3</c:v>
                </c:pt>
                <c:pt idx="857">
                  <c:v>8.1380000046920031E-3</c:v>
                </c:pt>
                <c:pt idx="858">
                  <c:v>9.1380000012577511E-3</c:v>
                </c:pt>
                <c:pt idx="859">
                  <c:v>8.9680000019143336E-3</c:v>
                </c:pt>
                <c:pt idx="860">
                  <c:v>4.2839999950956553E-3</c:v>
                </c:pt>
                <c:pt idx="861">
                  <c:v>1.3491999998223037E-2</c:v>
                </c:pt>
                <c:pt idx="862">
                  <c:v>1.4491999994788785E-2</c:v>
                </c:pt>
                <c:pt idx="863">
                  <c:v>4.9900000012712553E-3</c:v>
                </c:pt>
                <c:pt idx="864">
                  <c:v>8.989999994810205E-3</c:v>
                </c:pt>
                <c:pt idx="865">
                  <c:v>7.1560000069439411E-3</c:v>
                </c:pt>
                <c:pt idx="866">
                  <c:v>1.054199999634875E-2</c:v>
                </c:pt>
                <c:pt idx="867">
                  <c:v>5.7079999969573691E-3</c:v>
                </c:pt>
                <c:pt idx="868">
                  <c:v>1.1592000002565328E-2</c:v>
                </c:pt>
                <c:pt idx="869">
                  <c:v>-2.4200000189011917E-4</c:v>
                </c:pt>
                <c:pt idx="870">
                  <c:v>1.0923999994702172E-2</c:v>
                </c:pt>
                <c:pt idx="871">
                  <c:v>1.025600000139093E-2</c:v>
                </c:pt>
                <c:pt idx="872">
                  <c:v>1.302399999985937E-2</c:v>
                </c:pt>
                <c:pt idx="873">
                  <c:v>1.2746000007609837E-2</c:v>
                </c:pt>
                <c:pt idx="874">
                  <c:v>1.2131999996199738E-2</c:v>
                </c:pt>
                <c:pt idx="875">
                  <c:v>1.0854000007384457E-2</c:v>
                </c:pt>
                <c:pt idx="876">
                  <c:v>1.0328000003937632E-2</c:v>
                </c:pt>
                <c:pt idx="877">
                  <c:v>1.2042000002111308E-2</c:v>
                </c:pt>
                <c:pt idx="878">
                  <c:v>1.7593999997188803E-2</c:v>
                </c:pt>
                <c:pt idx="879">
                  <c:v>1.4535999995132443E-2</c:v>
                </c:pt>
                <c:pt idx="880">
                  <c:v>1.3478000000759494E-2</c:v>
                </c:pt>
                <c:pt idx="881">
                  <c:v>1.2366000002657529E-2</c:v>
                </c:pt>
                <c:pt idx="882">
                  <c:v>1.4697999999043532E-2</c:v>
                </c:pt>
                <c:pt idx="883">
                  <c:v>1.4142000007268507E-2</c:v>
                </c:pt>
                <c:pt idx="884">
                  <c:v>1.2585999997099862E-2</c:v>
                </c:pt>
                <c:pt idx="885">
                  <c:v>1.3802000001305714E-2</c:v>
                </c:pt>
                <c:pt idx="886">
                  <c:v>1.4801999997871462E-2</c:v>
                </c:pt>
                <c:pt idx="887">
                  <c:v>1.580199999443721E-2</c:v>
                </c:pt>
                <c:pt idx="888">
                  <c:v>1.6321999995852821E-2</c:v>
                </c:pt>
                <c:pt idx="889">
                  <c:v>1.6043999996327329E-2</c:v>
                </c:pt>
                <c:pt idx="890">
                  <c:v>1.720999999815831E-2</c:v>
                </c:pt>
                <c:pt idx="891">
                  <c:v>1.6429999996034894E-2</c:v>
                </c:pt>
                <c:pt idx="892">
                  <c:v>1.8927999997686129E-2</c:v>
                </c:pt>
                <c:pt idx="893">
                  <c:v>2.148000000306638E-2</c:v>
                </c:pt>
                <c:pt idx="894">
                  <c:v>1.9201999995857477E-2</c:v>
                </c:pt>
                <c:pt idx="895">
                  <c:v>1.5645999999833293E-2</c:v>
                </c:pt>
                <c:pt idx="896">
                  <c:v>2.0367999997688457E-2</c:v>
                </c:pt>
                <c:pt idx="897">
                  <c:v>1.8144000001484528E-2</c:v>
                </c:pt>
                <c:pt idx="898">
                  <c:v>1.6529999993508682E-2</c:v>
                </c:pt>
                <c:pt idx="899">
                  <c:v>1.8529999993916135E-2</c:v>
                </c:pt>
                <c:pt idx="900">
                  <c:v>2.2529999994731043E-2</c:v>
                </c:pt>
                <c:pt idx="901">
                  <c:v>1.8803999999363441E-2</c:v>
                </c:pt>
                <c:pt idx="902">
                  <c:v>2.1579999993264209E-2</c:v>
                </c:pt>
                <c:pt idx="903">
                  <c:v>1.8467999994754791E-2</c:v>
                </c:pt>
                <c:pt idx="904">
                  <c:v>2.2854000002553221E-2</c:v>
                </c:pt>
                <c:pt idx="905">
                  <c:v>1.9019999999727588E-2</c:v>
                </c:pt>
                <c:pt idx="906">
                  <c:v>1.9626000001153443E-2</c:v>
                </c:pt>
                <c:pt idx="907">
                  <c:v>1.8733999997493811E-2</c:v>
                </c:pt>
                <c:pt idx="908">
                  <c:v>1.9374000003153924E-2</c:v>
                </c:pt>
                <c:pt idx="909">
                  <c:v>2.7423999999882653E-2</c:v>
                </c:pt>
                <c:pt idx="910">
                  <c:v>1.7145999998319894E-2</c:v>
                </c:pt>
                <c:pt idx="911">
                  <c:v>2.2087999997893348E-2</c:v>
                </c:pt>
                <c:pt idx="912">
                  <c:v>2.4087999998300802E-2</c:v>
                </c:pt>
                <c:pt idx="913">
                  <c:v>2.8532000003906433E-2</c:v>
                </c:pt>
                <c:pt idx="914">
                  <c:v>2.2420000001147855E-2</c:v>
                </c:pt>
                <c:pt idx="915">
                  <c:v>2.4137999993399717E-2</c:v>
                </c:pt>
                <c:pt idx="916">
                  <c:v>2.601400000276044E-2</c:v>
                </c:pt>
                <c:pt idx="917">
                  <c:v>2.8345999999146443E-2</c:v>
                </c:pt>
                <c:pt idx="918">
                  <c:v>2.6511999996728264E-2</c:v>
                </c:pt>
                <c:pt idx="919">
                  <c:v>2.6677999994717538E-2</c:v>
                </c:pt>
                <c:pt idx="920">
                  <c:v>2.378599999792641E-2</c:v>
                </c:pt>
                <c:pt idx="921">
                  <c:v>2.4766000002273358E-2</c:v>
                </c:pt>
                <c:pt idx="922">
                  <c:v>2.536800000234507E-2</c:v>
                </c:pt>
                <c:pt idx="923">
                  <c:v>2.8367999999318272E-2</c:v>
                </c:pt>
                <c:pt idx="924">
                  <c:v>2.936799999588402E-2</c:v>
                </c:pt>
                <c:pt idx="925">
                  <c:v>3.4368000000540633E-2</c:v>
                </c:pt>
                <c:pt idx="926">
                  <c:v>3.5367999997106381E-2</c:v>
                </c:pt>
                <c:pt idx="927">
                  <c:v>2.8310000001511071E-2</c:v>
                </c:pt>
                <c:pt idx="928">
                  <c:v>3.0807999995886348E-2</c:v>
                </c:pt>
                <c:pt idx="929">
                  <c:v>2.9190000001108274E-2</c:v>
                </c:pt>
                <c:pt idx="931">
                  <c:v>3.7477999998372979E-2</c:v>
                </c:pt>
                <c:pt idx="932">
                  <c:v>3.6860000000160653E-2</c:v>
                </c:pt>
                <c:pt idx="933">
                  <c:v>3.4304000000702217E-2</c:v>
                </c:pt>
                <c:pt idx="934">
                  <c:v>3.9411999998264946E-2</c:v>
                </c:pt>
                <c:pt idx="937">
                  <c:v>3.8906000001588836E-2</c:v>
                </c:pt>
                <c:pt idx="938">
                  <c:v>3.3894000000145752E-2</c:v>
                </c:pt>
                <c:pt idx="939">
                  <c:v>4.1724000002432149E-2</c:v>
                </c:pt>
                <c:pt idx="940">
                  <c:v>4.0275999999721535E-2</c:v>
                </c:pt>
                <c:pt idx="942">
                  <c:v>4.6861999995599035E-2</c:v>
                </c:pt>
                <c:pt idx="943">
                  <c:v>4.663799999980256E-2</c:v>
                </c:pt>
                <c:pt idx="944">
                  <c:v>4.513599999336293E-2</c:v>
                </c:pt>
                <c:pt idx="945">
                  <c:v>4.5854000003600959E-2</c:v>
                </c:pt>
                <c:pt idx="946">
                  <c:v>4.6854000000166707E-2</c:v>
                </c:pt>
                <c:pt idx="947">
                  <c:v>4.8016000000643544E-2</c:v>
                </c:pt>
                <c:pt idx="949">
                  <c:v>4.8070000004372559E-2</c:v>
                </c:pt>
                <c:pt idx="950">
                  <c:v>4.7788000003492925E-2</c:v>
                </c:pt>
                <c:pt idx="951">
                  <c:v>5.1120000003720634E-2</c:v>
                </c:pt>
                <c:pt idx="952">
                  <c:v>4.5286000000487547E-2</c:v>
                </c:pt>
                <c:pt idx="953">
                  <c:v>4.9112000000604894E-2</c:v>
                </c:pt>
                <c:pt idx="954">
                  <c:v>5.1444000004266854E-2</c:v>
                </c:pt>
                <c:pt idx="955">
                  <c:v>5.0053999992087483E-2</c:v>
                </c:pt>
                <c:pt idx="956">
                  <c:v>5.210399999486981E-2</c:v>
                </c:pt>
                <c:pt idx="957">
                  <c:v>5.7913999997253995E-2</c:v>
                </c:pt>
                <c:pt idx="958">
                  <c:v>5.6855999995605089E-2</c:v>
                </c:pt>
                <c:pt idx="959">
                  <c:v>5.7021999993594363E-2</c:v>
                </c:pt>
                <c:pt idx="960">
                  <c:v>5.8905999998387415E-2</c:v>
                </c:pt>
                <c:pt idx="961">
                  <c:v>5.929199999809498E-2</c:v>
                </c:pt>
                <c:pt idx="962">
                  <c:v>6.0956000001169741E-2</c:v>
                </c:pt>
                <c:pt idx="963">
                  <c:v>5.7565999995858874E-2</c:v>
                </c:pt>
                <c:pt idx="964">
                  <c:v>6.0113999999884982E-2</c:v>
                </c:pt>
                <c:pt idx="965">
                  <c:v>6.0279999997874256E-2</c:v>
                </c:pt>
                <c:pt idx="967">
                  <c:v>6.1723999999230728E-2</c:v>
                </c:pt>
                <c:pt idx="968">
                  <c:v>6.913899999926798E-2</c:v>
                </c:pt>
                <c:pt idx="969">
                  <c:v>6.2105999997584149E-2</c:v>
                </c:pt>
                <c:pt idx="970">
                  <c:v>6.1155999996117316E-2</c:v>
                </c:pt>
                <c:pt idx="971">
                  <c:v>6.5155999996932223E-2</c:v>
                </c:pt>
                <c:pt idx="972">
                  <c:v>6.985799999529263E-2</c:v>
                </c:pt>
                <c:pt idx="973">
                  <c:v>6.7517999996198341E-2</c:v>
                </c:pt>
                <c:pt idx="974">
                  <c:v>6.7294000000401866E-2</c:v>
                </c:pt>
                <c:pt idx="975">
                  <c:v>7.1791999995184597E-2</c:v>
                </c:pt>
                <c:pt idx="976">
                  <c:v>7.0236000006843824E-2</c:v>
                </c:pt>
                <c:pt idx="977">
                  <c:v>7.5344000004406553E-2</c:v>
                </c:pt>
                <c:pt idx="978">
                  <c:v>7.3066000004473608E-2</c:v>
                </c:pt>
                <c:pt idx="979">
                  <c:v>6.9398000006913207E-2</c:v>
                </c:pt>
                <c:pt idx="981">
                  <c:v>8.2959999999729916E-2</c:v>
                </c:pt>
                <c:pt idx="982">
                  <c:v>7.9569999994419049E-2</c:v>
                </c:pt>
                <c:pt idx="983">
                  <c:v>8.2068000003346242E-2</c:v>
                </c:pt>
                <c:pt idx="984">
                  <c:v>7.9952000000048429E-2</c:v>
                </c:pt>
                <c:pt idx="985">
                  <c:v>8.4118000006128568E-2</c:v>
                </c:pt>
                <c:pt idx="986">
                  <c:v>8.4724000000278465E-2</c:v>
                </c:pt>
                <c:pt idx="987">
                  <c:v>8.5943999998562504E-2</c:v>
                </c:pt>
                <c:pt idx="988">
                  <c:v>8.6110000003827736E-2</c:v>
                </c:pt>
                <c:pt idx="989">
                  <c:v>8.5275999997975305E-2</c:v>
                </c:pt>
                <c:pt idx="990">
                  <c:v>8.627600000181701E-2</c:v>
                </c:pt>
                <c:pt idx="991">
                  <c:v>9.1985999999451451E-2</c:v>
                </c:pt>
                <c:pt idx="992">
                  <c:v>8.7650000001303852E-2</c:v>
                </c:pt>
                <c:pt idx="993">
                  <c:v>8.9650000001711305E-2</c:v>
                </c:pt>
                <c:pt idx="995">
                  <c:v>9.5119999998132698E-2</c:v>
                </c:pt>
                <c:pt idx="996">
                  <c:v>9.5339999992575031E-2</c:v>
                </c:pt>
                <c:pt idx="997">
                  <c:v>9.3227999997907318E-2</c:v>
                </c:pt>
                <c:pt idx="998">
                  <c:v>9.6838000004936475E-2</c:v>
                </c:pt>
                <c:pt idx="999">
                  <c:v>9.7838000001502223E-2</c:v>
                </c:pt>
                <c:pt idx="1000">
                  <c:v>9.700400000292575E-2</c:v>
                </c:pt>
                <c:pt idx="1001">
                  <c:v>9.4111999998858664E-2</c:v>
                </c:pt>
                <c:pt idx="1002">
                  <c:v>9.7887999996601138E-2</c:v>
                </c:pt>
                <c:pt idx="1003">
                  <c:v>9.7995999996783212E-2</c:v>
                </c:pt>
                <c:pt idx="1006">
                  <c:v>0.10199599999759812</c:v>
                </c:pt>
                <c:pt idx="1008">
                  <c:v>0.10115399999631336</c:v>
                </c:pt>
                <c:pt idx="1009">
                  <c:v>9.9037999993015546E-2</c:v>
                </c:pt>
                <c:pt idx="1010">
                  <c:v>0.10727599999518134</c:v>
                </c:pt>
                <c:pt idx="1011">
                  <c:v>0.10827599999902304</c:v>
                </c:pt>
                <c:pt idx="1012">
                  <c:v>0.11165800000162562</c:v>
                </c:pt>
                <c:pt idx="1013">
                  <c:v>0.10648799999762559</c:v>
                </c:pt>
                <c:pt idx="1015">
                  <c:v>0.1111700000037672</c:v>
                </c:pt>
                <c:pt idx="1016">
                  <c:v>0.1178760000038892</c:v>
                </c:pt>
                <c:pt idx="1017">
                  <c:v>0.11604200000147102</c:v>
                </c:pt>
                <c:pt idx="1018">
                  <c:v>0.1208180000030552</c:v>
                </c:pt>
                <c:pt idx="1019">
                  <c:v>0.1214819999950123</c:v>
                </c:pt>
                <c:pt idx="1020">
                  <c:v>0.1190439999991213</c:v>
                </c:pt>
                <c:pt idx="1022">
                  <c:v>0.12588600000162842</c:v>
                </c:pt>
                <c:pt idx="1023">
                  <c:v>0.12533000000257744</c:v>
                </c:pt>
                <c:pt idx="1025">
                  <c:v>0.12721400000009453</c:v>
                </c:pt>
                <c:pt idx="1026">
                  <c:v>0.12193600000318838</c:v>
                </c:pt>
                <c:pt idx="1027">
                  <c:v>0.12593600000400329</c:v>
                </c:pt>
                <c:pt idx="1030">
                  <c:v>0.12787799999205163</c:v>
                </c:pt>
                <c:pt idx="1031">
                  <c:v>0.12692799999786075</c:v>
                </c:pt>
                <c:pt idx="1032">
                  <c:v>0.13125199999922188</c:v>
                </c:pt>
                <c:pt idx="1033">
                  <c:v>0.1310280000034254</c:v>
                </c:pt>
                <c:pt idx="1035">
                  <c:v>0.12436999999772524</c:v>
                </c:pt>
                <c:pt idx="1037">
                  <c:v>0.13853599999856669</c:v>
                </c:pt>
                <c:pt idx="1043">
                  <c:v>0.14213800000288757</c:v>
                </c:pt>
                <c:pt idx="1044">
                  <c:v>0.13958200000342913</c:v>
                </c:pt>
                <c:pt idx="1045">
                  <c:v>0.13626800000201911</c:v>
                </c:pt>
                <c:pt idx="1047">
                  <c:v>0.15536799999972573</c:v>
                </c:pt>
                <c:pt idx="1048">
                  <c:v>0.14280799999687588</c:v>
                </c:pt>
                <c:pt idx="1053">
                  <c:v>0.1490200000043842</c:v>
                </c:pt>
                <c:pt idx="1054">
                  <c:v>0.14140600000246195</c:v>
                </c:pt>
                <c:pt idx="1055">
                  <c:v>0.14732000000367407</c:v>
                </c:pt>
                <c:pt idx="1058">
                  <c:v>0.15606599999591708</c:v>
                </c:pt>
                <c:pt idx="1059">
                  <c:v>0.14997600000060629</c:v>
                </c:pt>
                <c:pt idx="1061">
                  <c:v>0.15191000000049826</c:v>
                </c:pt>
                <c:pt idx="1065">
                  <c:v>0.15913999999611406</c:v>
                </c:pt>
                <c:pt idx="1067">
                  <c:v>0.16052599999966333</c:v>
                </c:pt>
                <c:pt idx="1068">
                  <c:v>0.15946800000529038</c:v>
                </c:pt>
                <c:pt idx="1072">
                  <c:v>0.16457799999625422</c:v>
                </c:pt>
                <c:pt idx="1088">
                  <c:v>0.17416199999570381</c:v>
                </c:pt>
                <c:pt idx="1093">
                  <c:v>0.17467400000168709</c:v>
                </c:pt>
                <c:pt idx="1110">
                  <c:v>0.17699799999536481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23-4CEC-8ED1-BEC83D85A21F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2'!$D$21:$D$44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2'!$J$21:$J$2923</c:f>
              <c:numCache>
                <c:formatCode>General</c:formatCode>
                <c:ptCount val="2903"/>
                <c:pt idx="195">
                  <c:v>-5.0043000002915505E-2</c:v>
                </c:pt>
                <c:pt idx="386">
                  <c:v>-3.1513000001723412E-2</c:v>
                </c:pt>
                <c:pt idx="390">
                  <c:v>-3.1153999996604398E-2</c:v>
                </c:pt>
                <c:pt idx="546">
                  <c:v>-2.9388000002654735E-2</c:v>
                </c:pt>
                <c:pt idx="550">
                  <c:v>-3.3197000004292931E-2</c:v>
                </c:pt>
                <c:pt idx="569">
                  <c:v>1.0400000028312206E-3</c:v>
                </c:pt>
                <c:pt idx="570">
                  <c:v>4.0399999998044223E-3</c:v>
                </c:pt>
                <c:pt idx="586">
                  <c:v>-2.2820000012870878E-3</c:v>
                </c:pt>
                <c:pt idx="588">
                  <c:v>-4.1740000015124679E-3</c:v>
                </c:pt>
                <c:pt idx="591">
                  <c:v>-1.9000000029336661E-3</c:v>
                </c:pt>
                <c:pt idx="595">
                  <c:v>4.1999992390628904E-5</c:v>
                </c:pt>
                <c:pt idx="597">
                  <c:v>-1.4139999984763563E-3</c:v>
                </c:pt>
                <c:pt idx="601">
                  <c:v>2.9080000022077002E-3</c:v>
                </c:pt>
                <c:pt idx="606">
                  <c:v>9.111000006669201E-3</c:v>
                </c:pt>
                <c:pt idx="657">
                  <c:v>-1.2199999982840382E-3</c:v>
                </c:pt>
                <c:pt idx="661">
                  <c:v>-1.2360000037006103E-3</c:v>
                </c:pt>
                <c:pt idx="666">
                  <c:v>-1.1200000080862083E-3</c:v>
                </c:pt>
                <c:pt idx="678">
                  <c:v>-6.7599999601952732E-4</c:v>
                </c:pt>
                <c:pt idx="686">
                  <c:v>-1.8559999953140505E-3</c:v>
                </c:pt>
                <c:pt idx="935">
                  <c:v>3.70519999996759E-2</c:v>
                </c:pt>
                <c:pt idx="936">
                  <c:v>3.7318000002414919E-2</c:v>
                </c:pt>
                <c:pt idx="948">
                  <c:v>4.693799999949988E-2</c:v>
                </c:pt>
                <c:pt idx="1004">
                  <c:v>9.8096000001532957E-2</c:v>
                </c:pt>
                <c:pt idx="1007">
                  <c:v>9.8114000000350643E-2</c:v>
                </c:pt>
                <c:pt idx="1021">
                  <c:v>0.12032599999656668</c:v>
                </c:pt>
                <c:pt idx="1024">
                  <c:v>0.12301400000433205</c:v>
                </c:pt>
                <c:pt idx="1038">
                  <c:v>0.135258000002068</c:v>
                </c:pt>
                <c:pt idx="1046">
                  <c:v>0.14115999999921769</c:v>
                </c:pt>
                <c:pt idx="1051">
                  <c:v>0.14265999999770429</c:v>
                </c:pt>
                <c:pt idx="1060">
                  <c:v>0.15067000000271946</c:v>
                </c:pt>
                <c:pt idx="1062">
                  <c:v>0.15301999999792315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23-4CEC-8ED1-BEC83D85A21F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2'!$K$21:$K$2923</c:f>
              <c:numCache>
                <c:formatCode>General</c:formatCode>
                <c:ptCount val="2903"/>
                <c:pt idx="930">
                  <c:v>3.3673999998427462E-2</c:v>
                </c:pt>
                <c:pt idx="966">
                  <c:v>6.227999999828171E-2</c:v>
                </c:pt>
                <c:pt idx="994">
                  <c:v>9.4073999993270263E-2</c:v>
                </c:pt>
                <c:pt idx="1005">
                  <c:v>9.8495999998704065E-2</c:v>
                </c:pt>
                <c:pt idx="1014">
                  <c:v>0.10829800000647083</c:v>
                </c:pt>
                <c:pt idx="1028">
                  <c:v>0.12538000000495231</c:v>
                </c:pt>
                <c:pt idx="1029">
                  <c:v>0.12561199999618111</c:v>
                </c:pt>
                <c:pt idx="1034">
                  <c:v>0.13265600000158884</c:v>
                </c:pt>
                <c:pt idx="1036">
                  <c:v>0.13496999999915715</c:v>
                </c:pt>
                <c:pt idx="1039">
                  <c:v>0.13497199999983422</c:v>
                </c:pt>
                <c:pt idx="1040">
                  <c:v>0.1350120000060997</c:v>
                </c:pt>
                <c:pt idx="1041">
                  <c:v>0.13562999999703607</c:v>
                </c:pt>
                <c:pt idx="1042">
                  <c:v>0.13562999999703607</c:v>
                </c:pt>
                <c:pt idx="1049">
                  <c:v>0.14279599999281345</c:v>
                </c:pt>
                <c:pt idx="1050">
                  <c:v>0.14267200000176672</c:v>
                </c:pt>
                <c:pt idx="1052">
                  <c:v>0.14338000000134343</c:v>
                </c:pt>
                <c:pt idx="1056">
                  <c:v>0.14981799999804934</c:v>
                </c:pt>
                <c:pt idx="1057">
                  <c:v>0.15604599999642232</c:v>
                </c:pt>
                <c:pt idx="1063">
                  <c:v>0.15239999999903375</c:v>
                </c:pt>
                <c:pt idx="1064">
                  <c:v>0.15647000000171829</c:v>
                </c:pt>
                <c:pt idx="1066">
                  <c:v>0.1575379999994766</c:v>
                </c:pt>
                <c:pt idx="1069">
                  <c:v>0.15967799999634735</c:v>
                </c:pt>
                <c:pt idx="1070">
                  <c:v>0.1597780000010971</c:v>
                </c:pt>
                <c:pt idx="1071">
                  <c:v>0.16017799999826821</c:v>
                </c:pt>
                <c:pt idx="1073">
                  <c:v>0.16462199999659788</c:v>
                </c:pt>
                <c:pt idx="1074">
                  <c:v>0.16539199999533594</c:v>
                </c:pt>
                <c:pt idx="1075">
                  <c:v>0.16582999999809545</c:v>
                </c:pt>
                <c:pt idx="1076">
                  <c:v>0.16569100000197068</c:v>
                </c:pt>
                <c:pt idx="1077">
                  <c:v>0.16572100000485079</c:v>
                </c:pt>
                <c:pt idx="1078">
                  <c:v>0.16556199999467935</c:v>
                </c:pt>
                <c:pt idx="1079">
                  <c:v>0.16656199999852106</c:v>
                </c:pt>
                <c:pt idx="1080">
                  <c:v>0.16882400000031339</c:v>
                </c:pt>
                <c:pt idx="1081">
                  <c:v>0.16926799999782816</c:v>
                </c:pt>
                <c:pt idx="1082">
                  <c:v>0.16999800000485266</c:v>
                </c:pt>
                <c:pt idx="1083">
                  <c:v>0.17139799999858951</c:v>
                </c:pt>
                <c:pt idx="1084">
                  <c:v>0.16949400000157766</c:v>
                </c:pt>
                <c:pt idx="1085">
                  <c:v>0.17044800000439864</c:v>
                </c:pt>
                <c:pt idx="1086">
                  <c:v>0.17003200000181096</c:v>
                </c:pt>
                <c:pt idx="1087">
                  <c:v>0.17033200000150828</c:v>
                </c:pt>
                <c:pt idx="1089">
                  <c:v>0.17181799999525538</c:v>
                </c:pt>
                <c:pt idx="1090">
                  <c:v>0.17201799999747891</c:v>
                </c:pt>
                <c:pt idx="1091">
                  <c:v>0.17201799999747891</c:v>
                </c:pt>
                <c:pt idx="1092">
                  <c:v>0.17222000000037951</c:v>
                </c:pt>
                <c:pt idx="1094">
                  <c:v>0.17342899999493966</c:v>
                </c:pt>
                <c:pt idx="1095">
                  <c:v>0.17312600000150269</c:v>
                </c:pt>
                <c:pt idx="1096">
                  <c:v>0.17332600000372622</c:v>
                </c:pt>
                <c:pt idx="1097">
                  <c:v>0.17315699999744538</c:v>
                </c:pt>
                <c:pt idx="1098">
                  <c:v>0.17373000000225147</c:v>
                </c:pt>
                <c:pt idx="1099">
                  <c:v>0.17373000000225147</c:v>
                </c:pt>
                <c:pt idx="1100">
                  <c:v>0.17379600000276696</c:v>
                </c:pt>
                <c:pt idx="1101">
                  <c:v>0.17389600000024075</c:v>
                </c:pt>
                <c:pt idx="1102">
                  <c:v>0.17363999999361113</c:v>
                </c:pt>
                <c:pt idx="1103">
                  <c:v>0.1736799999998766</c:v>
                </c:pt>
                <c:pt idx="1104">
                  <c:v>0.17348400000628317</c:v>
                </c:pt>
                <c:pt idx="1105">
                  <c:v>0.17380599999887636</c:v>
                </c:pt>
                <c:pt idx="1106">
                  <c:v>0.17380599999887636</c:v>
                </c:pt>
                <c:pt idx="1107">
                  <c:v>0.17400600000109989</c:v>
                </c:pt>
                <c:pt idx="1108">
                  <c:v>0.17379399999481393</c:v>
                </c:pt>
                <c:pt idx="1109">
                  <c:v>0.17368400000123074</c:v>
                </c:pt>
                <c:pt idx="1111">
                  <c:v>0.17315599999710685</c:v>
                </c:pt>
                <c:pt idx="1112">
                  <c:v>0.17345599999680417</c:v>
                </c:pt>
                <c:pt idx="1113">
                  <c:v>0.17345599999680417</c:v>
                </c:pt>
                <c:pt idx="1114">
                  <c:v>0.17300800000521122</c:v>
                </c:pt>
                <c:pt idx="1115">
                  <c:v>0.17350799999985611</c:v>
                </c:pt>
                <c:pt idx="1116">
                  <c:v>0.17370600000140257</c:v>
                </c:pt>
                <c:pt idx="1117">
                  <c:v>0.17355800000223098</c:v>
                </c:pt>
                <c:pt idx="1118">
                  <c:v>0.17368799999530893</c:v>
                </c:pt>
                <c:pt idx="1119">
                  <c:v>0.17362599999614758</c:v>
                </c:pt>
                <c:pt idx="1120">
                  <c:v>0.17439400000148453</c:v>
                </c:pt>
                <c:pt idx="1121">
                  <c:v>0.17489400000340538</c:v>
                </c:pt>
                <c:pt idx="1122">
                  <c:v>0.17493599999579601</c:v>
                </c:pt>
                <c:pt idx="1123">
                  <c:v>0.17493599999579601</c:v>
                </c:pt>
                <c:pt idx="1124">
                  <c:v>0.175838000002841</c:v>
                </c:pt>
                <c:pt idx="1125">
                  <c:v>0.17603800000506453</c:v>
                </c:pt>
                <c:pt idx="1126">
                  <c:v>0.17805699999735225</c:v>
                </c:pt>
                <c:pt idx="1127">
                  <c:v>0.17695599999569822</c:v>
                </c:pt>
                <c:pt idx="1128">
                  <c:v>0.17900499999814201</c:v>
                </c:pt>
                <c:pt idx="1129">
                  <c:v>0.1774680000016815</c:v>
                </c:pt>
                <c:pt idx="1130">
                  <c:v>0.1772179999970831</c:v>
                </c:pt>
                <c:pt idx="1131">
                  <c:v>0.17965099999855738</c:v>
                </c:pt>
                <c:pt idx="1132">
                  <c:v>0.17822399999568006</c:v>
                </c:pt>
                <c:pt idx="1133">
                  <c:v>0.17861699999775738</c:v>
                </c:pt>
                <c:pt idx="1134">
                  <c:v>0.1834789999993518</c:v>
                </c:pt>
                <c:pt idx="1135">
                  <c:v>0.17933800000173505</c:v>
                </c:pt>
                <c:pt idx="1136">
                  <c:v>0.18118699999467935</c:v>
                </c:pt>
                <c:pt idx="1137">
                  <c:v>0.17835299999569543</c:v>
                </c:pt>
                <c:pt idx="1138">
                  <c:v>0.17916799999511568</c:v>
                </c:pt>
                <c:pt idx="1139">
                  <c:v>0.17526100000395672</c:v>
                </c:pt>
                <c:pt idx="1140">
                  <c:v>0.17880999999761116</c:v>
                </c:pt>
                <c:pt idx="1141">
                  <c:v>0.17927400000189664</c:v>
                </c:pt>
                <c:pt idx="1142">
                  <c:v>0.17987400000129128</c:v>
                </c:pt>
                <c:pt idx="1143">
                  <c:v>0.1790160000018659</c:v>
                </c:pt>
                <c:pt idx="1144">
                  <c:v>0.17981600000348408</c:v>
                </c:pt>
                <c:pt idx="1145">
                  <c:v>0.17892399999982445</c:v>
                </c:pt>
                <c:pt idx="1146">
                  <c:v>0.17992400000366615</c:v>
                </c:pt>
                <c:pt idx="1147">
                  <c:v>0.17968999999720836</c:v>
                </c:pt>
                <c:pt idx="1148">
                  <c:v>0.18009000000165543</c:v>
                </c:pt>
                <c:pt idx="1149">
                  <c:v>0.181934000000183</c:v>
                </c:pt>
                <c:pt idx="1150">
                  <c:v>0.181934000000183</c:v>
                </c:pt>
                <c:pt idx="1151">
                  <c:v>0.18371000000479398</c:v>
                </c:pt>
                <c:pt idx="1152">
                  <c:v>0.18220000000292202</c:v>
                </c:pt>
                <c:pt idx="1153">
                  <c:v>0.18319999999948777</c:v>
                </c:pt>
                <c:pt idx="1154">
                  <c:v>0.18236599999363534</c:v>
                </c:pt>
                <c:pt idx="1155">
                  <c:v>0.18326600000000326</c:v>
                </c:pt>
                <c:pt idx="1156">
                  <c:v>0.18180999999458436</c:v>
                </c:pt>
                <c:pt idx="1157">
                  <c:v>0.18380999999499181</c:v>
                </c:pt>
                <c:pt idx="1158">
                  <c:v>0.18389299999398645</c:v>
                </c:pt>
                <c:pt idx="1159">
                  <c:v>0.18610800000169547</c:v>
                </c:pt>
                <c:pt idx="1160">
                  <c:v>0.18219200000021374</c:v>
                </c:pt>
                <c:pt idx="1161">
                  <c:v>0.1830919999993057</c:v>
                </c:pt>
                <c:pt idx="1162">
                  <c:v>0.18617799999628915</c:v>
                </c:pt>
                <c:pt idx="1163">
                  <c:v>0.18697799999790732</c:v>
                </c:pt>
                <c:pt idx="1164">
                  <c:v>0.18714400000317255</c:v>
                </c:pt>
                <c:pt idx="1165">
                  <c:v>0.1855879999930039</c:v>
                </c:pt>
                <c:pt idx="1166">
                  <c:v>0.1866879999943194</c:v>
                </c:pt>
                <c:pt idx="1167">
                  <c:v>0.18491999999969266</c:v>
                </c:pt>
                <c:pt idx="1168">
                  <c:v>0.18721999999979744</c:v>
                </c:pt>
                <c:pt idx="1169">
                  <c:v>0.18486200000188546</c:v>
                </c:pt>
                <c:pt idx="1170">
                  <c:v>0.18716200000199024</c:v>
                </c:pt>
                <c:pt idx="1171">
                  <c:v>0.18700199999875622</c:v>
                </c:pt>
                <c:pt idx="1172">
                  <c:v>0.18730199999845354</c:v>
                </c:pt>
                <c:pt idx="1173">
                  <c:v>0.18730199999845354</c:v>
                </c:pt>
                <c:pt idx="1174">
                  <c:v>0.18760199999815086</c:v>
                </c:pt>
                <c:pt idx="1175">
                  <c:v>0.18777799999952549</c:v>
                </c:pt>
                <c:pt idx="1176">
                  <c:v>0.18807799999922281</c:v>
                </c:pt>
                <c:pt idx="1177">
                  <c:v>0.19214599999395432</c:v>
                </c:pt>
                <c:pt idx="1178">
                  <c:v>0.19234599999617785</c:v>
                </c:pt>
                <c:pt idx="1179">
                  <c:v>0.19253200000093784</c:v>
                </c:pt>
                <c:pt idx="1180">
                  <c:v>0.19273199999588542</c:v>
                </c:pt>
                <c:pt idx="1181">
                  <c:v>0.19269799999892712</c:v>
                </c:pt>
                <c:pt idx="1182">
                  <c:v>0.1927979999964009</c:v>
                </c:pt>
                <c:pt idx="1183">
                  <c:v>0.19380599999567494</c:v>
                </c:pt>
                <c:pt idx="1184">
                  <c:v>0.19400599999789847</c:v>
                </c:pt>
                <c:pt idx="1185">
                  <c:v>0.19146599999658065</c:v>
                </c:pt>
                <c:pt idx="1186">
                  <c:v>0.19179799999983516</c:v>
                </c:pt>
                <c:pt idx="1187">
                  <c:v>0.19479800000408432</c:v>
                </c:pt>
                <c:pt idx="1188">
                  <c:v>0.19174000000202795</c:v>
                </c:pt>
                <c:pt idx="1189">
                  <c:v>0.19413999999960652</c:v>
                </c:pt>
                <c:pt idx="1190">
                  <c:v>0.1916819999969448</c:v>
                </c:pt>
                <c:pt idx="1191">
                  <c:v>0.19438199999422068</c:v>
                </c:pt>
                <c:pt idx="1192">
                  <c:v>0.19892400000389898</c:v>
                </c:pt>
                <c:pt idx="1193">
                  <c:v>0.1978499999968335</c:v>
                </c:pt>
                <c:pt idx="1194">
                  <c:v>0.19974999999976717</c:v>
                </c:pt>
                <c:pt idx="1195">
                  <c:v>0.20529999999416759</c:v>
                </c:pt>
                <c:pt idx="1196">
                  <c:v>0.20559999999386491</c:v>
                </c:pt>
                <c:pt idx="1197">
                  <c:v>0.20579400000133319</c:v>
                </c:pt>
                <c:pt idx="1198">
                  <c:v>0.20599399999628076</c:v>
                </c:pt>
                <c:pt idx="1199">
                  <c:v>0.20590200000151526</c:v>
                </c:pt>
                <c:pt idx="1200">
                  <c:v>0.20610199999646284</c:v>
                </c:pt>
                <c:pt idx="1201">
                  <c:v>0.20869599999423372</c:v>
                </c:pt>
                <c:pt idx="1202">
                  <c:v>0.20889599999645725</c:v>
                </c:pt>
                <c:pt idx="1203">
                  <c:v>0.20883799999865005</c:v>
                </c:pt>
                <c:pt idx="1204">
                  <c:v>0.20996200000081444</c:v>
                </c:pt>
                <c:pt idx="1205">
                  <c:v>0.20996200000081444</c:v>
                </c:pt>
                <c:pt idx="1206">
                  <c:v>0.21036199999798555</c:v>
                </c:pt>
                <c:pt idx="1207">
                  <c:v>0.21029400000406895</c:v>
                </c:pt>
                <c:pt idx="1208">
                  <c:v>0.21029400000406895</c:v>
                </c:pt>
                <c:pt idx="1209">
                  <c:v>0.21049399999901652</c:v>
                </c:pt>
                <c:pt idx="1210">
                  <c:v>0.20973800000501797</c:v>
                </c:pt>
                <c:pt idx="1211">
                  <c:v>0.21043800000188639</c:v>
                </c:pt>
                <c:pt idx="1212">
                  <c:v>0.21073800000158371</c:v>
                </c:pt>
                <c:pt idx="1213">
                  <c:v>0.20967999999993481</c:v>
                </c:pt>
                <c:pt idx="1214">
                  <c:v>0.2101799999945797</c:v>
                </c:pt>
                <c:pt idx="1215">
                  <c:v>0.21067999999650056</c:v>
                </c:pt>
                <c:pt idx="1216">
                  <c:v>0.2106019999991986</c:v>
                </c:pt>
                <c:pt idx="1217">
                  <c:v>0.21140200000081677</c:v>
                </c:pt>
                <c:pt idx="1218">
                  <c:v>0.21140200000081677</c:v>
                </c:pt>
                <c:pt idx="1219">
                  <c:v>0.21098000000347383</c:v>
                </c:pt>
                <c:pt idx="1220">
                  <c:v>0.21422399999573827</c:v>
                </c:pt>
                <c:pt idx="1221">
                  <c:v>0.21505599999363767</c:v>
                </c:pt>
                <c:pt idx="1222">
                  <c:v>0.21608199999900535</c:v>
                </c:pt>
                <c:pt idx="1223">
                  <c:v>0.21892400000069756</c:v>
                </c:pt>
                <c:pt idx="1224">
                  <c:v>0.21866799999406794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523-4CEC-8ED1-BEC83D85A21F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2'!$L$21:$L$2923</c:f>
              <c:numCache>
                <c:formatCode>General</c:formatCode>
                <c:ptCount val="2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523-4CEC-8ED1-BEC83D85A21F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2'!$M$21:$M$2923</c:f>
              <c:numCache>
                <c:formatCode>General</c:formatCode>
                <c:ptCount val="2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523-4CEC-8ED1-BEC83D85A21F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2'!$N$21:$N$2923</c:f>
              <c:numCache>
                <c:formatCode>General</c:formatCode>
                <c:ptCount val="2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523-4CEC-8ED1-BEC83D85A21F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2'!$O$21:$O$2923</c:f>
              <c:numCache>
                <c:formatCode>General</c:formatCode>
                <c:ptCount val="2903"/>
                <c:pt idx="0">
                  <c:v>-0.16637770330279009</c:v>
                </c:pt>
                <c:pt idx="1">
                  <c:v>-0.16445298083600612</c:v>
                </c:pt>
                <c:pt idx="2">
                  <c:v>-0.16125656673938277</c:v>
                </c:pt>
                <c:pt idx="3">
                  <c:v>-0.15127550594734596</c:v>
                </c:pt>
                <c:pt idx="4">
                  <c:v>-0.14946764163033102</c:v>
                </c:pt>
                <c:pt idx="5">
                  <c:v>-0.14746730506663769</c:v>
                </c:pt>
                <c:pt idx="6">
                  <c:v>-0.14605125925178949</c:v>
                </c:pt>
                <c:pt idx="7">
                  <c:v>-0.14409904074976576</c:v>
                </c:pt>
                <c:pt idx="8">
                  <c:v>-0.14228430242394088</c:v>
                </c:pt>
                <c:pt idx="9">
                  <c:v>-0.1384417314991829</c:v>
                </c:pt>
                <c:pt idx="10">
                  <c:v>-0.13376740550842187</c:v>
                </c:pt>
                <c:pt idx="11">
                  <c:v>-0.13083220374657631</c:v>
                </c:pt>
                <c:pt idx="12">
                  <c:v>-0.1275464275354237</c:v>
                </c:pt>
                <c:pt idx="13">
                  <c:v>-0.12519551652242331</c:v>
                </c:pt>
                <c:pt idx="14">
                  <c:v>-0.12200597643460988</c:v>
                </c:pt>
                <c:pt idx="15">
                  <c:v>-0.11940072709564159</c:v>
                </c:pt>
                <c:pt idx="16">
                  <c:v>-0.11546192004754441</c:v>
                </c:pt>
                <c:pt idx="17">
                  <c:v>-0.11231362401259065</c:v>
                </c:pt>
                <c:pt idx="18">
                  <c:v>-0.10924094207454625</c:v>
                </c:pt>
                <c:pt idx="19">
                  <c:v>-0.1057558196079053</c:v>
                </c:pt>
                <c:pt idx="20">
                  <c:v>-0.10573519758147547</c:v>
                </c:pt>
                <c:pt idx="21">
                  <c:v>-0.10570082753742575</c:v>
                </c:pt>
                <c:pt idx="22">
                  <c:v>-0.1056355244537313</c:v>
                </c:pt>
                <c:pt idx="23">
                  <c:v>-0.10560802841849153</c:v>
                </c:pt>
                <c:pt idx="24">
                  <c:v>-0.10558396938765673</c:v>
                </c:pt>
                <c:pt idx="25">
                  <c:v>-0.10558396938765673</c:v>
                </c:pt>
                <c:pt idx="26">
                  <c:v>-0.10546023722907777</c:v>
                </c:pt>
                <c:pt idx="27">
                  <c:v>-0.10541211916740817</c:v>
                </c:pt>
                <c:pt idx="28">
                  <c:v>-0.10532275705287891</c:v>
                </c:pt>
                <c:pt idx="29">
                  <c:v>-0.10517152885906017</c:v>
                </c:pt>
                <c:pt idx="30">
                  <c:v>-0.10510278877096074</c:v>
                </c:pt>
                <c:pt idx="31">
                  <c:v>-0.1050477967004812</c:v>
                </c:pt>
                <c:pt idx="32">
                  <c:v>-0.10502717467405137</c:v>
                </c:pt>
                <c:pt idx="33">
                  <c:v>-0.10493093855071217</c:v>
                </c:pt>
                <c:pt idx="34">
                  <c:v>-0.10423666366090796</c:v>
                </c:pt>
                <c:pt idx="35">
                  <c:v>-0.10421604163447813</c:v>
                </c:pt>
                <c:pt idx="37">
                  <c:v>-0.10414042753756876</c:v>
                </c:pt>
                <c:pt idx="38">
                  <c:v>-0.1040991834847091</c:v>
                </c:pt>
                <c:pt idx="39">
                  <c:v>-0.10404419141422956</c:v>
                </c:pt>
                <c:pt idx="40">
                  <c:v>-0.10402356938779973</c:v>
                </c:pt>
                <c:pt idx="41">
                  <c:v>-0.10392733326446053</c:v>
                </c:pt>
                <c:pt idx="42">
                  <c:v>-0.10390671123803071</c:v>
                </c:pt>
                <c:pt idx="43">
                  <c:v>-0.10383109714112133</c:v>
                </c:pt>
                <c:pt idx="44">
                  <c:v>-0.10375548304421198</c:v>
                </c:pt>
                <c:pt idx="45">
                  <c:v>-0.10350801872705404</c:v>
                </c:pt>
                <c:pt idx="46">
                  <c:v>-0.10348739670062421</c:v>
                </c:pt>
                <c:pt idx="47">
                  <c:v>-0.10340490859490489</c:v>
                </c:pt>
                <c:pt idx="48">
                  <c:v>-0.10331554648037564</c:v>
                </c:pt>
                <c:pt idx="49">
                  <c:v>-0.10331554648037564</c:v>
                </c:pt>
                <c:pt idx="50">
                  <c:v>-0.10317806630417678</c:v>
                </c:pt>
                <c:pt idx="51">
                  <c:v>-0.10293060198701884</c:v>
                </c:pt>
                <c:pt idx="52">
                  <c:v>-0.10281374383724982</c:v>
                </c:pt>
                <c:pt idx="53">
                  <c:v>-0.10267626366105097</c:v>
                </c:pt>
                <c:pt idx="54">
                  <c:v>-0.10229131916769417</c:v>
                </c:pt>
                <c:pt idx="55">
                  <c:v>-0.10223632709721463</c:v>
                </c:pt>
                <c:pt idx="56">
                  <c:v>-0.1021194689474456</c:v>
                </c:pt>
                <c:pt idx="57">
                  <c:v>-0.1020232328241064</c:v>
                </c:pt>
                <c:pt idx="58">
                  <c:v>-0.1018926266567175</c:v>
                </c:pt>
                <c:pt idx="59">
                  <c:v>-0.10188575264790756</c:v>
                </c:pt>
                <c:pt idx="60">
                  <c:v>-0.10181701255980813</c:v>
                </c:pt>
                <c:pt idx="61">
                  <c:v>-0.10181013855099819</c:v>
                </c:pt>
                <c:pt idx="62">
                  <c:v>-0.10139082401359167</c:v>
                </c:pt>
                <c:pt idx="63">
                  <c:v>-0.10129458789025247</c:v>
                </c:pt>
                <c:pt idx="64">
                  <c:v>-0.10127396586382265</c:v>
                </c:pt>
                <c:pt idx="65">
                  <c:v>-0.10110211564357409</c:v>
                </c:pt>
                <c:pt idx="66">
                  <c:v>-0.10110211564357409</c:v>
                </c:pt>
                <c:pt idx="67">
                  <c:v>-0.10108149361714426</c:v>
                </c:pt>
                <c:pt idx="68">
                  <c:v>-0.10100587952023489</c:v>
                </c:pt>
                <c:pt idx="69">
                  <c:v>-0.10083402929998632</c:v>
                </c:pt>
                <c:pt idx="70">
                  <c:v>-0.10058656498282838</c:v>
                </c:pt>
                <c:pt idx="71">
                  <c:v>-0.10048345485067924</c:v>
                </c:pt>
                <c:pt idx="72">
                  <c:v>-0.10048345485067924</c:v>
                </c:pt>
                <c:pt idx="73">
                  <c:v>-0.10038721872734004</c:v>
                </c:pt>
                <c:pt idx="74">
                  <c:v>-0.10031160463043066</c:v>
                </c:pt>
                <c:pt idx="75">
                  <c:v>-0.10023599053352131</c:v>
                </c:pt>
                <c:pt idx="76">
                  <c:v>-0.10017412445423182</c:v>
                </c:pt>
                <c:pt idx="77">
                  <c:v>-9.9713565863965653E-2</c:v>
                </c:pt>
                <c:pt idx="78">
                  <c:v>-9.859997643675493E-2</c:v>
                </c:pt>
                <c:pt idx="79">
                  <c:v>-9.8524362339845559E-2</c:v>
                </c:pt>
                <c:pt idx="80">
                  <c:v>-9.8503740313415744E-2</c:v>
                </c:pt>
                <c:pt idx="81">
                  <c:v>-9.8407504190076545E-2</c:v>
                </c:pt>
                <c:pt idx="82">
                  <c:v>-9.8386882163646716E-2</c:v>
                </c:pt>
                <c:pt idx="83">
                  <c:v>-9.8270024013877688E-2</c:v>
                </c:pt>
                <c:pt idx="84">
                  <c:v>-9.824940198744786E-2</c:v>
                </c:pt>
                <c:pt idx="85">
                  <c:v>-9.824940198744786E-2</c:v>
                </c:pt>
                <c:pt idx="86">
                  <c:v>-9.820128392577826E-2</c:v>
                </c:pt>
                <c:pt idx="87">
                  <c:v>-9.8056929740769461E-2</c:v>
                </c:pt>
                <c:pt idx="88">
                  <c:v>-9.7960693617430261E-2</c:v>
                </c:pt>
                <c:pt idx="89">
                  <c:v>-9.7678859256222605E-2</c:v>
                </c:pt>
                <c:pt idx="90">
                  <c:v>-9.7465764983114392E-2</c:v>
                </c:pt>
                <c:pt idx="91">
                  <c:v>-9.6634009917111324E-2</c:v>
                </c:pt>
                <c:pt idx="92">
                  <c:v>-9.6579017846631782E-2</c:v>
                </c:pt>
                <c:pt idx="93">
                  <c:v>-9.6441537670432925E-2</c:v>
                </c:pt>
                <c:pt idx="94">
                  <c:v>-9.5651026657289515E-2</c:v>
                </c:pt>
                <c:pt idx="95">
                  <c:v>-9.5156098022973631E-2</c:v>
                </c:pt>
                <c:pt idx="96">
                  <c:v>-9.4771153529616847E-2</c:v>
                </c:pt>
                <c:pt idx="97">
                  <c:v>-9.4633673353417991E-2</c:v>
                </c:pt>
                <c:pt idx="98">
                  <c:v>-9.3850036349084523E-2</c:v>
                </c:pt>
                <c:pt idx="99">
                  <c:v>-9.2867053089262713E-2</c:v>
                </c:pt>
                <c:pt idx="100">
                  <c:v>-9.2770816965923514E-2</c:v>
                </c:pt>
                <c:pt idx="101">
                  <c:v>-9.2310258375657345E-2</c:v>
                </c:pt>
                <c:pt idx="102">
                  <c:v>-9.1829077758961361E-2</c:v>
                </c:pt>
                <c:pt idx="103">
                  <c:v>-9.175346366205199E-2</c:v>
                </c:pt>
                <c:pt idx="104">
                  <c:v>-9.1732841635622162E-2</c:v>
                </c:pt>
                <c:pt idx="105">
                  <c:v>-9.1526621371323877E-2</c:v>
                </c:pt>
                <c:pt idx="106">
                  <c:v>-9.0887338551999208E-2</c:v>
                </c:pt>
                <c:pt idx="107">
                  <c:v>-8.8728899785677204E-2</c:v>
                </c:pt>
                <c:pt idx="108">
                  <c:v>-8.7154751768200311E-2</c:v>
                </c:pt>
                <c:pt idx="109">
                  <c:v>-8.7037893618431283E-2</c:v>
                </c:pt>
                <c:pt idx="110">
                  <c:v>-8.7017271592001455E-2</c:v>
                </c:pt>
                <c:pt idx="111">
                  <c:v>-8.6921035468662269E-2</c:v>
                </c:pt>
                <c:pt idx="112">
                  <c:v>-8.6632327098644671E-2</c:v>
                </c:pt>
                <c:pt idx="113">
                  <c:v>-8.6577335028165128E-2</c:v>
                </c:pt>
                <c:pt idx="114">
                  <c:v>-8.6577335028165128E-2</c:v>
                </c:pt>
                <c:pt idx="115">
                  <c:v>-8.6501720931255757E-2</c:v>
                </c:pt>
                <c:pt idx="116">
                  <c:v>-8.6481098904825929E-2</c:v>
                </c:pt>
                <c:pt idx="117">
                  <c:v>-8.64604768783961E-2</c:v>
                </c:pt>
                <c:pt idx="118">
                  <c:v>-8.6439854851966272E-2</c:v>
                </c:pt>
                <c:pt idx="119">
                  <c:v>-8.5553107715483662E-2</c:v>
                </c:pt>
                <c:pt idx="120">
                  <c:v>-8.4631990534951337E-2</c:v>
                </c:pt>
                <c:pt idx="121">
                  <c:v>-8.3339676878682115E-2</c:v>
                </c:pt>
                <c:pt idx="122">
                  <c:v>-8.3284684808202572E-2</c:v>
                </c:pt>
                <c:pt idx="123">
                  <c:v>-8.3209070711293201E-2</c:v>
                </c:pt>
                <c:pt idx="124">
                  <c:v>-8.3188448684863373E-2</c:v>
                </c:pt>
                <c:pt idx="125">
                  <c:v>-8.2920362341275602E-2</c:v>
                </c:pt>
                <c:pt idx="126">
                  <c:v>-8.2748512121027046E-2</c:v>
                </c:pt>
                <c:pt idx="127">
                  <c:v>-8.2576661900778475E-2</c:v>
                </c:pt>
                <c:pt idx="128">
                  <c:v>-8.1669292737866023E-2</c:v>
                </c:pt>
                <c:pt idx="129">
                  <c:v>-8.1648670711436208E-2</c:v>
                </c:pt>
                <c:pt idx="130">
                  <c:v>-8.1497442517617466E-2</c:v>
                </c:pt>
                <c:pt idx="131">
                  <c:v>-8.1401206394278267E-2</c:v>
                </c:pt>
                <c:pt idx="132">
                  <c:v>-8.1208734147599868E-2</c:v>
                </c:pt>
                <c:pt idx="133">
                  <c:v>-8.1188112121170039E-2</c:v>
                </c:pt>
                <c:pt idx="134">
                  <c:v>-8.1133120050690496E-2</c:v>
                </c:pt>
                <c:pt idx="135">
                  <c:v>-8.1071253971401011E-2</c:v>
                </c:pt>
                <c:pt idx="136">
                  <c:v>-8.001265661466983E-2</c:v>
                </c:pt>
                <c:pt idx="137">
                  <c:v>-7.9861428420851102E-2</c:v>
                </c:pt>
                <c:pt idx="138">
                  <c:v>-7.9861428420851102E-2</c:v>
                </c:pt>
                <c:pt idx="139">
                  <c:v>-7.9765192297511903E-2</c:v>
                </c:pt>
                <c:pt idx="140">
                  <c:v>-7.9607090094883218E-2</c:v>
                </c:pt>
                <c:pt idx="141">
                  <c:v>-7.9593342077263332E-2</c:v>
                </c:pt>
                <c:pt idx="142">
                  <c:v>-7.9552098024403675E-2</c:v>
                </c:pt>
                <c:pt idx="143">
                  <c:v>-7.9545224015593732E-2</c:v>
                </c:pt>
                <c:pt idx="144">
                  <c:v>-7.9400869830584933E-2</c:v>
                </c:pt>
                <c:pt idx="145">
                  <c:v>-7.9325255733675562E-2</c:v>
                </c:pt>
                <c:pt idx="146">
                  <c:v>-7.9167153531046891E-2</c:v>
                </c:pt>
                <c:pt idx="147">
                  <c:v>-7.9132783486997177E-2</c:v>
                </c:pt>
                <c:pt idx="148">
                  <c:v>-7.9112161460567348E-2</c:v>
                </c:pt>
                <c:pt idx="149">
                  <c:v>-7.909153943413752E-2</c:v>
                </c:pt>
                <c:pt idx="150">
                  <c:v>-7.9015925337228149E-2</c:v>
                </c:pt>
                <c:pt idx="151">
                  <c:v>-7.899530331079832E-2</c:v>
                </c:pt>
                <c:pt idx="152">
                  <c:v>-7.8184170271225067E-2</c:v>
                </c:pt>
                <c:pt idx="153">
                  <c:v>-7.7957327980496968E-2</c:v>
                </c:pt>
                <c:pt idx="154">
                  <c:v>-7.793670595406714E-2</c:v>
                </c:pt>
                <c:pt idx="155">
                  <c:v>-7.7916083927637311E-2</c:v>
                </c:pt>
                <c:pt idx="156">
                  <c:v>-7.7874839874777654E-2</c:v>
                </c:pt>
                <c:pt idx="157">
                  <c:v>-7.7778603751438455E-2</c:v>
                </c:pt>
                <c:pt idx="158">
                  <c:v>-7.6568778200888532E-2</c:v>
                </c:pt>
                <c:pt idx="159">
                  <c:v>-7.4046016967639558E-2</c:v>
                </c:pt>
                <c:pt idx="160">
                  <c:v>-7.2396254853253308E-2</c:v>
                </c:pt>
                <c:pt idx="161">
                  <c:v>-7.0643382606717917E-2</c:v>
                </c:pt>
                <c:pt idx="162">
                  <c:v>-7.0588390536238374E-2</c:v>
                </c:pt>
                <c:pt idx="163">
                  <c:v>-7.047153238646936E-2</c:v>
                </c:pt>
                <c:pt idx="164">
                  <c:v>-6.7103268069597419E-2</c:v>
                </c:pt>
                <c:pt idx="165">
                  <c:v>-6.5350395823062027E-2</c:v>
                </c:pt>
                <c:pt idx="166">
                  <c:v>-6.5061687453044442E-2</c:v>
                </c:pt>
                <c:pt idx="167">
                  <c:v>-6.4889837232795872E-2</c:v>
                </c:pt>
                <c:pt idx="168">
                  <c:v>-6.4848593179936215E-2</c:v>
                </c:pt>
                <c:pt idx="169">
                  <c:v>-6.4793601109456672E-2</c:v>
                </c:pt>
                <c:pt idx="170">
                  <c:v>-6.4353664545620332E-2</c:v>
                </c:pt>
                <c:pt idx="171">
                  <c:v>-6.2545800228605397E-2</c:v>
                </c:pt>
                <c:pt idx="172">
                  <c:v>-6.1714045162602336E-2</c:v>
                </c:pt>
                <c:pt idx="173">
                  <c:v>-6.1370344722105195E-2</c:v>
                </c:pt>
                <c:pt idx="174">
                  <c:v>-6.1177872475426803E-2</c:v>
                </c:pt>
                <c:pt idx="175">
                  <c:v>-5.9617472475569804E-2</c:v>
                </c:pt>
                <c:pt idx="176">
                  <c:v>-5.9617472475569804E-2</c:v>
                </c:pt>
                <c:pt idx="177">
                  <c:v>-5.9521236352230611E-2</c:v>
                </c:pt>
                <c:pt idx="178">
                  <c:v>-5.9479992299370954E-2</c:v>
                </c:pt>
                <c:pt idx="179">
                  <c:v>-5.9170661902923527E-2</c:v>
                </c:pt>
                <c:pt idx="180">
                  <c:v>-5.9095047806014163E-2</c:v>
                </c:pt>
                <c:pt idx="181">
                  <c:v>-5.9074425779584334E-2</c:v>
                </c:pt>
                <c:pt idx="182">
                  <c:v>-5.904005573553462E-2</c:v>
                </c:pt>
                <c:pt idx="183">
                  <c:v>-5.9019433709104792E-2</c:v>
                </c:pt>
                <c:pt idx="184">
                  <c:v>-5.8730725339087193E-2</c:v>
                </c:pt>
                <c:pt idx="185">
                  <c:v>-5.7733994061645505E-2</c:v>
                </c:pt>
                <c:pt idx="186">
                  <c:v>-5.7713372035215676E-2</c:v>
                </c:pt>
                <c:pt idx="187">
                  <c:v>-5.7713372035215676E-2</c:v>
                </c:pt>
                <c:pt idx="188">
                  <c:v>-5.7637757938306305E-2</c:v>
                </c:pt>
                <c:pt idx="189">
                  <c:v>-5.7589639876636706E-2</c:v>
                </c:pt>
                <c:pt idx="190">
                  <c:v>-5.7562143841396934E-2</c:v>
                </c:pt>
                <c:pt idx="191">
                  <c:v>-5.7541521814967106E-2</c:v>
                </c:pt>
                <c:pt idx="192">
                  <c:v>-5.7459033709247792E-2</c:v>
                </c:pt>
                <c:pt idx="193">
                  <c:v>-5.7445285691627906E-2</c:v>
                </c:pt>
                <c:pt idx="194">
                  <c:v>-5.7445285691627906E-2</c:v>
                </c:pt>
                <c:pt idx="195">
                  <c:v>-5.7331864546263857E-2</c:v>
                </c:pt>
                <c:pt idx="196">
                  <c:v>-5.6888490978022552E-2</c:v>
                </c:pt>
                <c:pt idx="197">
                  <c:v>-5.5884885691770914E-2</c:v>
                </c:pt>
                <c:pt idx="198">
                  <c:v>-5.5884885691770914E-2</c:v>
                </c:pt>
                <c:pt idx="199">
                  <c:v>-5.5884885691770914E-2</c:v>
                </c:pt>
                <c:pt idx="200">
                  <c:v>-5.5809271594861543E-2</c:v>
                </c:pt>
                <c:pt idx="201">
                  <c:v>-5.5788649568431714E-2</c:v>
                </c:pt>
                <c:pt idx="202">
                  <c:v>-5.5788649568431714E-2</c:v>
                </c:pt>
                <c:pt idx="203">
                  <c:v>-5.5788649568431714E-2</c:v>
                </c:pt>
                <c:pt idx="204">
                  <c:v>-5.5726783489142229E-2</c:v>
                </c:pt>
                <c:pt idx="206">
                  <c:v>-5.5616799348183144E-2</c:v>
                </c:pt>
                <c:pt idx="208">
                  <c:v>-5.5231854854826352E-2</c:v>
                </c:pt>
                <c:pt idx="209">
                  <c:v>-5.5231854854826352E-2</c:v>
                </c:pt>
                <c:pt idx="210">
                  <c:v>-5.5156240757916981E-2</c:v>
                </c:pt>
                <c:pt idx="211">
                  <c:v>-5.4943146484808761E-2</c:v>
                </c:pt>
                <c:pt idx="212">
                  <c:v>-5.4269493621434378E-2</c:v>
                </c:pt>
                <c:pt idx="213">
                  <c:v>-5.4173257498095179E-2</c:v>
                </c:pt>
                <c:pt idx="214">
                  <c:v>-5.4173257498095179E-2</c:v>
                </c:pt>
                <c:pt idx="215">
                  <c:v>-5.415263547166535E-2</c:v>
                </c:pt>
                <c:pt idx="216">
                  <c:v>-5.4001407277846608E-2</c:v>
                </c:pt>
                <c:pt idx="217">
                  <c:v>-5.388454912807758E-2</c:v>
                </c:pt>
                <c:pt idx="218">
                  <c:v>-5.2324149128220587E-2</c:v>
                </c:pt>
                <c:pt idx="219">
                  <c:v>-5.2227913004881388E-2</c:v>
                </c:pt>
                <c:pt idx="220">
                  <c:v>-5.2186668952021731E-2</c:v>
                </c:pt>
                <c:pt idx="221">
                  <c:v>-5.2172920934401845E-2</c:v>
                </c:pt>
                <c:pt idx="222">
                  <c:v>-5.2166046925591902E-2</c:v>
                </c:pt>
                <c:pt idx="223">
                  <c:v>-5.2152298907972017E-2</c:v>
                </c:pt>
                <c:pt idx="225">
                  <c:v>-5.2056062784632824E-2</c:v>
                </c:pt>
                <c:pt idx="226">
                  <c:v>-5.1712362344135683E-2</c:v>
                </c:pt>
                <c:pt idx="227">
                  <c:v>-5.1650496264846198E-2</c:v>
                </c:pt>
                <c:pt idx="228">
                  <c:v>-5.1609252211986548E-2</c:v>
                </c:pt>
                <c:pt idx="229">
                  <c:v>-5.1609252211986548E-2</c:v>
                </c:pt>
                <c:pt idx="230">
                  <c:v>-5.1609252211986548E-2</c:v>
                </c:pt>
                <c:pt idx="231">
                  <c:v>-5.11349456041005E-2</c:v>
                </c:pt>
                <c:pt idx="232">
                  <c:v>-5.11349456041005E-2</c:v>
                </c:pt>
                <c:pt idx="233">
                  <c:v>-5.024819846761789E-2</c:v>
                </c:pt>
                <c:pt idx="234">
                  <c:v>-5.015196234427869E-2</c:v>
                </c:pt>
                <c:pt idx="235">
                  <c:v>-5.015196234427869E-2</c:v>
                </c:pt>
                <c:pt idx="236">
                  <c:v>-5.0076348247369319E-2</c:v>
                </c:pt>
                <c:pt idx="237">
                  <c:v>-4.8323476000833927E-2</c:v>
                </c:pt>
                <c:pt idx="238">
                  <c:v>-4.8323476000833927E-2</c:v>
                </c:pt>
                <c:pt idx="239">
                  <c:v>-4.8323476000833927E-2</c:v>
                </c:pt>
                <c:pt idx="240">
                  <c:v>-4.8247861903924556E-2</c:v>
                </c:pt>
                <c:pt idx="241">
                  <c:v>-4.7993523577956679E-2</c:v>
                </c:pt>
                <c:pt idx="242">
                  <c:v>-4.6783698027406763E-2</c:v>
                </c:pt>
                <c:pt idx="243">
                  <c:v>-4.6783698027406763E-2</c:v>
                </c:pt>
                <c:pt idx="244">
                  <c:v>-4.6783698027406763E-2</c:v>
                </c:pt>
                <c:pt idx="245">
                  <c:v>-4.6687461904067563E-2</c:v>
                </c:pt>
                <c:pt idx="246">
                  <c:v>-4.6687461904067563E-2</c:v>
                </c:pt>
                <c:pt idx="247">
                  <c:v>-4.6687461904067563E-2</c:v>
                </c:pt>
                <c:pt idx="248">
                  <c:v>-4.6666839877637735E-2</c:v>
                </c:pt>
                <c:pt idx="249">
                  <c:v>-4.6536233710248821E-2</c:v>
                </c:pt>
                <c:pt idx="250">
                  <c:v>-4.6515611683818993E-2</c:v>
                </c:pt>
                <c:pt idx="251">
                  <c:v>-4.6494989657389164E-2</c:v>
                </c:pt>
                <c:pt idx="252">
                  <c:v>-4.6364383490000251E-2</c:v>
                </c:pt>
                <c:pt idx="253">
                  <c:v>-4.6364383490000251E-2</c:v>
                </c:pt>
                <c:pt idx="254">
                  <c:v>-4.4879597587052629E-2</c:v>
                </c:pt>
                <c:pt idx="255">
                  <c:v>-4.4858975560622801E-2</c:v>
                </c:pt>
                <c:pt idx="256">
                  <c:v>-4.4611511243464859E-2</c:v>
                </c:pt>
                <c:pt idx="257">
                  <c:v>-4.4611511243464859E-2</c:v>
                </c:pt>
                <c:pt idx="258">
                  <c:v>-4.4611511243464859E-2</c:v>
                </c:pt>
                <c:pt idx="259">
                  <c:v>-4.4535897146555495E-2</c:v>
                </c:pt>
                <c:pt idx="260">
                  <c:v>-4.4535897146555495E-2</c:v>
                </c:pt>
                <c:pt idx="261">
                  <c:v>-4.4535897146555495E-2</c:v>
                </c:pt>
                <c:pt idx="262">
                  <c:v>-4.4535897146555495E-2</c:v>
                </c:pt>
                <c:pt idx="263">
                  <c:v>-4.4515275120125666E-2</c:v>
                </c:pt>
                <c:pt idx="264">
                  <c:v>-4.3937858380090476E-2</c:v>
                </c:pt>
                <c:pt idx="265">
                  <c:v>-4.3051111243607866E-2</c:v>
                </c:pt>
                <c:pt idx="266">
                  <c:v>-4.2954875120268667E-2</c:v>
                </c:pt>
                <c:pt idx="267">
                  <c:v>-4.2954875120268667E-2</c:v>
                </c:pt>
                <c:pt idx="268">
                  <c:v>-4.2954875120268667E-2</c:v>
                </c:pt>
                <c:pt idx="269">
                  <c:v>-4.2954875120268667E-2</c:v>
                </c:pt>
                <c:pt idx="270">
                  <c:v>-4.2934253093838838E-2</c:v>
                </c:pt>
                <c:pt idx="271">
                  <c:v>-4.2899883049789124E-2</c:v>
                </c:pt>
                <c:pt idx="272">
                  <c:v>-4.2899883049789124E-2</c:v>
                </c:pt>
                <c:pt idx="273">
                  <c:v>-4.2899883049789124E-2</c:v>
                </c:pt>
                <c:pt idx="274">
                  <c:v>-4.282426895287976E-2</c:v>
                </c:pt>
                <c:pt idx="275">
                  <c:v>-4.2803646926449931E-2</c:v>
                </c:pt>
                <c:pt idx="276">
                  <c:v>-4.2796772917639989E-2</c:v>
                </c:pt>
                <c:pt idx="277">
                  <c:v>-4.2783024900020103E-2</c:v>
                </c:pt>
                <c:pt idx="278">
                  <c:v>-4.2783024900020103E-2</c:v>
                </c:pt>
                <c:pt idx="279">
                  <c:v>-4.2762402873590274E-2</c:v>
                </c:pt>
                <c:pt idx="280">
                  <c:v>-4.2762402873590274E-2</c:v>
                </c:pt>
                <c:pt idx="281">
                  <c:v>-4.2762402873590274E-2</c:v>
                </c:pt>
                <c:pt idx="282">
                  <c:v>-4.2762402873590274E-2</c:v>
                </c:pt>
                <c:pt idx="283">
                  <c:v>-4.2741780847160446E-2</c:v>
                </c:pt>
                <c:pt idx="284">
                  <c:v>-4.2707410803110732E-2</c:v>
                </c:pt>
                <c:pt idx="285">
                  <c:v>-4.2611174679771532E-2</c:v>
                </c:pt>
                <c:pt idx="286">
                  <c:v>-4.2611174679771532E-2</c:v>
                </c:pt>
                <c:pt idx="287">
                  <c:v>-4.2439324459522962E-2</c:v>
                </c:pt>
                <c:pt idx="288">
                  <c:v>-4.2439324459522962E-2</c:v>
                </c:pt>
                <c:pt idx="289">
                  <c:v>-4.2129994063075542E-2</c:v>
                </c:pt>
                <c:pt idx="290">
                  <c:v>-4.2129994063075542E-2</c:v>
                </c:pt>
                <c:pt idx="291">
                  <c:v>-4.2129994063075542E-2</c:v>
                </c:pt>
                <c:pt idx="292">
                  <c:v>-4.1243246926592939E-2</c:v>
                </c:pt>
                <c:pt idx="293">
                  <c:v>-4.1147010803253739E-2</c:v>
                </c:pt>
                <c:pt idx="294">
                  <c:v>-4.1147010803253739E-2</c:v>
                </c:pt>
                <c:pt idx="295">
                  <c:v>-4.1126388776823911E-2</c:v>
                </c:pt>
                <c:pt idx="296">
                  <c:v>-4.1105766750394082E-2</c:v>
                </c:pt>
                <c:pt idx="297">
                  <c:v>-4.1009530627054883E-2</c:v>
                </c:pt>
                <c:pt idx="298">
                  <c:v>-4.0975160583005169E-2</c:v>
                </c:pt>
                <c:pt idx="299">
                  <c:v>-4.0975160583005169E-2</c:v>
                </c:pt>
                <c:pt idx="300">
                  <c:v>-4.0899546486095797E-2</c:v>
                </c:pt>
                <c:pt idx="301">
                  <c:v>-4.0899546486095797E-2</c:v>
                </c:pt>
                <c:pt idx="302">
                  <c:v>-4.0858302433236141E-2</c:v>
                </c:pt>
                <c:pt idx="303">
                  <c:v>-4.0837680406806312E-2</c:v>
                </c:pt>
                <c:pt idx="304">
                  <c:v>-4.0803310362756598E-2</c:v>
                </c:pt>
                <c:pt idx="305">
                  <c:v>-4.068645221298757E-2</c:v>
                </c:pt>
                <c:pt idx="306">
                  <c:v>-4.0631460142508027E-2</c:v>
                </c:pt>
                <c:pt idx="307">
                  <c:v>-4.0555846045598656E-2</c:v>
                </c:pt>
                <c:pt idx="308">
                  <c:v>-4.0535224019168828E-2</c:v>
                </c:pt>
                <c:pt idx="312">
                  <c:v>-3.9091682169080863E-2</c:v>
                </c:pt>
                <c:pt idx="313">
                  <c:v>-3.9050438116221206E-2</c:v>
                </c:pt>
                <c:pt idx="314">
                  <c:v>-3.9029816089791378E-2</c:v>
                </c:pt>
                <c:pt idx="315">
                  <c:v>-3.8782351772633436E-2</c:v>
                </c:pt>
                <c:pt idx="317">
                  <c:v>-3.8589879525955051E-2</c:v>
                </c:pt>
                <c:pt idx="318">
                  <c:v>-3.7490038116364213E-2</c:v>
                </c:pt>
                <c:pt idx="320">
                  <c:v>-3.7414424019454842E-2</c:v>
                </c:pt>
                <c:pt idx="327">
                  <c:v>-3.7242573799206272E-2</c:v>
                </c:pt>
                <c:pt idx="333">
                  <c:v>-3.6878251332279316E-2</c:v>
                </c:pt>
                <c:pt idx="338">
                  <c:v>-3.5609996706844879E-2</c:v>
                </c:pt>
                <c:pt idx="339">
                  <c:v>-3.5606559702439908E-2</c:v>
                </c:pt>
                <c:pt idx="340">
                  <c:v>-3.548970155267088E-2</c:v>
                </c:pt>
                <c:pt idx="341">
                  <c:v>-3.548970155267088E-2</c:v>
                </c:pt>
                <c:pt idx="342">
                  <c:v>-3.548970155267088E-2</c:v>
                </c:pt>
                <c:pt idx="343">
                  <c:v>-3.548970155267088E-2</c:v>
                </c:pt>
                <c:pt idx="344">
                  <c:v>-3.5479390539455966E-2</c:v>
                </c:pt>
                <c:pt idx="346">
                  <c:v>-3.5448457499811223E-2</c:v>
                </c:pt>
                <c:pt idx="347">
                  <c:v>-3.5434709482191337E-2</c:v>
                </c:pt>
                <c:pt idx="348">
                  <c:v>-3.5434709482191337E-2</c:v>
                </c:pt>
                <c:pt idx="352">
                  <c:v>-3.5297229305992481E-2</c:v>
                </c:pt>
                <c:pt idx="354">
                  <c:v>-3.3778073358995145E-2</c:v>
                </c:pt>
                <c:pt idx="355">
                  <c:v>-3.3661215209226117E-2</c:v>
                </c:pt>
                <c:pt idx="356">
                  <c:v>-3.3509987015407375E-2</c:v>
                </c:pt>
                <c:pt idx="357">
                  <c:v>-3.3509987015407375E-2</c:v>
                </c:pt>
                <c:pt idx="360">
                  <c:v>-3.1873972918641011E-2</c:v>
                </c:pt>
                <c:pt idx="365">
                  <c:v>-3.0952855738108687E-2</c:v>
                </c:pt>
                <c:pt idx="367">
                  <c:v>-2.9949250451857048E-2</c:v>
                </c:pt>
                <c:pt idx="368">
                  <c:v>-2.992862842542722E-2</c:v>
                </c:pt>
                <c:pt idx="369">
                  <c:v>-2.9770526222798549E-2</c:v>
                </c:pt>
                <c:pt idx="370">
                  <c:v>-2.9770526222798549E-2</c:v>
                </c:pt>
                <c:pt idx="371">
                  <c:v>-2.9770526222798549E-2</c:v>
                </c:pt>
                <c:pt idx="372">
                  <c:v>-2.9694912125889178E-2</c:v>
                </c:pt>
                <c:pt idx="373">
                  <c:v>-2.9674290099459349E-2</c:v>
                </c:pt>
                <c:pt idx="374">
                  <c:v>-2.9639920055409635E-2</c:v>
                </c:pt>
                <c:pt idx="376">
                  <c:v>-2.9619298028979807E-2</c:v>
                </c:pt>
                <c:pt idx="377">
                  <c:v>-2.957805397612015E-2</c:v>
                </c:pt>
                <c:pt idx="378">
                  <c:v>-2.9523061905640607E-2</c:v>
                </c:pt>
                <c:pt idx="379">
                  <c:v>-2.9502439879210779E-2</c:v>
                </c:pt>
                <c:pt idx="380">
                  <c:v>-2.921373150919318E-2</c:v>
                </c:pt>
                <c:pt idx="381">
                  <c:v>-2.8282303315445942E-2</c:v>
                </c:pt>
                <c:pt idx="382">
                  <c:v>-2.8120764108412286E-2</c:v>
                </c:pt>
                <c:pt idx="386">
                  <c:v>-2.8014216971858186E-2</c:v>
                </c:pt>
                <c:pt idx="388">
                  <c:v>-2.7969535914593557E-2</c:v>
                </c:pt>
                <c:pt idx="390">
                  <c:v>-2.7948913888163729E-2</c:v>
                </c:pt>
                <c:pt idx="391">
                  <c:v>-2.7948913888163729E-2</c:v>
                </c:pt>
                <c:pt idx="394">
                  <c:v>-2.79282918617339E-2</c:v>
                </c:pt>
                <c:pt idx="398">
                  <c:v>-2.7873299791254358E-2</c:v>
                </c:pt>
                <c:pt idx="405">
                  <c:v>-2.775644164148533E-2</c:v>
                </c:pt>
                <c:pt idx="415">
                  <c:v>-2.6484750011645922E-2</c:v>
                </c:pt>
                <c:pt idx="416">
                  <c:v>-2.6484750011645922E-2</c:v>
                </c:pt>
                <c:pt idx="417">
                  <c:v>-2.6484750011645922E-2</c:v>
                </c:pt>
                <c:pt idx="418">
                  <c:v>-2.6484750011645922E-2</c:v>
                </c:pt>
                <c:pt idx="420">
                  <c:v>-2.6347269835447065E-2</c:v>
                </c:pt>
                <c:pt idx="422">
                  <c:v>-2.6312899791397365E-2</c:v>
                </c:pt>
                <c:pt idx="423">
                  <c:v>-2.6312899791397365E-2</c:v>
                </c:pt>
                <c:pt idx="425">
                  <c:v>-2.6312899791397365E-2</c:v>
                </c:pt>
                <c:pt idx="426">
                  <c:v>-2.6312899791397365E-2</c:v>
                </c:pt>
                <c:pt idx="434">
                  <c:v>-2.5872963227561024E-2</c:v>
                </c:pt>
                <c:pt idx="443">
                  <c:v>-2.4505035474382431E-2</c:v>
                </c:pt>
                <c:pt idx="444">
                  <c:v>-2.4484413447952602E-2</c:v>
                </c:pt>
                <c:pt idx="460">
                  <c:v>-2.3735146487668835E-2</c:v>
                </c:pt>
                <c:pt idx="483">
                  <c:v>-2.229160463758087E-2</c:v>
                </c:pt>
                <c:pt idx="488">
                  <c:v>-2.20235182939931E-2</c:v>
                </c:pt>
                <c:pt idx="489">
                  <c:v>-2.20235182939931E-2</c:v>
                </c:pt>
                <c:pt idx="507">
                  <c:v>-2.0483740320565935E-2</c:v>
                </c:pt>
                <c:pt idx="516">
                  <c:v>-1.88683482502294E-2</c:v>
                </c:pt>
                <c:pt idx="518">
                  <c:v>-1.8669001994741058E-2</c:v>
                </c:pt>
                <c:pt idx="519">
                  <c:v>-1.8407789659963245E-2</c:v>
                </c:pt>
                <c:pt idx="527">
                  <c:v>-1.6888633712965895E-2</c:v>
                </c:pt>
                <c:pt idx="531">
                  <c:v>-1.6792397589626695E-2</c:v>
                </c:pt>
                <c:pt idx="532">
                  <c:v>-1.6771775563196867E-2</c:v>
                </c:pt>
                <c:pt idx="536">
                  <c:v>-1.6290594946500883E-2</c:v>
                </c:pt>
                <c:pt idx="537">
                  <c:v>-1.6228728867211398E-2</c:v>
                </c:pt>
                <c:pt idx="540">
                  <c:v>-1.5149509484050389E-2</c:v>
                </c:pt>
                <c:pt idx="543">
                  <c:v>-1.4984533272611761E-2</c:v>
                </c:pt>
                <c:pt idx="544">
                  <c:v>-1.4963911246181932E-2</c:v>
                </c:pt>
                <c:pt idx="545">
                  <c:v>-1.4922667193322275E-2</c:v>
                </c:pt>
                <c:pt idx="547">
                  <c:v>-1.4867675122842747E-2</c:v>
                </c:pt>
                <c:pt idx="548">
                  <c:v>-1.4867675122842747E-2</c:v>
                </c:pt>
                <c:pt idx="567">
                  <c:v>-1.1073222259754364E-2</c:v>
                </c:pt>
                <c:pt idx="568">
                  <c:v>-1.1073222259754364E-2</c:v>
                </c:pt>
                <c:pt idx="574">
                  <c:v>-1.0880750013075965E-2</c:v>
                </c:pt>
                <c:pt idx="575">
                  <c:v>-1.0860127986646137E-2</c:v>
                </c:pt>
                <c:pt idx="576">
                  <c:v>-1.0784513889736766E-2</c:v>
                </c:pt>
                <c:pt idx="577">
                  <c:v>-1.077076587211688E-2</c:v>
                </c:pt>
                <c:pt idx="580">
                  <c:v>-1.0667655739967738E-2</c:v>
                </c:pt>
                <c:pt idx="581">
                  <c:v>-1.0612663669488195E-2</c:v>
                </c:pt>
                <c:pt idx="585">
                  <c:v>-9.5884363568067427E-3</c:v>
                </c:pt>
                <c:pt idx="587">
                  <c:v>-9.5334442863272001E-3</c:v>
                </c:pt>
                <c:pt idx="589">
                  <c:v>-9.457830189417829E-3</c:v>
                </c:pt>
                <c:pt idx="590">
                  <c:v>-9.4165861365581721E-3</c:v>
                </c:pt>
                <c:pt idx="594">
                  <c:v>-9.26535794273943E-3</c:v>
                </c:pt>
                <c:pt idx="596">
                  <c:v>-9.2516099251195444E-3</c:v>
                </c:pt>
                <c:pt idx="600">
                  <c:v>-9.2447359163096016E-3</c:v>
                </c:pt>
                <c:pt idx="602">
                  <c:v>-9.2447359163096016E-3</c:v>
                </c:pt>
                <c:pt idx="608">
                  <c:v>-9.1484997929704021E-3</c:v>
                </c:pt>
                <c:pt idx="610">
                  <c:v>-9.0316416432013741E-3</c:v>
                </c:pt>
                <c:pt idx="611">
                  <c:v>-9.0316416432013741E-3</c:v>
                </c:pt>
                <c:pt idx="615">
                  <c:v>-8.9113464890273747E-3</c:v>
                </c:pt>
                <c:pt idx="619">
                  <c:v>-8.6535711586545327E-3</c:v>
                </c:pt>
                <c:pt idx="625">
                  <c:v>-7.519359705013981E-3</c:v>
                </c:pt>
                <c:pt idx="631">
                  <c:v>-7.134415211657183E-3</c:v>
                </c:pt>
                <c:pt idx="635">
                  <c:v>-5.8695975906277315E-3</c:v>
                </c:pt>
                <c:pt idx="638">
                  <c:v>-5.848975564197903E-3</c:v>
                </c:pt>
                <c:pt idx="649">
                  <c:v>-5.1340786479638634E-3</c:v>
                </c:pt>
                <c:pt idx="651">
                  <c:v>-4.4741738022093525E-3</c:v>
                </c:pt>
                <c:pt idx="816">
                  <c:v>1.2697100205027539E-2</c:v>
                </c:pt>
                <c:pt idx="821">
                  <c:v>1.2889572451705938E-2</c:v>
                </c:pt>
                <c:pt idx="937">
                  <c:v>2.5874575093687721E-2</c:v>
                </c:pt>
                <c:pt idx="947">
                  <c:v>2.7627447340223113E-2</c:v>
                </c:pt>
                <c:pt idx="966">
                  <c:v>2.9772138088925246E-2</c:v>
                </c:pt>
                <c:pt idx="972">
                  <c:v>3.0796365401606698E-2</c:v>
                </c:pt>
                <c:pt idx="975">
                  <c:v>3.1119443815674011E-2</c:v>
                </c:pt>
                <c:pt idx="978">
                  <c:v>3.1236301965443039E-2</c:v>
                </c:pt>
                <c:pt idx="979">
                  <c:v>3.1277546018302696E-2</c:v>
                </c:pt>
                <c:pt idx="981">
                  <c:v>3.2796701965300032E-2</c:v>
                </c:pt>
                <c:pt idx="983">
                  <c:v>3.2892938088639231E-2</c:v>
                </c:pt>
                <c:pt idx="984">
                  <c:v>3.3044166282457973E-2</c:v>
                </c:pt>
                <c:pt idx="985">
                  <c:v>3.3064788308887802E-2</c:v>
                </c:pt>
                <c:pt idx="986">
                  <c:v>3.3222890511516487E-2</c:v>
                </c:pt>
                <c:pt idx="987">
                  <c:v>3.3291630599615915E-2</c:v>
                </c:pt>
                <c:pt idx="988">
                  <c:v>3.3312252626045744E-2</c:v>
                </c:pt>
                <c:pt idx="989">
                  <c:v>3.3332874652475572E-2</c:v>
                </c:pt>
                <c:pt idx="990">
                  <c:v>3.3332874652475572E-2</c:v>
                </c:pt>
                <c:pt idx="991">
                  <c:v>3.3710945137022427E-2</c:v>
                </c:pt>
                <c:pt idx="992">
                  <c:v>3.3793433242741741E-2</c:v>
                </c:pt>
                <c:pt idx="993">
                  <c:v>3.3793433242741741E-2</c:v>
                </c:pt>
                <c:pt idx="995">
                  <c:v>3.4721424432083994E-2</c:v>
                </c:pt>
                <c:pt idx="996">
                  <c:v>3.4790164520183423E-2</c:v>
                </c:pt>
                <c:pt idx="997">
                  <c:v>3.4817660555423194E-2</c:v>
                </c:pt>
                <c:pt idx="998">
                  <c:v>3.4852030599472908E-2</c:v>
                </c:pt>
                <c:pt idx="999">
                  <c:v>3.4852030599472908E-2</c:v>
                </c:pt>
                <c:pt idx="1000">
                  <c:v>3.4872652625902736E-2</c:v>
                </c:pt>
                <c:pt idx="1001">
                  <c:v>3.4968888749241936E-2</c:v>
                </c:pt>
                <c:pt idx="1002">
                  <c:v>3.5023880819721478E-2</c:v>
                </c:pt>
                <c:pt idx="1003">
                  <c:v>3.5120116943060678E-2</c:v>
                </c:pt>
                <c:pt idx="1004">
                  <c:v>3.5120116943060678E-2</c:v>
                </c:pt>
                <c:pt idx="1005">
                  <c:v>3.5120116943060678E-2</c:v>
                </c:pt>
                <c:pt idx="1006">
                  <c:v>3.5120116943060678E-2</c:v>
                </c:pt>
                <c:pt idx="1008">
                  <c:v>3.5388203286648448E-2</c:v>
                </c:pt>
                <c:pt idx="1009">
                  <c:v>3.553943148046719E-2</c:v>
                </c:pt>
                <c:pt idx="1010">
                  <c:v>3.6769879057446928E-2</c:v>
                </c:pt>
                <c:pt idx="1011">
                  <c:v>3.6769879057446928E-2</c:v>
                </c:pt>
                <c:pt idx="1012">
                  <c:v>3.6982973330555155E-2</c:v>
                </c:pt>
                <c:pt idx="1013">
                  <c:v>3.7086083462704297E-2</c:v>
                </c:pt>
                <c:pt idx="1014">
                  <c:v>3.7120453506754011E-2</c:v>
                </c:pt>
                <c:pt idx="1015">
                  <c:v>3.833027905730392E-2</c:v>
                </c:pt>
                <c:pt idx="1016">
                  <c:v>3.8832081700429746E-2</c:v>
                </c:pt>
                <c:pt idx="1017">
                  <c:v>3.8852703726859575E-2</c:v>
                </c:pt>
                <c:pt idx="1018">
                  <c:v>3.8907695797339117E-2</c:v>
                </c:pt>
                <c:pt idx="1019">
                  <c:v>3.8990183903058431E-2</c:v>
                </c:pt>
                <c:pt idx="1020">
                  <c:v>3.9134538088067231E-2</c:v>
                </c:pt>
                <c:pt idx="1022">
                  <c:v>4.0241253506467997E-2</c:v>
                </c:pt>
                <c:pt idx="1023">
                  <c:v>4.0255001524087883E-2</c:v>
                </c:pt>
                <c:pt idx="1026">
                  <c:v>4.0413103726716568E-2</c:v>
                </c:pt>
                <c:pt idx="1027">
                  <c:v>4.0413103726716568E-2</c:v>
                </c:pt>
                <c:pt idx="1029">
                  <c:v>4.046809579719611E-2</c:v>
                </c:pt>
                <c:pt idx="1030">
                  <c:v>4.0488717823625939E-2</c:v>
                </c:pt>
                <c:pt idx="1031">
                  <c:v>4.0660568043874509E-2</c:v>
                </c:pt>
                <c:pt idx="1032">
                  <c:v>4.0949276413892108E-2</c:v>
                </c:pt>
                <c:pt idx="1033">
                  <c:v>4.1004268484371623E-2</c:v>
                </c:pt>
                <c:pt idx="1035">
                  <c:v>4.2454684343269558E-2</c:v>
                </c:pt>
                <c:pt idx="1037">
                  <c:v>4.2475306369699387E-2</c:v>
                </c:pt>
                <c:pt idx="1040">
                  <c:v>4.2530298440178929E-2</c:v>
                </c:pt>
                <c:pt idx="1041">
                  <c:v>4.2660904607567843E-2</c:v>
                </c:pt>
                <c:pt idx="1042">
                  <c:v>4.2660904607567843E-2</c:v>
                </c:pt>
                <c:pt idx="1043">
                  <c:v>4.2757140730907015E-2</c:v>
                </c:pt>
                <c:pt idx="1044">
                  <c:v>4.27708887485269E-2</c:v>
                </c:pt>
                <c:pt idx="1048">
                  <c:v>4.4372532801243578E-2</c:v>
                </c:pt>
                <c:pt idx="1053">
                  <c:v>4.468873720650092E-2</c:v>
                </c:pt>
                <c:pt idx="1054">
                  <c:v>4.4778099321030176E-2</c:v>
                </c:pt>
                <c:pt idx="1056">
                  <c:v>4.5781704607281828E-2</c:v>
                </c:pt>
                <c:pt idx="1057">
                  <c:v>4.5946680818720456E-2</c:v>
                </c:pt>
                <c:pt idx="1058">
                  <c:v>4.5946680818720456E-2</c:v>
                </c:pt>
                <c:pt idx="1059">
                  <c:v>4.6049790950869599E-2</c:v>
                </c:pt>
                <c:pt idx="1060">
                  <c:v>4.6235389188738055E-2</c:v>
                </c:pt>
                <c:pt idx="1061">
                  <c:v>4.6372869364936883E-2</c:v>
                </c:pt>
                <c:pt idx="1062">
                  <c:v>4.6407239408986597E-2</c:v>
                </c:pt>
                <c:pt idx="1063">
                  <c:v>4.668219976138431E-2</c:v>
                </c:pt>
                <c:pt idx="1064">
                  <c:v>4.7610190950726591E-2</c:v>
                </c:pt>
                <c:pt idx="1065">
                  <c:v>4.785078125907459E-2</c:v>
                </c:pt>
                <c:pt idx="1066">
                  <c:v>4.7912647338364076E-2</c:v>
                </c:pt>
                <c:pt idx="1067">
                  <c:v>4.7940143373603847E-2</c:v>
                </c:pt>
                <c:pt idx="1068">
                  <c:v>4.8015757470513218E-2</c:v>
                </c:pt>
                <c:pt idx="1069">
                  <c:v>4.8393827955060045E-2</c:v>
                </c:pt>
                <c:pt idx="1070">
                  <c:v>4.8393827955060045E-2</c:v>
                </c:pt>
                <c:pt idx="1071">
                  <c:v>4.8393827955060045E-2</c:v>
                </c:pt>
                <c:pt idx="1072">
                  <c:v>4.976862971704861E-2</c:v>
                </c:pt>
                <c:pt idx="1073">
                  <c:v>4.9782377734668468E-2</c:v>
                </c:pt>
                <c:pt idx="1074">
                  <c:v>5.0022968043016466E-2</c:v>
                </c:pt>
                <c:pt idx="1075">
                  <c:v>5.0222314298504808E-2</c:v>
                </c:pt>
                <c:pt idx="1076">
                  <c:v>5.022575130290978E-2</c:v>
                </c:pt>
                <c:pt idx="1077">
                  <c:v>5.022575130290978E-2</c:v>
                </c:pt>
                <c:pt idx="1078">
                  <c:v>5.0263558351364465E-2</c:v>
                </c:pt>
                <c:pt idx="1079">
                  <c:v>5.0263558351364465E-2</c:v>
                </c:pt>
                <c:pt idx="1080">
                  <c:v>5.1439013857864688E-2</c:v>
                </c:pt>
                <c:pt idx="1081">
                  <c:v>5.1796462315981687E-2</c:v>
                </c:pt>
                <c:pt idx="1082">
                  <c:v>5.1899572448130829E-2</c:v>
                </c:pt>
                <c:pt idx="1083">
                  <c:v>5.1899572448130829E-2</c:v>
                </c:pt>
                <c:pt idx="1084">
                  <c:v>5.20233046067098E-2</c:v>
                </c:pt>
                <c:pt idx="1085">
                  <c:v>5.20714226683794E-2</c:v>
                </c:pt>
                <c:pt idx="1086">
                  <c:v>5.2222650862198142E-2</c:v>
                </c:pt>
                <c:pt idx="1087">
                  <c:v>5.2222650862198142E-2</c:v>
                </c:pt>
                <c:pt idx="1088">
                  <c:v>5.2325760994347284E-2</c:v>
                </c:pt>
                <c:pt idx="1089">
                  <c:v>5.3343114298218794E-2</c:v>
                </c:pt>
                <c:pt idx="1090">
                  <c:v>5.3343114298218794E-2</c:v>
                </c:pt>
                <c:pt idx="1091">
                  <c:v>5.3343114298218794E-2</c:v>
                </c:pt>
                <c:pt idx="1092">
                  <c:v>5.362494865942645E-2</c:v>
                </c:pt>
                <c:pt idx="1093">
                  <c:v>5.3673066721096049E-2</c:v>
                </c:pt>
                <c:pt idx="1094">
                  <c:v>5.3862101963369477E-2</c:v>
                </c:pt>
                <c:pt idx="1095">
                  <c:v>5.4126751302552276E-2</c:v>
                </c:pt>
                <c:pt idx="1096">
                  <c:v>5.4126751302552276E-2</c:v>
                </c:pt>
                <c:pt idx="1097">
                  <c:v>5.50581794962995E-2</c:v>
                </c:pt>
                <c:pt idx="1098">
                  <c:v>5.5377820905961841E-2</c:v>
                </c:pt>
                <c:pt idx="1099">
                  <c:v>5.5377820905961841E-2</c:v>
                </c:pt>
                <c:pt idx="1100">
                  <c:v>5.539844293239167E-2</c:v>
                </c:pt>
                <c:pt idx="1101">
                  <c:v>5.539844293239167E-2</c:v>
                </c:pt>
                <c:pt idx="1102">
                  <c:v>5.5755891390508697E-2</c:v>
                </c:pt>
                <c:pt idx="1103">
                  <c:v>5.5755891390508697E-2</c:v>
                </c:pt>
                <c:pt idx="1104">
                  <c:v>5.5769639408128582E-2</c:v>
                </c:pt>
                <c:pt idx="1105">
                  <c:v>5.7151315178927062E-2</c:v>
                </c:pt>
                <c:pt idx="1106">
                  <c:v>5.7151315178927062E-2</c:v>
                </c:pt>
                <c:pt idx="1107">
                  <c:v>5.7151315178927062E-2</c:v>
                </c:pt>
                <c:pt idx="1108">
                  <c:v>5.7178811214166833E-2</c:v>
                </c:pt>
                <c:pt idx="1109">
                  <c:v>5.731629139036569E-2</c:v>
                </c:pt>
                <c:pt idx="1110">
                  <c:v>5.7398779496085003E-2</c:v>
                </c:pt>
                <c:pt idx="1111">
                  <c:v>5.7666865839672773E-2</c:v>
                </c:pt>
                <c:pt idx="1112">
                  <c:v>5.7666865839672773E-2</c:v>
                </c:pt>
                <c:pt idx="1113">
                  <c:v>5.7666865839672773E-2</c:v>
                </c:pt>
                <c:pt idx="1114">
                  <c:v>5.8807951302123254E-2</c:v>
                </c:pt>
                <c:pt idx="1115">
                  <c:v>5.8807951302123254E-2</c:v>
                </c:pt>
                <c:pt idx="1116">
                  <c:v>5.9213517821909881E-2</c:v>
                </c:pt>
                <c:pt idx="1117">
                  <c:v>5.9323501962868966E-2</c:v>
                </c:pt>
                <c:pt idx="1118">
                  <c:v>5.9426612095018108E-2</c:v>
                </c:pt>
                <c:pt idx="1119">
                  <c:v>5.9454108130257879E-2</c:v>
                </c:pt>
                <c:pt idx="1120">
                  <c:v>6.0615815619138189E-2</c:v>
                </c:pt>
                <c:pt idx="1121">
                  <c:v>6.0615815619138189E-2</c:v>
                </c:pt>
                <c:pt idx="1122">
                  <c:v>6.1035130156544701E-2</c:v>
                </c:pt>
                <c:pt idx="1123">
                  <c:v>6.1035130156544701E-2</c:v>
                </c:pt>
                <c:pt idx="1124">
                  <c:v>6.2348065839243752E-2</c:v>
                </c:pt>
                <c:pt idx="1125">
                  <c:v>6.2348065839243752E-2</c:v>
                </c:pt>
                <c:pt idx="1126">
                  <c:v>6.3032029715833063E-2</c:v>
                </c:pt>
                <c:pt idx="1127">
                  <c:v>6.3062962755477805E-2</c:v>
                </c:pt>
                <c:pt idx="1128">
                  <c:v>6.3093895795122548E-2</c:v>
                </c:pt>
                <c:pt idx="1129">
                  <c:v>6.3104206808337462E-2</c:v>
                </c:pt>
                <c:pt idx="1130">
                  <c:v>6.3138576852387177E-2</c:v>
                </c:pt>
                <c:pt idx="1131">
                  <c:v>6.3148887865602091E-2</c:v>
                </c:pt>
                <c:pt idx="1132">
                  <c:v>6.3159198878817005E-2</c:v>
                </c:pt>
                <c:pt idx="1133">
                  <c:v>6.3169509892031919E-2</c:v>
                </c:pt>
                <c:pt idx="1134">
                  <c:v>6.4344965398532114E-2</c:v>
                </c:pt>
                <c:pt idx="1135">
                  <c:v>6.4410268482226571E-2</c:v>
                </c:pt>
                <c:pt idx="1136">
                  <c:v>6.4441201521871314E-2</c:v>
                </c:pt>
                <c:pt idx="1137">
                  <c:v>6.4461823548301142E-2</c:v>
                </c:pt>
                <c:pt idx="1138">
                  <c:v>6.4513378614375713E-2</c:v>
                </c:pt>
                <c:pt idx="1139">
                  <c:v>6.4558059671640342E-2</c:v>
                </c:pt>
                <c:pt idx="1140">
                  <c:v>6.4588992711285084E-2</c:v>
                </c:pt>
                <c:pt idx="1141">
                  <c:v>6.4671480817004398E-2</c:v>
                </c:pt>
                <c:pt idx="1142">
                  <c:v>6.4671480817004398E-2</c:v>
                </c:pt>
                <c:pt idx="1143">
                  <c:v>6.4747094913913769E-2</c:v>
                </c:pt>
                <c:pt idx="1144">
                  <c:v>6.4747094913913769E-2</c:v>
                </c:pt>
                <c:pt idx="1145">
                  <c:v>6.4843331037252969E-2</c:v>
                </c:pt>
                <c:pt idx="1146">
                  <c:v>6.4843331037252969E-2</c:v>
                </c:pt>
                <c:pt idx="1147">
                  <c:v>6.4863953063682797E-2</c:v>
                </c:pt>
                <c:pt idx="1148">
                  <c:v>6.4863953063682797E-2</c:v>
                </c:pt>
                <c:pt idx="1149">
                  <c:v>6.6252502843291219E-2</c:v>
                </c:pt>
                <c:pt idx="1150">
                  <c:v>6.6252502843291219E-2</c:v>
                </c:pt>
                <c:pt idx="1151">
                  <c:v>6.6307494913770762E-2</c:v>
                </c:pt>
                <c:pt idx="1152">
                  <c:v>6.6616825310218189E-2</c:v>
                </c:pt>
                <c:pt idx="1153">
                  <c:v>6.6616825310218189E-2</c:v>
                </c:pt>
                <c:pt idx="1154">
                  <c:v>6.6637447336648017E-2</c:v>
                </c:pt>
                <c:pt idx="1155">
                  <c:v>6.6637447336648017E-2</c:v>
                </c:pt>
                <c:pt idx="1156">
                  <c:v>6.6651195354267903E-2</c:v>
                </c:pt>
                <c:pt idx="1157">
                  <c:v>6.6651195354267903E-2</c:v>
                </c:pt>
                <c:pt idx="1158">
                  <c:v>6.6661506367482817E-2</c:v>
                </c:pt>
                <c:pt idx="1159">
                  <c:v>6.6713061433557388E-2</c:v>
                </c:pt>
                <c:pt idx="1160">
                  <c:v>6.6864289627376131E-2</c:v>
                </c:pt>
                <c:pt idx="1161">
                  <c:v>6.6864289627376131E-2</c:v>
                </c:pt>
                <c:pt idx="1162">
                  <c:v>6.8328453503893924E-2</c:v>
                </c:pt>
                <c:pt idx="1163">
                  <c:v>6.8328453503893924E-2</c:v>
                </c:pt>
                <c:pt idx="1164">
                  <c:v>6.8349075530323752E-2</c:v>
                </c:pt>
                <c:pt idx="1165">
                  <c:v>6.8362823547943638E-2</c:v>
                </c:pt>
                <c:pt idx="1166">
                  <c:v>6.8362823547943638E-2</c:v>
                </c:pt>
                <c:pt idx="1167">
                  <c:v>6.8404067600803295E-2</c:v>
                </c:pt>
                <c:pt idx="1168">
                  <c:v>6.8404067600803295E-2</c:v>
                </c:pt>
                <c:pt idx="1169">
                  <c:v>6.8479681697712666E-2</c:v>
                </c:pt>
                <c:pt idx="1170">
                  <c:v>6.8479681697712666E-2</c:v>
                </c:pt>
                <c:pt idx="1171">
                  <c:v>6.8617161873911522E-2</c:v>
                </c:pt>
                <c:pt idx="1172">
                  <c:v>6.8617161873911522E-2</c:v>
                </c:pt>
                <c:pt idx="1173">
                  <c:v>6.8617161873911522E-2</c:v>
                </c:pt>
                <c:pt idx="1174">
                  <c:v>6.8617161873911522E-2</c:v>
                </c:pt>
                <c:pt idx="1175">
                  <c:v>6.8672153944391065E-2</c:v>
                </c:pt>
                <c:pt idx="1176">
                  <c:v>6.8672153944391065E-2</c:v>
                </c:pt>
                <c:pt idx="1177">
                  <c:v>7.0005711653519945E-2</c:v>
                </c:pt>
                <c:pt idx="1178">
                  <c:v>7.0005711653519945E-2</c:v>
                </c:pt>
                <c:pt idx="1179">
                  <c:v>7.0095073768049201E-2</c:v>
                </c:pt>
                <c:pt idx="1180">
                  <c:v>7.0095073768049201E-2</c:v>
                </c:pt>
                <c:pt idx="1181">
                  <c:v>7.011569579447903E-2</c:v>
                </c:pt>
                <c:pt idx="1182">
                  <c:v>7.011569579447903E-2</c:v>
                </c:pt>
                <c:pt idx="1183">
                  <c:v>7.0211931917818229E-2</c:v>
                </c:pt>
                <c:pt idx="1184">
                  <c:v>7.0211931917818229E-2</c:v>
                </c:pt>
                <c:pt idx="1185">
                  <c:v>7.0418152182116514E-2</c:v>
                </c:pt>
                <c:pt idx="1186">
                  <c:v>7.0459396234976171E-2</c:v>
                </c:pt>
                <c:pt idx="1187">
                  <c:v>7.0459396234976171E-2</c:v>
                </c:pt>
                <c:pt idx="1188">
                  <c:v>7.0535010331885542E-2</c:v>
                </c:pt>
                <c:pt idx="1189">
                  <c:v>7.0535010331885542E-2</c:v>
                </c:pt>
                <c:pt idx="1190">
                  <c:v>7.0610624428794913E-2</c:v>
                </c:pt>
                <c:pt idx="1191">
                  <c:v>7.0610624428794913E-2</c:v>
                </c:pt>
                <c:pt idx="1192">
                  <c:v>7.171733984719568E-2</c:v>
                </c:pt>
                <c:pt idx="1193">
                  <c:v>7.2287882578420934E-2</c:v>
                </c:pt>
                <c:pt idx="1194">
                  <c:v>7.2287882578420934E-2</c:v>
                </c:pt>
                <c:pt idx="1195">
                  <c:v>7.3834534560658041E-2</c:v>
                </c:pt>
                <c:pt idx="1196">
                  <c:v>7.3834534560658041E-2</c:v>
                </c:pt>
                <c:pt idx="1197">
                  <c:v>7.4020132798526497E-2</c:v>
                </c:pt>
                <c:pt idx="1198">
                  <c:v>7.4020132798526497E-2</c:v>
                </c:pt>
                <c:pt idx="1199">
                  <c:v>7.4116368921865697E-2</c:v>
                </c:pt>
                <c:pt idx="1200">
                  <c:v>7.4116368921865697E-2</c:v>
                </c:pt>
                <c:pt idx="1201">
                  <c:v>7.5333068481225549E-2</c:v>
                </c:pt>
                <c:pt idx="1202">
                  <c:v>7.5333068481225549E-2</c:v>
                </c:pt>
                <c:pt idx="1203">
                  <c:v>7.540868257813492E-2</c:v>
                </c:pt>
                <c:pt idx="1204">
                  <c:v>7.5697390948152518E-2</c:v>
                </c:pt>
                <c:pt idx="1205">
                  <c:v>7.5697390948152518E-2</c:v>
                </c:pt>
                <c:pt idx="1206">
                  <c:v>7.5697390948152518E-2</c:v>
                </c:pt>
                <c:pt idx="1207">
                  <c:v>7.5738635001012175E-2</c:v>
                </c:pt>
                <c:pt idx="1208">
                  <c:v>7.5738635001012175E-2</c:v>
                </c:pt>
                <c:pt idx="1209">
                  <c:v>7.5738635001012175E-2</c:v>
                </c:pt>
                <c:pt idx="1210">
                  <c:v>7.5752383018632061E-2</c:v>
                </c:pt>
                <c:pt idx="1211">
                  <c:v>7.5752383018632061E-2</c:v>
                </c:pt>
                <c:pt idx="1212">
                  <c:v>7.5752383018632061E-2</c:v>
                </c:pt>
                <c:pt idx="1213">
                  <c:v>7.5827997115541432E-2</c:v>
                </c:pt>
                <c:pt idx="1214">
                  <c:v>7.5827997115541432E-2</c:v>
                </c:pt>
                <c:pt idx="1215">
                  <c:v>7.5827997115541432E-2</c:v>
                </c:pt>
                <c:pt idx="1216">
                  <c:v>7.5834871124351375E-2</c:v>
                </c:pt>
                <c:pt idx="1217">
                  <c:v>7.5834871124351375E-2</c:v>
                </c:pt>
                <c:pt idx="1218">
                  <c:v>7.5834871124351375E-2</c:v>
                </c:pt>
                <c:pt idx="1219">
                  <c:v>7.6171697556038573E-2</c:v>
                </c:pt>
                <c:pt idx="1220">
                  <c:v>7.7216546895149854E-2</c:v>
                </c:pt>
                <c:pt idx="1221">
                  <c:v>7.7601491388506652E-2</c:v>
                </c:pt>
                <c:pt idx="1222">
                  <c:v>7.8172034119731879E-2</c:v>
                </c:pt>
                <c:pt idx="1223">
                  <c:v>7.9278749538132673E-2</c:v>
                </c:pt>
                <c:pt idx="1224">
                  <c:v>7.9292497555752559E-2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523-4CEC-8ED1-BEC83D85A21F}"/>
            </c:ext>
          </c:extLst>
        </c:ser>
        <c:ser>
          <c:idx val="8"/>
          <c:order val="8"/>
          <c:tx>
            <c:strRef>
              <c:f>'Active 2'!$R$20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2'!$R$21:$R$2923</c:f>
              <c:numCache>
                <c:formatCode>General</c:formatCode>
                <c:ptCount val="2903"/>
                <c:pt idx="21">
                  <c:v>-9.4896000002336223E-2</c:v>
                </c:pt>
                <c:pt idx="22">
                  <c:v>9.0962999998737359E-2</c:v>
                </c:pt>
                <c:pt idx="23">
                  <c:v>-0.22814899999866611</c:v>
                </c:pt>
                <c:pt idx="28">
                  <c:v>0.33681400000205031</c:v>
                </c:pt>
                <c:pt idx="338">
                  <c:v>-0.22002300000167452</c:v>
                </c:pt>
                <c:pt idx="344">
                  <c:v>-0.14730500000587199</c:v>
                </c:pt>
                <c:pt idx="350">
                  <c:v>-0.22764099999767495</c:v>
                </c:pt>
                <c:pt idx="615">
                  <c:v>-0.21017500000016298</c:v>
                </c:pt>
                <c:pt idx="648">
                  <c:v>-8.0036000006657559E-2</c:v>
                </c:pt>
                <c:pt idx="650">
                  <c:v>0.13594400000147289</c:v>
                </c:pt>
                <c:pt idx="773">
                  <c:v>6.5995999997539911E-2</c:v>
                </c:pt>
                <c:pt idx="941">
                  <c:v>0.23574099999677856</c:v>
                </c:pt>
                <c:pt idx="980">
                  <c:v>9.5393999996304046E-2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523-4CEC-8ED1-BEC83D85A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584168"/>
        <c:axId val="1"/>
      </c:scatterChart>
      <c:valAx>
        <c:axId val="448584168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16412887413466"/>
              <c:y val="0.87500119303268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64808362369339E-2"/>
              <c:y val="0.394886960152708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5841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8"/>
        <c:txPr>
          <a:bodyPr/>
          <a:lstStyle/>
          <a:p>
            <a:pPr>
              <a:defRPr sz="675" b="1" i="0" u="none" strike="noStrike" baseline="0">
                <a:solidFill>
                  <a:srgbClr val="FF00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369356269490703"/>
          <c:y val="0.92613755666905273"/>
          <c:w val="0.83623766541377442"/>
          <c:h val="5.68181818181817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And - O-C Diagr.</a:t>
            </a:r>
          </a:p>
        </c:rich>
      </c:tx>
      <c:layout>
        <c:manualLayout>
          <c:xMode val="edge"/>
          <c:yMode val="edge"/>
          <c:x val="0.36869565217391304"/>
          <c:y val="3.39943342776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56521739130435"/>
          <c:y val="0.13881019830028329"/>
          <c:w val="0.79304347826086952"/>
          <c:h val="0.682719546742209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2'!$H$21:$H$2923</c:f>
              <c:numCache>
                <c:formatCode>General</c:formatCode>
                <c:ptCount val="2903"/>
                <c:pt idx="0">
                  <c:v>-2.1990000001096632E-2</c:v>
                </c:pt>
                <c:pt idx="1">
                  <c:v>-2.0829999999477877E-2</c:v>
                </c:pt>
                <c:pt idx="2">
                  <c:v>-4.1000000001076842E-3</c:v>
                </c:pt>
                <c:pt idx="3">
                  <c:v>1.0243999999147491E-2</c:v>
                </c:pt>
                <c:pt idx="4">
                  <c:v>1.712999999836029E-2</c:v>
                </c:pt>
                <c:pt idx="5">
                  <c:v>1.8232000000352855E-2</c:v>
                </c:pt>
                <c:pt idx="6">
                  <c:v>1.4963999998144573E-2</c:v>
                </c:pt>
                <c:pt idx="7">
                  <c:v>9.0119999986200128E-3</c:v>
                </c:pt>
                <c:pt idx="8">
                  <c:v>-3.3800000019255094E-3</c:v>
                </c:pt>
                <c:pt idx="9">
                  <c:v>-1.278200000160723E-2</c:v>
                </c:pt>
                <c:pt idx="10">
                  <c:v>-1.8822000001819106E-2</c:v>
                </c:pt>
                <c:pt idx="11">
                  <c:v>-2.1528000001126202E-2</c:v>
                </c:pt>
                <c:pt idx="12">
                  <c:v>-1.3412000000244007E-2</c:v>
                </c:pt>
                <c:pt idx="13">
                  <c:v>-1.3488000000506872E-2</c:v>
                </c:pt>
                <c:pt idx="14">
                  <c:v>-9.4800000042596366E-3</c:v>
                </c:pt>
                <c:pt idx="15">
                  <c:v>-6.8420000025071204E-3</c:v>
                </c:pt>
                <c:pt idx="16">
                  <c:v>-7.136000000173226E-3</c:v>
                </c:pt>
                <c:pt idx="17">
                  <c:v>-1.3460000001941808E-2</c:v>
                </c:pt>
                <c:pt idx="18">
                  <c:v>-1.0726000004069647E-2</c:v>
                </c:pt>
                <c:pt idx="19">
                  <c:v>-2.6720000023487955E-3</c:v>
                </c:pt>
                <c:pt idx="20">
                  <c:v>-3.506000000925269E-3</c:v>
                </c:pt>
                <c:pt idx="24">
                  <c:v>-2.621999999973923E-3</c:v>
                </c:pt>
                <c:pt idx="25">
                  <c:v>-1.6219999997701962E-3</c:v>
                </c:pt>
                <c:pt idx="26">
                  <c:v>-3.6260000015317928E-3</c:v>
                </c:pt>
                <c:pt idx="27">
                  <c:v>1.427999999577878E-3</c:v>
                </c:pt>
                <c:pt idx="29">
                  <c:v>-3.3019999973475933E-3</c:v>
                </c:pt>
                <c:pt idx="30">
                  <c:v>-6.0819999998784624E-3</c:v>
                </c:pt>
                <c:pt idx="31">
                  <c:v>-1.3060000019322615E-3</c:v>
                </c:pt>
                <c:pt idx="32">
                  <c:v>-5.1400000011199154E-3</c:v>
                </c:pt>
                <c:pt idx="33">
                  <c:v>-8.0319999979110435E-3</c:v>
                </c:pt>
                <c:pt idx="34">
                  <c:v>-1.1000000085914508E-4</c:v>
                </c:pt>
                <c:pt idx="35">
                  <c:v>1.0559999973338563E-3</c:v>
                </c:pt>
                <c:pt idx="36">
                  <c:v>0</c:v>
                </c:pt>
                <c:pt idx="37">
                  <c:v>-2.0020000010845251E-3</c:v>
                </c:pt>
                <c:pt idx="38">
                  <c:v>1.3299999991431832E-3</c:v>
                </c:pt>
                <c:pt idx="39">
                  <c:v>-1.8940000009024516E-3</c:v>
                </c:pt>
                <c:pt idx="40">
                  <c:v>1.2719999976980034E-3</c:v>
                </c:pt>
                <c:pt idx="41">
                  <c:v>-6.2000000252737664E-4</c:v>
                </c:pt>
                <c:pt idx="42">
                  <c:v>-4.5400000090012327E-4</c:v>
                </c:pt>
                <c:pt idx="43">
                  <c:v>-5.1199999870732427E-4</c:v>
                </c:pt>
                <c:pt idx="44">
                  <c:v>5.429999997431878E-3</c:v>
                </c:pt>
                <c:pt idx="45">
                  <c:v>3.4219999979541171E-3</c:v>
                </c:pt>
                <c:pt idx="46">
                  <c:v>1.3588000001618639E-2</c:v>
                </c:pt>
                <c:pt idx="47">
                  <c:v>4.2519999988144264E-3</c:v>
                </c:pt>
                <c:pt idx="48">
                  <c:v>3.6379999983182643E-3</c:v>
                </c:pt>
                <c:pt idx="49">
                  <c:v>3.6379999983182643E-3</c:v>
                </c:pt>
                <c:pt idx="50">
                  <c:v>4.0779999981168658E-3</c:v>
                </c:pt>
                <c:pt idx="51">
                  <c:v>7.0699999960197601E-3</c:v>
                </c:pt>
                <c:pt idx="52">
                  <c:v>4.3440000008558854E-3</c:v>
                </c:pt>
                <c:pt idx="53">
                  <c:v>-1.2160000005678739E-3</c:v>
                </c:pt>
                <c:pt idx="54">
                  <c:v>5.2160000013827812E-3</c:v>
                </c:pt>
                <c:pt idx="55">
                  <c:v>6.9919999987178016E-3</c:v>
                </c:pt>
                <c:pt idx="56">
                  <c:v>6.2660000003234018E-3</c:v>
                </c:pt>
                <c:pt idx="57">
                  <c:v>5.3740000003017485E-3</c:v>
                </c:pt>
                <c:pt idx="58">
                  <c:v>7.0919999961915892E-3</c:v>
                </c:pt>
                <c:pt idx="59">
                  <c:v>6.813999996666098E-3</c:v>
                </c:pt>
                <c:pt idx="60">
                  <c:v>1.1033999999199295E-2</c:v>
                </c:pt>
                <c:pt idx="61">
                  <c:v>8.7559999992663506E-3</c:v>
                </c:pt>
                <c:pt idx="62">
                  <c:v>1.0797999999340391E-2</c:v>
                </c:pt>
                <c:pt idx="63">
                  <c:v>7.9059999989112839E-3</c:v>
                </c:pt>
                <c:pt idx="64">
                  <c:v>8.0720000005385373E-3</c:v>
                </c:pt>
                <c:pt idx="65">
                  <c:v>8.121999999275431E-3</c:v>
                </c:pt>
                <c:pt idx="66">
                  <c:v>1.6122000000905246E-2</c:v>
                </c:pt>
                <c:pt idx="67">
                  <c:v>1.2287999998079613E-2</c:v>
                </c:pt>
                <c:pt idx="68">
                  <c:v>1.0229999999864958E-2</c:v>
                </c:pt>
                <c:pt idx="69">
                  <c:v>1.6279999999824213E-2</c:v>
                </c:pt>
                <c:pt idx="70">
                  <c:v>1.52719999969122E-2</c:v>
                </c:pt>
                <c:pt idx="71">
                  <c:v>1.2102000000595581E-2</c:v>
                </c:pt>
                <c:pt idx="72">
                  <c:v>1.5101999997568782E-2</c:v>
                </c:pt>
                <c:pt idx="73">
                  <c:v>1.3209999997343402E-2</c:v>
                </c:pt>
                <c:pt idx="74">
                  <c:v>1.5151999999943655E-2</c:v>
                </c:pt>
                <c:pt idx="75">
                  <c:v>1.1093999997683568E-2</c:v>
                </c:pt>
                <c:pt idx="76">
                  <c:v>1.1591999998927349E-2</c:v>
                </c:pt>
                <c:pt idx="77">
                  <c:v>1.3966000002255896E-2</c:v>
                </c:pt>
                <c:pt idx="78">
                  <c:v>1.9929999998566927E-2</c:v>
                </c:pt>
                <c:pt idx="79">
                  <c:v>2.187200000116718E-2</c:v>
                </c:pt>
                <c:pt idx="80">
                  <c:v>1.8037999998341547E-2</c:v>
                </c:pt>
                <c:pt idx="81">
                  <c:v>1.6145999998116167E-2</c:v>
                </c:pt>
                <c:pt idx="82">
                  <c:v>1.9312000000354601E-2</c:v>
                </c:pt>
                <c:pt idx="83">
                  <c:v>2.1586000002571382E-2</c:v>
                </c:pt>
                <c:pt idx="84">
                  <c:v>1.3751999998930842E-2</c:v>
                </c:pt>
                <c:pt idx="85">
                  <c:v>1.5751999999338295E-2</c:v>
                </c:pt>
                <c:pt idx="86">
                  <c:v>2.0806000000447966E-2</c:v>
                </c:pt>
                <c:pt idx="87">
                  <c:v>1.6967999999906169E-2</c:v>
                </c:pt>
                <c:pt idx="88">
                  <c:v>1.7075999996450264E-2</c:v>
                </c:pt>
                <c:pt idx="89">
                  <c:v>2.3678000001382316E-2</c:v>
                </c:pt>
                <c:pt idx="90">
                  <c:v>2.005999999892083E-2</c:v>
                </c:pt>
                <c:pt idx="91">
                  <c:v>2.14220000016212E-2</c:v>
                </c:pt>
                <c:pt idx="92">
                  <c:v>2.0198000001983019E-2</c:v>
                </c:pt>
                <c:pt idx="93">
                  <c:v>2.063800000178162E-2</c:v>
                </c:pt>
                <c:pt idx="94">
                  <c:v>2.266800000143121E-2</c:v>
                </c:pt>
                <c:pt idx="95">
                  <c:v>2.465200000006007E-2</c:v>
                </c:pt>
                <c:pt idx="96">
                  <c:v>2.6083999997354113E-2</c:v>
                </c:pt>
                <c:pt idx="97">
                  <c:v>3.4523999998782529E-2</c:v>
                </c:pt>
                <c:pt idx="98">
                  <c:v>2.5831999999354593E-2</c:v>
                </c:pt>
                <c:pt idx="99">
                  <c:v>2.4077999998553423E-2</c:v>
                </c:pt>
                <c:pt idx="100">
                  <c:v>2.2185999998328043E-2</c:v>
                </c:pt>
                <c:pt idx="101">
                  <c:v>2.8559999998833518E-2</c:v>
                </c:pt>
                <c:pt idx="102">
                  <c:v>3.410000000076252E-2</c:v>
                </c:pt>
                <c:pt idx="103">
                  <c:v>2.6041999997687526E-2</c:v>
                </c:pt>
                <c:pt idx="104">
                  <c:v>2.2207999998499872E-2</c:v>
                </c:pt>
                <c:pt idx="105">
                  <c:v>2.5868000000627944E-2</c:v>
                </c:pt>
                <c:pt idx="106">
                  <c:v>3.0013999999937369E-2</c:v>
                </c:pt>
                <c:pt idx="107">
                  <c:v>2.7721999998902902E-2</c:v>
                </c:pt>
                <c:pt idx="108">
                  <c:v>3.0060000000958098E-2</c:v>
                </c:pt>
                <c:pt idx="109">
                  <c:v>3.1333999999333173E-2</c:v>
                </c:pt>
                <c:pt idx="110">
                  <c:v>3.3499999997729901E-2</c:v>
                </c:pt>
                <c:pt idx="111">
                  <c:v>3.1607999997504521E-2</c:v>
                </c:pt>
                <c:pt idx="112">
                  <c:v>3.3931999998458195E-2</c:v>
                </c:pt>
                <c:pt idx="113">
                  <c:v>2.9707999998208834E-2</c:v>
                </c:pt>
                <c:pt idx="114">
                  <c:v>3.0707999998412561E-2</c:v>
                </c:pt>
                <c:pt idx="115">
                  <c:v>2.6649999996152474E-2</c:v>
                </c:pt>
                <c:pt idx="116">
                  <c:v>3.3815999999205815E-2</c:v>
                </c:pt>
                <c:pt idx="117">
                  <c:v>3.0982000000221888E-2</c:v>
                </c:pt>
                <c:pt idx="118">
                  <c:v>2.2147999996377621E-2</c:v>
                </c:pt>
                <c:pt idx="119">
                  <c:v>4.2285999999876367E-2</c:v>
                </c:pt>
                <c:pt idx="120">
                  <c:v>3.203399999983958E-2</c:v>
                </c:pt>
                <c:pt idx="121">
                  <c:v>3.3769999998185085E-2</c:v>
                </c:pt>
                <c:pt idx="122">
                  <c:v>3.1545999998343177E-2</c:v>
                </c:pt>
                <c:pt idx="123">
                  <c:v>3.2487999997101724E-2</c:v>
                </c:pt>
                <c:pt idx="124">
                  <c:v>3.4653999999136431E-2</c:v>
                </c:pt>
                <c:pt idx="125">
                  <c:v>2.9812000000674743E-2</c:v>
                </c:pt>
                <c:pt idx="126">
                  <c:v>3.6862000000837725E-2</c:v>
                </c:pt>
                <c:pt idx="127">
                  <c:v>3.1911999998555984E-2</c:v>
                </c:pt>
                <c:pt idx="128">
                  <c:v>3.4216000000014901E-2</c:v>
                </c:pt>
                <c:pt idx="129">
                  <c:v>3.2382000001234701E-2</c:v>
                </c:pt>
                <c:pt idx="130">
                  <c:v>3.1266000001778593E-2</c:v>
                </c:pt>
                <c:pt idx="131">
                  <c:v>3.8373999999748776E-2</c:v>
                </c:pt>
                <c:pt idx="132">
                  <c:v>3.3589999999094289E-2</c:v>
                </c:pt>
                <c:pt idx="133">
                  <c:v>3.3755999997083563E-2</c:v>
                </c:pt>
                <c:pt idx="134">
                  <c:v>3.8532000002305722E-2</c:v>
                </c:pt>
                <c:pt idx="135">
                  <c:v>3.2029999998485437E-2</c:v>
                </c:pt>
                <c:pt idx="136">
                  <c:v>3.0217999999877065E-2</c:v>
                </c:pt>
                <c:pt idx="137">
                  <c:v>3.0102000000624685E-2</c:v>
                </c:pt>
                <c:pt idx="138">
                  <c:v>3.3102000001235865E-2</c:v>
                </c:pt>
                <c:pt idx="139">
                  <c:v>3.0210000000806758E-2</c:v>
                </c:pt>
                <c:pt idx="140">
                  <c:v>3.0815999998594634E-2</c:v>
                </c:pt>
                <c:pt idx="141">
                  <c:v>3.3259999996516854E-2</c:v>
                </c:pt>
                <c:pt idx="142">
                  <c:v>3.059199999916018E-2</c:v>
                </c:pt>
                <c:pt idx="143">
                  <c:v>3.0813999997917563E-2</c:v>
                </c:pt>
                <c:pt idx="144">
                  <c:v>2.5475999998889165E-2</c:v>
                </c:pt>
                <c:pt idx="145">
                  <c:v>2.7417999997851439E-2</c:v>
                </c:pt>
                <c:pt idx="146">
                  <c:v>2.8023999999277294E-2</c:v>
                </c:pt>
                <c:pt idx="147">
                  <c:v>3.0633999998826766E-2</c:v>
                </c:pt>
                <c:pt idx="148">
                  <c:v>2.9800000000250293E-2</c:v>
                </c:pt>
                <c:pt idx="149">
                  <c:v>3.0965999998443294E-2</c:v>
                </c:pt>
                <c:pt idx="150">
                  <c:v>2.890800000022864E-2</c:v>
                </c:pt>
                <c:pt idx="151">
                  <c:v>2.5074000001040986E-2</c:v>
                </c:pt>
                <c:pt idx="152">
                  <c:v>2.6269999998476123E-2</c:v>
                </c:pt>
                <c:pt idx="153">
                  <c:v>3.0096000002231449E-2</c:v>
                </c:pt>
                <c:pt idx="154">
                  <c:v>3.126200000042445E-2</c:v>
                </c:pt>
                <c:pt idx="155">
                  <c:v>2.2428000000218162E-2</c:v>
                </c:pt>
                <c:pt idx="156">
                  <c:v>2.6259999998728745E-2</c:v>
                </c:pt>
                <c:pt idx="157">
                  <c:v>2.5868000000627944E-2</c:v>
                </c:pt>
                <c:pt idx="158">
                  <c:v>2.2940000002563465E-2</c:v>
                </c:pt>
                <c:pt idx="159">
                  <c:v>2.7114000000437954E-2</c:v>
                </c:pt>
                <c:pt idx="160">
                  <c:v>5.1939999975729734E-3</c:v>
                </c:pt>
                <c:pt idx="161">
                  <c:v>-5.6960000001708977E-3</c:v>
                </c:pt>
                <c:pt idx="162">
                  <c:v>-4.9199999994016252E-3</c:v>
                </c:pt>
                <c:pt idx="163">
                  <c:v>-8.6459999984072056E-3</c:v>
                </c:pt>
                <c:pt idx="164">
                  <c:v>-2.3865999999543419E-2</c:v>
                </c:pt>
                <c:pt idx="165">
                  <c:v>-3.2756000000517815E-2</c:v>
                </c:pt>
                <c:pt idx="166">
                  <c:v>-3.7432000000990229E-2</c:v>
                </c:pt>
                <c:pt idx="167">
                  <c:v>-3.9382000002660789E-2</c:v>
                </c:pt>
                <c:pt idx="168">
                  <c:v>-3.4450000002834713E-2</c:v>
                </c:pt>
                <c:pt idx="169">
                  <c:v>-3.8273999998637009E-2</c:v>
                </c:pt>
                <c:pt idx="170">
                  <c:v>-3.70660000044154E-2</c:v>
                </c:pt>
                <c:pt idx="171">
                  <c:v>-4.1180000000167638E-2</c:v>
                </c:pt>
                <c:pt idx="172">
                  <c:v>-4.3817999998282176E-2</c:v>
                </c:pt>
                <c:pt idx="173">
                  <c:v>-4.4718000001012115E-2</c:v>
                </c:pt>
                <c:pt idx="174">
                  <c:v>-4.9502000001666602E-2</c:v>
                </c:pt>
                <c:pt idx="175">
                  <c:v>-4.6608000004198402E-2</c:v>
                </c:pt>
                <c:pt idx="176">
                  <c:v>-4.5608000000356697E-2</c:v>
                </c:pt>
                <c:pt idx="177">
                  <c:v>-4.4500000003608875E-2</c:v>
                </c:pt>
                <c:pt idx="178">
                  <c:v>-4.5167999996920116E-2</c:v>
                </c:pt>
                <c:pt idx="179">
                  <c:v>-4.767800000263378E-2</c:v>
                </c:pt>
                <c:pt idx="180">
                  <c:v>-4.4735999996191822E-2</c:v>
                </c:pt>
                <c:pt idx="181">
                  <c:v>-4.5570000002044253E-2</c:v>
                </c:pt>
                <c:pt idx="182">
                  <c:v>-4.1960000002291054E-2</c:v>
                </c:pt>
                <c:pt idx="183">
                  <c:v>-4.5794000005116686E-2</c:v>
                </c:pt>
                <c:pt idx="184">
                  <c:v>-4.5469999997294508E-2</c:v>
                </c:pt>
                <c:pt idx="185">
                  <c:v>-3.8780000002589077E-2</c:v>
                </c:pt>
                <c:pt idx="186">
                  <c:v>-4.2614000005414709E-2</c:v>
                </c:pt>
                <c:pt idx="187">
                  <c:v>-3.5614000000350643E-2</c:v>
                </c:pt>
                <c:pt idx="188">
                  <c:v>-4.4672000003629364E-2</c:v>
                </c:pt>
                <c:pt idx="189">
                  <c:v>-4.6618000000307802E-2</c:v>
                </c:pt>
                <c:pt idx="190">
                  <c:v>-4.6730000001844019E-2</c:v>
                </c:pt>
                <c:pt idx="191">
                  <c:v>-4.7564000000420492E-2</c:v>
                </c:pt>
                <c:pt idx="192">
                  <c:v>-4.6900000001187436E-2</c:v>
                </c:pt>
                <c:pt idx="193">
                  <c:v>-4.7456000000238419E-2</c:v>
                </c:pt>
                <c:pt idx="194">
                  <c:v>-4.6456000003672671E-2</c:v>
                </c:pt>
                <c:pt idx="196">
                  <c:v>-3.7973999998939689E-2</c:v>
                </c:pt>
                <c:pt idx="197">
                  <c:v>-4.9562000000150874E-2</c:v>
                </c:pt>
                <c:pt idx="198">
                  <c:v>-4.9562000000150874E-2</c:v>
                </c:pt>
                <c:pt idx="199">
                  <c:v>-4.6562000003177673E-2</c:v>
                </c:pt>
                <c:pt idx="200">
                  <c:v>-5.0620000001799781E-2</c:v>
                </c:pt>
                <c:pt idx="201">
                  <c:v>-5.245400000421796E-2</c:v>
                </c:pt>
                <c:pt idx="202">
                  <c:v>-4.7453999999561347E-2</c:v>
                </c:pt>
                <c:pt idx="203">
                  <c:v>-4.345399999874644E-2</c:v>
                </c:pt>
                <c:pt idx="204">
                  <c:v>-4.6955999998317566E-2</c:v>
                </c:pt>
                <c:pt idx="309">
                  <c:v>-5.1946000006864779E-2</c:v>
                </c:pt>
                <c:pt idx="310">
                  <c:v>-5.5692000001727138E-2</c:v>
                </c:pt>
                <c:pt idx="311">
                  <c:v>-5.5159999996249098E-2</c:v>
                </c:pt>
                <c:pt idx="312">
                  <c:v>-6.0916000002180226E-2</c:v>
                </c:pt>
                <c:pt idx="315">
                  <c:v>-5.5825999996159226E-2</c:v>
                </c:pt>
                <c:pt idx="316">
                  <c:v>-5.4960000001301523E-2</c:v>
                </c:pt>
                <c:pt idx="319">
                  <c:v>-4.9789999997301493E-2</c:v>
                </c:pt>
                <c:pt idx="321">
                  <c:v>-5.3847999995923601E-2</c:v>
                </c:pt>
                <c:pt idx="322">
                  <c:v>-5.2316000001155771E-2</c:v>
                </c:pt>
                <c:pt idx="324">
                  <c:v>-5.30399999988731E-2</c:v>
                </c:pt>
                <c:pt idx="325">
                  <c:v>-5.1363999999011867E-2</c:v>
                </c:pt>
                <c:pt idx="326">
                  <c:v>-5.5198000001837499E-2</c:v>
                </c:pt>
                <c:pt idx="328">
                  <c:v>-5.2331999999296386E-2</c:v>
                </c:pt>
                <c:pt idx="331">
                  <c:v>-5.2782000006118324E-2</c:v>
                </c:pt>
                <c:pt idx="332">
                  <c:v>-5.2316000001155771E-2</c:v>
                </c:pt>
                <c:pt idx="334">
                  <c:v>-4.8432000003231224E-2</c:v>
                </c:pt>
                <c:pt idx="335">
                  <c:v>-5.2203999999619555E-2</c:v>
                </c:pt>
                <c:pt idx="351">
                  <c:v>-5.2247999999963213E-2</c:v>
                </c:pt>
                <c:pt idx="361">
                  <c:v>-4.091599999810569E-2</c:v>
                </c:pt>
                <c:pt idx="366">
                  <c:v>-3.7656000007700641E-2</c:v>
                </c:pt>
                <c:pt idx="375">
                  <c:v>-3.686599999491591E-2</c:v>
                </c:pt>
                <c:pt idx="381">
                  <c:v>-2.137100000254577E-2</c:v>
                </c:pt>
                <c:pt idx="393">
                  <c:v>-2.528800000436604E-2</c:v>
                </c:pt>
                <c:pt idx="424">
                  <c:v>-2.551800000219373E-2</c:v>
                </c:pt>
                <c:pt idx="427">
                  <c:v>-2.4241999999503605E-2</c:v>
                </c:pt>
                <c:pt idx="440">
                  <c:v>-2.5848000004771166E-2</c:v>
                </c:pt>
                <c:pt idx="441">
                  <c:v>-2.559800000017276E-2</c:v>
                </c:pt>
                <c:pt idx="442">
                  <c:v>-2.6632000008248724E-2</c:v>
                </c:pt>
                <c:pt idx="449">
                  <c:v>-2.2532000002684072E-2</c:v>
                </c:pt>
                <c:pt idx="450">
                  <c:v>-2.0066000004590023E-2</c:v>
                </c:pt>
                <c:pt idx="453">
                  <c:v>-2.7091999996628147E-2</c:v>
                </c:pt>
                <c:pt idx="460">
                  <c:v>-1.576799999747891E-2</c:v>
                </c:pt>
                <c:pt idx="466">
                  <c:v>-2.2246000000450294E-2</c:v>
                </c:pt>
                <c:pt idx="467">
                  <c:v>-2.1472000000358094E-2</c:v>
                </c:pt>
                <c:pt idx="472">
                  <c:v>-2.0922000003338326E-2</c:v>
                </c:pt>
                <c:pt idx="476">
                  <c:v>-1.8589999999676365E-2</c:v>
                </c:pt>
                <c:pt idx="477">
                  <c:v>-2.0646000004489906E-2</c:v>
                </c:pt>
                <c:pt idx="485">
                  <c:v>-1.2538000002678018E-2</c:v>
                </c:pt>
                <c:pt idx="498">
                  <c:v>-1.7751999999745749E-2</c:v>
                </c:pt>
                <c:pt idx="501">
                  <c:v>-2.0420000000740401E-2</c:v>
                </c:pt>
                <c:pt idx="504">
                  <c:v>-1.3536000005842652E-2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8D-47F5-A86B-321F314E3CED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2'!$D$22:$D$44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2'!$I$21:$I$2923</c:f>
              <c:numCache>
                <c:formatCode>General</c:formatCode>
                <c:ptCount val="2903"/>
                <c:pt idx="205">
                  <c:v>-4.7180000001389999E-2</c:v>
                </c:pt>
                <c:pt idx="206">
                  <c:v>-4.840400000102818E-2</c:v>
                </c:pt>
                <c:pt idx="207">
                  <c:v>-5.09059999967576E-2</c:v>
                </c:pt>
                <c:pt idx="208">
                  <c:v>-5.1972000001114793E-2</c:v>
                </c:pt>
                <c:pt idx="209">
                  <c:v>-3.697200000169687E-2</c:v>
                </c:pt>
                <c:pt idx="210">
                  <c:v>-5.5029999995895196E-2</c:v>
                </c:pt>
                <c:pt idx="211">
                  <c:v>-4.7647999999753665E-2</c:v>
                </c:pt>
                <c:pt idx="212">
                  <c:v>-4.8891999998886604E-2</c:v>
                </c:pt>
                <c:pt idx="213">
                  <c:v>-5.4783999999926891E-2</c:v>
                </c:pt>
                <c:pt idx="214">
                  <c:v>-5.3784000003361143E-2</c:v>
                </c:pt>
                <c:pt idx="215">
                  <c:v>-5.5617999998503365E-2</c:v>
                </c:pt>
                <c:pt idx="216">
                  <c:v>-5.2734000004420523E-2</c:v>
                </c:pt>
                <c:pt idx="217">
                  <c:v>-5.2460000006249174E-2</c:v>
                </c:pt>
                <c:pt idx="218">
                  <c:v>-5.6565999999293126E-2</c:v>
                </c:pt>
                <c:pt idx="219">
                  <c:v>-5.3458000002137851E-2</c:v>
                </c:pt>
                <c:pt idx="220">
                  <c:v>-5.5125999999290798E-2</c:v>
                </c:pt>
                <c:pt idx="221">
                  <c:v>-5.568199999834178E-2</c:v>
                </c:pt>
                <c:pt idx="222">
                  <c:v>-5.6960000001708977E-2</c:v>
                </c:pt>
                <c:pt idx="223">
                  <c:v>-5.6515999996918254E-2</c:v>
                </c:pt>
                <c:pt idx="224">
                  <c:v>-6.3018000000738539E-2</c:v>
                </c:pt>
                <c:pt idx="225">
                  <c:v>-5.9408000000985339E-2</c:v>
                </c:pt>
                <c:pt idx="226">
                  <c:v>-5.7307999995828141E-2</c:v>
                </c:pt>
                <c:pt idx="227">
                  <c:v>-5.6810000001860317E-2</c:v>
                </c:pt>
                <c:pt idx="228">
                  <c:v>-5.8477999999013264E-2</c:v>
                </c:pt>
                <c:pt idx="229">
                  <c:v>-5.647799999860581E-2</c:v>
                </c:pt>
                <c:pt idx="230">
                  <c:v>-5.3478000001632608E-2</c:v>
                </c:pt>
                <c:pt idx="231">
                  <c:v>-5.7659999998577405E-2</c:v>
                </c:pt>
                <c:pt idx="232">
                  <c:v>-5.6659999994735699E-2</c:v>
                </c:pt>
                <c:pt idx="233">
                  <c:v>-5.4522000005817972E-2</c:v>
                </c:pt>
                <c:pt idx="234">
                  <c:v>-5.9414000003016554E-2</c:v>
                </c:pt>
                <c:pt idx="235">
                  <c:v>-5.8413999999174848E-2</c:v>
                </c:pt>
                <c:pt idx="236">
                  <c:v>-5.9472000000823755E-2</c:v>
                </c:pt>
                <c:pt idx="237">
                  <c:v>-6.4361999997345265E-2</c:v>
                </c:pt>
                <c:pt idx="238">
                  <c:v>-6.2061999997240491E-2</c:v>
                </c:pt>
                <c:pt idx="239">
                  <c:v>-6.1362000000372063E-2</c:v>
                </c:pt>
                <c:pt idx="240">
                  <c:v>-5.9420000005047768E-2</c:v>
                </c:pt>
                <c:pt idx="241">
                  <c:v>-6.0705999996571336E-2</c:v>
                </c:pt>
                <c:pt idx="242">
                  <c:v>-6.4634000002115499E-2</c:v>
                </c:pt>
                <c:pt idx="243">
                  <c:v>-5.8634000000893138E-2</c:v>
                </c:pt>
                <c:pt idx="244">
                  <c:v>-5.763400000432739E-2</c:v>
                </c:pt>
                <c:pt idx="245">
                  <c:v>-6.6525999995064922E-2</c:v>
                </c:pt>
                <c:pt idx="246">
                  <c:v>-6.0525999993842561E-2</c:v>
                </c:pt>
                <c:pt idx="247">
                  <c:v>-5.6525999993027654E-2</c:v>
                </c:pt>
                <c:pt idx="248">
                  <c:v>-5.3359999998065177E-2</c:v>
                </c:pt>
                <c:pt idx="249">
                  <c:v>-5.7641999999759719E-2</c:v>
                </c:pt>
                <c:pt idx="250">
                  <c:v>-6.1476000002585351E-2</c:v>
                </c:pt>
                <c:pt idx="251">
                  <c:v>-6.4309999994293321E-2</c:v>
                </c:pt>
                <c:pt idx="252">
                  <c:v>-6.4591999995172955E-2</c:v>
                </c:pt>
                <c:pt idx="253">
                  <c:v>-5.8592000001226552E-2</c:v>
                </c:pt>
                <c:pt idx="254">
                  <c:v>-6.0639999996055849E-2</c:v>
                </c:pt>
                <c:pt idx="255">
                  <c:v>-6.5474000002723187E-2</c:v>
                </c:pt>
                <c:pt idx="256">
                  <c:v>-6.3481999997748062E-2</c:v>
                </c:pt>
                <c:pt idx="257">
                  <c:v>-6.2481999993906356E-2</c:v>
                </c:pt>
                <c:pt idx="258">
                  <c:v>-6.2481999993906356E-2</c:v>
                </c:pt>
                <c:pt idx="259">
                  <c:v>-6.5540000003238674E-2</c:v>
                </c:pt>
                <c:pt idx="260">
                  <c:v>-6.2539999998989515E-2</c:v>
                </c:pt>
                <c:pt idx="261">
                  <c:v>-6.0540000005858019E-2</c:v>
                </c:pt>
                <c:pt idx="262">
                  <c:v>-5.9540000002016313E-2</c:v>
                </c:pt>
                <c:pt idx="263">
                  <c:v>-6.0374000000592787E-2</c:v>
                </c:pt>
                <c:pt idx="264">
                  <c:v>-6.3726000000315253E-2</c:v>
                </c:pt>
                <c:pt idx="265">
                  <c:v>-6.2588000000687316E-2</c:v>
                </c:pt>
                <c:pt idx="266">
                  <c:v>-6.5480000004754402E-2</c:v>
                </c:pt>
                <c:pt idx="267">
                  <c:v>-6.2480000000505242E-2</c:v>
                </c:pt>
                <c:pt idx="268">
                  <c:v>-6.2480000000505242E-2</c:v>
                </c:pt>
                <c:pt idx="269">
                  <c:v>-6.2480000000505242E-2</c:v>
                </c:pt>
                <c:pt idx="270">
                  <c:v>-6.6314000003330875E-2</c:v>
                </c:pt>
                <c:pt idx="271">
                  <c:v>-6.2703999996301718E-2</c:v>
                </c:pt>
                <c:pt idx="272">
                  <c:v>-6.2703999996301718E-2</c:v>
                </c:pt>
                <c:pt idx="273">
                  <c:v>-6.0703999995894264E-2</c:v>
                </c:pt>
                <c:pt idx="274">
                  <c:v>-6.7761999998765532E-2</c:v>
                </c:pt>
                <c:pt idx="275">
                  <c:v>-6.1595999999553896E-2</c:v>
                </c:pt>
                <c:pt idx="276">
                  <c:v>-6.1873999999079388E-2</c:v>
                </c:pt>
                <c:pt idx="277">
                  <c:v>-6.4429999998537824E-2</c:v>
                </c:pt>
                <c:pt idx="278">
                  <c:v>-6.242999999813037E-2</c:v>
                </c:pt>
                <c:pt idx="279">
                  <c:v>-6.4264000000548549E-2</c:v>
                </c:pt>
                <c:pt idx="280">
                  <c:v>-6.4264000000548549E-2</c:v>
                </c:pt>
                <c:pt idx="281">
                  <c:v>-6.3264000003982801E-2</c:v>
                </c:pt>
                <c:pt idx="282">
                  <c:v>-6.0263999999733642E-2</c:v>
                </c:pt>
                <c:pt idx="283">
                  <c:v>-6.5097999999125022E-2</c:v>
                </c:pt>
                <c:pt idx="284">
                  <c:v>-6.2487999995937571E-2</c:v>
                </c:pt>
                <c:pt idx="285">
                  <c:v>-6.3379999999597203E-2</c:v>
                </c:pt>
                <c:pt idx="286">
                  <c:v>-6.2380000003031455E-2</c:v>
                </c:pt>
                <c:pt idx="287">
                  <c:v>-6.2330000000656582E-2</c:v>
                </c:pt>
                <c:pt idx="288">
                  <c:v>-6.1329999996814877E-2</c:v>
                </c:pt>
                <c:pt idx="289">
                  <c:v>-6.1840000002121087E-2</c:v>
                </c:pt>
                <c:pt idx="290">
                  <c:v>-6.0839999998279382E-2</c:v>
                </c:pt>
                <c:pt idx="291">
                  <c:v>-5.8839999997871928E-2</c:v>
                </c:pt>
                <c:pt idx="292">
                  <c:v>-5.9702000005927403E-2</c:v>
                </c:pt>
                <c:pt idx="293">
                  <c:v>-6.3594000006560236E-2</c:v>
                </c:pt>
                <c:pt idx="294">
                  <c:v>-6.0594000002311077E-2</c:v>
                </c:pt>
                <c:pt idx="295">
                  <c:v>-6.142800000088755E-2</c:v>
                </c:pt>
                <c:pt idx="296">
                  <c:v>-6.3262000003305729E-2</c:v>
                </c:pt>
                <c:pt idx="297">
                  <c:v>-6.4153999999689404E-2</c:v>
                </c:pt>
                <c:pt idx="298">
                  <c:v>-5.8544000006804708E-2</c:v>
                </c:pt>
                <c:pt idx="299">
                  <c:v>-5.8544000006804708E-2</c:v>
                </c:pt>
                <c:pt idx="300">
                  <c:v>-5.9602000001177657E-2</c:v>
                </c:pt>
                <c:pt idx="301">
                  <c:v>-5.8602000004611909E-2</c:v>
                </c:pt>
                <c:pt idx="302">
                  <c:v>-6.2269999994896352E-2</c:v>
                </c:pt>
                <c:pt idx="303">
                  <c:v>-6.110400000034133E-2</c:v>
                </c:pt>
                <c:pt idx="304">
                  <c:v>-6.2494000005244743E-2</c:v>
                </c:pt>
                <c:pt idx="305">
                  <c:v>-6.3220000003639143E-2</c:v>
                </c:pt>
                <c:pt idx="306">
                  <c:v>-6.3443999999435619E-2</c:v>
                </c:pt>
                <c:pt idx="307">
                  <c:v>-6.0502000000269618E-2</c:v>
                </c:pt>
                <c:pt idx="308">
                  <c:v>-6.3335999999253545E-2</c:v>
                </c:pt>
                <c:pt idx="313">
                  <c:v>-5.6384000003163237E-2</c:v>
                </c:pt>
                <c:pt idx="314">
                  <c:v>-6.5218000003369525E-2</c:v>
                </c:pt>
                <c:pt idx="317">
                  <c:v>-6.2010000001464505E-2</c:v>
                </c:pt>
                <c:pt idx="318">
                  <c:v>-5.799000000115484E-2</c:v>
                </c:pt>
                <c:pt idx="320">
                  <c:v>-5.4548000000067987E-2</c:v>
                </c:pt>
                <c:pt idx="323">
                  <c:v>-5.9883999994781334E-2</c:v>
                </c:pt>
                <c:pt idx="327">
                  <c:v>-5.2498000004561618E-2</c:v>
                </c:pt>
                <c:pt idx="329">
                  <c:v>-5.0631999998586252E-2</c:v>
                </c:pt>
                <c:pt idx="330">
                  <c:v>-4.0555999999924097E-2</c:v>
                </c:pt>
                <c:pt idx="333">
                  <c:v>-5.8232000003044959E-2</c:v>
                </c:pt>
                <c:pt idx="336">
                  <c:v>-4.300399999920046E-2</c:v>
                </c:pt>
                <c:pt idx="337">
                  <c:v>-6.2271999995573424E-2</c:v>
                </c:pt>
                <c:pt idx="339">
                  <c:v>-5.1661999998032115E-2</c:v>
                </c:pt>
                <c:pt idx="340">
                  <c:v>-4.8388000002887566E-2</c:v>
                </c:pt>
                <c:pt idx="341">
                  <c:v>-4.5387999998638406E-2</c:v>
                </c:pt>
                <c:pt idx="342">
                  <c:v>-4.3387999998230953E-2</c:v>
                </c:pt>
                <c:pt idx="343">
                  <c:v>-4.3387999998230953E-2</c:v>
                </c:pt>
                <c:pt idx="345">
                  <c:v>-5.3222000002278946E-2</c:v>
                </c:pt>
                <c:pt idx="346">
                  <c:v>-4.8055999999633059E-2</c:v>
                </c:pt>
                <c:pt idx="347">
                  <c:v>-5.1611999995657243E-2</c:v>
                </c:pt>
                <c:pt idx="348">
                  <c:v>-4.8611999998684041E-2</c:v>
                </c:pt>
                <c:pt idx="349">
                  <c:v>-4.8311999998986721E-2</c:v>
                </c:pt>
                <c:pt idx="352">
                  <c:v>-5.8172000004560687E-2</c:v>
                </c:pt>
                <c:pt idx="353">
                  <c:v>-5.056200000399258E-2</c:v>
                </c:pt>
                <c:pt idx="354">
                  <c:v>-4.461000000446802E-2</c:v>
                </c:pt>
                <c:pt idx="355">
                  <c:v>-4.5335999995586462E-2</c:v>
                </c:pt>
                <c:pt idx="356">
                  <c:v>-4.3452000005345326E-2</c:v>
                </c:pt>
                <c:pt idx="357">
                  <c:v>-4.3452000005345326E-2</c:v>
                </c:pt>
                <c:pt idx="358">
                  <c:v>-4.4615999999223277E-2</c:v>
                </c:pt>
                <c:pt idx="359">
                  <c:v>-4.3015999995986931E-2</c:v>
                </c:pt>
                <c:pt idx="360">
                  <c:v>-4.2615999998815823E-2</c:v>
                </c:pt>
                <c:pt idx="362">
                  <c:v>-4.4450000001234002E-2</c:v>
                </c:pt>
                <c:pt idx="363">
                  <c:v>-4.439999999885913E-2</c:v>
                </c:pt>
                <c:pt idx="364">
                  <c:v>-3.7408000003779307E-2</c:v>
                </c:pt>
                <c:pt idx="365">
                  <c:v>-3.8868000003276393E-2</c:v>
                </c:pt>
                <c:pt idx="367">
                  <c:v>-3.7656000000424683E-2</c:v>
                </c:pt>
                <c:pt idx="368">
                  <c:v>-3.5289999999804422E-2</c:v>
                </c:pt>
                <c:pt idx="369">
                  <c:v>-4.268400000728434E-2</c:v>
                </c:pt>
                <c:pt idx="370">
                  <c:v>-3.7684000002627727E-2</c:v>
                </c:pt>
                <c:pt idx="371">
                  <c:v>-3.6684000006061979E-2</c:v>
                </c:pt>
                <c:pt idx="372">
                  <c:v>-3.7742000000434928E-2</c:v>
                </c:pt>
                <c:pt idx="373">
                  <c:v>-3.9576000002853107E-2</c:v>
                </c:pt>
                <c:pt idx="374">
                  <c:v>-3.6866000002191868E-2</c:v>
                </c:pt>
                <c:pt idx="376">
                  <c:v>-3.5799999997834675E-2</c:v>
                </c:pt>
                <c:pt idx="377">
                  <c:v>-4.0468000006512739E-2</c:v>
                </c:pt>
                <c:pt idx="378">
                  <c:v>-3.6692000001494307E-2</c:v>
                </c:pt>
                <c:pt idx="379">
                  <c:v>-4.052600000431994E-2</c:v>
                </c:pt>
                <c:pt idx="380">
                  <c:v>-4.2202000004181173E-2</c:v>
                </c:pt>
                <c:pt idx="382">
                  <c:v>-3.0403999997361097E-2</c:v>
                </c:pt>
                <c:pt idx="383">
                  <c:v>-3.1682000000728294E-2</c:v>
                </c:pt>
                <c:pt idx="384">
                  <c:v>-2.8072000000975095E-2</c:v>
                </c:pt>
                <c:pt idx="385">
                  <c:v>-2.9905999996117316E-2</c:v>
                </c:pt>
                <c:pt idx="387">
                  <c:v>-3.2519999993382953E-2</c:v>
                </c:pt>
                <c:pt idx="388">
                  <c:v>-2.5519999995594844E-2</c:v>
                </c:pt>
                <c:pt idx="389">
                  <c:v>-4.2353999997430947E-2</c:v>
                </c:pt>
                <c:pt idx="391">
                  <c:v>-2.7353999998013023E-2</c:v>
                </c:pt>
                <c:pt idx="392">
                  <c:v>-3.6187999998219311E-2</c:v>
                </c:pt>
                <c:pt idx="394">
                  <c:v>-2.5287999997090083E-2</c:v>
                </c:pt>
                <c:pt idx="395">
                  <c:v>-3.1578000001900364E-2</c:v>
                </c:pt>
                <c:pt idx="396">
                  <c:v>-2.9856000008294359E-2</c:v>
                </c:pt>
                <c:pt idx="397">
                  <c:v>-2.9856000008294359E-2</c:v>
                </c:pt>
                <c:pt idx="398">
                  <c:v>-4.6411999996053055E-2</c:v>
                </c:pt>
                <c:pt idx="399">
                  <c:v>-3.05240000016056E-2</c:v>
                </c:pt>
                <c:pt idx="400">
                  <c:v>-2.8470000004745089E-2</c:v>
                </c:pt>
                <c:pt idx="401">
                  <c:v>-2.9748000008112285E-2</c:v>
                </c:pt>
                <c:pt idx="402">
                  <c:v>-2.874800000427058E-2</c:v>
                </c:pt>
                <c:pt idx="403">
                  <c:v>-2.874800000427058E-2</c:v>
                </c:pt>
                <c:pt idx="404">
                  <c:v>-2.9582000002847053E-2</c:v>
                </c:pt>
                <c:pt idx="405">
                  <c:v>-2.7137999997648876E-2</c:v>
                </c:pt>
                <c:pt idx="406">
                  <c:v>-2.9806000005919486E-2</c:v>
                </c:pt>
                <c:pt idx="407">
                  <c:v>-2.6806000001670327E-2</c:v>
                </c:pt>
                <c:pt idx="408">
                  <c:v>-2.76400000002468E-2</c:v>
                </c:pt>
                <c:pt idx="409">
                  <c:v>-2.8308000000833999E-2</c:v>
                </c:pt>
                <c:pt idx="410">
                  <c:v>-2.9532000000472181E-2</c:v>
                </c:pt>
                <c:pt idx="411">
                  <c:v>-2.9590000005555339E-2</c:v>
                </c:pt>
                <c:pt idx="412">
                  <c:v>-2.9482000005373266E-2</c:v>
                </c:pt>
                <c:pt idx="413">
                  <c:v>-2.9316000000108033E-2</c:v>
                </c:pt>
                <c:pt idx="414">
                  <c:v>-2.8374000001349486E-2</c:v>
                </c:pt>
                <c:pt idx="415">
                  <c:v>-3.5568000006605871E-2</c:v>
                </c:pt>
                <c:pt idx="416">
                  <c:v>-3.5568000006605871E-2</c:v>
                </c:pt>
                <c:pt idx="417">
                  <c:v>-3.4568000002764165E-2</c:v>
                </c:pt>
                <c:pt idx="418">
                  <c:v>-3.3568000006198417E-2</c:v>
                </c:pt>
                <c:pt idx="419">
                  <c:v>-2.6128000004973728E-2</c:v>
                </c:pt>
                <c:pt idx="420">
                  <c:v>-2.6127999997697771E-2</c:v>
                </c:pt>
                <c:pt idx="421">
                  <c:v>-2.7961999992839992E-2</c:v>
                </c:pt>
                <c:pt idx="422">
                  <c:v>-2.8517999999166932E-2</c:v>
                </c:pt>
                <c:pt idx="423">
                  <c:v>-2.7518000002601184E-2</c:v>
                </c:pt>
                <c:pt idx="425">
                  <c:v>-2.4518000005627982E-2</c:v>
                </c:pt>
                <c:pt idx="426">
                  <c:v>-2.3518000001786277E-2</c:v>
                </c:pt>
                <c:pt idx="428">
                  <c:v>-2.1467999999003951E-2</c:v>
                </c:pt>
                <c:pt idx="429">
                  <c:v>-2.3862000001827255E-2</c:v>
                </c:pt>
                <c:pt idx="430">
                  <c:v>-2.2861999997985549E-2</c:v>
                </c:pt>
                <c:pt idx="431">
                  <c:v>-2.1862000001419801E-2</c:v>
                </c:pt>
                <c:pt idx="432">
                  <c:v>-2.0861999997578096E-2</c:v>
                </c:pt>
                <c:pt idx="433">
                  <c:v>-2.2695999999996275E-2</c:v>
                </c:pt>
                <c:pt idx="434">
                  <c:v>-3.1309999998484273E-2</c:v>
                </c:pt>
                <c:pt idx="435">
                  <c:v>-2.1703999998862855E-2</c:v>
                </c:pt>
                <c:pt idx="436">
                  <c:v>-2.1372000002884306E-2</c:v>
                </c:pt>
                <c:pt idx="437">
                  <c:v>-2.3430000001098961E-2</c:v>
                </c:pt>
                <c:pt idx="438">
                  <c:v>-2.1264000002702232E-2</c:v>
                </c:pt>
                <c:pt idx="439">
                  <c:v>-2.1106000000145286E-2</c:v>
                </c:pt>
                <c:pt idx="443">
                  <c:v>-2.6632000000972766E-2</c:v>
                </c:pt>
                <c:pt idx="444">
                  <c:v>-2.2466000002168585E-2</c:v>
                </c:pt>
                <c:pt idx="445">
                  <c:v>-2.2025999998732004E-2</c:v>
                </c:pt>
                <c:pt idx="446">
                  <c:v>-1.7025999994075391E-2</c:v>
                </c:pt>
                <c:pt idx="447">
                  <c:v>-1.9860000000335276E-2</c:v>
                </c:pt>
                <c:pt idx="448">
                  <c:v>-2.2084000003815163E-2</c:v>
                </c:pt>
                <c:pt idx="451">
                  <c:v>-1.970199999777833E-2</c:v>
                </c:pt>
                <c:pt idx="452">
                  <c:v>-2.0535999996354803E-2</c:v>
                </c:pt>
                <c:pt idx="454">
                  <c:v>-1.0315999999875203E-2</c:v>
                </c:pt>
                <c:pt idx="455">
                  <c:v>-2.0593999994162004E-2</c:v>
                </c:pt>
                <c:pt idx="456">
                  <c:v>-1.8594000001030508E-2</c:v>
                </c:pt>
                <c:pt idx="457">
                  <c:v>-2.1485999997821636E-2</c:v>
                </c:pt>
                <c:pt idx="458">
                  <c:v>-1.9544000002497341E-2</c:v>
                </c:pt>
                <c:pt idx="459">
                  <c:v>-1.9544000002497341E-2</c:v>
                </c:pt>
                <c:pt idx="461">
                  <c:v>-1.9327999994857237E-2</c:v>
                </c:pt>
                <c:pt idx="462">
                  <c:v>-1.7327999994449783E-2</c:v>
                </c:pt>
                <c:pt idx="463">
                  <c:v>-1.8162000000302214E-2</c:v>
                </c:pt>
                <c:pt idx="464">
                  <c:v>-2.2054000000935048E-2</c:v>
                </c:pt>
                <c:pt idx="465">
                  <c:v>-1.8054000000120141E-2</c:v>
                </c:pt>
                <c:pt idx="468">
                  <c:v>-1.5471999999135733E-2</c:v>
                </c:pt>
                <c:pt idx="469">
                  <c:v>-1.5471999999135733E-2</c:v>
                </c:pt>
                <c:pt idx="470">
                  <c:v>-2.1031999996921513E-2</c:v>
                </c:pt>
                <c:pt idx="471">
                  <c:v>-1.6865999998117331E-2</c:v>
                </c:pt>
                <c:pt idx="473">
                  <c:v>-1.542199999676086E-2</c:v>
                </c:pt>
                <c:pt idx="474">
                  <c:v>-1.7700000003969762E-2</c:v>
                </c:pt>
                <c:pt idx="475">
                  <c:v>-9.700000002339948E-3</c:v>
                </c:pt>
                <c:pt idx="478">
                  <c:v>-1.5479999994568061E-2</c:v>
                </c:pt>
                <c:pt idx="479">
                  <c:v>-1.3480000001436565E-2</c:v>
                </c:pt>
                <c:pt idx="480">
                  <c:v>-1.2479999997594859E-2</c:v>
                </c:pt>
                <c:pt idx="481">
                  <c:v>-1.2313999999605585E-2</c:v>
                </c:pt>
                <c:pt idx="482">
                  <c:v>-1.2592000006407034E-2</c:v>
                </c:pt>
                <c:pt idx="483">
                  <c:v>-1.4148000002023764E-2</c:v>
                </c:pt>
                <c:pt idx="484">
                  <c:v>-1.4538000003085472E-2</c:v>
                </c:pt>
                <c:pt idx="486">
                  <c:v>-9.9320000008447096E-3</c:v>
                </c:pt>
                <c:pt idx="487">
                  <c:v>-1.6600000002654269E-2</c:v>
                </c:pt>
                <c:pt idx="488">
                  <c:v>-1.3989999999466818E-2</c:v>
                </c:pt>
                <c:pt idx="489">
                  <c:v>-1.1989999999059364E-2</c:v>
                </c:pt>
                <c:pt idx="490">
                  <c:v>-1.5824000001884997E-2</c:v>
                </c:pt>
                <c:pt idx="491">
                  <c:v>-1.1106000005383976E-2</c:v>
                </c:pt>
                <c:pt idx="492">
                  <c:v>-9.8319999960949644E-3</c:v>
                </c:pt>
                <c:pt idx="493">
                  <c:v>-1.5333999996073544E-2</c:v>
                </c:pt>
                <c:pt idx="494">
                  <c:v>-1.3782000001810957E-2</c:v>
                </c:pt>
                <c:pt idx="495">
                  <c:v>-1.1782000008679461E-2</c:v>
                </c:pt>
                <c:pt idx="496">
                  <c:v>-1.2527999999292661E-2</c:v>
                </c:pt>
                <c:pt idx="497">
                  <c:v>-1.4805999999225605E-2</c:v>
                </c:pt>
                <c:pt idx="499">
                  <c:v>-1.403000000573229E-2</c:v>
                </c:pt>
                <c:pt idx="500">
                  <c:v>-1.686399999744026E-2</c:v>
                </c:pt>
                <c:pt idx="502">
                  <c:v>-1.3922000005550217E-2</c:v>
                </c:pt>
                <c:pt idx="503">
                  <c:v>-1.3756000000284985E-2</c:v>
                </c:pt>
                <c:pt idx="505">
                  <c:v>-1.15940000032424E-2</c:v>
                </c:pt>
                <c:pt idx="506">
                  <c:v>-2.4427999996987637E-2</c:v>
                </c:pt>
                <c:pt idx="507">
                  <c:v>-1.52620000008028E-2</c:v>
                </c:pt>
                <c:pt idx="508">
                  <c:v>-1.1373999994248152E-2</c:v>
                </c:pt>
                <c:pt idx="509">
                  <c:v>-1.2656000006245449E-2</c:v>
                </c:pt>
                <c:pt idx="510">
                  <c:v>-1.4211999994586222E-2</c:v>
                </c:pt>
                <c:pt idx="511">
                  <c:v>-1.2211999994178768E-2</c:v>
                </c:pt>
                <c:pt idx="512">
                  <c:v>-1.5548000003036577E-2</c:v>
                </c:pt>
                <c:pt idx="513">
                  <c:v>-1.0548000005655922E-2</c:v>
                </c:pt>
                <c:pt idx="514">
                  <c:v>-1.7663999999058433E-2</c:v>
                </c:pt>
                <c:pt idx="515">
                  <c:v>-8.219999996072147E-3</c:v>
                </c:pt>
                <c:pt idx="516">
                  <c:v>-1.5591999996104278E-2</c:v>
                </c:pt>
                <c:pt idx="517">
                  <c:v>-1.0591999998723622E-2</c:v>
                </c:pt>
                <c:pt idx="518">
                  <c:v>-6.6539999970700592E-3</c:v>
                </c:pt>
                <c:pt idx="519">
                  <c:v>-1.0217999995802529E-2</c:v>
                </c:pt>
                <c:pt idx="520">
                  <c:v>-7.052000000840053E-3</c:v>
                </c:pt>
                <c:pt idx="521">
                  <c:v>-5.5980000033741817E-3</c:v>
                </c:pt>
                <c:pt idx="522">
                  <c:v>-5.5980000033741817E-3</c:v>
                </c:pt>
                <c:pt idx="523">
                  <c:v>-7.6560000015888363E-3</c:v>
                </c:pt>
                <c:pt idx="524">
                  <c:v>-7.6560000015888363E-3</c:v>
                </c:pt>
                <c:pt idx="525">
                  <c:v>-4.6559999973396771E-3</c:v>
                </c:pt>
                <c:pt idx="526">
                  <c:v>-4.6559999973396771E-3</c:v>
                </c:pt>
                <c:pt idx="527">
                  <c:v>-3.6560000007739291E-3</c:v>
                </c:pt>
                <c:pt idx="528">
                  <c:v>-2.6559999969322234E-3</c:v>
                </c:pt>
                <c:pt idx="529">
                  <c:v>-7.4900000035995618E-3</c:v>
                </c:pt>
                <c:pt idx="530">
                  <c:v>-7.4900000035995618E-3</c:v>
                </c:pt>
                <c:pt idx="531">
                  <c:v>-6.5479999975650571E-3</c:v>
                </c:pt>
                <c:pt idx="532">
                  <c:v>-6.3819999995757826E-3</c:v>
                </c:pt>
                <c:pt idx="533">
                  <c:v>-6.0499999963212758E-3</c:v>
                </c:pt>
                <c:pt idx="534">
                  <c:v>-5.2819999982602894E-3</c:v>
                </c:pt>
                <c:pt idx="535">
                  <c:v>3.7179999999352731E-3</c:v>
                </c:pt>
                <c:pt idx="536">
                  <c:v>-4.8420000020996667E-3</c:v>
                </c:pt>
                <c:pt idx="537">
                  <c:v>-4.3440000008558854E-3</c:v>
                </c:pt>
                <c:pt idx="538">
                  <c:v>-2.8999999994994141E-3</c:v>
                </c:pt>
                <c:pt idx="539">
                  <c:v>-6.6540000043460168E-3</c:v>
                </c:pt>
                <c:pt idx="540">
                  <c:v>1.0000003385357559E-5</c:v>
                </c:pt>
                <c:pt idx="541">
                  <c:v>-6.5460000041639432E-3</c:v>
                </c:pt>
                <c:pt idx="542">
                  <c:v>-4.438000003574416E-3</c:v>
                </c:pt>
                <c:pt idx="543">
                  <c:v>-4.6619999993708916E-3</c:v>
                </c:pt>
                <c:pt idx="544">
                  <c:v>-2.4960000009741634E-3</c:v>
                </c:pt>
                <c:pt idx="545">
                  <c:v>-4.1639999981271103E-3</c:v>
                </c:pt>
                <c:pt idx="547">
                  <c:v>-2.3880000007920898E-3</c:v>
                </c:pt>
                <c:pt idx="548">
                  <c:v>-2.3880000007920898E-3</c:v>
                </c:pt>
                <c:pt idx="549">
                  <c:v>-5.6120000008377247E-3</c:v>
                </c:pt>
                <c:pt idx="551">
                  <c:v>-1.7338000005111098E-2</c:v>
                </c:pt>
                <c:pt idx="552">
                  <c:v>-1.3380000018514693E-3</c:v>
                </c:pt>
                <c:pt idx="553">
                  <c:v>4.3260000020381995E-3</c:v>
                </c:pt>
                <c:pt idx="554">
                  <c:v>-1.0640000036801212E-3</c:v>
                </c:pt>
                <c:pt idx="555">
                  <c:v>-3.2920000012381934E-3</c:v>
                </c:pt>
                <c:pt idx="556">
                  <c:v>2.3480000018025748E-3</c:v>
                </c:pt>
                <c:pt idx="557">
                  <c:v>2.2319999989122152E-3</c:v>
                </c:pt>
                <c:pt idx="558">
                  <c:v>-1.0460000048624352E-3</c:v>
                </c:pt>
                <c:pt idx="559">
                  <c:v>-2.4359999952139333E-3</c:v>
                </c:pt>
                <c:pt idx="560">
                  <c:v>1.3899999976274557E-3</c:v>
                </c:pt>
                <c:pt idx="561">
                  <c:v>1.8555999995442107E-2</c:v>
                </c:pt>
                <c:pt idx="562">
                  <c:v>1.1996000001090579E-2</c:v>
                </c:pt>
                <c:pt idx="563">
                  <c:v>1.132800000050338E-2</c:v>
                </c:pt>
                <c:pt idx="564">
                  <c:v>1.0399999882793054E-4</c:v>
                </c:pt>
                <c:pt idx="565">
                  <c:v>-2.5499999974272214E-3</c:v>
                </c:pt>
                <c:pt idx="566">
                  <c:v>1.724000001559034E-3</c:v>
                </c:pt>
                <c:pt idx="567">
                  <c:v>-2.8440000023692846E-3</c:v>
                </c:pt>
                <c:pt idx="568">
                  <c:v>2.1559999950113706E-3</c:v>
                </c:pt>
                <c:pt idx="571">
                  <c:v>-2.3500000024796464E-3</c:v>
                </c:pt>
                <c:pt idx="572">
                  <c:v>-1.3499999986379407E-3</c:v>
                </c:pt>
                <c:pt idx="573">
                  <c:v>1.0649999996530823E-2</c:v>
                </c:pt>
                <c:pt idx="574">
                  <c:v>1.3719999988097697E-3</c:v>
                </c:pt>
                <c:pt idx="575">
                  <c:v>1.6537999996216968E-2</c:v>
                </c:pt>
                <c:pt idx="576">
                  <c:v>2.4799999955575913E-3</c:v>
                </c:pt>
                <c:pt idx="577">
                  <c:v>-1.2075999999069609E-2</c:v>
                </c:pt>
                <c:pt idx="578">
                  <c:v>-7.6000003900844604E-5</c:v>
                </c:pt>
                <c:pt idx="579">
                  <c:v>1.2560000031953678E-3</c:v>
                </c:pt>
                <c:pt idx="580">
                  <c:v>3.7539999975706451E-3</c:v>
                </c:pt>
                <c:pt idx="581">
                  <c:v>1.5300000013667159E-3</c:v>
                </c:pt>
                <c:pt idx="582">
                  <c:v>9.7400000231573358E-4</c:v>
                </c:pt>
                <c:pt idx="583">
                  <c:v>3.5600000410340726E-4</c:v>
                </c:pt>
                <c:pt idx="584">
                  <c:v>8.2780000011553057E-3</c:v>
                </c:pt>
                <c:pt idx="585">
                  <c:v>1.1080000040237792E-3</c:v>
                </c:pt>
                <c:pt idx="587">
                  <c:v>-1.15999995614402E-4</c:v>
                </c:pt>
                <c:pt idx="589">
                  <c:v>8.259999958681874E-4</c:v>
                </c:pt>
                <c:pt idx="590">
                  <c:v>-1.8419999978505075E-3</c:v>
                </c:pt>
                <c:pt idx="592">
                  <c:v>-1.4559999981429428E-3</c:v>
                </c:pt>
                <c:pt idx="593">
                  <c:v>1.5439999988302588E-3</c:v>
                </c:pt>
                <c:pt idx="594">
                  <c:v>-2.9580000045825727E-3</c:v>
                </c:pt>
                <c:pt idx="596">
                  <c:v>-1.5139999959501438E-3</c:v>
                </c:pt>
                <c:pt idx="598">
                  <c:v>7.4860000022454187E-3</c:v>
                </c:pt>
                <c:pt idx="599">
                  <c:v>9.4860000026528724E-3</c:v>
                </c:pt>
                <c:pt idx="600">
                  <c:v>2.2079999980633147E-3</c:v>
                </c:pt>
                <c:pt idx="602">
                  <c:v>3.2080000019050203E-3</c:v>
                </c:pt>
                <c:pt idx="603">
                  <c:v>1.6519999990123324E-3</c:v>
                </c:pt>
                <c:pt idx="604">
                  <c:v>1.0652000004483853E-2</c:v>
                </c:pt>
                <c:pt idx="605">
                  <c:v>2.4279999997816049E-3</c:v>
                </c:pt>
                <c:pt idx="607">
                  <c:v>5.9400000463938341E-4</c:v>
                </c:pt>
                <c:pt idx="608">
                  <c:v>-4.6839999995427206E-3</c:v>
                </c:pt>
                <c:pt idx="609">
                  <c:v>-1.0739999997895211E-3</c:v>
                </c:pt>
                <c:pt idx="610">
                  <c:v>-2.4100000009639189E-3</c:v>
                </c:pt>
                <c:pt idx="611">
                  <c:v>1.5899999998509884E-3</c:v>
                </c:pt>
                <c:pt idx="612">
                  <c:v>8.1000000500353053E-4</c:v>
                </c:pt>
                <c:pt idx="613">
                  <c:v>5.8100000023841858E-3</c:v>
                </c:pt>
                <c:pt idx="614">
                  <c:v>-6.0240000020712614E-3</c:v>
                </c:pt>
                <c:pt idx="616">
                  <c:v>2.499999973224476E-4</c:v>
                </c:pt>
                <c:pt idx="617">
                  <c:v>-1.865999998699408E-3</c:v>
                </c:pt>
                <c:pt idx="618">
                  <c:v>-8.659999948577024E-4</c:v>
                </c:pt>
                <c:pt idx="619">
                  <c:v>2.3000000001047738E-3</c:v>
                </c:pt>
                <c:pt idx="620">
                  <c:v>7.3380000030738302E-3</c:v>
                </c:pt>
                <c:pt idx="621">
                  <c:v>-2.1639999977196567E-3</c:v>
                </c:pt>
                <c:pt idx="622">
                  <c:v>1.9440000032773241E-3</c:v>
                </c:pt>
                <c:pt idx="623">
                  <c:v>7.9439999972237274E-3</c:v>
                </c:pt>
                <c:pt idx="624">
                  <c:v>-3.8979999953880906E-3</c:v>
                </c:pt>
                <c:pt idx="625">
                  <c:v>4.3000000005122274E-4</c:v>
                </c:pt>
                <c:pt idx="626">
                  <c:v>3.5999997635371983E-5</c:v>
                </c:pt>
                <c:pt idx="627">
                  <c:v>-2.7479999989736825E-3</c:v>
                </c:pt>
                <c:pt idx="628">
                  <c:v>2.5199999799951911E-4</c:v>
                </c:pt>
                <c:pt idx="629">
                  <c:v>3.8619999977527186E-3</c:v>
                </c:pt>
                <c:pt idx="630">
                  <c:v>1.1861999999382533E-2</c:v>
                </c:pt>
                <c:pt idx="631">
                  <c:v>1.4861999996355735E-2</c:v>
                </c:pt>
                <c:pt idx="632">
                  <c:v>-3.4159999995608814E-3</c:v>
                </c:pt>
                <c:pt idx="633">
                  <c:v>-6.4800000109244138E-4</c:v>
                </c:pt>
                <c:pt idx="634">
                  <c:v>3.3200000325450674E-4</c:v>
                </c:pt>
                <c:pt idx="635">
                  <c:v>1.710000004095491E-3</c:v>
                </c:pt>
                <c:pt idx="636">
                  <c:v>-2.8460000030463561E-3</c:v>
                </c:pt>
                <c:pt idx="637">
                  <c:v>-8.4600000263890252E-4</c:v>
                </c:pt>
                <c:pt idx="638">
                  <c:v>-3.1239999952958897E-3</c:v>
                </c:pt>
                <c:pt idx="639">
                  <c:v>1.0373999997682404E-2</c:v>
                </c:pt>
                <c:pt idx="640">
                  <c:v>-1.1279999962425791E-3</c:v>
                </c:pt>
                <c:pt idx="641">
                  <c:v>4.58999999682419E-3</c:v>
                </c:pt>
                <c:pt idx="642">
                  <c:v>-3.9120000001275912E-3</c:v>
                </c:pt>
                <c:pt idx="643">
                  <c:v>-3.6000000545755029E-4</c:v>
                </c:pt>
                <c:pt idx="644">
                  <c:v>5.6399999957648106E-3</c:v>
                </c:pt>
                <c:pt idx="645">
                  <c:v>-3.1940000044414774E-3</c:v>
                </c:pt>
                <c:pt idx="646">
                  <c:v>-1.1940000040340237E-3</c:v>
                </c:pt>
                <c:pt idx="647">
                  <c:v>-2.5200000527547672E-4</c:v>
                </c:pt>
                <c:pt idx="649">
                  <c:v>-3.6000004911329597E-5</c:v>
                </c:pt>
                <c:pt idx="651">
                  <c:v>-7.7240000027813949E-3</c:v>
                </c:pt>
                <c:pt idx="652">
                  <c:v>4.9199999921256676E-4</c:v>
                </c:pt>
                <c:pt idx="653">
                  <c:v>-1.7319999969913624E-3</c:v>
                </c:pt>
                <c:pt idx="654">
                  <c:v>-3.4000000014202669E-3</c:v>
                </c:pt>
                <c:pt idx="655">
                  <c:v>-6.6239999941899441E-3</c:v>
                </c:pt>
                <c:pt idx="656">
                  <c:v>-5.1599999278550968E-4</c:v>
                </c:pt>
                <c:pt idx="658">
                  <c:v>8.9999994088429958E-5</c:v>
                </c:pt>
                <c:pt idx="659">
                  <c:v>5.3399999887915328E-4</c:v>
                </c:pt>
                <c:pt idx="660">
                  <c:v>7.0000000414438546E-4</c:v>
                </c:pt>
                <c:pt idx="662">
                  <c:v>-4.1600000258767977E-4</c:v>
                </c:pt>
                <c:pt idx="663">
                  <c:v>-3.0839999963063747E-3</c:v>
                </c:pt>
                <c:pt idx="664">
                  <c:v>-1.4740000042365864E-3</c:v>
                </c:pt>
                <c:pt idx="665">
                  <c:v>4.1399999463465065E-4</c:v>
                </c:pt>
                <c:pt idx="667">
                  <c:v>-6.4399999973829836E-4</c:v>
                </c:pt>
                <c:pt idx="668">
                  <c:v>4.5219999956316315E-3</c:v>
                </c:pt>
                <c:pt idx="669">
                  <c:v>1.6879999966477044E-3</c:v>
                </c:pt>
                <c:pt idx="670">
                  <c:v>1.2400000050547533E-3</c:v>
                </c:pt>
                <c:pt idx="671">
                  <c:v>-2.9839999988325872E-3</c:v>
                </c:pt>
                <c:pt idx="672">
                  <c:v>1.0160000019823201E-3</c:v>
                </c:pt>
                <c:pt idx="673">
                  <c:v>6.0159999993629754E-3</c:v>
                </c:pt>
                <c:pt idx="674">
                  <c:v>1.9999999494757503E-4</c:v>
                </c:pt>
                <c:pt idx="675">
                  <c:v>3.0259999984991737E-3</c:v>
                </c:pt>
                <c:pt idx="676">
                  <c:v>4.0179999996325932E-3</c:v>
                </c:pt>
                <c:pt idx="677">
                  <c:v>3.5160000043106265E-3</c:v>
                </c:pt>
                <c:pt idx="679">
                  <c:v>7.5659999929484911E-3</c:v>
                </c:pt>
                <c:pt idx="680">
                  <c:v>1.4799999917158857E-3</c:v>
                </c:pt>
                <c:pt idx="681">
                  <c:v>3.6459999973885715E-3</c:v>
                </c:pt>
                <c:pt idx="682">
                  <c:v>4.9199999994016252E-3</c:v>
                </c:pt>
                <c:pt idx="683">
                  <c:v>2.3364000000583474E-2</c:v>
                </c:pt>
                <c:pt idx="684">
                  <c:v>-4.780000017490238E-4</c:v>
                </c:pt>
                <c:pt idx="685">
                  <c:v>5.2200000209268183E-4</c:v>
                </c:pt>
                <c:pt idx="687">
                  <c:v>-7.5599999399855733E-4</c:v>
                </c:pt>
                <c:pt idx="688">
                  <c:v>1.6879999966477044E-3</c:v>
                </c:pt>
                <c:pt idx="689">
                  <c:v>-4.2399999802000821E-4</c:v>
                </c:pt>
                <c:pt idx="690">
                  <c:v>3.5200000274926424E-4</c:v>
                </c:pt>
                <c:pt idx="691">
                  <c:v>4.5720000052824616E-3</c:v>
                </c:pt>
                <c:pt idx="692">
                  <c:v>2.9399999766610563E-4</c:v>
                </c:pt>
                <c:pt idx="693">
                  <c:v>-1.0959999999613501E-3</c:v>
                </c:pt>
                <c:pt idx="694">
                  <c:v>-2.1540000016102567E-3</c:v>
                </c:pt>
                <c:pt idx="695">
                  <c:v>-3.9880000040284358E-3</c:v>
                </c:pt>
                <c:pt idx="696">
                  <c:v>1.7799999477574602E-4</c:v>
                </c:pt>
                <c:pt idx="697">
                  <c:v>3.4400000004097819E-4</c:v>
                </c:pt>
                <c:pt idx="698">
                  <c:v>1.7880000013974495E-3</c:v>
                </c:pt>
                <c:pt idx="699">
                  <c:v>2.7880000052391551E-3</c:v>
                </c:pt>
                <c:pt idx="700">
                  <c:v>-4.9379999982193112E-3</c:v>
                </c:pt>
                <c:pt idx="701">
                  <c:v>6.1999999161344022E-5</c:v>
                </c:pt>
                <c:pt idx="702">
                  <c:v>-6.339999963529408E-4</c:v>
                </c:pt>
                <c:pt idx="703">
                  <c:v>1.0879999972530641E-3</c:v>
                </c:pt>
                <c:pt idx="704">
                  <c:v>7.6399999961722642E-3</c:v>
                </c:pt>
                <c:pt idx="705">
                  <c:v>7.479999985662289E-4</c:v>
                </c:pt>
                <c:pt idx="706">
                  <c:v>7.9999997979030013E-5</c:v>
                </c:pt>
                <c:pt idx="707">
                  <c:v>-1.1440000016591512E-3</c:v>
                </c:pt>
                <c:pt idx="708">
                  <c:v>8.3000000013271347E-3</c:v>
                </c:pt>
                <c:pt idx="709">
                  <c:v>-9.7799999639391899E-4</c:v>
                </c:pt>
                <c:pt idx="710">
                  <c:v>-3.5340000031283125E-3</c:v>
                </c:pt>
                <c:pt idx="711">
                  <c:v>3.4659999946597964E-3</c:v>
                </c:pt>
                <c:pt idx="712">
                  <c:v>5.46599999506725E-3</c:v>
                </c:pt>
                <c:pt idx="713">
                  <c:v>1.8799999816110358E-4</c:v>
                </c:pt>
                <c:pt idx="714">
                  <c:v>-3.5999997635371983E-5</c:v>
                </c:pt>
                <c:pt idx="715">
                  <c:v>2.5739999982761219E-3</c:v>
                </c:pt>
                <c:pt idx="716">
                  <c:v>8.5739999994984828E-3</c:v>
                </c:pt>
                <c:pt idx="717">
                  <c:v>5.5159999974421225E-3</c:v>
                </c:pt>
                <c:pt idx="718">
                  <c:v>-2.1520000009331852E-3</c:v>
                </c:pt>
                <c:pt idx="719">
                  <c:v>-9.8599999910220504E-4</c:v>
                </c:pt>
                <c:pt idx="720">
                  <c:v>2.781999995931983E-3</c:v>
                </c:pt>
                <c:pt idx="721">
                  <c:v>2.9479999939212576E-3</c:v>
                </c:pt>
                <c:pt idx="722">
                  <c:v>-1.9440000032773241E-3</c:v>
                </c:pt>
                <c:pt idx="723">
                  <c:v>2.0559999975375831E-3</c:v>
                </c:pt>
                <c:pt idx="724">
                  <c:v>-2.7979999940725975E-3</c:v>
                </c:pt>
                <c:pt idx="725">
                  <c:v>3.5260000004200265E-3</c:v>
                </c:pt>
                <c:pt idx="726">
                  <c:v>-3.6600000021280721E-4</c:v>
                </c:pt>
                <c:pt idx="727">
                  <c:v>-5.9000000328524038E-4</c:v>
                </c:pt>
                <c:pt idx="728">
                  <c:v>2.3519999958807603E-3</c:v>
                </c:pt>
                <c:pt idx="729">
                  <c:v>3.3519999924465083E-3</c:v>
                </c:pt>
                <c:pt idx="730">
                  <c:v>5.0160000027972274E-3</c:v>
                </c:pt>
                <c:pt idx="731">
                  <c:v>-1.3739999994868413E-3</c:v>
                </c:pt>
                <c:pt idx="732">
                  <c:v>1.6259999974863604E-3</c:v>
                </c:pt>
                <c:pt idx="733">
                  <c:v>-7.0419999974546954E-3</c:v>
                </c:pt>
                <c:pt idx="734">
                  <c:v>-4.3200000072829425E-4</c:v>
                </c:pt>
                <c:pt idx="735">
                  <c:v>1.5679999996791594E-3</c:v>
                </c:pt>
                <c:pt idx="736">
                  <c:v>-9.09999999566935E-3</c:v>
                </c:pt>
                <c:pt idx="737">
                  <c:v>3.6760000002686866E-3</c:v>
                </c:pt>
                <c:pt idx="738">
                  <c:v>3.9799999649403617E-4</c:v>
                </c:pt>
                <c:pt idx="739">
                  <c:v>6.397999997716397E-3</c:v>
                </c:pt>
                <c:pt idx="740">
                  <c:v>-6.5999999787891284E-4</c:v>
                </c:pt>
                <c:pt idx="741">
                  <c:v>5.340000003343448E-3</c:v>
                </c:pt>
                <c:pt idx="742">
                  <c:v>5.505999994056765E-3</c:v>
                </c:pt>
                <c:pt idx="743">
                  <c:v>8.3040000026812777E-3</c:v>
                </c:pt>
                <c:pt idx="744">
                  <c:v>-7.5300000025890768E-3</c:v>
                </c:pt>
                <c:pt idx="745">
                  <c:v>5.469999996421393E-3</c:v>
                </c:pt>
                <c:pt idx="746">
                  <c:v>4.6200000360840932E-4</c:v>
                </c:pt>
                <c:pt idx="747">
                  <c:v>6.7360000030021183E-3</c:v>
                </c:pt>
                <c:pt idx="748">
                  <c:v>8.7360000034095719E-3</c:v>
                </c:pt>
                <c:pt idx="749">
                  <c:v>-9.3200000264914706E-4</c:v>
                </c:pt>
                <c:pt idx="750">
                  <c:v>2.4540000013075769E-3</c:v>
                </c:pt>
                <c:pt idx="751">
                  <c:v>3.4539999978733249E-3</c:v>
                </c:pt>
                <c:pt idx="752">
                  <c:v>4.4540000017150305E-3</c:v>
                </c:pt>
                <c:pt idx="753">
                  <c:v>1.4453999996476341E-2</c:v>
                </c:pt>
                <c:pt idx="754">
                  <c:v>5.6699999986449257E-3</c:v>
                </c:pt>
                <c:pt idx="755">
                  <c:v>3.8360000035027042E-3</c:v>
                </c:pt>
                <c:pt idx="756">
                  <c:v>2.9939999949419871E-3</c:v>
                </c:pt>
                <c:pt idx="757">
                  <c:v>-1.2840000053984113E-3</c:v>
                </c:pt>
                <c:pt idx="758">
                  <c:v>2.2979999994277023E-3</c:v>
                </c:pt>
                <c:pt idx="759">
                  <c:v>2.0199999999022111E-3</c:v>
                </c:pt>
                <c:pt idx="760">
                  <c:v>4.0200000003096648E-3</c:v>
                </c:pt>
                <c:pt idx="761">
                  <c:v>4.6399999700952321E-4</c:v>
                </c:pt>
                <c:pt idx="762">
                  <c:v>3.5719999941647984E-3</c:v>
                </c:pt>
                <c:pt idx="763">
                  <c:v>4.0119999976013787E-3</c:v>
                </c:pt>
                <c:pt idx="764">
                  <c:v>6.954000004043337E-3</c:v>
                </c:pt>
                <c:pt idx="765">
                  <c:v>3.0620000034105033E-3</c:v>
                </c:pt>
                <c:pt idx="766">
                  <c:v>6.335999998555053E-3</c:v>
                </c:pt>
                <c:pt idx="767">
                  <c:v>-4.9799999396782368E-4</c:v>
                </c:pt>
                <c:pt idx="768">
                  <c:v>6.6800000058719888E-4</c:v>
                </c:pt>
                <c:pt idx="769">
                  <c:v>1.1199999426025897E-4</c:v>
                </c:pt>
                <c:pt idx="770">
                  <c:v>2.1119999946677126E-3</c:v>
                </c:pt>
                <c:pt idx="771">
                  <c:v>-2.2779999999329448E-3</c:v>
                </c:pt>
                <c:pt idx="772">
                  <c:v>3.9959999994607642E-3</c:v>
                </c:pt>
                <c:pt idx="774">
                  <c:v>-2.8199999360367656E-4</c:v>
                </c:pt>
                <c:pt idx="775">
                  <c:v>7.1800000296207145E-4</c:v>
                </c:pt>
                <c:pt idx="776">
                  <c:v>4.3700000023818575E-3</c:v>
                </c:pt>
                <c:pt idx="777">
                  <c:v>-5.6500000064261258E-3</c:v>
                </c:pt>
                <c:pt idx="778">
                  <c:v>4.2919999978039414E-3</c:v>
                </c:pt>
                <c:pt idx="779">
                  <c:v>5.2919999943696894E-3</c:v>
                </c:pt>
                <c:pt idx="780">
                  <c:v>4.5799999497830868E-4</c:v>
                </c:pt>
                <c:pt idx="781">
                  <c:v>2.4579999953857623E-3</c:v>
                </c:pt>
                <c:pt idx="782">
                  <c:v>-4.6580000052927062E-3</c:v>
                </c:pt>
                <c:pt idx="783">
                  <c:v>-3.6580000014510006E-3</c:v>
                </c:pt>
                <c:pt idx="784">
                  <c:v>-2.6580000048852526E-3</c:v>
                </c:pt>
                <c:pt idx="785">
                  <c:v>4.3420000001788139E-3</c:v>
                </c:pt>
                <c:pt idx="786">
                  <c:v>1.5079999939189292E-3</c:v>
                </c:pt>
                <c:pt idx="787">
                  <c:v>3.6739999995916151E-3</c:v>
                </c:pt>
                <c:pt idx="788">
                  <c:v>1.3380000018514693E-3</c:v>
                </c:pt>
                <c:pt idx="789">
                  <c:v>-3.2760000030975789E-3</c:v>
                </c:pt>
                <c:pt idx="790">
                  <c:v>5.0000000192085281E-4</c:v>
                </c:pt>
                <c:pt idx="791">
                  <c:v>2.2200000239536166E-4</c:v>
                </c:pt>
                <c:pt idx="792">
                  <c:v>2.2220000028028153E-3</c:v>
                </c:pt>
                <c:pt idx="793">
                  <c:v>-1.5120000025490299E-3</c:v>
                </c:pt>
                <c:pt idx="794">
                  <c:v>-1.9020000036107376E-3</c:v>
                </c:pt>
                <c:pt idx="795">
                  <c:v>-7.200000254670158E-5</c:v>
                </c:pt>
                <c:pt idx="796">
                  <c:v>-2.705999999307096E-3</c:v>
                </c:pt>
                <c:pt idx="797">
                  <c:v>-9.5399999991059303E-3</c:v>
                </c:pt>
                <c:pt idx="798">
                  <c:v>5.1000000530621037E-4</c:v>
                </c:pt>
                <c:pt idx="799">
                  <c:v>7.4519999980111606E-3</c:v>
                </c:pt>
                <c:pt idx="800">
                  <c:v>1.5599999969708733E-3</c:v>
                </c:pt>
                <c:pt idx="801">
                  <c:v>1.5019999991636723E-3</c:v>
                </c:pt>
                <c:pt idx="802">
                  <c:v>1.0000000038417056E-3</c:v>
                </c:pt>
                <c:pt idx="803">
                  <c:v>-5.5560000037075952E-3</c:v>
                </c:pt>
                <c:pt idx="804">
                  <c:v>3.4439999944879673E-3</c:v>
                </c:pt>
                <c:pt idx="805">
                  <c:v>-3.9800000376999378E-4</c:v>
                </c:pt>
                <c:pt idx="806">
                  <c:v>6.0200000007171184E-4</c:v>
                </c:pt>
                <c:pt idx="807">
                  <c:v>-6.7599999601952732E-4</c:v>
                </c:pt>
                <c:pt idx="808">
                  <c:v>-5.2320000031613745E-3</c:v>
                </c:pt>
                <c:pt idx="809">
                  <c:v>-1.2360000037006103E-3</c:v>
                </c:pt>
                <c:pt idx="810">
                  <c:v>3.2079999946290627E-3</c:v>
                </c:pt>
                <c:pt idx="811">
                  <c:v>9.8399999114917591E-4</c:v>
                </c:pt>
                <c:pt idx="812">
                  <c:v>1.9259999971836805E-3</c:v>
                </c:pt>
                <c:pt idx="813">
                  <c:v>-9.6919999996316619E-3</c:v>
                </c:pt>
                <c:pt idx="814">
                  <c:v>-1.2603999995917547E-2</c:v>
                </c:pt>
                <c:pt idx="815">
                  <c:v>3.8800000038463622E-4</c:v>
                </c:pt>
                <c:pt idx="816">
                  <c:v>-1.1680000025080517E-3</c:v>
                </c:pt>
                <c:pt idx="817">
                  <c:v>2.554000006057322E-3</c:v>
                </c:pt>
                <c:pt idx="818">
                  <c:v>2.7200000040465966E-3</c:v>
                </c:pt>
                <c:pt idx="819">
                  <c:v>4.8280000046361238E-3</c:v>
                </c:pt>
                <c:pt idx="820">
                  <c:v>3.603999997721985E-3</c:v>
                </c:pt>
                <c:pt idx="821">
                  <c:v>1.0479999982635491E-3</c:v>
                </c:pt>
                <c:pt idx="822">
                  <c:v>1.4339999979711138E-3</c:v>
                </c:pt>
                <c:pt idx="823">
                  <c:v>-1.2199999764561653E-4</c:v>
                </c:pt>
                <c:pt idx="824">
                  <c:v>5.9999999939464033E-4</c:v>
                </c:pt>
                <c:pt idx="825">
                  <c:v>2.7079999999841675E-3</c:v>
                </c:pt>
                <c:pt idx="826">
                  <c:v>9.2800000129500404E-4</c:v>
                </c:pt>
                <c:pt idx="827">
                  <c:v>-1.3500000059138983E-3</c:v>
                </c:pt>
                <c:pt idx="828">
                  <c:v>4.0360000057262369E-3</c:v>
                </c:pt>
                <c:pt idx="829">
                  <c:v>1.8079999936162494E-3</c:v>
                </c:pt>
                <c:pt idx="830">
                  <c:v>4.8079999978654087E-3</c:v>
                </c:pt>
                <c:pt idx="831">
                  <c:v>-7.479999985662289E-4</c:v>
                </c:pt>
                <c:pt idx="832">
                  <c:v>4.2319999993196689E-3</c:v>
                </c:pt>
                <c:pt idx="833">
                  <c:v>4.505999997491017E-3</c:v>
                </c:pt>
                <c:pt idx="834">
                  <c:v>-2.5520000053802505E-3</c:v>
                </c:pt>
                <c:pt idx="835">
                  <c:v>3.9459999970858917E-3</c:v>
                </c:pt>
                <c:pt idx="836">
                  <c:v>4.9960000033024698E-3</c:v>
                </c:pt>
                <c:pt idx="837">
                  <c:v>3.1620000008842908E-3</c:v>
                </c:pt>
                <c:pt idx="838">
                  <c:v>3.328000006149523E-3</c:v>
                </c:pt>
                <c:pt idx="839">
                  <c:v>6.0459999949671328E-3</c:v>
                </c:pt>
                <c:pt idx="840">
                  <c:v>7.5440000000526197E-3</c:v>
                </c:pt>
                <c:pt idx="841">
                  <c:v>7.4319999985164031E-3</c:v>
                </c:pt>
                <c:pt idx="842">
                  <c:v>5.1539999985834584E-3</c:v>
                </c:pt>
                <c:pt idx="843">
                  <c:v>7.5980000037816353E-3</c:v>
                </c:pt>
                <c:pt idx="844">
                  <c:v>3.1999999919207767E-4</c:v>
                </c:pt>
                <c:pt idx="845">
                  <c:v>2.2619999945163727E-3</c:v>
                </c:pt>
                <c:pt idx="846">
                  <c:v>3.2039999932749197E-3</c:v>
                </c:pt>
                <c:pt idx="847">
                  <c:v>6.3699999955133535E-3</c:v>
                </c:pt>
                <c:pt idx="848">
                  <c:v>5.7560000059311278E-3</c:v>
                </c:pt>
                <c:pt idx="849">
                  <c:v>5.4779999918537214E-3</c:v>
                </c:pt>
                <c:pt idx="850">
                  <c:v>9.4779999926686287E-3</c:v>
                </c:pt>
                <c:pt idx="851">
                  <c:v>3.0879999976605177E-3</c:v>
                </c:pt>
                <c:pt idx="852">
                  <c:v>5.585999992035795E-3</c:v>
                </c:pt>
                <c:pt idx="853">
                  <c:v>8.5859999962849542E-3</c:v>
                </c:pt>
                <c:pt idx="854">
                  <c:v>2.1380000034696423E-3</c:v>
                </c:pt>
                <c:pt idx="855">
                  <c:v>6.1380000042845495E-3</c:v>
                </c:pt>
                <c:pt idx="856">
                  <c:v>7.1380000008502975E-3</c:v>
                </c:pt>
                <c:pt idx="857">
                  <c:v>8.1380000046920031E-3</c:v>
                </c:pt>
                <c:pt idx="858">
                  <c:v>9.1380000012577511E-3</c:v>
                </c:pt>
                <c:pt idx="859">
                  <c:v>8.9680000019143336E-3</c:v>
                </c:pt>
                <c:pt idx="860">
                  <c:v>4.2839999950956553E-3</c:v>
                </c:pt>
                <c:pt idx="861">
                  <c:v>1.3491999998223037E-2</c:v>
                </c:pt>
                <c:pt idx="862">
                  <c:v>1.4491999994788785E-2</c:v>
                </c:pt>
                <c:pt idx="863">
                  <c:v>4.9900000012712553E-3</c:v>
                </c:pt>
                <c:pt idx="864">
                  <c:v>8.989999994810205E-3</c:v>
                </c:pt>
                <c:pt idx="865">
                  <c:v>7.1560000069439411E-3</c:v>
                </c:pt>
                <c:pt idx="866">
                  <c:v>1.054199999634875E-2</c:v>
                </c:pt>
                <c:pt idx="867">
                  <c:v>5.7079999969573691E-3</c:v>
                </c:pt>
                <c:pt idx="868">
                  <c:v>1.1592000002565328E-2</c:v>
                </c:pt>
                <c:pt idx="869">
                  <c:v>-2.4200000189011917E-4</c:v>
                </c:pt>
                <c:pt idx="870">
                  <c:v>1.0923999994702172E-2</c:v>
                </c:pt>
                <c:pt idx="871">
                  <c:v>1.025600000139093E-2</c:v>
                </c:pt>
                <c:pt idx="872">
                  <c:v>1.302399999985937E-2</c:v>
                </c:pt>
                <c:pt idx="873">
                  <c:v>1.2746000007609837E-2</c:v>
                </c:pt>
                <c:pt idx="874">
                  <c:v>1.2131999996199738E-2</c:v>
                </c:pt>
                <c:pt idx="875">
                  <c:v>1.0854000007384457E-2</c:v>
                </c:pt>
                <c:pt idx="876">
                  <c:v>1.0328000003937632E-2</c:v>
                </c:pt>
                <c:pt idx="877">
                  <c:v>1.2042000002111308E-2</c:v>
                </c:pt>
                <c:pt idx="878">
                  <c:v>1.7593999997188803E-2</c:v>
                </c:pt>
                <c:pt idx="879">
                  <c:v>1.4535999995132443E-2</c:v>
                </c:pt>
                <c:pt idx="880">
                  <c:v>1.3478000000759494E-2</c:v>
                </c:pt>
                <c:pt idx="881">
                  <c:v>1.2366000002657529E-2</c:v>
                </c:pt>
                <c:pt idx="882">
                  <c:v>1.4697999999043532E-2</c:v>
                </c:pt>
                <c:pt idx="883">
                  <c:v>1.4142000007268507E-2</c:v>
                </c:pt>
                <c:pt idx="884">
                  <c:v>1.2585999997099862E-2</c:v>
                </c:pt>
                <c:pt idx="885">
                  <c:v>1.3802000001305714E-2</c:v>
                </c:pt>
                <c:pt idx="886">
                  <c:v>1.4801999997871462E-2</c:v>
                </c:pt>
                <c:pt idx="887">
                  <c:v>1.580199999443721E-2</c:v>
                </c:pt>
                <c:pt idx="888">
                  <c:v>1.6321999995852821E-2</c:v>
                </c:pt>
                <c:pt idx="889">
                  <c:v>1.6043999996327329E-2</c:v>
                </c:pt>
                <c:pt idx="890">
                  <c:v>1.720999999815831E-2</c:v>
                </c:pt>
                <c:pt idx="891">
                  <c:v>1.6429999996034894E-2</c:v>
                </c:pt>
                <c:pt idx="892">
                  <c:v>1.8927999997686129E-2</c:v>
                </c:pt>
                <c:pt idx="893">
                  <c:v>2.148000000306638E-2</c:v>
                </c:pt>
                <c:pt idx="894">
                  <c:v>1.9201999995857477E-2</c:v>
                </c:pt>
                <c:pt idx="895">
                  <c:v>1.5645999999833293E-2</c:v>
                </c:pt>
                <c:pt idx="896">
                  <c:v>2.0367999997688457E-2</c:v>
                </c:pt>
                <c:pt idx="897">
                  <c:v>1.8144000001484528E-2</c:v>
                </c:pt>
                <c:pt idx="898">
                  <c:v>1.6529999993508682E-2</c:v>
                </c:pt>
                <c:pt idx="899">
                  <c:v>1.8529999993916135E-2</c:v>
                </c:pt>
                <c:pt idx="900">
                  <c:v>2.2529999994731043E-2</c:v>
                </c:pt>
                <c:pt idx="901">
                  <c:v>1.8803999999363441E-2</c:v>
                </c:pt>
                <c:pt idx="902">
                  <c:v>2.1579999993264209E-2</c:v>
                </c:pt>
                <c:pt idx="903">
                  <c:v>1.8467999994754791E-2</c:v>
                </c:pt>
                <c:pt idx="904">
                  <c:v>2.2854000002553221E-2</c:v>
                </c:pt>
                <c:pt idx="905">
                  <c:v>1.9019999999727588E-2</c:v>
                </c:pt>
                <c:pt idx="906">
                  <c:v>1.9626000001153443E-2</c:v>
                </c:pt>
                <c:pt idx="907">
                  <c:v>1.8733999997493811E-2</c:v>
                </c:pt>
                <c:pt idx="908">
                  <c:v>1.9374000003153924E-2</c:v>
                </c:pt>
                <c:pt idx="909">
                  <c:v>2.7423999999882653E-2</c:v>
                </c:pt>
                <c:pt idx="910">
                  <c:v>1.7145999998319894E-2</c:v>
                </c:pt>
                <c:pt idx="911">
                  <c:v>2.2087999997893348E-2</c:v>
                </c:pt>
                <c:pt idx="912">
                  <c:v>2.4087999998300802E-2</c:v>
                </c:pt>
                <c:pt idx="913">
                  <c:v>2.8532000003906433E-2</c:v>
                </c:pt>
                <c:pt idx="914">
                  <c:v>2.2420000001147855E-2</c:v>
                </c:pt>
                <c:pt idx="915">
                  <c:v>2.4137999993399717E-2</c:v>
                </c:pt>
                <c:pt idx="916">
                  <c:v>2.601400000276044E-2</c:v>
                </c:pt>
                <c:pt idx="917">
                  <c:v>2.8345999999146443E-2</c:v>
                </c:pt>
                <c:pt idx="918">
                  <c:v>2.6511999996728264E-2</c:v>
                </c:pt>
                <c:pt idx="919">
                  <c:v>2.6677999994717538E-2</c:v>
                </c:pt>
                <c:pt idx="920">
                  <c:v>2.378599999792641E-2</c:v>
                </c:pt>
                <c:pt idx="921">
                  <c:v>2.4766000002273358E-2</c:v>
                </c:pt>
                <c:pt idx="922">
                  <c:v>2.536800000234507E-2</c:v>
                </c:pt>
                <c:pt idx="923">
                  <c:v>2.8367999999318272E-2</c:v>
                </c:pt>
                <c:pt idx="924">
                  <c:v>2.936799999588402E-2</c:v>
                </c:pt>
                <c:pt idx="925">
                  <c:v>3.4368000000540633E-2</c:v>
                </c:pt>
                <c:pt idx="926">
                  <c:v>3.5367999997106381E-2</c:v>
                </c:pt>
                <c:pt idx="927">
                  <c:v>2.8310000001511071E-2</c:v>
                </c:pt>
                <c:pt idx="928">
                  <c:v>3.0807999995886348E-2</c:v>
                </c:pt>
                <c:pt idx="929">
                  <c:v>2.9190000001108274E-2</c:v>
                </c:pt>
                <c:pt idx="931">
                  <c:v>3.7477999998372979E-2</c:v>
                </c:pt>
                <c:pt idx="932">
                  <c:v>3.6860000000160653E-2</c:v>
                </c:pt>
                <c:pt idx="933">
                  <c:v>3.4304000000702217E-2</c:v>
                </c:pt>
                <c:pt idx="934">
                  <c:v>3.9411999998264946E-2</c:v>
                </c:pt>
                <c:pt idx="937">
                  <c:v>3.8906000001588836E-2</c:v>
                </c:pt>
                <c:pt idx="938">
                  <c:v>3.3894000000145752E-2</c:v>
                </c:pt>
                <c:pt idx="939">
                  <c:v>4.1724000002432149E-2</c:v>
                </c:pt>
                <c:pt idx="940">
                  <c:v>4.0275999999721535E-2</c:v>
                </c:pt>
                <c:pt idx="942">
                  <c:v>4.6861999995599035E-2</c:v>
                </c:pt>
                <c:pt idx="943">
                  <c:v>4.663799999980256E-2</c:v>
                </c:pt>
                <c:pt idx="944">
                  <c:v>4.513599999336293E-2</c:v>
                </c:pt>
                <c:pt idx="945">
                  <c:v>4.5854000003600959E-2</c:v>
                </c:pt>
                <c:pt idx="946">
                  <c:v>4.6854000000166707E-2</c:v>
                </c:pt>
                <c:pt idx="947">
                  <c:v>4.8016000000643544E-2</c:v>
                </c:pt>
                <c:pt idx="949">
                  <c:v>4.8070000004372559E-2</c:v>
                </c:pt>
                <c:pt idx="950">
                  <c:v>4.7788000003492925E-2</c:v>
                </c:pt>
                <c:pt idx="951">
                  <c:v>5.1120000003720634E-2</c:v>
                </c:pt>
                <c:pt idx="952">
                  <c:v>4.5286000000487547E-2</c:v>
                </c:pt>
                <c:pt idx="953">
                  <c:v>4.9112000000604894E-2</c:v>
                </c:pt>
                <c:pt idx="954">
                  <c:v>5.1444000004266854E-2</c:v>
                </c:pt>
                <c:pt idx="955">
                  <c:v>5.0053999992087483E-2</c:v>
                </c:pt>
                <c:pt idx="956">
                  <c:v>5.210399999486981E-2</c:v>
                </c:pt>
                <c:pt idx="957">
                  <c:v>5.7913999997253995E-2</c:v>
                </c:pt>
                <c:pt idx="958">
                  <c:v>5.6855999995605089E-2</c:v>
                </c:pt>
                <c:pt idx="959">
                  <c:v>5.7021999993594363E-2</c:v>
                </c:pt>
                <c:pt idx="960">
                  <c:v>5.8905999998387415E-2</c:v>
                </c:pt>
                <c:pt idx="961">
                  <c:v>5.929199999809498E-2</c:v>
                </c:pt>
                <c:pt idx="962">
                  <c:v>6.0956000001169741E-2</c:v>
                </c:pt>
                <c:pt idx="963">
                  <c:v>5.7565999995858874E-2</c:v>
                </c:pt>
                <c:pt idx="964">
                  <c:v>6.0113999999884982E-2</c:v>
                </c:pt>
                <c:pt idx="965">
                  <c:v>6.0279999997874256E-2</c:v>
                </c:pt>
                <c:pt idx="967">
                  <c:v>6.1723999999230728E-2</c:v>
                </c:pt>
                <c:pt idx="968">
                  <c:v>6.913899999926798E-2</c:v>
                </c:pt>
                <c:pt idx="969">
                  <c:v>6.2105999997584149E-2</c:v>
                </c:pt>
                <c:pt idx="970">
                  <c:v>6.1155999996117316E-2</c:v>
                </c:pt>
                <c:pt idx="971">
                  <c:v>6.5155999996932223E-2</c:v>
                </c:pt>
                <c:pt idx="972">
                  <c:v>6.985799999529263E-2</c:v>
                </c:pt>
                <c:pt idx="973">
                  <c:v>6.7517999996198341E-2</c:v>
                </c:pt>
                <c:pt idx="974">
                  <c:v>6.7294000000401866E-2</c:v>
                </c:pt>
                <c:pt idx="975">
                  <c:v>7.1791999995184597E-2</c:v>
                </c:pt>
                <c:pt idx="976">
                  <c:v>7.0236000006843824E-2</c:v>
                </c:pt>
                <c:pt idx="977">
                  <c:v>7.5344000004406553E-2</c:v>
                </c:pt>
                <c:pt idx="978">
                  <c:v>7.3066000004473608E-2</c:v>
                </c:pt>
                <c:pt idx="979">
                  <c:v>6.9398000006913207E-2</c:v>
                </c:pt>
                <c:pt idx="981">
                  <c:v>8.2959999999729916E-2</c:v>
                </c:pt>
                <c:pt idx="982">
                  <c:v>7.9569999994419049E-2</c:v>
                </c:pt>
                <c:pt idx="983">
                  <c:v>8.2068000003346242E-2</c:v>
                </c:pt>
                <c:pt idx="984">
                  <c:v>7.9952000000048429E-2</c:v>
                </c:pt>
                <c:pt idx="985">
                  <c:v>8.4118000006128568E-2</c:v>
                </c:pt>
                <c:pt idx="986">
                  <c:v>8.4724000000278465E-2</c:v>
                </c:pt>
                <c:pt idx="987">
                  <c:v>8.5943999998562504E-2</c:v>
                </c:pt>
                <c:pt idx="988">
                  <c:v>8.6110000003827736E-2</c:v>
                </c:pt>
                <c:pt idx="989">
                  <c:v>8.5275999997975305E-2</c:v>
                </c:pt>
                <c:pt idx="990">
                  <c:v>8.627600000181701E-2</c:v>
                </c:pt>
                <c:pt idx="991">
                  <c:v>9.1985999999451451E-2</c:v>
                </c:pt>
                <c:pt idx="992">
                  <c:v>8.7650000001303852E-2</c:v>
                </c:pt>
                <c:pt idx="993">
                  <c:v>8.9650000001711305E-2</c:v>
                </c:pt>
                <c:pt idx="995">
                  <c:v>9.5119999998132698E-2</c:v>
                </c:pt>
                <c:pt idx="996">
                  <c:v>9.5339999992575031E-2</c:v>
                </c:pt>
                <c:pt idx="997">
                  <c:v>9.3227999997907318E-2</c:v>
                </c:pt>
                <c:pt idx="998">
                  <c:v>9.6838000004936475E-2</c:v>
                </c:pt>
                <c:pt idx="999">
                  <c:v>9.7838000001502223E-2</c:v>
                </c:pt>
                <c:pt idx="1000">
                  <c:v>9.700400000292575E-2</c:v>
                </c:pt>
                <c:pt idx="1001">
                  <c:v>9.4111999998858664E-2</c:v>
                </c:pt>
                <c:pt idx="1002">
                  <c:v>9.7887999996601138E-2</c:v>
                </c:pt>
                <c:pt idx="1003">
                  <c:v>9.7995999996783212E-2</c:v>
                </c:pt>
                <c:pt idx="1006">
                  <c:v>0.10199599999759812</c:v>
                </c:pt>
                <c:pt idx="1008">
                  <c:v>0.10115399999631336</c:v>
                </c:pt>
                <c:pt idx="1009">
                  <c:v>9.9037999993015546E-2</c:v>
                </c:pt>
                <c:pt idx="1010">
                  <c:v>0.10727599999518134</c:v>
                </c:pt>
                <c:pt idx="1011">
                  <c:v>0.10827599999902304</c:v>
                </c:pt>
                <c:pt idx="1012">
                  <c:v>0.11165800000162562</c:v>
                </c:pt>
                <c:pt idx="1013">
                  <c:v>0.10648799999762559</c:v>
                </c:pt>
                <c:pt idx="1015">
                  <c:v>0.1111700000037672</c:v>
                </c:pt>
                <c:pt idx="1016">
                  <c:v>0.1178760000038892</c:v>
                </c:pt>
                <c:pt idx="1017">
                  <c:v>0.11604200000147102</c:v>
                </c:pt>
                <c:pt idx="1018">
                  <c:v>0.1208180000030552</c:v>
                </c:pt>
                <c:pt idx="1019">
                  <c:v>0.1214819999950123</c:v>
                </c:pt>
                <c:pt idx="1020">
                  <c:v>0.1190439999991213</c:v>
                </c:pt>
                <c:pt idx="1022">
                  <c:v>0.12588600000162842</c:v>
                </c:pt>
                <c:pt idx="1023">
                  <c:v>0.12533000000257744</c:v>
                </c:pt>
                <c:pt idx="1025">
                  <c:v>0.12721400000009453</c:v>
                </c:pt>
                <c:pt idx="1026">
                  <c:v>0.12193600000318838</c:v>
                </c:pt>
                <c:pt idx="1027">
                  <c:v>0.12593600000400329</c:v>
                </c:pt>
                <c:pt idx="1030">
                  <c:v>0.12787799999205163</c:v>
                </c:pt>
                <c:pt idx="1031">
                  <c:v>0.12692799999786075</c:v>
                </c:pt>
                <c:pt idx="1032">
                  <c:v>0.13125199999922188</c:v>
                </c:pt>
                <c:pt idx="1033">
                  <c:v>0.1310280000034254</c:v>
                </c:pt>
                <c:pt idx="1035">
                  <c:v>0.12436999999772524</c:v>
                </c:pt>
                <c:pt idx="1037">
                  <c:v>0.13853599999856669</c:v>
                </c:pt>
                <c:pt idx="1043">
                  <c:v>0.14213800000288757</c:v>
                </c:pt>
                <c:pt idx="1044">
                  <c:v>0.13958200000342913</c:v>
                </c:pt>
                <c:pt idx="1045">
                  <c:v>0.13626800000201911</c:v>
                </c:pt>
                <c:pt idx="1047">
                  <c:v>0.15536799999972573</c:v>
                </c:pt>
                <c:pt idx="1048">
                  <c:v>0.14280799999687588</c:v>
                </c:pt>
                <c:pt idx="1053">
                  <c:v>0.1490200000043842</c:v>
                </c:pt>
                <c:pt idx="1054">
                  <c:v>0.14140600000246195</c:v>
                </c:pt>
                <c:pt idx="1055">
                  <c:v>0.14732000000367407</c:v>
                </c:pt>
                <c:pt idx="1058">
                  <c:v>0.15606599999591708</c:v>
                </c:pt>
                <c:pt idx="1059">
                  <c:v>0.14997600000060629</c:v>
                </c:pt>
                <c:pt idx="1061">
                  <c:v>0.15191000000049826</c:v>
                </c:pt>
                <c:pt idx="1065">
                  <c:v>0.15913999999611406</c:v>
                </c:pt>
                <c:pt idx="1067">
                  <c:v>0.16052599999966333</c:v>
                </c:pt>
                <c:pt idx="1068">
                  <c:v>0.15946800000529038</c:v>
                </c:pt>
                <c:pt idx="1072">
                  <c:v>0.16457799999625422</c:v>
                </c:pt>
                <c:pt idx="1088">
                  <c:v>0.17416199999570381</c:v>
                </c:pt>
                <c:pt idx="1093">
                  <c:v>0.17467400000168709</c:v>
                </c:pt>
                <c:pt idx="1110">
                  <c:v>0.17699799999536481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8D-47F5-A86B-321F314E3CED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2'!$D$21:$D$44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2'!$J$21:$J$2923</c:f>
              <c:numCache>
                <c:formatCode>General</c:formatCode>
                <c:ptCount val="2903"/>
                <c:pt idx="195">
                  <c:v>-5.0043000002915505E-2</c:v>
                </c:pt>
                <c:pt idx="386">
                  <c:v>-3.1513000001723412E-2</c:v>
                </c:pt>
                <c:pt idx="390">
                  <c:v>-3.1153999996604398E-2</c:v>
                </c:pt>
                <c:pt idx="546">
                  <c:v>-2.9388000002654735E-2</c:v>
                </c:pt>
                <c:pt idx="550">
                  <c:v>-3.3197000004292931E-2</c:v>
                </c:pt>
                <c:pt idx="569">
                  <c:v>1.0400000028312206E-3</c:v>
                </c:pt>
                <c:pt idx="570">
                  <c:v>4.0399999998044223E-3</c:v>
                </c:pt>
                <c:pt idx="586">
                  <c:v>-2.2820000012870878E-3</c:v>
                </c:pt>
                <c:pt idx="588">
                  <c:v>-4.1740000015124679E-3</c:v>
                </c:pt>
                <c:pt idx="591">
                  <c:v>-1.9000000029336661E-3</c:v>
                </c:pt>
                <c:pt idx="595">
                  <c:v>4.1999992390628904E-5</c:v>
                </c:pt>
                <c:pt idx="597">
                  <c:v>-1.4139999984763563E-3</c:v>
                </c:pt>
                <c:pt idx="601">
                  <c:v>2.9080000022077002E-3</c:v>
                </c:pt>
                <c:pt idx="606">
                  <c:v>9.111000006669201E-3</c:v>
                </c:pt>
                <c:pt idx="657">
                  <c:v>-1.2199999982840382E-3</c:v>
                </c:pt>
                <c:pt idx="661">
                  <c:v>-1.2360000037006103E-3</c:v>
                </c:pt>
                <c:pt idx="666">
                  <c:v>-1.1200000080862083E-3</c:v>
                </c:pt>
                <c:pt idx="678">
                  <c:v>-6.7599999601952732E-4</c:v>
                </c:pt>
                <c:pt idx="686">
                  <c:v>-1.8559999953140505E-3</c:v>
                </c:pt>
                <c:pt idx="935">
                  <c:v>3.70519999996759E-2</c:v>
                </c:pt>
                <c:pt idx="936">
                  <c:v>3.7318000002414919E-2</c:v>
                </c:pt>
                <c:pt idx="948">
                  <c:v>4.693799999949988E-2</c:v>
                </c:pt>
                <c:pt idx="1004">
                  <c:v>9.8096000001532957E-2</c:v>
                </c:pt>
                <c:pt idx="1007">
                  <c:v>9.8114000000350643E-2</c:v>
                </c:pt>
                <c:pt idx="1021">
                  <c:v>0.12032599999656668</c:v>
                </c:pt>
                <c:pt idx="1024">
                  <c:v>0.12301400000433205</c:v>
                </c:pt>
                <c:pt idx="1038">
                  <c:v>0.135258000002068</c:v>
                </c:pt>
                <c:pt idx="1046">
                  <c:v>0.14115999999921769</c:v>
                </c:pt>
                <c:pt idx="1051">
                  <c:v>0.14265999999770429</c:v>
                </c:pt>
                <c:pt idx="1060">
                  <c:v>0.15067000000271946</c:v>
                </c:pt>
                <c:pt idx="1062">
                  <c:v>0.15301999999792315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28D-47F5-A86B-321F314E3CED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2'!$K$21:$K$2923</c:f>
              <c:numCache>
                <c:formatCode>General</c:formatCode>
                <c:ptCount val="2903"/>
                <c:pt idx="930">
                  <c:v>3.3673999998427462E-2</c:v>
                </c:pt>
                <c:pt idx="966">
                  <c:v>6.227999999828171E-2</c:v>
                </c:pt>
                <c:pt idx="994">
                  <c:v>9.4073999993270263E-2</c:v>
                </c:pt>
                <c:pt idx="1005">
                  <c:v>9.8495999998704065E-2</c:v>
                </c:pt>
                <c:pt idx="1014">
                  <c:v>0.10829800000647083</c:v>
                </c:pt>
                <c:pt idx="1028">
                  <c:v>0.12538000000495231</c:v>
                </c:pt>
                <c:pt idx="1029">
                  <c:v>0.12561199999618111</c:v>
                </c:pt>
                <c:pt idx="1034">
                  <c:v>0.13265600000158884</c:v>
                </c:pt>
                <c:pt idx="1036">
                  <c:v>0.13496999999915715</c:v>
                </c:pt>
                <c:pt idx="1039">
                  <c:v>0.13497199999983422</c:v>
                </c:pt>
                <c:pt idx="1040">
                  <c:v>0.1350120000060997</c:v>
                </c:pt>
                <c:pt idx="1041">
                  <c:v>0.13562999999703607</c:v>
                </c:pt>
                <c:pt idx="1042">
                  <c:v>0.13562999999703607</c:v>
                </c:pt>
                <c:pt idx="1049">
                  <c:v>0.14279599999281345</c:v>
                </c:pt>
                <c:pt idx="1050">
                  <c:v>0.14267200000176672</c:v>
                </c:pt>
                <c:pt idx="1052">
                  <c:v>0.14338000000134343</c:v>
                </c:pt>
                <c:pt idx="1056">
                  <c:v>0.14981799999804934</c:v>
                </c:pt>
                <c:pt idx="1057">
                  <c:v>0.15604599999642232</c:v>
                </c:pt>
                <c:pt idx="1063">
                  <c:v>0.15239999999903375</c:v>
                </c:pt>
                <c:pt idx="1064">
                  <c:v>0.15647000000171829</c:v>
                </c:pt>
                <c:pt idx="1066">
                  <c:v>0.1575379999994766</c:v>
                </c:pt>
                <c:pt idx="1069">
                  <c:v>0.15967799999634735</c:v>
                </c:pt>
                <c:pt idx="1070">
                  <c:v>0.1597780000010971</c:v>
                </c:pt>
                <c:pt idx="1071">
                  <c:v>0.16017799999826821</c:v>
                </c:pt>
                <c:pt idx="1073">
                  <c:v>0.16462199999659788</c:v>
                </c:pt>
                <c:pt idx="1074">
                  <c:v>0.16539199999533594</c:v>
                </c:pt>
                <c:pt idx="1075">
                  <c:v>0.16582999999809545</c:v>
                </c:pt>
                <c:pt idx="1076">
                  <c:v>0.16569100000197068</c:v>
                </c:pt>
                <c:pt idx="1077">
                  <c:v>0.16572100000485079</c:v>
                </c:pt>
                <c:pt idx="1078">
                  <c:v>0.16556199999467935</c:v>
                </c:pt>
                <c:pt idx="1079">
                  <c:v>0.16656199999852106</c:v>
                </c:pt>
                <c:pt idx="1080">
                  <c:v>0.16882400000031339</c:v>
                </c:pt>
                <c:pt idx="1081">
                  <c:v>0.16926799999782816</c:v>
                </c:pt>
                <c:pt idx="1082">
                  <c:v>0.16999800000485266</c:v>
                </c:pt>
                <c:pt idx="1083">
                  <c:v>0.17139799999858951</c:v>
                </c:pt>
                <c:pt idx="1084">
                  <c:v>0.16949400000157766</c:v>
                </c:pt>
                <c:pt idx="1085">
                  <c:v>0.17044800000439864</c:v>
                </c:pt>
                <c:pt idx="1086">
                  <c:v>0.17003200000181096</c:v>
                </c:pt>
                <c:pt idx="1087">
                  <c:v>0.17033200000150828</c:v>
                </c:pt>
                <c:pt idx="1089">
                  <c:v>0.17181799999525538</c:v>
                </c:pt>
                <c:pt idx="1090">
                  <c:v>0.17201799999747891</c:v>
                </c:pt>
                <c:pt idx="1091">
                  <c:v>0.17201799999747891</c:v>
                </c:pt>
                <c:pt idx="1092">
                  <c:v>0.17222000000037951</c:v>
                </c:pt>
                <c:pt idx="1094">
                  <c:v>0.17342899999493966</c:v>
                </c:pt>
                <c:pt idx="1095">
                  <c:v>0.17312600000150269</c:v>
                </c:pt>
                <c:pt idx="1096">
                  <c:v>0.17332600000372622</c:v>
                </c:pt>
                <c:pt idx="1097">
                  <c:v>0.17315699999744538</c:v>
                </c:pt>
                <c:pt idx="1098">
                  <c:v>0.17373000000225147</c:v>
                </c:pt>
                <c:pt idx="1099">
                  <c:v>0.17373000000225147</c:v>
                </c:pt>
                <c:pt idx="1100">
                  <c:v>0.17379600000276696</c:v>
                </c:pt>
                <c:pt idx="1101">
                  <c:v>0.17389600000024075</c:v>
                </c:pt>
                <c:pt idx="1102">
                  <c:v>0.17363999999361113</c:v>
                </c:pt>
                <c:pt idx="1103">
                  <c:v>0.1736799999998766</c:v>
                </c:pt>
                <c:pt idx="1104">
                  <c:v>0.17348400000628317</c:v>
                </c:pt>
                <c:pt idx="1105">
                  <c:v>0.17380599999887636</c:v>
                </c:pt>
                <c:pt idx="1106">
                  <c:v>0.17380599999887636</c:v>
                </c:pt>
                <c:pt idx="1107">
                  <c:v>0.17400600000109989</c:v>
                </c:pt>
                <c:pt idx="1108">
                  <c:v>0.17379399999481393</c:v>
                </c:pt>
                <c:pt idx="1109">
                  <c:v>0.17368400000123074</c:v>
                </c:pt>
                <c:pt idx="1111">
                  <c:v>0.17315599999710685</c:v>
                </c:pt>
                <c:pt idx="1112">
                  <c:v>0.17345599999680417</c:v>
                </c:pt>
                <c:pt idx="1113">
                  <c:v>0.17345599999680417</c:v>
                </c:pt>
                <c:pt idx="1114">
                  <c:v>0.17300800000521122</c:v>
                </c:pt>
                <c:pt idx="1115">
                  <c:v>0.17350799999985611</c:v>
                </c:pt>
                <c:pt idx="1116">
                  <c:v>0.17370600000140257</c:v>
                </c:pt>
                <c:pt idx="1117">
                  <c:v>0.17355800000223098</c:v>
                </c:pt>
                <c:pt idx="1118">
                  <c:v>0.17368799999530893</c:v>
                </c:pt>
                <c:pt idx="1119">
                  <c:v>0.17362599999614758</c:v>
                </c:pt>
                <c:pt idx="1120">
                  <c:v>0.17439400000148453</c:v>
                </c:pt>
                <c:pt idx="1121">
                  <c:v>0.17489400000340538</c:v>
                </c:pt>
                <c:pt idx="1122">
                  <c:v>0.17493599999579601</c:v>
                </c:pt>
                <c:pt idx="1123">
                  <c:v>0.17493599999579601</c:v>
                </c:pt>
                <c:pt idx="1124">
                  <c:v>0.175838000002841</c:v>
                </c:pt>
                <c:pt idx="1125">
                  <c:v>0.17603800000506453</c:v>
                </c:pt>
                <c:pt idx="1126">
                  <c:v>0.17805699999735225</c:v>
                </c:pt>
                <c:pt idx="1127">
                  <c:v>0.17695599999569822</c:v>
                </c:pt>
                <c:pt idx="1128">
                  <c:v>0.17900499999814201</c:v>
                </c:pt>
                <c:pt idx="1129">
                  <c:v>0.1774680000016815</c:v>
                </c:pt>
                <c:pt idx="1130">
                  <c:v>0.1772179999970831</c:v>
                </c:pt>
                <c:pt idx="1131">
                  <c:v>0.17965099999855738</c:v>
                </c:pt>
                <c:pt idx="1132">
                  <c:v>0.17822399999568006</c:v>
                </c:pt>
                <c:pt idx="1133">
                  <c:v>0.17861699999775738</c:v>
                </c:pt>
                <c:pt idx="1134">
                  <c:v>0.1834789999993518</c:v>
                </c:pt>
                <c:pt idx="1135">
                  <c:v>0.17933800000173505</c:v>
                </c:pt>
                <c:pt idx="1136">
                  <c:v>0.18118699999467935</c:v>
                </c:pt>
                <c:pt idx="1137">
                  <c:v>0.17835299999569543</c:v>
                </c:pt>
                <c:pt idx="1138">
                  <c:v>0.17916799999511568</c:v>
                </c:pt>
                <c:pt idx="1139">
                  <c:v>0.17526100000395672</c:v>
                </c:pt>
                <c:pt idx="1140">
                  <c:v>0.17880999999761116</c:v>
                </c:pt>
                <c:pt idx="1141">
                  <c:v>0.17927400000189664</c:v>
                </c:pt>
                <c:pt idx="1142">
                  <c:v>0.17987400000129128</c:v>
                </c:pt>
                <c:pt idx="1143">
                  <c:v>0.1790160000018659</c:v>
                </c:pt>
                <c:pt idx="1144">
                  <c:v>0.17981600000348408</c:v>
                </c:pt>
                <c:pt idx="1145">
                  <c:v>0.17892399999982445</c:v>
                </c:pt>
                <c:pt idx="1146">
                  <c:v>0.17992400000366615</c:v>
                </c:pt>
                <c:pt idx="1147">
                  <c:v>0.17968999999720836</c:v>
                </c:pt>
                <c:pt idx="1148">
                  <c:v>0.18009000000165543</c:v>
                </c:pt>
                <c:pt idx="1149">
                  <c:v>0.181934000000183</c:v>
                </c:pt>
                <c:pt idx="1150">
                  <c:v>0.181934000000183</c:v>
                </c:pt>
                <c:pt idx="1151">
                  <c:v>0.18371000000479398</c:v>
                </c:pt>
                <c:pt idx="1152">
                  <c:v>0.18220000000292202</c:v>
                </c:pt>
                <c:pt idx="1153">
                  <c:v>0.18319999999948777</c:v>
                </c:pt>
                <c:pt idx="1154">
                  <c:v>0.18236599999363534</c:v>
                </c:pt>
                <c:pt idx="1155">
                  <c:v>0.18326600000000326</c:v>
                </c:pt>
                <c:pt idx="1156">
                  <c:v>0.18180999999458436</c:v>
                </c:pt>
                <c:pt idx="1157">
                  <c:v>0.18380999999499181</c:v>
                </c:pt>
                <c:pt idx="1158">
                  <c:v>0.18389299999398645</c:v>
                </c:pt>
                <c:pt idx="1159">
                  <c:v>0.18610800000169547</c:v>
                </c:pt>
                <c:pt idx="1160">
                  <c:v>0.18219200000021374</c:v>
                </c:pt>
                <c:pt idx="1161">
                  <c:v>0.1830919999993057</c:v>
                </c:pt>
                <c:pt idx="1162">
                  <c:v>0.18617799999628915</c:v>
                </c:pt>
                <c:pt idx="1163">
                  <c:v>0.18697799999790732</c:v>
                </c:pt>
                <c:pt idx="1164">
                  <c:v>0.18714400000317255</c:v>
                </c:pt>
                <c:pt idx="1165">
                  <c:v>0.1855879999930039</c:v>
                </c:pt>
                <c:pt idx="1166">
                  <c:v>0.1866879999943194</c:v>
                </c:pt>
                <c:pt idx="1167">
                  <c:v>0.18491999999969266</c:v>
                </c:pt>
                <c:pt idx="1168">
                  <c:v>0.18721999999979744</c:v>
                </c:pt>
                <c:pt idx="1169">
                  <c:v>0.18486200000188546</c:v>
                </c:pt>
                <c:pt idx="1170">
                  <c:v>0.18716200000199024</c:v>
                </c:pt>
                <c:pt idx="1171">
                  <c:v>0.18700199999875622</c:v>
                </c:pt>
                <c:pt idx="1172">
                  <c:v>0.18730199999845354</c:v>
                </c:pt>
                <c:pt idx="1173">
                  <c:v>0.18730199999845354</c:v>
                </c:pt>
                <c:pt idx="1174">
                  <c:v>0.18760199999815086</c:v>
                </c:pt>
                <c:pt idx="1175">
                  <c:v>0.18777799999952549</c:v>
                </c:pt>
                <c:pt idx="1176">
                  <c:v>0.18807799999922281</c:v>
                </c:pt>
                <c:pt idx="1177">
                  <c:v>0.19214599999395432</c:v>
                </c:pt>
                <c:pt idx="1178">
                  <c:v>0.19234599999617785</c:v>
                </c:pt>
                <c:pt idx="1179">
                  <c:v>0.19253200000093784</c:v>
                </c:pt>
                <c:pt idx="1180">
                  <c:v>0.19273199999588542</c:v>
                </c:pt>
                <c:pt idx="1181">
                  <c:v>0.19269799999892712</c:v>
                </c:pt>
                <c:pt idx="1182">
                  <c:v>0.1927979999964009</c:v>
                </c:pt>
                <c:pt idx="1183">
                  <c:v>0.19380599999567494</c:v>
                </c:pt>
                <c:pt idx="1184">
                  <c:v>0.19400599999789847</c:v>
                </c:pt>
                <c:pt idx="1185">
                  <c:v>0.19146599999658065</c:v>
                </c:pt>
                <c:pt idx="1186">
                  <c:v>0.19179799999983516</c:v>
                </c:pt>
                <c:pt idx="1187">
                  <c:v>0.19479800000408432</c:v>
                </c:pt>
                <c:pt idx="1188">
                  <c:v>0.19174000000202795</c:v>
                </c:pt>
                <c:pt idx="1189">
                  <c:v>0.19413999999960652</c:v>
                </c:pt>
                <c:pt idx="1190">
                  <c:v>0.1916819999969448</c:v>
                </c:pt>
                <c:pt idx="1191">
                  <c:v>0.19438199999422068</c:v>
                </c:pt>
                <c:pt idx="1192">
                  <c:v>0.19892400000389898</c:v>
                </c:pt>
                <c:pt idx="1193">
                  <c:v>0.1978499999968335</c:v>
                </c:pt>
                <c:pt idx="1194">
                  <c:v>0.19974999999976717</c:v>
                </c:pt>
                <c:pt idx="1195">
                  <c:v>0.20529999999416759</c:v>
                </c:pt>
                <c:pt idx="1196">
                  <c:v>0.20559999999386491</c:v>
                </c:pt>
                <c:pt idx="1197">
                  <c:v>0.20579400000133319</c:v>
                </c:pt>
                <c:pt idx="1198">
                  <c:v>0.20599399999628076</c:v>
                </c:pt>
                <c:pt idx="1199">
                  <c:v>0.20590200000151526</c:v>
                </c:pt>
                <c:pt idx="1200">
                  <c:v>0.20610199999646284</c:v>
                </c:pt>
                <c:pt idx="1201">
                  <c:v>0.20869599999423372</c:v>
                </c:pt>
                <c:pt idx="1202">
                  <c:v>0.20889599999645725</c:v>
                </c:pt>
                <c:pt idx="1203">
                  <c:v>0.20883799999865005</c:v>
                </c:pt>
                <c:pt idx="1204">
                  <c:v>0.20996200000081444</c:v>
                </c:pt>
                <c:pt idx="1205">
                  <c:v>0.20996200000081444</c:v>
                </c:pt>
                <c:pt idx="1206">
                  <c:v>0.21036199999798555</c:v>
                </c:pt>
                <c:pt idx="1207">
                  <c:v>0.21029400000406895</c:v>
                </c:pt>
                <c:pt idx="1208">
                  <c:v>0.21029400000406895</c:v>
                </c:pt>
                <c:pt idx="1209">
                  <c:v>0.21049399999901652</c:v>
                </c:pt>
                <c:pt idx="1210">
                  <c:v>0.20973800000501797</c:v>
                </c:pt>
                <c:pt idx="1211">
                  <c:v>0.21043800000188639</c:v>
                </c:pt>
                <c:pt idx="1212">
                  <c:v>0.21073800000158371</c:v>
                </c:pt>
                <c:pt idx="1213">
                  <c:v>0.20967999999993481</c:v>
                </c:pt>
                <c:pt idx="1214">
                  <c:v>0.2101799999945797</c:v>
                </c:pt>
                <c:pt idx="1215">
                  <c:v>0.21067999999650056</c:v>
                </c:pt>
                <c:pt idx="1216">
                  <c:v>0.2106019999991986</c:v>
                </c:pt>
                <c:pt idx="1217">
                  <c:v>0.21140200000081677</c:v>
                </c:pt>
                <c:pt idx="1218">
                  <c:v>0.21140200000081677</c:v>
                </c:pt>
                <c:pt idx="1219">
                  <c:v>0.21098000000347383</c:v>
                </c:pt>
                <c:pt idx="1220">
                  <c:v>0.21422399999573827</c:v>
                </c:pt>
                <c:pt idx="1221">
                  <c:v>0.21505599999363767</c:v>
                </c:pt>
                <c:pt idx="1222">
                  <c:v>0.21608199999900535</c:v>
                </c:pt>
                <c:pt idx="1223">
                  <c:v>0.21892400000069756</c:v>
                </c:pt>
                <c:pt idx="1224">
                  <c:v>0.21866799999406794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28D-47F5-A86B-321F314E3CED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2'!$L$21:$L$2923</c:f>
              <c:numCache>
                <c:formatCode>General</c:formatCode>
                <c:ptCount val="2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28D-47F5-A86B-321F314E3CED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2'!$M$21:$M$2923</c:f>
              <c:numCache>
                <c:formatCode>General</c:formatCode>
                <c:ptCount val="2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28D-47F5-A86B-321F314E3CED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</c:numCache>
            </c:numRef>
          </c:xVal>
          <c:yVal>
            <c:numRef>
              <c:f>'Active 2'!$N$21:$N$2923</c:f>
              <c:numCache>
                <c:formatCode>General</c:formatCode>
                <c:ptCount val="2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28D-47F5-A86B-321F314E3CED}"/>
            </c:ext>
          </c:extLst>
        </c:ser>
        <c:ser>
          <c:idx val="7"/>
          <c:order val="7"/>
          <c:tx>
            <c:strRef>
              <c:f>'Active 2'!$AX$1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2'!$AW$2:$AW$202</c:f>
              <c:numCache>
                <c:formatCode>General</c:formatCode>
                <c:ptCount val="201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  <c:pt idx="107">
                  <c:v>11400</c:v>
                </c:pt>
                <c:pt idx="108">
                  <c:v>11600</c:v>
                </c:pt>
                <c:pt idx="109">
                  <c:v>11800</c:v>
                </c:pt>
                <c:pt idx="110">
                  <c:v>12000</c:v>
                </c:pt>
                <c:pt idx="111">
                  <c:v>12200</c:v>
                </c:pt>
                <c:pt idx="112">
                  <c:v>12400</c:v>
                </c:pt>
                <c:pt idx="113">
                  <c:v>12600</c:v>
                </c:pt>
                <c:pt idx="114">
                  <c:v>12800</c:v>
                </c:pt>
                <c:pt idx="115">
                  <c:v>13000</c:v>
                </c:pt>
                <c:pt idx="116">
                  <c:v>13200</c:v>
                </c:pt>
                <c:pt idx="117">
                  <c:v>13400</c:v>
                </c:pt>
                <c:pt idx="118">
                  <c:v>13600</c:v>
                </c:pt>
                <c:pt idx="119">
                  <c:v>13800</c:v>
                </c:pt>
                <c:pt idx="120">
                  <c:v>14000</c:v>
                </c:pt>
                <c:pt idx="121">
                  <c:v>14200</c:v>
                </c:pt>
                <c:pt idx="122">
                  <c:v>14400</c:v>
                </c:pt>
                <c:pt idx="123">
                  <c:v>14600</c:v>
                </c:pt>
                <c:pt idx="124">
                  <c:v>14800</c:v>
                </c:pt>
                <c:pt idx="125">
                  <c:v>15000</c:v>
                </c:pt>
                <c:pt idx="126">
                  <c:v>15200</c:v>
                </c:pt>
                <c:pt idx="127">
                  <c:v>15400</c:v>
                </c:pt>
                <c:pt idx="128">
                  <c:v>15600</c:v>
                </c:pt>
                <c:pt idx="129">
                  <c:v>15800</c:v>
                </c:pt>
                <c:pt idx="130">
                  <c:v>16000</c:v>
                </c:pt>
                <c:pt idx="131">
                  <c:v>16200</c:v>
                </c:pt>
                <c:pt idx="132">
                  <c:v>16400</c:v>
                </c:pt>
                <c:pt idx="133">
                  <c:v>16600</c:v>
                </c:pt>
                <c:pt idx="134">
                  <c:v>16800</c:v>
                </c:pt>
                <c:pt idx="135">
                  <c:v>17000</c:v>
                </c:pt>
                <c:pt idx="136">
                  <c:v>17200</c:v>
                </c:pt>
                <c:pt idx="137">
                  <c:v>17400</c:v>
                </c:pt>
                <c:pt idx="138">
                  <c:v>17600</c:v>
                </c:pt>
                <c:pt idx="139">
                  <c:v>17800</c:v>
                </c:pt>
                <c:pt idx="140">
                  <c:v>18000</c:v>
                </c:pt>
                <c:pt idx="141">
                  <c:v>18200</c:v>
                </c:pt>
                <c:pt idx="142">
                  <c:v>18400</c:v>
                </c:pt>
                <c:pt idx="143">
                  <c:v>18600</c:v>
                </c:pt>
                <c:pt idx="144">
                  <c:v>18800</c:v>
                </c:pt>
                <c:pt idx="145">
                  <c:v>19000</c:v>
                </c:pt>
                <c:pt idx="146">
                  <c:v>19200</c:v>
                </c:pt>
                <c:pt idx="147">
                  <c:v>19400</c:v>
                </c:pt>
                <c:pt idx="148">
                  <c:v>19600</c:v>
                </c:pt>
                <c:pt idx="149">
                  <c:v>19800</c:v>
                </c:pt>
                <c:pt idx="150">
                  <c:v>20000</c:v>
                </c:pt>
                <c:pt idx="151">
                  <c:v>20200</c:v>
                </c:pt>
                <c:pt idx="152">
                  <c:v>20400</c:v>
                </c:pt>
                <c:pt idx="153">
                  <c:v>20600</c:v>
                </c:pt>
                <c:pt idx="154">
                  <c:v>20800</c:v>
                </c:pt>
                <c:pt idx="155">
                  <c:v>21000</c:v>
                </c:pt>
                <c:pt idx="156">
                  <c:v>21200</c:v>
                </c:pt>
                <c:pt idx="157">
                  <c:v>21400</c:v>
                </c:pt>
                <c:pt idx="158">
                  <c:v>21600</c:v>
                </c:pt>
                <c:pt idx="159">
                  <c:v>21800</c:v>
                </c:pt>
                <c:pt idx="160">
                  <c:v>22000</c:v>
                </c:pt>
                <c:pt idx="161">
                  <c:v>22200</c:v>
                </c:pt>
                <c:pt idx="162">
                  <c:v>22400</c:v>
                </c:pt>
                <c:pt idx="163">
                  <c:v>22600</c:v>
                </c:pt>
                <c:pt idx="164">
                  <c:v>22800</c:v>
                </c:pt>
                <c:pt idx="165">
                  <c:v>23000</c:v>
                </c:pt>
                <c:pt idx="166">
                  <c:v>23200</c:v>
                </c:pt>
                <c:pt idx="167">
                  <c:v>23400</c:v>
                </c:pt>
                <c:pt idx="168">
                  <c:v>23600</c:v>
                </c:pt>
                <c:pt idx="169">
                  <c:v>23800</c:v>
                </c:pt>
                <c:pt idx="170">
                  <c:v>24000</c:v>
                </c:pt>
                <c:pt idx="171">
                  <c:v>24200</c:v>
                </c:pt>
                <c:pt idx="172">
                  <c:v>24400</c:v>
                </c:pt>
                <c:pt idx="173">
                  <c:v>24600</c:v>
                </c:pt>
                <c:pt idx="174">
                  <c:v>24800</c:v>
                </c:pt>
                <c:pt idx="175">
                  <c:v>25000</c:v>
                </c:pt>
                <c:pt idx="176">
                  <c:v>25200</c:v>
                </c:pt>
                <c:pt idx="177">
                  <c:v>25400</c:v>
                </c:pt>
                <c:pt idx="178">
                  <c:v>25600</c:v>
                </c:pt>
                <c:pt idx="179">
                  <c:v>25800</c:v>
                </c:pt>
                <c:pt idx="180">
                  <c:v>26000</c:v>
                </c:pt>
                <c:pt idx="181">
                  <c:v>26200</c:v>
                </c:pt>
                <c:pt idx="182">
                  <c:v>26400</c:v>
                </c:pt>
                <c:pt idx="183">
                  <c:v>26600</c:v>
                </c:pt>
                <c:pt idx="184">
                  <c:v>26800</c:v>
                </c:pt>
                <c:pt idx="185">
                  <c:v>27000</c:v>
                </c:pt>
                <c:pt idx="186">
                  <c:v>27200</c:v>
                </c:pt>
                <c:pt idx="187">
                  <c:v>27400</c:v>
                </c:pt>
                <c:pt idx="188">
                  <c:v>27600</c:v>
                </c:pt>
                <c:pt idx="189">
                  <c:v>27800</c:v>
                </c:pt>
                <c:pt idx="190">
                  <c:v>28000</c:v>
                </c:pt>
                <c:pt idx="191">
                  <c:v>28200</c:v>
                </c:pt>
                <c:pt idx="192">
                  <c:v>28400</c:v>
                </c:pt>
                <c:pt idx="193">
                  <c:v>28600</c:v>
                </c:pt>
                <c:pt idx="194">
                  <c:v>28800</c:v>
                </c:pt>
                <c:pt idx="195">
                  <c:v>29000</c:v>
                </c:pt>
                <c:pt idx="196">
                  <c:v>29200</c:v>
                </c:pt>
                <c:pt idx="197">
                  <c:v>29400</c:v>
                </c:pt>
                <c:pt idx="198">
                  <c:v>29600</c:v>
                </c:pt>
                <c:pt idx="199">
                  <c:v>29800</c:v>
                </c:pt>
                <c:pt idx="200">
                  <c:v>30000</c:v>
                </c:pt>
              </c:numCache>
            </c:numRef>
          </c:xVal>
          <c:yVal>
            <c:numRef>
              <c:f>'Active 2'!$AX$2:$AX$202</c:f>
              <c:numCache>
                <c:formatCode>General</c:formatCode>
                <c:ptCount val="201"/>
                <c:pt idx="0">
                  <c:v>0.15516670771830127</c:v>
                </c:pt>
                <c:pt idx="1">
                  <c:v>0.15297440086607128</c:v>
                </c:pt>
                <c:pt idx="2">
                  <c:v>0.15095519940753216</c:v>
                </c:pt>
                <c:pt idx="3">
                  <c:v>0.14906429105763366</c:v>
                </c:pt>
                <c:pt idx="4">
                  <c:v>0.14725573639452608</c:v>
                </c:pt>
                <c:pt idx="5">
                  <c:v>0.14548321797977798</c:v>
                </c:pt>
                <c:pt idx="6">
                  <c:v>0.14370079399076896</c:v>
                </c:pt>
                <c:pt idx="7">
                  <c:v>0.14186364415663241</c:v>
                </c:pt>
                <c:pt idx="8">
                  <c:v>0.13992879601636501</c:v>
                </c:pt>
                <c:pt idx="9">
                  <c:v>0.13785581992870322</c:v>
                </c:pt>
                <c:pt idx="10">
                  <c:v>0.13560748184562665</c:v>
                </c:pt>
                <c:pt idx="11">
                  <c:v>0.13315034360079844</c:v>
                </c:pt>
                <c:pt idx="12">
                  <c:v>0.13045530134563812</c:v>
                </c:pt>
                <c:pt idx="13">
                  <c:v>0.12749805377311357</c:v>
                </c:pt>
                <c:pt idx="14">
                  <c:v>0.12425949288642851</c:v>
                </c:pt>
                <c:pt idx="15">
                  <c:v>0.12072601128016298</c:v>
                </c:pt>
                <c:pt idx="16">
                  <c:v>0.1168897211887187</c:v>
                </c:pt>
                <c:pt idx="17">
                  <c:v>0.11274858190483687</c:v>
                </c:pt>
                <c:pt idx="18">
                  <c:v>0.10830643356325428</c:v>
                </c:pt>
                <c:pt idx="19">
                  <c:v>0.10357293670496986</c:v>
                </c:pt>
                <c:pt idx="20">
                  <c:v>9.8563418469662017E-2</c:v>
                </c:pt>
                <c:pt idx="21">
                  <c:v>9.3298627690759695E-2</c:v>
                </c:pt>
                <c:pt idx="22">
                  <c:v>8.7804402572313214E-2</c:v>
                </c:pt>
                <c:pt idx="23">
                  <c:v>8.2111255991363236E-2</c:v>
                </c:pt>
                <c:pt idx="24">
                  <c:v>7.6253884775611666E-2</c:v>
                </c:pt>
                <c:pt idx="25">
                  <c:v>7.0270610534972688E-2</c:v>
                </c:pt>
                <c:pt idx="26">
                  <c:v>6.4202760757730237E-2</c:v>
                </c:pt>
                <c:pt idx="27">
                  <c:v>5.8093999898141215E-2</c:v>
                </c:pt>
                <c:pt idx="28">
                  <c:v>5.1989621063194165E-2</c:v>
                </c:pt>
                <c:pt idx="29">
                  <c:v>4.5935809633356257E-2</c:v>
                </c:pt>
                <c:pt idx="30">
                  <c:v>3.9978890708248789E-2</c:v>
                </c:pt>
                <c:pt idx="31">
                  <c:v>3.4164572637873716E-2</c:v>
                </c:pt>
                <c:pt idx="32">
                  <c:v>2.8537199070369196E-2</c:v>
                </c:pt>
                <c:pt idx="33">
                  <c:v>2.3139021908580991E-2</c:v>
                </c:pt>
                <c:pt idx="34">
                  <c:v>1.8009507314034549E-2</c:v>
                </c:pt>
                <c:pt idx="35">
                  <c:v>1.3184686426561509E-2</c:v>
                </c:pt>
                <c:pt idx="36">
                  <c:v>8.6965617839686489E-3</c:v>
                </c:pt>
                <c:pt idx="37">
                  <c:v>4.5725795368462031E-3</c:v>
                </c:pt>
                <c:pt idx="38">
                  <c:v>8.3517647208496484E-4</c:v>
                </c:pt>
                <c:pt idx="39">
                  <c:v>-2.4985903969288459E-3</c:v>
                </c:pt>
                <c:pt idx="40">
                  <c:v>-5.4173253223311173E-3</c:v>
                </c:pt>
                <c:pt idx="41">
                  <c:v>-7.915481576072473E-3</c:v>
                </c:pt>
                <c:pt idx="42">
                  <c:v>-9.9934522716612247E-3</c:v>
                </c:pt>
                <c:pt idx="43">
                  <c:v>-1.1657562744644266E-2</c:v>
                </c:pt>
                <c:pt idx="44">
                  <c:v>-1.2919964695689293E-2</c:v>
                </c:pt>
                <c:pt idx="45">
                  <c:v>-1.3798434004079714E-2</c:v>
                </c:pt>
                <c:pt idx="46">
                  <c:v>-1.4316075780169447E-2</c:v>
                </c:pt>
                <c:pt idx="47">
                  <c:v>-1.4500941809807155E-2</c:v>
                </c:pt>
                <c:pt idx="48">
                  <c:v>-1.4385567021341507E-2</c:v>
                </c:pt>
                <c:pt idx="49">
                  <c:v>-1.4006432949248781E-2</c:v>
                </c:pt>
                <c:pt idx="50">
                  <c:v>-1.3403367354304497E-2</c:v>
                </c:pt>
                <c:pt idx="51">
                  <c:v>-1.2618890169577436E-2</c:v>
                </c:pt>
                <c:pt idx="52">
                  <c:v>-1.1697516760045963E-2</c:v>
                </c:pt>
                <c:pt idx="53">
                  <c:v>-1.0685030101764234E-2</c:v>
                </c:pt>
                <c:pt idx="54">
                  <c:v>-9.6277338993147003E-3</c:v>
                </c:pt>
                <c:pt idx="55">
                  <c:v>-8.571698867204134E-3</c:v>
                </c:pt>
                <c:pt idx="56">
                  <c:v>-7.5620144053017355E-3</c:v>
                </c:pt>
                <c:pt idx="57">
                  <c:v>-6.6420577072332475E-3</c:v>
                </c:pt>
                <c:pt idx="58">
                  <c:v>-5.8527919635922559E-3</c:v>
                </c:pt>
                <c:pt idx="59">
                  <c:v>-5.2321047709933642E-3</c:v>
                </c:pt>
                <c:pt idx="60">
                  <c:v>-4.8141971471955189E-3</c:v>
                </c:pt>
                <c:pt idx="61">
                  <c:v>-4.6290326968316878E-3</c:v>
                </c:pt>
                <c:pt idx="62">
                  <c:v>-4.7018554875293515E-3</c:v>
                </c:pt>
                <c:pt idx="63">
                  <c:v>-5.0527840986490449E-3</c:v>
                </c:pt>
                <c:pt idx="64">
                  <c:v>-5.6964881109104332E-3</c:v>
                </c:pt>
                <c:pt idx="65">
                  <c:v>-6.6419520312049965E-3</c:v>
                </c:pt>
                <c:pt idx="66">
                  <c:v>-7.8923303092215749E-3</c:v>
                </c:pt>
                <c:pt idx="67">
                  <c:v>-9.444895717377895E-3</c:v>
                </c:pt>
                <c:pt idx="68">
                  <c:v>-1.12910819492161E-2</c:v>
                </c:pt>
                <c:pt idx="69">
                  <c:v>-1.3416619860287835E-2</c:v>
                </c:pt>
                <c:pt idx="70">
                  <c:v>-1.580176534631518E-2</c:v>
                </c:pt>
                <c:pt idx="71">
                  <c:v>-1.8421615443194959E-2</c:v>
                </c:pt>
                <c:pt idx="72">
                  <c:v>-2.1246507859869444E-2</c:v>
                </c:pt>
                <c:pt idx="73">
                  <c:v>-2.4242497836466176E-2</c:v>
                </c:pt>
                <c:pt idx="74">
                  <c:v>-2.7371904975207639E-2</c:v>
                </c:pt>
                <c:pt idx="75">
                  <c:v>-3.0593921539633709E-2</c:v>
                </c:pt>
                <c:pt idx="76">
                  <c:v>-3.3865272678087893E-2</c:v>
                </c:pt>
                <c:pt idx="77">
                  <c:v>-3.7140918119463219E-2</c:v>
                </c:pt>
                <c:pt idx="78">
                  <c:v>-4.0374784131565034E-2</c:v>
                </c:pt>
                <c:pt idx="79">
                  <c:v>-4.3520513942677835E-2</c:v>
                </c:pt>
                <c:pt idx="80">
                  <c:v>-4.6532224420828633E-2</c:v>
                </c:pt>
                <c:pt idx="81">
                  <c:v>-4.9365256596248339E-2</c:v>
                </c:pt>
                <c:pt idx="82">
                  <c:v>-5.1976907611022423E-2</c:v>
                </c:pt>
                <c:pt idx="83">
                  <c:v>-5.4327131892603998E-2</c:v>
                </c:pt>
                <c:pt idx="84">
                  <c:v>-5.6379199777224547E-2</c:v>
                </c:pt>
                <c:pt idx="85">
                  <c:v>-5.8100302453094624E-2</c:v>
                </c:pt>
                <c:pt idx="86">
                  <c:v>-5.9462092944500861E-2</c:v>
                </c:pt>
                <c:pt idx="87">
                  <c:v>-6.0441153904241568E-2</c:v>
                </c:pt>
                <c:pt idx="88">
                  <c:v>-6.1019384206065813E-2</c:v>
                </c:pt>
                <c:pt idx="89">
                  <c:v>-6.1184297708923169E-2</c:v>
                </c:pt>
                <c:pt idx="90">
                  <c:v>-6.0929229074678876E-2</c:v>
                </c:pt>
                <c:pt idx="91">
                  <c:v>-6.0253443130721937E-2</c:v>
                </c:pt>
                <c:pt idx="92">
                  <c:v>-5.9162145946061395E-2</c:v>
                </c:pt>
                <c:pt idx="93">
                  <c:v>-5.7666397499758992E-2</c:v>
                </c:pt>
                <c:pt idx="94">
                  <c:v>-5.5782927528816195E-2</c:v>
                </c:pt>
                <c:pt idx="95">
                  <c:v>-5.353385781415898E-2</c:v>
                </c:pt>
                <c:pt idx="96">
                  <c:v>-5.0946335764720546E-2</c:v>
                </c:pt>
                <c:pt idx="97">
                  <c:v>-4.8052085659686786E-2</c:v>
                </c:pt>
                <c:pt idx="98">
                  <c:v>-4.4886885279752618E-2</c:v>
                </c:pt>
                <c:pt idx="99">
                  <c:v>-4.1489976875578274E-2</c:v>
                </c:pt>
                <c:pt idx="100">
                  <c:v>-3.7903422465692567E-2</c:v>
                </c:pt>
                <c:pt idx="101">
                  <c:v>-3.4171414311662478E-2</c:v>
                </c:pt>
                <c:pt idx="102">
                  <c:v>-3.033955207497735E-2</c:v>
                </c:pt>
                <c:pt idx="103">
                  <c:v>-2.6454098611990606E-2</c:v>
                </c:pt>
                <c:pt idx="104">
                  <c:v>-2.2561226609063768E-2</c:v>
                </c:pt>
                <c:pt idx="105">
                  <c:v>-1.8706268302447551E-2</c:v>
                </c:pt>
                <c:pt idx="106">
                  <c:v>-1.4932980372659825E-2</c:v>
                </c:pt>
                <c:pt idx="107">
                  <c:v>-1.1282835760434703E-2</c:v>
                </c:pt>
                <c:pt idx="108">
                  <c:v>-7.7943536324022629E-3</c:v>
                </c:pt>
                <c:pt idx="109">
                  <c:v>-4.5024780430567429E-3</c:v>
                </c:pt>
                <c:pt idx="110">
                  <c:v>-1.4380150101435465E-3</c:v>
                </c:pt>
                <c:pt idx="111">
                  <c:v>1.3728632409327583E-3</c:v>
                </c:pt>
                <c:pt idx="112">
                  <c:v>3.9090391855113454E-3</c:v>
                </c:pt>
                <c:pt idx="113">
                  <c:v>6.15478955966757E-3</c:v>
                </c:pt>
                <c:pt idx="114">
                  <c:v>8.1000383306328028E-3</c:v>
                </c:pt>
                <c:pt idx="115">
                  <c:v>9.7405191633270008E-3</c:v>
                </c:pt>
                <c:pt idx="116">
                  <c:v>1.1077844846073406E-2</c:v>
                </c:pt>
                <c:pt idx="117">
                  <c:v>1.2119482550239164E-2</c:v>
                </c:pt>
                <c:pt idx="118">
                  <c:v>1.2878635228144586E-2</c:v>
                </c:pt>
                <c:pt idx="119">
                  <c:v>1.3374030884482455E-2</c:v>
                </c:pt>
                <c:pt idx="120">
                  <c:v>1.3629622871651471E-2</c:v>
                </c:pt>
                <c:pt idx="121">
                  <c:v>1.3674205741287932E-2</c:v>
                </c:pt>
                <c:pt idx="122">
                  <c:v>1.3540952514737198E-2</c:v>
                </c:pt>
                <c:pt idx="123">
                  <c:v>1.3266880495549997E-2</c:v>
                </c:pt>
                <c:pt idx="124">
                  <c:v>1.2892253918150812E-2</c:v>
                </c:pt>
                <c:pt idx="125">
                  <c:v>1.2459932789207696E-2</c:v>
                </c:pt>
                <c:pt idx="126">
                  <c:v>1.2014678212598526E-2</c:v>
                </c:pt>
                <c:pt idx="127">
                  <c:v>1.1602425276389281E-2</c:v>
                </c:pt>
                <c:pt idx="128">
                  <c:v>1.1269535203104447E-2</c:v>
                </c:pt>
                <c:pt idx="129">
                  <c:v>1.1062038906592887E-2</c:v>
                </c:pt>
                <c:pt idx="130">
                  <c:v>1.1024884346041345E-2</c:v>
                </c:pt>
                <c:pt idx="131">
                  <c:v>1.1201200109160918E-2</c:v>
                </c:pt>
                <c:pt idx="132">
                  <c:v>1.1631587484814937E-2</c:v>
                </c:pt>
                <c:pt idx="133">
                  <c:v>1.2353452897045571E-2</c:v>
                </c:pt>
                <c:pt idx="134">
                  <c:v>1.3400391968860281E-2</c:v>
                </c:pt>
                <c:pt idx="135">
                  <c:v>1.4801635671445018E-2</c:v>
                </c:pt>
                <c:pt idx="136">
                  <c:v>1.6581568003944547E-2</c:v>
                </c:pt>
                <c:pt idx="137">
                  <c:v>1.8759323456897587E-2</c:v>
                </c:pt>
                <c:pt idx="138">
                  <c:v>2.1348471159932263E-2</c:v>
                </c:pt>
                <c:pt idx="139">
                  <c:v>2.4356791126876873E-2</c:v>
                </c:pt>
                <c:pt idx="140">
                  <c:v>2.7786146418179593E-2</c:v>
                </c:pt>
                <c:pt idx="141">
                  <c:v>3.1632453373543715E-2</c:v>
                </c:pt>
                <c:pt idx="142">
                  <c:v>3.5885750361017044E-2</c:v>
                </c:pt>
                <c:pt idx="143">
                  <c:v>4.0530363777435782E-2</c:v>
                </c:pt>
                <c:pt idx="144">
                  <c:v>4.5545168354009596E-2</c:v>
                </c:pt>
                <c:pt idx="145">
                  <c:v>5.0903937203706465E-2</c:v>
                </c:pt>
                <c:pt idx="146">
                  <c:v>5.6575775525574884E-2</c:v>
                </c:pt>
                <c:pt idx="147">
                  <c:v>6.2525630483873273E-2</c:v>
                </c:pt>
                <c:pt idx="148">
                  <c:v>6.8714868531789569E-2</c:v>
                </c:pt>
                <c:pt idx="149">
                  <c:v>7.5101910371321079E-2</c:v>
                </c:pt>
                <c:pt idx="150">
                  <c:v>8.164291284863584E-2</c:v>
                </c:pt>
                <c:pt idx="151">
                  <c:v>8.8292486389316735E-2</c:v>
                </c:pt>
                <c:pt idx="152">
                  <c:v>9.5004436086952387E-2</c:v>
                </c:pt>
                <c:pt idx="153">
                  <c:v>0.10173251427376319</c:v>
                </c:pt>
                <c:pt idx="154">
                  <c:v>0.10843117232138291</c:v>
                </c:pt>
                <c:pt idx="155">
                  <c:v>0.11505629953794755</c:v>
                </c:pt>
                <c:pt idx="156">
                  <c:v>0.12156593733554227</c:v>
                </c:pt>
                <c:pt idx="157">
                  <c:v>0.12792095732855938</c:v>
                </c:pt>
                <c:pt idx="158">
                  <c:v>0.13408569267539483</c:v>
                </c:pt>
                <c:pt idx="159">
                  <c:v>0.14002851277850478</c:v>
                </c:pt>
                <c:pt idx="160">
                  <c:v>0.14572233239556762</c:v>
                </c:pt>
                <c:pt idx="161">
                  <c:v>0.15114504727121797</c:v>
                </c:pt>
                <c:pt idx="162">
                  <c:v>0.15627988955816441</c:v>
                </c:pt>
                <c:pt idx="163">
                  <c:v>0.16111569754206553</c:v>
                </c:pt>
                <c:pt idx="164">
                  <c:v>0.16564709549997694</c:v>
                </c:pt>
                <c:pt idx="165">
                  <c:v>0.16987458089123292</c:v>
                </c:pt>
                <c:pt idx="166">
                  <c:v>0.17380451748605336</c:v>
                </c:pt>
                <c:pt idx="167">
                  <c:v>0.17744903446463528</c:v>
                </c:pt>
                <c:pt idx="168">
                  <c:v>0.18082583295143317</c:v>
                </c:pt>
                <c:pt idx="169">
                  <c:v>0.18395790286881089</c:v>
                </c:pt>
                <c:pt idx="170">
                  <c:v>0.1868731543838095</c:v>
                </c:pt>
                <c:pt idx="171">
                  <c:v>0.18960396956340075</c:v>
                </c:pt>
                <c:pt idx="172">
                  <c:v>0.19218668112868806</c:v>
                </c:pt>
                <c:pt idx="173">
                  <c:v>0.19466098638798968</c:v>
                </c:pt>
                <c:pt idx="174">
                  <c:v>0.19706930551321189</c:v>
                </c:pt>
                <c:pt idx="175">
                  <c:v>0.19945609428401981</c:v>
                </c:pt>
                <c:pt idx="176">
                  <c:v>0.20186712224107392</c:v>
                </c:pt>
                <c:pt idx="177">
                  <c:v>0.20434872784497576</c:v>
                </c:pt>
                <c:pt idx="178">
                  <c:v>0.20694706271501676</c:v>
                </c:pt>
                <c:pt idx="179">
                  <c:v>0.20970733730693106</c:v>
                </c:pt>
                <c:pt idx="180">
                  <c:v>0.21267308047002359</c:v>
                </c:pt>
                <c:pt idx="181">
                  <c:v>0.21588542519308807</c:v>
                </c:pt>
                <c:pt idx="182">
                  <c:v>0.21938243250131767</c:v>
                </c:pt>
                <c:pt idx="183">
                  <c:v>0.22319846490329406</c:v>
                </c:pt>
                <c:pt idx="184">
                  <c:v>0.22736362001337429</c:v>
                </c:pt>
                <c:pt idx="185">
                  <c:v>0.23190323400066207</c:v>
                </c:pt>
                <c:pt idx="186">
                  <c:v>0.23683746335662781</c:v>
                </c:pt>
                <c:pt idx="187">
                  <c:v>0.24218095214953511</c:v>
                </c:pt>
                <c:pt idx="188">
                  <c:v>0.24794259046982939</c:v>
                </c:pt>
                <c:pt idx="189">
                  <c:v>0.25412536819504772</c:v>
                </c:pt>
                <c:pt idx="190">
                  <c:v>0.26072632654723166</c:v>
                </c:pt>
                <c:pt idx="191">
                  <c:v>0.26773660821399964</c:v>
                </c:pt>
                <c:pt idx="192">
                  <c:v>0.27514160509128616</c:v>
                </c:pt>
                <c:pt idx="193">
                  <c:v>0.28292120101627238</c:v>
                </c:pt>
                <c:pt idx="194">
                  <c:v>0.29105010522726593</c:v>
                </c:pt>
                <c:pt idx="195">
                  <c:v>0.29949827074534663</c:v>
                </c:pt>
                <c:pt idx="196">
                  <c:v>0.30823139044973724</c:v>
                </c:pt>
                <c:pt idx="197">
                  <c:v>0.31721146234077086</c:v>
                </c:pt>
                <c:pt idx="198">
                  <c:v>0.32639741437253705</c:v>
                </c:pt>
                <c:pt idx="199">
                  <c:v>0.3357457783087715</c:v>
                </c:pt>
                <c:pt idx="200">
                  <c:v>0.34521140132258171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28D-47F5-A86B-321F314E3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577936"/>
        <c:axId val="1"/>
      </c:scatterChart>
      <c:valAx>
        <c:axId val="448577936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47826086956517"/>
              <c:y val="0.875354107648725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173913043478258E-2"/>
              <c:y val="0.393767705382436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5779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6695652173913045"/>
          <c:y val="0.92634560906515584"/>
          <c:w val="0.75652173913043474"/>
          <c:h val="5.66572237960339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And - O-C Diagr.</a:t>
            </a:r>
          </a:p>
        </c:rich>
      </c:tx>
      <c:layout>
        <c:manualLayout>
          <c:xMode val="edge"/>
          <c:yMode val="edge"/>
          <c:x val="0.38985568108334284"/>
          <c:y val="3.39943342776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98568980085173"/>
          <c:y val="0.13881019830028329"/>
          <c:w val="0.82608812569084822"/>
          <c:h val="0.7053824362606232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(2)'!$H$21:$H$950</c:f>
              <c:numCache>
                <c:formatCode>General</c:formatCode>
                <c:ptCount val="930"/>
                <c:pt idx="0">
                  <c:v>0</c:v>
                </c:pt>
                <c:pt idx="5">
                  <c:v>-5.1946000006864779E-2</c:v>
                </c:pt>
                <c:pt idx="6">
                  <c:v>-5.5692000001727138E-2</c:v>
                </c:pt>
                <c:pt idx="7">
                  <c:v>-5.5159999996249098E-2</c:v>
                </c:pt>
                <c:pt idx="8">
                  <c:v>-5.4960000001301523E-2</c:v>
                </c:pt>
                <c:pt idx="9">
                  <c:v>-4.9789999997301493E-2</c:v>
                </c:pt>
                <c:pt idx="10">
                  <c:v>-5.3847999995923601E-2</c:v>
                </c:pt>
                <c:pt idx="11">
                  <c:v>-5.2316000001155771E-2</c:v>
                </c:pt>
                <c:pt idx="13">
                  <c:v>-5.30399999988731E-2</c:v>
                </c:pt>
                <c:pt idx="14">
                  <c:v>-5.1363999999011867E-2</c:v>
                </c:pt>
                <c:pt idx="15">
                  <c:v>-5.5198000001837499E-2</c:v>
                </c:pt>
                <c:pt idx="16">
                  <c:v>-5.2331999999296386E-2</c:v>
                </c:pt>
                <c:pt idx="19">
                  <c:v>-5.2782000006118324E-2</c:v>
                </c:pt>
                <c:pt idx="20">
                  <c:v>-5.2316000001155771E-2</c:v>
                </c:pt>
                <c:pt idx="21">
                  <c:v>-4.8432000003231224E-2</c:v>
                </c:pt>
                <c:pt idx="22">
                  <c:v>-5.2203999999619555E-2</c:v>
                </c:pt>
                <c:pt idx="30">
                  <c:v>-5.2247999999963213E-2</c:v>
                </c:pt>
                <c:pt idx="34">
                  <c:v>-4.091599999810569E-2</c:v>
                </c:pt>
                <c:pt idx="38">
                  <c:v>-3.7656000007700641E-2</c:v>
                </c:pt>
                <c:pt idx="39">
                  <c:v>-3.686599999491591E-2</c:v>
                </c:pt>
                <c:pt idx="40">
                  <c:v>-2.137100000254577E-2</c:v>
                </c:pt>
                <c:pt idx="48">
                  <c:v>-2.528800000436604E-2</c:v>
                </c:pt>
                <c:pt idx="69">
                  <c:v>-2.551800000219373E-2</c:v>
                </c:pt>
                <c:pt idx="70">
                  <c:v>-2.4241999999503605E-2</c:v>
                </c:pt>
                <c:pt idx="82">
                  <c:v>-2.5848000004771166E-2</c:v>
                </c:pt>
                <c:pt idx="83">
                  <c:v>-2.559800000017276E-2</c:v>
                </c:pt>
                <c:pt idx="84">
                  <c:v>-2.6632000008248724E-2</c:v>
                </c:pt>
                <c:pt idx="89">
                  <c:v>-2.2532000002684072E-2</c:v>
                </c:pt>
                <c:pt idx="90">
                  <c:v>-2.0066000004590023E-2</c:v>
                </c:pt>
                <c:pt idx="93">
                  <c:v>-2.7091999996628147E-2</c:v>
                </c:pt>
                <c:pt idx="100">
                  <c:v>-1.576799999747891E-2</c:v>
                </c:pt>
                <c:pt idx="106">
                  <c:v>-2.2246000000450294E-2</c:v>
                </c:pt>
                <c:pt idx="107">
                  <c:v>-2.1472000000358094E-2</c:v>
                </c:pt>
                <c:pt idx="112">
                  <c:v>-2.0922000003338326E-2</c:v>
                </c:pt>
                <c:pt idx="116">
                  <c:v>-1.8589999999676365E-2</c:v>
                </c:pt>
                <c:pt idx="117">
                  <c:v>-2.0646000004489906E-2</c:v>
                </c:pt>
                <c:pt idx="124">
                  <c:v>-1.2538000002678018E-2</c:v>
                </c:pt>
                <c:pt idx="136">
                  <c:v>-1.7751999999745749E-2</c:v>
                </c:pt>
                <c:pt idx="139">
                  <c:v>-2.0420000000740401E-2</c:v>
                </c:pt>
                <c:pt idx="142">
                  <c:v>-1.3536000005842652E-2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86-41C6-8B07-8AF6CC2AC8D6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(2)'!$D$22:$D$44</c:f>
                <c:numCache>
                  <c:formatCode>General</c:formatCode>
                  <c:ptCount val="23"/>
                  <c:pt idx="0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(2)'!$I$21:$I$950</c:f>
              <c:numCache>
                <c:formatCode>General</c:formatCode>
                <c:ptCount val="930"/>
                <c:pt idx="2">
                  <c:v>-4.7180000001389999E-2</c:v>
                </c:pt>
                <c:pt idx="3">
                  <c:v>-5.09059999967576E-2</c:v>
                </c:pt>
                <c:pt idx="4">
                  <c:v>-6.3018000000738539E-2</c:v>
                </c:pt>
                <c:pt idx="12">
                  <c:v>-5.9883999994781334E-2</c:v>
                </c:pt>
                <c:pt idx="17">
                  <c:v>-5.0631999998586252E-2</c:v>
                </c:pt>
                <c:pt idx="18">
                  <c:v>-4.0555999999924097E-2</c:v>
                </c:pt>
                <c:pt idx="23">
                  <c:v>-4.300399999920046E-2</c:v>
                </c:pt>
                <c:pt idx="24">
                  <c:v>-6.2271999995573424E-2</c:v>
                </c:pt>
                <c:pt idx="27">
                  <c:v>-5.3222000002278946E-2</c:v>
                </c:pt>
                <c:pt idx="28">
                  <c:v>-4.8311999998986721E-2</c:v>
                </c:pt>
                <c:pt idx="31">
                  <c:v>-5.056200000399258E-2</c:v>
                </c:pt>
                <c:pt idx="32">
                  <c:v>-4.4615999999223277E-2</c:v>
                </c:pt>
                <c:pt idx="33">
                  <c:v>-4.3015999995986931E-2</c:v>
                </c:pt>
                <c:pt idx="35">
                  <c:v>-4.4450000001234002E-2</c:v>
                </c:pt>
                <c:pt idx="36">
                  <c:v>-4.439999999885913E-2</c:v>
                </c:pt>
                <c:pt idx="37">
                  <c:v>-3.7408000003779307E-2</c:v>
                </c:pt>
                <c:pt idx="41">
                  <c:v>-3.1682000000728294E-2</c:v>
                </c:pt>
                <c:pt idx="42">
                  <c:v>-2.8072000000975095E-2</c:v>
                </c:pt>
                <c:pt idx="43">
                  <c:v>-2.9905999996117316E-2</c:v>
                </c:pt>
                <c:pt idx="45">
                  <c:v>-3.2519999993382953E-2</c:v>
                </c:pt>
                <c:pt idx="46">
                  <c:v>-4.2353999997430947E-2</c:v>
                </c:pt>
                <c:pt idx="47">
                  <c:v>-3.6187999998219311E-2</c:v>
                </c:pt>
                <c:pt idx="49">
                  <c:v>-3.1578000001900364E-2</c:v>
                </c:pt>
                <c:pt idx="50">
                  <c:v>-2.9856000008294359E-2</c:v>
                </c:pt>
                <c:pt idx="51">
                  <c:v>-2.9856000008294359E-2</c:v>
                </c:pt>
                <c:pt idx="52">
                  <c:v>-3.05240000016056E-2</c:v>
                </c:pt>
                <c:pt idx="53">
                  <c:v>-2.8470000004745089E-2</c:v>
                </c:pt>
                <c:pt idx="54">
                  <c:v>-2.9748000008112285E-2</c:v>
                </c:pt>
                <c:pt idx="55">
                  <c:v>-2.874800000427058E-2</c:v>
                </c:pt>
                <c:pt idx="56">
                  <c:v>-2.874800000427058E-2</c:v>
                </c:pt>
                <c:pt idx="57">
                  <c:v>-2.9582000002847053E-2</c:v>
                </c:pt>
                <c:pt idx="58">
                  <c:v>-2.9806000005919486E-2</c:v>
                </c:pt>
                <c:pt idx="59">
                  <c:v>-2.6806000001670327E-2</c:v>
                </c:pt>
                <c:pt idx="60">
                  <c:v>-2.76400000002468E-2</c:v>
                </c:pt>
                <c:pt idx="61">
                  <c:v>-2.8308000000833999E-2</c:v>
                </c:pt>
                <c:pt idx="62">
                  <c:v>-2.9532000000472181E-2</c:v>
                </c:pt>
                <c:pt idx="63">
                  <c:v>-2.9590000005555339E-2</c:v>
                </c:pt>
                <c:pt idx="64">
                  <c:v>-2.9482000005373266E-2</c:v>
                </c:pt>
                <c:pt idx="65">
                  <c:v>-2.9316000000108033E-2</c:v>
                </c:pt>
                <c:pt idx="66">
                  <c:v>-2.8374000001349486E-2</c:v>
                </c:pt>
                <c:pt idx="67">
                  <c:v>-2.6128000004973728E-2</c:v>
                </c:pt>
                <c:pt idx="68">
                  <c:v>-2.7961999992839992E-2</c:v>
                </c:pt>
                <c:pt idx="71">
                  <c:v>-2.1467999999003951E-2</c:v>
                </c:pt>
                <c:pt idx="72">
                  <c:v>-2.3862000001827255E-2</c:v>
                </c:pt>
                <c:pt idx="73">
                  <c:v>-2.2861999997985549E-2</c:v>
                </c:pt>
                <c:pt idx="74">
                  <c:v>-2.1862000001419801E-2</c:v>
                </c:pt>
                <c:pt idx="75">
                  <c:v>-2.0861999997578096E-2</c:v>
                </c:pt>
                <c:pt idx="76">
                  <c:v>-2.2695999999996275E-2</c:v>
                </c:pt>
                <c:pt idx="77">
                  <c:v>-2.1703999998862855E-2</c:v>
                </c:pt>
                <c:pt idx="78">
                  <c:v>-2.1372000002884306E-2</c:v>
                </c:pt>
                <c:pt idx="79">
                  <c:v>-2.3430000001098961E-2</c:v>
                </c:pt>
                <c:pt idx="80">
                  <c:v>-2.1264000002702232E-2</c:v>
                </c:pt>
                <c:pt idx="81">
                  <c:v>-2.1106000000145286E-2</c:v>
                </c:pt>
                <c:pt idx="85">
                  <c:v>-2.2025999998732004E-2</c:v>
                </c:pt>
                <c:pt idx="86">
                  <c:v>-1.7025999994075391E-2</c:v>
                </c:pt>
                <c:pt idx="87">
                  <c:v>-1.9860000000335276E-2</c:v>
                </c:pt>
                <c:pt idx="88">
                  <c:v>-2.2084000003815163E-2</c:v>
                </c:pt>
                <c:pt idx="91">
                  <c:v>-1.970199999777833E-2</c:v>
                </c:pt>
                <c:pt idx="92">
                  <c:v>-2.0535999996354803E-2</c:v>
                </c:pt>
                <c:pt idx="94">
                  <c:v>-1.0315999999875203E-2</c:v>
                </c:pt>
                <c:pt idx="95">
                  <c:v>-2.0593999994162004E-2</c:v>
                </c:pt>
                <c:pt idx="96">
                  <c:v>-1.8594000001030508E-2</c:v>
                </c:pt>
                <c:pt idx="97">
                  <c:v>-2.1485999997821636E-2</c:v>
                </c:pt>
                <c:pt idx="98">
                  <c:v>-1.9544000002497341E-2</c:v>
                </c:pt>
                <c:pt idx="99">
                  <c:v>-1.9544000002497341E-2</c:v>
                </c:pt>
                <c:pt idx="101">
                  <c:v>-1.9327999994857237E-2</c:v>
                </c:pt>
                <c:pt idx="102">
                  <c:v>-1.7327999994449783E-2</c:v>
                </c:pt>
                <c:pt idx="103">
                  <c:v>-1.8162000000302214E-2</c:v>
                </c:pt>
                <c:pt idx="104">
                  <c:v>-2.2054000000935048E-2</c:v>
                </c:pt>
                <c:pt idx="105">
                  <c:v>-1.8054000000120141E-2</c:v>
                </c:pt>
                <c:pt idx="108">
                  <c:v>-1.5471999999135733E-2</c:v>
                </c:pt>
                <c:pt idx="109">
                  <c:v>-1.5471999999135733E-2</c:v>
                </c:pt>
                <c:pt idx="110">
                  <c:v>-2.1031999996921513E-2</c:v>
                </c:pt>
                <c:pt idx="111">
                  <c:v>-1.6865999998117331E-2</c:v>
                </c:pt>
                <c:pt idx="113">
                  <c:v>-1.542199999676086E-2</c:v>
                </c:pt>
                <c:pt idx="114">
                  <c:v>-1.7700000003969762E-2</c:v>
                </c:pt>
                <c:pt idx="115">
                  <c:v>-9.700000002339948E-3</c:v>
                </c:pt>
                <c:pt idx="118">
                  <c:v>-1.5479999994568061E-2</c:v>
                </c:pt>
                <c:pt idx="119">
                  <c:v>-1.3480000001436565E-2</c:v>
                </c:pt>
                <c:pt idx="120">
                  <c:v>-1.2479999997594859E-2</c:v>
                </c:pt>
                <c:pt idx="121">
                  <c:v>-1.2313999999605585E-2</c:v>
                </c:pt>
                <c:pt idx="122">
                  <c:v>-1.2592000006407034E-2</c:v>
                </c:pt>
                <c:pt idx="123">
                  <c:v>-1.4538000003085472E-2</c:v>
                </c:pt>
                <c:pt idx="125">
                  <c:v>-9.9320000008447096E-3</c:v>
                </c:pt>
                <c:pt idx="126">
                  <c:v>-1.6600000002654269E-2</c:v>
                </c:pt>
                <c:pt idx="127">
                  <c:v>-1.1989999999059364E-2</c:v>
                </c:pt>
                <c:pt idx="128">
                  <c:v>-1.5824000001884997E-2</c:v>
                </c:pt>
                <c:pt idx="129">
                  <c:v>-1.1106000005383976E-2</c:v>
                </c:pt>
                <c:pt idx="130">
                  <c:v>-9.8319999960949644E-3</c:v>
                </c:pt>
                <c:pt idx="131">
                  <c:v>-1.5333999996073544E-2</c:v>
                </c:pt>
                <c:pt idx="132">
                  <c:v>-1.3782000001810957E-2</c:v>
                </c:pt>
                <c:pt idx="133">
                  <c:v>-1.1782000008679461E-2</c:v>
                </c:pt>
                <c:pt idx="134">
                  <c:v>-1.2527999999292661E-2</c:v>
                </c:pt>
                <c:pt idx="135">
                  <c:v>-1.4805999999225605E-2</c:v>
                </c:pt>
                <c:pt idx="137">
                  <c:v>-1.403000000573229E-2</c:v>
                </c:pt>
                <c:pt idx="138">
                  <c:v>-1.686399999744026E-2</c:v>
                </c:pt>
                <c:pt idx="140">
                  <c:v>-1.3922000005550217E-2</c:v>
                </c:pt>
                <c:pt idx="141">
                  <c:v>-1.3756000000284985E-2</c:v>
                </c:pt>
                <c:pt idx="143">
                  <c:v>-1.15940000032424E-2</c:v>
                </c:pt>
                <c:pt idx="144">
                  <c:v>-2.4427999996987637E-2</c:v>
                </c:pt>
                <c:pt idx="145">
                  <c:v>-1.1373999994248152E-2</c:v>
                </c:pt>
                <c:pt idx="146">
                  <c:v>-1.2656000006245449E-2</c:v>
                </c:pt>
                <c:pt idx="147">
                  <c:v>-1.4211999994586222E-2</c:v>
                </c:pt>
                <c:pt idx="148">
                  <c:v>-1.2211999994178768E-2</c:v>
                </c:pt>
                <c:pt idx="149">
                  <c:v>-1.5548000003036577E-2</c:v>
                </c:pt>
                <c:pt idx="150">
                  <c:v>-1.0548000005655922E-2</c:v>
                </c:pt>
                <c:pt idx="151">
                  <c:v>-1.7663999999058433E-2</c:v>
                </c:pt>
                <c:pt idx="152">
                  <c:v>-8.219999996072147E-3</c:v>
                </c:pt>
                <c:pt idx="153">
                  <c:v>-1.0591999998723622E-2</c:v>
                </c:pt>
                <c:pt idx="154">
                  <c:v>-7.052000000840053E-3</c:v>
                </c:pt>
                <c:pt idx="155">
                  <c:v>-5.5980000033741817E-3</c:v>
                </c:pt>
                <c:pt idx="156">
                  <c:v>-5.5980000033741817E-3</c:v>
                </c:pt>
                <c:pt idx="157">
                  <c:v>-7.6560000015888363E-3</c:v>
                </c:pt>
                <c:pt idx="158">
                  <c:v>-7.6560000015888363E-3</c:v>
                </c:pt>
                <c:pt idx="159">
                  <c:v>-4.6559999973396771E-3</c:v>
                </c:pt>
                <c:pt idx="160">
                  <c:v>-4.6559999973396771E-3</c:v>
                </c:pt>
                <c:pt idx="161">
                  <c:v>-2.6559999969322234E-3</c:v>
                </c:pt>
                <c:pt idx="162">
                  <c:v>-7.4900000035995618E-3</c:v>
                </c:pt>
                <c:pt idx="163">
                  <c:v>-7.4900000035995618E-3</c:v>
                </c:pt>
                <c:pt idx="164">
                  <c:v>-6.0499999963212758E-3</c:v>
                </c:pt>
                <c:pt idx="165">
                  <c:v>-5.2819999982602894E-3</c:v>
                </c:pt>
                <c:pt idx="166">
                  <c:v>3.7179999999352731E-3</c:v>
                </c:pt>
                <c:pt idx="167">
                  <c:v>-2.8999999994994141E-3</c:v>
                </c:pt>
                <c:pt idx="168">
                  <c:v>-6.6540000043460168E-3</c:v>
                </c:pt>
                <c:pt idx="169">
                  <c:v>-6.5460000041639432E-3</c:v>
                </c:pt>
                <c:pt idx="170">
                  <c:v>-4.438000003574416E-3</c:v>
                </c:pt>
                <c:pt idx="172">
                  <c:v>-5.6120000008377247E-3</c:v>
                </c:pt>
                <c:pt idx="174">
                  <c:v>-1.7338000005111098E-2</c:v>
                </c:pt>
                <c:pt idx="175">
                  <c:v>-1.3380000018514693E-3</c:v>
                </c:pt>
                <c:pt idx="176">
                  <c:v>4.3260000020381995E-3</c:v>
                </c:pt>
                <c:pt idx="177">
                  <c:v>-1.0640000036801212E-3</c:v>
                </c:pt>
                <c:pt idx="178">
                  <c:v>-3.2920000012381934E-3</c:v>
                </c:pt>
                <c:pt idx="179">
                  <c:v>2.3480000018025748E-3</c:v>
                </c:pt>
                <c:pt idx="180">
                  <c:v>2.2319999989122152E-3</c:v>
                </c:pt>
                <c:pt idx="181">
                  <c:v>-1.0460000048624352E-3</c:v>
                </c:pt>
                <c:pt idx="182">
                  <c:v>-2.4359999952139333E-3</c:v>
                </c:pt>
                <c:pt idx="183">
                  <c:v>1.3899999976274557E-3</c:v>
                </c:pt>
                <c:pt idx="184">
                  <c:v>1.8555999995442107E-2</c:v>
                </c:pt>
                <c:pt idx="185">
                  <c:v>1.1996000001090579E-2</c:v>
                </c:pt>
                <c:pt idx="186">
                  <c:v>1.132800000050338E-2</c:v>
                </c:pt>
                <c:pt idx="187">
                  <c:v>1.0399999882793054E-4</c:v>
                </c:pt>
                <c:pt idx="188">
                  <c:v>-2.5499999974272214E-3</c:v>
                </c:pt>
                <c:pt idx="189">
                  <c:v>1.724000001559034E-3</c:v>
                </c:pt>
                <c:pt idx="192">
                  <c:v>-2.3500000024796464E-3</c:v>
                </c:pt>
                <c:pt idx="193">
                  <c:v>-1.3499999986379407E-3</c:v>
                </c:pt>
                <c:pt idx="194">
                  <c:v>1.0649999996530823E-2</c:v>
                </c:pt>
                <c:pt idx="195">
                  <c:v>-7.6000003900844604E-5</c:v>
                </c:pt>
                <c:pt idx="196">
                  <c:v>1.2560000031953678E-3</c:v>
                </c:pt>
                <c:pt idx="197">
                  <c:v>9.7400000231573358E-4</c:v>
                </c:pt>
                <c:pt idx="198">
                  <c:v>3.5600000410340726E-4</c:v>
                </c:pt>
                <c:pt idx="199">
                  <c:v>8.2780000011553057E-3</c:v>
                </c:pt>
                <c:pt idx="203">
                  <c:v>-1.4559999981429428E-3</c:v>
                </c:pt>
                <c:pt idx="204">
                  <c:v>1.5439999988302588E-3</c:v>
                </c:pt>
                <c:pt idx="207">
                  <c:v>7.4860000022454187E-3</c:v>
                </c:pt>
                <c:pt idx="208">
                  <c:v>9.4860000026528724E-3</c:v>
                </c:pt>
                <c:pt idx="210">
                  <c:v>1.6519999990123324E-3</c:v>
                </c:pt>
                <c:pt idx="211">
                  <c:v>1.0652000004483853E-2</c:v>
                </c:pt>
                <c:pt idx="212">
                  <c:v>2.4279999997816049E-3</c:v>
                </c:pt>
                <c:pt idx="214">
                  <c:v>5.9400000463938341E-4</c:v>
                </c:pt>
                <c:pt idx="215">
                  <c:v>-1.0739999997895211E-3</c:v>
                </c:pt>
                <c:pt idx="216">
                  <c:v>8.1000000500353053E-4</c:v>
                </c:pt>
                <c:pt idx="217">
                  <c:v>5.8100000023841858E-3</c:v>
                </c:pt>
                <c:pt idx="218">
                  <c:v>-6.0240000020712614E-3</c:v>
                </c:pt>
                <c:pt idx="220">
                  <c:v>2.499999973224476E-4</c:v>
                </c:pt>
                <c:pt idx="221">
                  <c:v>-1.865999998699408E-3</c:v>
                </c:pt>
                <c:pt idx="222">
                  <c:v>-8.659999948577024E-4</c:v>
                </c:pt>
                <c:pt idx="223">
                  <c:v>7.3380000030738302E-3</c:v>
                </c:pt>
                <c:pt idx="224">
                  <c:v>-2.1639999977196567E-3</c:v>
                </c:pt>
                <c:pt idx="225">
                  <c:v>1.9440000032773241E-3</c:v>
                </c:pt>
                <c:pt idx="226">
                  <c:v>7.9439999972237274E-3</c:v>
                </c:pt>
                <c:pt idx="227">
                  <c:v>-3.8979999953880906E-3</c:v>
                </c:pt>
                <c:pt idx="228">
                  <c:v>3.5999997635371983E-5</c:v>
                </c:pt>
                <c:pt idx="229">
                  <c:v>-2.7479999989736825E-3</c:v>
                </c:pt>
                <c:pt idx="230">
                  <c:v>2.5199999799951911E-4</c:v>
                </c:pt>
                <c:pt idx="231">
                  <c:v>3.8619999977527186E-3</c:v>
                </c:pt>
                <c:pt idx="232">
                  <c:v>1.1861999999382533E-2</c:v>
                </c:pt>
                <c:pt idx="233">
                  <c:v>-3.4159999995608814E-3</c:v>
                </c:pt>
                <c:pt idx="234">
                  <c:v>-6.4800000109244138E-4</c:v>
                </c:pt>
                <c:pt idx="235">
                  <c:v>3.3200000325450674E-4</c:v>
                </c:pt>
                <c:pt idx="236">
                  <c:v>-2.8460000030463561E-3</c:v>
                </c:pt>
                <c:pt idx="237">
                  <c:v>-8.4600000263890252E-4</c:v>
                </c:pt>
                <c:pt idx="238">
                  <c:v>1.0373999997682404E-2</c:v>
                </c:pt>
                <c:pt idx="239">
                  <c:v>-1.1279999962425791E-3</c:v>
                </c:pt>
                <c:pt idx="240">
                  <c:v>4.58999999682419E-3</c:v>
                </c:pt>
                <c:pt idx="241">
                  <c:v>-3.9120000001275912E-3</c:v>
                </c:pt>
                <c:pt idx="242">
                  <c:v>-3.6000000545755029E-4</c:v>
                </c:pt>
                <c:pt idx="243">
                  <c:v>5.6399999957648106E-3</c:v>
                </c:pt>
                <c:pt idx="244">
                  <c:v>-3.1940000044414774E-3</c:v>
                </c:pt>
                <c:pt idx="245">
                  <c:v>-1.1940000040340237E-3</c:v>
                </c:pt>
                <c:pt idx="246">
                  <c:v>-2.5200000527547672E-4</c:v>
                </c:pt>
                <c:pt idx="249">
                  <c:v>4.9199999921256676E-4</c:v>
                </c:pt>
                <c:pt idx="250">
                  <c:v>-1.7319999969913624E-3</c:v>
                </c:pt>
                <c:pt idx="251">
                  <c:v>-3.4000000014202669E-3</c:v>
                </c:pt>
                <c:pt idx="252">
                  <c:v>-6.6239999941899441E-3</c:v>
                </c:pt>
                <c:pt idx="253">
                  <c:v>-5.1599999278550968E-4</c:v>
                </c:pt>
                <c:pt idx="255">
                  <c:v>8.9999994088429958E-5</c:v>
                </c:pt>
                <c:pt idx="256">
                  <c:v>5.3399999887915328E-4</c:v>
                </c:pt>
                <c:pt idx="257">
                  <c:v>7.0000000414438546E-4</c:v>
                </c:pt>
                <c:pt idx="259">
                  <c:v>-4.1600000258767977E-4</c:v>
                </c:pt>
                <c:pt idx="260">
                  <c:v>-3.0839999963063747E-3</c:v>
                </c:pt>
                <c:pt idx="261">
                  <c:v>-1.4740000042365864E-3</c:v>
                </c:pt>
                <c:pt idx="262">
                  <c:v>4.1399999463465065E-4</c:v>
                </c:pt>
                <c:pt idx="264">
                  <c:v>-6.4399999973829836E-4</c:v>
                </c:pt>
                <c:pt idx="265">
                  <c:v>4.5219999956316315E-3</c:v>
                </c:pt>
                <c:pt idx="266">
                  <c:v>1.6879999966477044E-3</c:v>
                </c:pt>
                <c:pt idx="267">
                  <c:v>1.2400000050547533E-3</c:v>
                </c:pt>
                <c:pt idx="268">
                  <c:v>-2.9839999988325872E-3</c:v>
                </c:pt>
                <c:pt idx="269">
                  <c:v>1.0160000019823201E-3</c:v>
                </c:pt>
                <c:pt idx="270">
                  <c:v>6.0159999993629754E-3</c:v>
                </c:pt>
                <c:pt idx="271">
                  <c:v>1.9999999494757503E-4</c:v>
                </c:pt>
                <c:pt idx="272">
                  <c:v>3.0259999984991737E-3</c:v>
                </c:pt>
                <c:pt idx="273">
                  <c:v>4.0179999996325932E-3</c:v>
                </c:pt>
                <c:pt idx="274">
                  <c:v>3.5160000043106265E-3</c:v>
                </c:pt>
                <c:pt idx="276">
                  <c:v>7.5659999929484911E-3</c:v>
                </c:pt>
                <c:pt idx="277">
                  <c:v>1.4799999917158857E-3</c:v>
                </c:pt>
                <c:pt idx="278">
                  <c:v>3.6459999973885715E-3</c:v>
                </c:pt>
                <c:pt idx="279">
                  <c:v>4.9199999994016252E-3</c:v>
                </c:pt>
                <c:pt idx="281">
                  <c:v>-4.780000017490238E-4</c:v>
                </c:pt>
                <c:pt idx="282">
                  <c:v>5.2200000209268183E-4</c:v>
                </c:pt>
                <c:pt idx="284">
                  <c:v>-7.5599999399855733E-4</c:v>
                </c:pt>
                <c:pt idx="285">
                  <c:v>1.6879999966477044E-3</c:v>
                </c:pt>
                <c:pt idx="286">
                  <c:v>-4.2399999802000821E-4</c:v>
                </c:pt>
                <c:pt idx="287">
                  <c:v>3.5200000274926424E-4</c:v>
                </c:pt>
                <c:pt idx="288">
                  <c:v>4.5720000052824616E-3</c:v>
                </c:pt>
                <c:pt idx="289">
                  <c:v>2.9399999766610563E-4</c:v>
                </c:pt>
                <c:pt idx="290">
                  <c:v>-1.0959999999613501E-3</c:v>
                </c:pt>
                <c:pt idx="291">
                  <c:v>-2.1540000016102567E-3</c:v>
                </c:pt>
                <c:pt idx="292">
                  <c:v>-3.9880000040284358E-3</c:v>
                </c:pt>
                <c:pt idx="293">
                  <c:v>1.7799999477574602E-4</c:v>
                </c:pt>
                <c:pt idx="294">
                  <c:v>3.4400000004097819E-4</c:v>
                </c:pt>
                <c:pt idx="295">
                  <c:v>1.7880000013974495E-3</c:v>
                </c:pt>
                <c:pt idx="296">
                  <c:v>2.7880000052391551E-3</c:v>
                </c:pt>
                <c:pt idx="297">
                  <c:v>-4.9379999982193112E-3</c:v>
                </c:pt>
                <c:pt idx="298">
                  <c:v>6.1999999161344022E-5</c:v>
                </c:pt>
                <c:pt idx="299">
                  <c:v>-6.339999963529408E-4</c:v>
                </c:pt>
                <c:pt idx="300">
                  <c:v>1.0879999972530641E-3</c:v>
                </c:pt>
                <c:pt idx="301">
                  <c:v>7.6399999961722642E-3</c:v>
                </c:pt>
                <c:pt idx="302">
                  <c:v>7.479999985662289E-4</c:v>
                </c:pt>
                <c:pt idx="303">
                  <c:v>7.9999997979030013E-5</c:v>
                </c:pt>
                <c:pt idx="304">
                  <c:v>-1.1440000016591512E-3</c:v>
                </c:pt>
                <c:pt idx="305">
                  <c:v>8.3000000013271347E-3</c:v>
                </c:pt>
                <c:pt idx="306">
                  <c:v>-9.7799999639391899E-4</c:v>
                </c:pt>
                <c:pt idx="307">
                  <c:v>-3.5340000031283125E-3</c:v>
                </c:pt>
                <c:pt idx="308">
                  <c:v>3.4659999946597964E-3</c:v>
                </c:pt>
                <c:pt idx="309">
                  <c:v>5.46599999506725E-3</c:v>
                </c:pt>
                <c:pt idx="310">
                  <c:v>1.8799999816110358E-4</c:v>
                </c:pt>
                <c:pt idx="311">
                  <c:v>-3.5999997635371983E-5</c:v>
                </c:pt>
                <c:pt idx="312">
                  <c:v>2.5739999982761219E-3</c:v>
                </c:pt>
                <c:pt idx="313">
                  <c:v>8.5739999994984828E-3</c:v>
                </c:pt>
                <c:pt idx="314">
                  <c:v>5.5159999974421225E-3</c:v>
                </c:pt>
                <c:pt idx="315">
                  <c:v>-2.1520000009331852E-3</c:v>
                </c:pt>
                <c:pt idx="316">
                  <c:v>-9.8599999910220504E-4</c:v>
                </c:pt>
                <c:pt idx="317">
                  <c:v>2.781999995931983E-3</c:v>
                </c:pt>
                <c:pt idx="318">
                  <c:v>2.9479999939212576E-3</c:v>
                </c:pt>
                <c:pt idx="319">
                  <c:v>-1.9440000032773241E-3</c:v>
                </c:pt>
                <c:pt idx="320">
                  <c:v>2.0559999975375831E-3</c:v>
                </c:pt>
                <c:pt idx="321">
                  <c:v>-2.7979999940725975E-3</c:v>
                </c:pt>
                <c:pt idx="322">
                  <c:v>3.5260000004200265E-3</c:v>
                </c:pt>
                <c:pt idx="323">
                  <c:v>-3.6600000021280721E-4</c:v>
                </c:pt>
                <c:pt idx="324">
                  <c:v>-5.9000000328524038E-4</c:v>
                </c:pt>
                <c:pt idx="325">
                  <c:v>2.3519999958807603E-3</c:v>
                </c:pt>
                <c:pt idx="326">
                  <c:v>3.3519999924465083E-3</c:v>
                </c:pt>
                <c:pt idx="327">
                  <c:v>5.0160000027972274E-3</c:v>
                </c:pt>
                <c:pt idx="328">
                  <c:v>-1.3739999994868413E-3</c:v>
                </c:pt>
                <c:pt idx="329">
                  <c:v>1.6259999974863604E-3</c:v>
                </c:pt>
                <c:pt idx="330">
                  <c:v>-7.0419999974546954E-3</c:v>
                </c:pt>
                <c:pt idx="331">
                  <c:v>-4.3200000072829425E-4</c:v>
                </c:pt>
                <c:pt idx="332">
                  <c:v>1.5679999996791594E-3</c:v>
                </c:pt>
                <c:pt idx="333">
                  <c:v>-9.09999999566935E-3</c:v>
                </c:pt>
                <c:pt idx="334">
                  <c:v>3.6760000002686866E-3</c:v>
                </c:pt>
                <c:pt idx="335">
                  <c:v>3.9799999649403617E-4</c:v>
                </c:pt>
                <c:pt idx="336">
                  <c:v>6.397999997716397E-3</c:v>
                </c:pt>
                <c:pt idx="337">
                  <c:v>-6.5999999787891284E-4</c:v>
                </c:pt>
                <c:pt idx="338">
                  <c:v>5.340000003343448E-3</c:v>
                </c:pt>
                <c:pt idx="339">
                  <c:v>5.505999994056765E-3</c:v>
                </c:pt>
                <c:pt idx="340">
                  <c:v>8.3040000026812777E-3</c:v>
                </c:pt>
                <c:pt idx="341">
                  <c:v>-7.5300000025890768E-3</c:v>
                </c:pt>
                <c:pt idx="342">
                  <c:v>5.469999996421393E-3</c:v>
                </c:pt>
                <c:pt idx="343">
                  <c:v>4.6200000360840932E-4</c:v>
                </c:pt>
                <c:pt idx="344">
                  <c:v>6.7360000030021183E-3</c:v>
                </c:pt>
                <c:pt idx="345">
                  <c:v>8.7360000034095719E-3</c:v>
                </c:pt>
                <c:pt idx="346">
                  <c:v>-9.3200000264914706E-4</c:v>
                </c:pt>
                <c:pt idx="347">
                  <c:v>2.4540000013075769E-3</c:v>
                </c:pt>
                <c:pt idx="348">
                  <c:v>3.4539999978733249E-3</c:v>
                </c:pt>
                <c:pt idx="349">
                  <c:v>4.4540000017150305E-3</c:v>
                </c:pt>
                <c:pt idx="350">
                  <c:v>1.4453999996476341E-2</c:v>
                </c:pt>
                <c:pt idx="351">
                  <c:v>5.6699999986449257E-3</c:v>
                </c:pt>
                <c:pt idx="352">
                  <c:v>3.8360000035027042E-3</c:v>
                </c:pt>
                <c:pt idx="353">
                  <c:v>2.9939999949419871E-3</c:v>
                </c:pt>
                <c:pt idx="354">
                  <c:v>-1.2840000053984113E-3</c:v>
                </c:pt>
                <c:pt idx="355">
                  <c:v>2.2979999994277023E-3</c:v>
                </c:pt>
                <c:pt idx="356">
                  <c:v>2.0199999999022111E-3</c:v>
                </c:pt>
                <c:pt idx="357">
                  <c:v>4.0200000003096648E-3</c:v>
                </c:pt>
                <c:pt idx="358">
                  <c:v>4.6399999700952321E-4</c:v>
                </c:pt>
                <c:pt idx="359">
                  <c:v>3.5719999941647984E-3</c:v>
                </c:pt>
                <c:pt idx="360">
                  <c:v>4.0119999976013787E-3</c:v>
                </c:pt>
                <c:pt idx="361">
                  <c:v>6.954000004043337E-3</c:v>
                </c:pt>
                <c:pt idx="362">
                  <c:v>3.0620000034105033E-3</c:v>
                </c:pt>
                <c:pt idx="363">
                  <c:v>6.335999998555053E-3</c:v>
                </c:pt>
                <c:pt idx="364">
                  <c:v>-4.9799999396782368E-4</c:v>
                </c:pt>
                <c:pt idx="365">
                  <c:v>6.6800000058719888E-4</c:v>
                </c:pt>
                <c:pt idx="366">
                  <c:v>1.1199999426025897E-4</c:v>
                </c:pt>
                <c:pt idx="367">
                  <c:v>2.1119999946677126E-3</c:v>
                </c:pt>
                <c:pt idx="368">
                  <c:v>-2.2779999999329448E-3</c:v>
                </c:pt>
                <c:pt idx="369">
                  <c:v>3.9959999994607642E-3</c:v>
                </c:pt>
                <c:pt idx="371">
                  <c:v>-2.8199999360367656E-4</c:v>
                </c:pt>
                <c:pt idx="372">
                  <c:v>7.1800000296207145E-4</c:v>
                </c:pt>
                <c:pt idx="373">
                  <c:v>4.3700000023818575E-3</c:v>
                </c:pt>
                <c:pt idx="374">
                  <c:v>-5.6500000064261258E-3</c:v>
                </c:pt>
                <c:pt idx="375">
                  <c:v>4.2919999978039414E-3</c:v>
                </c:pt>
                <c:pt idx="376">
                  <c:v>5.2919999943696894E-3</c:v>
                </c:pt>
                <c:pt idx="377">
                  <c:v>4.5799999497830868E-4</c:v>
                </c:pt>
                <c:pt idx="378">
                  <c:v>2.4579999953857623E-3</c:v>
                </c:pt>
                <c:pt idx="379">
                  <c:v>-4.6580000052927062E-3</c:v>
                </c:pt>
                <c:pt idx="380">
                  <c:v>-3.6580000014510006E-3</c:v>
                </c:pt>
                <c:pt idx="381">
                  <c:v>-2.6580000048852526E-3</c:v>
                </c:pt>
                <c:pt idx="382">
                  <c:v>4.3420000001788139E-3</c:v>
                </c:pt>
                <c:pt idx="383">
                  <c:v>1.5079999939189292E-3</c:v>
                </c:pt>
                <c:pt idx="384">
                  <c:v>3.6739999995916151E-3</c:v>
                </c:pt>
                <c:pt idx="385">
                  <c:v>1.3380000018514693E-3</c:v>
                </c:pt>
                <c:pt idx="386">
                  <c:v>-3.2760000030975789E-3</c:v>
                </c:pt>
                <c:pt idx="387">
                  <c:v>5.0000000192085281E-4</c:v>
                </c:pt>
                <c:pt idx="388">
                  <c:v>2.2200000239536166E-4</c:v>
                </c:pt>
                <c:pt idx="389">
                  <c:v>2.2220000028028153E-3</c:v>
                </c:pt>
                <c:pt idx="390">
                  <c:v>-1.5120000025490299E-3</c:v>
                </c:pt>
                <c:pt idx="391">
                  <c:v>-1.9020000036107376E-3</c:v>
                </c:pt>
                <c:pt idx="392">
                  <c:v>-7.200000254670158E-5</c:v>
                </c:pt>
                <c:pt idx="393">
                  <c:v>-2.705999999307096E-3</c:v>
                </c:pt>
                <c:pt idx="394">
                  <c:v>-9.5399999991059303E-3</c:v>
                </c:pt>
                <c:pt idx="395">
                  <c:v>5.1000000530621037E-4</c:v>
                </c:pt>
                <c:pt idx="396">
                  <c:v>7.4519999980111606E-3</c:v>
                </c:pt>
                <c:pt idx="397">
                  <c:v>1.5599999969708733E-3</c:v>
                </c:pt>
                <c:pt idx="398">
                  <c:v>1.5019999991636723E-3</c:v>
                </c:pt>
                <c:pt idx="399">
                  <c:v>1.0000000038417056E-3</c:v>
                </c:pt>
                <c:pt idx="400">
                  <c:v>-5.5560000037075952E-3</c:v>
                </c:pt>
                <c:pt idx="401">
                  <c:v>3.4439999944879673E-3</c:v>
                </c:pt>
                <c:pt idx="402">
                  <c:v>-3.9800000376999378E-4</c:v>
                </c:pt>
                <c:pt idx="403">
                  <c:v>6.0200000007171184E-4</c:v>
                </c:pt>
                <c:pt idx="404">
                  <c:v>-6.7599999601952732E-4</c:v>
                </c:pt>
                <c:pt idx="405">
                  <c:v>-5.2320000031613745E-3</c:v>
                </c:pt>
                <c:pt idx="406">
                  <c:v>-1.2360000037006103E-3</c:v>
                </c:pt>
                <c:pt idx="407">
                  <c:v>3.2079999946290627E-3</c:v>
                </c:pt>
                <c:pt idx="408">
                  <c:v>9.8399999114917591E-4</c:v>
                </c:pt>
                <c:pt idx="409">
                  <c:v>1.9259999971836805E-3</c:v>
                </c:pt>
                <c:pt idx="410">
                  <c:v>-9.6919999996316619E-3</c:v>
                </c:pt>
                <c:pt idx="411">
                  <c:v>-1.2603999995917547E-2</c:v>
                </c:pt>
                <c:pt idx="412">
                  <c:v>3.8800000038463622E-4</c:v>
                </c:pt>
                <c:pt idx="413">
                  <c:v>2.554000006057322E-3</c:v>
                </c:pt>
                <c:pt idx="414">
                  <c:v>2.7200000040465966E-3</c:v>
                </c:pt>
                <c:pt idx="415">
                  <c:v>4.8280000046361238E-3</c:v>
                </c:pt>
                <c:pt idx="416">
                  <c:v>3.603999997721985E-3</c:v>
                </c:pt>
                <c:pt idx="417">
                  <c:v>1.4339999979711138E-3</c:v>
                </c:pt>
                <c:pt idx="418">
                  <c:v>-1.2199999764561653E-4</c:v>
                </c:pt>
                <c:pt idx="419">
                  <c:v>5.9999999939464033E-4</c:v>
                </c:pt>
                <c:pt idx="420">
                  <c:v>2.7079999999841675E-3</c:v>
                </c:pt>
                <c:pt idx="421">
                  <c:v>9.2800000129500404E-4</c:v>
                </c:pt>
                <c:pt idx="422">
                  <c:v>-1.3500000059138983E-3</c:v>
                </c:pt>
                <c:pt idx="423">
                  <c:v>4.0360000057262369E-3</c:v>
                </c:pt>
                <c:pt idx="424">
                  <c:v>1.8079999936162494E-3</c:v>
                </c:pt>
                <c:pt idx="425">
                  <c:v>4.8079999978654087E-3</c:v>
                </c:pt>
                <c:pt idx="426">
                  <c:v>-7.479999985662289E-4</c:v>
                </c:pt>
                <c:pt idx="427">
                  <c:v>4.2319999993196689E-3</c:v>
                </c:pt>
                <c:pt idx="428">
                  <c:v>4.505999997491017E-3</c:v>
                </c:pt>
                <c:pt idx="429">
                  <c:v>-2.5520000053802505E-3</c:v>
                </c:pt>
                <c:pt idx="430">
                  <c:v>3.9459999970858917E-3</c:v>
                </c:pt>
                <c:pt idx="431">
                  <c:v>4.9960000033024698E-3</c:v>
                </c:pt>
                <c:pt idx="432">
                  <c:v>3.1620000008842908E-3</c:v>
                </c:pt>
                <c:pt idx="433">
                  <c:v>3.328000006149523E-3</c:v>
                </c:pt>
                <c:pt idx="434">
                  <c:v>6.0459999949671328E-3</c:v>
                </c:pt>
                <c:pt idx="435">
                  <c:v>7.5440000000526197E-3</c:v>
                </c:pt>
                <c:pt idx="436">
                  <c:v>7.4319999985164031E-3</c:v>
                </c:pt>
                <c:pt idx="437">
                  <c:v>5.1539999985834584E-3</c:v>
                </c:pt>
                <c:pt idx="438">
                  <c:v>7.5980000037816353E-3</c:v>
                </c:pt>
                <c:pt idx="439">
                  <c:v>3.1999999919207767E-4</c:v>
                </c:pt>
                <c:pt idx="440">
                  <c:v>2.2619999945163727E-3</c:v>
                </c:pt>
                <c:pt idx="441">
                  <c:v>3.2039999932749197E-3</c:v>
                </c:pt>
                <c:pt idx="442">
                  <c:v>6.3699999955133535E-3</c:v>
                </c:pt>
                <c:pt idx="443">
                  <c:v>5.7560000059311278E-3</c:v>
                </c:pt>
                <c:pt idx="444">
                  <c:v>5.4779999918537214E-3</c:v>
                </c:pt>
                <c:pt idx="445">
                  <c:v>9.4779999926686287E-3</c:v>
                </c:pt>
                <c:pt idx="446">
                  <c:v>3.0879999976605177E-3</c:v>
                </c:pt>
                <c:pt idx="447">
                  <c:v>5.585999992035795E-3</c:v>
                </c:pt>
                <c:pt idx="448">
                  <c:v>8.5859999962849542E-3</c:v>
                </c:pt>
                <c:pt idx="449">
                  <c:v>2.1380000034696423E-3</c:v>
                </c:pt>
                <c:pt idx="450">
                  <c:v>6.1380000042845495E-3</c:v>
                </c:pt>
                <c:pt idx="451">
                  <c:v>7.1380000008502975E-3</c:v>
                </c:pt>
                <c:pt idx="452">
                  <c:v>8.1380000046920031E-3</c:v>
                </c:pt>
                <c:pt idx="453">
                  <c:v>9.1380000012577511E-3</c:v>
                </c:pt>
                <c:pt idx="454">
                  <c:v>8.9680000019143336E-3</c:v>
                </c:pt>
                <c:pt idx="455">
                  <c:v>4.2839999950956553E-3</c:v>
                </c:pt>
                <c:pt idx="456">
                  <c:v>1.3491999998223037E-2</c:v>
                </c:pt>
                <c:pt idx="457">
                  <c:v>1.4491999994788785E-2</c:v>
                </c:pt>
                <c:pt idx="458">
                  <c:v>4.9900000012712553E-3</c:v>
                </c:pt>
                <c:pt idx="459">
                  <c:v>8.989999994810205E-3</c:v>
                </c:pt>
                <c:pt idx="460">
                  <c:v>7.1560000069439411E-3</c:v>
                </c:pt>
                <c:pt idx="461">
                  <c:v>1.054199999634875E-2</c:v>
                </c:pt>
                <c:pt idx="462">
                  <c:v>5.7079999969573691E-3</c:v>
                </c:pt>
                <c:pt idx="463">
                  <c:v>1.1592000002565328E-2</c:v>
                </c:pt>
                <c:pt idx="464">
                  <c:v>-2.4200000189011917E-4</c:v>
                </c:pt>
                <c:pt idx="465">
                  <c:v>1.0923999994702172E-2</c:v>
                </c:pt>
                <c:pt idx="466">
                  <c:v>1.025600000139093E-2</c:v>
                </c:pt>
                <c:pt idx="467">
                  <c:v>1.302399999985937E-2</c:v>
                </c:pt>
                <c:pt idx="468">
                  <c:v>1.2746000007609837E-2</c:v>
                </c:pt>
                <c:pt idx="469">
                  <c:v>1.2131999996199738E-2</c:v>
                </c:pt>
                <c:pt idx="470">
                  <c:v>1.0854000007384457E-2</c:v>
                </c:pt>
                <c:pt idx="471">
                  <c:v>1.0328000003937632E-2</c:v>
                </c:pt>
                <c:pt idx="472">
                  <c:v>1.2042000002111308E-2</c:v>
                </c:pt>
                <c:pt idx="473">
                  <c:v>1.7593999997188803E-2</c:v>
                </c:pt>
                <c:pt idx="474">
                  <c:v>1.4535999995132443E-2</c:v>
                </c:pt>
                <c:pt idx="475">
                  <c:v>1.3478000000759494E-2</c:v>
                </c:pt>
                <c:pt idx="476">
                  <c:v>1.2366000002657529E-2</c:v>
                </c:pt>
                <c:pt idx="477">
                  <c:v>1.4697999999043532E-2</c:v>
                </c:pt>
                <c:pt idx="478">
                  <c:v>1.4142000007268507E-2</c:v>
                </c:pt>
                <c:pt idx="479">
                  <c:v>1.2585999997099862E-2</c:v>
                </c:pt>
                <c:pt idx="480">
                  <c:v>1.3802000001305714E-2</c:v>
                </c:pt>
                <c:pt idx="481">
                  <c:v>1.4801999997871462E-2</c:v>
                </c:pt>
                <c:pt idx="482">
                  <c:v>1.580199999443721E-2</c:v>
                </c:pt>
                <c:pt idx="483">
                  <c:v>1.6321999995852821E-2</c:v>
                </c:pt>
                <c:pt idx="484">
                  <c:v>1.6043999996327329E-2</c:v>
                </c:pt>
                <c:pt idx="485">
                  <c:v>1.720999999815831E-2</c:v>
                </c:pt>
                <c:pt idx="486">
                  <c:v>1.6429999996034894E-2</c:v>
                </c:pt>
                <c:pt idx="487">
                  <c:v>1.8927999997686129E-2</c:v>
                </c:pt>
                <c:pt idx="488">
                  <c:v>2.148000000306638E-2</c:v>
                </c:pt>
                <c:pt idx="489">
                  <c:v>1.9201999995857477E-2</c:v>
                </c:pt>
                <c:pt idx="490">
                  <c:v>1.5645999999833293E-2</c:v>
                </c:pt>
                <c:pt idx="491">
                  <c:v>2.0367999997688457E-2</c:v>
                </c:pt>
                <c:pt idx="492">
                  <c:v>1.8144000001484528E-2</c:v>
                </c:pt>
                <c:pt idx="493">
                  <c:v>1.6529999993508682E-2</c:v>
                </c:pt>
                <c:pt idx="494">
                  <c:v>1.8529999993916135E-2</c:v>
                </c:pt>
                <c:pt idx="495">
                  <c:v>2.2529999994731043E-2</c:v>
                </c:pt>
                <c:pt idx="496">
                  <c:v>1.8803999999363441E-2</c:v>
                </c:pt>
                <c:pt idx="497">
                  <c:v>2.1579999993264209E-2</c:v>
                </c:pt>
                <c:pt idx="498">
                  <c:v>1.8467999994754791E-2</c:v>
                </c:pt>
                <c:pt idx="499">
                  <c:v>2.2854000002553221E-2</c:v>
                </c:pt>
                <c:pt idx="500">
                  <c:v>1.9019999999727588E-2</c:v>
                </c:pt>
                <c:pt idx="501">
                  <c:v>1.9626000001153443E-2</c:v>
                </c:pt>
                <c:pt idx="502">
                  <c:v>1.8733999997493811E-2</c:v>
                </c:pt>
                <c:pt idx="503">
                  <c:v>1.9374000003153924E-2</c:v>
                </c:pt>
                <c:pt idx="504">
                  <c:v>2.7423999999882653E-2</c:v>
                </c:pt>
                <c:pt idx="505">
                  <c:v>1.7145999998319894E-2</c:v>
                </c:pt>
                <c:pt idx="506">
                  <c:v>2.2087999997893348E-2</c:v>
                </c:pt>
                <c:pt idx="507">
                  <c:v>2.4087999998300802E-2</c:v>
                </c:pt>
                <c:pt idx="508">
                  <c:v>2.8532000003906433E-2</c:v>
                </c:pt>
                <c:pt idx="509">
                  <c:v>2.2420000001147855E-2</c:v>
                </c:pt>
                <c:pt idx="510">
                  <c:v>2.4137999993399717E-2</c:v>
                </c:pt>
                <c:pt idx="511">
                  <c:v>2.601400000276044E-2</c:v>
                </c:pt>
                <c:pt idx="512">
                  <c:v>2.8345999999146443E-2</c:v>
                </c:pt>
                <c:pt idx="513">
                  <c:v>2.6511999996728264E-2</c:v>
                </c:pt>
                <c:pt idx="514">
                  <c:v>2.6677999994717538E-2</c:v>
                </c:pt>
                <c:pt idx="515">
                  <c:v>2.378599999792641E-2</c:v>
                </c:pt>
                <c:pt idx="516">
                  <c:v>2.4766000002273358E-2</c:v>
                </c:pt>
                <c:pt idx="517">
                  <c:v>2.536800000234507E-2</c:v>
                </c:pt>
                <c:pt idx="518">
                  <c:v>2.8367999999318272E-2</c:v>
                </c:pt>
                <c:pt idx="519">
                  <c:v>2.936799999588402E-2</c:v>
                </c:pt>
                <c:pt idx="520">
                  <c:v>3.4368000000540633E-2</c:v>
                </c:pt>
                <c:pt idx="521">
                  <c:v>3.5367999997106381E-2</c:v>
                </c:pt>
                <c:pt idx="522">
                  <c:v>2.8310000001511071E-2</c:v>
                </c:pt>
                <c:pt idx="523">
                  <c:v>3.0807999995886348E-2</c:v>
                </c:pt>
                <c:pt idx="524">
                  <c:v>2.9190000001108274E-2</c:v>
                </c:pt>
                <c:pt idx="526">
                  <c:v>3.7477999998372979E-2</c:v>
                </c:pt>
                <c:pt idx="527">
                  <c:v>3.6860000000160653E-2</c:v>
                </c:pt>
                <c:pt idx="528">
                  <c:v>3.4304000000702217E-2</c:v>
                </c:pt>
                <c:pt idx="529">
                  <c:v>3.9411999998264946E-2</c:v>
                </c:pt>
                <c:pt idx="532">
                  <c:v>3.3894000000145752E-2</c:v>
                </c:pt>
                <c:pt idx="533">
                  <c:v>4.1724000002432149E-2</c:v>
                </c:pt>
                <c:pt idx="534">
                  <c:v>4.0275999999721535E-2</c:v>
                </c:pt>
                <c:pt idx="536">
                  <c:v>4.6861999995599035E-2</c:v>
                </c:pt>
                <c:pt idx="537">
                  <c:v>4.663799999980256E-2</c:v>
                </c:pt>
                <c:pt idx="538">
                  <c:v>4.513599999336293E-2</c:v>
                </c:pt>
                <c:pt idx="539">
                  <c:v>4.5854000003600959E-2</c:v>
                </c:pt>
                <c:pt idx="540">
                  <c:v>4.6854000000166707E-2</c:v>
                </c:pt>
                <c:pt idx="542">
                  <c:v>4.8070000004372559E-2</c:v>
                </c:pt>
                <c:pt idx="543">
                  <c:v>4.7788000003492925E-2</c:v>
                </c:pt>
                <c:pt idx="544">
                  <c:v>5.1120000003720634E-2</c:v>
                </c:pt>
                <c:pt idx="545">
                  <c:v>4.5286000000487547E-2</c:v>
                </c:pt>
                <c:pt idx="546">
                  <c:v>4.9112000000604894E-2</c:v>
                </c:pt>
                <c:pt idx="547">
                  <c:v>5.1444000004266854E-2</c:v>
                </c:pt>
                <c:pt idx="548">
                  <c:v>5.0053999992087483E-2</c:v>
                </c:pt>
                <c:pt idx="549">
                  <c:v>5.210399999486981E-2</c:v>
                </c:pt>
                <c:pt idx="550">
                  <c:v>5.7913999997253995E-2</c:v>
                </c:pt>
                <c:pt idx="551">
                  <c:v>5.6855999995605089E-2</c:v>
                </c:pt>
                <c:pt idx="552">
                  <c:v>5.7021999993594363E-2</c:v>
                </c:pt>
                <c:pt idx="553">
                  <c:v>5.8905999998387415E-2</c:v>
                </c:pt>
                <c:pt idx="554">
                  <c:v>5.929199999809498E-2</c:v>
                </c:pt>
                <c:pt idx="555">
                  <c:v>6.0956000001169741E-2</c:v>
                </c:pt>
                <c:pt idx="556">
                  <c:v>5.7565999995858874E-2</c:v>
                </c:pt>
                <c:pt idx="557">
                  <c:v>6.0113999999884982E-2</c:v>
                </c:pt>
                <c:pt idx="558">
                  <c:v>6.0279999997874256E-2</c:v>
                </c:pt>
                <c:pt idx="559">
                  <c:v>6.1723999999230728E-2</c:v>
                </c:pt>
                <c:pt idx="560">
                  <c:v>6.913899999926798E-2</c:v>
                </c:pt>
                <c:pt idx="561">
                  <c:v>6.2105999997584149E-2</c:v>
                </c:pt>
                <c:pt idx="562">
                  <c:v>6.1155999996117316E-2</c:v>
                </c:pt>
                <c:pt idx="563">
                  <c:v>6.5155999996932223E-2</c:v>
                </c:pt>
                <c:pt idx="564">
                  <c:v>6.7517999996198341E-2</c:v>
                </c:pt>
                <c:pt idx="565">
                  <c:v>6.7294000000401866E-2</c:v>
                </c:pt>
                <c:pt idx="566">
                  <c:v>7.0236000006843824E-2</c:v>
                </c:pt>
                <c:pt idx="567">
                  <c:v>7.5344000004406553E-2</c:v>
                </c:pt>
                <c:pt idx="569">
                  <c:v>7.9569999994419049E-2</c:v>
                </c:pt>
                <c:pt idx="574">
                  <c:v>0.12721400000009453</c:v>
                </c:pt>
                <c:pt idx="580">
                  <c:v>0.13626800000201911</c:v>
                </c:pt>
                <c:pt idx="582">
                  <c:v>0.15536799999972573</c:v>
                </c:pt>
                <c:pt idx="587">
                  <c:v>0.14732000000367407</c:v>
                </c:pt>
                <c:pt idx="588">
                  <c:v>0.15606599999591708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86-41C6-8B07-8AF6CC2AC8D6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(2)'!$J$21:$J$950</c:f>
              <c:numCache>
                <c:formatCode>General</c:formatCode>
                <c:ptCount val="930"/>
                <c:pt idx="1">
                  <c:v>-5.0043000002915505E-2</c:v>
                </c:pt>
                <c:pt idx="44">
                  <c:v>-3.1513000001723412E-2</c:v>
                </c:pt>
                <c:pt idx="171">
                  <c:v>-2.9388000002654735E-2</c:v>
                </c:pt>
                <c:pt idx="173">
                  <c:v>-3.3197000004292931E-2</c:v>
                </c:pt>
                <c:pt idx="190">
                  <c:v>1.0400000028312206E-3</c:v>
                </c:pt>
                <c:pt idx="191">
                  <c:v>4.0399999998044223E-3</c:v>
                </c:pt>
                <c:pt idx="200">
                  <c:v>-2.2820000012870878E-3</c:v>
                </c:pt>
                <c:pt idx="201">
                  <c:v>-4.1740000015124679E-3</c:v>
                </c:pt>
                <c:pt idx="202">
                  <c:v>-1.9000000029336661E-3</c:v>
                </c:pt>
                <c:pt idx="205">
                  <c:v>4.1999992390628904E-5</c:v>
                </c:pt>
                <c:pt idx="206">
                  <c:v>-1.4139999984763563E-3</c:v>
                </c:pt>
                <c:pt idx="209">
                  <c:v>2.9080000022077002E-3</c:v>
                </c:pt>
                <c:pt idx="213">
                  <c:v>9.111000006669201E-3</c:v>
                </c:pt>
                <c:pt idx="254">
                  <c:v>-1.2199999982840382E-3</c:v>
                </c:pt>
                <c:pt idx="258">
                  <c:v>-1.2360000037006103E-3</c:v>
                </c:pt>
                <c:pt idx="263">
                  <c:v>-1.1200000080862083E-3</c:v>
                </c:pt>
                <c:pt idx="275">
                  <c:v>-6.7599999601952732E-4</c:v>
                </c:pt>
                <c:pt idx="283">
                  <c:v>-1.8559999953140505E-3</c:v>
                </c:pt>
                <c:pt idx="530">
                  <c:v>3.70519999996759E-2</c:v>
                </c:pt>
                <c:pt idx="531">
                  <c:v>3.7318000002414919E-2</c:v>
                </c:pt>
                <c:pt idx="541">
                  <c:v>4.693799999949988E-2</c:v>
                </c:pt>
                <c:pt idx="568">
                  <c:v>9.5393999996304046E-2</c:v>
                </c:pt>
                <c:pt idx="571">
                  <c:v>9.8114000000350643E-2</c:v>
                </c:pt>
                <c:pt idx="572">
                  <c:v>0.12032599999656668</c:v>
                </c:pt>
                <c:pt idx="573">
                  <c:v>0.12301400000433205</c:v>
                </c:pt>
                <c:pt idx="578">
                  <c:v>0.135258000002068</c:v>
                </c:pt>
                <c:pt idx="581">
                  <c:v>0.14115999999921769</c:v>
                </c:pt>
                <c:pt idx="585">
                  <c:v>0.14265999999770429</c:v>
                </c:pt>
                <c:pt idx="589">
                  <c:v>0.15067000000271946</c:v>
                </c:pt>
                <c:pt idx="590">
                  <c:v>0.15301999999792315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86-41C6-8B07-8AF6CC2AC8D6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(2)'!$K$21:$K$950</c:f>
              <c:numCache>
                <c:formatCode>General</c:formatCode>
                <c:ptCount val="930"/>
                <c:pt idx="25">
                  <c:v>-0.22002300000167452</c:v>
                </c:pt>
                <c:pt idx="26">
                  <c:v>-0.14730500000587199</c:v>
                </c:pt>
                <c:pt idx="29">
                  <c:v>-0.22764099999767495</c:v>
                </c:pt>
                <c:pt idx="219">
                  <c:v>-0.21017500000016298</c:v>
                </c:pt>
                <c:pt idx="525">
                  <c:v>3.3673999998427462E-2</c:v>
                </c:pt>
                <c:pt idx="535">
                  <c:v>0.23574099999677856</c:v>
                </c:pt>
                <c:pt idx="570">
                  <c:v>9.4073999993270263E-2</c:v>
                </c:pt>
                <c:pt idx="575">
                  <c:v>0.12538000000495231</c:v>
                </c:pt>
                <c:pt idx="576">
                  <c:v>0.13265600000158884</c:v>
                </c:pt>
                <c:pt idx="577">
                  <c:v>0.13496999999915715</c:v>
                </c:pt>
                <c:pt idx="579">
                  <c:v>0.13497199999983422</c:v>
                </c:pt>
                <c:pt idx="583">
                  <c:v>0.14279599999281345</c:v>
                </c:pt>
                <c:pt idx="584">
                  <c:v>0.14267200000176672</c:v>
                </c:pt>
                <c:pt idx="586">
                  <c:v>0.14338000000134343</c:v>
                </c:pt>
                <c:pt idx="591">
                  <c:v>0.1575379999994766</c:v>
                </c:pt>
                <c:pt idx="592">
                  <c:v>0.15967799999634735</c:v>
                </c:pt>
                <c:pt idx="593">
                  <c:v>0.1597780000010971</c:v>
                </c:pt>
                <c:pt idx="594">
                  <c:v>0.16462199999659788</c:v>
                </c:pt>
                <c:pt idx="595">
                  <c:v>0.16582999999809545</c:v>
                </c:pt>
                <c:pt idx="596">
                  <c:v>0.16572100000485079</c:v>
                </c:pt>
                <c:pt idx="597">
                  <c:v>0.16656199999852106</c:v>
                </c:pt>
                <c:pt idx="598">
                  <c:v>0.16882400000031339</c:v>
                </c:pt>
                <c:pt idx="599">
                  <c:v>0.16999800000485266</c:v>
                </c:pt>
                <c:pt idx="600">
                  <c:v>0.17003200000181096</c:v>
                </c:pt>
                <c:pt idx="601">
                  <c:v>0.17201799999747891</c:v>
                </c:pt>
                <c:pt idx="602">
                  <c:v>0.17222000000037951</c:v>
                </c:pt>
                <c:pt idx="603">
                  <c:v>0.17342899999493966</c:v>
                </c:pt>
                <c:pt idx="604">
                  <c:v>0.17312600000150269</c:v>
                </c:pt>
                <c:pt idx="605">
                  <c:v>0.17315699999744538</c:v>
                </c:pt>
                <c:pt idx="606">
                  <c:v>0.17373000000225147</c:v>
                </c:pt>
                <c:pt idx="607">
                  <c:v>0.17379600000276696</c:v>
                </c:pt>
                <c:pt idx="608">
                  <c:v>0.1736799999998766</c:v>
                </c:pt>
                <c:pt idx="609">
                  <c:v>0.17380599999887636</c:v>
                </c:pt>
                <c:pt idx="610">
                  <c:v>0.17380599999887636</c:v>
                </c:pt>
                <c:pt idx="611">
                  <c:v>0.17368400000123074</c:v>
                </c:pt>
                <c:pt idx="612">
                  <c:v>0.17345599999680417</c:v>
                </c:pt>
                <c:pt idx="613">
                  <c:v>0.17345599999680417</c:v>
                </c:pt>
                <c:pt idx="614">
                  <c:v>0.17350799999985611</c:v>
                </c:pt>
                <c:pt idx="615">
                  <c:v>0.17355800000223098</c:v>
                </c:pt>
                <c:pt idx="616">
                  <c:v>0.17362599999614758</c:v>
                </c:pt>
                <c:pt idx="617">
                  <c:v>0.17439400000148453</c:v>
                </c:pt>
                <c:pt idx="618">
                  <c:v>0.17493599999579601</c:v>
                </c:pt>
                <c:pt idx="619">
                  <c:v>0.17603800000506453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86-41C6-8B07-8AF6CC2AC8D6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(2)'!$L$21:$L$950</c:f>
              <c:numCache>
                <c:formatCode>General</c:formatCode>
                <c:ptCount val="93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286-41C6-8B07-8AF6CC2AC8D6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(2)'!$M$21:$M$950</c:f>
              <c:numCache>
                <c:formatCode>General</c:formatCode>
                <c:ptCount val="93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286-41C6-8B07-8AF6CC2AC8D6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(2)'!$N$21:$N$950</c:f>
              <c:numCache>
                <c:formatCode>General</c:formatCode>
                <c:ptCount val="93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286-41C6-8B07-8AF6CC2AC8D6}"/>
            </c:ext>
          </c:extLst>
        </c:ser>
        <c:ser>
          <c:idx val="7"/>
          <c:order val="7"/>
          <c:tx>
            <c:strRef>
              <c:f>'A (2)'!$AX$1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(2)'!$AW$2:$AW$124</c:f>
              <c:numCache>
                <c:formatCode>General</c:formatCode>
                <c:ptCount val="123"/>
                <c:pt idx="0">
                  <c:v>5000</c:v>
                </c:pt>
                <c:pt idx="1">
                  <c:v>5200</c:v>
                </c:pt>
                <c:pt idx="2">
                  <c:v>5400</c:v>
                </c:pt>
                <c:pt idx="3">
                  <c:v>5600</c:v>
                </c:pt>
                <c:pt idx="4">
                  <c:v>5800</c:v>
                </c:pt>
                <c:pt idx="5">
                  <c:v>6000</c:v>
                </c:pt>
                <c:pt idx="6">
                  <c:v>6200</c:v>
                </c:pt>
                <c:pt idx="7">
                  <c:v>6400</c:v>
                </c:pt>
                <c:pt idx="8">
                  <c:v>6600</c:v>
                </c:pt>
                <c:pt idx="9">
                  <c:v>6800</c:v>
                </c:pt>
                <c:pt idx="10">
                  <c:v>7000</c:v>
                </c:pt>
                <c:pt idx="11">
                  <c:v>7200</c:v>
                </c:pt>
                <c:pt idx="12">
                  <c:v>7400</c:v>
                </c:pt>
                <c:pt idx="13">
                  <c:v>7600</c:v>
                </c:pt>
                <c:pt idx="14">
                  <c:v>7800</c:v>
                </c:pt>
                <c:pt idx="15">
                  <c:v>8000</c:v>
                </c:pt>
                <c:pt idx="16">
                  <c:v>8200</c:v>
                </c:pt>
                <c:pt idx="17">
                  <c:v>8400</c:v>
                </c:pt>
                <c:pt idx="18">
                  <c:v>8600</c:v>
                </c:pt>
                <c:pt idx="19">
                  <c:v>8800</c:v>
                </c:pt>
                <c:pt idx="20">
                  <c:v>9000</c:v>
                </c:pt>
                <c:pt idx="21">
                  <c:v>9200</c:v>
                </c:pt>
                <c:pt idx="22">
                  <c:v>9400</c:v>
                </c:pt>
                <c:pt idx="23">
                  <c:v>9600</c:v>
                </c:pt>
                <c:pt idx="24">
                  <c:v>9800</c:v>
                </c:pt>
                <c:pt idx="25">
                  <c:v>10000</c:v>
                </c:pt>
                <c:pt idx="26">
                  <c:v>10200</c:v>
                </c:pt>
                <c:pt idx="27">
                  <c:v>10400</c:v>
                </c:pt>
                <c:pt idx="28">
                  <c:v>10600</c:v>
                </c:pt>
                <c:pt idx="29">
                  <c:v>10800</c:v>
                </c:pt>
                <c:pt idx="30">
                  <c:v>11000</c:v>
                </c:pt>
                <c:pt idx="31">
                  <c:v>11200</c:v>
                </c:pt>
                <c:pt idx="32">
                  <c:v>11400</c:v>
                </c:pt>
                <c:pt idx="33">
                  <c:v>11600</c:v>
                </c:pt>
                <c:pt idx="34">
                  <c:v>11800</c:v>
                </c:pt>
                <c:pt idx="35">
                  <c:v>12000</c:v>
                </c:pt>
                <c:pt idx="36">
                  <c:v>12200</c:v>
                </c:pt>
                <c:pt idx="37">
                  <c:v>12400</c:v>
                </c:pt>
                <c:pt idx="38">
                  <c:v>12600</c:v>
                </c:pt>
                <c:pt idx="39">
                  <c:v>12800</c:v>
                </c:pt>
                <c:pt idx="40">
                  <c:v>13000</c:v>
                </c:pt>
                <c:pt idx="41">
                  <c:v>13200</c:v>
                </c:pt>
                <c:pt idx="42">
                  <c:v>13400</c:v>
                </c:pt>
                <c:pt idx="43">
                  <c:v>13600</c:v>
                </c:pt>
                <c:pt idx="44">
                  <c:v>13800</c:v>
                </c:pt>
                <c:pt idx="45">
                  <c:v>14000</c:v>
                </c:pt>
                <c:pt idx="46">
                  <c:v>14200</c:v>
                </c:pt>
                <c:pt idx="47">
                  <c:v>14400</c:v>
                </c:pt>
                <c:pt idx="48">
                  <c:v>14600</c:v>
                </c:pt>
                <c:pt idx="49">
                  <c:v>14800</c:v>
                </c:pt>
                <c:pt idx="50">
                  <c:v>15000</c:v>
                </c:pt>
                <c:pt idx="51">
                  <c:v>15200</c:v>
                </c:pt>
                <c:pt idx="52">
                  <c:v>15400</c:v>
                </c:pt>
                <c:pt idx="53">
                  <c:v>15600</c:v>
                </c:pt>
                <c:pt idx="54">
                  <c:v>15800</c:v>
                </c:pt>
                <c:pt idx="55">
                  <c:v>16000</c:v>
                </c:pt>
                <c:pt idx="56">
                  <c:v>16200</c:v>
                </c:pt>
                <c:pt idx="57">
                  <c:v>16400</c:v>
                </c:pt>
                <c:pt idx="58">
                  <c:v>16600</c:v>
                </c:pt>
                <c:pt idx="59">
                  <c:v>16800</c:v>
                </c:pt>
                <c:pt idx="60">
                  <c:v>17000</c:v>
                </c:pt>
                <c:pt idx="61">
                  <c:v>17200</c:v>
                </c:pt>
                <c:pt idx="62">
                  <c:v>17400</c:v>
                </c:pt>
                <c:pt idx="63">
                  <c:v>17600</c:v>
                </c:pt>
                <c:pt idx="64">
                  <c:v>17800</c:v>
                </c:pt>
                <c:pt idx="65">
                  <c:v>18000</c:v>
                </c:pt>
                <c:pt idx="66">
                  <c:v>18200</c:v>
                </c:pt>
                <c:pt idx="67">
                  <c:v>18400</c:v>
                </c:pt>
                <c:pt idx="68">
                  <c:v>18600</c:v>
                </c:pt>
                <c:pt idx="69">
                  <c:v>18800</c:v>
                </c:pt>
                <c:pt idx="70">
                  <c:v>19000</c:v>
                </c:pt>
                <c:pt idx="71">
                  <c:v>19200</c:v>
                </c:pt>
                <c:pt idx="72">
                  <c:v>19400</c:v>
                </c:pt>
                <c:pt idx="73">
                  <c:v>19600</c:v>
                </c:pt>
                <c:pt idx="74">
                  <c:v>19800</c:v>
                </c:pt>
                <c:pt idx="75">
                  <c:v>20000</c:v>
                </c:pt>
                <c:pt idx="76">
                  <c:v>20200</c:v>
                </c:pt>
                <c:pt idx="77">
                  <c:v>20400</c:v>
                </c:pt>
                <c:pt idx="78">
                  <c:v>20600</c:v>
                </c:pt>
                <c:pt idx="79">
                  <c:v>20800</c:v>
                </c:pt>
                <c:pt idx="80">
                  <c:v>21000</c:v>
                </c:pt>
                <c:pt idx="81">
                  <c:v>21200</c:v>
                </c:pt>
                <c:pt idx="82">
                  <c:v>21400</c:v>
                </c:pt>
                <c:pt idx="83">
                  <c:v>21600</c:v>
                </c:pt>
                <c:pt idx="84">
                  <c:v>21800</c:v>
                </c:pt>
                <c:pt idx="85">
                  <c:v>22000</c:v>
                </c:pt>
                <c:pt idx="86">
                  <c:v>22200</c:v>
                </c:pt>
                <c:pt idx="87">
                  <c:v>22400</c:v>
                </c:pt>
                <c:pt idx="88">
                  <c:v>22600</c:v>
                </c:pt>
                <c:pt idx="89">
                  <c:v>22800</c:v>
                </c:pt>
                <c:pt idx="90">
                  <c:v>23000</c:v>
                </c:pt>
                <c:pt idx="91">
                  <c:v>23200</c:v>
                </c:pt>
                <c:pt idx="92">
                  <c:v>23400</c:v>
                </c:pt>
                <c:pt idx="93">
                  <c:v>23600</c:v>
                </c:pt>
                <c:pt idx="94">
                  <c:v>23800</c:v>
                </c:pt>
                <c:pt idx="95">
                  <c:v>24000</c:v>
                </c:pt>
                <c:pt idx="96">
                  <c:v>24200</c:v>
                </c:pt>
                <c:pt idx="97">
                  <c:v>24400</c:v>
                </c:pt>
                <c:pt idx="98">
                  <c:v>24600</c:v>
                </c:pt>
                <c:pt idx="99">
                  <c:v>24800</c:v>
                </c:pt>
                <c:pt idx="100">
                  <c:v>25000</c:v>
                </c:pt>
                <c:pt idx="101">
                  <c:v>25200</c:v>
                </c:pt>
                <c:pt idx="102">
                  <c:v>25400</c:v>
                </c:pt>
                <c:pt idx="103">
                  <c:v>25600</c:v>
                </c:pt>
                <c:pt idx="104">
                  <c:v>25800</c:v>
                </c:pt>
                <c:pt idx="105">
                  <c:v>26000</c:v>
                </c:pt>
                <c:pt idx="106">
                  <c:v>26200</c:v>
                </c:pt>
                <c:pt idx="107">
                  <c:v>26400</c:v>
                </c:pt>
                <c:pt idx="108">
                  <c:v>26600</c:v>
                </c:pt>
                <c:pt idx="109">
                  <c:v>26800</c:v>
                </c:pt>
                <c:pt idx="110">
                  <c:v>27000</c:v>
                </c:pt>
                <c:pt idx="111">
                  <c:v>27200</c:v>
                </c:pt>
                <c:pt idx="112">
                  <c:v>27400</c:v>
                </c:pt>
                <c:pt idx="113">
                  <c:v>27600</c:v>
                </c:pt>
                <c:pt idx="114">
                  <c:v>27800</c:v>
                </c:pt>
                <c:pt idx="115">
                  <c:v>28000</c:v>
                </c:pt>
                <c:pt idx="116">
                  <c:v>28200</c:v>
                </c:pt>
                <c:pt idx="117">
                  <c:v>28400</c:v>
                </c:pt>
                <c:pt idx="118">
                  <c:v>28600</c:v>
                </c:pt>
                <c:pt idx="119">
                  <c:v>28800</c:v>
                </c:pt>
                <c:pt idx="120">
                  <c:v>29000</c:v>
                </c:pt>
                <c:pt idx="121">
                  <c:v>29200</c:v>
                </c:pt>
                <c:pt idx="122">
                  <c:v>29400</c:v>
                </c:pt>
              </c:numCache>
            </c:numRef>
          </c:xVal>
          <c:yVal>
            <c:numRef>
              <c:f>'A (2)'!$AX$2:$AX$124</c:f>
              <c:numCache>
                <c:formatCode>General</c:formatCode>
                <c:ptCount val="123"/>
                <c:pt idx="0">
                  <c:v>-8.9258124503457381E-3</c:v>
                </c:pt>
                <c:pt idx="1">
                  <c:v>-1.3210364531999145E-2</c:v>
                </c:pt>
                <c:pt idx="2">
                  <c:v>-1.7654837274832937E-2</c:v>
                </c:pt>
                <c:pt idx="3">
                  <c:v>-2.2168534464490772E-2</c:v>
                </c:pt>
                <c:pt idx="4">
                  <c:v>-2.6670500903680207E-2</c:v>
                </c:pt>
                <c:pt idx="5">
                  <c:v>-3.1090222533528094E-2</c:v>
                </c:pt>
                <c:pt idx="6">
                  <c:v>-3.5367323245891334E-2</c:v>
                </c:pt>
                <c:pt idx="7">
                  <c:v>-3.9450709350456289E-2</c:v>
                </c:pt>
                <c:pt idx="8">
                  <c:v>-4.3297474260145165E-2</c:v>
                </c:pt>
                <c:pt idx="9">
                  <c:v>-4.6871758185431239E-2</c:v>
                </c:pt>
                <c:pt idx="10">
                  <c:v>-5.0143672124248841E-2</c:v>
                </c:pt>
                <c:pt idx="11">
                  <c:v>-5.3088339534440129E-2</c:v>
                </c:pt>
                <c:pt idx="12">
                  <c:v>-5.5685075417004647E-2</c:v>
                </c:pt>
                <c:pt idx="13">
                  <c:v>-5.7916703862252283E-2</c:v>
                </c:pt>
                <c:pt idx="14">
                  <c:v>-5.9769005946396628E-2</c:v>
                </c:pt>
                <c:pt idx="15">
                  <c:v>-6.1230286572210538E-2</c:v>
                </c:pt>
                <c:pt idx="16">
                  <c:v>-6.2291049077155734E-2</c:v>
                </c:pt>
                <c:pt idx="17">
                  <c:v>-6.2943768628579241E-2</c:v>
                </c:pt>
                <c:pt idx="18">
                  <c:v>-6.3182758555530377E-2</c:v>
                </c:pt>
                <c:pt idx="19">
                  <c:v>-6.3004127241318764E-2</c:v>
                </c:pt>
                <c:pt idx="20">
                  <c:v>-6.240582682756781E-2</c:v>
                </c:pt>
                <c:pt idx="21">
                  <c:v>-6.1387798841258917E-2</c:v>
                </c:pt>
                <c:pt idx="22">
                  <c:v>-5.9952226097888486E-2</c:v>
                </c:pt>
                <c:pt idx="23">
                  <c:v>-5.8103904837595317E-2</c:v>
                </c:pt>
                <c:pt idx="24">
                  <c:v>-5.5850755662477838E-2</c:v>
                </c:pt>
                <c:pt idx="25">
                  <c:v>-5.3204495679541594E-2</c:v>
                </c:pt>
                <c:pt idx="26">
                  <c:v>-5.0181495998602249E-2</c:v>
                </c:pt>
                <c:pt idx="27">
                  <c:v>-4.6803846248750752E-2</c:v>
                </c:pt>
                <c:pt idx="28">
                  <c:v>-4.310063748280743E-2</c:v>
                </c:pt>
                <c:pt idx="29">
                  <c:v>-3.9109450849010866E-2</c:v>
                </c:pt>
                <c:pt idx="30">
                  <c:v>-3.4877992871117029E-2</c:v>
                </c:pt>
                <c:pt idx="31">
                  <c:v>-3.0465737854218133E-2</c:v>
                </c:pt>
                <c:pt idx="32">
                  <c:v>-2.5945313676196097E-2</c:v>
                </c:pt>
                <c:pt idx="33">
                  <c:v>-2.1403198722736425E-2</c:v>
                </c:pt>
                <c:pt idx="34">
                  <c:v>-1.6939110977586033E-2</c:v>
                </c:pt>
                <c:pt idx="35">
                  <c:v>-1.2663340703642879E-2</c:v>
                </c:pt>
                <c:pt idx="36">
                  <c:v>-8.6913459267891138E-3</c:v>
                </c:pt>
                <c:pt idx="37">
                  <c:v>-5.1353692449865249E-3</c:v>
                </c:pt>
                <c:pt idx="38">
                  <c:v>-2.093730143826026E-3</c:v>
                </c:pt>
                <c:pt idx="39">
                  <c:v>3.603991756188224E-4</c:v>
                </c:pt>
                <c:pt idx="40">
                  <c:v>2.1880802144948683E-3</c:v>
                </c:pt>
                <c:pt idx="41">
                  <c:v>3.3890312805247499E-3</c:v>
                </c:pt>
                <c:pt idx="42">
                  <c:v>4.000171151287174E-3</c:v>
                </c:pt>
                <c:pt idx="43">
                  <c:v>4.0889681836666324E-3</c:v>
                </c:pt>
                <c:pt idx="44">
                  <c:v>3.743755757109779E-3</c:v>
                </c:pt>
                <c:pt idx="45">
                  <c:v>3.0635624236445974E-3</c:v>
                </c:pt>
                <c:pt idx="46">
                  <c:v>2.1494014779816495E-3</c:v>
                </c:pt>
                <c:pt idx="47">
                  <c:v>1.0979541873331871E-3</c:v>
                </c:pt>
                <c:pt idx="48">
                  <c:v>-2.2901693187476688E-6</c:v>
                </c:pt>
                <c:pt idx="49">
                  <c:v>-1.0728726894325908E-3</c:v>
                </c:pt>
                <c:pt idx="50">
                  <c:v>-2.0457749408846048E-3</c:v>
                </c:pt>
                <c:pt idx="51">
                  <c:v>-2.8629469199797333E-3</c:v>
                </c:pt>
                <c:pt idx="52">
                  <c:v>-3.4753701822603433E-3</c:v>
                </c:pt>
                <c:pt idx="53">
                  <c:v>-3.841937672537054E-3</c:v>
                </c:pt>
                <c:pt idx="54">
                  <c:v>-3.9283214654023974E-3</c:v>
                </c:pt>
                <c:pt idx="55">
                  <c:v>-3.7059217898844417E-3</c:v>
                </c:pt>
                <c:pt idx="56">
                  <c:v>-3.1509408862752386E-3</c:v>
                </c:pt>
                <c:pt idx="57">
                  <c:v>-2.2435957984648716E-3</c:v>
                </c:pt>
                <c:pt idx="58">
                  <c:v>-9.674682430588985E-4</c:v>
                </c:pt>
                <c:pt idx="59">
                  <c:v>6.9101778092564917E-4</c:v>
                </c:pt>
                <c:pt idx="60">
                  <c:v>2.7430022457316412E-3</c:v>
                </c:pt>
                <c:pt idx="61">
                  <c:v>5.197489992754805E-3</c:v>
                </c:pt>
                <c:pt idx="62">
                  <c:v>8.0615545574866214E-3</c:v>
                </c:pt>
                <c:pt idx="63">
                  <c:v>1.1340449953670419E-2</c:v>
                </c:pt>
                <c:pt idx="64">
                  <c:v>1.5037631933237657E-2</c:v>
                </c:pt>
                <c:pt idx="65">
                  <c:v>1.9154686569500874E-2</c:v>
                </c:pt>
                <c:pt idx="66">
                  <c:v>2.3691160069407042E-2</c:v>
                </c:pt>
                <c:pt idx="67">
                  <c:v>2.8644279379606213E-2</c:v>
                </c:pt>
                <c:pt idx="68">
                  <c:v>3.4008548498077176E-2</c:v>
                </c:pt>
                <c:pt idx="69">
                  <c:v>3.9775200889062043E-2</c:v>
                </c:pt>
                <c:pt idx="70">
                  <c:v>4.593148492185422E-2</c:v>
                </c:pt>
                <c:pt idx="71">
                  <c:v>5.2459758290560439E-2</c:v>
                </c:pt>
                <c:pt idx="72">
                  <c:v>5.9336371338459787E-2</c:v>
                </c:pt>
                <c:pt idx="73">
                  <c:v>6.6530332157931651E-2</c:v>
                </c:pt>
                <c:pt idx="74">
                  <c:v>7.4001774831704489E-2</c:v>
                </c:pt>
                <c:pt idx="75">
                  <c:v>8.1700305779119062E-2</c:v>
                </c:pt>
                <c:pt idx="76">
                  <c:v>8.9563393320101492E-2</c:v>
                </c:pt>
                <c:pt idx="77">
                  <c:v>9.7515101106050037E-2</c:v>
                </c:pt>
                <c:pt idx="78">
                  <c:v>0.10546564279678758</c:v>
                </c:pt>
                <c:pt idx="79">
                  <c:v>0.11331241760107306</c:v>
                </c:pt>
                <c:pt idx="80">
                  <c:v>0.12094328352990201</c:v>
                </c:pt>
                <c:pt idx="81">
                  <c:v>0.12824268339019179</c:v>
                </c:pt>
                <c:pt idx="82">
                  <c:v>0.13510068972933087</c:v>
                </c:pt>
                <c:pt idx="83">
                  <c:v>0.1414240446069395</c:v>
                </c:pt>
                <c:pt idx="84">
                  <c:v>0.14714712710853994</c:v>
                </c:pt>
                <c:pt idx="85">
                  <c:v>0.15224011640441587</c:v>
                </c:pt>
                <c:pt idx="86">
                  <c:v>0.15671204125984919</c:v>
                </c:pt>
                <c:pt idx="87">
                  <c:v>0.16060794038176002</c:v>
                </c:pt>
                <c:pt idx="88">
                  <c:v>0.1640012490847923</c:v>
                </c:pt>
                <c:pt idx="89">
                  <c:v>0.16698377490806091</c:v>
                </c:pt>
                <c:pt idx="90">
                  <c:v>0.16965573773159651</c:v>
                </c:pt>
                <c:pt idx="91">
                  <c:v>0.17211758837177696</c:v>
                </c:pt>
                <c:pt idx="92">
                  <c:v>0.17446430293766924</c:v>
                </c:pt>
                <c:pt idx="93">
                  <c:v>0.17678206004799946</c:v>
                </c:pt>
                <c:pt idx="94">
                  <c:v>0.17914680107187056</c:v>
                </c:pt>
                <c:pt idx="95">
                  <c:v>0.18162407807056152</c:v>
                </c:pt>
                <c:pt idx="96">
                  <c:v>0.18426967050306095</c:v>
                </c:pt>
                <c:pt idx="97">
                  <c:v>0.1871305872461978</c:v>
                </c:pt>
                <c:pt idx="98">
                  <c:v>0.19024620185144864</c:v>
                </c:pt>
                <c:pt idx="99">
                  <c:v>0.19364937147565095</c:v>
                </c:pt>
                <c:pt idx="100">
                  <c:v>0.19736746038980549</c:v>
                </c:pt>
                <c:pt idx="101">
                  <c:v>0.20142323318059013</c:v>
                </c:pt>
                <c:pt idx="102">
                  <c:v>0.20583560839420662</c:v>
                </c:pt>
                <c:pt idx="103">
                  <c:v>0.21062027690840907</c:v>
                </c:pt>
                <c:pt idx="104">
                  <c:v>0.21579019529588395</c:v>
                </c:pt>
                <c:pt idx="105">
                  <c:v>0.22135596580439573</c:v>
                </c:pt>
                <c:pt idx="106">
                  <c:v>0.22732611324389751</c:v>
                </c:pt>
                <c:pt idx="107">
                  <c:v>0.23370726632422451</c:v>
                </c:pt>
                <c:pt idx="108">
                  <c:v>0.24050424764366779</c:v>
                </c:pt>
                <c:pt idx="109">
                  <c:v>0.24772007297789056</c:v>
                </c:pt>
                <c:pt idx="110">
                  <c:v>0.25535585679913031</c:v>
                </c:pt>
                <c:pt idx="111">
                  <c:v>0.26341061692461898</c:v>
                </c:pt>
                <c:pt idx="112">
                  <c:v>0.27188096675706475</c:v>
                </c:pt>
                <c:pt idx="113">
                  <c:v>0.28076067890358503</c:v>
                </c:pt>
                <c:pt idx="114">
                  <c:v>0.29004009959440724</c:v>
                </c:pt>
                <c:pt idx="115">
                  <c:v>0.29970539028850324</c:v>
                </c:pt>
                <c:pt idx="116">
                  <c:v>0.30973757280816006</c:v>
                </c:pt>
                <c:pt idx="117">
                  <c:v>0.32011136002218793</c:v>
                </c:pt>
                <c:pt idx="118">
                  <c:v>0.3307937700757177</c:v>
                </c:pt>
                <c:pt idx="119">
                  <c:v>0.34174255572162587</c:v>
                </c:pt>
                <c:pt idx="120">
                  <c:v>0.35290454164884189</c:v>
                </c:pt>
                <c:pt idx="121">
                  <c:v>0.36421406323478639</c:v>
                </c:pt>
                <c:pt idx="122">
                  <c:v>0.37559184680648078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286-41C6-8B07-8AF6CC2AC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381424"/>
        <c:axId val="1"/>
      </c:scatterChart>
      <c:valAx>
        <c:axId val="449381424"/>
        <c:scaling>
          <c:orientation val="minMax"/>
          <c:max val="25000"/>
          <c:min val="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6521860854349719"/>
              <c:y val="0.90934844192634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5000"/>
        <c:minorUnit val="1000"/>
      </c:valAx>
      <c:valAx>
        <c:axId val="1"/>
        <c:scaling>
          <c:orientation val="minMax"/>
          <c:max val="0.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26086956521741E-2"/>
              <c:y val="0.405099150141643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3814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333363764312068"/>
          <c:y val="0.92634560906515584"/>
          <c:w val="0.61594294191486931"/>
          <c:h val="5.66572237960339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And - O-C Diagr.</a:t>
            </a:r>
          </a:p>
        </c:rich>
      </c:tx>
      <c:layout>
        <c:manualLayout>
          <c:xMode val="edge"/>
          <c:yMode val="edge"/>
          <c:x val="0.39073836465087303"/>
          <c:y val="3.38983050847457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79893327077299"/>
          <c:y val="0.13841846094428889"/>
          <c:w val="0.82633922356866718"/>
          <c:h val="0.706216637470861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(2)'!$H$21:$H$950</c:f>
              <c:numCache>
                <c:formatCode>General</c:formatCode>
                <c:ptCount val="930"/>
                <c:pt idx="0">
                  <c:v>0</c:v>
                </c:pt>
                <c:pt idx="5">
                  <c:v>-5.1946000006864779E-2</c:v>
                </c:pt>
                <c:pt idx="6">
                  <c:v>-5.5692000001727138E-2</c:v>
                </c:pt>
                <c:pt idx="7">
                  <c:v>-5.5159999996249098E-2</c:v>
                </c:pt>
                <c:pt idx="8">
                  <c:v>-5.4960000001301523E-2</c:v>
                </c:pt>
                <c:pt idx="9">
                  <c:v>-4.9789999997301493E-2</c:v>
                </c:pt>
                <c:pt idx="10">
                  <c:v>-5.3847999995923601E-2</c:v>
                </c:pt>
                <c:pt idx="11">
                  <c:v>-5.2316000001155771E-2</c:v>
                </c:pt>
                <c:pt idx="13">
                  <c:v>-5.30399999988731E-2</c:v>
                </c:pt>
                <c:pt idx="14">
                  <c:v>-5.1363999999011867E-2</c:v>
                </c:pt>
                <c:pt idx="15">
                  <c:v>-5.5198000001837499E-2</c:v>
                </c:pt>
                <c:pt idx="16">
                  <c:v>-5.2331999999296386E-2</c:v>
                </c:pt>
                <c:pt idx="19">
                  <c:v>-5.2782000006118324E-2</c:v>
                </c:pt>
                <c:pt idx="20">
                  <c:v>-5.2316000001155771E-2</c:v>
                </c:pt>
                <c:pt idx="21">
                  <c:v>-4.8432000003231224E-2</c:v>
                </c:pt>
                <c:pt idx="22">
                  <c:v>-5.2203999999619555E-2</c:v>
                </c:pt>
                <c:pt idx="30">
                  <c:v>-5.2247999999963213E-2</c:v>
                </c:pt>
                <c:pt idx="34">
                  <c:v>-4.091599999810569E-2</c:v>
                </c:pt>
                <c:pt idx="38">
                  <c:v>-3.7656000007700641E-2</c:v>
                </c:pt>
                <c:pt idx="39">
                  <c:v>-3.686599999491591E-2</c:v>
                </c:pt>
                <c:pt idx="40">
                  <c:v>-2.137100000254577E-2</c:v>
                </c:pt>
                <c:pt idx="48">
                  <c:v>-2.528800000436604E-2</c:v>
                </c:pt>
                <c:pt idx="69">
                  <c:v>-2.551800000219373E-2</c:v>
                </c:pt>
                <c:pt idx="70">
                  <c:v>-2.4241999999503605E-2</c:v>
                </c:pt>
                <c:pt idx="82">
                  <c:v>-2.5848000004771166E-2</c:v>
                </c:pt>
                <c:pt idx="83">
                  <c:v>-2.559800000017276E-2</c:v>
                </c:pt>
                <c:pt idx="84">
                  <c:v>-2.6632000008248724E-2</c:v>
                </c:pt>
                <c:pt idx="89">
                  <c:v>-2.2532000002684072E-2</c:v>
                </c:pt>
                <c:pt idx="90">
                  <c:v>-2.0066000004590023E-2</c:v>
                </c:pt>
                <c:pt idx="93">
                  <c:v>-2.7091999996628147E-2</c:v>
                </c:pt>
                <c:pt idx="100">
                  <c:v>-1.576799999747891E-2</c:v>
                </c:pt>
                <c:pt idx="106">
                  <c:v>-2.2246000000450294E-2</c:v>
                </c:pt>
                <c:pt idx="107">
                  <c:v>-2.1472000000358094E-2</c:v>
                </c:pt>
                <c:pt idx="112">
                  <c:v>-2.0922000003338326E-2</c:v>
                </c:pt>
                <c:pt idx="116">
                  <c:v>-1.8589999999676365E-2</c:v>
                </c:pt>
                <c:pt idx="117">
                  <c:v>-2.0646000004489906E-2</c:v>
                </c:pt>
                <c:pt idx="124">
                  <c:v>-1.2538000002678018E-2</c:v>
                </c:pt>
                <c:pt idx="136">
                  <c:v>-1.7751999999745749E-2</c:v>
                </c:pt>
                <c:pt idx="139">
                  <c:v>-2.0420000000740401E-2</c:v>
                </c:pt>
                <c:pt idx="142">
                  <c:v>-1.3536000005842652E-2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3E-4B44-9188-B1DCF4F54FC8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(2)'!$D$22:$D$44</c:f>
                <c:numCache>
                  <c:formatCode>General</c:formatCode>
                  <c:ptCount val="23"/>
                  <c:pt idx="0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(2)'!$I$21:$I$950</c:f>
              <c:numCache>
                <c:formatCode>General</c:formatCode>
                <c:ptCount val="930"/>
                <c:pt idx="2">
                  <c:v>-4.7180000001389999E-2</c:v>
                </c:pt>
                <c:pt idx="3">
                  <c:v>-5.09059999967576E-2</c:v>
                </c:pt>
                <c:pt idx="4">
                  <c:v>-6.3018000000738539E-2</c:v>
                </c:pt>
                <c:pt idx="12">
                  <c:v>-5.9883999994781334E-2</c:v>
                </c:pt>
                <c:pt idx="17">
                  <c:v>-5.0631999998586252E-2</c:v>
                </c:pt>
                <c:pt idx="18">
                  <c:v>-4.0555999999924097E-2</c:v>
                </c:pt>
                <c:pt idx="23">
                  <c:v>-4.300399999920046E-2</c:v>
                </c:pt>
                <c:pt idx="24">
                  <c:v>-6.2271999995573424E-2</c:v>
                </c:pt>
                <c:pt idx="27">
                  <c:v>-5.3222000002278946E-2</c:v>
                </c:pt>
                <c:pt idx="28">
                  <c:v>-4.8311999998986721E-2</c:v>
                </c:pt>
                <c:pt idx="31">
                  <c:v>-5.056200000399258E-2</c:v>
                </c:pt>
                <c:pt idx="32">
                  <c:v>-4.4615999999223277E-2</c:v>
                </c:pt>
                <c:pt idx="33">
                  <c:v>-4.3015999995986931E-2</c:v>
                </c:pt>
                <c:pt idx="35">
                  <c:v>-4.4450000001234002E-2</c:v>
                </c:pt>
                <c:pt idx="36">
                  <c:v>-4.439999999885913E-2</c:v>
                </c:pt>
                <c:pt idx="37">
                  <c:v>-3.7408000003779307E-2</c:v>
                </c:pt>
                <c:pt idx="41">
                  <c:v>-3.1682000000728294E-2</c:v>
                </c:pt>
                <c:pt idx="42">
                  <c:v>-2.8072000000975095E-2</c:v>
                </c:pt>
                <c:pt idx="43">
                  <c:v>-2.9905999996117316E-2</c:v>
                </c:pt>
                <c:pt idx="45">
                  <c:v>-3.2519999993382953E-2</c:v>
                </c:pt>
                <c:pt idx="46">
                  <c:v>-4.2353999997430947E-2</c:v>
                </c:pt>
                <c:pt idx="47">
                  <c:v>-3.6187999998219311E-2</c:v>
                </c:pt>
                <c:pt idx="49">
                  <c:v>-3.1578000001900364E-2</c:v>
                </c:pt>
                <c:pt idx="50">
                  <c:v>-2.9856000008294359E-2</c:v>
                </c:pt>
                <c:pt idx="51">
                  <c:v>-2.9856000008294359E-2</c:v>
                </c:pt>
                <c:pt idx="52">
                  <c:v>-3.05240000016056E-2</c:v>
                </c:pt>
                <c:pt idx="53">
                  <c:v>-2.8470000004745089E-2</c:v>
                </c:pt>
                <c:pt idx="54">
                  <c:v>-2.9748000008112285E-2</c:v>
                </c:pt>
                <c:pt idx="55">
                  <c:v>-2.874800000427058E-2</c:v>
                </c:pt>
                <c:pt idx="56">
                  <c:v>-2.874800000427058E-2</c:v>
                </c:pt>
                <c:pt idx="57">
                  <c:v>-2.9582000002847053E-2</c:v>
                </c:pt>
                <c:pt idx="58">
                  <c:v>-2.9806000005919486E-2</c:v>
                </c:pt>
                <c:pt idx="59">
                  <c:v>-2.6806000001670327E-2</c:v>
                </c:pt>
                <c:pt idx="60">
                  <c:v>-2.76400000002468E-2</c:v>
                </c:pt>
                <c:pt idx="61">
                  <c:v>-2.8308000000833999E-2</c:v>
                </c:pt>
                <c:pt idx="62">
                  <c:v>-2.9532000000472181E-2</c:v>
                </c:pt>
                <c:pt idx="63">
                  <c:v>-2.9590000005555339E-2</c:v>
                </c:pt>
                <c:pt idx="64">
                  <c:v>-2.9482000005373266E-2</c:v>
                </c:pt>
                <c:pt idx="65">
                  <c:v>-2.9316000000108033E-2</c:v>
                </c:pt>
                <c:pt idx="66">
                  <c:v>-2.8374000001349486E-2</c:v>
                </c:pt>
                <c:pt idx="67">
                  <c:v>-2.6128000004973728E-2</c:v>
                </c:pt>
                <c:pt idx="68">
                  <c:v>-2.7961999992839992E-2</c:v>
                </c:pt>
                <c:pt idx="71">
                  <c:v>-2.1467999999003951E-2</c:v>
                </c:pt>
                <c:pt idx="72">
                  <c:v>-2.3862000001827255E-2</c:v>
                </c:pt>
                <c:pt idx="73">
                  <c:v>-2.2861999997985549E-2</c:v>
                </c:pt>
                <c:pt idx="74">
                  <c:v>-2.1862000001419801E-2</c:v>
                </c:pt>
                <c:pt idx="75">
                  <c:v>-2.0861999997578096E-2</c:v>
                </c:pt>
                <c:pt idx="76">
                  <c:v>-2.2695999999996275E-2</c:v>
                </c:pt>
                <c:pt idx="77">
                  <c:v>-2.1703999998862855E-2</c:v>
                </c:pt>
                <c:pt idx="78">
                  <c:v>-2.1372000002884306E-2</c:v>
                </c:pt>
                <c:pt idx="79">
                  <c:v>-2.3430000001098961E-2</c:v>
                </c:pt>
                <c:pt idx="80">
                  <c:v>-2.1264000002702232E-2</c:v>
                </c:pt>
                <c:pt idx="81">
                  <c:v>-2.1106000000145286E-2</c:v>
                </c:pt>
                <c:pt idx="85">
                  <c:v>-2.2025999998732004E-2</c:v>
                </c:pt>
                <c:pt idx="86">
                  <c:v>-1.7025999994075391E-2</c:v>
                </c:pt>
                <c:pt idx="87">
                  <c:v>-1.9860000000335276E-2</c:v>
                </c:pt>
                <c:pt idx="88">
                  <c:v>-2.2084000003815163E-2</c:v>
                </c:pt>
                <c:pt idx="91">
                  <c:v>-1.970199999777833E-2</c:v>
                </c:pt>
                <c:pt idx="92">
                  <c:v>-2.0535999996354803E-2</c:v>
                </c:pt>
                <c:pt idx="94">
                  <c:v>-1.0315999999875203E-2</c:v>
                </c:pt>
                <c:pt idx="95">
                  <c:v>-2.0593999994162004E-2</c:v>
                </c:pt>
                <c:pt idx="96">
                  <c:v>-1.8594000001030508E-2</c:v>
                </c:pt>
                <c:pt idx="97">
                  <c:v>-2.1485999997821636E-2</c:v>
                </c:pt>
                <c:pt idx="98">
                  <c:v>-1.9544000002497341E-2</c:v>
                </c:pt>
                <c:pt idx="99">
                  <c:v>-1.9544000002497341E-2</c:v>
                </c:pt>
                <c:pt idx="101">
                  <c:v>-1.9327999994857237E-2</c:v>
                </c:pt>
                <c:pt idx="102">
                  <c:v>-1.7327999994449783E-2</c:v>
                </c:pt>
                <c:pt idx="103">
                  <c:v>-1.8162000000302214E-2</c:v>
                </c:pt>
                <c:pt idx="104">
                  <c:v>-2.2054000000935048E-2</c:v>
                </c:pt>
                <c:pt idx="105">
                  <c:v>-1.8054000000120141E-2</c:v>
                </c:pt>
                <c:pt idx="108">
                  <c:v>-1.5471999999135733E-2</c:v>
                </c:pt>
                <c:pt idx="109">
                  <c:v>-1.5471999999135733E-2</c:v>
                </c:pt>
                <c:pt idx="110">
                  <c:v>-2.1031999996921513E-2</c:v>
                </c:pt>
                <c:pt idx="111">
                  <c:v>-1.6865999998117331E-2</c:v>
                </c:pt>
                <c:pt idx="113">
                  <c:v>-1.542199999676086E-2</c:v>
                </c:pt>
                <c:pt idx="114">
                  <c:v>-1.7700000003969762E-2</c:v>
                </c:pt>
                <c:pt idx="115">
                  <c:v>-9.700000002339948E-3</c:v>
                </c:pt>
                <c:pt idx="118">
                  <c:v>-1.5479999994568061E-2</c:v>
                </c:pt>
                <c:pt idx="119">
                  <c:v>-1.3480000001436565E-2</c:v>
                </c:pt>
                <c:pt idx="120">
                  <c:v>-1.2479999997594859E-2</c:v>
                </c:pt>
                <c:pt idx="121">
                  <c:v>-1.2313999999605585E-2</c:v>
                </c:pt>
                <c:pt idx="122">
                  <c:v>-1.2592000006407034E-2</c:v>
                </c:pt>
                <c:pt idx="123">
                  <c:v>-1.4538000003085472E-2</c:v>
                </c:pt>
                <c:pt idx="125">
                  <c:v>-9.9320000008447096E-3</c:v>
                </c:pt>
                <c:pt idx="126">
                  <c:v>-1.6600000002654269E-2</c:v>
                </c:pt>
                <c:pt idx="127">
                  <c:v>-1.1989999999059364E-2</c:v>
                </c:pt>
                <c:pt idx="128">
                  <c:v>-1.5824000001884997E-2</c:v>
                </c:pt>
                <c:pt idx="129">
                  <c:v>-1.1106000005383976E-2</c:v>
                </c:pt>
                <c:pt idx="130">
                  <c:v>-9.8319999960949644E-3</c:v>
                </c:pt>
                <c:pt idx="131">
                  <c:v>-1.5333999996073544E-2</c:v>
                </c:pt>
                <c:pt idx="132">
                  <c:v>-1.3782000001810957E-2</c:v>
                </c:pt>
                <c:pt idx="133">
                  <c:v>-1.1782000008679461E-2</c:v>
                </c:pt>
                <c:pt idx="134">
                  <c:v>-1.2527999999292661E-2</c:v>
                </c:pt>
                <c:pt idx="135">
                  <c:v>-1.4805999999225605E-2</c:v>
                </c:pt>
                <c:pt idx="137">
                  <c:v>-1.403000000573229E-2</c:v>
                </c:pt>
                <c:pt idx="138">
                  <c:v>-1.686399999744026E-2</c:v>
                </c:pt>
                <c:pt idx="140">
                  <c:v>-1.3922000005550217E-2</c:v>
                </c:pt>
                <c:pt idx="141">
                  <c:v>-1.3756000000284985E-2</c:v>
                </c:pt>
                <c:pt idx="143">
                  <c:v>-1.15940000032424E-2</c:v>
                </c:pt>
                <c:pt idx="144">
                  <c:v>-2.4427999996987637E-2</c:v>
                </c:pt>
                <c:pt idx="145">
                  <c:v>-1.1373999994248152E-2</c:v>
                </c:pt>
                <c:pt idx="146">
                  <c:v>-1.2656000006245449E-2</c:v>
                </c:pt>
                <c:pt idx="147">
                  <c:v>-1.4211999994586222E-2</c:v>
                </c:pt>
                <c:pt idx="148">
                  <c:v>-1.2211999994178768E-2</c:v>
                </c:pt>
                <c:pt idx="149">
                  <c:v>-1.5548000003036577E-2</c:v>
                </c:pt>
                <c:pt idx="150">
                  <c:v>-1.0548000005655922E-2</c:v>
                </c:pt>
                <c:pt idx="151">
                  <c:v>-1.7663999999058433E-2</c:v>
                </c:pt>
                <c:pt idx="152">
                  <c:v>-8.219999996072147E-3</c:v>
                </c:pt>
                <c:pt idx="153">
                  <c:v>-1.0591999998723622E-2</c:v>
                </c:pt>
                <c:pt idx="154">
                  <c:v>-7.052000000840053E-3</c:v>
                </c:pt>
                <c:pt idx="155">
                  <c:v>-5.5980000033741817E-3</c:v>
                </c:pt>
                <c:pt idx="156">
                  <c:v>-5.5980000033741817E-3</c:v>
                </c:pt>
                <c:pt idx="157">
                  <c:v>-7.6560000015888363E-3</c:v>
                </c:pt>
                <c:pt idx="158">
                  <c:v>-7.6560000015888363E-3</c:v>
                </c:pt>
                <c:pt idx="159">
                  <c:v>-4.6559999973396771E-3</c:v>
                </c:pt>
                <c:pt idx="160">
                  <c:v>-4.6559999973396771E-3</c:v>
                </c:pt>
                <c:pt idx="161">
                  <c:v>-2.6559999969322234E-3</c:v>
                </c:pt>
                <c:pt idx="162">
                  <c:v>-7.4900000035995618E-3</c:v>
                </c:pt>
                <c:pt idx="163">
                  <c:v>-7.4900000035995618E-3</c:v>
                </c:pt>
                <c:pt idx="164">
                  <c:v>-6.0499999963212758E-3</c:v>
                </c:pt>
                <c:pt idx="165">
                  <c:v>-5.2819999982602894E-3</c:v>
                </c:pt>
                <c:pt idx="166">
                  <c:v>3.7179999999352731E-3</c:v>
                </c:pt>
                <c:pt idx="167">
                  <c:v>-2.8999999994994141E-3</c:v>
                </c:pt>
                <c:pt idx="168">
                  <c:v>-6.6540000043460168E-3</c:v>
                </c:pt>
                <c:pt idx="169">
                  <c:v>-6.5460000041639432E-3</c:v>
                </c:pt>
                <c:pt idx="170">
                  <c:v>-4.438000003574416E-3</c:v>
                </c:pt>
                <c:pt idx="172">
                  <c:v>-5.6120000008377247E-3</c:v>
                </c:pt>
                <c:pt idx="174">
                  <c:v>-1.7338000005111098E-2</c:v>
                </c:pt>
                <c:pt idx="175">
                  <c:v>-1.3380000018514693E-3</c:v>
                </c:pt>
                <c:pt idx="176">
                  <c:v>4.3260000020381995E-3</c:v>
                </c:pt>
                <c:pt idx="177">
                  <c:v>-1.0640000036801212E-3</c:v>
                </c:pt>
                <c:pt idx="178">
                  <c:v>-3.2920000012381934E-3</c:v>
                </c:pt>
                <c:pt idx="179">
                  <c:v>2.3480000018025748E-3</c:v>
                </c:pt>
                <c:pt idx="180">
                  <c:v>2.2319999989122152E-3</c:v>
                </c:pt>
                <c:pt idx="181">
                  <c:v>-1.0460000048624352E-3</c:v>
                </c:pt>
                <c:pt idx="182">
                  <c:v>-2.4359999952139333E-3</c:v>
                </c:pt>
                <c:pt idx="183">
                  <c:v>1.3899999976274557E-3</c:v>
                </c:pt>
                <c:pt idx="184">
                  <c:v>1.8555999995442107E-2</c:v>
                </c:pt>
                <c:pt idx="185">
                  <c:v>1.1996000001090579E-2</c:v>
                </c:pt>
                <c:pt idx="186">
                  <c:v>1.132800000050338E-2</c:v>
                </c:pt>
                <c:pt idx="187">
                  <c:v>1.0399999882793054E-4</c:v>
                </c:pt>
                <c:pt idx="188">
                  <c:v>-2.5499999974272214E-3</c:v>
                </c:pt>
                <c:pt idx="189">
                  <c:v>1.724000001559034E-3</c:v>
                </c:pt>
                <c:pt idx="192">
                  <c:v>-2.3500000024796464E-3</c:v>
                </c:pt>
                <c:pt idx="193">
                  <c:v>-1.3499999986379407E-3</c:v>
                </c:pt>
                <c:pt idx="194">
                  <c:v>1.0649999996530823E-2</c:v>
                </c:pt>
                <c:pt idx="195">
                  <c:v>-7.6000003900844604E-5</c:v>
                </c:pt>
                <c:pt idx="196">
                  <c:v>1.2560000031953678E-3</c:v>
                </c:pt>
                <c:pt idx="197">
                  <c:v>9.7400000231573358E-4</c:v>
                </c:pt>
                <c:pt idx="198">
                  <c:v>3.5600000410340726E-4</c:v>
                </c:pt>
                <c:pt idx="199">
                  <c:v>8.2780000011553057E-3</c:v>
                </c:pt>
                <c:pt idx="203">
                  <c:v>-1.4559999981429428E-3</c:v>
                </c:pt>
                <c:pt idx="204">
                  <c:v>1.5439999988302588E-3</c:v>
                </c:pt>
                <c:pt idx="207">
                  <c:v>7.4860000022454187E-3</c:v>
                </c:pt>
                <c:pt idx="208">
                  <c:v>9.4860000026528724E-3</c:v>
                </c:pt>
                <c:pt idx="210">
                  <c:v>1.6519999990123324E-3</c:v>
                </c:pt>
                <c:pt idx="211">
                  <c:v>1.0652000004483853E-2</c:v>
                </c:pt>
                <c:pt idx="212">
                  <c:v>2.4279999997816049E-3</c:v>
                </c:pt>
                <c:pt idx="214">
                  <c:v>5.9400000463938341E-4</c:v>
                </c:pt>
                <c:pt idx="215">
                  <c:v>-1.0739999997895211E-3</c:v>
                </c:pt>
                <c:pt idx="216">
                  <c:v>8.1000000500353053E-4</c:v>
                </c:pt>
                <c:pt idx="217">
                  <c:v>5.8100000023841858E-3</c:v>
                </c:pt>
                <c:pt idx="218">
                  <c:v>-6.0240000020712614E-3</c:v>
                </c:pt>
                <c:pt idx="220">
                  <c:v>2.499999973224476E-4</c:v>
                </c:pt>
                <c:pt idx="221">
                  <c:v>-1.865999998699408E-3</c:v>
                </c:pt>
                <c:pt idx="222">
                  <c:v>-8.659999948577024E-4</c:v>
                </c:pt>
                <c:pt idx="223">
                  <c:v>7.3380000030738302E-3</c:v>
                </c:pt>
                <c:pt idx="224">
                  <c:v>-2.1639999977196567E-3</c:v>
                </c:pt>
                <c:pt idx="225">
                  <c:v>1.9440000032773241E-3</c:v>
                </c:pt>
                <c:pt idx="226">
                  <c:v>7.9439999972237274E-3</c:v>
                </c:pt>
                <c:pt idx="227">
                  <c:v>-3.8979999953880906E-3</c:v>
                </c:pt>
                <c:pt idx="228">
                  <c:v>3.5999997635371983E-5</c:v>
                </c:pt>
                <c:pt idx="229">
                  <c:v>-2.7479999989736825E-3</c:v>
                </c:pt>
                <c:pt idx="230">
                  <c:v>2.5199999799951911E-4</c:v>
                </c:pt>
                <c:pt idx="231">
                  <c:v>3.8619999977527186E-3</c:v>
                </c:pt>
                <c:pt idx="232">
                  <c:v>1.1861999999382533E-2</c:v>
                </c:pt>
                <c:pt idx="233">
                  <c:v>-3.4159999995608814E-3</c:v>
                </c:pt>
                <c:pt idx="234">
                  <c:v>-6.4800000109244138E-4</c:v>
                </c:pt>
                <c:pt idx="235">
                  <c:v>3.3200000325450674E-4</c:v>
                </c:pt>
                <c:pt idx="236">
                  <c:v>-2.8460000030463561E-3</c:v>
                </c:pt>
                <c:pt idx="237">
                  <c:v>-8.4600000263890252E-4</c:v>
                </c:pt>
                <c:pt idx="238">
                  <c:v>1.0373999997682404E-2</c:v>
                </c:pt>
                <c:pt idx="239">
                  <c:v>-1.1279999962425791E-3</c:v>
                </c:pt>
                <c:pt idx="240">
                  <c:v>4.58999999682419E-3</c:v>
                </c:pt>
                <c:pt idx="241">
                  <c:v>-3.9120000001275912E-3</c:v>
                </c:pt>
                <c:pt idx="242">
                  <c:v>-3.6000000545755029E-4</c:v>
                </c:pt>
                <c:pt idx="243">
                  <c:v>5.6399999957648106E-3</c:v>
                </c:pt>
                <c:pt idx="244">
                  <c:v>-3.1940000044414774E-3</c:v>
                </c:pt>
                <c:pt idx="245">
                  <c:v>-1.1940000040340237E-3</c:v>
                </c:pt>
                <c:pt idx="246">
                  <c:v>-2.5200000527547672E-4</c:v>
                </c:pt>
                <c:pt idx="249">
                  <c:v>4.9199999921256676E-4</c:v>
                </c:pt>
                <c:pt idx="250">
                  <c:v>-1.7319999969913624E-3</c:v>
                </c:pt>
                <c:pt idx="251">
                  <c:v>-3.4000000014202669E-3</c:v>
                </c:pt>
                <c:pt idx="252">
                  <c:v>-6.6239999941899441E-3</c:v>
                </c:pt>
                <c:pt idx="253">
                  <c:v>-5.1599999278550968E-4</c:v>
                </c:pt>
                <c:pt idx="255">
                  <c:v>8.9999994088429958E-5</c:v>
                </c:pt>
                <c:pt idx="256">
                  <c:v>5.3399999887915328E-4</c:v>
                </c:pt>
                <c:pt idx="257">
                  <c:v>7.0000000414438546E-4</c:v>
                </c:pt>
                <c:pt idx="259">
                  <c:v>-4.1600000258767977E-4</c:v>
                </c:pt>
                <c:pt idx="260">
                  <c:v>-3.0839999963063747E-3</c:v>
                </c:pt>
                <c:pt idx="261">
                  <c:v>-1.4740000042365864E-3</c:v>
                </c:pt>
                <c:pt idx="262">
                  <c:v>4.1399999463465065E-4</c:v>
                </c:pt>
                <c:pt idx="264">
                  <c:v>-6.4399999973829836E-4</c:v>
                </c:pt>
                <c:pt idx="265">
                  <c:v>4.5219999956316315E-3</c:v>
                </c:pt>
                <c:pt idx="266">
                  <c:v>1.6879999966477044E-3</c:v>
                </c:pt>
                <c:pt idx="267">
                  <c:v>1.2400000050547533E-3</c:v>
                </c:pt>
                <c:pt idx="268">
                  <c:v>-2.9839999988325872E-3</c:v>
                </c:pt>
                <c:pt idx="269">
                  <c:v>1.0160000019823201E-3</c:v>
                </c:pt>
                <c:pt idx="270">
                  <c:v>6.0159999993629754E-3</c:v>
                </c:pt>
                <c:pt idx="271">
                  <c:v>1.9999999494757503E-4</c:v>
                </c:pt>
                <c:pt idx="272">
                  <c:v>3.0259999984991737E-3</c:v>
                </c:pt>
                <c:pt idx="273">
                  <c:v>4.0179999996325932E-3</c:v>
                </c:pt>
                <c:pt idx="274">
                  <c:v>3.5160000043106265E-3</c:v>
                </c:pt>
                <c:pt idx="276">
                  <c:v>7.5659999929484911E-3</c:v>
                </c:pt>
                <c:pt idx="277">
                  <c:v>1.4799999917158857E-3</c:v>
                </c:pt>
                <c:pt idx="278">
                  <c:v>3.6459999973885715E-3</c:v>
                </c:pt>
                <c:pt idx="279">
                  <c:v>4.9199999994016252E-3</c:v>
                </c:pt>
                <c:pt idx="281">
                  <c:v>-4.780000017490238E-4</c:v>
                </c:pt>
                <c:pt idx="282">
                  <c:v>5.2200000209268183E-4</c:v>
                </c:pt>
                <c:pt idx="284">
                  <c:v>-7.5599999399855733E-4</c:v>
                </c:pt>
                <c:pt idx="285">
                  <c:v>1.6879999966477044E-3</c:v>
                </c:pt>
                <c:pt idx="286">
                  <c:v>-4.2399999802000821E-4</c:v>
                </c:pt>
                <c:pt idx="287">
                  <c:v>3.5200000274926424E-4</c:v>
                </c:pt>
                <c:pt idx="288">
                  <c:v>4.5720000052824616E-3</c:v>
                </c:pt>
                <c:pt idx="289">
                  <c:v>2.9399999766610563E-4</c:v>
                </c:pt>
                <c:pt idx="290">
                  <c:v>-1.0959999999613501E-3</c:v>
                </c:pt>
                <c:pt idx="291">
                  <c:v>-2.1540000016102567E-3</c:v>
                </c:pt>
                <c:pt idx="292">
                  <c:v>-3.9880000040284358E-3</c:v>
                </c:pt>
                <c:pt idx="293">
                  <c:v>1.7799999477574602E-4</c:v>
                </c:pt>
                <c:pt idx="294">
                  <c:v>3.4400000004097819E-4</c:v>
                </c:pt>
                <c:pt idx="295">
                  <c:v>1.7880000013974495E-3</c:v>
                </c:pt>
                <c:pt idx="296">
                  <c:v>2.7880000052391551E-3</c:v>
                </c:pt>
                <c:pt idx="297">
                  <c:v>-4.9379999982193112E-3</c:v>
                </c:pt>
                <c:pt idx="298">
                  <c:v>6.1999999161344022E-5</c:v>
                </c:pt>
                <c:pt idx="299">
                  <c:v>-6.339999963529408E-4</c:v>
                </c:pt>
                <c:pt idx="300">
                  <c:v>1.0879999972530641E-3</c:v>
                </c:pt>
                <c:pt idx="301">
                  <c:v>7.6399999961722642E-3</c:v>
                </c:pt>
                <c:pt idx="302">
                  <c:v>7.479999985662289E-4</c:v>
                </c:pt>
                <c:pt idx="303">
                  <c:v>7.9999997979030013E-5</c:v>
                </c:pt>
                <c:pt idx="304">
                  <c:v>-1.1440000016591512E-3</c:v>
                </c:pt>
                <c:pt idx="305">
                  <c:v>8.3000000013271347E-3</c:v>
                </c:pt>
                <c:pt idx="306">
                  <c:v>-9.7799999639391899E-4</c:v>
                </c:pt>
                <c:pt idx="307">
                  <c:v>-3.5340000031283125E-3</c:v>
                </c:pt>
                <c:pt idx="308">
                  <c:v>3.4659999946597964E-3</c:v>
                </c:pt>
                <c:pt idx="309">
                  <c:v>5.46599999506725E-3</c:v>
                </c:pt>
                <c:pt idx="310">
                  <c:v>1.8799999816110358E-4</c:v>
                </c:pt>
                <c:pt idx="311">
                  <c:v>-3.5999997635371983E-5</c:v>
                </c:pt>
                <c:pt idx="312">
                  <c:v>2.5739999982761219E-3</c:v>
                </c:pt>
                <c:pt idx="313">
                  <c:v>8.5739999994984828E-3</c:v>
                </c:pt>
                <c:pt idx="314">
                  <c:v>5.5159999974421225E-3</c:v>
                </c:pt>
                <c:pt idx="315">
                  <c:v>-2.1520000009331852E-3</c:v>
                </c:pt>
                <c:pt idx="316">
                  <c:v>-9.8599999910220504E-4</c:v>
                </c:pt>
                <c:pt idx="317">
                  <c:v>2.781999995931983E-3</c:v>
                </c:pt>
                <c:pt idx="318">
                  <c:v>2.9479999939212576E-3</c:v>
                </c:pt>
                <c:pt idx="319">
                  <c:v>-1.9440000032773241E-3</c:v>
                </c:pt>
                <c:pt idx="320">
                  <c:v>2.0559999975375831E-3</c:v>
                </c:pt>
                <c:pt idx="321">
                  <c:v>-2.7979999940725975E-3</c:v>
                </c:pt>
                <c:pt idx="322">
                  <c:v>3.5260000004200265E-3</c:v>
                </c:pt>
                <c:pt idx="323">
                  <c:v>-3.6600000021280721E-4</c:v>
                </c:pt>
                <c:pt idx="324">
                  <c:v>-5.9000000328524038E-4</c:v>
                </c:pt>
                <c:pt idx="325">
                  <c:v>2.3519999958807603E-3</c:v>
                </c:pt>
                <c:pt idx="326">
                  <c:v>3.3519999924465083E-3</c:v>
                </c:pt>
                <c:pt idx="327">
                  <c:v>5.0160000027972274E-3</c:v>
                </c:pt>
                <c:pt idx="328">
                  <c:v>-1.3739999994868413E-3</c:v>
                </c:pt>
                <c:pt idx="329">
                  <c:v>1.6259999974863604E-3</c:v>
                </c:pt>
                <c:pt idx="330">
                  <c:v>-7.0419999974546954E-3</c:v>
                </c:pt>
                <c:pt idx="331">
                  <c:v>-4.3200000072829425E-4</c:v>
                </c:pt>
                <c:pt idx="332">
                  <c:v>1.5679999996791594E-3</c:v>
                </c:pt>
                <c:pt idx="333">
                  <c:v>-9.09999999566935E-3</c:v>
                </c:pt>
                <c:pt idx="334">
                  <c:v>3.6760000002686866E-3</c:v>
                </c:pt>
                <c:pt idx="335">
                  <c:v>3.9799999649403617E-4</c:v>
                </c:pt>
                <c:pt idx="336">
                  <c:v>6.397999997716397E-3</c:v>
                </c:pt>
                <c:pt idx="337">
                  <c:v>-6.5999999787891284E-4</c:v>
                </c:pt>
                <c:pt idx="338">
                  <c:v>5.340000003343448E-3</c:v>
                </c:pt>
                <c:pt idx="339">
                  <c:v>5.505999994056765E-3</c:v>
                </c:pt>
                <c:pt idx="340">
                  <c:v>8.3040000026812777E-3</c:v>
                </c:pt>
                <c:pt idx="341">
                  <c:v>-7.5300000025890768E-3</c:v>
                </c:pt>
                <c:pt idx="342">
                  <c:v>5.469999996421393E-3</c:v>
                </c:pt>
                <c:pt idx="343">
                  <c:v>4.6200000360840932E-4</c:v>
                </c:pt>
                <c:pt idx="344">
                  <c:v>6.7360000030021183E-3</c:v>
                </c:pt>
                <c:pt idx="345">
                  <c:v>8.7360000034095719E-3</c:v>
                </c:pt>
                <c:pt idx="346">
                  <c:v>-9.3200000264914706E-4</c:v>
                </c:pt>
                <c:pt idx="347">
                  <c:v>2.4540000013075769E-3</c:v>
                </c:pt>
                <c:pt idx="348">
                  <c:v>3.4539999978733249E-3</c:v>
                </c:pt>
                <c:pt idx="349">
                  <c:v>4.4540000017150305E-3</c:v>
                </c:pt>
                <c:pt idx="350">
                  <c:v>1.4453999996476341E-2</c:v>
                </c:pt>
                <c:pt idx="351">
                  <c:v>5.6699999986449257E-3</c:v>
                </c:pt>
                <c:pt idx="352">
                  <c:v>3.8360000035027042E-3</c:v>
                </c:pt>
                <c:pt idx="353">
                  <c:v>2.9939999949419871E-3</c:v>
                </c:pt>
                <c:pt idx="354">
                  <c:v>-1.2840000053984113E-3</c:v>
                </c:pt>
                <c:pt idx="355">
                  <c:v>2.2979999994277023E-3</c:v>
                </c:pt>
                <c:pt idx="356">
                  <c:v>2.0199999999022111E-3</c:v>
                </c:pt>
                <c:pt idx="357">
                  <c:v>4.0200000003096648E-3</c:v>
                </c:pt>
                <c:pt idx="358">
                  <c:v>4.6399999700952321E-4</c:v>
                </c:pt>
                <c:pt idx="359">
                  <c:v>3.5719999941647984E-3</c:v>
                </c:pt>
                <c:pt idx="360">
                  <c:v>4.0119999976013787E-3</c:v>
                </c:pt>
                <c:pt idx="361">
                  <c:v>6.954000004043337E-3</c:v>
                </c:pt>
                <c:pt idx="362">
                  <c:v>3.0620000034105033E-3</c:v>
                </c:pt>
                <c:pt idx="363">
                  <c:v>6.335999998555053E-3</c:v>
                </c:pt>
                <c:pt idx="364">
                  <c:v>-4.9799999396782368E-4</c:v>
                </c:pt>
                <c:pt idx="365">
                  <c:v>6.6800000058719888E-4</c:v>
                </c:pt>
                <c:pt idx="366">
                  <c:v>1.1199999426025897E-4</c:v>
                </c:pt>
                <c:pt idx="367">
                  <c:v>2.1119999946677126E-3</c:v>
                </c:pt>
                <c:pt idx="368">
                  <c:v>-2.2779999999329448E-3</c:v>
                </c:pt>
                <c:pt idx="369">
                  <c:v>3.9959999994607642E-3</c:v>
                </c:pt>
                <c:pt idx="371">
                  <c:v>-2.8199999360367656E-4</c:v>
                </c:pt>
                <c:pt idx="372">
                  <c:v>7.1800000296207145E-4</c:v>
                </c:pt>
                <c:pt idx="373">
                  <c:v>4.3700000023818575E-3</c:v>
                </c:pt>
                <c:pt idx="374">
                  <c:v>-5.6500000064261258E-3</c:v>
                </c:pt>
                <c:pt idx="375">
                  <c:v>4.2919999978039414E-3</c:v>
                </c:pt>
                <c:pt idx="376">
                  <c:v>5.2919999943696894E-3</c:v>
                </c:pt>
                <c:pt idx="377">
                  <c:v>4.5799999497830868E-4</c:v>
                </c:pt>
                <c:pt idx="378">
                  <c:v>2.4579999953857623E-3</c:v>
                </c:pt>
                <c:pt idx="379">
                  <c:v>-4.6580000052927062E-3</c:v>
                </c:pt>
                <c:pt idx="380">
                  <c:v>-3.6580000014510006E-3</c:v>
                </c:pt>
                <c:pt idx="381">
                  <c:v>-2.6580000048852526E-3</c:v>
                </c:pt>
                <c:pt idx="382">
                  <c:v>4.3420000001788139E-3</c:v>
                </c:pt>
                <c:pt idx="383">
                  <c:v>1.5079999939189292E-3</c:v>
                </c:pt>
                <c:pt idx="384">
                  <c:v>3.6739999995916151E-3</c:v>
                </c:pt>
                <c:pt idx="385">
                  <c:v>1.3380000018514693E-3</c:v>
                </c:pt>
                <c:pt idx="386">
                  <c:v>-3.2760000030975789E-3</c:v>
                </c:pt>
                <c:pt idx="387">
                  <c:v>5.0000000192085281E-4</c:v>
                </c:pt>
                <c:pt idx="388">
                  <c:v>2.2200000239536166E-4</c:v>
                </c:pt>
                <c:pt idx="389">
                  <c:v>2.2220000028028153E-3</c:v>
                </c:pt>
                <c:pt idx="390">
                  <c:v>-1.5120000025490299E-3</c:v>
                </c:pt>
                <c:pt idx="391">
                  <c:v>-1.9020000036107376E-3</c:v>
                </c:pt>
                <c:pt idx="392">
                  <c:v>-7.200000254670158E-5</c:v>
                </c:pt>
                <c:pt idx="393">
                  <c:v>-2.705999999307096E-3</c:v>
                </c:pt>
                <c:pt idx="394">
                  <c:v>-9.5399999991059303E-3</c:v>
                </c:pt>
                <c:pt idx="395">
                  <c:v>5.1000000530621037E-4</c:v>
                </c:pt>
                <c:pt idx="396">
                  <c:v>7.4519999980111606E-3</c:v>
                </c:pt>
                <c:pt idx="397">
                  <c:v>1.5599999969708733E-3</c:v>
                </c:pt>
                <c:pt idx="398">
                  <c:v>1.5019999991636723E-3</c:v>
                </c:pt>
                <c:pt idx="399">
                  <c:v>1.0000000038417056E-3</c:v>
                </c:pt>
                <c:pt idx="400">
                  <c:v>-5.5560000037075952E-3</c:v>
                </c:pt>
                <c:pt idx="401">
                  <c:v>3.4439999944879673E-3</c:v>
                </c:pt>
                <c:pt idx="402">
                  <c:v>-3.9800000376999378E-4</c:v>
                </c:pt>
                <c:pt idx="403">
                  <c:v>6.0200000007171184E-4</c:v>
                </c:pt>
                <c:pt idx="404">
                  <c:v>-6.7599999601952732E-4</c:v>
                </c:pt>
                <c:pt idx="405">
                  <c:v>-5.2320000031613745E-3</c:v>
                </c:pt>
                <c:pt idx="406">
                  <c:v>-1.2360000037006103E-3</c:v>
                </c:pt>
                <c:pt idx="407">
                  <c:v>3.2079999946290627E-3</c:v>
                </c:pt>
                <c:pt idx="408">
                  <c:v>9.8399999114917591E-4</c:v>
                </c:pt>
                <c:pt idx="409">
                  <c:v>1.9259999971836805E-3</c:v>
                </c:pt>
                <c:pt idx="410">
                  <c:v>-9.6919999996316619E-3</c:v>
                </c:pt>
                <c:pt idx="411">
                  <c:v>-1.2603999995917547E-2</c:v>
                </c:pt>
                <c:pt idx="412">
                  <c:v>3.8800000038463622E-4</c:v>
                </c:pt>
                <c:pt idx="413">
                  <c:v>2.554000006057322E-3</c:v>
                </c:pt>
                <c:pt idx="414">
                  <c:v>2.7200000040465966E-3</c:v>
                </c:pt>
                <c:pt idx="415">
                  <c:v>4.8280000046361238E-3</c:v>
                </c:pt>
                <c:pt idx="416">
                  <c:v>3.603999997721985E-3</c:v>
                </c:pt>
                <c:pt idx="417">
                  <c:v>1.4339999979711138E-3</c:v>
                </c:pt>
                <c:pt idx="418">
                  <c:v>-1.2199999764561653E-4</c:v>
                </c:pt>
                <c:pt idx="419">
                  <c:v>5.9999999939464033E-4</c:v>
                </c:pt>
                <c:pt idx="420">
                  <c:v>2.7079999999841675E-3</c:v>
                </c:pt>
                <c:pt idx="421">
                  <c:v>9.2800000129500404E-4</c:v>
                </c:pt>
                <c:pt idx="422">
                  <c:v>-1.3500000059138983E-3</c:v>
                </c:pt>
                <c:pt idx="423">
                  <c:v>4.0360000057262369E-3</c:v>
                </c:pt>
                <c:pt idx="424">
                  <c:v>1.8079999936162494E-3</c:v>
                </c:pt>
                <c:pt idx="425">
                  <c:v>4.8079999978654087E-3</c:v>
                </c:pt>
                <c:pt idx="426">
                  <c:v>-7.479999985662289E-4</c:v>
                </c:pt>
                <c:pt idx="427">
                  <c:v>4.2319999993196689E-3</c:v>
                </c:pt>
                <c:pt idx="428">
                  <c:v>4.505999997491017E-3</c:v>
                </c:pt>
                <c:pt idx="429">
                  <c:v>-2.5520000053802505E-3</c:v>
                </c:pt>
                <c:pt idx="430">
                  <c:v>3.9459999970858917E-3</c:v>
                </c:pt>
                <c:pt idx="431">
                  <c:v>4.9960000033024698E-3</c:v>
                </c:pt>
                <c:pt idx="432">
                  <c:v>3.1620000008842908E-3</c:v>
                </c:pt>
                <c:pt idx="433">
                  <c:v>3.328000006149523E-3</c:v>
                </c:pt>
                <c:pt idx="434">
                  <c:v>6.0459999949671328E-3</c:v>
                </c:pt>
                <c:pt idx="435">
                  <c:v>7.5440000000526197E-3</c:v>
                </c:pt>
                <c:pt idx="436">
                  <c:v>7.4319999985164031E-3</c:v>
                </c:pt>
                <c:pt idx="437">
                  <c:v>5.1539999985834584E-3</c:v>
                </c:pt>
                <c:pt idx="438">
                  <c:v>7.5980000037816353E-3</c:v>
                </c:pt>
                <c:pt idx="439">
                  <c:v>3.1999999919207767E-4</c:v>
                </c:pt>
                <c:pt idx="440">
                  <c:v>2.2619999945163727E-3</c:v>
                </c:pt>
                <c:pt idx="441">
                  <c:v>3.2039999932749197E-3</c:v>
                </c:pt>
                <c:pt idx="442">
                  <c:v>6.3699999955133535E-3</c:v>
                </c:pt>
                <c:pt idx="443">
                  <c:v>5.7560000059311278E-3</c:v>
                </c:pt>
                <c:pt idx="444">
                  <c:v>5.4779999918537214E-3</c:v>
                </c:pt>
                <c:pt idx="445">
                  <c:v>9.4779999926686287E-3</c:v>
                </c:pt>
                <c:pt idx="446">
                  <c:v>3.0879999976605177E-3</c:v>
                </c:pt>
                <c:pt idx="447">
                  <c:v>5.585999992035795E-3</c:v>
                </c:pt>
                <c:pt idx="448">
                  <c:v>8.5859999962849542E-3</c:v>
                </c:pt>
                <c:pt idx="449">
                  <c:v>2.1380000034696423E-3</c:v>
                </c:pt>
                <c:pt idx="450">
                  <c:v>6.1380000042845495E-3</c:v>
                </c:pt>
                <c:pt idx="451">
                  <c:v>7.1380000008502975E-3</c:v>
                </c:pt>
                <c:pt idx="452">
                  <c:v>8.1380000046920031E-3</c:v>
                </c:pt>
                <c:pt idx="453">
                  <c:v>9.1380000012577511E-3</c:v>
                </c:pt>
                <c:pt idx="454">
                  <c:v>8.9680000019143336E-3</c:v>
                </c:pt>
                <c:pt idx="455">
                  <c:v>4.2839999950956553E-3</c:v>
                </c:pt>
                <c:pt idx="456">
                  <c:v>1.3491999998223037E-2</c:v>
                </c:pt>
                <c:pt idx="457">
                  <c:v>1.4491999994788785E-2</c:v>
                </c:pt>
                <c:pt idx="458">
                  <c:v>4.9900000012712553E-3</c:v>
                </c:pt>
                <c:pt idx="459">
                  <c:v>8.989999994810205E-3</c:v>
                </c:pt>
                <c:pt idx="460">
                  <c:v>7.1560000069439411E-3</c:v>
                </c:pt>
                <c:pt idx="461">
                  <c:v>1.054199999634875E-2</c:v>
                </c:pt>
                <c:pt idx="462">
                  <c:v>5.7079999969573691E-3</c:v>
                </c:pt>
                <c:pt idx="463">
                  <c:v>1.1592000002565328E-2</c:v>
                </c:pt>
                <c:pt idx="464">
                  <c:v>-2.4200000189011917E-4</c:v>
                </c:pt>
                <c:pt idx="465">
                  <c:v>1.0923999994702172E-2</c:v>
                </c:pt>
                <c:pt idx="466">
                  <c:v>1.025600000139093E-2</c:v>
                </c:pt>
                <c:pt idx="467">
                  <c:v>1.302399999985937E-2</c:v>
                </c:pt>
                <c:pt idx="468">
                  <c:v>1.2746000007609837E-2</c:v>
                </c:pt>
                <c:pt idx="469">
                  <c:v>1.2131999996199738E-2</c:v>
                </c:pt>
                <c:pt idx="470">
                  <c:v>1.0854000007384457E-2</c:v>
                </c:pt>
                <c:pt idx="471">
                  <c:v>1.0328000003937632E-2</c:v>
                </c:pt>
                <c:pt idx="472">
                  <c:v>1.2042000002111308E-2</c:v>
                </c:pt>
                <c:pt idx="473">
                  <c:v>1.7593999997188803E-2</c:v>
                </c:pt>
                <c:pt idx="474">
                  <c:v>1.4535999995132443E-2</c:v>
                </c:pt>
                <c:pt idx="475">
                  <c:v>1.3478000000759494E-2</c:v>
                </c:pt>
                <c:pt idx="476">
                  <c:v>1.2366000002657529E-2</c:v>
                </c:pt>
                <c:pt idx="477">
                  <c:v>1.4697999999043532E-2</c:v>
                </c:pt>
                <c:pt idx="478">
                  <c:v>1.4142000007268507E-2</c:v>
                </c:pt>
                <c:pt idx="479">
                  <c:v>1.2585999997099862E-2</c:v>
                </c:pt>
                <c:pt idx="480">
                  <c:v>1.3802000001305714E-2</c:v>
                </c:pt>
                <c:pt idx="481">
                  <c:v>1.4801999997871462E-2</c:v>
                </c:pt>
                <c:pt idx="482">
                  <c:v>1.580199999443721E-2</c:v>
                </c:pt>
                <c:pt idx="483">
                  <c:v>1.6321999995852821E-2</c:v>
                </c:pt>
                <c:pt idx="484">
                  <c:v>1.6043999996327329E-2</c:v>
                </c:pt>
                <c:pt idx="485">
                  <c:v>1.720999999815831E-2</c:v>
                </c:pt>
                <c:pt idx="486">
                  <c:v>1.6429999996034894E-2</c:v>
                </c:pt>
                <c:pt idx="487">
                  <c:v>1.8927999997686129E-2</c:v>
                </c:pt>
                <c:pt idx="488">
                  <c:v>2.148000000306638E-2</c:v>
                </c:pt>
                <c:pt idx="489">
                  <c:v>1.9201999995857477E-2</c:v>
                </c:pt>
                <c:pt idx="490">
                  <c:v>1.5645999999833293E-2</c:v>
                </c:pt>
                <c:pt idx="491">
                  <c:v>2.0367999997688457E-2</c:v>
                </c:pt>
                <c:pt idx="492">
                  <c:v>1.8144000001484528E-2</c:v>
                </c:pt>
                <c:pt idx="493">
                  <c:v>1.6529999993508682E-2</c:v>
                </c:pt>
                <c:pt idx="494">
                  <c:v>1.8529999993916135E-2</c:v>
                </c:pt>
                <c:pt idx="495">
                  <c:v>2.2529999994731043E-2</c:v>
                </c:pt>
                <c:pt idx="496">
                  <c:v>1.8803999999363441E-2</c:v>
                </c:pt>
                <c:pt idx="497">
                  <c:v>2.1579999993264209E-2</c:v>
                </c:pt>
                <c:pt idx="498">
                  <c:v>1.8467999994754791E-2</c:v>
                </c:pt>
                <c:pt idx="499">
                  <c:v>2.2854000002553221E-2</c:v>
                </c:pt>
                <c:pt idx="500">
                  <c:v>1.9019999999727588E-2</c:v>
                </c:pt>
                <c:pt idx="501">
                  <c:v>1.9626000001153443E-2</c:v>
                </c:pt>
                <c:pt idx="502">
                  <c:v>1.8733999997493811E-2</c:v>
                </c:pt>
                <c:pt idx="503">
                  <c:v>1.9374000003153924E-2</c:v>
                </c:pt>
                <c:pt idx="504">
                  <c:v>2.7423999999882653E-2</c:v>
                </c:pt>
                <c:pt idx="505">
                  <c:v>1.7145999998319894E-2</c:v>
                </c:pt>
                <c:pt idx="506">
                  <c:v>2.2087999997893348E-2</c:v>
                </c:pt>
                <c:pt idx="507">
                  <c:v>2.4087999998300802E-2</c:v>
                </c:pt>
                <c:pt idx="508">
                  <c:v>2.8532000003906433E-2</c:v>
                </c:pt>
                <c:pt idx="509">
                  <c:v>2.2420000001147855E-2</c:v>
                </c:pt>
                <c:pt idx="510">
                  <c:v>2.4137999993399717E-2</c:v>
                </c:pt>
                <c:pt idx="511">
                  <c:v>2.601400000276044E-2</c:v>
                </c:pt>
                <c:pt idx="512">
                  <c:v>2.8345999999146443E-2</c:v>
                </c:pt>
                <c:pt idx="513">
                  <c:v>2.6511999996728264E-2</c:v>
                </c:pt>
                <c:pt idx="514">
                  <c:v>2.6677999994717538E-2</c:v>
                </c:pt>
                <c:pt idx="515">
                  <c:v>2.378599999792641E-2</c:v>
                </c:pt>
                <c:pt idx="516">
                  <c:v>2.4766000002273358E-2</c:v>
                </c:pt>
                <c:pt idx="517">
                  <c:v>2.536800000234507E-2</c:v>
                </c:pt>
                <c:pt idx="518">
                  <c:v>2.8367999999318272E-2</c:v>
                </c:pt>
                <c:pt idx="519">
                  <c:v>2.936799999588402E-2</c:v>
                </c:pt>
                <c:pt idx="520">
                  <c:v>3.4368000000540633E-2</c:v>
                </c:pt>
                <c:pt idx="521">
                  <c:v>3.5367999997106381E-2</c:v>
                </c:pt>
                <c:pt idx="522">
                  <c:v>2.8310000001511071E-2</c:v>
                </c:pt>
                <c:pt idx="523">
                  <c:v>3.0807999995886348E-2</c:v>
                </c:pt>
                <c:pt idx="524">
                  <c:v>2.9190000001108274E-2</c:v>
                </c:pt>
                <c:pt idx="526">
                  <c:v>3.7477999998372979E-2</c:v>
                </c:pt>
                <c:pt idx="527">
                  <c:v>3.6860000000160653E-2</c:v>
                </c:pt>
                <c:pt idx="528">
                  <c:v>3.4304000000702217E-2</c:v>
                </c:pt>
                <c:pt idx="529">
                  <c:v>3.9411999998264946E-2</c:v>
                </c:pt>
                <c:pt idx="532">
                  <c:v>3.3894000000145752E-2</c:v>
                </c:pt>
                <c:pt idx="533">
                  <c:v>4.1724000002432149E-2</c:v>
                </c:pt>
                <c:pt idx="534">
                  <c:v>4.0275999999721535E-2</c:v>
                </c:pt>
                <c:pt idx="536">
                  <c:v>4.6861999995599035E-2</c:v>
                </c:pt>
                <c:pt idx="537">
                  <c:v>4.663799999980256E-2</c:v>
                </c:pt>
                <c:pt idx="538">
                  <c:v>4.513599999336293E-2</c:v>
                </c:pt>
                <c:pt idx="539">
                  <c:v>4.5854000003600959E-2</c:v>
                </c:pt>
                <c:pt idx="540">
                  <c:v>4.6854000000166707E-2</c:v>
                </c:pt>
                <c:pt idx="542">
                  <c:v>4.8070000004372559E-2</c:v>
                </c:pt>
                <c:pt idx="543">
                  <c:v>4.7788000003492925E-2</c:v>
                </c:pt>
                <c:pt idx="544">
                  <c:v>5.1120000003720634E-2</c:v>
                </c:pt>
                <c:pt idx="545">
                  <c:v>4.5286000000487547E-2</c:v>
                </c:pt>
                <c:pt idx="546">
                  <c:v>4.9112000000604894E-2</c:v>
                </c:pt>
                <c:pt idx="547">
                  <c:v>5.1444000004266854E-2</c:v>
                </c:pt>
                <c:pt idx="548">
                  <c:v>5.0053999992087483E-2</c:v>
                </c:pt>
                <c:pt idx="549">
                  <c:v>5.210399999486981E-2</c:v>
                </c:pt>
                <c:pt idx="550">
                  <c:v>5.7913999997253995E-2</c:v>
                </c:pt>
                <c:pt idx="551">
                  <c:v>5.6855999995605089E-2</c:v>
                </c:pt>
                <c:pt idx="552">
                  <c:v>5.7021999993594363E-2</c:v>
                </c:pt>
                <c:pt idx="553">
                  <c:v>5.8905999998387415E-2</c:v>
                </c:pt>
                <c:pt idx="554">
                  <c:v>5.929199999809498E-2</c:v>
                </c:pt>
                <c:pt idx="555">
                  <c:v>6.0956000001169741E-2</c:v>
                </c:pt>
                <c:pt idx="556">
                  <c:v>5.7565999995858874E-2</c:v>
                </c:pt>
                <c:pt idx="557">
                  <c:v>6.0113999999884982E-2</c:v>
                </c:pt>
                <c:pt idx="558">
                  <c:v>6.0279999997874256E-2</c:v>
                </c:pt>
                <c:pt idx="559">
                  <c:v>6.1723999999230728E-2</c:v>
                </c:pt>
                <c:pt idx="560">
                  <c:v>6.913899999926798E-2</c:v>
                </c:pt>
                <c:pt idx="561">
                  <c:v>6.2105999997584149E-2</c:v>
                </c:pt>
                <c:pt idx="562">
                  <c:v>6.1155999996117316E-2</c:v>
                </c:pt>
                <c:pt idx="563">
                  <c:v>6.5155999996932223E-2</c:v>
                </c:pt>
                <c:pt idx="564">
                  <c:v>6.7517999996198341E-2</c:v>
                </c:pt>
                <c:pt idx="565">
                  <c:v>6.7294000000401866E-2</c:v>
                </c:pt>
                <c:pt idx="566">
                  <c:v>7.0236000006843824E-2</c:v>
                </c:pt>
                <c:pt idx="567">
                  <c:v>7.5344000004406553E-2</c:v>
                </c:pt>
                <c:pt idx="569">
                  <c:v>7.9569999994419049E-2</c:v>
                </c:pt>
                <c:pt idx="574">
                  <c:v>0.12721400000009453</c:v>
                </c:pt>
                <c:pt idx="580">
                  <c:v>0.13626800000201911</c:v>
                </c:pt>
                <c:pt idx="582">
                  <c:v>0.15536799999972573</c:v>
                </c:pt>
                <c:pt idx="587">
                  <c:v>0.14732000000367407</c:v>
                </c:pt>
                <c:pt idx="588">
                  <c:v>0.15606599999591708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3E-4B44-9188-B1DCF4F54FC8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(2)'!$J$21:$J$950</c:f>
              <c:numCache>
                <c:formatCode>General</c:formatCode>
                <c:ptCount val="930"/>
                <c:pt idx="1">
                  <c:v>-5.0043000002915505E-2</c:v>
                </c:pt>
                <c:pt idx="44">
                  <c:v>-3.1513000001723412E-2</c:v>
                </c:pt>
                <c:pt idx="171">
                  <c:v>-2.9388000002654735E-2</c:v>
                </c:pt>
                <c:pt idx="173">
                  <c:v>-3.3197000004292931E-2</c:v>
                </c:pt>
                <c:pt idx="190">
                  <c:v>1.0400000028312206E-3</c:v>
                </c:pt>
                <c:pt idx="191">
                  <c:v>4.0399999998044223E-3</c:v>
                </c:pt>
                <c:pt idx="200">
                  <c:v>-2.2820000012870878E-3</c:v>
                </c:pt>
                <c:pt idx="201">
                  <c:v>-4.1740000015124679E-3</c:v>
                </c:pt>
                <c:pt idx="202">
                  <c:v>-1.9000000029336661E-3</c:v>
                </c:pt>
                <c:pt idx="205">
                  <c:v>4.1999992390628904E-5</c:v>
                </c:pt>
                <c:pt idx="206">
                  <c:v>-1.4139999984763563E-3</c:v>
                </c:pt>
                <c:pt idx="209">
                  <c:v>2.9080000022077002E-3</c:v>
                </c:pt>
                <c:pt idx="213">
                  <c:v>9.111000006669201E-3</c:v>
                </c:pt>
                <c:pt idx="254">
                  <c:v>-1.2199999982840382E-3</c:v>
                </c:pt>
                <c:pt idx="258">
                  <c:v>-1.2360000037006103E-3</c:v>
                </c:pt>
                <c:pt idx="263">
                  <c:v>-1.1200000080862083E-3</c:v>
                </c:pt>
                <c:pt idx="275">
                  <c:v>-6.7599999601952732E-4</c:v>
                </c:pt>
                <c:pt idx="283">
                  <c:v>-1.8559999953140505E-3</c:v>
                </c:pt>
                <c:pt idx="530">
                  <c:v>3.70519999996759E-2</c:v>
                </c:pt>
                <c:pt idx="531">
                  <c:v>3.7318000002414919E-2</c:v>
                </c:pt>
                <c:pt idx="541">
                  <c:v>4.693799999949988E-2</c:v>
                </c:pt>
                <c:pt idx="568">
                  <c:v>9.5393999996304046E-2</c:v>
                </c:pt>
                <c:pt idx="571">
                  <c:v>9.8114000000350643E-2</c:v>
                </c:pt>
                <c:pt idx="572">
                  <c:v>0.12032599999656668</c:v>
                </c:pt>
                <c:pt idx="573">
                  <c:v>0.12301400000433205</c:v>
                </c:pt>
                <c:pt idx="578">
                  <c:v>0.135258000002068</c:v>
                </c:pt>
                <c:pt idx="581">
                  <c:v>0.14115999999921769</c:v>
                </c:pt>
                <c:pt idx="585">
                  <c:v>0.14265999999770429</c:v>
                </c:pt>
                <c:pt idx="589">
                  <c:v>0.15067000000271946</c:v>
                </c:pt>
                <c:pt idx="590">
                  <c:v>0.15301999999792315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F3E-4B44-9188-B1DCF4F54FC8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(2)'!$K$21:$K$950</c:f>
              <c:numCache>
                <c:formatCode>General</c:formatCode>
                <c:ptCount val="930"/>
                <c:pt idx="25">
                  <c:v>-0.22002300000167452</c:v>
                </c:pt>
                <c:pt idx="26">
                  <c:v>-0.14730500000587199</c:v>
                </c:pt>
                <c:pt idx="29">
                  <c:v>-0.22764099999767495</c:v>
                </c:pt>
                <c:pt idx="219">
                  <c:v>-0.21017500000016298</c:v>
                </c:pt>
                <c:pt idx="525">
                  <c:v>3.3673999998427462E-2</c:v>
                </c:pt>
                <c:pt idx="535">
                  <c:v>0.23574099999677856</c:v>
                </c:pt>
                <c:pt idx="570">
                  <c:v>9.4073999993270263E-2</c:v>
                </c:pt>
                <c:pt idx="575">
                  <c:v>0.12538000000495231</c:v>
                </c:pt>
                <c:pt idx="576">
                  <c:v>0.13265600000158884</c:v>
                </c:pt>
                <c:pt idx="577">
                  <c:v>0.13496999999915715</c:v>
                </c:pt>
                <c:pt idx="579">
                  <c:v>0.13497199999983422</c:v>
                </c:pt>
                <c:pt idx="583">
                  <c:v>0.14279599999281345</c:v>
                </c:pt>
                <c:pt idx="584">
                  <c:v>0.14267200000176672</c:v>
                </c:pt>
                <c:pt idx="586">
                  <c:v>0.14338000000134343</c:v>
                </c:pt>
                <c:pt idx="591">
                  <c:v>0.1575379999994766</c:v>
                </c:pt>
                <c:pt idx="592">
                  <c:v>0.15967799999634735</c:v>
                </c:pt>
                <c:pt idx="593">
                  <c:v>0.1597780000010971</c:v>
                </c:pt>
                <c:pt idx="594">
                  <c:v>0.16462199999659788</c:v>
                </c:pt>
                <c:pt idx="595">
                  <c:v>0.16582999999809545</c:v>
                </c:pt>
                <c:pt idx="596">
                  <c:v>0.16572100000485079</c:v>
                </c:pt>
                <c:pt idx="597">
                  <c:v>0.16656199999852106</c:v>
                </c:pt>
                <c:pt idx="598">
                  <c:v>0.16882400000031339</c:v>
                </c:pt>
                <c:pt idx="599">
                  <c:v>0.16999800000485266</c:v>
                </c:pt>
                <c:pt idx="600">
                  <c:v>0.17003200000181096</c:v>
                </c:pt>
                <c:pt idx="601">
                  <c:v>0.17201799999747891</c:v>
                </c:pt>
                <c:pt idx="602">
                  <c:v>0.17222000000037951</c:v>
                </c:pt>
                <c:pt idx="603">
                  <c:v>0.17342899999493966</c:v>
                </c:pt>
                <c:pt idx="604">
                  <c:v>0.17312600000150269</c:v>
                </c:pt>
                <c:pt idx="605">
                  <c:v>0.17315699999744538</c:v>
                </c:pt>
                <c:pt idx="606">
                  <c:v>0.17373000000225147</c:v>
                </c:pt>
                <c:pt idx="607">
                  <c:v>0.17379600000276696</c:v>
                </c:pt>
                <c:pt idx="608">
                  <c:v>0.1736799999998766</c:v>
                </c:pt>
                <c:pt idx="609">
                  <c:v>0.17380599999887636</c:v>
                </c:pt>
                <c:pt idx="610">
                  <c:v>0.17380599999887636</c:v>
                </c:pt>
                <c:pt idx="611">
                  <c:v>0.17368400000123074</c:v>
                </c:pt>
                <c:pt idx="612">
                  <c:v>0.17345599999680417</c:v>
                </c:pt>
                <c:pt idx="613">
                  <c:v>0.17345599999680417</c:v>
                </c:pt>
                <c:pt idx="614">
                  <c:v>0.17350799999985611</c:v>
                </c:pt>
                <c:pt idx="615">
                  <c:v>0.17355800000223098</c:v>
                </c:pt>
                <c:pt idx="616">
                  <c:v>0.17362599999614758</c:v>
                </c:pt>
                <c:pt idx="617">
                  <c:v>0.17439400000148453</c:v>
                </c:pt>
                <c:pt idx="618">
                  <c:v>0.17493599999579601</c:v>
                </c:pt>
                <c:pt idx="619">
                  <c:v>0.17603800000506453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F3E-4B44-9188-B1DCF4F54FC8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(2)'!$L$21:$L$950</c:f>
              <c:numCache>
                <c:formatCode>General</c:formatCode>
                <c:ptCount val="93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F3E-4B44-9188-B1DCF4F54FC8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(2)'!$M$21:$M$950</c:f>
              <c:numCache>
                <c:formatCode>General</c:formatCode>
                <c:ptCount val="93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F3E-4B44-9188-B1DCF4F54FC8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(2)'!$N$21:$N$950</c:f>
              <c:numCache>
                <c:formatCode>General</c:formatCode>
                <c:ptCount val="93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F3E-4B44-9188-B1DCF4F54FC8}"/>
            </c:ext>
          </c:extLst>
        </c:ser>
        <c:ser>
          <c:idx val="7"/>
          <c:order val="7"/>
          <c:tx>
            <c:strRef>
              <c:f>'A (2)'!$AX$1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(2)'!$AW$2:$AW$124</c:f>
              <c:numCache>
                <c:formatCode>General</c:formatCode>
                <c:ptCount val="123"/>
                <c:pt idx="0">
                  <c:v>5000</c:v>
                </c:pt>
                <c:pt idx="1">
                  <c:v>5200</c:v>
                </c:pt>
                <c:pt idx="2">
                  <c:v>5400</c:v>
                </c:pt>
                <c:pt idx="3">
                  <c:v>5600</c:v>
                </c:pt>
                <c:pt idx="4">
                  <c:v>5800</c:v>
                </c:pt>
                <c:pt idx="5">
                  <c:v>6000</c:v>
                </c:pt>
                <c:pt idx="6">
                  <c:v>6200</c:v>
                </c:pt>
                <c:pt idx="7">
                  <c:v>6400</c:v>
                </c:pt>
                <c:pt idx="8">
                  <c:v>6600</c:v>
                </c:pt>
                <c:pt idx="9">
                  <c:v>6800</c:v>
                </c:pt>
                <c:pt idx="10">
                  <c:v>7000</c:v>
                </c:pt>
                <c:pt idx="11">
                  <c:v>7200</c:v>
                </c:pt>
                <c:pt idx="12">
                  <c:v>7400</c:v>
                </c:pt>
                <c:pt idx="13">
                  <c:v>7600</c:v>
                </c:pt>
                <c:pt idx="14">
                  <c:v>7800</c:v>
                </c:pt>
                <c:pt idx="15">
                  <c:v>8000</c:v>
                </c:pt>
                <c:pt idx="16">
                  <c:v>8200</c:v>
                </c:pt>
                <c:pt idx="17">
                  <c:v>8400</c:v>
                </c:pt>
                <c:pt idx="18">
                  <c:v>8600</c:v>
                </c:pt>
                <c:pt idx="19">
                  <c:v>8800</c:v>
                </c:pt>
                <c:pt idx="20">
                  <c:v>9000</c:v>
                </c:pt>
                <c:pt idx="21">
                  <c:v>9200</c:v>
                </c:pt>
                <c:pt idx="22">
                  <c:v>9400</c:v>
                </c:pt>
                <c:pt idx="23">
                  <c:v>9600</c:v>
                </c:pt>
                <c:pt idx="24">
                  <c:v>9800</c:v>
                </c:pt>
                <c:pt idx="25">
                  <c:v>10000</c:v>
                </c:pt>
                <c:pt idx="26">
                  <c:v>10200</c:v>
                </c:pt>
                <c:pt idx="27">
                  <c:v>10400</c:v>
                </c:pt>
                <c:pt idx="28">
                  <c:v>10600</c:v>
                </c:pt>
                <c:pt idx="29">
                  <c:v>10800</c:v>
                </c:pt>
                <c:pt idx="30">
                  <c:v>11000</c:v>
                </c:pt>
                <c:pt idx="31">
                  <c:v>11200</c:v>
                </c:pt>
                <c:pt idx="32">
                  <c:v>11400</c:v>
                </c:pt>
                <c:pt idx="33">
                  <c:v>11600</c:v>
                </c:pt>
                <c:pt idx="34">
                  <c:v>11800</c:v>
                </c:pt>
                <c:pt idx="35">
                  <c:v>12000</c:v>
                </c:pt>
                <c:pt idx="36">
                  <c:v>12200</c:v>
                </c:pt>
                <c:pt idx="37">
                  <c:v>12400</c:v>
                </c:pt>
                <c:pt idx="38">
                  <c:v>12600</c:v>
                </c:pt>
                <c:pt idx="39">
                  <c:v>12800</c:v>
                </c:pt>
                <c:pt idx="40">
                  <c:v>13000</c:v>
                </c:pt>
                <c:pt idx="41">
                  <c:v>13200</c:v>
                </c:pt>
                <c:pt idx="42">
                  <c:v>13400</c:v>
                </c:pt>
                <c:pt idx="43">
                  <c:v>13600</c:v>
                </c:pt>
                <c:pt idx="44">
                  <c:v>13800</c:v>
                </c:pt>
                <c:pt idx="45">
                  <c:v>14000</c:v>
                </c:pt>
                <c:pt idx="46">
                  <c:v>14200</c:v>
                </c:pt>
                <c:pt idx="47">
                  <c:v>14400</c:v>
                </c:pt>
                <c:pt idx="48">
                  <c:v>14600</c:v>
                </c:pt>
                <c:pt idx="49">
                  <c:v>14800</c:v>
                </c:pt>
                <c:pt idx="50">
                  <c:v>15000</c:v>
                </c:pt>
                <c:pt idx="51">
                  <c:v>15200</c:v>
                </c:pt>
                <c:pt idx="52">
                  <c:v>15400</c:v>
                </c:pt>
                <c:pt idx="53">
                  <c:v>15600</c:v>
                </c:pt>
                <c:pt idx="54">
                  <c:v>15800</c:v>
                </c:pt>
                <c:pt idx="55">
                  <c:v>16000</c:v>
                </c:pt>
                <c:pt idx="56">
                  <c:v>16200</c:v>
                </c:pt>
                <c:pt idx="57">
                  <c:v>16400</c:v>
                </c:pt>
                <c:pt idx="58">
                  <c:v>16600</c:v>
                </c:pt>
                <c:pt idx="59">
                  <c:v>16800</c:v>
                </c:pt>
                <c:pt idx="60">
                  <c:v>17000</c:v>
                </c:pt>
                <c:pt idx="61">
                  <c:v>17200</c:v>
                </c:pt>
                <c:pt idx="62">
                  <c:v>17400</c:v>
                </c:pt>
                <c:pt idx="63">
                  <c:v>17600</c:v>
                </c:pt>
                <c:pt idx="64">
                  <c:v>17800</c:v>
                </c:pt>
                <c:pt idx="65">
                  <c:v>18000</c:v>
                </c:pt>
                <c:pt idx="66">
                  <c:v>18200</c:v>
                </c:pt>
                <c:pt idx="67">
                  <c:v>18400</c:v>
                </c:pt>
                <c:pt idx="68">
                  <c:v>18600</c:v>
                </c:pt>
                <c:pt idx="69">
                  <c:v>18800</c:v>
                </c:pt>
                <c:pt idx="70">
                  <c:v>19000</c:v>
                </c:pt>
                <c:pt idx="71">
                  <c:v>19200</c:v>
                </c:pt>
                <c:pt idx="72">
                  <c:v>19400</c:v>
                </c:pt>
                <c:pt idx="73">
                  <c:v>19600</c:v>
                </c:pt>
                <c:pt idx="74">
                  <c:v>19800</c:v>
                </c:pt>
                <c:pt idx="75">
                  <c:v>20000</c:v>
                </c:pt>
                <c:pt idx="76">
                  <c:v>20200</c:v>
                </c:pt>
                <c:pt idx="77">
                  <c:v>20400</c:v>
                </c:pt>
                <c:pt idx="78">
                  <c:v>20600</c:v>
                </c:pt>
                <c:pt idx="79">
                  <c:v>20800</c:v>
                </c:pt>
                <c:pt idx="80">
                  <c:v>21000</c:v>
                </c:pt>
                <c:pt idx="81">
                  <c:v>21200</c:v>
                </c:pt>
                <c:pt idx="82">
                  <c:v>21400</c:v>
                </c:pt>
                <c:pt idx="83">
                  <c:v>21600</c:v>
                </c:pt>
                <c:pt idx="84">
                  <c:v>21800</c:v>
                </c:pt>
                <c:pt idx="85">
                  <c:v>22000</c:v>
                </c:pt>
                <c:pt idx="86">
                  <c:v>22200</c:v>
                </c:pt>
                <c:pt idx="87">
                  <c:v>22400</c:v>
                </c:pt>
                <c:pt idx="88">
                  <c:v>22600</c:v>
                </c:pt>
                <c:pt idx="89">
                  <c:v>22800</c:v>
                </c:pt>
                <c:pt idx="90">
                  <c:v>23000</c:v>
                </c:pt>
                <c:pt idx="91">
                  <c:v>23200</c:v>
                </c:pt>
                <c:pt idx="92">
                  <c:v>23400</c:v>
                </c:pt>
                <c:pt idx="93">
                  <c:v>23600</c:v>
                </c:pt>
                <c:pt idx="94">
                  <c:v>23800</c:v>
                </c:pt>
                <c:pt idx="95">
                  <c:v>24000</c:v>
                </c:pt>
                <c:pt idx="96">
                  <c:v>24200</c:v>
                </c:pt>
                <c:pt idx="97">
                  <c:v>24400</c:v>
                </c:pt>
                <c:pt idx="98">
                  <c:v>24600</c:v>
                </c:pt>
                <c:pt idx="99">
                  <c:v>24800</c:v>
                </c:pt>
                <c:pt idx="100">
                  <c:v>25000</c:v>
                </c:pt>
                <c:pt idx="101">
                  <c:v>25200</c:v>
                </c:pt>
                <c:pt idx="102">
                  <c:v>25400</c:v>
                </c:pt>
                <c:pt idx="103">
                  <c:v>25600</c:v>
                </c:pt>
                <c:pt idx="104">
                  <c:v>25800</c:v>
                </c:pt>
                <c:pt idx="105">
                  <c:v>26000</c:v>
                </c:pt>
                <c:pt idx="106">
                  <c:v>26200</c:v>
                </c:pt>
                <c:pt idx="107">
                  <c:v>26400</c:v>
                </c:pt>
                <c:pt idx="108">
                  <c:v>26600</c:v>
                </c:pt>
                <c:pt idx="109">
                  <c:v>26800</c:v>
                </c:pt>
                <c:pt idx="110">
                  <c:v>27000</c:v>
                </c:pt>
                <c:pt idx="111">
                  <c:v>27200</c:v>
                </c:pt>
                <c:pt idx="112">
                  <c:v>27400</c:v>
                </c:pt>
                <c:pt idx="113">
                  <c:v>27600</c:v>
                </c:pt>
                <c:pt idx="114">
                  <c:v>27800</c:v>
                </c:pt>
                <c:pt idx="115">
                  <c:v>28000</c:v>
                </c:pt>
                <c:pt idx="116">
                  <c:v>28200</c:v>
                </c:pt>
                <c:pt idx="117">
                  <c:v>28400</c:v>
                </c:pt>
                <c:pt idx="118">
                  <c:v>28600</c:v>
                </c:pt>
                <c:pt idx="119">
                  <c:v>28800</c:v>
                </c:pt>
                <c:pt idx="120">
                  <c:v>29000</c:v>
                </c:pt>
                <c:pt idx="121">
                  <c:v>29200</c:v>
                </c:pt>
                <c:pt idx="122">
                  <c:v>29400</c:v>
                </c:pt>
              </c:numCache>
            </c:numRef>
          </c:xVal>
          <c:yVal>
            <c:numRef>
              <c:f>'A (2)'!$AX$2:$AX$124</c:f>
              <c:numCache>
                <c:formatCode>General</c:formatCode>
                <c:ptCount val="123"/>
                <c:pt idx="0">
                  <c:v>-8.9258124503457381E-3</c:v>
                </c:pt>
                <c:pt idx="1">
                  <c:v>-1.3210364531999145E-2</c:v>
                </c:pt>
                <c:pt idx="2">
                  <c:v>-1.7654837274832937E-2</c:v>
                </c:pt>
                <c:pt idx="3">
                  <c:v>-2.2168534464490772E-2</c:v>
                </c:pt>
                <c:pt idx="4">
                  <c:v>-2.6670500903680207E-2</c:v>
                </c:pt>
                <c:pt idx="5">
                  <c:v>-3.1090222533528094E-2</c:v>
                </c:pt>
                <c:pt idx="6">
                  <c:v>-3.5367323245891334E-2</c:v>
                </c:pt>
                <c:pt idx="7">
                  <c:v>-3.9450709350456289E-2</c:v>
                </c:pt>
                <c:pt idx="8">
                  <c:v>-4.3297474260145165E-2</c:v>
                </c:pt>
                <c:pt idx="9">
                  <c:v>-4.6871758185431239E-2</c:v>
                </c:pt>
                <c:pt idx="10">
                  <c:v>-5.0143672124248841E-2</c:v>
                </c:pt>
                <c:pt idx="11">
                  <c:v>-5.3088339534440129E-2</c:v>
                </c:pt>
                <c:pt idx="12">
                  <c:v>-5.5685075417004647E-2</c:v>
                </c:pt>
                <c:pt idx="13">
                  <c:v>-5.7916703862252283E-2</c:v>
                </c:pt>
                <c:pt idx="14">
                  <c:v>-5.9769005946396628E-2</c:v>
                </c:pt>
                <c:pt idx="15">
                  <c:v>-6.1230286572210538E-2</c:v>
                </c:pt>
                <c:pt idx="16">
                  <c:v>-6.2291049077155734E-2</c:v>
                </c:pt>
                <c:pt idx="17">
                  <c:v>-6.2943768628579241E-2</c:v>
                </c:pt>
                <c:pt idx="18">
                  <c:v>-6.3182758555530377E-2</c:v>
                </c:pt>
                <c:pt idx="19">
                  <c:v>-6.3004127241318764E-2</c:v>
                </c:pt>
                <c:pt idx="20">
                  <c:v>-6.240582682756781E-2</c:v>
                </c:pt>
                <c:pt idx="21">
                  <c:v>-6.1387798841258917E-2</c:v>
                </c:pt>
                <c:pt idx="22">
                  <c:v>-5.9952226097888486E-2</c:v>
                </c:pt>
                <c:pt idx="23">
                  <c:v>-5.8103904837595317E-2</c:v>
                </c:pt>
                <c:pt idx="24">
                  <c:v>-5.5850755662477838E-2</c:v>
                </c:pt>
                <c:pt idx="25">
                  <c:v>-5.3204495679541594E-2</c:v>
                </c:pt>
                <c:pt idx="26">
                  <c:v>-5.0181495998602249E-2</c:v>
                </c:pt>
                <c:pt idx="27">
                  <c:v>-4.6803846248750752E-2</c:v>
                </c:pt>
                <c:pt idx="28">
                  <c:v>-4.310063748280743E-2</c:v>
                </c:pt>
                <c:pt idx="29">
                  <c:v>-3.9109450849010866E-2</c:v>
                </c:pt>
                <c:pt idx="30">
                  <c:v>-3.4877992871117029E-2</c:v>
                </c:pt>
                <c:pt idx="31">
                  <c:v>-3.0465737854218133E-2</c:v>
                </c:pt>
                <c:pt idx="32">
                  <c:v>-2.5945313676196097E-2</c:v>
                </c:pt>
                <c:pt idx="33">
                  <c:v>-2.1403198722736425E-2</c:v>
                </c:pt>
                <c:pt idx="34">
                  <c:v>-1.6939110977586033E-2</c:v>
                </c:pt>
                <c:pt idx="35">
                  <c:v>-1.2663340703642879E-2</c:v>
                </c:pt>
                <c:pt idx="36">
                  <c:v>-8.6913459267891138E-3</c:v>
                </c:pt>
                <c:pt idx="37">
                  <c:v>-5.1353692449865249E-3</c:v>
                </c:pt>
                <c:pt idx="38">
                  <c:v>-2.093730143826026E-3</c:v>
                </c:pt>
                <c:pt idx="39">
                  <c:v>3.603991756188224E-4</c:v>
                </c:pt>
                <c:pt idx="40">
                  <c:v>2.1880802144948683E-3</c:v>
                </c:pt>
                <c:pt idx="41">
                  <c:v>3.3890312805247499E-3</c:v>
                </c:pt>
                <c:pt idx="42">
                  <c:v>4.000171151287174E-3</c:v>
                </c:pt>
                <c:pt idx="43">
                  <c:v>4.0889681836666324E-3</c:v>
                </c:pt>
                <c:pt idx="44">
                  <c:v>3.743755757109779E-3</c:v>
                </c:pt>
                <c:pt idx="45">
                  <c:v>3.0635624236445974E-3</c:v>
                </c:pt>
                <c:pt idx="46">
                  <c:v>2.1494014779816495E-3</c:v>
                </c:pt>
                <c:pt idx="47">
                  <c:v>1.0979541873331871E-3</c:v>
                </c:pt>
                <c:pt idx="48">
                  <c:v>-2.2901693187476688E-6</c:v>
                </c:pt>
                <c:pt idx="49">
                  <c:v>-1.0728726894325908E-3</c:v>
                </c:pt>
                <c:pt idx="50">
                  <c:v>-2.0457749408846048E-3</c:v>
                </c:pt>
                <c:pt idx="51">
                  <c:v>-2.8629469199797333E-3</c:v>
                </c:pt>
                <c:pt idx="52">
                  <c:v>-3.4753701822603433E-3</c:v>
                </c:pt>
                <c:pt idx="53">
                  <c:v>-3.841937672537054E-3</c:v>
                </c:pt>
                <c:pt idx="54">
                  <c:v>-3.9283214654023974E-3</c:v>
                </c:pt>
                <c:pt idx="55">
                  <c:v>-3.7059217898844417E-3</c:v>
                </c:pt>
                <c:pt idx="56">
                  <c:v>-3.1509408862752386E-3</c:v>
                </c:pt>
                <c:pt idx="57">
                  <c:v>-2.2435957984648716E-3</c:v>
                </c:pt>
                <c:pt idx="58">
                  <c:v>-9.674682430588985E-4</c:v>
                </c:pt>
                <c:pt idx="59">
                  <c:v>6.9101778092564917E-4</c:v>
                </c:pt>
                <c:pt idx="60">
                  <c:v>2.7430022457316412E-3</c:v>
                </c:pt>
                <c:pt idx="61">
                  <c:v>5.197489992754805E-3</c:v>
                </c:pt>
                <c:pt idx="62">
                  <c:v>8.0615545574866214E-3</c:v>
                </c:pt>
                <c:pt idx="63">
                  <c:v>1.1340449953670419E-2</c:v>
                </c:pt>
                <c:pt idx="64">
                  <c:v>1.5037631933237657E-2</c:v>
                </c:pt>
                <c:pt idx="65">
                  <c:v>1.9154686569500874E-2</c:v>
                </c:pt>
                <c:pt idx="66">
                  <c:v>2.3691160069407042E-2</c:v>
                </c:pt>
                <c:pt idx="67">
                  <c:v>2.8644279379606213E-2</c:v>
                </c:pt>
                <c:pt idx="68">
                  <c:v>3.4008548498077176E-2</c:v>
                </c:pt>
                <c:pt idx="69">
                  <c:v>3.9775200889062043E-2</c:v>
                </c:pt>
                <c:pt idx="70">
                  <c:v>4.593148492185422E-2</c:v>
                </c:pt>
                <c:pt idx="71">
                  <c:v>5.2459758290560439E-2</c:v>
                </c:pt>
                <c:pt idx="72">
                  <c:v>5.9336371338459787E-2</c:v>
                </c:pt>
                <c:pt idx="73">
                  <c:v>6.6530332157931651E-2</c:v>
                </c:pt>
                <c:pt idx="74">
                  <c:v>7.4001774831704489E-2</c:v>
                </c:pt>
                <c:pt idx="75">
                  <c:v>8.1700305779119062E-2</c:v>
                </c:pt>
                <c:pt idx="76">
                  <c:v>8.9563393320101492E-2</c:v>
                </c:pt>
                <c:pt idx="77">
                  <c:v>9.7515101106050037E-2</c:v>
                </c:pt>
                <c:pt idx="78">
                  <c:v>0.10546564279678758</c:v>
                </c:pt>
                <c:pt idx="79">
                  <c:v>0.11331241760107306</c:v>
                </c:pt>
                <c:pt idx="80">
                  <c:v>0.12094328352990201</c:v>
                </c:pt>
                <c:pt idx="81">
                  <c:v>0.12824268339019179</c:v>
                </c:pt>
                <c:pt idx="82">
                  <c:v>0.13510068972933087</c:v>
                </c:pt>
                <c:pt idx="83">
                  <c:v>0.1414240446069395</c:v>
                </c:pt>
                <c:pt idx="84">
                  <c:v>0.14714712710853994</c:v>
                </c:pt>
                <c:pt idx="85">
                  <c:v>0.15224011640441587</c:v>
                </c:pt>
                <c:pt idx="86">
                  <c:v>0.15671204125984919</c:v>
                </c:pt>
                <c:pt idx="87">
                  <c:v>0.16060794038176002</c:v>
                </c:pt>
                <c:pt idx="88">
                  <c:v>0.1640012490847923</c:v>
                </c:pt>
                <c:pt idx="89">
                  <c:v>0.16698377490806091</c:v>
                </c:pt>
                <c:pt idx="90">
                  <c:v>0.16965573773159651</c:v>
                </c:pt>
                <c:pt idx="91">
                  <c:v>0.17211758837177696</c:v>
                </c:pt>
                <c:pt idx="92">
                  <c:v>0.17446430293766924</c:v>
                </c:pt>
                <c:pt idx="93">
                  <c:v>0.17678206004799946</c:v>
                </c:pt>
                <c:pt idx="94">
                  <c:v>0.17914680107187056</c:v>
                </c:pt>
                <c:pt idx="95">
                  <c:v>0.18162407807056152</c:v>
                </c:pt>
                <c:pt idx="96">
                  <c:v>0.18426967050306095</c:v>
                </c:pt>
                <c:pt idx="97">
                  <c:v>0.1871305872461978</c:v>
                </c:pt>
                <c:pt idx="98">
                  <c:v>0.19024620185144864</c:v>
                </c:pt>
                <c:pt idx="99">
                  <c:v>0.19364937147565095</c:v>
                </c:pt>
                <c:pt idx="100">
                  <c:v>0.19736746038980549</c:v>
                </c:pt>
                <c:pt idx="101">
                  <c:v>0.20142323318059013</c:v>
                </c:pt>
                <c:pt idx="102">
                  <c:v>0.20583560839420662</c:v>
                </c:pt>
                <c:pt idx="103">
                  <c:v>0.21062027690840907</c:v>
                </c:pt>
                <c:pt idx="104">
                  <c:v>0.21579019529588395</c:v>
                </c:pt>
                <c:pt idx="105">
                  <c:v>0.22135596580439573</c:v>
                </c:pt>
                <c:pt idx="106">
                  <c:v>0.22732611324389751</c:v>
                </c:pt>
                <c:pt idx="107">
                  <c:v>0.23370726632422451</c:v>
                </c:pt>
                <c:pt idx="108">
                  <c:v>0.24050424764366779</c:v>
                </c:pt>
                <c:pt idx="109">
                  <c:v>0.24772007297789056</c:v>
                </c:pt>
                <c:pt idx="110">
                  <c:v>0.25535585679913031</c:v>
                </c:pt>
                <c:pt idx="111">
                  <c:v>0.26341061692461898</c:v>
                </c:pt>
                <c:pt idx="112">
                  <c:v>0.27188096675706475</c:v>
                </c:pt>
                <c:pt idx="113">
                  <c:v>0.28076067890358503</c:v>
                </c:pt>
                <c:pt idx="114">
                  <c:v>0.29004009959440724</c:v>
                </c:pt>
                <c:pt idx="115">
                  <c:v>0.29970539028850324</c:v>
                </c:pt>
                <c:pt idx="116">
                  <c:v>0.30973757280816006</c:v>
                </c:pt>
                <c:pt idx="117">
                  <c:v>0.32011136002218793</c:v>
                </c:pt>
                <c:pt idx="118">
                  <c:v>0.3307937700757177</c:v>
                </c:pt>
                <c:pt idx="119">
                  <c:v>0.34174255572162587</c:v>
                </c:pt>
                <c:pt idx="120">
                  <c:v>0.35290454164884189</c:v>
                </c:pt>
                <c:pt idx="121">
                  <c:v>0.36421406323478639</c:v>
                </c:pt>
                <c:pt idx="122">
                  <c:v>0.37559184680648078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F3E-4B44-9188-B1DCF4F54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387000"/>
        <c:axId val="1"/>
      </c:scatterChart>
      <c:valAx>
        <c:axId val="449387000"/>
        <c:scaling>
          <c:orientation val="minMax"/>
          <c:max val="25000"/>
          <c:min val="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6541305346961872"/>
              <c:y val="0.90960689235879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5000"/>
        <c:minorUnit val="1000"/>
      </c:valAx>
      <c:valAx>
        <c:axId val="1"/>
        <c:scaling>
          <c:orientation val="minMax"/>
          <c:max val="0.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756874095513747E-2"/>
              <c:y val="0.406780847309340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3870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444298840358413"/>
          <c:y val="0.92655634147426491"/>
          <c:w val="0.61505110703419674"/>
          <c:h val="5.649747171434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And - Quad.+LiTE residuals</a:t>
            </a:r>
          </a:p>
        </c:rich>
      </c:tx>
      <c:layout>
        <c:manualLayout>
          <c:xMode val="edge"/>
          <c:yMode val="edge"/>
          <c:x val="0.32947976878612717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61271676300579"/>
          <c:y val="0.13802835886382986"/>
          <c:w val="0.82658959537572252"/>
          <c:h val="0.70704322601676117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(2)'!$AC$21:$AC$950</c:f>
              <c:numCache>
                <c:formatCode>General</c:formatCode>
                <c:ptCount val="930"/>
                <c:pt idx="0">
                  <c:v>-1.067433414689916E-2</c:v>
                </c:pt>
                <c:pt idx="1">
                  <c:v>-2.8554846877269797E-3</c:v>
                </c:pt>
                <c:pt idx="2">
                  <c:v>3.8824488383189335E-3</c:v>
                </c:pt>
                <c:pt idx="3">
                  <c:v>4.1132621819975519E-4</c:v>
                </c:pt>
                <c:pt idx="4">
                  <c:v>-5.2971976046163778E-3</c:v>
                </c:pt>
                <c:pt idx="5">
                  <c:v>8.7254657403996252E-3</c:v>
                </c:pt>
                <c:pt idx="6">
                  <c:v>3.7133595270326357E-3</c:v>
                </c:pt>
                <c:pt idx="7">
                  <c:v>4.1919302523119872E-3</c:v>
                </c:pt>
                <c:pt idx="8">
                  <c:v>3.9323332499721433E-3</c:v>
                </c:pt>
                <c:pt idx="9">
                  <c:v>7.1808337340657398E-3</c:v>
                </c:pt>
                <c:pt idx="10">
                  <c:v>2.9977303267290437E-3</c:v>
                </c:pt>
                <c:pt idx="11">
                  <c:v>4.4609833770534908E-3</c:v>
                </c:pt>
                <c:pt idx="12">
                  <c:v>-3.1761222451103244E-3</c:v>
                </c:pt>
                <c:pt idx="13">
                  <c:v>3.6447628902533183E-3</c:v>
                </c:pt>
                <c:pt idx="14">
                  <c:v>5.2279055190315032E-3</c:v>
                </c:pt>
                <c:pt idx="15">
                  <c:v>1.3589199666367326E-3</c:v>
                </c:pt>
                <c:pt idx="16">
                  <c:v>4.1898450109694972E-3</c:v>
                </c:pt>
                <c:pt idx="17">
                  <c:v>5.8898450116796307E-3</c:v>
                </c:pt>
                <c:pt idx="18">
                  <c:v>1.5871875001482801E-2</c:v>
                </c:pt>
                <c:pt idx="19">
                  <c:v>3.4440823956117736E-3</c:v>
                </c:pt>
                <c:pt idx="20">
                  <c:v>3.8741750283790115E-3</c:v>
                </c:pt>
                <c:pt idx="21">
                  <c:v>7.4921389248608847E-3</c:v>
                </c:pt>
                <c:pt idx="22">
                  <c:v>1.4497018968538979E-3</c:v>
                </c:pt>
                <c:pt idx="23">
                  <c:v>1.0649701897272993E-2</c:v>
                </c:pt>
                <c:pt idx="24">
                  <c:v>-8.7017851862370224E-3</c:v>
                </c:pt>
                <c:pt idx="25">
                  <c:v>-0.16651562475217782</c:v>
                </c:pt>
                <c:pt idx="26">
                  <c:v>-9.4065061354902654E-2</c:v>
                </c:pt>
                <c:pt idx="27">
                  <c:v>-3.3200593389081517E-6</c:v>
                </c:pt>
                <c:pt idx="28">
                  <c:v>4.8356643472272833E-3</c:v>
                </c:pt>
                <c:pt idx="29">
                  <c:v>-0.17457172482312835</c:v>
                </c:pt>
                <c:pt idx="30">
                  <c:v>7.2826655775678172E-4</c:v>
                </c:pt>
                <c:pt idx="31">
                  <c:v>2.2270595530717637E-3</c:v>
                </c:pt>
                <c:pt idx="32">
                  <c:v>-3.4578074728506755E-5</c:v>
                </c:pt>
                <c:pt idx="33">
                  <c:v>1.5654219285078392E-3</c:v>
                </c:pt>
                <c:pt idx="34">
                  <c:v>3.6654219263890803E-3</c:v>
                </c:pt>
                <c:pt idx="35">
                  <c:v>7.5310243932784002E-5</c:v>
                </c:pt>
                <c:pt idx="36">
                  <c:v>-3.4493425221342362E-4</c:v>
                </c:pt>
                <c:pt idx="37">
                  <c:v>5.9617248940172334E-3</c:v>
                </c:pt>
                <c:pt idx="38">
                  <c:v>1.412236775964801E-3</c:v>
                </c:pt>
                <c:pt idx="39">
                  <c:v>1.2686585065447642E-3</c:v>
                </c:pt>
                <c:pt idx="40">
                  <c:v>1.2538558444709911E-2</c:v>
                </c:pt>
                <c:pt idx="41">
                  <c:v>1.6908002975642672E-3</c:v>
                </c:pt>
                <c:pt idx="42">
                  <c:v>5.1909615459538021E-3</c:v>
                </c:pt>
                <c:pt idx="43">
                  <c:v>3.2910112339025986E-3</c:v>
                </c:pt>
                <c:pt idx="44">
                  <c:v>1.5409990999014629E-3</c:v>
                </c:pt>
                <c:pt idx="45">
                  <c:v>3.9082508346068305E-4</c:v>
                </c:pt>
                <c:pt idx="46">
                  <c:v>-9.5093091640255489E-3</c:v>
                </c:pt>
                <c:pt idx="47">
                  <c:v>-3.4094771287551092E-3</c:v>
                </c:pt>
                <c:pt idx="48">
                  <c:v>7.4905228650981618E-3</c:v>
                </c:pt>
                <c:pt idx="49">
                  <c:v>1.0901686549019416E-3</c:v>
                </c:pt>
                <c:pt idx="50">
                  <c:v>2.7900867465014403E-3</c:v>
                </c:pt>
                <c:pt idx="51">
                  <c:v>2.7900867465014403E-3</c:v>
                </c:pt>
                <c:pt idx="52">
                  <c:v>1.9895186876499188E-3</c:v>
                </c:pt>
                <c:pt idx="53">
                  <c:v>3.8886917957261687E-3</c:v>
                </c:pt>
                <c:pt idx="54">
                  <c:v>2.5885594058866956E-3</c:v>
                </c:pt>
                <c:pt idx="55">
                  <c:v>3.5885594097284012E-3</c:v>
                </c:pt>
                <c:pt idx="56">
                  <c:v>3.5885594097284012E-3</c:v>
                </c:pt>
                <c:pt idx="57">
                  <c:v>2.688141064687581E-3</c:v>
                </c:pt>
                <c:pt idx="58">
                  <c:v>2.2868717242534192E-3</c:v>
                </c:pt>
                <c:pt idx="59">
                  <c:v>5.286871728502578E-3</c:v>
                </c:pt>
                <c:pt idx="60">
                  <c:v>4.3863387867611146E-3</c:v>
                </c:pt>
                <c:pt idx="61">
                  <c:v>3.5851811467457789E-3</c:v>
                </c:pt>
                <c:pt idx="62">
                  <c:v>2.183450296176026E-3</c:v>
                </c:pt>
                <c:pt idx="63">
                  <c:v>1.8807290029384457E-3</c:v>
                </c:pt>
                <c:pt idx="64">
                  <c:v>1.6767121799759303E-3</c:v>
                </c:pt>
                <c:pt idx="65">
                  <c:v>1.7757730858614668E-3</c:v>
                </c:pt>
                <c:pt idx="66">
                  <c:v>2.4721000803439039E-3</c:v>
                </c:pt>
                <c:pt idx="67">
                  <c:v>1.4973024565961782E-3</c:v>
                </c:pt>
                <c:pt idx="68">
                  <c:v>-4.0468549589976321E-4</c:v>
                </c:pt>
                <c:pt idx="69">
                  <c:v>1.9939822751549197E-3</c:v>
                </c:pt>
                <c:pt idx="70">
                  <c:v>3.088600043153796E-3</c:v>
                </c:pt>
                <c:pt idx="71">
                  <c:v>5.4769006751652638E-3</c:v>
                </c:pt>
                <c:pt idx="72">
                  <c:v>2.5605876083251537E-3</c:v>
                </c:pt>
                <c:pt idx="73">
                  <c:v>3.5605876121668593E-3</c:v>
                </c:pt>
                <c:pt idx="74">
                  <c:v>4.5605876087326074E-3</c:v>
                </c:pt>
                <c:pt idx="75">
                  <c:v>5.560587612574313E-3</c:v>
                </c:pt>
                <c:pt idx="76">
                  <c:v>3.6584250998287059E-3</c:v>
                </c:pt>
                <c:pt idx="77">
                  <c:v>3.8320175104081923E-3</c:v>
                </c:pt>
                <c:pt idx="78">
                  <c:v>4.0275562240869858E-3</c:v>
                </c:pt>
                <c:pt idx="79">
                  <c:v>1.7193521755199705E-3</c:v>
                </c:pt>
                <c:pt idx="80">
                  <c:v>3.8171107527889894E-3</c:v>
                </c:pt>
                <c:pt idx="81">
                  <c:v>3.0879924325622771E-3</c:v>
                </c:pt>
                <c:pt idx="82">
                  <c:v>-3.6752488275110344E-3</c:v>
                </c:pt>
                <c:pt idx="83">
                  <c:v>-3.9912918413537359E-3</c:v>
                </c:pt>
                <c:pt idx="84">
                  <c:v>-5.0931450837557631E-3</c:v>
                </c:pt>
                <c:pt idx="85">
                  <c:v>-1.0067740934269018E-3</c:v>
                </c:pt>
                <c:pt idx="86">
                  <c:v>3.993225911229711E-3</c:v>
                </c:pt>
                <c:pt idx="87">
                  <c:v>1.0915287514543515E-3</c:v>
                </c:pt>
                <c:pt idx="88">
                  <c:v>-1.3128994677794152E-3</c:v>
                </c:pt>
                <c:pt idx="89">
                  <c:v>-2.1213071175960069E-3</c:v>
                </c:pt>
                <c:pt idx="90">
                  <c:v>2.7718651931717304E-4</c:v>
                </c:pt>
                <c:pt idx="91">
                  <c:v>3.7139495966118617E-4</c:v>
                </c:pt>
                <c:pt idx="92">
                  <c:v>-5.2999262562120064E-4</c:v>
                </c:pt>
                <c:pt idx="93">
                  <c:v>-7.1309038965369637E-3</c:v>
                </c:pt>
                <c:pt idx="94">
                  <c:v>9.4655636833732709E-3</c:v>
                </c:pt>
                <c:pt idx="95">
                  <c:v>-8.348649623208023E-4</c:v>
                </c:pt>
                <c:pt idx="96">
                  <c:v>1.1651350308106937E-3</c:v>
                </c:pt>
                <c:pt idx="97">
                  <c:v>-2.0405540230998449E-3</c:v>
                </c:pt>
                <c:pt idx="98">
                  <c:v>-3.4459893679693321E-4</c:v>
                </c:pt>
                <c:pt idx="99">
                  <c:v>-3.4459893679693321E-4</c:v>
                </c:pt>
                <c:pt idx="100">
                  <c:v>3.2527058142458598E-3</c:v>
                </c:pt>
                <c:pt idx="101">
                  <c:v>-7.530735980135015E-4</c:v>
                </c:pt>
                <c:pt idx="102">
                  <c:v>1.2469264023939521E-3</c:v>
                </c:pt>
                <c:pt idx="103">
                  <c:v>3.4618258495149913E-4</c:v>
                </c:pt>
                <c:pt idx="104">
                  <c:v>-3.8568433721711121E-3</c:v>
                </c:pt>
                <c:pt idx="105">
                  <c:v>1.4315662864379519E-4</c:v>
                </c:pt>
                <c:pt idx="106">
                  <c:v>-6.5496732650549457E-3</c:v>
                </c:pt>
                <c:pt idx="107">
                  <c:v>-6.1429786272855884E-3</c:v>
                </c:pt>
                <c:pt idx="108">
                  <c:v>-1.429786260632275E-4</c:v>
                </c:pt>
                <c:pt idx="109">
                  <c:v>-1.429786260632275E-4</c:v>
                </c:pt>
                <c:pt idx="110">
                  <c:v>-6.1329642833388241E-3</c:v>
                </c:pt>
                <c:pt idx="111">
                  <c:v>-2.0312560649123745E-3</c:v>
                </c:pt>
                <c:pt idx="112">
                  <c:v>-6.1300867856684624E-3</c:v>
                </c:pt>
                <c:pt idx="113">
                  <c:v>-6.3008677909099677E-4</c:v>
                </c:pt>
                <c:pt idx="114">
                  <c:v>-2.92949295896738E-3</c:v>
                </c:pt>
                <c:pt idx="115">
                  <c:v>5.0705070426624345E-3</c:v>
                </c:pt>
                <c:pt idx="116">
                  <c:v>-3.9264313844124144E-3</c:v>
                </c:pt>
                <c:pt idx="117">
                  <c:v>-6.0251633535116349E-3</c:v>
                </c:pt>
                <c:pt idx="118">
                  <c:v>-9.2321441760178681E-4</c:v>
                </c:pt>
                <c:pt idx="119">
                  <c:v>1.0767855755297092E-3</c:v>
                </c:pt>
                <c:pt idx="120">
                  <c:v>2.0767855793714148E-3</c:v>
                </c:pt>
                <c:pt idx="121">
                  <c:v>2.1787911000159931E-3</c:v>
                </c:pt>
                <c:pt idx="122">
                  <c:v>1.8794722458230547E-3</c:v>
                </c:pt>
                <c:pt idx="123">
                  <c:v>-2.1558115508379938E-4</c:v>
                </c:pt>
                <c:pt idx="124">
                  <c:v>1.7844188453236542E-3</c:v>
                </c:pt>
                <c:pt idx="125">
                  <c:v>3.90292365151515E-3</c:v>
                </c:pt>
                <c:pt idx="126">
                  <c:v>-2.891665960338699E-3</c:v>
                </c:pt>
                <c:pt idx="127">
                  <c:v>1.6130315455345975E-3</c:v>
                </c:pt>
                <c:pt idx="128">
                  <c:v>-2.2840667343967565E-3</c:v>
                </c:pt>
                <c:pt idx="129">
                  <c:v>2.0357877136188175E-3</c:v>
                </c:pt>
                <c:pt idx="130">
                  <c:v>2.9557725250784414E-3</c:v>
                </c:pt>
                <c:pt idx="131">
                  <c:v>-2.7327727923313269E-3</c:v>
                </c:pt>
                <c:pt idx="132">
                  <c:v>-1.5108733436809442E-3</c:v>
                </c:pt>
                <c:pt idx="133">
                  <c:v>4.8912664945055181E-4</c:v>
                </c:pt>
                <c:pt idx="134">
                  <c:v>-2.4097133632529043E-3</c:v>
                </c:pt>
                <c:pt idx="135">
                  <c:v>-4.707352443114203E-3</c:v>
                </c:pt>
                <c:pt idx="136">
                  <c:v>-7.7905614100767309E-3</c:v>
                </c:pt>
                <c:pt idx="137">
                  <c:v>-4.0881247295918716E-3</c:v>
                </c:pt>
                <c:pt idx="138">
                  <c:v>-6.980757402501446E-3</c:v>
                </c:pt>
                <c:pt idx="139">
                  <c:v>-1.0575798003851368E-2</c:v>
                </c:pt>
                <c:pt idx="140">
                  <c:v>-4.2530036978017799E-3</c:v>
                </c:pt>
                <c:pt idx="141">
                  <c:v>-4.1452309625541715E-3</c:v>
                </c:pt>
                <c:pt idx="142">
                  <c:v>-4.118684646966693E-3</c:v>
                </c:pt>
                <c:pt idx="143">
                  <c:v>-2.3883386071264882E-3</c:v>
                </c:pt>
                <c:pt idx="144">
                  <c:v>-1.5279851894418318E-2</c:v>
                </c:pt>
                <c:pt idx="145">
                  <c:v>-2.3596953538745982E-3</c:v>
                </c:pt>
                <c:pt idx="146">
                  <c:v>-4.0024523539864791E-3</c:v>
                </c:pt>
                <c:pt idx="147">
                  <c:v>-5.5962087916913289E-3</c:v>
                </c:pt>
                <c:pt idx="148">
                  <c:v>-3.5962087912838753E-3</c:v>
                </c:pt>
                <c:pt idx="149">
                  <c:v>-7.1578631323525529E-3</c:v>
                </c:pt>
                <c:pt idx="150">
                  <c:v>-2.1578631349718977E-3</c:v>
                </c:pt>
                <c:pt idx="151">
                  <c:v>-9.6835651362961947E-3</c:v>
                </c:pt>
                <c:pt idx="152">
                  <c:v>-2.7655041033777111E-4</c:v>
                </c:pt>
                <c:pt idx="153">
                  <c:v>-5.6873024532814315E-3</c:v>
                </c:pt>
                <c:pt idx="154">
                  <c:v>-3.261673592137769E-3</c:v>
                </c:pt>
                <c:pt idx="155">
                  <c:v>-4.6969570620994799E-3</c:v>
                </c:pt>
                <c:pt idx="156">
                  <c:v>-4.6969570620994799E-3</c:v>
                </c:pt>
                <c:pt idx="157">
                  <c:v>-6.8906157562912754E-3</c:v>
                </c:pt>
                <c:pt idx="158">
                  <c:v>-6.8906157562912754E-3</c:v>
                </c:pt>
                <c:pt idx="159">
                  <c:v>-3.8906157520421161E-3</c:v>
                </c:pt>
                <c:pt idx="160">
                  <c:v>-3.8906157520421161E-3</c:v>
                </c:pt>
                <c:pt idx="161">
                  <c:v>-1.8906157516346625E-3</c:v>
                </c:pt>
                <c:pt idx="162">
                  <c:v>-6.7612908717731707E-3</c:v>
                </c:pt>
                <c:pt idx="163">
                  <c:v>-6.7612908717731707E-3</c:v>
                </c:pt>
                <c:pt idx="164">
                  <c:v>-5.5622446307547549E-3</c:v>
                </c:pt>
                <c:pt idx="165">
                  <c:v>-5.3024929236757321E-3</c:v>
                </c:pt>
                <c:pt idx="166">
                  <c:v>3.6975070745198305E-3</c:v>
                </c:pt>
                <c:pt idx="167">
                  <c:v>-3.2603991751182365E-3</c:v>
                </c:pt>
                <c:pt idx="168">
                  <c:v>-8.3857662558860652E-3</c:v>
                </c:pt>
                <c:pt idx="169">
                  <c:v>-8.3946031165334743E-3</c:v>
                </c:pt>
                <c:pt idx="170">
                  <c:v>-6.4003374752386703E-3</c:v>
                </c:pt>
                <c:pt idx="171">
                  <c:v>-3.1545731889098871E-2</c:v>
                </c:pt>
                <c:pt idx="172">
                  <c:v>-7.8301765876497044E-3</c:v>
                </c:pt>
                <c:pt idx="173">
                  <c:v>-3.5470928746083485E-2</c:v>
                </c:pt>
                <c:pt idx="174">
                  <c:v>-1.9681279090949383E-2</c:v>
                </c:pt>
                <c:pt idx="175">
                  <c:v>-3.6812790876897539E-3</c:v>
                </c:pt>
                <c:pt idx="176">
                  <c:v>1.897144280721564E-3</c:v>
                </c:pt>
                <c:pt idx="177">
                  <c:v>-3.5278470420243985E-3</c:v>
                </c:pt>
                <c:pt idx="178">
                  <c:v>-5.9315096202514975E-3</c:v>
                </c:pt>
                <c:pt idx="179">
                  <c:v>-9.6736659528826388E-4</c:v>
                </c:pt>
                <c:pt idx="180">
                  <c:v>-1.1836766175062872E-3</c:v>
                </c:pt>
                <c:pt idx="181">
                  <c:v>-4.4660657801850016E-3</c:v>
                </c:pt>
                <c:pt idx="182">
                  <c:v>-5.8777902784581428E-3</c:v>
                </c:pt>
                <c:pt idx="183">
                  <c:v>-2.1859804017404921E-3</c:v>
                </c:pt>
                <c:pt idx="184">
                  <c:v>1.4968606709223637E-2</c:v>
                </c:pt>
                <c:pt idx="185">
                  <c:v>8.3358368218228521E-3</c:v>
                </c:pt>
                <c:pt idx="186">
                  <c:v>7.6471244684850406E-3</c:v>
                </c:pt>
                <c:pt idx="187">
                  <c:v>-3.6036940046635518E-3</c:v>
                </c:pt>
                <c:pt idx="188">
                  <c:v>-6.6402844937475496E-3</c:v>
                </c:pt>
                <c:pt idx="189">
                  <c:v>-2.3769193320640411E-3</c:v>
                </c:pt>
                <c:pt idx="190">
                  <c:v>-3.0656438468995191E-3</c:v>
                </c:pt>
                <c:pt idx="191">
                  <c:v>-6.5643849926317471E-5</c:v>
                </c:pt>
                <c:pt idx="192">
                  <c:v>-6.4535577666127199E-3</c:v>
                </c:pt>
                <c:pt idx="193">
                  <c:v>-5.4535577627710143E-3</c:v>
                </c:pt>
                <c:pt idx="194">
                  <c:v>6.5464422323977499E-3</c:v>
                </c:pt>
                <c:pt idx="195">
                  <c:v>-4.1703851077560632E-3</c:v>
                </c:pt>
                <c:pt idx="196">
                  <c:v>-2.8343878829345977E-3</c:v>
                </c:pt>
                <c:pt idx="197">
                  <c:v>-3.1011545973096827E-3</c:v>
                </c:pt>
                <c:pt idx="198">
                  <c:v>-3.6860713097572884E-3</c:v>
                </c:pt>
                <c:pt idx="199">
                  <c:v>4.4103663369089892E-3</c:v>
                </c:pt>
                <c:pt idx="200">
                  <c:v>-6.103759047489131E-3</c:v>
                </c:pt>
                <c:pt idx="201">
                  <c:v>-7.961552969994741E-3</c:v>
                </c:pt>
                <c:pt idx="202">
                  <c:v>-5.6437557600434451E-3</c:v>
                </c:pt>
                <c:pt idx="203">
                  <c:v>-5.1944427511482066E-3</c:v>
                </c:pt>
                <c:pt idx="204">
                  <c:v>-2.194442754175005E-3</c:v>
                </c:pt>
                <c:pt idx="205">
                  <c:v>-3.6721222669091579E-3</c:v>
                </c:pt>
                <c:pt idx="206">
                  <c:v>-5.1226267611378662E-3</c:v>
                </c:pt>
                <c:pt idx="207">
                  <c:v>3.7773732395839088E-3</c:v>
                </c:pt>
                <c:pt idx="208">
                  <c:v>5.7773732399913624E-3</c:v>
                </c:pt>
                <c:pt idx="209">
                  <c:v>-7.9786668738109773E-4</c:v>
                </c:pt>
                <c:pt idx="210">
                  <c:v>-2.0483219586812165E-3</c:v>
                </c:pt>
                <c:pt idx="211">
                  <c:v>6.9516780467903036E-3</c:v>
                </c:pt>
                <c:pt idx="212">
                  <c:v>-1.2498170908383545E-3</c:v>
                </c:pt>
                <c:pt idx="213">
                  <c:v>5.437460288223301E-3</c:v>
                </c:pt>
                <c:pt idx="214">
                  <c:v>-3.0752442227914914E-3</c:v>
                </c:pt>
                <c:pt idx="215">
                  <c:v>-4.7258819359368362E-3</c:v>
                </c:pt>
                <c:pt idx="216">
                  <c:v>-2.7757903627521931E-3</c:v>
                </c:pt>
                <c:pt idx="217">
                  <c:v>2.2242096346284622E-3</c:v>
                </c:pt>
                <c:pt idx="218">
                  <c:v>-9.6004869877543142E-3</c:v>
                </c:pt>
                <c:pt idx="219">
                  <c:v>-0.21373740312705336</c:v>
                </c:pt>
                <c:pt idx="220">
                  <c:v>-3.2724794624126412E-3</c:v>
                </c:pt>
                <c:pt idx="221">
                  <c:v>-5.3154127329291777E-3</c:v>
                </c:pt>
                <c:pt idx="222">
                  <c:v>-4.3154127290874721E-3</c:v>
                </c:pt>
                <c:pt idx="223">
                  <c:v>4.1902934873618326E-3</c:v>
                </c:pt>
                <c:pt idx="224">
                  <c:v>-5.2759675341651907E-3</c:v>
                </c:pt>
                <c:pt idx="225">
                  <c:v>-1.1114125647523031E-3</c:v>
                </c:pt>
                <c:pt idx="226">
                  <c:v>4.8885874291941002E-3</c:v>
                </c:pt>
                <c:pt idx="227">
                  <c:v>-6.7899647565066758E-3</c:v>
                </c:pt>
                <c:pt idx="228">
                  <c:v>-2.6482846343014038E-3</c:v>
                </c:pt>
                <c:pt idx="229">
                  <c:v>-5.3034895134308306E-3</c:v>
                </c:pt>
                <c:pt idx="230">
                  <c:v>-2.303489516457629E-3</c:v>
                </c:pt>
                <c:pt idx="231">
                  <c:v>1.3298812354101078E-3</c:v>
                </c:pt>
                <c:pt idx="232">
                  <c:v>9.3298812370399224E-3</c:v>
                </c:pt>
                <c:pt idx="233">
                  <c:v>-5.9434315090193968E-3</c:v>
                </c:pt>
                <c:pt idx="234">
                  <c:v>-2.9650666178307576E-3</c:v>
                </c:pt>
                <c:pt idx="235">
                  <c:v>-1.5328552600873541E-3</c:v>
                </c:pt>
                <c:pt idx="236">
                  <c:v>-4.4441009258938697E-3</c:v>
                </c:pt>
                <c:pt idx="237">
                  <c:v>-2.4441009254864161E-3</c:v>
                </c:pt>
                <c:pt idx="238">
                  <c:v>8.8289209730263753E-3</c:v>
                </c:pt>
                <c:pt idx="239">
                  <c:v>-2.6251803847687112E-3</c:v>
                </c:pt>
                <c:pt idx="240">
                  <c:v>3.1944587410454046E-3</c:v>
                </c:pt>
                <c:pt idx="241">
                  <c:v>-5.2591670820509792E-3</c:v>
                </c:pt>
                <c:pt idx="242">
                  <c:v>-1.6208362027867549E-3</c:v>
                </c:pt>
                <c:pt idx="243">
                  <c:v>4.379163798435606E-3</c:v>
                </c:pt>
                <c:pt idx="244">
                  <c:v>-4.4386046510032674E-3</c:v>
                </c:pt>
                <c:pt idx="245">
                  <c:v>-2.4386046505958138E-3</c:v>
                </c:pt>
                <c:pt idx="246">
                  <c:v>-1.4369769148134849E-3</c:v>
                </c:pt>
                <c:pt idx="247">
                  <c:v>-1.0324834119283394E-3</c:v>
                </c:pt>
                <c:pt idx="248">
                  <c:v>-5.3774703926948164E-4</c:v>
                </c:pt>
                <c:pt idx="249">
                  <c:v>1.4189394391996013E-4</c:v>
                </c:pt>
                <c:pt idx="250">
                  <c:v>-2.0379688157910218E-3</c:v>
                </c:pt>
                <c:pt idx="251">
                  <c:v>-3.672875735921682E-3</c:v>
                </c:pt>
                <c:pt idx="252">
                  <c:v>-6.8527686422899751E-3</c:v>
                </c:pt>
                <c:pt idx="253">
                  <c:v>-6.676416320917887E-4</c:v>
                </c:pt>
                <c:pt idx="254">
                  <c:v>-1.2726272458106749E-3</c:v>
                </c:pt>
                <c:pt idx="255">
                  <c:v>6.4840426079922249E-5</c:v>
                </c:pt>
                <c:pt idx="256">
                  <c:v>5.1982254312495178E-4</c:v>
                </c:pt>
                <c:pt idx="257">
                  <c:v>7.0229017346313313E-4</c:v>
                </c:pt>
                <c:pt idx="258">
                  <c:v>-1.1679105170719203E-3</c:v>
                </c:pt>
                <c:pt idx="259">
                  <c:v>-2.9317309376226258E-4</c:v>
                </c:pt>
                <c:pt idx="260">
                  <c:v>-2.9283762914864226E-3</c:v>
                </c:pt>
                <c:pt idx="261">
                  <c:v>-1.2910735251603139E-3</c:v>
                </c:pt>
                <c:pt idx="262">
                  <c:v>6.1874963275283627E-4</c:v>
                </c:pt>
                <c:pt idx="263">
                  <c:v>-8.9889449397872849E-4</c:v>
                </c:pt>
                <c:pt idx="264">
                  <c:v>-3.7932893441166172E-4</c:v>
                </c:pt>
                <c:pt idx="265">
                  <c:v>4.8029886661610649E-3</c:v>
                </c:pt>
                <c:pt idx="266">
                  <c:v>1.9852952778841755E-3</c:v>
                </c:pt>
                <c:pt idx="267">
                  <c:v>1.6240684019565074E-3</c:v>
                </c:pt>
                <c:pt idx="268">
                  <c:v>-2.5566760477567733E-3</c:v>
                </c:pt>
                <c:pt idx="269">
                  <c:v>1.443323953058134E-3</c:v>
                </c:pt>
                <c:pt idx="270">
                  <c:v>6.4433239504387892E-3</c:v>
                </c:pt>
                <c:pt idx="271">
                  <c:v>1.5276875845921059E-3</c:v>
                </c:pt>
                <c:pt idx="272">
                  <c:v>4.5180252096457263E-3</c:v>
                </c:pt>
                <c:pt idx="273">
                  <c:v>5.6854521427555597E-3</c:v>
                </c:pt>
                <c:pt idx="274">
                  <c:v>5.2266428028220095E-3</c:v>
                </c:pt>
                <c:pt idx="275">
                  <c:v>1.1012761057194198E-3</c:v>
                </c:pt>
                <c:pt idx="276">
                  <c:v>9.3951483115345888E-3</c:v>
                </c:pt>
                <c:pt idx="277">
                  <c:v>3.9159028442342994E-3</c:v>
                </c:pt>
                <c:pt idx="278">
                  <c:v>6.094306344963372E-3</c:v>
                </c:pt>
                <c:pt idx="279">
                  <c:v>7.4378217202593373E-3</c:v>
                </c:pt>
                <c:pt idx="280">
                  <c:v>2.5259129681231467E-3</c:v>
                </c:pt>
                <c:pt idx="281">
                  <c:v>2.2019369860494672E-3</c:v>
                </c:pt>
                <c:pt idx="282">
                  <c:v>3.2019369898911728E-3</c:v>
                </c:pt>
                <c:pt idx="283">
                  <c:v>8.2779072033592601E-4</c:v>
                </c:pt>
                <c:pt idx="284">
                  <c:v>1.9277907216514192E-3</c:v>
                </c:pt>
                <c:pt idx="285">
                  <c:v>4.3794835797866171E-3</c:v>
                </c:pt>
                <c:pt idx="286">
                  <c:v>2.2828108040199094E-3</c:v>
                </c:pt>
                <c:pt idx="287">
                  <c:v>3.0892298768021784E-3</c:v>
                </c:pt>
                <c:pt idx="288">
                  <c:v>7.3468085939161921E-3</c:v>
                </c:pt>
                <c:pt idx="289">
                  <c:v>3.0725390553378641E-3</c:v>
                </c:pt>
                <c:pt idx="290">
                  <c:v>1.701116211408444E-3</c:v>
                </c:pt>
                <c:pt idx="291">
                  <c:v>6.8354198888201292E-4</c:v>
                </c:pt>
                <c:pt idx="292">
                  <c:v>-1.1395394987719215E-3</c:v>
                </c:pt>
                <c:pt idx="293">
                  <c:v>3.0373329998696855E-3</c:v>
                </c:pt>
                <c:pt idx="294">
                  <c:v>3.2141593385994708E-3</c:v>
                </c:pt>
                <c:pt idx="295">
                  <c:v>4.6653511730073054E-3</c:v>
                </c:pt>
                <c:pt idx="296">
                  <c:v>5.665351176849011E-3</c:v>
                </c:pt>
                <c:pt idx="297">
                  <c:v>-2.0003556758482264E-3</c:v>
                </c:pt>
                <c:pt idx="298">
                  <c:v>2.9996443215324288E-3</c:v>
                </c:pt>
                <c:pt idx="299">
                  <c:v>2.7181477468851039E-3</c:v>
                </c:pt>
                <c:pt idx="300">
                  <c:v>4.4429077958223128E-3</c:v>
                </c:pt>
                <c:pt idx="301">
                  <c:v>1.103825744255674E-2</c:v>
                </c:pt>
                <c:pt idx="302">
                  <c:v>4.1829252613310181E-3</c:v>
                </c:pt>
                <c:pt idx="303">
                  <c:v>3.5302756980375126E-3</c:v>
                </c:pt>
                <c:pt idx="304">
                  <c:v>2.3264004179891079E-3</c:v>
                </c:pt>
                <c:pt idx="305">
                  <c:v>1.1775370183587479E-2</c:v>
                </c:pt>
                <c:pt idx="306">
                  <c:v>2.4998458287750405E-3</c:v>
                </c:pt>
                <c:pt idx="307">
                  <c:v>-5.122139232715834E-5</c:v>
                </c:pt>
                <c:pt idx="308">
                  <c:v>6.9487786054609505E-3</c:v>
                </c:pt>
                <c:pt idx="309">
                  <c:v>8.948778605868405E-3</c:v>
                </c:pt>
                <c:pt idx="310">
                  <c:v>3.6732357423425047E-3</c:v>
                </c:pt>
                <c:pt idx="311">
                  <c:v>3.4686699721369514E-3</c:v>
                </c:pt>
                <c:pt idx="312">
                  <c:v>6.0906144786626055E-3</c:v>
                </c:pt>
                <c:pt idx="313">
                  <c:v>1.2090614479884966E-2</c:v>
                </c:pt>
                <c:pt idx="314">
                  <c:v>9.0583425215119348E-3</c:v>
                </c:pt>
                <c:pt idx="315">
                  <c:v>1.4040556065096285E-3</c:v>
                </c:pt>
                <c:pt idx="316">
                  <c:v>2.576826929276895E-3</c:v>
                </c:pt>
                <c:pt idx="317">
                  <c:v>6.4375302685550292E-3</c:v>
                </c:pt>
                <c:pt idx="318">
                  <c:v>6.6093950974083545E-3</c:v>
                </c:pt>
                <c:pt idx="319">
                  <c:v>1.7439842781763089E-3</c:v>
                </c:pt>
                <c:pt idx="320">
                  <c:v>5.7439842789912161E-3</c:v>
                </c:pt>
                <c:pt idx="321">
                  <c:v>1.0332280938627012E-3</c:v>
                </c:pt>
                <c:pt idx="322">
                  <c:v>7.4023222687884128E-3</c:v>
                </c:pt>
                <c:pt idx="323">
                  <c:v>3.5225674841342803E-3</c:v>
                </c:pt>
                <c:pt idx="324">
                  <c:v>3.3049321614220042E-3</c:v>
                </c:pt>
                <c:pt idx="325">
                  <c:v>6.2549281165641905E-3</c:v>
                </c:pt>
                <c:pt idx="326">
                  <c:v>7.2549281131299385E-3</c:v>
                </c:pt>
                <c:pt idx="327">
                  <c:v>8.9266480581373011E-3</c:v>
                </c:pt>
                <c:pt idx="328">
                  <c:v>2.5395543719774864E-3</c:v>
                </c:pt>
                <c:pt idx="329">
                  <c:v>5.5395543689506881E-3</c:v>
                </c:pt>
                <c:pt idx="330">
                  <c:v>-3.1251999218869786E-3</c:v>
                </c:pt>
                <c:pt idx="331">
                  <c:v>3.4873027366027799E-3</c:v>
                </c:pt>
                <c:pt idx="332">
                  <c:v>5.4873027370102335E-3</c:v>
                </c:pt>
                <c:pt idx="333">
                  <c:v>-5.1779372452303903E-3</c:v>
                </c:pt>
                <c:pt idx="334">
                  <c:v>7.6013288319885172E-3</c:v>
                </c:pt>
                <c:pt idx="335">
                  <c:v>4.323703745734887E-3</c:v>
                </c:pt>
                <c:pt idx="336">
                  <c:v>1.0323703746957248E-2</c:v>
                </c:pt>
                <c:pt idx="337">
                  <c:v>3.2693372653422245E-3</c:v>
                </c:pt>
                <c:pt idx="338">
                  <c:v>9.2693372665645854E-3</c:v>
                </c:pt>
                <c:pt idx="339">
                  <c:v>9.4361717536556623E-3</c:v>
                </c:pt>
                <c:pt idx="340">
                  <c:v>1.217993705551291E-2</c:v>
                </c:pt>
                <c:pt idx="341">
                  <c:v>-3.6569873727905766E-3</c:v>
                </c:pt>
                <c:pt idx="342">
                  <c:v>9.3430126262198931E-3</c:v>
                </c:pt>
                <c:pt idx="343">
                  <c:v>4.2942839835796425E-3</c:v>
                </c:pt>
                <c:pt idx="344">
                  <c:v>1.0545409683993168E-2</c:v>
                </c:pt>
                <c:pt idx="345">
                  <c:v>1.2545409684400622E-2</c:v>
                </c:pt>
                <c:pt idx="346">
                  <c:v>2.8687747399659107E-3</c:v>
                </c:pt>
                <c:pt idx="347">
                  <c:v>6.2350561958037076E-3</c:v>
                </c:pt>
                <c:pt idx="348">
                  <c:v>7.2350561923694556E-3</c:v>
                </c:pt>
                <c:pt idx="349">
                  <c:v>8.2350561962111612E-3</c:v>
                </c:pt>
                <c:pt idx="350">
                  <c:v>1.8235056190972473E-2</c:v>
                </c:pt>
                <c:pt idx="351">
                  <c:v>9.4038681771237732E-3</c:v>
                </c:pt>
                <c:pt idx="352">
                  <c:v>7.5644282759933859E-3</c:v>
                </c:pt>
                <c:pt idx="353">
                  <c:v>6.6448931634539785E-3</c:v>
                </c:pt>
                <c:pt idx="354">
                  <c:v>2.3647378592395584E-3</c:v>
                </c:pt>
                <c:pt idx="355">
                  <c:v>5.5908309654270696E-3</c:v>
                </c:pt>
                <c:pt idx="356">
                  <c:v>5.309545324580868E-3</c:v>
                </c:pt>
                <c:pt idx="357">
                  <c:v>7.3095453249883216E-3</c:v>
                </c:pt>
                <c:pt idx="358">
                  <c:v>3.7469478628774228E-3</c:v>
                </c:pt>
                <c:pt idx="359">
                  <c:v>6.8077869321259109E-3</c:v>
                </c:pt>
                <c:pt idx="360">
                  <c:v>7.1774336929426204E-3</c:v>
                </c:pt>
                <c:pt idx="361">
                  <c:v>1.0079238969261113E-2</c:v>
                </c:pt>
                <c:pt idx="362">
                  <c:v>6.1345360999443509E-3</c:v>
                </c:pt>
                <c:pt idx="363">
                  <c:v>9.3422038505968433E-3</c:v>
                </c:pt>
                <c:pt idx="364">
                  <c:v>2.496231476249694E-3</c:v>
                </c:pt>
                <c:pt idx="365">
                  <c:v>3.6501789317441614E-3</c:v>
                </c:pt>
                <c:pt idx="366">
                  <c:v>3.0860993388103081E-3</c:v>
                </c:pt>
                <c:pt idx="367">
                  <c:v>5.0860993392177617E-3</c:v>
                </c:pt>
                <c:pt idx="368">
                  <c:v>6.7574429063468541E-4</c:v>
                </c:pt>
                <c:pt idx="369">
                  <c:v>6.8788660025655632E-3</c:v>
                </c:pt>
                <c:pt idx="370">
                  <c:v>2.882866003104799E-3</c:v>
                </c:pt>
                <c:pt idx="371">
                  <c:v>2.5966161243759951E-3</c:v>
                </c:pt>
                <c:pt idx="372">
                  <c:v>3.5966161209417431E-3</c:v>
                </c:pt>
                <c:pt idx="373">
                  <c:v>6.9482004682668783E-3</c:v>
                </c:pt>
                <c:pt idx="374">
                  <c:v>-3.5454485010575076E-3</c:v>
                </c:pt>
                <c:pt idx="375">
                  <c:v>6.3335379672664269E-3</c:v>
                </c:pt>
                <c:pt idx="376">
                  <c:v>7.3335379638321749E-3</c:v>
                </c:pt>
                <c:pt idx="377">
                  <c:v>2.4821574385895141E-3</c:v>
                </c:pt>
                <c:pt idx="378">
                  <c:v>4.4821574389969678E-3</c:v>
                </c:pt>
                <c:pt idx="379">
                  <c:v>-2.7638594412073073E-3</c:v>
                </c:pt>
                <c:pt idx="380">
                  <c:v>-1.7638594373656016E-3</c:v>
                </c:pt>
                <c:pt idx="381">
                  <c:v>-7.6385944079985363E-4</c:v>
                </c:pt>
                <c:pt idx="382">
                  <c:v>6.2361405642642129E-3</c:v>
                </c:pt>
                <c:pt idx="383">
                  <c:v>3.3840613140700727E-3</c:v>
                </c:pt>
                <c:pt idx="384">
                  <c:v>5.5318980072420164E-3</c:v>
                </c:pt>
                <c:pt idx="385">
                  <c:v>3.1224031321301013E-3</c:v>
                </c:pt>
                <c:pt idx="386">
                  <c:v>-1.5727385536231861E-3</c:v>
                </c:pt>
                <c:pt idx="387">
                  <c:v>2.152539647698723E-3</c:v>
                </c:pt>
                <c:pt idx="388">
                  <c:v>1.8681571275233344E-3</c:v>
                </c:pt>
                <c:pt idx="389">
                  <c:v>3.868157127930788E-3</c:v>
                </c:pt>
                <c:pt idx="390">
                  <c:v>-2.1761578031716244E-4</c:v>
                </c:pt>
                <c:pt idx="391">
                  <c:v>-6.4217444929433667E-4</c:v>
                </c:pt>
                <c:pt idx="392">
                  <c:v>1.0827237771148072E-3</c:v>
                </c:pt>
                <c:pt idx="393">
                  <c:v>-2.3311234237317173E-3</c:v>
                </c:pt>
                <c:pt idx="394">
                  <c:v>-9.1893684482259076E-3</c:v>
                </c:pt>
                <c:pt idx="395">
                  <c:v>6.5519738503089578E-4</c:v>
                </c:pt>
                <c:pt idx="396">
                  <c:v>7.5048836782918883E-3</c:v>
                </c:pt>
                <c:pt idx="397">
                  <c:v>1.4936901738701672E-3</c:v>
                </c:pt>
                <c:pt idx="398">
                  <c:v>1.3406975619553035E-3</c:v>
                </c:pt>
                <c:pt idx="399">
                  <c:v>7.6009750228394138E-4</c:v>
                </c:pt>
                <c:pt idx="400">
                  <c:v>-5.8134767064526478E-3</c:v>
                </c:pt>
                <c:pt idx="401">
                  <c:v>3.1865232917429147E-3</c:v>
                </c:pt>
                <c:pt idx="402">
                  <c:v>-1.0060058092283553E-3</c:v>
                </c:pt>
                <c:pt idx="403">
                  <c:v>-6.0058053866496319E-6</c:v>
                </c:pt>
                <c:pt idx="404">
                  <c:v>-1.2931900152347645E-3</c:v>
                </c:pt>
                <c:pt idx="405">
                  <c:v>-5.8675879466419008E-3</c:v>
                </c:pt>
                <c:pt idx="406">
                  <c:v>-2.0389406517913253E-3</c:v>
                </c:pt>
                <c:pt idx="407">
                  <c:v>2.3862675979600609E-3</c:v>
                </c:pt>
                <c:pt idx="408">
                  <c:v>8.6706130976558354E-5</c:v>
                </c:pt>
                <c:pt idx="409">
                  <c:v>9.2377767816964607E-4</c:v>
                </c:pt>
                <c:pt idx="410">
                  <c:v>-1.0996368462693057E-2</c:v>
                </c:pt>
                <c:pt idx="411">
                  <c:v>-1.4991846580529825E-2</c:v>
                </c:pt>
                <c:pt idx="412">
                  <c:v>-2.4001208181968943E-3</c:v>
                </c:pt>
                <c:pt idx="413">
                  <c:v>-2.6806547965602806E-4</c:v>
                </c:pt>
                <c:pt idx="414">
                  <c:v>-1.3610081074790989E-4</c:v>
                </c:pt>
                <c:pt idx="415">
                  <c:v>1.8118681190228553E-3</c:v>
                </c:pt>
                <c:pt idx="416">
                  <c:v>4.9553401739313094E-4</c:v>
                </c:pt>
                <c:pt idx="417">
                  <c:v>-1.8493346939689112E-3</c:v>
                </c:pt>
                <c:pt idx="418">
                  <c:v>-3.4288223564205994E-3</c:v>
                </c:pt>
                <c:pt idx="419">
                  <c:v>-2.7185813635535426E-3</c:v>
                </c:pt>
                <c:pt idx="420">
                  <c:v>-7.7626993225654237E-4</c:v>
                </c:pt>
                <c:pt idx="421">
                  <c:v>-2.6758341369976339E-3</c:v>
                </c:pt>
                <c:pt idx="422">
                  <c:v>-4.965846305030764E-3</c:v>
                </c:pt>
                <c:pt idx="423">
                  <c:v>2.6307270530553581E-4</c:v>
                </c:pt>
                <c:pt idx="424">
                  <c:v>-2.2842373011325197E-3</c:v>
                </c:pt>
                <c:pt idx="425">
                  <c:v>7.1576270311663956E-4</c:v>
                </c:pt>
                <c:pt idx="426">
                  <c:v>-4.8650842462680324E-3</c:v>
                </c:pt>
                <c:pt idx="427">
                  <c:v>-1.0454219307713362E-3</c:v>
                </c:pt>
                <c:pt idx="428">
                  <c:v>-9.9989973716551814E-4</c:v>
                </c:pt>
                <c:pt idx="429">
                  <c:v>-8.2073182139816986E-3</c:v>
                </c:pt>
                <c:pt idx="430">
                  <c:v>-1.8324938249956596E-3</c:v>
                </c:pt>
                <c:pt idx="431">
                  <c:v>-1.1290168681473423E-3</c:v>
                </c:pt>
                <c:pt idx="432">
                  <c:v>-3.0050317203650818E-3</c:v>
                </c:pt>
                <c:pt idx="433">
                  <c:v>-2.8811392190828192E-3</c:v>
                </c:pt>
                <c:pt idx="434">
                  <c:v>-4.3197291375314528E-4</c:v>
                </c:pt>
                <c:pt idx="435">
                  <c:v>9.3738606846873601E-4</c:v>
                </c:pt>
                <c:pt idx="436">
                  <c:v>7.6794409862551358E-4</c:v>
                </c:pt>
                <c:pt idx="437">
                  <c:v>-1.5244421875901734E-3</c:v>
                </c:pt>
                <c:pt idx="438">
                  <c:v>8.9075428744722282E-4</c:v>
                </c:pt>
                <c:pt idx="439">
                  <c:v>-6.4016629623153791E-3</c:v>
                </c:pt>
                <c:pt idx="440">
                  <c:v>-4.6189339861171623E-3</c:v>
                </c:pt>
                <c:pt idx="441">
                  <c:v>-3.8374546875668512E-3</c:v>
                </c:pt>
                <c:pt idx="442">
                  <c:v>-7.1545005501096048E-4</c:v>
                </c:pt>
                <c:pt idx="443">
                  <c:v>-1.5211718768372226E-3</c:v>
                </c:pt>
                <c:pt idx="444">
                  <c:v>-1.8139921196610037E-3</c:v>
                </c:pt>
                <c:pt idx="445">
                  <c:v>2.1860078811539035E-3</c:v>
                </c:pt>
                <c:pt idx="446">
                  <c:v>-4.2782484482365886E-3</c:v>
                </c:pt>
                <c:pt idx="447">
                  <c:v>-1.9145618444969779E-3</c:v>
                </c:pt>
                <c:pt idx="448">
                  <c:v>1.0854381597521813E-3</c:v>
                </c:pt>
                <c:pt idx="449">
                  <c:v>-5.6034121762459678E-3</c:v>
                </c:pt>
                <c:pt idx="450">
                  <c:v>-1.6034121754310605E-3</c:v>
                </c:pt>
                <c:pt idx="451">
                  <c:v>-6.0341217886531254E-4</c:v>
                </c:pt>
                <c:pt idx="452">
                  <c:v>3.9658782497639308E-4</c:v>
                </c:pt>
                <c:pt idx="453">
                  <c:v>1.3965878215421411E-3</c:v>
                </c:pt>
                <c:pt idx="454">
                  <c:v>9.9838132405069904E-4</c:v>
                </c:pt>
                <c:pt idx="455">
                  <c:v>-4.9099491153074479E-3</c:v>
                </c:pt>
                <c:pt idx="456">
                  <c:v>3.2461772480031625E-3</c:v>
                </c:pt>
                <c:pt idx="457">
                  <c:v>4.2461772445689105E-3</c:v>
                </c:pt>
                <c:pt idx="458">
                  <c:v>-5.4071689769961545E-3</c:v>
                </c:pt>
                <c:pt idx="459">
                  <c:v>-1.4071689834572049E-3</c:v>
                </c:pt>
                <c:pt idx="460">
                  <c:v>-3.2918056517272261E-3</c:v>
                </c:pt>
                <c:pt idx="461">
                  <c:v>-1.2631746840710556E-4</c:v>
                </c:pt>
                <c:pt idx="462">
                  <c:v>-5.0114555235445876E-3</c:v>
                </c:pt>
                <c:pt idx="463">
                  <c:v>4.9465803509025214E-4</c:v>
                </c:pt>
                <c:pt idx="464">
                  <c:v>-1.13912639753877E-2</c:v>
                </c:pt>
                <c:pt idx="465">
                  <c:v>-2.7728010190858701E-4</c:v>
                </c:pt>
                <c:pt idx="466">
                  <c:v>-1.0495947282447259E-3</c:v>
                </c:pt>
                <c:pt idx="467">
                  <c:v>9.4192057005624413E-4</c:v>
                </c:pt>
                <c:pt idx="468">
                  <c:v>6.4603763800605632E-4</c:v>
                </c:pt>
                <c:pt idx="469">
                  <c:v>-2.0139379082595443E-4</c:v>
                </c:pt>
                <c:pt idx="470">
                  <c:v>-1.4974233747330409E-3</c:v>
                </c:pt>
                <c:pt idx="471">
                  <c:v>-4.2052688764938236E-3</c:v>
                </c:pt>
                <c:pt idx="472">
                  <c:v>-3.2111531704685781E-3</c:v>
                </c:pt>
                <c:pt idx="473">
                  <c:v>2.0250929753705162E-3</c:v>
                </c:pt>
                <c:pt idx="474">
                  <c:v>-1.251547430771844E-3</c:v>
                </c:pt>
                <c:pt idx="475">
                  <c:v>-2.5294586991022085E-3</c:v>
                </c:pt>
                <c:pt idx="476">
                  <c:v>-3.7217415312139623E-3</c:v>
                </c:pt>
                <c:pt idx="477">
                  <c:v>-1.510480886795635E-3</c:v>
                </c:pt>
                <c:pt idx="478">
                  <c:v>-2.1068113563540054E-3</c:v>
                </c:pt>
                <c:pt idx="479">
                  <c:v>-3.7031838578948234E-3</c:v>
                </c:pt>
                <c:pt idx="480">
                  <c:v>-3.0568101123258466E-3</c:v>
                </c:pt>
                <c:pt idx="481">
                  <c:v>-2.0568101157600986E-3</c:v>
                </c:pt>
                <c:pt idx="482">
                  <c:v>-1.0568101191943506E-3</c:v>
                </c:pt>
                <c:pt idx="483">
                  <c:v>-3.9497150714215765E-3</c:v>
                </c:pt>
                <c:pt idx="484">
                  <c:v>-4.2498901418679229E-3</c:v>
                </c:pt>
                <c:pt idx="485">
                  <c:v>-3.1504782219008674E-3</c:v>
                </c:pt>
                <c:pt idx="486">
                  <c:v>-4.153119496051131E-3</c:v>
                </c:pt>
                <c:pt idx="487">
                  <c:v>-1.8563922384896396E-3</c:v>
                </c:pt>
                <c:pt idx="488">
                  <c:v>3.3569527660453138E-4</c:v>
                </c:pt>
                <c:pt idx="489">
                  <c:v>-1.9648882452790416E-3</c:v>
                </c:pt>
                <c:pt idx="490">
                  <c:v>-5.5660866706953235E-3</c:v>
                </c:pt>
                <c:pt idx="491">
                  <c:v>-8.6670158690163937E-4</c:v>
                </c:pt>
                <c:pt idx="492">
                  <c:v>-3.2719976364607092E-3</c:v>
                </c:pt>
                <c:pt idx="493">
                  <c:v>-5.1820318646355855E-3</c:v>
                </c:pt>
                <c:pt idx="494">
                  <c:v>-3.1820318642281319E-3</c:v>
                </c:pt>
                <c:pt idx="495">
                  <c:v>8.1796813658677539E-4</c:v>
                </c:pt>
                <c:pt idx="496">
                  <c:v>-3.2978203194568359E-3</c:v>
                </c:pt>
                <c:pt idx="497">
                  <c:v>-7.0629551336721941E-4</c:v>
                </c:pt>
                <c:pt idx="498">
                  <c:v>-3.9107838926174671E-3</c:v>
                </c:pt>
                <c:pt idx="499">
                  <c:v>1.7347458971057189E-4</c:v>
                </c:pt>
                <c:pt idx="500">
                  <c:v>-3.7304087107446447E-3</c:v>
                </c:pt>
                <c:pt idx="501">
                  <c:v>-3.6633014880610194E-3</c:v>
                </c:pt>
                <c:pt idx="502">
                  <c:v>-4.8860249252674626E-3</c:v>
                </c:pt>
                <c:pt idx="503">
                  <c:v>-7.1644442788380835E-3</c:v>
                </c:pt>
                <c:pt idx="504">
                  <c:v>2.5875293166137403E-4</c:v>
                </c:pt>
                <c:pt idx="505">
                  <c:v>-1.0044453584427994E-2</c:v>
                </c:pt>
                <c:pt idx="506">
                  <c:v>-5.3804069867721821E-3</c:v>
                </c:pt>
                <c:pt idx="507">
                  <c:v>-3.3804069863647285E-3</c:v>
                </c:pt>
                <c:pt idx="508">
                  <c:v>1.0129218012778461E-3</c:v>
                </c:pt>
                <c:pt idx="509">
                  <c:v>-5.2005444943863596E-3</c:v>
                </c:pt>
                <c:pt idx="510">
                  <c:v>-3.9667631718786345E-3</c:v>
                </c:pt>
                <c:pt idx="511">
                  <c:v>-3.5918867412903233E-3</c:v>
                </c:pt>
                <c:pt idx="512">
                  <c:v>-1.4171468003054133E-3</c:v>
                </c:pt>
                <c:pt idx="513">
                  <c:v>-3.3299151659842569E-3</c:v>
                </c:pt>
                <c:pt idx="514">
                  <c:v>-3.2427757203145925E-3</c:v>
                </c:pt>
                <c:pt idx="515">
                  <c:v>-6.5040097976767561E-3</c:v>
                </c:pt>
                <c:pt idx="516">
                  <c:v>-7.945392385339381E-3</c:v>
                </c:pt>
                <c:pt idx="517">
                  <c:v>-8.4737129510424648E-3</c:v>
                </c:pt>
                <c:pt idx="518">
                  <c:v>-5.4737129540692632E-3</c:v>
                </c:pt>
                <c:pt idx="519">
                  <c:v>-4.4737129575035152E-3</c:v>
                </c:pt>
                <c:pt idx="520">
                  <c:v>5.2628704715309768E-4</c:v>
                </c:pt>
                <c:pt idx="521">
                  <c:v>1.5262870437188457E-3</c:v>
                </c:pt>
                <c:pt idx="522">
                  <c:v>-5.8378549944124065E-3</c:v>
                </c:pt>
                <c:pt idx="523">
                  <c:v>-3.5912404391433075E-3</c:v>
                </c:pt>
                <c:pt idx="524">
                  <c:v>-6.0813478037893935E-3</c:v>
                </c:pt>
                <c:pt idx="525">
                  <c:v>-2.222098566801705E-3</c:v>
                </c:pt>
                <c:pt idx="526">
                  <c:v>-3.7700415294654559E-3</c:v>
                </c:pt>
                <c:pt idx="527">
                  <c:v>-5.3318261352676838E-3</c:v>
                </c:pt>
                <c:pt idx="528">
                  <c:v>-7.9490326518028322E-3</c:v>
                </c:pt>
                <c:pt idx="529">
                  <c:v>-3.2705510856332679E-3</c:v>
                </c:pt>
                <c:pt idx="530">
                  <c:v>-6.2473967558142607E-3</c:v>
                </c:pt>
                <c:pt idx="531">
                  <c:v>-6.0742522357696942E-3</c:v>
                </c:pt>
                <c:pt idx="532">
                  <c:v>-1.1310200043336568E-2</c:v>
                </c:pt>
                <c:pt idx="533">
                  <c:v>-3.9539559729852257E-3</c:v>
                </c:pt>
                <c:pt idx="534">
                  <c:v>-5.9096098472573907E-3</c:v>
                </c:pt>
                <c:pt idx="535">
                  <c:v>0.18851690652762798</c:v>
                </c:pt>
                <c:pt idx="536">
                  <c:v>-2.9760056283750294E-3</c:v>
                </c:pt>
                <c:pt idx="537">
                  <c:v>-3.4629759613514256E-3</c:v>
                </c:pt>
                <c:pt idx="538">
                  <c:v>-5.261502326498706E-3</c:v>
                </c:pt>
                <c:pt idx="539">
                  <c:v>-5.1718734392115044E-3</c:v>
                </c:pt>
                <c:pt idx="540">
                  <c:v>-4.1718734426457564E-3</c:v>
                </c:pt>
                <c:pt idx="541">
                  <c:v>-4.8194574356768931E-3</c:v>
                </c:pt>
                <c:pt idx="542">
                  <c:v>-3.8877204470633697E-3</c:v>
                </c:pt>
                <c:pt idx="543">
                  <c:v>-4.8059670129029005E-3</c:v>
                </c:pt>
                <c:pt idx="544">
                  <c:v>-1.6755413397830862E-3</c:v>
                </c:pt>
                <c:pt idx="545">
                  <c:v>-7.6104458648740096E-3</c:v>
                </c:pt>
                <c:pt idx="546">
                  <c:v>-4.8995306450903778E-3</c:v>
                </c:pt>
                <c:pt idx="547">
                  <c:v>-2.7712790259445761E-3</c:v>
                </c:pt>
                <c:pt idx="548">
                  <c:v>-4.3313043020816351E-3</c:v>
                </c:pt>
                <c:pt idx="549">
                  <c:v>-3.1346179750235542E-3</c:v>
                </c:pt>
                <c:pt idx="550">
                  <c:v>-9.6537093221600416E-4</c:v>
                </c:pt>
                <c:pt idx="551">
                  <c:v>-2.4099758742559714E-3</c:v>
                </c:pt>
                <c:pt idx="552">
                  <c:v>-2.349581009567751E-3</c:v>
                </c:pt>
                <c:pt idx="553">
                  <c:v>-1.2421965947394444E-3</c:v>
                </c:pt>
                <c:pt idx="554">
                  <c:v>-1.3168947133040381E-3</c:v>
                </c:pt>
                <c:pt idx="555">
                  <c:v>-7.9323366048983726E-5</c:v>
                </c:pt>
                <c:pt idx="556">
                  <c:v>-3.6473311968675017E-3</c:v>
                </c:pt>
                <c:pt idx="557">
                  <c:v>-2.3148672921103133E-3</c:v>
                </c:pt>
                <c:pt idx="558">
                  <c:v>-2.2565422595309994E-3</c:v>
                </c:pt>
                <c:pt idx="559">
                  <c:v>-8.8436325205132164E-4</c:v>
                </c:pt>
                <c:pt idx="560">
                  <c:v>6.2610402540338259E-3</c:v>
                </c:pt>
                <c:pt idx="561">
                  <c:v>-1.6194133387502398E-3</c:v>
                </c:pt>
                <c:pt idx="562">
                  <c:v>-3.475426168709066E-3</c:v>
                </c:pt>
                <c:pt idx="563">
                  <c:v>5.2457383210584123E-4</c:v>
                </c:pt>
                <c:pt idx="564">
                  <c:v>-1.5609435024000404E-3</c:v>
                </c:pt>
                <c:pt idx="565">
                  <c:v>-2.0824915200024297E-3</c:v>
                </c:pt>
                <c:pt idx="566">
                  <c:v>4.4970043702380422E-4</c:v>
                </c:pt>
                <c:pt idx="567">
                  <c:v>5.0350004608947464E-3</c:v>
                </c:pt>
                <c:pt idx="568">
                  <c:v>2.4148521556006282E-2</c:v>
                </c:pt>
                <c:pt idx="569">
                  <c:v>3.9305825031695255E-4</c:v>
                </c:pt>
                <c:pt idx="570">
                  <c:v>5.8163228241641541E-3</c:v>
                </c:pt>
                <c:pt idx="571">
                  <c:v>5.0975421392075136E-3</c:v>
                </c:pt>
                <c:pt idx="572">
                  <c:v>3.8139394672136936E-3</c:v>
                </c:pt>
                <c:pt idx="573">
                  <c:v>6.9192799660130686E-4</c:v>
                </c:pt>
                <c:pt idx="574">
                  <c:v>4.8919279923637891E-3</c:v>
                </c:pt>
                <c:pt idx="575">
                  <c:v>2.9466543255448376E-3</c:v>
                </c:pt>
                <c:pt idx="576">
                  <c:v>9.9142869942683842E-4</c:v>
                </c:pt>
                <c:pt idx="577">
                  <c:v>2.0435723024313894E-3</c:v>
                </c:pt>
                <c:pt idx="578">
                  <c:v>2.1961883341543344E-3</c:v>
                </c:pt>
                <c:pt idx="579">
                  <c:v>1.6737583827542632E-3</c:v>
                </c:pt>
                <c:pt idx="580">
                  <c:v>-3.4438000276739537E-3</c:v>
                </c:pt>
                <c:pt idx="581">
                  <c:v>3.4210076020832828E-4</c:v>
                </c:pt>
                <c:pt idx="582">
                  <c:v>1.41251678060344E-2</c:v>
                </c:pt>
                <c:pt idx="583">
                  <c:v>8.3158126199763677E-4</c:v>
                </c:pt>
                <c:pt idx="584">
                  <c:v>4.6899270628423737E-4</c:v>
                </c:pt>
                <c:pt idx="585">
                  <c:v>3.380638814705246E-4</c:v>
                </c:pt>
                <c:pt idx="586">
                  <c:v>7.6181058190319395E-4</c:v>
                </c:pt>
                <c:pt idx="587">
                  <c:v>-9.6823676667950193E-5</c:v>
                </c:pt>
                <c:pt idx="588">
                  <c:v>7.7704253626367029E-3</c:v>
                </c:pt>
                <c:pt idx="589">
                  <c:v>1.2810033353395749E-3</c:v>
                </c:pt>
                <c:pt idx="590">
                  <c:v>2.9934375964241235E-3</c:v>
                </c:pt>
                <c:pt idx="591">
                  <c:v>2.3445189250770465E-3</c:v>
                </c:pt>
                <c:pt idx="592">
                  <c:v>2.9868345984277005E-3</c:v>
                </c:pt>
                <c:pt idx="593">
                  <c:v>3.0868346031774456E-3</c:v>
                </c:pt>
                <c:pt idx="594">
                  <c:v>3.9959134909406703E-3</c:v>
                </c:pt>
                <c:pt idx="595">
                  <c:v>4.0682799311750791E-3</c:v>
                </c:pt>
                <c:pt idx="596">
                  <c:v>3.9506033032353401E-3</c:v>
                </c:pt>
                <c:pt idx="597">
                  <c:v>4.6963560559053416E-3</c:v>
                </c:pt>
                <c:pt idx="598">
                  <c:v>4.1656343666814644E-3</c:v>
                </c:pt>
                <c:pt idx="599">
                  <c:v>4.3266544743747332E-3</c:v>
                </c:pt>
                <c:pt idx="600">
                  <c:v>3.6741851632471415E-3</c:v>
                </c:pt>
                <c:pt idx="601">
                  <c:v>3.4134964551082655E-3</c:v>
                </c:pt>
                <c:pt idx="602">
                  <c:v>3.0786816641998963E-3</c:v>
                </c:pt>
                <c:pt idx="603">
                  <c:v>3.8434798903776678E-3</c:v>
                </c:pt>
                <c:pt idx="604">
                  <c:v>3.0522139319816132E-3</c:v>
                </c:pt>
                <c:pt idx="605">
                  <c:v>1.4171749249990394E-3</c:v>
                </c:pt>
                <c:pt idx="606">
                  <c:v>1.4335435864281897E-3</c:v>
                </c:pt>
                <c:pt idx="607">
                  <c:v>1.4638438129936319E-3</c:v>
                </c:pt>
                <c:pt idx="608">
                  <c:v>7.3258310224449258E-4</c:v>
                </c:pt>
                <c:pt idx="609">
                  <c:v>-1.5034090741473834E-3</c:v>
                </c:pt>
                <c:pt idx="610">
                  <c:v>-1.5034090741473834E-3</c:v>
                </c:pt>
                <c:pt idx="611">
                  <c:v>-1.9030905638685713E-3</c:v>
                </c:pt>
                <c:pt idx="612">
                  <c:v>-2.721806727748609E-3</c:v>
                </c:pt>
                <c:pt idx="613">
                  <c:v>-2.721806727748609E-3</c:v>
                </c:pt>
                <c:pt idx="614">
                  <c:v>-4.6117668780961529E-3</c:v>
                </c:pt>
                <c:pt idx="615">
                  <c:v>-5.4563698388556924E-3</c:v>
                </c:pt>
                <c:pt idx="616">
                  <c:v>-5.6173294934610419E-3</c:v>
                </c:pt>
                <c:pt idx="617">
                  <c:v>-6.9375986827122475E-3</c:v>
                </c:pt>
                <c:pt idx="618">
                  <c:v>-7.1762394874811172E-3</c:v>
                </c:pt>
                <c:pt idx="619">
                  <c:v>-8.6321461264835704E-3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CE-455F-9F2E-80B9749F8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380112"/>
        <c:axId val="1"/>
      </c:scatterChart>
      <c:valAx>
        <c:axId val="449380112"/>
        <c:scaling>
          <c:orientation val="minMax"/>
          <c:max val="25000"/>
          <c:min val="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6560693641618502"/>
              <c:y val="0.909860337880300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5000"/>
        <c:minorUnit val="1000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687861271676298E-2"/>
              <c:y val="0.40563439429226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3801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1445086705202314"/>
          <c:y val="0.92676174633100439"/>
          <c:w val="5.6358381502890187E-2"/>
          <c:h val="5.6338028169014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And - Quadr. residuals</a:t>
            </a:r>
          </a:p>
        </c:rich>
      </c:tx>
      <c:layout>
        <c:manualLayout>
          <c:xMode val="edge"/>
          <c:yMode val="edge"/>
          <c:x val="0.35745327058430287"/>
          <c:y val="3.38983050847457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79893327077299"/>
          <c:y val="0.13841846094428889"/>
          <c:w val="0.82633922356866718"/>
          <c:h val="0.70621663747086172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(2)'!$AF$21:$AF$950</c:f>
              <c:numCache>
                <c:formatCode>General</c:formatCode>
                <c:ptCount val="930"/>
                <c:pt idx="0">
                  <c:v>-3.42235520795603E-2</c:v>
                </c:pt>
                <c:pt idx="1">
                  <c:v>-1.4579801291402801E-2</c:v>
                </c:pt>
                <c:pt idx="2">
                  <c:v>-1.0875938033955014E-2</c:v>
                </c:pt>
                <c:pt idx="3">
                  <c:v>-1.4546941153880139E-2</c:v>
                </c:pt>
                <c:pt idx="4">
                  <c:v>-2.5279068634985358E-2</c:v>
                </c:pt>
                <c:pt idx="5">
                  <c:v>-1.3155208550217373E-2</c:v>
                </c:pt>
                <c:pt idx="6">
                  <c:v>-1.7087694258472425E-2</c:v>
                </c:pt>
                <c:pt idx="7">
                  <c:v>-1.6563754546823836E-2</c:v>
                </c:pt>
                <c:pt idx="8">
                  <c:v>-1.6433596124772284E-2</c:v>
                </c:pt>
                <c:pt idx="9">
                  <c:v>-1.156350461775954E-2</c:v>
                </c:pt>
                <c:pt idx="10">
                  <c:v>-1.5641394805890829E-2</c:v>
                </c:pt>
                <c:pt idx="11">
                  <c:v>-1.4120341359215124E-2</c:v>
                </c:pt>
                <c:pt idx="12">
                  <c:v>-2.1699356621272411E-2</c:v>
                </c:pt>
                <c:pt idx="13">
                  <c:v>-1.4859043652694665E-2</c:v>
                </c:pt>
                <c:pt idx="14">
                  <c:v>-1.3197868118088249E-2</c:v>
                </c:pt>
                <c:pt idx="15">
                  <c:v>-1.7037458792206764E-2</c:v>
                </c:pt>
                <c:pt idx="16">
                  <c:v>-1.4177066641043401E-2</c:v>
                </c:pt>
                <c:pt idx="17">
                  <c:v>-1.2477066640333268E-2</c:v>
                </c:pt>
                <c:pt idx="18">
                  <c:v>-2.4161049035379828E-3</c:v>
                </c:pt>
                <c:pt idx="19">
                  <c:v>-1.4674466857092699E-2</c:v>
                </c:pt>
                <c:pt idx="20">
                  <c:v>-1.4214235050966958E-2</c:v>
                </c:pt>
                <c:pt idx="21">
                  <c:v>-1.0373060124884134E-2</c:v>
                </c:pt>
                <c:pt idx="22">
                  <c:v>-1.4516318041841988E-2</c:v>
                </c:pt>
                <c:pt idx="23">
                  <c:v>-5.3163180414228933E-3</c:v>
                </c:pt>
                <c:pt idx="24">
                  <c:v>-2.4598150840150698E-2</c:v>
                </c:pt>
                <c:pt idx="25">
                  <c:v>-0.18235957054574076</c:v>
                </c:pt>
                <c:pt idx="26">
                  <c:v>-0.10968599099821986</c:v>
                </c:pt>
                <c:pt idx="27">
                  <c:v>-1.5606527221434449E-2</c:v>
                </c:pt>
                <c:pt idx="28">
                  <c:v>-1.0708345660431995E-2</c:v>
                </c:pt>
                <c:pt idx="29">
                  <c:v>-0.19005040106507803</c:v>
                </c:pt>
                <c:pt idx="30">
                  <c:v>-1.4672904630532821E-2</c:v>
                </c:pt>
                <c:pt idx="31">
                  <c:v>-1.3018153713757502E-2</c:v>
                </c:pt>
                <c:pt idx="32">
                  <c:v>-8.4953099218786771E-3</c:v>
                </c:pt>
                <c:pt idx="33">
                  <c:v>-6.8953099186423311E-3</c:v>
                </c:pt>
                <c:pt idx="34">
                  <c:v>-4.79530992076109E-3</c:v>
                </c:pt>
                <c:pt idx="35">
                  <c:v>-8.3393903240353562E-3</c:v>
                </c:pt>
                <c:pt idx="36">
                  <c:v>-8.3740617706227483E-3</c:v>
                </c:pt>
                <c:pt idx="37">
                  <c:v>-1.5060846324059934E-3</c:v>
                </c:pt>
                <c:pt idx="38">
                  <c:v>-2.5501743542343941E-3</c:v>
                </c:pt>
                <c:pt idx="39">
                  <c:v>-1.9372363714089263E-3</c:v>
                </c:pt>
                <c:pt idx="40">
                  <c:v>1.2734945895526886E-2</c:v>
                </c:pt>
                <c:pt idx="41">
                  <c:v>2.3166835887471343E-3</c:v>
                </c:pt>
                <c:pt idx="42">
                  <c:v>5.9046525401884181E-3</c:v>
                </c:pt>
                <c:pt idx="43">
                  <c:v>4.0574110092792132E-3</c:v>
                </c:pt>
                <c:pt idx="44">
                  <c:v>2.4216620722755933E-3</c:v>
                </c:pt>
                <c:pt idx="45">
                  <c:v>1.3858324982644332E-3</c:v>
                </c:pt>
                <c:pt idx="46">
                  <c:v>-8.4615006686700189E-3</c:v>
                </c:pt>
                <c:pt idx="47">
                  <c:v>-2.3088510124297246E-3</c:v>
                </c:pt>
                <c:pt idx="48">
                  <c:v>8.5911489814235464E-3</c:v>
                </c:pt>
                <c:pt idx="49">
                  <c:v>2.2788602343038616E-3</c:v>
                </c:pt>
                <c:pt idx="50">
                  <c:v>3.9963967512978427E-3</c:v>
                </c:pt>
                <c:pt idx="51">
                  <c:v>3.9963967512978427E-3</c:v>
                </c:pt>
                <c:pt idx="52">
                  <c:v>3.3015758114496169E-3</c:v>
                </c:pt>
                <c:pt idx="53">
                  <c:v>5.3241978491433278E-3</c:v>
                </c:pt>
                <c:pt idx="54">
                  <c:v>4.0417076445875971E-3</c:v>
                </c:pt>
                <c:pt idx="55">
                  <c:v>5.0417076484293027E-3</c:v>
                </c:pt>
                <c:pt idx="56">
                  <c:v>5.0417076484293027E-3</c:v>
                </c:pt>
                <c:pt idx="57">
                  <c:v>4.1942255928972827E-3</c:v>
                </c:pt>
                <c:pt idx="58">
                  <c:v>3.9341894464171995E-3</c:v>
                </c:pt>
                <c:pt idx="59">
                  <c:v>6.9341894506663587E-3</c:v>
                </c:pt>
                <c:pt idx="60">
                  <c:v>6.0866444014896909E-3</c:v>
                </c:pt>
                <c:pt idx="61">
                  <c:v>5.391502759447428E-3</c:v>
                </c:pt>
                <c:pt idx="62">
                  <c:v>4.1312070062298201E-3</c:v>
                </c:pt>
                <c:pt idx="63">
                  <c:v>4.0231008601003121E-3</c:v>
                </c:pt>
                <c:pt idx="64">
                  <c:v>4.0669953508352397E-3</c:v>
                </c:pt>
                <c:pt idx="65">
                  <c:v>4.2192097843117421E-3</c:v>
                </c:pt>
                <c:pt idx="66">
                  <c:v>5.1105157013408009E-3</c:v>
                </c:pt>
                <c:pt idx="67">
                  <c:v>6.6764737558107495E-3</c:v>
                </c:pt>
                <c:pt idx="68">
                  <c:v>4.8277891050461513E-3</c:v>
                </c:pt>
                <c:pt idx="69">
                  <c:v>7.2619897759352431E-3</c:v>
                </c:pt>
                <c:pt idx="70">
                  <c:v>8.4987161436637787E-3</c:v>
                </c:pt>
                <c:pt idx="71">
                  <c:v>1.118885402897668E-2</c:v>
                </c:pt>
                <c:pt idx="72">
                  <c:v>8.6805154241432342E-3</c:v>
                </c:pt>
                <c:pt idx="73">
                  <c:v>9.6805154279849398E-3</c:v>
                </c:pt>
                <c:pt idx="74">
                  <c:v>1.0680515424550688E-2</c:v>
                </c:pt>
                <c:pt idx="75">
                  <c:v>1.1680515428392393E-2</c:v>
                </c:pt>
                <c:pt idx="76">
                  <c:v>9.8315272482426691E-3</c:v>
                </c:pt>
                <c:pt idx="77">
                  <c:v>1.0642329069975781E-2</c:v>
                </c:pt>
                <c:pt idx="78">
                  <c:v>1.0943888848199038E-2</c:v>
                </c:pt>
                <c:pt idx="79">
                  <c:v>8.8299033021065898E-3</c:v>
                </c:pt>
                <c:pt idx="80">
                  <c:v>1.0980594427853721E-2</c:v>
                </c:pt>
                <c:pt idx="81">
                  <c:v>1.0938015698240156E-2</c:v>
                </c:pt>
                <c:pt idx="82">
                  <c:v>5.7274116558708177E-3</c:v>
                </c:pt>
                <c:pt idx="83">
                  <c:v>5.8430611326797943E-3</c:v>
                </c:pt>
                <c:pt idx="84">
                  <c:v>4.7928588875395528E-3</c:v>
                </c:pt>
                <c:pt idx="85">
                  <c:v>9.2740709856320991E-3</c:v>
                </c:pt>
                <c:pt idx="86">
                  <c:v>1.4274070990288712E-2</c:v>
                </c:pt>
                <c:pt idx="87">
                  <c:v>1.1423719852895503E-2</c:v>
                </c:pt>
                <c:pt idx="88">
                  <c:v>9.1560328415338232E-3</c:v>
                </c:pt>
                <c:pt idx="89">
                  <c:v>8.6202923184235114E-3</c:v>
                </c:pt>
                <c:pt idx="90">
                  <c:v>1.1069786564620154E-2</c:v>
                </c:pt>
                <c:pt idx="91">
                  <c:v>1.1367591762993123E-2</c:v>
                </c:pt>
                <c:pt idx="92">
                  <c:v>1.0517000112094721E-2</c:v>
                </c:pt>
                <c:pt idx="93">
                  <c:v>3.9499294657818207E-3</c:v>
                </c:pt>
                <c:pt idx="94">
                  <c:v>2.068157052244371E-2</c:v>
                </c:pt>
                <c:pt idx="95">
                  <c:v>1.0398017070603061E-2</c:v>
                </c:pt>
                <c:pt idx="96">
                  <c:v>1.2398017063734557E-2</c:v>
                </c:pt>
                <c:pt idx="97">
                  <c:v>9.4280682268659266E-3</c:v>
                </c:pt>
                <c:pt idx="98">
                  <c:v>1.130856023146723E-2</c:v>
                </c:pt>
                <c:pt idx="99">
                  <c:v>1.130856023146723E-2</c:v>
                </c:pt>
                <c:pt idx="100">
                  <c:v>1.5039682076050997E-2</c:v>
                </c:pt>
                <c:pt idx="101">
                  <c:v>1.1366952186055934E-2</c:v>
                </c:pt>
                <c:pt idx="102">
                  <c:v>1.3366952186463388E-2</c:v>
                </c:pt>
                <c:pt idx="103">
                  <c:v>1.2515976839726356E-2</c:v>
                </c:pt>
                <c:pt idx="104">
                  <c:v>8.5445314227316493E-3</c:v>
                </c:pt>
                <c:pt idx="105">
                  <c:v>1.2544531423546557E-2</c:v>
                </c:pt>
                <c:pt idx="106">
                  <c:v>7.6916914249705315E-3</c:v>
                </c:pt>
                <c:pt idx="107">
                  <c:v>8.3650195512534331E-3</c:v>
                </c:pt>
                <c:pt idx="108">
                  <c:v>1.4365019552475794E-2</c:v>
                </c:pt>
                <c:pt idx="109">
                  <c:v>1.4365019552475794E-2</c:v>
                </c:pt>
                <c:pt idx="110">
                  <c:v>8.6858757637117145E-3</c:v>
                </c:pt>
                <c:pt idx="111">
                  <c:v>1.2833938336877015E-2</c:v>
                </c:pt>
                <c:pt idx="112">
                  <c:v>8.7659705034052182E-3</c:v>
                </c:pt>
                <c:pt idx="113">
                  <c:v>1.4265970509982684E-2</c:v>
                </c:pt>
                <c:pt idx="114">
                  <c:v>1.1981983725300849E-2</c:v>
                </c:pt>
                <c:pt idx="115">
                  <c:v>1.9981983726930663E-2</c:v>
                </c:pt>
                <c:pt idx="116">
                  <c:v>1.1062021208754907E-2</c:v>
                </c:pt>
                <c:pt idx="117">
                  <c:v>8.9940228333173777E-3</c:v>
                </c:pt>
                <c:pt idx="118">
                  <c:v>1.4142010970565805E-2</c:v>
                </c:pt>
                <c:pt idx="119">
                  <c:v>1.6142010963697301E-2</c:v>
                </c:pt>
                <c:pt idx="120">
                  <c:v>1.7142010967539006E-2</c:v>
                </c:pt>
                <c:pt idx="121">
                  <c:v>1.7289981912770008E-2</c:v>
                </c:pt>
                <c:pt idx="122">
                  <c:v>1.7005968403919131E-2</c:v>
                </c:pt>
                <c:pt idx="123">
                  <c:v>1.5017820443741808E-2</c:v>
                </c:pt>
                <c:pt idx="124">
                  <c:v>1.7017820444149262E-2</c:v>
                </c:pt>
                <c:pt idx="125">
                  <c:v>1.9484675710279481E-2</c:v>
                </c:pt>
                <c:pt idx="126">
                  <c:v>1.2780211007610731E-2</c:v>
                </c:pt>
                <c:pt idx="127">
                  <c:v>1.7359771265785806E-2</c:v>
                </c:pt>
                <c:pt idx="128">
                  <c:v>1.3507484508928441E-2</c:v>
                </c:pt>
                <c:pt idx="129">
                  <c:v>1.8109269436812403E-2</c:v>
                </c:pt>
                <c:pt idx="130">
                  <c:v>1.9278703419715409E-2</c:v>
                </c:pt>
                <c:pt idx="131">
                  <c:v>1.3721121594075902E-2</c:v>
                </c:pt>
                <c:pt idx="132">
                  <c:v>1.5173927674165782E-2</c:v>
                </c:pt>
                <c:pt idx="133">
                  <c:v>1.7173927667297278E-2</c:v>
                </c:pt>
                <c:pt idx="134">
                  <c:v>1.575200687024686E-2</c:v>
                </c:pt>
                <c:pt idx="135">
                  <c:v>1.3467586772921925E-2</c:v>
                </c:pt>
                <c:pt idx="136">
                  <c:v>1.0476592641504967E-2</c:v>
                </c:pt>
                <c:pt idx="137">
                  <c:v>1.419215726693987E-2</c:v>
                </c:pt>
                <c:pt idx="138">
                  <c:v>1.133883971610633E-2</c:v>
                </c:pt>
                <c:pt idx="139">
                  <c:v>7.769951795564195E-3</c:v>
                </c:pt>
                <c:pt idx="140">
                  <c:v>1.4209861672698443E-2</c:v>
                </c:pt>
                <c:pt idx="141">
                  <c:v>1.4356463945108616E-2</c:v>
                </c:pt>
                <c:pt idx="142">
                  <c:v>1.4511680751643025E-2</c:v>
                </c:pt>
                <c:pt idx="143">
                  <c:v>1.6382198769788414E-2</c:v>
                </c:pt>
                <c:pt idx="144">
                  <c:v>3.5286636025088913E-3</c:v>
                </c:pt>
                <c:pt idx="145">
                  <c:v>1.6537014722227156E-2</c:v>
                </c:pt>
                <c:pt idx="146">
                  <c:v>1.513063910128673E-2</c:v>
                </c:pt>
                <c:pt idx="147">
                  <c:v>1.3561506856718752E-2</c:v>
                </c:pt>
                <c:pt idx="148">
                  <c:v>1.5561506857126206E-2</c:v>
                </c:pt>
                <c:pt idx="149">
                  <c:v>1.2146552963446189E-2</c:v>
                </c:pt>
                <c:pt idx="150">
                  <c:v>1.7146552960826844E-2</c:v>
                </c:pt>
                <c:pt idx="151">
                  <c:v>9.8850902506112115E-3</c:v>
                </c:pt>
                <c:pt idx="152">
                  <c:v>1.9315820556691121E-2</c:v>
                </c:pt>
                <c:pt idx="153">
                  <c:v>1.5760127872080559E-2</c:v>
                </c:pt>
                <c:pt idx="154">
                  <c:v>1.8807627672909361E-2</c:v>
                </c:pt>
                <c:pt idx="155">
                  <c:v>1.8750507070073835E-2</c:v>
                </c:pt>
                <c:pt idx="156">
                  <c:v>1.8750507070073835E-2</c:v>
                </c:pt>
                <c:pt idx="157">
                  <c:v>1.6609917208069203E-2</c:v>
                </c:pt>
                <c:pt idx="158">
                  <c:v>1.6609917208069203E-2</c:v>
                </c:pt>
                <c:pt idx="159">
                  <c:v>1.9609917212318362E-2</c:v>
                </c:pt>
                <c:pt idx="160">
                  <c:v>1.9609917212318362E-2</c:v>
                </c:pt>
                <c:pt idx="161">
                  <c:v>2.1609917212725815E-2</c:v>
                </c:pt>
                <c:pt idx="162">
                  <c:v>1.6753352610887395E-2</c:v>
                </c:pt>
                <c:pt idx="163">
                  <c:v>1.6753352610887395E-2</c:v>
                </c:pt>
                <c:pt idx="164">
                  <c:v>1.8042482937077553E-2</c:v>
                </c:pt>
                <c:pt idx="165">
                  <c:v>1.8475881907907499E-2</c:v>
                </c:pt>
                <c:pt idx="166">
                  <c:v>2.7475881906103061E-2</c:v>
                </c:pt>
                <c:pt idx="167">
                  <c:v>2.0619921179547307E-2</c:v>
                </c:pt>
                <c:pt idx="168">
                  <c:v>1.5744482764926043E-2</c:v>
                </c:pt>
                <c:pt idx="169">
                  <c:v>1.5740593712867401E-2</c:v>
                </c:pt>
                <c:pt idx="170">
                  <c:v>1.7736330517145155E-2</c:v>
                </c:pt>
                <c:pt idx="171">
                  <c:v>-7.4150700632809874E-3</c:v>
                </c:pt>
                <c:pt idx="172">
                  <c:v>1.6296229777926885E-2</c:v>
                </c:pt>
                <c:pt idx="173">
                  <c:v>-1.1349537580814389E-2</c:v>
                </c:pt>
                <c:pt idx="174">
                  <c:v>4.4323362914656661E-3</c:v>
                </c:pt>
                <c:pt idx="175">
                  <c:v>2.0432336294725295E-2</c:v>
                </c:pt>
                <c:pt idx="176">
                  <c:v>2.5998667574644946E-2</c:v>
                </c:pt>
                <c:pt idx="177">
                  <c:v>2.0567891139093769E-2</c:v>
                </c:pt>
                <c:pt idx="178">
                  <c:v>1.8127084420381134E-2</c:v>
                </c:pt>
                <c:pt idx="179">
                  <c:v>2.2768177607254914E-2</c:v>
                </c:pt>
                <c:pt idx="180">
                  <c:v>2.246606298888848E-2</c:v>
                </c:pt>
                <c:pt idx="181">
                  <c:v>1.9179581277534247E-2</c:v>
                </c:pt>
                <c:pt idx="182">
                  <c:v>1.7747144115809826E-2</c:v>
                </c:pt>
                <c:pt idx="183">
                  <c:v>2.1291861898342257E-2</c:v>
                </c:pt>
                <c:pt idx="184">
                  <c:v>3.8432187705619458E-2</c:v>
                </c:pt>
                <c:pt idx="185">
                  <c:v>3.1700587394404095E-2</c:v>
                </c:pt>
                <c:pt idx="186">
                  <c:v>3.0980958404688619E-2</c:v>
                </c:pt>
                <c:pt idx="187">
                  <c:v>1.9688012852536158E-2</c:v>
                </c:pt>
                <c:pt idx="188">
                  <c:v>1.5333675504722033E-2</c:v>
                </c:pt>
                <c:pt idx="189">
                  <c:v>1.9454497472657095E-2</c:v>
                </c:pt>
                <c:pt idx="190">
                  <c:v>1.8060608157294017E-2</c:v>
                </c:pt>
                <c:pt idx="191">
                  <c:v>2.1060608154267219E-2</c:v>
                </c:pt>
                <c:pt idx="192">
                  <c:v>1.4624706330156001E-2</c:v>
                </c:pt>
                <c:pt idx="193">
                  <c:v>1.5624706333997707E-2</c:v>
                </c:pt>
                <c:pt idx="194">
                  <c:v>2.7624706329166471E-2</c:v>
                </c:pt>
                <c:pt idx="195">
                  <c:v>1.6742283170536387E-2</c:v>
                </c:pt>
                <c:pt idx="196">
                  <c:v>1.8018943290166595E-2</c:v>
                </c:pt>
                <c:pt idx="197">
                  <c:v>1.756124694895983E-2</c:v>
                </c:pt>
                <c:pt idx="198">
                  <c:v>1.6655105104540574E-2</c:v>
                </c:pt>
                <c:pt idx="199">
                  <c:v>2.3625595660640125E-2</c:v>
                </c:pt>
                <c:pt idx="200">
                  <c:v>1.2874868180148547E-2</c:v>
                </c:pt>
                <c:pt idx="201">
                  <c:v>1.0848904627488137E-2</c:v>
                </c:pt>
                <c:pt idx="202">
                  <c:v>1.295973160340233E-2</c:v>
                </c:pt>
                <c:pt idx="203">
                  <c:v>1.3384498512929083E-2</c:v>
                </c:pt>
                <c:pt idx="204">
                  <c:v>1.6384498509902284E-2</c:v>
                </c:pt>
                <c:pt idx="205">
                  <c:v>1.4795855084307946E-2</c:v>
                </c:pt>
                <c:pt idx="206">
                  <c:v>1.3320580002413901E-2</c:v>
                </c:pt>
                <c:pt idx="207">
                  <c:v>2.2220580003135676E-2</c:v>
                </c:pt>
                <c:pt idx="208">
                  <c:v>2.422058000354313E-2</c:v>
                </c:pt>
                <c:pt idx="209">
                  <c:v>1.7632939594236952E-2</c:v>
                </c:pt>
                <c:pt idx="210">
                  <c:v>1.6357653046624648E-2</c:v>
                </c:pt>
                <c:pt idx="211">
                  <c:v>2.5357653052096168E-2</c:v>
                </c:pt>
                <c:pt idx="212">
                  <c:v>1.7056430513793158E-2</c:v>
                </c:pt>
                <c:pt idx="213">
                  <c:v>2.3724937694730081E-2</c:v>
                </c:pt>
                <c:pt idx="214">
                  <c:v>1.5193440571728334E-2</c:v>
                </c:pt>
                <c:pt idx="215">
                  <c:v>1.3467409133199548E-2</c:v>
                </c:pt>
                <c:pt idx="216">
                  <c:v>1.513803927227661E-2</c:v>
                </c:pt>
                <c:pt idx="217">
                  <c:v>2.0138039269657265E-2</c:v>
                </c:pt>
                <c:pt idx="218">
                  <c:v>8.274871790735272E-3</c:v>
                </c:pt>
                <c:pt idx="219">
                  <c:v>-0.1959199116317154</c:v>
                </c:pt>
                <c:pt idx="220">
                  <c:v>1.4383264922103955E-2</c:v>
                </c:pt>
                <c:pt idx="221">
                  <c:v>1.2052131238316638E-2</c:v>
                </c:pt>
                <c:pt idx="222">
                  <c:v>1.3052131242158344E-2</c:v>
                </c:pt>
                <c:pt idx="223">
                  <c:v>2.0446129770519655E-2</c:v>
                </c:pt>
                <c:pt idx="224">
                  <c:v>1.085444547554465E-2</c:v>
                </c:pt>
                <c:pt idx="225">
                  <c:v>1.4822629241851681E-2</c:v>
                </c:pt>
                <c:pt idx="226">
                  <c:v>2.0822629235798085E-2</c:v>
                </c:pt>
                <c:pt idx="227">
                  <c:v>8.5891683144200537E-3</c:v>
                </c:pt>
                <c:pt idx="228">
                  <c:v>1.2047549817473135E-2</c:v>
                </c:pt>
                <c:pt idx="229">
                  <c:v>8.9781982921118275E-3</c:v>
                </c:pt>
                <c:pt idx="230">
                  <c:v>1.1978198289085029E-2</c:v>
                </c:pt>
                <c:pt idx="231">
                  <c:v>1.5537085174592347E-2</c:v>
                </c:pt>
                <c:pt idx="232">
                  <c:v>2.3537085176222161E-2</c:v>
                </c:pt>
                <c:pt idx="233">
                  <c:v>8.2488568277345742E-3</c:v>
                </c:pt>
                <c:pt idx="234">
                  <c:v>1.0564919636922077E-2</c:v>
                </c:pt>
                <c:pt idx="235">
                  <c:v>1.0608992006313295E-2</c:v>
                </c:pt>
                <c:pt idx="236">
                  <c:v>6.8937695629545381E-3</c:v>
                </c:pt>
                <c:pt idx="237">
                  <c:v>8.8937695633619918E-3</c:v>
                </c:pt>
                <c:pt idx="238">
                  <c:v>2.0007849616938661E-2</c:v>
                </c:pt>
                <c:pt idx="239">
                  <c:v>8.410358460136963E-3</c:v>
                </c:pt>
                <c:pt idx="240">
                  <c:v>1.3926258231288208E-2</c:v>
                </c:pt>
                <c:pt idx="241">
                  <c:v>5.3282860290826406E-3</c:v>
                </c:pt>
                <c:pt idx="242">
                  <c:v>8.7092869903037384E-3</c:v>
                </c:pt>
                <c:pt idx="243">
                  <c:v>1.4709286991526099E-2</c:v>
                </c:pt>
                <c:pt idx="244">
                  <c:v>5.8431702689459852E-3</c:v>
                </c:pt>
                <c:pt idx="245">
                  <c:v>7.8431702693534389E-3</c:v>
                </c:pt>
                <c:pt idx="246">
                  <c:v>8.6672619675704221E-3</c:v>
                </c:pt>
                <c:pt idx="247">
                  <c:v>8.6180894948018338E-3</c:v>
                </c:pt>
                <c:pt idx="248">
                  <c:v>7.6398988509994714E-3</c:v>
                </c:pt>
                <c:pt idx="249">
                  <c:v>7.7583362048908311E-3</c:v>
                </c:pt>
                <c:pt idx="250">
                  <c:v>5.4461184207520719E-3</c:v>
                </c:pt>
                <c:pt idx="251">
                  <c:v>3.7118749016425145E-3</c:v>
                </c:pt>
                <c:pt idx="252">
                  <c:v>3.9944332432595431E-4</c:v>
                </c:pt>
                <c:pt idx="253">
                  <c:v>6.3523940824317671E-3</c:v>
                </c:pt>
                <c:pt idx="254">
                  <c:v>5.448495287118299E-3</c:v>
                </c:pt>
                <c:pt idx="255">
                  <c:v>6.7028580762220069E-3</c:v>
                </c:pt>
                <c:pt idx="256">
                  <c:v>7.1245898374169836E-3</c:v>
                </c:pt>
                <c:pt idx="257">
                  <c:v>7.2571731605511614E-3</c:v>
                </c:pt>
                <c:pt idx="258">
                  <c:v>5.1873346233329842E-3</c:v>
                </c:pt>
                <c:pt idx="259">
                  <c:v>5.8955925378195162E-3</c:v>
                </c:pt>
                <c:pt idx="260">
                  <c:v>3.1604556650055293E-3</c:v>
                </c:pt>
                <c:pt idx="261">
                  <c:v>4.7144557631254025E-3</c:v>
                </c:pt>
                <c:pt idx="262">
                  <c:v>6.5576214866669147E-3</c:v>
                </c:pt>
                <c:pt idx="263">
                  <c:v>4.9899757340163553E-3</c:v>
                </c:pt>
                <c:pt idx="264">
                  <c:v>5.3761697510256168E-3</c:v>
                </c:pt>
                <c:pt idx="265">
                  <c:v>1.050846100282124E-2</c:v>
                </c:pt>
                <c:pt idx="266">
                  <c:v>7.6407350801781238E-3</c:v>
                </c:pt>
                <c:pt idx="267">
                  <c:v>7.0125733431911919E-3</c:v>
                </c:pt>
                <c:pt idx="268">
                  <c:v>2.6983092123679386E-3</c:v>
                </c:pt>
                <c:pt idx="269">
                  <c:v>6.6983092131828459E-3</c:v>
                </c:pt>
                <c:pt idx="270">
                  <c:v>1.1698309210563501E-2</c:v>
                </c:pt>
                <c:pt idx="271">
                  <c:v>3.9120807310034367E-3</c:v>
                </c:pt>
                <c:pt idx="272">
                  <c:v>6.3536149343546289E-3</c:v>
                </c:pt>
                <c:pt idx="273">
                  <c:v>6.9238268471900344E-3</c:v>
                </c:pt>
                <c:pt idx="274">
                  <c:v>6.3159932778834027E-3</c:v>
                </c:pt>
                <c:pt idx="275">
                  <c:v>1.9590559409472241E-3</c:v>
                </c:pt>
                <c:pt idx="276">
                  <c:v>1.0071199834777E-2</c:v>
                </c:pt>
                <c:pt idx="277">
                  <c:v>2.3485487829077722E-3</c:v>
                </c:pt>
                <c:pt idx="278">
                  <c:v>4.4783088458313081E-3</c:v>
                </c:pt>
                <c:pt idx="279">
                  <c:v>5.5466246595512747E-3</c:v>
                </c:pt>
                <c:pt idx="280">
                  <c:v>6.0239025128230872E-4</c:v>
                </c:pt>
                <c:pt idx="281">
                  <c:v>-3.4970688758750867E-4</c:v>
                </c:pt>
                <c:pt idx="282">
                  <c:v>6.5029311625419695E-4</c:v>
                </c:pt>
                <c:pt idx="283">
                  <c:v>-1.7399013959682186E-3</c:v>
                </c:pt>
                <c:pt idx="284">
                  <c:v>-6.3990139465272544E-4</c:v>
                </c:pt>
                <c:pt idx="285">
                  <c:v>1.7797038396671627E-3</c:v>
                </c:pt>
                <c:pt idx="286">
                  <c:v>-3.8110857443310331E-4</c:v>
                </c:pt>
                <c:pt idx="287">
                  <c:v>2.9717496035161495E-4</c:v>
                </c:pt>
                <c:pt idx="288">
                  <c:v>4.3948575795551559E-3</c:v>
                </c:pt>
                <c:pt idx="289">
                  <c:v>1.0461533466502027E-4</c:v>
                </c:pt>
                <c:pt idx="290">
                  <c:v>-1.3466244828059248E-3</c:v>
                </c:pt>
                <c:pt idx="291">
                  <c:v>-2.539520071162843E-3</c:v>
                </c:pt>
                <c:pt idx="292">
                  <c:v>-4.410349865911628E-3</c:v>
                </c:pt>
                <c:pt idx="293">
                  <c:v>-2.8119683952296248E-4</c:v>
                </c:pt>
                <c:pt idx="294">
                  <c:v>-1.5206098675812907E-4</c:v>
                </c:pt>
                <c:pt idx="295">
                  <c:v>1.267353368439833E-3</c:v>
                </c:pt>
                <c:pt idx="296">
                  <c:v>2.2673533722815387E-3</c:v>
                </c:pt>
                <c:pt idx="297">
                  <c:v>-5.6679329106034404E-3</c:v>
                </c:pt>
                <c:pt idx="298">
                  <c:v>-6.6793291322278514E-4</c:v>
                </c:pt>
                <c:pt idx="299">
                  <c:v>-3.0077514197934252E-3</c:v>
                </c:pt>
                <c:pt idx="300">
                  <c:v>-1.2983315384641203E-3</c:v>
                </c:pt>
                <c:pt idx="301">
                  <c:v>5.0521270538559093E-3</c:v>
                </c:pt>
                <c:pt idx="302">
                  <c:v>-2.0166225431720308E-3</c:v>
                </c:pt>
                <c:pt idx="303">
                  <c:v>-2.7604869059821568E-3</c:v>
                </c:pt>
                <c:pt idx="304">
                  <c:v>-4.0857462868903183E-3</c:v>
                </c:pt>
                <c:pt idx="305">
                  <c:v>5.3329197817952034E-3</c:v>
                </c:pt>
                <c:pt idx="306">
                  <c:v>-3.9577500464236526E-3</c:v>
                </c:pt>
                <c:pt idx="307">
                  <c:v>-6.5390954408486857E-3</c:v>
                </c:pt>
                <c:pt idx="308">
                  <c:v>4.6090455693942323E-4</c:v>
                </c:pt>
                <c:pt idx="309">
                  <c:v>2.4609045573468769E-3</c:v>
                </c:pt>
                <c:pt idx="310">
                  <c:v>-2.8297709967521067E-3</c:v>
                </c:pt>
                <c:pt idx="311">
                  <c:v>-3.15524417043056E-3</c:v>
                </c:pt>
                <c:pt idx="312">
                  <c:v>-6.0872694989086429E-4</c:v>
                </c:pt>
                <c:pt idx="313">
                  <c:v>5.3912730513314966E-3</c:v>
                </c:pt>
                <c:pt idx="314">
                  <c:v>2.1934429604050509E-3</c:v>
                </c:pt>
                <c:pt idx="315">
                  <c:v>-5.5509253493502275E-3</c:v>
                </c:pt>
                <c:pt idx="316">
                  <c:v>-4.4231352733365981E-3</c:v>
                </c:pt>
                <c:pt idx="317">
                  <c:v>-1.2175213244878802E-3</c:v>
                </c:pt>
                <c:pt idx="318">
                  <c:v>-1.090000406979319E-3</c:v>
                </c:pt>
                <c:pt idx="319">
                  <c:v>-6.1617966053214845E-3</c:v>
                </c:pt>
                <c:pt idx="320">
                  <c:v>-2.1617966045065773E-3</c:v>
                </c:pt>
                <c:pt idx="321">
                  <c:v>-8.219654798742676E-3</c:v>
                </c:pt>
                <c:pt idx="322">
                  <c:v>-2.4447444289526776E-3</c:v>
                </c:pt>
                <c:pt idx="323">
                  <c:v>-6.5205225926285304E-3</c:v>
                </c:pt>
                <c:pt idx="324">
                  <c:v>-6.8497066719207522E-3</c:v>
                </c:pt>
                <c:pt idx="325">
                  <c:v>-4.0525342574316281E-3</c:v>
                </c:pt>
                <c:pt idx="326">
                  <c:v>-3.0525342608658801E-3</c:v>
                </c:pt>
                <c:pt idx="327">
                  <c:v>-1.5467914072219702E-3</c:v>
                </c:pt>
                <c:pt idx="328">
                  <c:v>-8.0028130196458658E-3</c:v>
                </c:pt>
                <c:pt idx="329">
                  <c:v>-5.0028130226726641E-3</c:v>
                </c:pt>
                <c:pt idx="330">
                  <c:v>-1.3750101943426185E-2</c:v>
                </c:pt>
                <c:pt idx="331">
                  <c:v>-7.2062285462473341E-3</c:v>
                </c:pt>
                <c:pt idx="332">
                  <c:v>-5.2062285458398805E-3</c:v>
                </c:pt>
                <c:pt idx="333">
                  <c:v>-1.595364345429004E-2</c:v>
                </c:pt>
                <c:pt idx="334">
                  <c:v>-3.28363690746028E-3</c:v>
                </c:pt>
                <c:pt idx="335">
                  <c:v>-6.5748946824158994E-3</c:v>
                </c:pt>
                <c:pt idx="336">
                  <c:v>-5.7489468119353848E-4</c:v>
                </c:pt>
                <c:pt idx="337">
                  <c:v>-7.7788561470689133E-3</c:v>
                </c:pt>
                <c:pt idx="338">
                  <c:v>-1.7788561458465524E-3</c:v>
                </c:pt>
                <c:pt idx="339">
                  <c:v>-1.6527039157107626E-3</c:v>
                </c:pt>
                <c:pt idx="340">
                  <c:v>-9.9121991918135754E-4</c:v>
                </c:pt>
                <c:pt idx="341">
                  <c:v>-1.6865995409613671E-2</c:v>
                </c:pt>
                <c:pt idx="342">
                  <c:v>-3.8659954106032013E-3</c:v>
                </c:pt>
                <c:pt idx="343">
                  <c:v>-9.3646412719814165E-3</c:v>
                </c:pt>
                <c:pt idx="344">
                  <c:v>-3.3231951136597493E-3</c:v>
                </c:pt>
                <c:pt idx="345">
                  <c:v>-1.3231951132522957E-3</c:v>
                </c:pt>
                <c:pt idx="346">
                  <c:v>-1.1073404659555919E-2</c:v>
                </c:pt>
                <c:pt idx="347">
                  <c:v>-7.8657610750726692E-3</c:v>
                </c:pt>
                <c:pt idx="348">
                  <c:v>-6.8657610785069212E-3</c:v>
                </c:pt>
                <c:pt idx="349">
                  <c:v>-5.8657610746652156E-3</c:v>
                </c:pt>
                <c:pt idx="350">
                  <c:v>4.1342389200960949E-3</c:v>
                </c:pt>
                <c:pt idx="351">
                  <c:v>-5.0350090734686825E-3</c:v>
                </c:pt>
                <c:pt idx="352">
                  <c:v>-6.9103744033543191E-3</c:v>
                </c:pt>
                <c:pt idx="353">
                  <c:v>-8.2916871513048773E-3</c:v>
                </c:pt>
                <c:pt idx="354">
                  <c:v>-1.2583553861390984E-2</c:v>
                </c:pt>
                <c:pt idx="355">
                  <c:v>-1.0834597168138005E-2</c:v>
                </c:pt>
                <c:pt idx="356">
                  <c:v>-1.1126715851987684E-2</c:v>
                </c:pt>
                <c:pt idx="357">
                  <c:v>-9.1267158515802305E-3</c:v>
                </c:pt>
                <c:pt idx="358">
                  <c:v>-1.2710958950223616E-2</c:v>
                </c:pt>
                <c:pt idx="359">
                  <c:v>-9.8008744170833551E-3</c:v>
                </c:pt>
                <c:pt idx="360">
                  <c:v>-9.644259816240397E-3</c:v>
                </c:pt>
                <c:pt idx="361">
                  <c:v>-6.8584472483889103E-3</c:v>
                </c:pt>
                <c:pt idx="362">
                  <c:v>-1.0949565318979504E-2</c:v>
                </c:pt>
                <c:pt idx="363">
                  <c:v>-7.9178545463486349E-3</c:v>
                </c:pt>
                <c:pt idx="364">
                  <c:v>-1.4794668727441174E-2</c:v>
                </c:pt>
                <c:pt idx="365">
                  <c:v>-1.3671500101540834E-2</c:v>
                </c:pt>
                <c:pt idx="366">
                  <c:v>-1.4256063898129112E-2</c:v>
                </c:pt>
                <c:pt idx="367">
                  <c:v>-1.2256063897721658E-2</c:v>
                </c:pt>
                <c:pt idx="368">
                  <c:v>-1.6717506773696322E-2</c:v>
                </c:pt>
                <c:pt idx="369">
                  <c:v>-1.068676953496045E-2</c:v>
                </c:pt>
                <c:pt idx="370">
                  <c:v>-1.4682769534421214E-2</c:v>
                </c:pt>
                <c:pt idx="371">
                  <c:v>-1.4979096282266124E-2</c:v>
                </c:pt>
                <c:pt idx="372">
                  <c:v>-1.3979096285700376E-2</c:v>
                </c:pt>
                <c:pt idx="373">
                  <c:v>-1.1276882640392172E-2</c:v>
                </c:pt>
                <c:pt idx="374">
                  <c:v>-2.2605446325571987E-2</c:v>
                </c:pt>
                <c:pt idx="375">
                  <c:v>-1.282444227480517E-2</c:v>
                </c:pt>
                <c:pt idx="376">
                  <c:v>-1.1824442278239422E-2</c:v>
                </c:pt>
                <c:pt idx="377">
                  <c:v>-1.6702390351803709E-2</c:v>
                </c:pt>
                <c:pt idx="378">
                  <c:v>-1.4702390351396255E-2</c:v>
                </c:pt>
                <c:pt idx="379">
                  <c:v>-2.2141201176381353E-2</c:v>
                </c:pt>
                <c:pt idx="380">
                  <c:v>-2.1141201172539648E-2</c:v>
                </c:pt>
                <c:pt idx="381">
                  <c:v>-2.01412011759739E-2</c:v>
                </c:pt>
                <c:pt idx="382">
                  <c:v>-1.3141201170909833E-2</c:v>
                </c:pt>
                <c:pt idx="383">
                  <c:v>-1.6019292418716691E-2</c:v>
                </c:pt>
                <c:pt idx="384">
                  <c:v>-1.3897400834675999E-2</c:v>
                </c:pt>
                <c:pt idx="385">
                  <c:v>-1.6410006319792947E-2</c:v>
                </c:pt>
                <c:pt idx="386">
                  <c:v>-2.1215639132044162E-2</c:v>
                </c:pt>
                <c:pt idx="387">
                  <c:v>-1.7557727355901498E-2</c:v>
                </c:pt>
                <c:pt idx="388">
                  <c:v>-1.7850496974078922E-2</c:v>
                </c:pt>
                <c:pt idx="389">
                  <c:v>-1.5850496973671468E-2</c:v>
                </c:pt>
                <c:pt idx="390">
                  <c:v>-2.0370018401073664E-2</c:v>
                </c:pt>
                <c:pt idx="391">
                  <c:v>-2.0834400986925072E-2</c:v>
                </c:pt>
                <c:pt idx="392">
                  <c:v>-1.9227835074978494E-2</c:v>
                </c:pt>
                <c:pt idx="393">
                  <c:v>-2.3407682858780865E-2</c:v>
                </c:pt>
                <c:pt idx="394">
                  <c:v>-3.0287011066239378E-2</c:v>
                </c:pt>
                <c:pt idx="395">
                  <c:v>-2.0615414240070296E-2</c:v>
                </c:pt>
                <c:pt idx="396">
                  <c:v>-1.3840289607659984E-2</c:v>
                </c:pt>
                <c:pt idx="397">
                  <c:v>-1.9945010488099824E-2</c:v>
                </c:pt>
                <c:pt idx="398">
                  <c:v>-2.0170410793240223E-2</c:v>
                </c:pt>
                <c:pt idx="399">
                  <c:v>-2.0809546477229213E-2</c:v>
                </c:pt>
                <c:pt idx="400">
                  <c:v>-2.7396042080141625E-2</c:v>
                </c:pt>
                <c:pt idx="401">
                  <c:v>-1.8396042081946062E-2</c:v>
                </c:pt>
                <c:pt idx="402">
                  <c:v>-2.2834232353992956E-2</c:v>
                </c:pt>
                <c:pt idx="403">
                  <c:v>-2.183423235015125E-2</c:v>
                </c:pt>
                <c:pt idx="404">
                  <c:v>-2.3127557454306058E-2</c:v>
                </c:pt>
                <c:pt idx="405">
                  <c:v>-2.7714213404269994E-2</c:v>
                </c:pt>
                <c:pt idx="406">
                  <c:v>-2.3994460491906511E-2</c:v>
                </c:pt>
                <c:pt idx="407">
                  <c:v>-1.9581192792331836E-2</c:v>
                </c:pt>
                <c:pt idx="408">
                  <c:v>-2.1928198346764682E-2</c:v>
                </c:pt>
                <c:pt idx="409">
                  <c:v>-2.115553045316515E-2</c:v>
                </c:pt>
                <c:pt idx="410">
                  <c:v>-3.3251981823286481E-2</c:v>
                </c:pt>
                <c:pt idx="411">
                  <c:v>-3.7782509473657466E-2</c:v>
                </c:pt>
                <c:pt idx="412">
                  <c:v>-2.5355579473694323E-2</c:v>
                </c:pt>
                <c:pt idx="413">
                  <c:v>-2.323678030493509E-2</c:v>
                </c:pt>
                <c:pt idx="414">
                  <c:v>-2.3117998323944122E-2</c:v>
                </c:pt>
                <c:pt idx="415">
                  <c:v>-2.1230576228247033E-2</c:v>
                </c:pt>
                <c:pt idx="416">
                  <c:v>-2.2580788735294899E-2</c:v>
                </c:pt>
                <c:pt idx="417">
                  <c:v>-2.4987766457757077E-2</c:v>
                </c:pt>
                <c:pt idx="418">
                  <c:v>-2.6575395934340051E-2</c:v>
                </c:pt>
                <c:pt idx="419">
                  <c:v>-2.586921354113042E-2</c:v>
                </c:pt>
                <c:pt idx="420">
                  <c:v>-2.3982860428493624E-2</c:v>
                </c:pt>
                <c:pt idx="421">
                  <c:v>-2.5921408700661897E-2</c:v>
                </c:pt>
                <c:pt idx="422">
                  <c:v>-2.8215274034159465E-2</c:v>
                </c:pt>
                <c:pt idx="423">
                  <c:v>-2.3035696974019582E-2</c:v>
                </c:pt>
                <c:pt idx="424">
                  <c:v>-2.5677510700579109E-2</c:v>
                </c:pt>
                <c:pt idx="425">
                  <c:v>-2.267751069632995E-2</c:v>
                </c:pt>
                <c:pt idx="426">
                  <c:v>-2.8265395966103002E-2</c:v>
                </c:pt>
                <c:pt idx="427">
                  <c:v>-2.472813610763458E-2</c:v>
                </c:pt>
                <c:pt idx="428">
                  <c:v>-2.4728389834376918E-2</c:v>
                </c:pt>
                <c:pt idx="429">
                  <c:v>-3.1964142100181003E-2</c:v>
                </c:pt>
                <c:pt idx="430">
                  <c:v>-2.5611747568236143E-2</c:v>
                </c:pt>
                <c:pt idx="431">
                  <c:v>-2.4967018484143177E-2</c:v>
                </c:pt>
                <c:pt idx="432">
                  <c:v>-2.6849731170945745E-2</c:v>
                </c:pt>
                <c:pt idx="433">
                  <c:v>-2.6732461030149757E-2</c:v>
                </c:pt>
                <c:pt idx="434">
                  <c:v>-2.4323482476053315E-2</c:v>
                </c:pt>
                <c:pt idx="435">
                  <c:v>-2.2972101566498038E-2</c:v>
                </c:pt>
                <c:pt idx="436">
                  <c:v>-2.3149315241848489E-2</c:v>
                </c:pt>
                <c:pt idx="437">
                  <c:v>-2.54436234324808E-2</c:v>
                </c:pt>
                <c:pt idx="438">
                  <c:v>-2.3032245535376306E-2</c:v>
                </c:pt>
                <c:pt idx="439">
                  <c:v>-3.032655945736018E-2</c:v>
                </c:pt>
                <c:pt idx="440">
                  <c:v>-2.8564138540662753E-2</c:v>
                </c:pt>
                <c:pt idx="441">
                  <c:v>-2.780194859722801E-2</c:v>
                </c:pt>
                <c:pt idx="442">
                  <c:v>-2.4685027787851699E-2</c:v>
                </c:pt>
                <c:pt idx="443">
                  <c:v>-2.5511902805262165E-2</c:v>
                </c:pt>
                <c:pt idx="444">
                  <c:v>-2.5806291183768426E-2</c:v>
                </c:pt>
                <c:pt idx="445">
                  <c:v>-2.1806291182953519E-2</c:v>
                </c:pt>
                <c:pt idx="446">
                  <c:v>-2.8278261633580826E-2</c:v>
                </c:pt>
                <c:pt idx="447">
                  <c:v>-2.592792871991445E-2</c:v>
                </c:pt>
                <c:pt idx="448">
                  <c:v>-2.2927928715665291E-2</c:v>
                </c:pt>
                <c:pt idx="449">
                  <c:v>-2.9638829742738626E-2</c:v>
                </c:pt>
                <c:pt idx="450">
                  <c:v>-2.5638829741923719E-2</c:v>
                </c:pt>
                <c:pt idx="451">
                  <c:v>-2.4638829745357971E-2</c:v>
                </c:pt>
                <c:pt idx="452">
                  <c:v>-2.3638829741516265E-2</c:v>
                </c:pt>
                <c:pt idx="453">
                  <c:v>-2.2638829744950517E-2</c:v>
                </c:pt>
                <c:pt idx="454">
                  <c:v>-2.3055743282770658E-2</c:v>
                </c:pt>
                <c:pt idx="455">
                  <c:v>-2.9030617263881675E-2</c:v>
                </c:pt>
                <c:pt idx="456">
                  <c:v>-2.0890469940302081E-2</c:v>
                </c:pt>
                <c:pt idx="457">
                  <c:v>-1.9890469943736333E-2</c:v>
                </c:pt>
                <c:pt idx="458">
                  <c:v>-2.9543263793414043E-2</c:v>
                </c:pt>
                <c:pt idx="459">
                  <c:v>-2.5543263799875093E-2</c:v>
                </c:pt>
                <c:pt idx="460">
                  <c:v>-2.7427562766631219E-2</c:v>
                </c:pt>
                <c:pt idx="461">
                  <c:v>-2.4259723544507894E-2</c:v>
                </c:pt>
                <c:pt idx="462">
                  <c:v>-2.9144114149908584E-2</c:v>
                </c:pt>
                <c:pt idx="463">
                  <c:v>-2.3630170202073975E-2</c:v>
                </c:pt>
                <c:pt idx="464">
                  <c:v>-3.5514703979912854E-2</c:v>
                </c:pt>
                <c:pt idx="465">
                  <c:v>-2.4399254936788906E-2</c:v>
                </c:pt>
                <c:pt idx="466">
                  <c:v>-2.5168408377291507E-2</c:v>
                </c:pt>
                <c:pt idx="467">
                  <c:v>-2.3144300113047134E-2</c:v>
                </c:pt>
                <c:pt idx="468">
                  <c:v>-2.343924968583222E-2</c:v>
                </c:pt>
                <c:pt idx="469">
                  <c:v>-2.4273767953951308E-2</c:v>
                </c:pt>
                <c:pt idx="470">
                  <c:v>-2.5568744247878583E-2</c:v>
                </c:pt>
                <c:pt idx="471">
                  <c:v>-2.8094149074548214E-2</c:v>
                </c:pt>
                <c:pt idx="472">
                  <c:v>-2.7017877941875157E-2</c:v>
                </c:pt>
                <c:pt idx="473">
                  <c:v>-2.1742461964226967E-2</c:v>
                </c:pt>
                <c:pt idx="474">
                  <c:v>-2.4990896949666719E-2</c:v>
                </c:pt>
                <c:pt idx="475">
                  <c:v>-2.6239562904120051E-2</c:v>
                </c:pt>
                <c:pt idx="476">
                  <c:v>-2.7420953245564539E-2</c:v>
                </c:pt>
                <c:pt idx="477">
                  <c:v>-2.5193096031141948E-2</c:v>
                </c:pt>
                <c:pt idx="478">
                  <c:v>-2.5783825554758055E-2</c:v>
                </c:pt>
                <c:pt idx="479">
                  <c:v>-2.7374562732361052E-2</c:v>
                </c:pt>
                <c:pt idx="480">
                  <c:v>-2.6645684809531223E-2</c:v>
                </c:pt>
                <c:pt idx="481">
                  <c:v>-2.5645684812965475E-2</c:v>
                </c:pt>
                <c:pt idx="482">
                  <c:v>-2.4645684816399727E-2</c:v>
                </c:pt>
                <c:pt idx="483">
                  <c:v>-2.6937949396465377E-2</c:v>
                </c:pt>
                <c:pt idx="484">
                  <c:v>-2.723367971594004E-2</c:v>
                </c:pt>
                <c:pt idx="485">
                  <c:v>-2.6120882127346479E-2</c:v>
                </c:pt>
                <c:pt idx="486">
                  <c:v>-2.7078347585318963E-2</c:v>
                </c:pt>
                <c:pt idx="487">
                  <c:v>-2.4740229704738437E-2</c:v>
                </c:pt>
                <c:pt idx="488">
                  <c:v>-2.2472846360925947E-2</c:v>
                </c:pt>
                <c:pt idx="489">
                  <c:v>-2.4768651135118613E-2</c:v>
                </c:pt>
                <c:pt idx="490">
                  <c:v>-2.8360266391805167E-2</c:v>
                </c:pt>
                <c:pt idx="491">
                  <c:v>-2.3656076887628663E-2</c:v>
                </c:pt>
                <c:pt idx="492">
                  <c:v>-2.6022629553601739E-2</c:v>
                </c:pt>
                <c:pt idx="493">
                  <c:v>-2.7868538214573302E-2</c:v>
                </c:pt>
                <c:pt idx="494">
                  <c:v>-2.5868538214165848E-2</c:v>
                </c:pt>
                <c:pt idx="495">
                  <c:v>-2.1868538213350941E-2</c:v>
                </c:pt>
                <c:pt idx="496">
                  <c:v>-2.5898290139400482E-2</c:v>
                </c:pt>
                <c:pt idx="497">
                  <c:v>-2.3265423120358619E-2</c:v>
                </c:pt>
                <c:pt idx="498">
                  <c:v>-2.6449035419857214E-2</c:v>
                </c:pt>
                <c:pt idx="499">
                  <c:v>-2.2295986323538297E-2</c:v>
                </c:pt>
                <c:pt idx="500">
                  <c:v>-2.6183790042572763E-2</c:v>
                </c:pt>
                <c:pt idx="501">
                  <c:v>-2.5990855959346248E-2</c:v>
                </c:pt>
                <c:pt idx="502">
                  <c:v>-2.7134781796140373E-2</c:v>
                </c:pt>
                <c:pt idx="503">
                  <c:v>-2.8669493616998443E-2</c:v>
                </c:pt>
                <c:pt idx="504">
                  <c:v>-2.1076018462336088E-2</c:v>
                </c:pt>
                <c:pt idx="505">
                  <c:v>-3.1372304273259766E-2</c:v>
                </c:pt>
                <c:pt idx="506">
                  <c:v>-2.6631574163944738E-2</c:v>
                </c:pt>
                <c:pt idx="507">
                  <c:v>-2.4631574163537284E-2</c:v>
                </c:pt>
                <c:pt idx="508">
                  <c:v>-2.022419349911142E-2</c:v>
                </c:pt>
                <c:pt idx="509">
                  <c:v>-2.6409455091009282E-2</c:v>
                </c:pt>
                <c:pt idx="510">
                  <c:v>-2.5039864741452478E-2</c:v>
                </c:pt>
                <c:pt idx="511">
                  <c:v>-2.4231693579745361E-2</c:v>
                </c:pt>
                <c:pt idx="512">
                  <c:v>-2.2010525145042703E-2</c:v>
                </c:pt>
                <c:pt idx="513">
                  <c:v>-2.389996669842992E-2</c:v>
                </c:pt>
                <c:pt idx="514">
                  <c:v>-2.3789425431494537E-2</c:v>
                </c:pt>
                <c:pt idx="515">
                  <c:v>-2.6940459998770927E-2</c:v>
                </c:pt>
                <c:pt idx="516">
                  <c:v>-2.7634615877404123E-2</c:v>
                </c:pt>
                <c:pt idx="517">
                  <c:v>-2.7800413237133503E-2</c:v>
                </c:pt>
                <c:pt idx="518">
                  <c:v>-2.4800413240160302E-2</c:v>
                </c:pt>
                <c:pt idx="519">
                  <c:v>-2.3800413243594554E-2</c:v>
                </c:pt>
                <c:pt idx="520">
                  <c:v>-1.8800413238937941E-2</c:v>
                </c:pt>
                <c:pt idx="521">
                  <c:v>-1.7800413242372193E-2</c:v>
                </c:pt>
                <c:pt idx="522">
                  <c:v>-2.506495359649269E-2</c:v>
                </c:pt>
                <c:pt idx="523">
                  <c:v>-2.273611296903244E-2</c:v>
                </c:pt>
                <c:pt idx="524">
                  <c:v>-2.4937956522366411E-2</c:v>
                </c:pt>
                <c:pt idx="525">
                  <c:v>-2.0869410002711752E-2</c:v>
                </c:pt>
                <c:pt idx="526">
                  <c:v>-2.0537780106438752E-2</c:v>
                </c:pt>
                <c:pt idx="527">
                  <c:v>-2.1753529987481923E-2</c:v>
                </c:pt>
                <c:pt idx="528">
                  <c:v>-2.4348157489154698E-2</c:v>
                </c:pt>
                <c:pt idx="529">
                  <c:v>-1.9510763803704534E-2</c:v>
                </c:pt>
                <c:pt idx="530">
                  <c:v>-2.225799327359812E-2</c:v>
                </c:pt>
                <c:pt idx="531">
                  <c:v>-2.2050143548546841E-2</c:v>
                </c:pt>
                <c:pt idx="532">
                  <c:v>-2.6601759093911159E-2</c:v>
                </c:pt>
                <c:pt idx="533">
                  <c:v>-1.9064428922877186E-2</c:v>
                </c:pt>
                <c:pt idx="534">
                  <c:v>-2.0825083485707496E-2</c:v>
                </c:pt>
                <c:pt idx="535">
                  <c:v>0.17400333248561645</c:v>
                </c:pt>
                <c:pt idx="536">
                  <c:v>-1.6461119326094564E-2</c:v>
                </c:pt>
                <c:pt idx="537">
                  <c:v>-1.6843355500272827E-2</c:v>
                </c:pt>
                <c:pt idx="538">
                  <c:v>-1.8523517238113518E-2</c:v>
                </c:pt>
                <c:pt idx="539">
                  <c:v>-1.8182144205564799E-2</c:v>
                </c:pt>
                <c:pt idx="540">
                  <c:v>-1.7182144208999051E-2</c:v>
                </c:pt>
                <c:pt idx="541">
                  <c:v>-1.7535099518028174E-2</c:v>
                </c:pt>
                <c:pt idx="542">
                  <c:v>-1.6522429490167911E-2</c:v>
                </c:pt>
                <c:pt idx="543">
                  <c:v>-1.7182761114938216E-2</c:v>
                </c:pt>
                <c:pt idx="544">
                  <c:v>-1.3970377426471225E-2</c:v>
                </c:pt>
                <c:pt idx="545">
                  <c:v>-1.986421135571198E-2</c:v>
                </c:pt>
                <c:pt idx="546">
                  <c:v>-1.6697518427282343E-2</c:v>
                </c:pt>
                <c:pt idx="547">
                  <c:v>-1.4485615777758254E-2</c:v>
                </c:pt>
                <c:pt idx="548">
                  <c:v>-1.5975749413089602E-2</c:v>
                </c:pt>
                <c:pt idx="549">
                  <c:v>-1.4427133362938049E-2</c:v>
                </c:pt>
                <c:pt idx="550">
                  <c:v>-1.0735974192650155E-2</c:v>
                </c:pt>
                <c:pt idx="551">
                  <c:v>-1.2017165872886093E-2</c:v>
                </c:pt>
                <c:pt idx="552">
                  <c:v>-1.1912076419558049E-2</c:v>
                </c:pt>
                <c:pt idx="553">
                  <c:v>-1.047527868931919E-2</c:v>
                </c:pt>
                <c:pt idx="554">
                  <c:v>-1.0353968853489215E-2</c:v>
                </c:pt>
                <c:pt idx="555">
                  <c:v>-8.9345845672035296E-3</c:v>
                </c:pt>
                <c:pt idx="556">
                  <c:v>-1.2426588916021886E-2</c:v>
                </c:pt>
                <c:pt idx="557">
                  <c:v>-1.0573484047433968E-2</c:v>
                </c:pt>
                <c:pt idx="558">
                  <c:v>-1.046890426995789E-2</c:v>
                </c:pt>
                <c:pt idx="559">
                  <c:v>-9.0658606267684516E-3</c:v>
                </c:pt>
                <c:pt idx="560">
                  <c:v>-1.8045149743603495E-3</c:v>
                </c:pt>
                <c:pt idx="561">
                  <c:v>-9.3196605814961364E-3</c:v>
                </c:pt>
                <c:pt idx="562">
                  <c:v>-1.0783738709434332E-2</c:v>
                </c:pt>
                <c:pt idx="563">
                  <c:v>-6.7837387086194245E-3</c:v>
                </c:pt>
                <c:pt idx="564">
                  <c:v>-6.9267381403519401E-3</c:v>
                </c:pt>
                <c:pt idx="565">
                  <c:v>-7.3173429247733179E-3</c:v>
                </c:pt>
                <c:pt idx="566">
                  <c:v>-4.6046239825652813E-3</c:v>
                </c:pt>
                <c:pt idx="567">
                  <c:v>2.1122969422077142E-4</c:v>
                </c:pt>
                <c:pt idx="568">
                  <c:v>1.9738609239656424E-2</c:v>
                </c:pt>
                <c:pt idx="569">
                  <c:v>-4.7984930092687117E-4</c:v>
                </c:pt>
                <c:pt idx="570">
                  <c:v>9.0252090805653107E-3</c:v>
                </c:pt>
                <c:pt idx="571">
                  <c:v>1.0439233697832784E-2</c:v>
                </c:pt>
                <c:pt idx="572">
                  <c:v>1.9201591440832944E-2</c:v>
                </c:pt>
                <c:pt idx="573">
                  <c:v>1.8304109437966842E-2</c:v>
                </c:pt>
                <c:pt idx="574">
                  <c:v>2.2504109433729325E-2</c:v>
                </c:pt>
                <c:pt idx="575">
                  <c:v>2.0599812840877085E-2</c:v>
                </c:pt>
                <c:pt idx="576">
                  <c:v>2.176603473685701E-2</c:v>
                </c:pt>
                <c:pt idx="577">
                  <c:v>2.3193408434530105E-2</c:v>
                </c:pt>
                <c:pt idx="578">
                  <c:v>2.3385400415898039E-2</c:v>
                </c:pt>
                <c:pt idx="579">
                  <c:v>2.2931312883378685E-2</c:v>
                </c:pt>
                <c:pt idx="580">
                  <c:v>1.9434095937472029E-2</c:v>
                </c:pt>
                <c:pt idx="581">
                  <c:v>2.3446561664376697E-2</c:v>
                </c:pt>
                <c:pt idx="582">
                  <c:v>3.7311852445357785E-2</c:v>
                </c:pt>
                <c:pt idx="583">
                  <c:v>2.4151480461621633E-2</c:v>
                </c:pt>
                <c:pt idx="584">
                  <c:v>2.3831112139315103E-2</c:v>
                </c:pt>
                <c:pt idx="585">
                  <c:v>2.372088215606305E-2</c:v>
                </c:pt>
                <c:pt idx="586">
                  <c:v>2.4195173588845542E-2</c:v>
                </c:pt>
                <c:pt idx="587">
                  <c:v>2.3928921742288722E-2</c:v>
                </c:pt>
                <c:pt idx="588">
                  <c:v>3.1852020167759731E-2</c:v>
                </c:pt>
                <c:pt idx="589">
                  <c:v>2.540568439290436E-2</c:v>
                </c:pt>
                <c:pt idx="590">
                  <c:v>2.7128885815729087E-2</c:v>
                </c:pt>
                <c:pt idx="591">
                  <c:v>2.6105128377878706E-2</c:v>
                </c:pt>
                <c:pt idx="592">
                  <c:v>2.6454481873893543E-2</c:v>
                </c:pt>
                <c:pt idx="593">
                  <c:v>2.6554481878643288E-2</c:v>
                </c:pt>
                <c:pt idx="594">
                  <c:v>2.6178746431260891E-2</c:v>
                </c:pt>
                <c:pt idx="595">
                  <c:v>2.5716720324180542E-2</c:v>
                </c:pt>
                <c:pt idx="596">
                  <c:v>2.5594642470977202E-2</c:v>
                </c:pt>
                <c:pt idx="597">
                  <c:v>2.6291754508279364E-2</c:v>
                </c:pt>
                <c:pt idx="598">
                  <c:v>2.4051340432004242E-2</c:v>
                </c:pt>
                <c:pt idx="599">
                  <c:v>2.3446017028641075E-2</c:v>
                </c:pt>
                <c:pt idx="600">
                  <c:v>2.222672099488443E-2</c:v>
                </c:pt>
                <c:pt idx="601">
                  <c:v>1.9833512897761696E-2</c:v>
                </c:pt>
                <c:pt idx="602">
                  <c:v>1.892601128785304E-2</c:v>
                </c:pt>
                <c:pt idx="603">
                  <c:v>1.9198920165304667E-2</c:v>
                </c:pt>
                <c:pt idx="604">
                  <c:v>1.7848614271959384E-2</c:v>
                </c:pt>
                <c:pt idx="605">
                  <c:v>1.4171138507370395E-2</c:v>
                </c:pt>
                <c:pt idx="606">
                  <c:v>1.346341065568224E-2</c:v>
                </c:pt>
                <c:pt idx="607">
                  <c:v>1.344664131685247E-2</c:v>
                </c:pt>
                <c:pt idx="608">
                  <c:v>1.1893243040711876E-2</c:v>
                </c:pt>
                <c:pt idx="609">
                  <c:v>6.3584542583219883E-3</c:v>
                </c:pt>
                <c:pt idx="610">
                  <c:v>6.3584542583219883E-3</c:v>
                </c:pt>
                <c:pt idx="611">
                  <c:v>5.5619986051285708E-3</c:v>
                </c:pt>
                <c:pt idx="612">
                  <c:v>3.8971295646224036E-3</c:v>
                </c:pt>
                <c:pt idx="613">
                  <c:v>3.8971295646224036E-3</c:v>
                </c:pt>
                <c:pt idx="614">
                  <c:v>-7.6211944292725597E-4</c:v>
                </c:pt>
                <c:pt idx="615">
                  <c:v>-2.8579474693479212E-3</c:v>
                </c:pt>
                <c:pt idx="616">
                  <c:v>-3.3352618889276875E-3</c:v>
                </c:pt>
                <c:pt idx="617">
                  <c:v>-7.448014846589246E-3</c:v>
                </c:pt>
                <c:pt idx="618">
                  <c:v>-8.6810976718927901E-3</c:v>
                </c:pt>
                <c:pt idx="619">
                  <c:v>-1.3183083415318819E-2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DB-4DE9-BDA2-75A16F3B7823}"/>
            </c:ext>
          </c:extLst>
        </c:ser>
        <c:ser>
          <c:idx val="7"/>
          <c:order val="1"/>
          <c:tx>
            <c:strRef>
              <c:f>'A (2)'!$AZ$1</c:f>
              <c:strCache>
                <c:ptCount val="1"/>
                <c:pt idx="0">
                  <c:v>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(2)'!$AW$2:$AW$124</c:f>
              <c:numCache>
                <c:formatCode>General</c:formatCode>
                <c:ptCount val="123"/>
                <c:pt idx="0">
                  <c:v>5000</c:v>
                </c:pt>
                <c:pt idx="1">
                  <c:v>5200</c:v>
                </c:pt>
                <c:pt idx="2">
                  <c:v>5400</c:v>
                </c:pt>
                <c:pt idx="3">
                  <c:v>5600</c:v>
                </c:pt>
                <c:pt idx="4">
                  <c:v>5800</c:v>
                </c:pt>
                <c:pt idx="5">
                  <c:v>6000</c:v>
                </c:pt>
                <c:pt idx="6">
                  <c:v>6200</c:v>
                </c:pt>
                <c:pt idx="7">
                  <c:v>6400</c:v>
                </c:pt>
                <c:pt idx="8">
                  <c:v>6600</c:v>
                </c:pt>
                <c:pt idx="9">
                  <c:v>6800</c:v>
                </c:pt>
                <c:pt idx="10">
                  <c:v>7000</c:v>
                </c:pt>
                <c:pt idx="11">
                  <c:v>7200</c:v>
                </c:pt>
                <c:pt idx="12">
                  <c:v>7400</c:v>
                </c:pt>
                <c:pt idx="13">
                  <c:v>7600</c:v>
                </c:pt>
                <c:pt idx="14">
                  <c:v>7800</c:v>
                </c:pt>
                <c:pt idx="15">
                  <c:v>8000</c:v>
                </c:pt>
                <c:pt idx="16">
                  <c:v>8200</c:v>
                </c:pt>
                <c:pt idx="17">
                  <c:v>8400</c:v>
                </c:pt>
                <c:pt idx="18">
                  <c:v>8600</c:v>
                </c:pt>
                <c:pt idx="19">
                  <c:v>8800</c:v>
                </c:pt>
                <c:pt idx="20">
                  <c:v>9000</c:v>
                </c:pt>
                <c:pt idx="21">
                  <c:v>9200</c:v>
                </c:pt>
                <c:pt idx="22">
                  <c:v>9400</c:v>
                </c:pt>
                <c:pt idx="23">
                  <c:v>9600</c:v>
                </c:pt>
                <c:pt idx="24">
                  <c:v>9800</c:v>
                </c:pt>
                <c:pt idx="25">
                  <c:v>10000</c:v>
                </c:pt>
                <c:pt idx="26">
                  <c:v>10200</c:v>
                </c:pt>
                <c:pt idx="27">
                  <c:v>10400</c:v>
                </c:pt>
                <c:pt idx="28">
                  <c:v>10600</c:v>
                </c:pt>
                <c:pt idx="29">
                  <c:v>10800</c:v>
                </c:pt>
                <c:pt idx="30">
                  <c:v>11000</c:v>
                </c:pt>
                <c:pt idx="31">
                  <c:v>11200</c:v>
                </c:pt>
                <c:pt idx="32">
                  <c:v>11400</c:v>
                </c:pt>
                <c:pt idx="33">
                  <c:v>11600</c:v>
                </c:pt>
                <c:pt idx="34">
                  <c:v>11800</c:v>
                </c:pt>
                <c:pt idx="35">
                  <c:v>12000</c:v>
                </c:pt>
                <c:pt idx="36">
                  <c:v>12200</c:v>
                </c:pt>
                <c:pt idx="37">
                  <c:v>12400</c:v>
                </c:pt>
                <c:pt idx="38">
                  <c:v>12600</c:v>
                </c:pt>
                <c:pt idx="39">
                  <c:v>12800</c:v>
                </c:pt>
                <c:pt idx="40">
                  <c:v>13000</c:v>
                </c:pt>
                <c:pt idx="41">
                  <c:v>13200</c:v>
                </c:pt>
                <c:pt idx="42">
                  <c:v>13400</c:v>
                </c:pt>
                <c:pt idx="43">
                  <c:v>13600</c:v>
                </c:pt>
                <c:pt idx="44">
                  <c:v>13800</c:v>
                </c:pt>
                <c:pt idx="45">
                  <c:v>14000</c:v>
                </c:pt>
                <c:pt idx="46">
                  <c:v>14200</c:v>
                </c:pt>
                <c:pt idx="47">
                  <c:v>14400</c:v>
                </c:pt>
                <c:pt idx="48">
                  <c:v>14600</c:v>
                </c:pt>
                <c:pt idx="49">
                  <c:v>14800</c:v>
                </c:pt>
                <c:pt idx="50">
                  <c:v>15000</c:v>
                </c:pt>
                <c:pt idx="51">
                  <c:v>15200</c:v>
                </c:pt>
                <c:pt idx="52">
                  <c:v>15400</c:v>
                </c:pt>
                <c:pt idx="53">
                  <c:v>15600</c:v>
                </c:pt>
                <c:pt idx="54">
                  <c:v>15800</c:v>
                </c:pt>
                <c:pt idx="55">
                  <c:v>16000</c:v>
                </c:pt>
                <c:pt idx="56">
                  <c:v>16200</c:v>
                </c:pt>
                <c:pt idx="57">
                  <c:v>16400</c:v>
                </c:pt>
                <c:pt idx="58">
                  <c:v>16600</c:v>
                </c:pt>
                <c:pt idx="59">
                  <c:v>16800</c:v>
                </c:pt>
                <c:pt idx="60">
                  <c:v>17000</c:v>
                </c:pt>
                <c:pt idx="61">
                  <c:v>17200</c:v>
                </c:pt>
                <c:pt idx="62">
                  <c:v>17400</c:v>
                </c:pt>
                <c:pt idx="63">
                  <c:v>17600</c:v>
                </c:pt>
                <c:pt idx="64">
                  <c:v>17800</c:v>
                </c:pt>
                <c:pt idx="65">
                  <c:v>18000</c:v>
                </c:pt>
                <c:pt idx="66">
                  <c:v>18200</c:v>
                </c:pt>
                <c:pt idx="67">
                  <c:v>18400</c:v>
                </c:pt>
                <c:pt idx="68">
                  <c:v>18600</c:v>
                </c:pt>
                <c:pt idx="69">
                  <c:v>18800</c:v>
                </c:pt>
                <c:pt idx="70">
                  <c:v>19000</c:v>
                </c:pt>
                <c:pt idx="71">
                  <c:v>19200</c:v>
                </c:pt>
                <c:pt idx="72">
                  <c:v>19400</c:v>
                </c:pt>
                <c:pt idx="73">
                  <c:v>19600</c:v>
                </c:pt>
                <c:pt idx="74">
                  <c:v>19800</c:v>
                </c:pt>
                <c:pt idx="75">
                  <c:v>20000</c:v>
                </c:pt>
                <c:pt idx="76">
                  <c:v>20200</c:v>
                </c:pt>
                <c:pt idx="77">
                  <c:v>20400</c:v>
                </c:pt>
                <c:pt idx="78">
                  <c:v>20600</c:v>
                </c:pt>
                <c:pt idx="79">
                  <c:v>20800</c:v>
                </c:pt>
                <c:pt idx="80">
                  <c:v>21000</c:v>
                </c:pt>
                <c:pt idx="81">
                  <c:v>21200</c:v>
                </c:pt>
                <c:pt idx="82">
                  <c:v>21400</c:v>
                </c:pt>
                <c:pt idx="83">
                  <c:v>21600</c:v>
                </c:pt>
                <c:pt idx="84">
                  <c:v>21800</c:v>
                </c:pt>
                <c:pt idx="85">
                  <c:v>22000</c:v>
                </c:pt>
                <c:pt idx="86">
                  <c:v>22200</c:v>
                </c:pt>
                <c:pt idx="87">
                  <c:v>22400</c:v>
                </c:pt>
                <c:pt idx="88">
                  <c:v>22600</c:v>
                </c:pt>
                <c:pt idx="89">
                  <c:v>22800</c:v>
                </c:pt>
                <c:pt idx="90">
                  <c:v>23000</c:v>
                </c:pt>
                <c:pt idx="91">
                  <c:v>23200</c:v>
                </c:pt>
                <c:pt idx="92">
                  <c:v>23400</c:v>
                </c:pt>
                <c:pt idx="93">
                  <c:v>23600</c:v>
                </c:pt>
                <c:pt idx="94">
                  <c:v>23800</c:v>
                </c:pt>
                <c:pt idx="95">
                  <c:v>24000</c:v>
                </c:pt>
                <c:pt idx="96">
                  <c:v>24200</c:v>
                </c:pt>
                <c:pt idx="97">
                  <c:v>24400</c:v>
                </c:pt>
                <c:pt idx="98">
                  <c:v>24600</c:v>
                </c:pt>
                <c:pt idx="99">
                  <c:v>24800</c:v>
                </c:pt>
                <c:pt idx="100">
                  <c:v>25000</c:v>
                </c:pt>
                <c:pt idx="101">
                  <c:v>25200</c:v>
                </c:pt>
                <c:pt idx="102">
                  <c:v>25400</c:v>
                </c:pt>
                <c:pt idx="103">
                  <c:v>25600</c:v>
                </c:pt>
                <c:pt idx="104">
                  <c:v>25800</c:v>
                </c:pt>
                <c:pt idx="105">
                  <c:v>26000</c:v>
                </c:pt>
                <c:pt idx="106">
                  <c:v>26200</c:v>
                </c:pt>
                <c:pt idx="107">
                  <c:v>26400</c:v>
                </c:pt>
                <c:pt idx="108">
                  <c:v>26600</c:v>
                </c:pt>
                <c:pt idx="109">
                  <c:v>26800</c:v>
                </c:pt>
                <c:pt idx="110">
                  <c:v>27000</c:v>
                </c:pt>
                <c:pt idx="111">
                  <c:v>27200</c:v>
                </c:pt>
                <c:pt idx="112">
                  <c:v>27400</c:v>
                </c:pt>
                <c:pt idx="113">
                  <c:v>27600</c:v>
                </c:pt>
                <c:pt idx="114">
                  <c:v>27800</c:v>
                </c:pt>
                <c:pt idx="115">
                  <c:v>28000</c:v>
                </c:pt>
                <c:pt idx="116">
                  <c:v>28200</c:v>
                </c:pt>
                <c:pt idx="117">
                  <c:v>28400</c:v>
                </c:pt>
                <c:pt idx="118">
                  <c:v>28600</c:v>
                </c:pt>
                <c:pt idx="119">
                  <c:v>28800</c:v>
                </c:pt>
                <c:pt idx="120">
                  <c:v>29000</c:v>
                </c:pt>
                <c:pt idx="121">
                  <c:v>29200</c:v>
                </c:pt>
                <c:pt idx="122">
                  <c:v>29400</c:v>
                </c:pt>
              </c:numCache>
            </c:numRef>
          </c:xVal>
          <c:yVal>
            <c:numRef>
              <c:f>'A (2)'!$AZ$2:$AZ$124</c:f>
              <c:numCache>
                <c:formatCode>General</c:formatCode>
                <c:ptCount val="123"/>
                <c:pt idx="0">
                  <c:v>1.6630196988587812E-2</c:v>
                </c:pt>
                <c:pt idx="1">
                  <c:v>1.3744200240291479E-2</c:v>
                </c:pt>
                <c:pt idx="2">
                  <c:v>1.0621926897939168E-2</c:v>
                </c:pt>
                <c:pt idx="3">
                  <c:v>7.3540731758872232E-3</c:v>
                </c:pt>
                <c:pt idx="4">
                  <c:v>4.0215942714280995E-3</c:v>
                </c:pt>
                <c:pt idx="5">
                  <c:v>6.9500424343492222E-4</c:v>
                </c:pt>
                <c:pt idx="6">
                  <c:v>-2.5653207999492048E-3</c:v>
                </c:pt>
                <c:pt idx="7">
                  <c:v>-5.7082871684106321E-3</c:v>
                </c:pt>
                <c:pt idx="8">
                  <c:v>-8.6909882748715667E-3</c:v>
                </c:pt>
                <c:pt idx="9">
                  <c:v>-1.1477564329805299E-2</c:v>
                </c:pt>
                <c:pt idx="10">
                  <c:v>-1.4038126331146141E-2</c:v>
                </c:pt>
                <c:pt idx="11">
                  <c:v>-1.6347797736736266E-2</c:v>
                </c:pt>
                <c:pt idx="12">
                  <c:v>-1.838589354757518E-2</c:v>
                </c:pt>
                <c:pt idx="13">
                  <c:v>-2.0135237853972841E-2</c:v>
                </c:pt>
                <c:pt idx="14">
                  <c:v>-2.1581611732142795E-2</c:v>
                </c:pt>
                <c:pt idx="15">
                  <c:v>-2.271332008485789E-2</c:v>
                </c:pt>
                <c:pt idx="16">
                  <c:v>-2.3520866249579879E-2</c:v>
                </c:pt>
                <c:pt idx="17">
                  <c:v>-2.3996725393655768E-2</c:v>
                </c:pt>
                <c:pt idx="18">
                  <c:v>-2.4135210846134875E-2</c:v>
                </c:pt>
                <c:pt idx="19">
                  <c:v>-2.3932430990326822E-2</c:v>
                </c:pt>
                <c:pt idx="20">
                  <c:v>-2.3386337967855018E-2</c:v>
                </c:pt>
                <c:pt idx="21">
                  <c:v>-2.2496873305700837E-2</c:v>
                </c:pt>
                <c:pt idx="22">
                  <c:v>-2.1266219819360745E-2</c:v>
                </c:pt>
                <c:pt idx="23">
                  <c:v>-1.9699173748973502E-2</c:v>
                </c:pt>
                <c:pt idx="24">
                  <c:v>-1.7803655696637537E-2</c:v>
                </c:pt>
                <c:pt idx="25">
                  <c:v>-1.5591382769358394E-2</c:v>
                </c:pt>
                <c:pt idx="26">
                  <c:v>-1.3078726076951753E-2</c:v>
                </c:pt>
                <c:pt idx="27">
                  <c:v>-1.0287775248508529E-2</c:v>
                </c:pt>
                <c:pt idx="28">
                  <c:v>-7.2476213368490869E-3</c:v>
                </c:pt>
                <c:pt idx="29">
                  <c:v>-3.9958454902119965E-3</c:v>
                </c:pt>
                <c:pt idx="30">
                  <c:v>-5.8015423235320952E-4</c:v>
                </c:pt>
                <c:pt idx="31">
                  <c:v>2.9399781316350321E-3</c:v>
                </c:pt>
                <c:pt idx="32">
                  <c:v>6.4919237238708211E-3</c:v>
                </c:pt>
                <c:pt idx="33">
                  <c:v>9.9892041586686752E-3</c:v>
                </c:pt>
                <c:pt idx="34">
                  <c:v>1.333210145228163E-2</c:v>
                </c:pt>
                <c:pt idx="35">
                  <c:v>1.6410325341811815E-2</c:v>
                </c:pt>
                <c:pt idx="36">
                  <c:v>1.9108417801376974E-2</c:v>
                </c:pt>
                <c:pt idx="37">
                  <c:v>2.1314136233015347E-2</c:v>
                </c:pt>
                <c:pt idx="38">
                  <c:v>2.2929161151136076E-2</c:v>
                </c:pt>
                <c:pt idx="39">
                  <c:v>2.3880320354665543E-2</c:v>
                </c:pt>
                <c:pt idx="40">
                  <c:v>2.4128675344750626E-2</c:v>
                </c:pt>
                <c:pt idx="41">
                  <c:v>2.3673944429113962E-2</c:v>
                </c:pt>
                <c:pt idx="42">
                  <c:v>2.255304638533423E-2</c:v>
                </c:pt>
                <c:pt idx="43">
                  <c:v>2.083344957029595E-2</c:v>
                </c:pt>
                <c:pt idx="44">
                  <c:v>1.8603487363445775E-2</c:v>
                </c:pt>
                <c:pt idx="45">
                  <c:v>1.5962188316811662E-2</c:v>
                </c:pt>
                <c:pt idx="46">
                  <c:v>1.3010565725104201E-2</c:v>
                </c:pt>
                <c:pt idx="47">
                  <c:v>9.8453008555356419E-3</c:v>
                </c:pt>
                <c:pt idx="48">
                  <c:v>6.5548829870880282E-3</c:v>
                </c:pt>
                <c:pt idx="49">
                  <c:v>3.2177710223029237E-3</c:v>
                </c:pt>
                <c:pt idx="50">
                  <c:v>-9.8016606696017282E-5</c:v>
                </c:pt>
                <c:pt idx="51">
                  <c:v>-3.3344298962135724E-3</c:v>
                </c:pt>
                <c:pt idx="52">
                  <c:v>-6.4424504017922745E-3</c:v>
                </c:pt>
                <c:pt idx="53">
                  <c:v>-9.3809710682426044E-3</c:v>
                </c:pt>
                <c:pt idx="54">
                  <c:v>-1.211566397015715E-2</c:v>
                </c:pt>
                <c:pt idx="55">
                  <c:v>-1.4617929336564034E-2</c:v>
                </c:pt>
                <c:pt idx="56">
                  <c:v>-1.6863969407755225E-2</c:v>
                </c:pt>
                <c:pt idx="57">
                  <c:v>-1.883400122762089E-2</c:v>
                </c:pt>
                <c:pt idx="58">
                  <c:v>-2.0511606512766477E-2</c:v>
                </c:pt>
                <c:pt idx="59">
                  <c:v>-2.1883209262209182E-2</c:v>
                </c:pt>
                <c:pt idx="60">
                  <c:v>-2.2937669503705915E-2</c:v>
                </c:pt>
                <c:pt idx="61">
                  <c:v>-2.3665982395861169E-2</c:v>
                </c:pt>
                <c:pt idx="62">
                  <c:v>-2.4061074403183298E-2</c:v>
                </c:pt>
                <c:pt idx="63">
                  <c:v>-2.4117691511929083E-2</c:v>
                </c:pt>
                <c:pt idx="64">
                  <c:v>-2.3832377970166956E-2</c:v>
                </c:pt>
                <c:pt idx="65">
                  <c:v>-2.3203547704584486E-2</c:v>
                </c:pt>
                <c:pt idx="66">
                  <c:v>-2.2231654508234649E-2</c:v>
                </c:pt>
                <c:pt idx="67">
                  <c:v>-2.0919471434467336E-2</c:v>
                </c:pt>
                <c:pt idx="68">
                  <c:v>-1.9272494485303927E-2</c:v>
                </c:pt>
                <c:pt idx="69">
                  <c:v>-1.7299490196502135E-2</c:v>
                </c:pt>
                <c:pt idx="70">
                  <c:v>-1.5013210198768672E-2</c:v>
                </c:pt>
                <c:pt idx="71">
                  <c:v>-1.24312967979967E-2</c:v>
                </c:pt>
                <c:pt idx="72">
                  <c:v>-9.5773996509072295E-3</c:v>
                </c:pt>
                <c:pt idx="73">
                  <c:v>-6.4825106651208251E-3</c:v>
                </c:pt>
                <c:pt idx="74">
                  <c:v>-3.1864957579090382E-3</c:v>
                </c:pt>
                <c:pt idx="75">
                  <c:v>2.6025149006889939E-4</c:v>
                </c:pt>
                <c:pt idx="76">
                  <c:v>3.7951993987390738E-3</c:v>
                </c:pt>
                <c:pt idx="77">
                  <c:v>7.3424116194998213E-3</c:v>
                </c:pt>
                <c:pt idx="78">
                  <c:v>1.0812101812173933E-2</c:v>
                </c:pt>
                <c:pt idx="79">
                  <c:v>1.4101669185520456E-2</c:v>
                </c:pt>
                <c:pt idx="80">
                  <c:v>1.709897175053475E-2</c:v>
                </c:pt>
                <c:pt idx="81">
                  <c:v>1.9688452314134405E-2</c:v>
                </c:pt>
                <c:pt idx="82">
                  <c:v>2.176018342370771E-2</c:v>
                </c:pt>
                <c:pt idx="83">
                  <c:v>2.3220907138874956E-2</c:v>
                </c:pt>
                <c:pt idx="84">
                  <c:v>2.4005002545158478E-2</c:v>
                </c:pt>
                <c:pt idx="85">
                  <c:v>2.4082648812841827E-2</c:v>
                </c:pt>
                <c:pt idx="86">
                  <c:v>2.346287470720701E-2</c:v>
                </c:pt>
                <c:pt idx="87">
                  <c:v>2.2190718935174106E-2</c:v>
                </c:pt>
                <c:pt idx="88">
                  <c:v>2.0339616811387073E-2</c:v>
                </c:pt>
                <c:pt idx="89">
                  <c:v>1.8001375874960736E-2</c:v>
                </c:pt>
                <c:pt idx="90">
                  <c:v>1.5276216005925847E-2</c:v>
                </c:pt>
                <c:pt idx="91">
                  <c:v>1.2264588020660232E-2</c:v>
                </c:pt>
                <c:pt idx="92">
                  <c:v>9.0614680282308357E-3</c:v>
                </c:pt>
                <c:pt idx="93">
                  <c:v>5.7530346473637006E-3</c:v>
                </c:pt>
                <c:pt idx="94">
                  <c:v>2.4152292471619568E-3</c:v>
                </c:pt>
                <c:pt idx="95">
                  <c:v>-8.8639611109542194E-4</c:v>
                </c:pt>
                <c:pt idx="96">
                  <c:v>-4.0960619684200792E-3</c:v>
                </c:pt>
                <c:pt idx="97">
                  <c:v>-7.1667594479828426E-3</c:v>
                </c:pt>
                <c:pt idx="98">
                  <c:v>-1.0059114998307243E-2</c:v>
                </c:pt>
                <c:pt idx="99">
                  <c:v>-1.2740271462555817E-2</c:v>
                </c:pt>
                <c:pt idx="100">
                  <c:v>-1.5182864569727712E-2</c:v>
                </c:pt>
                <c:pt idx="101">
                  <c:v>-1.7364129733144981E-2</c:v>
                </c:pt>
                <c:pt idx="102">
                  <c:v>-1.926514840660621E-2</c:v>
                </c:pt>
                <c:pt idx="103">
                  <c:v>-2.0870229712356865E-2</c:v>
                </c:pt>
                <c:pt idx="104">
                  <c:v>-2.2166417077710728E-2</c:v>
                </c:pt>
                <c:pt idx="105">
                  <c:v>-2.314310825490332E-2</c:v>
                </c:pt>
                <c:pt idx="106">
                  <c:v>-2.3791778433981572E-2</c:v>
                </c:pt>
                <c:pt idx="107">
                  <c:v>-2.4105798905110009E-2</c:v>
                </c:pt>
                <c:pt idx="108">
                  <c:v>-2.408034706999785E-2</c:v>
                </c:pt>
                <c:pt idx="109">
                  <c:v>-2.3712407152981833E-2</c:v>
                </c:pt>
                <c:pt idx="110">
                  <c:v>-2.3000864681824374E-2</c:v>
                </c:pt>
                <c:pt idx="111">
                  <c:v>-2.1946701839293627E-2</c:v>
                </c:pt>
                <c:pt idx="112">
                  <c:v>-2.0553305222681329E-2</c:v>
                </c:pt>
                <c:pt idx="113">
                  <c:v>-1.8826902224870129E-2</c:v>
                </c:pt>
                <c:pt idx="114">
                  <c:v>-1.6777146615632652E-2</c:v>
                </c:pt>
                <c:pt idx="115">
                  <c:v>-1.4417876935996953E-2</c:v>
                </c:pt>
                <c:pt idx="116">
                  <c:v>-1.1768071363675893E-2</c:v>
                </c:pt>
                <c:pt idx="117">
                  <c:v>-8.8530170298595761E-3</c:v>
                </c:pt>
                <c:pt idx="118">
                  <c:v>-5.7056957894168663E-3</c:v>
                </c:pt>
                <c:pt idx="119">
                  <c:v>-2.3683548894713083E-3</c:v>
                </c:pt>
                <c:pt idx="120">
                  <c:v>1.1058303589064939E-3</c:v>
                </c:pt>
                <c:pt idx="121">
                  <c:v>4.6511953331371666E-3</c:v>
                </c:pt>
                <c:pt idx="122">
                  <c:v>8.1884663602421037E-3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DB-4DE9-BDA2-75A16F3B7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384704"/>
        <c:axId val="1"/>
      </c:scatterChart>
      <c:valAx>
        <c:axId val="449384704"/>
        <c:scaling>
          <c:orientation val="minMax"/>
          <c:max val="25000"/>
          <c:min val="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6541305346961872"/>
              <c:y val="0.90960689235879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5000"/>
        <c:minorUnit val="1000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756874095513747E-2"/>
              <c:y val="0.406780847309340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3847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5007266276954166"/>
          <c:y val="0.92655634147426491"/>
          <c:w val="0.18234458029938733"/>
          <c:h val="5.649747171434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581025</xdr:colOff>
      <xdr:row>0</xdr:row>
      <xdr:rowOff>47625</xdr:rowOff>
    </xdr:from>
    <xdr:to>
      <xdr:col>26</xdr:col>
      <xdr:colOff>323850</xdr:colOff>
      <xdr:row>18</xdr:row>
      <xdr:rowOff>76200</xdr:rowOff>
    </xdr:to>
    <xdr:graphicFrame macro="">
      <xdr:nvGraphicFramePr>
        <xdr:cNvPr id="1033" name="Chart 2">
          <a:extLst>
            <a:ext uri="{FF2B5EF4-FFF2-40B4-BE49-F238E27FC236}">
              <a16:creationId xmlns:a16="http://schemas.microsoft.com/office/drawing/2014/main" id="{37B793ED-95F4-1BEA-67C1-F970AF1AA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19049</xdr:colOff>
      <xdr:row>0</xdr:row>
      <xdr:rowOff>0</xdr:rowOff>
    </xdr:from>
    <xdr:to>
      <xdr:col>17</xdr:col>
      <xdr:colOff>352424</xdr:colOff>
      <xdr:row>18</xdr:row>
      <xdr:rowOff>38100</xdr:rowOff>
    </xdr:to>
    <xdr:graphicFrame macro="">
      <xdr:nvGraphicFramePr>
        <xdr:cNvPr id="1034" name="Chart 4">
          <a:extLst>
            <a:ext uri="{FF2B5EF4-FFF2-40B4-BE49-F238E27FC236}">
              <a16:creationId xmlns:a16="http://schemas.microsoft.com/office/drawing/2014/main" id="{FD68AEF8-5E11-DA07-7247-B1A1534A1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9525</xdr:colOff>
      <xdr:row>0</xdr:row>
      <xdr:rowOff>47625</xdr:rowOff>
    </xdr:from>
    <xdr:to>
      <xdr:col>26</xdr:col>
      <xdr:colOff>295275</xdr:colOff>
      <xdr:row>18</xdr:row>
      <xdr:rowOff>76200</xdr:rowOff>
    </xdr:to>
    <xdr:graphicFrame macro="">
      <xdr:nvGraphicFramePr>
        <xdr:cNvPr id="52237" name="Chart 1">
          <a:extLst>
            <a:ext uri="{FF2B5EF4-FFF2-40B4-BE49-F238E27FC236}">
              <a16:creationId xmlns:a16="http://schemas.microsoft.com/office/drawing/2014/main" id="{3A7ABF2E-5E62-FC37-F5EA-A6159C18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95250</xdr:colOff>
      <xdr:row>0</xdr:row>
      <xdr:rowOff>57150</xdr:rowOff>
    </xdr:from>
    <xdr:to>
      <xdr:col>17</xdr:col>
      <xdr:colOff>457200</xdr:colOff>
      <xdr:row>18</xdr:row>
      <xdr:rowOff>95250</xdr:rowOff>
    </xdr:to>
    <xdr:graphicFrame macro="">
      <xdr:nvGraphicFramePr>
        <xdr:cNvPr id="52238" name="Chart 2">
          <a:extLst>
            <a:ext uri="{FF2B5EF4-FFF2-40B4-BE49-F238E27FC236}">
              <a16:creationId xmlns:a16="http://schemas.microsoft.com/office/drawing/2014/main" id="{AF9D24BE-3E80-8201-22AC-B933B9604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0</xdr:rowOff>
    </xdr:from>
    <xdr:to>
      <xdr:col>11</xdr:col>
      <xdr:colOff>200025</xdr:colOff>
      <xdr:row>20</xdr:row>
      <xdr:rowOff>104774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7F20188C-41E3-3AA7-FD10-E6E71781ED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133350</xdr:colOff>
      <xdr:row>20</xdr:row>
      <xdr:rowOff>104775</xdr:rowOff>
    </xdr:from>
    <xdr:to>
      <xdr:col>41</xdr:col>
      <xdr:colOff>57150</xdr:colOff>
      <xdr:row>41</xdr:row>
      <xdr:rowOff>66675</xdr:rowOff>
    </xdr:to>
    <xdr:graphicFrame macro="">
      <xdr:nvGraphicFramePr>
        <xdr:cNvPr id="50198" name="Chart 1031">
          <a:extLst>
            <a:ext uri="{FF2B5EF4-FFF2-40B4-BE49-F238E27FC236}">
              <a16:creationId xmlns:a16="http://schemas.microsoft.com/office/drawing/2014/main" id="{5C6F8866-607D-5BAE-DE4C-967B8982B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66675</xdr:colOff>
      <xdr:row>0</xdr:row>
      <xdr:rowOff>0</xdr:rowOff>
    </xdr:from>
    <xdr:to>
      <xdr:col>17</xdr:col>
      <xdr:colOff>400050</xdr:colOff>
      <xdr:row>18</xdr:row>
      <xdr:rowOff>57150</xdr:rowOff>
    </xdr:to>
    <xdr:graphicFrame macro="">
      <xdr:nvGraphicFramePr>
        <xdr:cNvPr id="50199" name="Chart 1032">
          <a:extLst>
            <a:ext uri="{FF2B5EF4-FFF2-40B4-BE49-F238E27FC236}">
              <a16:creationId xmlns:a16="http://schemas.microsoft.com/office/drawing/2014/main" id="{769329E5-4A94-EF61-1ECF-5A3836DAE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371475</xdr:colOff>
      <xdr:row>21</xdr:row>
      <xdr:rowOff>95250</xdr:rowOff>
    </xdr:from>
    <xdr:to>
      <xdr:col>20</xdr:col>
      <xdr:colOff>342900</xdr:colOff>
      <xdr:row>42</xdr:row>
      <xdr:rowOff>76200</xdr:rowOff>
    </xdr:to>
    <xdr:graphicFrame macro="">
      <xdr:nvGraphicFramePr>
        <xdr:cNvPr id="50200" name="Chart 1033">
          <a:extLst>
            <a:ext uri="{FF2B5EF4-FFF2-40B4-BE49-F238E27FC236}">
              <a16:creationId xmlns:a16="http://schemas.microsoft.com/office/drawing/2014/main" id="{6F79F29C-CC75-5392-00A8-83B0F5104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28575</xdr:colOff>
      <xdr:row>0</xdr:row>
      <xdr:rowOff>0</xdr:rowOff>
    </xdr:from>
    <xdr:to>
      <xdr:col>45</xdr:col>
      <xdr:colOff>495300</xdr:colOff>
      <xdr:row>18</xdr:row>
      <xdr:rowOff>57150</xdr:rowOff>
    </xdr:to>
    <xdr:graphicFrame macro="">
      <xdr:nvGraphicFramePr>
        <xdr:cNvPr id="50201" name="Chart 1034">
          <a:extLst>
            <a:ext uri="{FF2B5EF4-FFF2-40B4-BE49-F238E27FC236}">
              <a16:creationId xmlns:a16="http://schemas.microsoft.com/office/drawing/2014/main" id="{0D50FFD9-BC49-56D6-9B1E-6DD98B387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0</xdr:colOff>
      <xdr:row>43</xdr:row>
      <xdr:rowOff>0</xdr:rowOff>
    </xdr:from>
    <xdr:to>
      <xdr:col>43</xdr:col>
      <xdr:colOff>590550</xdr:colOff>
      <xdr:row>63</xdr:row>
      <xdr:rowOff>142875</xdr:rowOff>
    </xdr:to>
    <xdr:graphicFrame macro="">
      <xdr:nvGraphicFramePr>
        <xdr:cNvPr id="50202" name="Chart 1035">
          <a:extLst>
            <a:ext uri="{FF2B5EF4-FFF2-40B4-BE49-F238E27FC236}">
              <a16:creationId xmlns:a16="http://schemas.microsoft.com/office/drawing/2014/main" id="{13A9FEA7-C910-5147-0332-B4C3BF931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bulletin.html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vsolj.cetus-net.org/bulletin.html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drawing" Target="../drawings/drawing1.xm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s://www.aavso.org/ejaavso" TargetMode="External"/><Relationship Id="rId25" Type="http://schemas.openxmlformats.org/officeDocument/2006/relationships/hyperlink" Target="http://vsolj.cetus-net.org/bulletin.html" TargetMode="External"/><Relationship Id="rId33" Type="http://schemas.openxmlformats.org/officeDocument/2006/relationships/printerSettings" Target="../printerSettings/printerSettings1.bin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cdsbib.u-strasbg.fr/cgi-bin/cdsbib?1990RMxAA..21..381G" TargetMode="External"/><Relationship Id="rId32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vsolj.cetus-net.org/bulletin.html" TargetMode="External"/><Relationship Id="rId23" Type="http://schemas.openxmlformats.org/officeDocument/2006/relationships/hyperlink" Target="http://cdsbib.u-strasbg.fr/cgi-bin/cdsbib?1990RMxAA..21..381G" TargetMode="External"/><Relationship Id="rId28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s://www.aavso.org/ejaavso" TargetMode="External"/><Relationship Id="rId22" Type="http://schemas.openxmlformats.org/officeDocument/2006/relationships/hyperlink" Target="http://cdsbib.u-strasbg.fr/cgi-bin/cdsbib?1990RMxAA..21..381G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konkoly.hu/cgi-bin/IBVS?299" TargetMode="External"/><Relationship Id="rId21" Type="http://schemas.openxmlformats.org/officeDocument/2006/relationships/hyperlink" Target="http://www.bav-astro.de/sfs/BAVM_link.php?BAVMnr=12" TargetMode="External"/><Relationship Id="rId42" Type="http://schemas.openxmlformats.org/officeDocument/2006/relationships/hyperlink" Target="http://www.konkoly.hu/cgi-bin/IBVS?299" TargetMode="External"/><Relationship Id="rId63" Type="http://schemas.openxmlformats.org/officeDocument/2006/relationships/hyperlink" Target="http://www.konkoly.hu/cgi-bin/IBVS?119" TargetMode="External"/><Relationship Id="rId84" Type="http://schemas.openxmlformats.org/officeDocument/2006/relationships/hyperlink" Target="http://www.bav-astro.de/sfs/BAVM_link.php?BAVMnr=18" TargetMode="External"/><Relationship Id="rId138" Type="http://schemas.openxmlformats.org/officeDocument/2006/relationships/hyperlink" Target="http://www.konkoly.hu/cgi-bin/IBVS?795" TargetMode="External"/><Relationship Id="rId159" Type="http://schemas.openxmlformats.org/officeDocument/2006/relationships/hyperlink" Target="http://www.konkoly.hu/cgi-bin/IBVS?775" TargetMode="External"/><Relationship Id="rId170" Type="http://schemas.openxmlformats.org/officeDocument/2006/relationships/hyperlink" Target="http://www.konkoly.hu/cgi-bin/IBVS?795" TargetMode="External"/><Relationship Id="rId191" Type="http://schemas.openxmlformats.org/officeDocument/2006/relationships/hyperlink" Target="http://vsolj.cetus-net.org/no47.pdf" TargetMode="External"/><Relationship Id="rId205" Type="http://schemas.openxmlformats.org/officeDocument/2006/relationships/hyperlink" Target="http://www.bav-astro.de/sfs/BAVM_link.php?BAVMnr=132" TargetMode="External"/><Relationship Id="rId226" Type="http://schemas.openxmlformats.org/officeDocument/2006/relationships/hyperlink" Target="http://var.astro.cz/oejv/issues/oejv0137.pdf" TargetMode="External"/><Relationship Id="rId247" Type="http://schemas.openxmlformats.org/officeDocument/2006/relationships/hyperlink" Target="http://www.konkoly.hu/cgi-bin/IBVS?5924" TargetMode="External"/><Relationship Id="rId107" Type="http://schemas.openxmlformats.org/officeDocument/2006/relationships/hyperlink" Target="http://www.konkoly.hu/cgi-bin/IBVS?180" TargetMode="External"/><Relationship Id="rId11" Type="http://schemas.openxmlformats.org/officeDocument/2006/relationships/hyperlink" Target="http://www.bav-astro.de/sfs/BAVM_link.php?BAVMnr=8" TargetMode="External"/><Relationship Id="rId32" Type="http://schemas.openxmlformats.org/officeDocument/2006/relationships/hyperlink" Target="http://www.bav-astro.de/sfs/BAVM_link.php?BAVMnr=13" TargetMode="External"/><Relationship Id="rId53" Type="http://schemas.openxmlformats.org/officeDocument/2006/relationships/hyperlink" Target="http://www.konkoly.hu/cgi-bin/IBVS?299" TargetMode="External"/><Relationship Id="rId74" Type="http://schemas.openxmlformats.org/officeDocument/2006/relationships/hyperlink" Target="http://www.konkoly.hu/cgi-bin/IBVS?299" TargetMode="External"/><Relationship Id="rId128" Type="http://schemas.openxmlformats.org/officeDocument/2006/relationships/hyperlink" Target="http://www.konkoly.hu/cgi-bin/IBVS?1255" TargetMode="External"/><Relationship Id="rId149" Type="http://schemas.openxmlformats.org/officeDocument/2006/relationships/hyperlink" Target="http://www.konkoly.hu/cgi-bin/IBVS?775" TargetMode="External"/><Relationship Id="rId5" Type="http://schemas.openxmlformats.org/officeDocument/2006/relationships/hyperlink" Target="http://www.bav-astro.de/sfs/BAVM_link.php?BAVMnr=8" TargetMode="External"/><Relationship Id="rId95" Type="http://schemas.openxmlformats.org/officeDocument/2006/relationships/hyperlink" Target="http://www.konkoly.hu/cgi-bin/IBVS?129" TargetMode="External"/><Relationship Id="rId160" Type="http://schemas.openxmlformats.org/officeDocument/2006/relationships/hyperlink" Target="http://www.konkoly.hu/cgi-bin/IBVS?795" TargetMode="External"/><Relationship Id="rId181" Type="http://schemas.openxmlformats.org/officeDocument/2006/relationships/hyperlink" Target="http://vsolj.cetus-net.org/no47.pdf" TargetMode="External"/><Relationship Id="rId216" Type="http://schemas.openxmlformats.org/officeDocument/2006/relationships/hyperlink" Target="http://www.bav-astro.de/sfs/BAVM_link.php?BAVMnr=171" TargetMode="External"/><Relationship Id="rId237" Type="http://schemas.openxmlformats.org/officeDocument/2006/relationships/hyperlink" Target="http://var.astro.cz/oejv/issues/oejv0094.pdf" TargetMode="External"/><Relationship Id="rId22" Type="http://schemas.openxmlformats.org/officeDocument/2006/relationships/hyperlink" Target="http://www.bav-astro.de/sfs/BAVM_link.php?BAVMnr=12" TargetMode="External"/><Relationship Id="rId43" Type="http://schemas.openxmlformats.org/officeDocument/2006/relationships/hyperlink" Target="http://www.konkoly.hu/cgi-bin/IBVS?299" TargetMode="External"/><Relationship Id="rId64" Type="http://schemas.openxmlformats.org/officeDocument/2006/relationships/hyperlink" Target="http://www.konkoly.hu/cgi-bin/IBVS?299" TargetMode="External"/><Relationship Id="rId118" Type="http://schemas.openxmlformats.org/officeDocument/2006/relationships/hyperlink" Target="http://www.konkoly.hu/cgi-bin/IBVS?299" TargetMode="External"/><Relationship Id="rId139" Type="http://schemas.openxmlformats.org/officeDocument/2006/relationships/hyperlink" Target="http://www.konkoly.hu/cgi-bin/IBVS?795" TargetMode="External"/><Relationship Id="rId85" Type="http://schemas.openxmlformats.org/officeDocument/2006/relationships/hyperlink" Target="http://www.konkoly.hu/cgi-bin/IBVS?119" TargetMode="External"/><Relationship Id="rId150" Type="http://schemas.openxmlformats.org/officeDocument/2006/relationships/hyperlink" Target="http://www.konkoly.hu/cgi-bin/IBVS?795" TargetMode="External"/><Relationship Id="rId171" Type="http://schemas.openxmlformats.org/officeDocument/2006/relationships/hyperlink" Target="http://www.konkoly.hu/cgi-bin/IBVS?779" TargetMode="External"/><Relationship Id="rId192" Type="http://schemas.openxmlformats.org/officeDocument/2006/relationships/hyperlink" Target="http://vsolj.cetus-net.org/no47.pdf" TargetMode="External"/><Relationship Id="rId206" Type="http://schemas.openxmlformats.org/officeDocument/2006/relationships/hyperlink" Target="http://www.bav-astro.de/sfs/BAVM_link.php?BAVMnr=143" TargetMode="External"/><Relationship Id="rId227" Type="http://schemas.openxmlformats.org/officeDocument/2006/relationships/hyperlink" Target="http://www.bav-astro.de/sfs/BAVM_link.php?BAVMnr=178" TargetMode="External"/><Relationship Id="rId248" Type="http://schemas.openxmlformats.org/officeDocument/2006/relationships/hyperlink" Target="http://www.konkoly.hu/cgi-bin/IBVS?5988" TargetMode="External"/><Relationship Id="rId12" Type="http://schemas.openxmlformats.org/officeDocument/2006/relationships/hyperlink" Target="http://www.bav-astro.de/sfs/BAVM_link.php?BAVMnr=10" TargetMode="External"/><Relationship Id="rId33" Type="http://schemas.openxmlformats.org/officeDocument/2006/relationships/hyperlink" Target="http://www.bav-astro.de/sfs/BAVM_link.php?BAVMnr=13" TargetMode="External"/><Relationship Id="rId108" Type="http://schemas.openxmlformats.org/officeDocument/2006/relationships/hyperlink" Target="http://www.konkoly.hu/cgi-bin/IBVS?221" TargetMode="External"/><Relationship Id="rId129" Type="http://schemas.openxmlformats.org/officeDocument/2006/relationships/hyperlink" Target="http://www.konkoly.hu/cgi-bin/IBVS?795" TargetMode="External"/><Relationship Id="rId54" Type="http://schemas.openxmlformats.org/officeDocument/2006/relationships/hyperlink" Target="http://www.konkoly.hu/cgi-bin/IBVS?299" TargetMode="External"/><Relationship Id="rId70" Type="http://schemas.openxmlformats.org/officeDocument/2006/relationships/hyperlink" Target="http://www.konkoly.hu/cgi-bin/IBVS?187" TargetMode="External"/><Relationship Id="rId75" Type="http://schemas.openxmlformats.org/officeDocument/2006/relationships/hyperlink" Target="http://www.bav-astro.de/sfs/BAVM_link.php?BAVMnr=18" TargetMode="External"/><Relationship Id="rId91" Type="http://schemas.openxmlformats.org/officeDocument/2006/relationships/hyperlink" Target="http://www.konkoly.hu/cgi-bin/IBVS?119" TargetMode="External"/><Relationship Id="rId96" Type="http://schemas.openxmlformats.org/officeDocument/2006/relationships/hyperlink" Target="http://www.konkoly.hu/cgi-bin/IBVS?129" TargetMode="External"/><Relationship Id="rId140" Type="http://schemas.openxmlformats.org/officeDocument/2006/relationships/hyperlink" Target="http://www.konkoly.hu/cgi-bin/IBVS?795" TargetMode="External"/><Relationship Id="rId145" Type="http://schemas.openxmlformats.org/officeDocument/2006/relationships/hyperlink" Target="http://www.konkoly.hu/cgi-bin/IBVS?775" TargetMode="External"/><Relationship Id="rId161" Type="http://schemas.openxmlformats.org/officeDocument/2006/relationships/hyperlink" Target="http://www.konkoly.hu/cgi-bin/IBVS?795" TargetMode="External"/><Relationship Id="rId166" Type="http://schemas.openxmlformats.org/officeDocument/2006/relationships/hyperlink" Target="http://www.konkoly.hu/cgi-bin/IBVS?795" TargetMode="External"/><Relationship Id="rId182" Type="http://schemas.openxmlformats.org/officeDocument/2006/relationships/hyperlink" Target="http://vsolj.cetus-net.org/no47.pdf" TargetMode="External"/><Relationship Id="rId187" Type="http://schemas.openxmlformats.org/officeDocument/2006/relationships/hyperlink" Target="http://www.konkoly.hu/cgi-bin/IBVS?1938" TargetMode="External"/><Relationship Id="rId217" Type="http://schemas.openxmlformats.org/officeDocument/2006/relationships/hyperlink" Target="http://var.astro.cz/oejv/issues/oejv0003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bav-astro.de/sfs/BAVM_link.php?BAVMnr=8" TargetMode="External"/><Relationship Id="rId212" Type="http://schemas.openxmlformats.org/officeDocument/2006/relationships/hyperlink" Target="http://www.konkoly.hu/cgi-bin/IBVS?5636" TargetMode="External"/><Relationship Id="rId233" Type="http://schemas.openxmlformats.org/officeDocument/2006/relationships/hyperlink" Target="http://vsolj.cetus-net.org/no46.pdf" TargetMode="External"/><Relationship Id="rId238" Type="http://schemas.openxmlformats.org/officeDocument/2006/relationships/hyperlink" Target="http://www.aavso.org/sites/default/files/jaavso/v36n2/171.pdf" TargetMode="External"/><Relationship Id="rId254" Type="http://schemas.openxmlformats.org/officeDocument/2006/relationships/hyperlink" Target="http://vsolj.cetus-net.org/vsoljno55.pdf" TargetMode="External"/><Relationship Id="rId23" Type="http://schemas.openxmlformats.org/officeDocument/2006/relationships/hyperlink" Target="http://www.bav-astro.de/sfs/BAVM_link.php?BAVMnr=12" TargetMode="External"/><Relationship Id="rId28" Type="http://schemas.openxmlformats.org/officeDocument/2006/relationships/hyperlink" Target="http://www.bav-astro.de/sfs/BAVM_link.php?BAVMnr=12" TargetMode="External"/><Relationship Id="rId49" Type="http://schemas.openxmlformats.org/officeDocument/2006/relationships/hyperlink" Target="http://www.bav-astro.de/sfs/BAVM_link.php?BAVMnr=15" TargetMode="External"/><Relationship Id="rId114" Type="http://schemas.openxmlformats.org/officeDocument/2006/relationships/hyperlink" Target="http://www.konkoly.hu/cgi-bin/IBVS?221" TargetMode="External"/><Relationship Id="rId119" Type="http://schemas.openxmlformats.org/officeDocument/2006/relationships/hyperlink" Target="http://www.konkoly.hu/cgi-bin/IBVS?247" TargetMode="External"/><Relationship Id="rId44" Type="http://schemas.openxmlformats.org/officeDocument/2006/relationships/hyperlink" Target="http://www.konkoly.hu/cgi-bin/IBVS?299" TargetMode="External"/><Relationship Id="rId60" Type="http://schemas.openxmlformats.org/officeDocument/2006/relationships/hyperlink" Target="http://www.bav-astro.de/sfs/BAVM_link.php?BAVMnr=15" TargetMode="External"/><Relationship Id="rId65" Type="http://schemas.openxmlformats.org/officeDocument/2006/relationships/hyperlink" Target="http://www.konkoly.hu/cgi-bin/IBVS?299" TargetMode="External"/><Relationship Id="rId81" Type="http://schemas.openxmlformats.org/officeDocument/2006/relationships/hyperlink" Target="http://www.bav-astro.de/sfs/BAVM_link.php?BAVMnr=18" TargetMode="External"/><Relationship Id="rId86" Type="http://schemas.openxmlformats.org/officeDocument/2006/relationships/hyperlink" Target="http://www.konkoly.hu/cgi-bin/IBVS?119" TargetMode="External"/><Relationship Id="rId130" Type="http://schemas.openxmlformats.org/officeDocument/2006/relationships/hyperlink" Target="http://www.konkoly.hu/cgi-bin/IBVS?795" TargetMode="External"/><Relationship Id="rId135" Type="http://schemas.openxmlformats.org/officeDocument/2006/relationships/hyperlink" Target="http://www.konkoly.hu/cgi-bin/IBVS?775" TargetMode="External"/><Relationship Id="rId151" Type="http://schemas.openxmlformats.org/officeDocument/2006/relationships/hyperlink" Target="http://www.konkoly.hu/cgi-bin/IBVS?775" TargetMode="External"/><Relationship Id="rId156" Type="http://schemas.openxmlformats.org/officeDocument/2006/relationships/hyperlink" Target="http://www.konkoly.hu/cgi-bin/IBVS?328" TargetMode="External"/><Relationship Id="rId177" Type="http://schemas.openxmlformats.org/officeDocument/2006/relationships/hyperlink" Target="http://www.konkoly.hu/cgi-bin/IBVS?1249" TargetMode="External"/><Relationship Id="rId198" Type="http://schemas.openxmlformats.org/officeDocument/2006/relationships/hyperlink" Target="http://www.konkoly.hu/cgi-bin/IBVS?4340" TargetMode="External"/><Relationship Id="rId172" Type="http://schemas.openxmlformats.org/officeDocument/2006/relationships/hyperlink" Target="http://www.bav-astro.de/sfs/BAVM_link.php?BAVMnr=28" TargetMode="External"/><Relationship Id="rId193" Type="http://schemas.openxmlformats.org/officeDocument/2006/relationships/hyperlink" Target="http://www.bav-astro.de/sfs/BAVM_link.php?BAVMnr=52" TargetMode="External"/><Relationship Id="rId202" Type="http://schemas.openxmlformats.org/officeDocument/2006/relationships/hyperlink" Target="http://www.bav-astro.de/sfs/BAVM_link.php?BAVMnr=101" TargetMode="External"/><Relationship Id="rId207" Type="http://schemas.openxmlformats.org/officeDocument/2006/relationships/hyperlink" Target="http://www.bav-astro.de/sfs/BAVM_link.php?BAVMnr=158" TargetMode="External"/><Relationship Id="rId223" Type="http://schemas.openxmlformats.org/officeDocument/2006/relationships/hyperlink" Target="http://www.konkoly.hu/cgi-bin/IBVS?5636" TargetMode="External"/><Relationship Id="rId228" Type="http://schemas.openxmlformats.org/officeDocument/2006/relationships/hyperlink" Target="http://www.bav-astro.de/sfs/BAVM_link.php?BAVMnr=178" TargetMode="External"/><Relationship Id="rId244" Type="http://schemas.openxmlformats.org/officeDocument/2006/relationships/hyperlink" Target="http://vsolj.cetus-net.org/vsoljno50.pdf" TargetMode="External"/><Relationship Id="rId249" Type="http://schemas.openxmlformats.org/officeDocument/2006/relationships/hyperlink" Target="http://var.astro.cz/oejv/issues/oejv0137.pdf" TargetMode="External"/><Relationship Id="rId13" Type="http://schemas.openxmlformats.org/officeDocument/2006/relationships/hyperlink" Target="http://www.konkoly.hu/cgi-bin/IBVS?119" TargetMode="External"/><Relationship Id="rId18" Type="http://schemas.openxmlformats.org/officeDocument/2006/relationships/hyperlink" Target="http://www.bav-astro.de/sfs/BAVM_link.php?BAVMnr=12" TargetMode="External"/><Relationship Id="rId39" Type="http://schemas.openxmlformats.org/officeDocument/2006/relationships/hyperlink" Target="http://www.konkoly.hu/cgi-bin/IBVS?299" TargetMode="External"/><Relationship Id="rId109" Type="http://schemas.openxmlformats.org/officeDocument/2006/relationships/hyperlink" Target="http://www.konkoly.hu/cgi-bin/IBVS?180" TargetMode="External"/><Relationship Id="rId34" Type="http://schemas.openxmlformats.org/officeDocument/2006/relationships/hyperlink" Target="http://www.bav-astro.de/sfs/BAVM_link.php?BAVMnr=13" TargetMode="External"/><Relationship Id="rId50" Type="http://schemas.openxmlformats.org/officeDocument/2006/relationships/hyperlink" Target="http://www.konkoly.hu/cgi-bin/IBVS?299" TargetMode="External"/><Relationship Id="rId55" Type="http://schemas.openxmlformats.org/officeDocument/2006/relationships/hyperlink" Target="http://www.konkoly.hu/cgi-bin/IBVS?299" TargetMode="External"/><Relationship Id="rId76" Type="http://schemas.openxmlformats.org/officeDocument/2006/relationships/hyperlink" Target="http://www.konkoly.hu/cgi-bin/IBVS?114" TargetMode="External"/><Relationship Id="rId97" Type="http://schemas.openxmlformats.org/officeDocument/2006/relationships/hyperlink" Target="http://www.konkoly.hu/cgi-bin/IBVS?129" TargetMode="External"/><Relationship Id="rId104" Type="http://schemas.openxmlformats.org/officeDocument/2006/relationships/hyperlink" Target="http://www.konkoly.hu/cgi-bin/IBVS?299" TargetMode="External"/><Relationship Id="rId120" Type="http://schemas.openxmlformats.org/officeDocument/2006/relationships/hyperlink" Target="http://www.konkoly.hu/cgi-bin/IBVS?247" TargetMode="External"/><Relationship Id="rId125" Type="http://schemas.openxmlformats.org/officeDocument/2006/relationships/hyperlink" Target="http://www.konkoly.hu/cgi-bin/IBVS?795" TargetMode="External"/><Relationship Id="rId141" Type="http://schemas.openxmlformats.org/officeDocument/2006/relationships/hyperlink" Target="http://www.konkoly.hu/cgi-bin/IBVS?775" TargetMode="External"/><Relationship Id="rId146" Type="http://schemas.openxmlformats.org/officeDocument/2006/relationships/hyperlink" Target="http://www.konkoly.hu/cgi-bin/IBVS?795" TargetMode="External"/><Relationship Id="rId167" Type="http://schemas.openxmlformats.org/officeDocument/2006/relationships/hyperlink" Target="http://www.konkoly.hu/cgi-bin/IBVS?795" TargetMode="External"/><Relationship Id="rId188" Type="http://schemas.openxmlformats.org/officeDocument/2006/relationships/hyperlink" Target="http://www.bav-astro.de/sfs/BAVM_link.php?BAVMnr=46" TargetMode="External"/><Relationship Id="rId7" Type="http://schemas.openxmlformats.org/officeDocument/2006/relationships/hyperlink" Target="http://www.bav-astro.de/sfs/BAVM_link.php?BAVMnr=8" TargetMode="External"/><Relationship Id="rId71" Type="http://schemas.openxmlformats.org/officeDocument/2006/relationships/hyperlink" Target="http://www.konkoly.hu/cgi-bin/IBVS?299" TargetMode="External"/><Relationship Id="rId92" Type="http://schemas.openxmlformats.org/officeDocument/2006/relationships/hyperlink" Target="http://www.konkoly.hu/cgi-bin/IBVS?119" TargetMode="External"/><Relationship Id="rId162" Type="http://schemas.openxmlformats.org/officeDocument/2006/relationships/hyperlink" Target="http://www.konkoly.hu/cgi-bin/IBVS?775" TargetMode="External"/><Relationship Id="rId183" Type="http://schemas.openxmlformats.org/officeDocument/2006/relationships/hyperlink" Target="http://www.konkoly.hu/cgi-bin/IBVS?1938" TargetMode="External"/><Relationship Id="rId213" Type="http://schemas.openxmlformats.org/officeDocument/2006/relationships/hyperlink" Target="http://vsolj.cetus-net.org/no42.pdf" TargetMode="External"/><Relationship Id="rId218" Type="http://schemas.openxmlformats.org/officeDocument/2006/relationships/hyperlink" Target="http://www.bav-astro.de/sfs/BAVM_link.php?BAVMnr=173" TargetMode="External"/><Relationship Id="rId234" Type="http://schemas.openxmlformats.org/officeDocument/2006/relationships/hyperlink" Target="http://www.aavso.org/sites/default/files/jaavso/v36n2/171.pdf" TargetMode="External"/><Relationship Id="rId239" Type="http://schemas.openxmlformats.org/officeDocument/2006/relationships/hyperlink" Target="http://www.aavso.org/sites/default/files/jaavso/v36n2/186.pdf" TargetMode="External"/><Relationship Id="rId2" Type="http://schemas.openxmlformats.org/officeDocument/2006/relationships/hyperlink" Target="http://www.konkoly.hu/cgi-bin/IBVS?119" TargetMode="External"/><Relationship Id="rId29" Type="http://schemas.openxmlformats.org/officeDocument/2006/relationships/hyperlink" Target="http://www.bav-astro.de/sfs/BAVM_link.php?BAVMnr=12" TargetMode="External"/><Relationship Id="rId250" Type="http://schemas.openxmlformats.org/officeDocument/2006/relationships/hyperlink" Target="http://vsolj.cetus-net.org/vsoljno53.pdf" TargetMode="External"/><Relationship Id="rId255" Type="http://schemas.openxmlformats.org/officeDocument/2006/relationships/hyperlink" Target="http://www.konkoly.hu/cgi-bin/IBVS?6042" TargetMode="External"/><Relationship Id="rId24" Type="http://schemas.openxmlformats.org/officeDocument/2006/relationships/hyperlink" Target="http://www.bav-astro.de/sfs/BAVM_link.php?BAVMnr=12" TargetMode="External"/><Relationship Id="rId40" Type="http://schemas.openxmlformats.org/officeDocument/2006/relationships/hyperlink" Target="http://www.bav-astro.de/sfs/BAVM_link.php?BAVMnr=13" TargetMode="External"/><Relationship Id="rId45" Type="http://schemas.openxmlformats.org/officeDocument/2006/relationships/hyperlink" Target="http://www.konkoly.hu/cgi-bin/IBVS?119" TargetMode="External"/><Relationship Id="rId66" Type="http://schemas.openxmlformats.org/officeDocument/2006/relationships/hyperlink" Target="http://www.konkoly.hu/cgi-bin/IBVS?299" TargetMode="External"/><Relationship Id="rId87" Type="http://schemas.openxmlformats.org/officeDocument/2006/relationships/hyperlink" Target="http://www.konkoly.hu/cgi-bin/IBVS?119" TargetMode="External"/><Relationship Id="rId110" Type="http://schemas.openxmlformats.org/officeDocument/2006/relationships/hyperlink" Target="http://www.konkoly.hu/cgi-bin/IBVS?180" TargetMode="External"/><Relationship Id="rId115" Type="http://schemas.openxmlformats.org/officeDocument/2006/relationships/hyperlink" Target="http://www.konkoly.hu/cgi-bin/IBVS?221" TargetMode="External"/><Relationship Id="rId131" Type="http://schemas.openxmlformats.org/officeDocument/2006/relationships/hyperlink" Target="http://www.konkoly.hu/cgi-bin/IBVS?795" TargetMode="External"/><Relationship Id="rId136" Type="http://schemas.openxmlformats.org/officeDocument/2006/relationships/hyperlink" Target="http://www.konkoly.hu/cgi-bin/IBVS?795" TargetMode="External"/><Relationship Id="rId157" Type="http://schemas.openxmlformats.org/officeDocument/2006/relationships/hyperlink" Target="http://www.konkoly.hu/cgi-bin/IBVS?795" TargetMode="External"/><Relationship Id="rId178" Type="http://schemas.openxmlformats.org/officeDocument/2006/relationships/hyperlink" Target="http://www.konkoly.hu/cgi-bin/IBVS?1119" TargetMode="External"/><Relationship Id="rId61" Type="http://schemas.openxmlformats.org/officeDocument/2006/relationships/hyperlink" Target="http://www.bav-astro.de/sfs/BAVM_link.php?BAVMnr=15" TargetMode="External"/><Relationship Id="rId82" Type="http://schemas.openxmlformats.org/officeDocument/2006/relationships/hyperlink" Target="http://www.konkoly.hu/cgi-bin/IBVS?299" TargetMode="External"/><Relationship Id="rId152" Type="http://schemas.openxmlformats.org/officeDocument/2006/relationships/hyperlink" Target="http://www.konkoly.hu/cgi-bin/IBVS?328" TargetMode="External"/><Relationship Id="rId173" Type="http://schemas.openxmlformats.org/officeDocument/2006/relationships/hyperlink" Target="http://www.bav-astro.de/sfs/BAVM_link.php?BAVMnr=28" TargetMode="External"/><Relationship Id="rId194" Type="http://schemas.openxmlformats.org/officeDocument/2006/relationships/hyperlink" Target="http://www.bav-astro.de/sfs/BAVM_link.php?BAVMnr=56" TargetMode="External"/><Relationship Id="rId199" Type="http://schemas.openxmlformats.org/officeDocument/2006/relationships/hyperlink" Target="http://vsolj.cetus-net.org/no47.pdf" TargetMode="External"/><Relationship Id="rId203" Type="http://schemas.openxmlformats.org/officeDocument/2006/relationships/hyperlink" Target="http://vsolj.cetus-net.org/no47.pdf" TargetMode="External"/><Relationship Id="rId208" Type="http://schemas.openxmlformats.org/officeDocument/2006/relationships/hyperlink" Target="http://www.bav-astro.de/sfs/BAVM_link.php?BAVMnr=158" TargetMode="External"/><Relationship Id="rId229" Type="http://schemas.openxmlformats.org/officeDocument/2006/relationships/hyperlink" Target="http://www.bav-astro.de/sfs/BAVM_link.php?BAVMnr=187" TargetMode="External"/><Relationship Id="rId19" Type="http://schemas.openxmlformats.org/officeDocument/2006/relationships/hyperlink" Target="http://www.bav-astro.de/sfs/BAVM_link.php?BAVMnr=12" TargetMode="External"/><Relationship Id="rId224" Type="http://schemas.openxmlformats.org/officeDocument/2006/relationships/hyperlink" Target="http://vsolj.cetus-net.org/no44.pdf" TargetMode="External"/><Relationship Id="rId240" Type="http://schemas.openxmlformats.org/officeDocument/2006/relationships/hyperlink" Target="http://www.bav-astro.de/sfs/BAVM_link.php?BAVMnr=203" TargetMode="External"/><Relationship Id="rId245" Type="http://schemas.openxmlformats.org/officeDocument/2006/relationships/hyperlink" Target="http://www.konkoly.hu/cgi-bin/IBVS?5924" TargetMode="External"/><Relationship Id="rId14" Type="http://schemas.openxmlformats.org/officeDocument/2006/relationships/hyperlink" Target="http://www.bav-astro.de/sfs/BAVM_link.php?BAVMnr=10" TargetMode="External"/><Relationship Id="rId30" Type="http://schemas.openxmlformats.org/officeDocument/2006/relationships/hyperlink" Target="http://www.bav-astro.de/sfs/BAVM_link.php?BAVMnr=12" TargetMode="External"/><Relationship Id="rId35" Type="http://schemas.openxmlformats.org/officeDocument/2006/relationships/hyperlink" Target="http://www.bav-astro.de/sfs/BAVM_link.php?BAVMnr=13" TargetMode="External"/><Relationship Id="rId56" Type="http://schemas.openxmlformats.org/officeDocument/2006/relationships/hyperlink" Target="http://www.konkoly.hu/cgi-bin/IBVS?299" TargetMode="External"/><Relationship Id="rId77" Type="http://schemas.openxmlformats.org/officeDocument/2006/relationships/hyperlink" Target="http://www.konkoly.hu/cgi-bin/IBVS?129" TargetMode="External"/><Relationship Id="rId100" Type="http://schemas.openxmlformats.org/officeDocument/2006/relationships/hyperlink" Target="http://www.konkoly.hu/cgi-bin/IBVS?129" TargetMode="External"/><Relationship Id="rId105" Type="http://schemas.openxmlformats.org/officeDocument/2006/relationships/hyperlink" Target="http://www.konkoly.hu/cgi-bin/IBVS?299" TargetMode="External"/><Relationship Id="rId126" Type="http://schemas.openxmlformats.org/officeDocument/2006/relationships/hyperlink" Target="http://www.konkoly.hu/cgi-bin/IBVS?795" TargetMode="External"/><Relationship Id="rId147" Type="http://schemas.openxmlformats.org/officeDocument/2006/relationships/hyperlink" Target="http://www.konkoly.hu/cgi-bin/IBVS?795" TargetMode="External"/><Relationship Id="rId168" Type="http://schemas.openxmlformats.org/officeDocument/2006/relationships/hyperlink" Target="http://www.konkoly.hu/cgi-bin/IBVS?795" TargetMode="External"/><Relationship Id="rId8" Type="http://schemas.openxmlformats.org/officeDocument/2006/relationships/hyperlink" Target="http://www.bav-astro.de/sfs/BAVM_link.php?BAVMnr=8" TargetMode="External"/><Relationship Id="rId51" Type="http://schemas.openxmlformats.org/officeDocument/2006/relationships/hyperlink" Target="http://www.bav-astro.de/sfs/BAVM_link.php?BAVMnr=15" TargetMode="External"/><Relationship Id="rId72" Type="http://schemas.openxmlformats.org/officeDocument/2006/relationships/hyperlink" Target="http://www.konkoly.hu/cgi-bin/IBVS?187" TargetMode="External"/><Relationship Id="rId93" Type="http://schemas.openxmlformats.org/officeDocument/2006/relationships/hyperlink" Target="http://www.konkoly.hu/cgi-bin/IBVS?129" TargetMode="External"/><Relationship Id="rId98" Type="http://schemas.openxmlformats.org/officeDocument/2006/relationships/hyperlink" Target="http://www.konkoly.hu/cgi-bin/IBVS?129" TargetMode="External"/><Relationship Id="rId121" Type="http://schemas.openxmlformats.org/officeDocument/2006/relationships/hyperlink" Target="http://www.konkoly.hu/cgi-bin/IBVS?247" TargetMode="External"/><Relationship Id="rId142" Type="http://schemas.openxmlformats.org/officeDocument/2006/relationships/hyperlink" Target="http://www.konkoly.hu/cgi-bin/IBVS?775" TargetMode="External"/><Relationship Id="rId163" Type="http://schemas.openxmlformats.org/officeDocument/2006/relationships/hyperlink" Target="http://www.konkoly.hu/cgi-bin/IBVS?795" TargetMode="External"/><Relationship Id="rId184" Type="http://schemas.openxmlformats.org/officeDocument/2006/relationships/hyperlink" Target="http://www.konkoly.hu/cgi-bin/IBVS?1938" TargetMode="External"/><Relationship Id="rId189" Type="http://schemas.openxmlformats.org/officeDocument/2006/relationships/hyperlink" Target="http://www.bav-astro.de/sfs/BAVM_link.php?BAVMnr=46" TargetMode="External"/><Relationship Id="rId219" Type="http://schemas.openxmlformats.org/officeDocument/2006/relationships/hyperlink" Target="http://www.bav-astro.de/sfs/BAVM_link.php?BAVMnr=174" TargetMode="External"/><Relationship Id="rId3" Type="http://schemas.openxmlformats.org/officeDocument/2006/relationships/hyperlink" Target="http://www.bav-astro.de/sfs/BAVM_link.php?BAVMnr=8" TargetMode="External"/><Relationship Id="rId214" Type="http://schemas.openxmlformats.org/officeDocument/2006/relationships/hyperlink" Target="http://www.bav-astro.de/sfs/BAVM_link.php?BAVMnr=172" TargetMode="External"/><Relationship Id="rId230" Type="http://schemas.openxmlformats.org/officeDocument/2006/relationships/hyperlink" Target="http://www.konkoly.hu/cgi-bin/IBVS?5753" TargetMode="External"/><Relationship Id="rId235" Type="http://schemas.openxmlformats.org/officeDocument/2006/relationships/hyperlink" Target="http://www.bav-astro.de/sfs/BAVM_link.php?BAVMnr=193" TargetMode="External"/><Relationship Id="rId251" Type="http://schemas.openxmlformats.org/officeDocument/2006/relationships/hyperlink" Target="http://vsolj.cetus-net.org/vsoljno53.pdf" TargetMode="External"/><Relationship Id="rId256" Type="http://schemas.openxmlformats.org/officeDocument/2006/relationships/hyperlink" Target="http://vsolj.cetus-net.org/vsoljno55.pdf" TargetMode="External"/><Relationship Id="rId25" Type="http://schemas.openxmlformats.org/officeDocument/2006/relationships/hyperlink" Target="http://www.bav-astro.de/sfs/BAVM_link.php?BAVMnr=12" TargetMode="External"/><Relationship Id="rId46" Type="http://schemas.openxmlformats.org/officeDocument/2006/relationships/hyperlink" Target="http://www.konkoly.hu/cgi-bin/IBVS?299" TargetMode="External"/><Relationship Id="rId67" Type="http://schemas.openxmlformats.org/officeDocument/2006/relationships/hyperlink" Target="http://www.konkoly.hu/cgi-bin/IBVS?299" TargetMode="External"/><Relationship Id="rId116" Type="http://schemas.openxmlformats.org/officeDocument/2006/relationships/hyperlink" Target="http://www.konkoly.hu/cgi-bin/IBVS?299" TargetMode="External"/><Relationship Id="rId137" Type="http://schemas.openxmlformats.org/officeDocument/2006/relationships/hyperlink" Target="http://www.konkoly.hu/cgi-bin/IBVS?795" TargetMode="External"/><Relationship Id="rId158" Type="http://schemas.openxmlformats.org/officeDocument/2006/relationships/hyperlink" Target="http://www.konkoly.hu/cgi-bin/IBVS?795" TargetMode="External"/><Relationship Id="rId20" Type="http://schemas.openxmlformats.org/officeDocument/2006/relationships/hyperlink" Target="http://www.bav-astro.de/sfs/BAVM_link.php?BAVMnr=12" TargetMode="External"/><Relationship Id="rId41" Type="http://schemas.openxmlformats.org/officeDocument/2006/relationships/hyperlink" Target="http://www.konkoly.hu/cgi-bin/IBVS?299" TargetMode="External"/><Relationship Id="rId62" Type="http://schemas.openxmlformats.org/officeDocument/2006/relationships/hyperlink" Target="http://www.konkoly.hu/cgi-bin/IBVS?299" TargetMode="External"/><Relationship Id="rId83" Type="http://schemas.openxmlformats.org/officeDocument/2006/relationships/hyperlink" Target="http://www.konkoly.hu/cgi-bin/IBVS?299" TargetMode="External"/><Relationship Id="rId88" Type="http://schemas.openxmlformats.org/officeDocument/2006/relationships/hyperlink" Target="http://www.konkoly.hu/cgi-bin/IBVS?119" TargetMode="External"/><Relationship Id="rId111" Type="http://schemas.openxmlformats.org/officeDocument/2006/relationships/hyperlink" Target="http://www.konkoly.hu/cgi-bin/IBVS?221" TargetMode="External"/><Relationship Id="rId132" Type="http://schemas.openxmlformats.org/officeDocument/2006/relationships/hyperlink" Target="http://www.konkoly.hu/cgi-bin/IBVS?795" TargetMode="External"/><Relationship Id="rId153" Type="http://schemas.openxmlformats.org/officeDocument/2006/relationships/hyperlink" Target="http://www.konkoly.hu/cgi-bin/IBVS?795" TargetMode="External"/><Relationship Id="rId174" Type="http://schemas.openxmlformats.org/officeDocument/2006/relationships/hyperlink" Target="http://www.konkoly.hu/cgi-bin/IBVS?1249" TargetMode="External"/><Relationship Id="rId179" Type="http://schemas.openxmlformats.org/officeDocument/2006/relationships/hyperlink" Target="http://www.bav-astro.de/sfs/BAVM_link.php?BAVMnr=29" TargetMode="External"/><Relationship Id="rId195" Type="http://schemas.openxmlformats.org/officeDocument/2006/relationships/hyperlink" Target="http://www.bav-astro.de/sfs/BAVM_link.php?BAVMnr=68" TargetMode="External"/><Relationship Id="rId209" Type="http://schemas.openxmlformats.org/officeDocument/2006/relationships/hyperlink" Target="http://www.bav-astro.de/sfs/BAVM_link.php?BAVMnr=157" TargetMode="External"/><Relationship Id="rId190" Type="http://schemas.openxmlformats.org/officeDocument/2006/relationships/hyperlink" Target="http://www.bav-astro.de/sfs/BAVM_link.php?BAVMnr=46" TargetMode="External"/><Relationship Id="rId204" Type="http://schemas.openxmlformats.org/officeDocument/2006/relationships/hyperlink" Target="http://www.bav-astro.de/sfs/BAVM_link.php?BAVMnr=122" TargetMode="External"/><Relationship Id="rId220" Type="http://schemas.openxmlformats.org/officeDocument/2006/relationships/hyperlink" Target="http://www.konkoly.hu/cgi-bin/IBVS?5636" TargetMode="External"/><Relationship Id="rId225" Type="http://schemas.openxmlformats.org/officeDocument/2006/relationships/hyperlink" Target="http://var.astro.cz/oejv/issues/oejv0003.pdf" TargetMode="External"/><Relationship Id="rId241" Type="http://schemas.openxmlformats.org/officeDocument/2006/relationships/hyperlink" Target="http://www.aavso.org/sites/default/files/jaavso/v37n1/44.pdf" TargetMode="External"/><Relationship Id="rId246" Type="http://schemas.openxmlformats.org/officeDocument/2006/relationships/hyperlink" Target="http://vsolj.cetus-net.org/vsoljno50.pdf" TargetMode="External"/><Relationship Id="rId15" Type="http://schemas.openxmlformats.org/officeDocument/2006/relationships/hyperlink" Target="http://www.bav-astro.de/sfs/BAVM_link.php?BAVMnr=10" TargetMode="External"/><Relationship Id="rId36" Type="http://schemas.openxmlformats.org/officeDocument/2006/relationships/hyperlink" Target="http://www.bav-astro.de/sfs/BAVM_link.php?BAVMnr=13" TargetMode="External"/><Relationship Id="rId57" Type="http://schemas.openxmlformats.org/officeDocument/2006/relationships/hyperlink" Target="http://www.konkoly.hu/cgi-bin/IBVS?299" TargetMode="External"/><Relationship Id="rId106" Type="http://schemas.openxmlformats.org/officeDocument/2006/relationships/hyperlink" Target="http://www.konkoly.hu/cgi-bin/IBVS?180" TargetMode="External"/><Relationship Id="rId127" Type="http://schemas.openxmlformats.org/officeDocument/2006/relationships/hyperlink" Target="http://www.konkoly.hu/cgi-bin/IBVS?299" TargetMode="External"/><Relationship Id="rId10" Type="http://schemas.openxmlformats.org/officeDocument/2006/relationships/hyperlink" Target="http://www.bav-astro.de/sfs/BAVM_link.php?BAVMnr=8" TargetMode="External"/><Relationship Id="rId31" Type="http://schemas.openxmlformats.org/officeDocument/2006/relationships/hyperlink" Target="http://www.bav-astro.de/sfs/BAVM_link.php?BAVMnr=13" TargetMode="External"/><Relationship Id="rId52" Type="http://schemas.openxmlformats.org/officeDocument/2006/relationships/hyperlink" Target="http://www.bav-astro.de/sfs/BAVM_link.php?BAVMnr=15" TargetMode="External"/><Relationship Id="rId73" Type="http://schemas.openxmlformats.org/officeDocument/2006/relationships/hyperlink" Target="http://www.konkoly.hu/cgi-bin/IBVS?299" TargetMode="External"/><Relationship Id="rId78" Type="http://schemas.openxmlformats.org/officeDocument/2006/relationships/hyperlink" Target="http://www.konkoly.hu/cgi-bin/IBVS?114" TargetMode="External"/><Relationship Id="rId94" Type="http://schemas.openxmlformats.org/officeDocument/2006/relationships/hyperlink" Target="http://www.konkoly.hu/cgi-bin/IBVS?129" TargetMode="External"/><Relationship Id="rId99" Type="http://schemas.openxmlformats.org/officeDocument/2006/relationships/hyperlink" Target="http://www.konkoly.hu/cgi-bin/IBVS?129" TargetMode="External"/><Relationship Id="rId101" Type="http://schemas.openxmlformats.org/officeDocument/2006/relationships/hyperlink" Target="http://www.konkoly.hu/cgi-bin/IBVS?129" TargetMode="External"/><Relationship Id="rId122" Type="http://schemas.openxmlformats.org/officeDocument/2006/relationships/hyperlink" Target="http://www.konkoly.hu/cgi-bin/IBVS?247" TargetMode="External"/><Relationship Id="rId143" Type="http://schemas.openxmlformats.org/officeDocument/2006/relationships/hyperlink" Target="http://www.konkoly.hu/cgi-bin/IBVS?795" TargetMode="External"/><Relationship Id="rId148" Type="http://schemas.openxmlformats.org/officeDocument/2006/relationships/hyperlink" Target="http://www.konkoly.hu/cgi-bin/IBVS?775" TargetMode="External"/><Relationship Id="rId164" Type="http://schemas.openxmlformats.org/officeDocument/2006/relationships/hyperlink" Target="http://www.konkoly.hu/cgi-bin/IBVS?795" TargetMode="External"/><Relationship Id="rId169" Type="http://schemas.openxmlformats.org/officeDocument/2006/relationships/hyperlink" Target="http://www.konkoly.hu/cgi-bin/IBVS?795" TargetMode="External"/><Relationship Id="rId185" Type="http://schemas.openxmlformats.org/officeDocument/2006/relationships/hyperlink" Target="http://www.konkoly.hu/cgi-bin/IBVS?1938" TargetMode="External"/><Relationship Id="rId4" Type="http://schemas.openxmlformats.org/officeDocument/2006/relationships/hyperlink" Target="http://www.konkoly.hu/cgi-bin/IBVS?119" TargetMode="External"/><Relationship Id="rId9" Type="http://schemas.openxmlformats.org/officeDocument/2006/relationships/hyperlink" Target="http://www.bav-astro.de/sfs/BAVM_link.php?BAVMnr=8" TargetMode="External"/><Relationship Id="rId180" Type="http://schemas.openxmlformats.org/officeDocument/2006/relationships/hyperlink" Target="http://www.bav-astro.de/sfs/BAVM_link.php?BAVMnr=29" TargetMode="External"/><Relationship Id="rId210" Type="http://schemas.openxmlformats.org/officeDocument/2006/relationships/hyperlink" Target="http://www.konkoly.hu/cgi-bin/IBVS?5434" TargetMode="External"/><Relationship Id="rId215" Type="http://schemas.openxmlformats.org/officeDocument/2006/relationships/hyperlink" Target="http://www.konkoly.hu/cgi-bin/IBVS?5493" TargetMode="External"/><Relationship Id="rId236" Type="http://schemas.openxmlformats.org/officeDocument/2006/relationships/hyperlink" Target="http://www.aavso.org/sites/default/files/jaavso/v36n2/171.pdf" TargetMode="External"/><Relationship Id="rId257" Type="http://schemas.openxmlformats.org/officeDocument/2006/relationships/hyperlink" Target="http://var.astro.cz/oejv/issues/oejv0160.pdf" TargetMode="External"/><Relationship Id="rId26" Type="http://schemas.openxmlformats.org/officeDocument/2006/relationships/hyperlink" Target="http://www.bav-astro.de/sfs/BAVM_link.php?BAVMnr=12" TargetMode="External"/><Relationship Id="rId231" Type="http://schemas.openxmlformats.org/officeDocument/2006/relationships/hyperlink" Target="http://vsolj.cetus-net.org/no45.pdf" TargetMode="External"/><Relationship Id="rId252" Type="http://schemas.openxmlformats.org/officeDocument/2006/relationships/hyperlink" Target="http://var.astro.cz/oejv/issues/oejv0160.pdf" TargetMode="External"/><Relationship Id="rId47" Type="http://schemas.openxmlformats.org/officeDocument/2006/relationships/hyperlink" Target="http://www.konkoly.hu/cgi-bin/IBVS?299" TargetMode="External"/><Relationship Id="rId68" Type="http://schemas.openxmlformats.org/officeDocument/2006/relationships/hyperlink" Target="http://www.konkoly.hu/cgi-bin/IBVS?35" TargetMode="External"/><Relationship Id="rId89" Type="http://schemas.openxmlformats.org/officeDocument/2006/relationships/hyperlink" Target="http://www.konkoly.hu/cgi-bin/IBVS?119" TargetMode="External"/><Relationship Id="rId112" Type="http://schemas.openxmlformats.org/officeDocument/2006/relationships/hyperlink" Target="http://www.konkoly.hu/cgi-bin/IBVS?221" TargetMode="External"/><Relationship Id="rId133" Type="http://schemas.openxmlformats.org/officeDocument/2006/relationships/hyperlink" Target="http://www.konkoly.hu/cgi-bin/IBVS?795" TargetMode="External"/><Relationship Id="rId154" Type="http://schemas.openxmlformats.org/officeDocument/2006/relationships/hyperlink" Target="http://www.konkoly.hu/cgi-bin/IBVS?328" TargetMode="External"/><Relationship Id="rId175" Type="http://schemas.openxmlformats.org/officeDocument/2006/relationships/hyperlink" Target="http://www.konkoly.hu/cgi-bin/IBVS?1249" TargetMode="External"/><Relationship Id="rId196" Type="http://schemas.openxmlformats.org/officeDocument/2006/relationships/hyperlink" Target="http://www.konkoly.hu/cgi-bin/IBVS?4108" TargetMode="External"/><Relationship Id="rId200" Type="http://schemas.openxmlformats.org/officeDocument/2006/relationships/hyperlink" Target="http://vsolj.cetus-net.org/no47.pdf" TargetMode="External"/><Relationship Id="rId16" Type="http://schemas.openxmlformats.org/officeDocument/2006/relationships/hyperlink" Target="http://www.bav-astro.de/sfs/BAVM_link.php?BAVMnr=10" TargetMode="External"/><Relationship Id="rId221" Type="http://schemas.openxmlformats.org/officeDocument/2006/relationships/hyperlink" Target="http://www.konkoly.hu/cgi-bin/IBVS?5636" TargetMode="External"/><Relationship Id="rId242" Type="http://schemas.openxmlformats.org/officeDocument/2006/relationships/hyperlink" Target="http://www.bav-astro.de/sfs/BAVM_link.php?BAVMnr=203" TargetMode="External"/><Relationship Id="rId37" Type="http://schemas.openxmlformats.org/officeDocument/2006/relationships/hyperlink" Target="http://www.konkoly.hu/cgi-bin/IBVS?299" TargetMode="External"/><Relationship Id="rId58" Type="http://schemas.openxmlformats.org/officeDocument/2006/relationships/hyperlink" Target="http://www.konkoly.hu/cgi-bin/IBVS?299" TargetMode="External"/><Relationship Id="rId79" Type="http://schemas.openxmlformats.org/officeDocument/2006/relationships/hyperlink" Target="http://www.bav-astro.de/sfs/BAVM_link.php?BAVMnr=18" TargetMode="External"/><Relationship Id="rId102" Type="http://schemas.openxmlformats.org/officeDocument/2006/relationships/hyperlink" Target="http://www.konkoly.hu/cgi-bin/IBVS?180" TargetMode="External"/><Relationship Id="rId123" Type="http://schemas.openxmlformats.org/officeDocument/2006/relationships/hyperlink" Target="http://www.konkoly.hu/cgi-bin/IBVS?299" TargetMode="External"/><Relationship Id="rId144" Type="http://schemas.openxmlformats.org/officeDocument/2006/relationships/hyperlink" Target="http://www.konkoly.hu/cgi-bin/IBVS?795" TargetMode="External"/><Relationship Id="rId90" Type="http://schemas.openxmlformats.org/officeDocument/2006/relationships/hyperlink" Target="http://www.konkoly.hu/cgi-bin/IBVS?119" TargetMode="External"/><Relationship Id="rId165" Type="http://schemas.openxmlformats.org/officeDocument/2006/relationships/hyperlink" Target="http://www.konkoly.hu/cgi-bin/IBVS?456" TargetMode="External"/><Relationship Id="rId186" Type="http://schemas.openxmlformats.org/officeDocument/2006/relationships/hyperlink" Target="http://www.konkoly.hu/cgi-bin/IBVS?1938" TargetMode="External"/><Relationship Id="rId211" Type="http://schemas.openxmlformats.org/officeDocument/2006/relationships/hyperlink" Target="http://www.bav-astro.de/sfs/BAVM_link.php?BAVMnr=157" TargetMode="External"/><Relationship Id="rId232" Type="http://schemas.openxmlformats.org/officeDocument/2006/relationships/hyperlink" Target="http://vsolj.cetus-net.org/no45.pdf" TargetMode="External"/><Relationship Id="rId253" Type="http://schemas.openxmlformats.org/officeDocument/2006/relationships/hyperlink" Target="http://vsolj.cetus-net.org/vsoljno53.pdf" TargetMode="External"/><Relationship Id="rId27" Type="http://schemas.openxmlformats.org/officeDocument/2006/relationships/hyperlink" Target="http://www.bav-astro.de/sfs/BAVM_link.php?BAVMnr=12" TargetMode="External"/><Relationship Id="rId48" Type="http://schemas.openxmlformats.org/officeDocument/2006/relationships/hyperlink" Target="http://www.konkoly.hu/cgi-bin/IBVS?299" TargetMode="External"/><Relationship Id="rId69" Type="http://schemas.openxmlformats.org/officeDocument/2006/relationships/hyperlink" Target="http://www.konkoly.hu/cgi-bin/IBVS?299" TargetMode="External"/><Relationship Id="rId113" Type="http://schemas.openxmlformats.org/officeDocument/2006/relationships/hyperlink" Target="http://www.konkoly.hu/cgi-bin/IBVS?221" TargetMode="External"/><Relationship Id="rId134" Type="http://schemas.openxmlformats.org/officeDocument/2006/relationships/hyperlink" Target="http://www.konkoly.hu/cgi-bin/IBVS?795" TargetMode="External"/><Relationship Id="rId80" Type="http://schemas.openxmlformats.org/officeDocument/2006/relationships/hyperlink" Target="http://www.konkoly.hu/cgi-bin/IBVS?299" TargetMode="External"/><Relationship Id="rId155" Type="http://schemas.openxmlformats.org/officeDocument/2006/relationships/hyperlink" Target="http://www.konkoly.hu/cgi-bin/IBVS?328" TargetMode="External"/><Relationship Id="rId176" Type="http://schemas.openxmlformats.org/officeDocument/2006/relationships/hyperlink" Target="http://www.konkoly.hu/cgi-bin/IBVS?1249" TargetMode="External"/><Relationship Id="rId197" Type="http://schemas.openxmlformats.org/officeDocument/2006/relationships/hyperlink" Target="http://www.konkoly.hu/cgi-bin/IBVS?4340" TargetMode="External"/><Relationship Id="rId201" Type="http://schemas.openxmlformats.org/officeDocument/2006/relationships/hyperlink" Target="http://www.konkoly.hu/cgi-bin/IBVS?4380" TargetMode="External"/><Relationship Id="rId222" Type="http://schemas.openxmlformats.org/officeDocument/2006/relationships/hyperlink" Target="http://www.bav-astro.de/sfs/BAVM_link.php?BAVMnr=178" TargetMode="External"/><Relationship Id="rId243" Type="http://schemas.openxmlformats.org/officeDocument/2006/relationships/hyperlink" Target="http://www.aavso.org/sites/default/files/jaavso/v37n1/44.pdf" TargetMode="External"/><Relationship Id="rId17" Type="http://schemas.openxmlformats.org/officeDocument/2006/relationships/hyperlink" Target="http://www.bav-astro.de/sfs/BAVM_link.php?BAVMnr=12" TargetMode="External"/><Relationship Id="rId38" Type="http://schemas.openxmlformats.org/officeDocument/2006/relationships/hyperlink" Target="http://www.konkoly.hu/cgi-bin/IBVS?299" TargetMode="External"/><Relationship Id="rId59" Type="http://schemas.openxmlformats.org/officeDocument/2006/relationships/hyperlink" Target="http://www.konkoly.hu/cgi-bin/IBVS?299" TargetMode="External"/><Relationship Id="rId103" Type="http://schemas.openxmlformats.org/officeDocument/2006/relationships/hyperlink" Target="http://www.konkoly.hu/cgi-bin/IBVS?180" TargetMode="External"/><Relationship Id="rId124" Type="http://schemas.openxmlformats.org/officeDocument/2006/relationships/hyperlink" Target="http://www.konkoly.hu/cgi-bin/IBVS?29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AA1782"/>
  <sheetViews>
    <sheetView tabSelected="1" workbookViewId="0">
      <pane xSplit="13" ySplit="22" topLeftCell="N1235" activePane="bottomRight" state="frozen"/>
      <selection pane="topRight" activeCell="N1" sqref="N1"/>
      <selection pane="bottomLeft" activeCell="A23" sqref="A23"/>
      <selection pane="bottomRight" activeCell="F10" sqref="F10"/>
    </sheetView>
  </sheetViews>
  <sheetFormatPr defaultColWidth="10.28515625" defaultRowHeight="12.75"/>
  <cols>
    <col min="1" max="1" width="17.85546875" customWidth="1"/>
    <col min="2" max="2" width="6.42578125" style="5" customWidth="1"/>
    <col min="3" max="3" width="13.28515625" customWidth="1"/>
    <col min="4" max="4" width="9.42578125" customWidth="1"/>
    <col min="5" max="5" width="11.140625" customWidth="1"/>
    <col min="6" max="6" width="15.85546875" customWidth="1"/>
    <col min="7" max="7" width="8.140625" customWidth="1"/>
    <col min="8" max="8" width="8.5703125" customWidth="1"/>
    <col min="9" max="9" width="8.5703125" style="10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10.28515625" style="5" customWidth="1"/>
  </cols>
  <sheetData>
    <row r="1" spans="1:19" ht="20.25">
      <c r="A1" s="1" t="s">
        <v>2100</v>
      </c>
    </row>
    <row r="2" spans="1:19" s="139" customFormat="1" ht="12.95" customHeight="1">
      <c r="A2" s="139" t="s">
        <v>2079</v>
      </c>
      <c r="B2" s="18" t="s">
        <v>2101</v>
      </c>
      <c r="I2" s="140"/>
      <c r="S2" s="141"/>
    </row>
    <row r="3" spans="1:19" s="139" customFormat="1" ht="12.95" customHeight="1" thickBot="1">
      <c r="B3" s="141"/>
      <c r="C3" s="39" t="s">
        <v>2115</v>
      </c>
      <c r="E3" s="139" t="s">
        <v>1864</v>
      </c>
      <c r="I3" s="140"/>
      <c r="S3" s="141"/>
    </row>
    <row r="4" spans="1:19" s="139" customFormat="1" ht="12.95" customHeight="1" thickTop="1" thickBot="1">
      <c r="A4" s="142" t="s">
        <v>2055</v>
      </c>
      <c r="B4" s="141"/>
      <c r="C4" s="143">
        <v>23977.191500000001</v>
      </c>
      <c r="D4" s="144">
        <v>1.357278</v>
      </c>
      <c r="I4" s="140"/>
      <c r="S4" s="141"/>
    </row>
    <row r="5" spans="1:19" s="139" customFormat="1" ht="12.95" customHeight="1" thickTop="1">
      <c r="A5" s="23" t="s">
        <v>2107</v>
      </c>
      <c r="B5" s="145"/>
      <c r="C5" s="24">
        <v>-9.5</v>
      </c>
      <c r="D5" s="146" t="s">
        <v>2108</v>
      </c>
      <c r="E5" s="146"/>
      <c r="I5" s="140"/>
      <c r="S5" s="141"/>
    </row>
    <row r="6" spans="1:19" s="139" customFormat="1" ht="12.95" customHeight="1">
      <c r="A6" s="142" t="s">
        <v>2056</v>
      </c>
      <c r="B6" s="141"/>
      <c r="I6" s="140"/>
      <c r="S6" s="141"/>
    </row>
    <row r="7" spans="1:19" s="139" customFormat="1" ht="12.95" customHeight="1">
      <c r="A7" s="139" t="s">
        <v>2057</v>
      </c>
      <c r="B7" s="141"/>
      <c r="C7" s="139">
        <v>23977.191500000001</v>
      </c>
      <c r="I7" s="140"/>
      <c r="S7" s="141"/>
    </row>
    <row r="8" spans="1:19" s="139" customFormat="1" ht="12.95" customHeight="1">
      <c r="A8" s="139" t="s">
        <v>2058</v>
      </c>
      <c r="B8" s="141"/>
      <c r="C8" s="139">
        <v>1.357278</v>
      </c>
      <c r="I8" s="140"/>
      <c r="S8" s="141"/>
    </row>
    <row r="9" spans="1:19" s="139" customFormat="1" ht="12.95" customHeight="1">
      <c r="A9" s="30" t="s">
        <v>2112</v>
      </c>
      <c r="B9" s="38">
        <v>1140</v>
      </c>
      <c r="C9" s="26" t="str">
        <f>"F"&amp;B9</f>
        <v>F1140</v>
      </c>
      <c r="D9" s="27" t="str">
        <f>"G"&amp;B9</f>
        <v>G1140</v>
      </c>
      <c r="I9" s="140"/>
      <c r="S9" s="141"/>
    </row>
    <row r="10" spans="1:19" s="139" customFormat="1" ht="12.95" customHeight="1" thickBot="1">
      <c r="A10" s="146"/>
      <c r="B10" s="145"/>
      <c r="C10" s="147" t="s">
        <v>2075</v>
      </c>
      <c r="D10" s="147" t="s">
        <v>2076</v>
      </c>
      <c r="E10" s="146"/>
      <c r="I10" s="140"/>
      <c r="S10" s="141"/>
    </row>
    <row r="11" spans="1:19" s="139" customFormat="1" ht="12.95" customHeight="1">
      <c r="A11" s="146" t="s">
        <v>2071</v>
      </c>
      <c r="B11" s="145"/>
      <c r="C11" s="25">
        <f ca="1">INTERCEPT(INDIRECT($D$9):G1970,INDIRECT($C$9):F1970)</f>
        <v>-0.19741997651520041</v>
      </c>
      <c r="D11" s="141"/>
      <c r="E11" s="146"/>
      <c r="I11" s="140"/>
      <c r="S11" s="141"/>
    </row>
    <row r="12" spans="1:19" s="139" customFormat="1" ht="12.95" customHeight="1">
      <c r="A12" s="146" t="s">
        <v>2072</v>
      </c>
      <c r="B12" s="145"/>
      <c r="C12" s="25">
        <f ca="1">SLOPE(INDIRECT($D$9):G1970,INDIRECT($C$9):F1970)</f>
        <v>1.5474032491436263E-5</v>
      </c>
      <c r="D12" s="141"/>
      <c r="E12" s="179" t="s">
        <v>3356</v>
      </c>
      <c r="F12" s="180" t="s">
        <v>3359</v>
      </c>
      <c r="I12" s="140"/>
      <c r="S12" s="141"/>
    </row>
    <row r="13" spans="1:19" s="139" customFormat="1" ht="12.95" customHeight="1">
      <c r="A13" s="146" t="s">
        <v>2074</v>
      </c>
      <c r="B13" s="145"/>
      <c r="C13" s="141" t="s">
        <v>2069</v>
      </c>
      <c r="E13" s="177" t="s">
        <v>2118</v>
      </c>
      <c r="F13" s="181">
        <v>1</v>
      </c>
      <c r="I13" s="140"/>
      <c r="S13" s="141"/>
    </row>
    <row r="14" spans="1:19" s="139" customFormat="1" ht="12.95" customHeight="1">
      <c r="A14" s="146"/>
      <c r="B14" s="145"/>
      <c r="C14" s="146"/>
      <c r="E14" s="177" t="s">
        <v>2109</v>
      </c>
      <c r="F14" s="182">
        <f ca="1">NOW()+15018.5+$C$5/24</f>
        <v>60569.790334490739</v>
      </c>
      <c r="I14" s="140"/>
      <c r="R14" s="139" t="s">
        <v>1923</v>
      </c>
      <c r="S14" s="114">
        <v>0.2</v>
      </c>
    </row>
    <row r="15" spans="1:19" s="139" customFormat="1" ht="12.95" customHeight="1">
      <c r="A15" s="28" t="s">
        <v>2073</v>
      </c>
      <c r="B15" s="145"/>
      <c r="C15" s="29">
        <f ca="1">(C7+C11)+(C8+C12)*INT(MAX(F21:F3511))</f>
        <v>60208.586075846804</v>
      </c>
      <c r="E15" s="177" t="s">
        <v>2119</v>
      </c>
      <c r="F15" s="182">
        <f ca="1">ROUND(2*($F$14-$C$7)/$C$8,0)/2+$F$13</f>
        <v>26961.5</v>
      </c>
      <c r="I15" s="140"/>
      <c r="R15" s="139" t="s">
        <v>2084</v>
      </c>
      <c r="S15" s="141">
        <v>0.1</v>
      </c>
    </row>
    <row r="16" spans="1:19" s="139" customFormat="1" ht="12.95" customHeight="1">
      <c r="A16" s="28" t="s">
        <v>2059</v>
      </c>
      <c r="B16" s="145"/>
      <c r="C16" s="29">
        <f ca="1">+C8+C12</f>
        <v>1.3572934740324913</v>
      </c>
      <c r="E16" s="177" t="s">
        <v>2110</v>
      </c>
      <c r="F16" s="182">
        <f ca="1">ROUND(2*($F$14-$C$15)/$C$16,0)/2+$F$13</f>
        <v>267</v>
      </c>
      <c r="I16" s="140"/>
      <c r="R16" s="139" t="s">
        <v>2125</v>
      </c>
      <c r="S16" s="91">
        <v>1</v>
      </c>
    </row>
    <row r="17" spans="1:22" s="139" customFormat="1" ht="12.95" customHeight="1" thickBot="1">
      <c r="A17" s="30" t="s">
        <v>2103</v>
      </c>
      <c r="B17" s="145"/>
      <c r="C17" s="146">
        <f>COUNT(C21:C2169)</f>
        <v>1226</v>
      </c>
      <c r="E17" s="177" t="s">
        <v>3357</v>
      </c>
      <c r="F17" s="184">
        <f ca="1">+$C$15+$C$16*$F$16-15018.5-$C$5/24</f>
        <v>45552.879266746815</v>
      </c>
      <c r="I17" s="140"/>
      <c r="R17" s="139" t="s">
        <v>2141</v>
      </c>
      <c r="S17" s="148">
        <v>1</v>
      </c>
    </row>
    <row r="18" spans="1:22" s="139" customFormat="1" ht="12.95" customHeight="1" thickTop="1" thickBot="1">
      <c r="A18" s="28" t="s">
        <v>2060</v>
      </c>
      <c r="B18" s="145"/>
      <c r="C18" s="149">
        <f ca="1">+C15</f>
        <v>60208.586075846804</v>
      </c>
      <c r="D18" s="186">
        <f ca="1">+C16</f>
        <v>1.3572934740324913</v>
      </c>
      <c r="E18" s="178" t="s">
        <v>3358</v>
      </c>
      <c r="F18" s="185">
        <f ca="1">+($C$15+$C$16*$F$16)-($C$16/2)-15018.5-$C$5/24</f>
        <v>45552.200620009797</v>
      </c>
      <c r="I18" s="140"/>
      <c r="S18" s="141"/>
    </row>
    <row r="19" spans="1:22" s="139" customFormat="1" ht="12.95" customHeight="1" thickTop="1">
      <c r="B19" s="141"/>
      <c r="E19" s="30"/>
      <c r="F19" s="34"/>
      <c r="I19" s="140"/>
      <c r="S19" s="141"/>
    </row>
    <row r="20" spans="1:22" s="139" customFormat="1" ht="12.95" customHeight="1" thickBot="1">
      <c r="A20" s="150" t="s">
        <v>2061</v>
      </c>
      <c r="B20" s="147" t="s">
        <v>2062</v>
      </c>
      <c r="C20" s="147" t="s">
        <v>2063</v>
      </c>
      <c r="D20" s="147" t="s">
        <v>2068</v>
      </c>
      <c r="E20" s="147" t="s">
        <v>2064</v>
      </c>
      <c r="F20" s="147" t="s">
        <v>2065</v>
      </c>
      <c r="G20" s="147" t="s">
        <v>2066</v>
      </c>
      <c r="H20" s="9" t="s">
        <v>1923</v>
      </c>
      <c r="I20" s="9" t="s">
        <v>2084</v>
      </c>
      <c r="J20" s="9" t="s">
        <v>2125</v>
      </c>
      <c r="K20" s="9" t="s">
        <v>2141</v>
      </c>
      <c r="L20" s="9" t="s">
        <v>1875</v>
      </c>
      <c r="M20" s="9" t="s">
        <v>1874</v>
      </c>
      <c r="N20" s="9" t="s">
        <v>2051</v>
      </c>
      <c r="O20" s="9" t="s">
        <v>2078</v>
      </c>
      <c r="P20" s="9" t="s">
        <v>2077</v>
      </c>
      <c r="Q20" s="147" t="s">
        <v>2070</v>
      </c>
      <c r="R20" s="52" t="s">
        <v>2135</v>
      </c>
      <c r="S20" s="141"/>
    </row>
    <row r="21" spans="1:22" s="139" customFormat="1" ht="12.95" customHeight="1">
      <c r="A21" s="95" t="s">
        <v>2175</v>
      </c>
      <c r="B21" s="29" t="s">
        <v>2053</v>
      </c>
      <c r="C21" s="95">
        <v>11700.59</v>
      </c>
      <c r="D21" s="95" t="s">
        <v>2084</v>
      </c>
      <c r="E21" s="151">
        <f t="shared" ref="E21:E84" si="0">+(C21-C$7)/C$8</f>
        <v>-9045.0162015445621</v>
      </c>
      <c r="F21" s="139">
        <f t="shared" ref="F21:F84" si="1">ROUND(2*E21,0)/2</f>
        <v>-9045</v>
      </c>
      <c r="G21" s="139">
        <f t="shared" ref="G21:G41" si="2">+C21-(C$7+F21*C$8)</f>
        <v>-2.1990000001096632E-2</v>
      </c>
      <c r="H21" s="139">
        <f t="shared" ref="H21:H41" si="3">$G21</f>
        <v>-2.1990000001096632E-2</v>
      </c>
      <c r="I21" s="140"/>
      <c r="Q21" s="152" t="s">
        <v>1860</v>
      </c>
      <c r="S21" s="114">
        <f t="shared" ref="S21:S41" si="4">S$14</f>
        <v>0.2</v>
      </c>
    </row>
    <row r="22" spans="1:22" s="139" customFormat="1" ht="12.95" customHeight="1">
      <c r="A22" s="95" t="s">
        <v>2175</v>
      </c>
      <c r="B22" s="29" t="s">
        <v>2053</v>
      </c>
      <c r="C22" s="95">
        <v>12080.629000000001</v>
      </c>
      <c r="D22" s="95" t="s">
        <v>2084</v>
      </c>
      <c r="E22" s="151">
        <f t="shared" si="0"/>
        <v>-8765.0153468928256</v>
      </c>
      <c r="F22" s="139">
        <f t="shared" si="1"/>
        <v>-8765</v>
      </c>
      <c r="G22" s="139">
        <f t="shared" si="2"/>
        <v>-2.0829999999477877E-2</v>
      </c>
      <c r="H22" s="139">
        <f t="shared" si="3"/>
        <v>-2.0829999999477877E-2</v>
      </c>
      <c r="I22" s="140"/>
      <c r="Q22" s="152" t="s">
        <v>1861</v>
      </c>
      <c r="S22" s="114">
        <f t="shared" si="4"/>
        <v>0.2</v>
      </c>
    </row>
    <row r="23" spans="1:22" s="139" customFormat="1" ht="12.95" customHeight="1">
      <c r="A23" s="95" t="s">
        <v>2175</v>
      </c>
      <c r="B23" s="29" t="s">
        <v>2053</v>
      </c>
      <c r="C23" s="95">
        <v>12711.78</v>
      </c>
      <c r="D23" s="95" t="s">
        <v>2084</v>
      </c>
      <c r="E23" s="151">
        <f t="shared" si="0"/>
        <v>-8300.0030207518284</v>
      </c>
      <c r="F23" s="139">
        <f t="shared" si="1"/>
        <v>-8300</v>
      </c>
      <c r="G23" s="139">
        <f t="shared" si="2"/>
        <v>-4.1000000001076842E-3</v>
      </c>
      <c r="H23" s="139">
        <f t="shared" si="3"/>
        <v>-4.1000000001076842E-3</v>
      </c>
      <c r="I23" s="140"/>
      <c r="Q23" s="152" t="s">
        <v>1862</v>
      </c>
      <c r="S23" s="114">
        <f t="shared" si="4"/>
        <v>0.2</v>
      </c>
    </row>
    <row r="24" spans="1:22" s="139" customFormat="1" ht="12.95" customHeight="1">
      <c r="A24" s="95" t="s">
        <v>2175</v>
      </c>
      <c r="B24" s="29" t="s">
        <v>2053</v>
      </c>
      <c r="C24" s="95">
        <v>14682.562</v>
      </c>
      <c r="D24" s="95" t="s">
        <v>2084</v>
      </c>
      <c r="E24" s="151">
        <f t="shared" si="0"/>
        <v>-6847.9924525410424</v>
      </c>
      <c r="F24" s="139">
        <f t="shared" si="1"/>
        <v>-6848</v>
      </c>
      <c r="G24" s="139">
        <f t="shared" si="2"/>
        <v>1.0243999999147491E-2</v>
      </c>
      <c r="H24" s="139">
        <f t="shared" si="3"/>
        <v>1.0243999999147491E-2</v>
      </c>
      <c r="I24" s="140"/>
      <c r="Q24" s="152" t="s">
        <v>1863</v>
      </c>
      <c r="S24" s="114">
        <f t="shared" si="4"/>
        <v>0.2</v>
      </c>
    </row>
    <row r="25" spans="1:22" s="139" customFormat="1" ht="12.95" customHeight="1">
      <c r="A25" s="95" t="s">
        <v>2175</v>
      </c>
      <c r="B25" s="29" t="s">
        <v>2053</v>
      </c>
      <c r="C25" s="95">
        <v>15039.532999999999</v>
      </c>
      <c r="D25" s="95" t="s">
        <v>2084</v>
      </c>
      <c r="E25" s="151">
        <f t="shared" si="0"/>
        <v>-6584.9873791515083</v>
      </c>
      <c r="F25" s="139">
        <f t="shared" si="1"/>
        <v>-6585</v>
      </c>
      <c r="G25" s="139">
        <f t="shared" si="2"/>
        <v>1.712999999836029E-2</v>
      </c>
      <c r="H25" s="139">
        <f t="shared" si="3"/>
        <v>1.712999999836029E-2</v>
      </c>
      <c r="I25" s="140"/>
      <c r="Q25" s="153">
        <f t="shared" ref="Q25:Q88" si="5">+C25-15018.5</f>
        <v>21.032999999999447</v>
      </c>
      <c r="S25" s="114">
        <f t="shared" si="4"/>
        <v>0.2</v>
      </c>
    </row>
    <row r="26" spans="1:22" s="139" customFormat="1" ht="12.95" customHeight="1">
      <c r="A26" s="95" t="s">
        <v>2175</v>
      </c>
      <c r="B26" s="29" t="s">
        <v>2053</v>
      </c>
      <c r="C26" s="95">
        <v>15434.502</v>
      </c>
      <c r="D26" s="95" t="s">
        <v>2084</v>
      </c>
      <c r="E26" s="151">
        <f t="shared" si="0"/>
        <v>-6293.9865672323576</v>
      </c>
      <c r="F26" s="139">
        <f t="shared" si="1"/>
        <v>-6294</v>
      </c>
      <c r="G26" s="139">
        <f t="shared" si="2"/>
        <v>1.8232000000352855E-2</v>
      </c>
      <c r="H26" s="139">
        <f t="shared" si="3"/>
        <v>1.8232000000352855E-2</v>
      </c>
      <c r="I26" s="140"/>
      <c r="Q26" s="153">
        <f t="shared" si="5"/>
        <v>416.00200000000041</v>
      </c>
      <c r="S26" s="114">
        <f t="shared" si="4"/>
        <v>0.2</v>
      </c>
    </row>
    <row r="27" spans="1:22" s="139" customFormat="1" ht="12.95" customHeight="1">
      <c r="A27" s="95" t="s">
        <v>2175</v>
      </c>
      <c r="B27" s="29" t="s">
        <v>2053</v>
      </c>
      <c r="C27" s="95">
        <v>15714.098</v>
      </c>
      <c r="D27" s="95" t="s">
        <v>2084</v>
      </c>
      <c r="E27" s="151">
        <f t="shared" si="0"/>
        <v>-6087.988974992596</v>
      </c>
      <c r="F27" s="139">
        <f t="shared" si="1"/>
        <v>-6088</v>
      </c>
      <c r="G27" s="139">
        <f t="shared" si="2"/>
        <v>1.4963999998144573E-2</v>
      </c>
      <c r="H27" s="139">
        <f t="shared" si="3"/>
        <v>1.4963999998144573E-2</v>
      </c>
      <c r="I27" s="140"/>
      <c r="Q27" s="153">
        <f t="shared" si="5"/>
        <v>695.59799999999996</v>
      </c>
      <c r="S27" s="114">
        <f t="shared" si="4"/>
        <v>0.2</v>
      </c>
    </row>
    <row r="28" spans="1:22" s="139" customFormat="1" ht="12.95" customHeight="1">
      <c r="A28" s="95" t="s">
        <v>2175</v>
      </c>
      <c r="B28" s="29" t="s">
        <v>2053</v>
      </c>
      <c r="C28" s="95">
        <v>16099.558999999999</v>
      </c>
      <c r="D28" s="95" t="s">
        <v>2084</v>
      </c>
      <c r="E28" s="151">
        <f t="shared" si="0"/>
        <v>-5803.9933602401288</v>
      </c>
      <c r="F28" s="139">
        <f t="shared" si="1"/>
        <v>-5804</v>
      </c>
      <c r="G28" s="139">
        <f t="shared" si="2"/>
        <v>9.0119999986200128E-3</v>
      </c>
      <c r="H28" s="139">
        <f t="shared" si="3"/>
        <v>9.0119999986200128E-3</v>
      </c>
      <c r="I28" s="140"/>
      <c r="Q28" s="153">
        <f t="shared" si="5"/>
        <v>1081.0589999999993</v>
      </c>
      <c r="S28" s="114">
        <f t="shared" si="4"/>
        <v>0.2</v>
      </c>
      <c r="V28" s="51"/>
    </row>
    <row r="29" spans="1:22" s="139" customFormat="1" ht="12.95" customHeight="1">
      <c r="A29" s="95" t="s">
        <v>2175</v>
      </c>
      <c r="B29" s="29" t="s">
        <v>2053</v>
      </c>
      <c r="C29" s="95">
        <v>16457.867999999999</v>
      </c>
      <c r="D29" s="95" t="s">
        <v>2084</v>
      </c>
      <c r="E29" s="151">
        <f t="shared" si="0"/>
        <v>-5540.002490278338</v>
      </c>
      <c r="F29" s="139">
        <f t="shared" si="1"/>
        <v>-5540</v>
      </c>
      <c r="G29" s="139">
        <f t="shared" si="2"/>
        <v>-3.3800000019255094E-3</v>
      </c>
      <c r="H29" s="139">
        <f t="shared" si="3"/>
        <v>-3.3800000019255094E-3</v>
      </c>
      <c r="I29" s="140"/>
      <c r="Q29" s="153">
        <f t="shared" si="5"/>
        <v>1439.3679999999986</v>
      </c>
      <c r="S29" s="114">
        <f t="shared" si="4"/>
        <v>0.2</v>
      </c>
    </row>
    <row r="30" spans="1:22" s="139" customFormat="1" ht="12.95" customHeight="1">
      <c r="A30" s="95" t="s">
        <v>2175</v>
      </c>
      <c r="B30" s="29" t="s">
        <v>2053</v>
      </c>
      <c r="C30" s="95">
        <v>17216.577000000001</v>
      </c>
      <c r="D30" s="95" t="s">
        <v>2084</v>
      </c>
      <c r="E30" s="151">
        <f t="shared" si="0"/>
        <v>-4981.0094173780171</v>
      </c>
      <c r="F30" s="139">
        <f t="shared" si="1"/>
        <v>-4981</v>
      </c>
      <c r="G30" s="139">
        <f t="shared" si="2"/>
        <v>-1.278200000160723E-2</v>
      </c>
      <c r="H30" s="139">
        <f t="shared" si="3"/>
        <v>-1.278200000160723E-2</v>
      </c>
      <c r="I30" s="140"/>
      <c r="Q30" s="153">
        <f t="shared" si="5"/>
        <v>2198.0770000000011</v>
      </c>
      <c r="S30" s="114">
        <f t="shared" si="4"/>
        <v>0.2</v>
      </c>
    </row>
    <row r="31" spans="1:22" s="139" customFormat="1" ht="12.95" customHeight="1">
      <c r="A31" s="95" t="s">
        <v>2175</v>
      </c>
      <c r="B31" s="29" t="s">
        <v>2053</v>
      </c>
      <c r="C31" s="95">
        <v>18139.52</v>
      </c>
      <c r="D31" s="95" t="s">
        <v>2084</v>
      </c>
      <c r="E31" s="151">
        <f t="shared" si="0"/>
        <v>-4301.0138674611981</v>
      </c>
      <c r="F31" s="139">
        <f t="shared" si="1"/>
        <v>-4301</v>
      </c>
      <c r="G31" s="139">
        <f t="shared" si="2"/>
        <v>-1.8822000001819106E-2</v>
      </c>
      <c r="H31" s="139">
        <f t="shared" si="3"/>
        <v>-1.8822000001819106E-2</v>
      </c>
      <c r="I31" s="140"/>
      <c r="Q31" s="153">
        <f t="shared" si="5"/>
        <v>3121.0200000000004</v>
      </c>
      <c r="S31" s="114">
        <f t="shared" si="4"/>
        <v>0.2</v>
      </c>
    </row>
    <row r="32" spans="1:22" s="139" customFormat="1" ht="12.95" customHeight="1">
      <c r="A32" s="95" t="s">
        <v>2175</v>
      </c>
      <c r="B32" s="29" t="s">
        <v>2053</v>
      </c>
      <c r="C32" s="95">
        <v>18719.075000000001</v>
      </c>
      <c r="D32" s="95" t="s">
        <v>2084</v>
      </c>
      <c r="E32" s="151">
        <f t="shared" si="0"/>
        <v>-3874.0158611574047</v>
      </c>
      <c r="F32" s="139">
        <f t="shared" si="1"/>
        <v>-3874</v>
      </c>
      <c r="G32" s="139">
        <f t="shared" si="2"/>
        <v>-2.1528000001126202E-2</v>
      </c>
      <c r="H32" s="139">
        <f t="shared" si="3"/>
        <v>-2.1528000001126202E-2</v>
      </c>
      <c r="I32" s="140"/>
      <c r="Q32" s="153">
        <f t="shared" si="5"/>
        <v>3700.5750000000007</v>
      </c>
      <c r="S32" s="114">
        <f t="shared" si="4"/>
        <v>0.2</v>
      </c>
    </row>
    <row r="33" spans="1:22" s="139" customFormat="1" ht="12.95" customHeight="1">
      <c r="A33" s="95" t="s">
        <v>2175</v>
      </c>
      <c r="B33" s="29" t="s">
        <v>2053</v>
      </c>
      <c r="C33" s="95">
        <v>19367.862000000001</v>
      </c>
      <c r="D33" s="95" t="s">
        <v>2084</v>
      </c>
      <c r="E33" s="151">
        <f t="shared" si="0"/>
        <v>-3396.0098815423221</v>
      </c>
      <c r="F33" s="139">
        <f t="shared" si="1"/>
        <v>-3396</v>
      </c>
      <c r="G33" s="139">
        <f t="shared" si="2"/>
        <v>-1.3412000000244007E-2</v>
      </c>
      <c r="H33" s="139">
        <f t="shared" si="3"/>
        <v>-1.3412000000244007E-2</v>
      </c>
      <c r="I33" s="140"/>
      <c r="Q33" s="153">
        <f t="shared" si="5"/>
        <v>4349.362000000001</v>
      </c>
      <c r="S33" s="114">
        <f t="shared" si="4"/>
        <v>0.2</v>
      </c>
    </row>
    <row r="34" spans="1:22" s="139" customFormat="1" ht="12.95" customHeight="1">
      <c r="A34" s="95" t="s">
        <v>2175</v>
      </c>
      <c r="B34" s="29" t="s">
        <v>2053</v>
      </c>
      <c r="C34" s="95">
        <v>19832.050999999999</v>
      </c>
      <c r="D34" s="95" t="s">
        <v>2084</v>
      </c>
      <c r="E34" s="151">
        <f t="shared" si="0"/>
        <v>-3054.0099375367472</v>
      </c>
      <c r="F34" s="139">
        <f t="shared" si="1"/>
        <v>-3054</v>
      </c>
      <c r="G34" s="139">
        <f t="shared" si="2"/>
        <v>-1.3488000000506872E-2</v>
      </c>
      <c r="H34" s="139">
        <f t="shared" si="3"/>
        <v>-1.3488000000506872E-2</v>
      </c>
      <c r="I34" s="140"/>
      <c r="Q34" s="153">
        <f t="shared" si="5"/>
        <v>4813.5509999999995</v>
      </c>
      <c r="S34" s="114">
        <f t="shared" si="4"/>
        <v>0.2</v>
      </c>
    </row>
    <row r="35" spans="1:22" s="139" customFormat="1" ht="12.95" customHeight="1">
      <c r="A35" s="95" t="s">
        <v>2175</v>
      </c>
      <c r="B35" s="29" t="s">
        <v>2053</v>
      </c>
      <c r="C35" s="95">
        <v>20461.831999999999</v>
      </c>
      <c r="D35" s="95" t="s">
        <v>2084</v>
      </c>
      <c r="E35" s="151">
        <f t="shared" si="0"/>
        <v>-2590.0069845676439</v>
      </c>
      <c r="F35" s="139">
        <f t="shared" si="1"/>
        <v>-2590</v>
      </c>
      <c r="G35" s="139">
        <f t="shared" si="2"/>
        <v>-9.4800000042596366E-3</v>
      </c>
      <c r="H35" s="139">
        <f t="shared" si="3"/>
        <v>-9.4800000042596366E-3</v>
      </c>
      <c r="I35" s="140"/>
      <c r="Q35" s="153">
        <f t="shared" si="5"/>
        <v>5443.3319999999985</v>
      </c>
      <c r="S35" s="114">
        <f t="shared" si="4"/>
        <v>0.2</v>
      </c>
    </row>
    <row r="36" spans="1:22" s="139" customFormat="1" ht="12.95" customHeight="1">
      <c r="A36" s="95" t="s">
        <v>2175</v>
      </c>
      <c r="B36" s="29" t="s">
        <v>2053</v>
      </c>
      <c r="C36" s="95">
        <v>20976.242999999999</v>
      </c>
      <c r="D36" s="95" t="s">
        <v>2084</v>
      </c>
      <c r="E36" s="151">
        <f t="shared" si="0"/>
        <v>-2211.0050409717114</v>
      </c>
      <c r="F36" s="139">
        <f t="shared" si="1"/>
        <v>-2211</v>
      </c>
      <c r="G36" s="139">
        <f t="shared" si="2"/>
        <v>-6.8420000025071204E-3</v>
      </c>
      <c r="H36" s="139">
        <f t="shared" si="3"/>
        <v>-6.8420000025071204E-3</v>
      </c>
      <c r="I36" s="140"/>
      <c r="Q36" s="153">
        <f t="shared" si="5"/>
        <v>5957.7429999999986</v>
      </c>
      <c r="S36" s="114">
        <f t="shared" si="4"/>
        <v>0.2</v>
      </c>
    </row>
    <row r="37" spans="1:22" s="139" customFormat="1" ht="12.95" customHeight="1">
      <c r="A37" s="95" t="s">
        <v>2175</v>
      </c>
      <c r="B37" s="29" t="s">
        <v>2053</v>
      </c>
      <c r="C37" s="95">
        <v>21753.963</v>
      </c>
      <c r="D37" s="95" t="s">
        <v>2084</v>
      </c>
      <c r="E37" s="151">
        <f t="shared" si="0"/>
        <v>-1638.0052575817194</v>
      </c>
      <c r="F37" s="139">
        <f t="shared" si="1"/>
        <v>-1638</v>
      </c>
      <c r="G37" s="139">
        <f t="shared" si="2"/>
        <v>-7.136000000173226E-3</v>
      </c>
      <c r="H37" s="139">
        <f t="shared" si="3"/>
        <v>-7.136000000173226E-3</v>
      </c>
      <c r="I37" s="140"/>
      <c r="Q37" s="153">
        <f t="shared" si="5"/>
        <v>6735.4629999999997</v>
      </c>
      <c r="S37" s="114">
        <f t="shared" si="4"/>
        <v>0.2</v>
      </c>
    </row>
    <row r="38" spans="1:22" s="139" customFormat="1" ht="12.95" customHeight="1">
      <c r="A38" s="95" t="s">
        <v>2175</v>
      </c>
      <c r="B38" s="29" t="s">
        <v>2053</v>
      </c>
      <c r="C38" s="95">
        <v>22375.59</v>
      </c>
      <c r="D38" s="95" t="s">
        <v>2084</v>
      </c>
      <c r="E38" s="151">
        <f t="shared" si="0"/>
        <v>-1180.0099169072221</v>
      </c>
      <c r="F38" s="139">
        <f t="shared" si="1"/>
        <v>-1180</v>
      </c>
      <c r="G38" s="139">
        <f t="shared" si="2"/>
        <v>-1.3460000001941808E-2</v>
      </c>
      <c r="H38" s="139">
        <f t="shared" si="3"/>
        <v>-1.3460000001941808E-2</v>
      </c>
      <c r="I38" s="140"/>
      <c r="Q38" s="153">
        <f t="shared" si="5"/>
        <v>7357.09</v>
      </c>
      <c r="S38" s="114">
        <f t="shared" si="4"/>
        <v>0.2</v>
      </c>
    </row>
    <row r="39" spans="1:22" s="139" customFormat="1" ht="12.95" customHeight="1">
      <c r="A39" s="95" t="s">
        <v>2175</v>
      </c>
      <c r="B39" s="29" t="s">
        <v>2053</v>
      </c>
      <c r="C39" s="95">
        <v>22982.295999999998</v>
      </c>
      <c r="D39" s="95" t="s">
        <v>2084</v>
      </c>
      <c r="E39" s="151">
        <f t="shared" si="0"/>
        <v>-733.00790258149209</v>
      </c>
      <c r="F39" s="139">
        <f t="shared" si="1"/>
        <v>-733</v>
      </c>
      <c r="G39" s="139">
        <f t="shared" si="2"/>
        <v>-1.0726000004069647E-2</v>
      </c>
      <c r="H39" s="139">
        <f t="shared" si="3"/>
        <v>-1.0726000004069647E-2</v>
      </c>
      <c r="I39" s="140"/>
      <c r="Q39" s="153">
        <f t="shared" si="5"/>
        <v>7963.7959999999985</v>
      </c>
      <c r="S39" s="114">
        <f t="shared" si="4"/>
        <v>0.2</v>
      </c>
    </row>
    <row r="40" spans="1:22" s="139" customFormat="1" ht="12.95" customHeight="1">
      <c r="A40" s="95" t="s">
        <v>2235</v>
      </c>
      <c r="B40" s="29" t="s">
        <v>2053</v>
      </c>
      <c r="C40" s="95">
        <v>23670.444</v>
      </c>
      <c r="D40" s="95" t="s">
        <v>2084</v>
      </c>
      <c r="E40" s="151">
        <f t="shared" si="0"/>
        <v>-226.00196864607054</v>
      </c>
      <c r="F40" s="139">
        <f t="shared" si="1"/>
        <v>-226</v>
      </c>
      <c r="G40" s="139">
        <f t="shared" si="2"/>
        <v>-2.6720000023487955E-3</v>
      </c>
      <c r="H40" s="139">
        <f t="shared" si="3"/>
        <v>-2.6720000023487955E-3</v>
      </c>
      <c r="I40" s="140"/>
      <c r="Q40" s="153">
        <f t="shared" si="5"/>
        <v>8651.9439999999995</v>
      </c>
      <c r="S40" s="114">
        <f t="shared" si="4"/>
        <v>0.2</v>
      </c>
    </row>
    <row r="41" spans="1:22" s="139" customFormat="1" ht="12.95" customHeight="1">
      <c r="A41" s="95" t="s">
        <v>2240</v>
      </c>
      <c r="B41" s="29" t="s">
        <v>2053</v>
      </c>
      <c r="C41" s="95">
        <v>23674.514999999999</v>
      </c>
      <c r="D41" s="95" t="s">
        <v>2084</v>
      </c>
      <c r="E41" s="151">
        <f t="shared" si="0"/>
        <v>-223.00258311119859</v>
      </c>
      <c r="F41" s="139">
        <f t="shared" si="1"/>
        <v>-223</v>
      </c>
      <c r="G41" s="139">
        <f t="shared" si="2"/>
        <v>-3.506000000925269E-3</v>
      </c>
      <c r="H41" s="139">
        <f t="shared" si="3"/>
        <v>-3.506000000925269E-3</v>
      </c>
      <c r="I41" s="140"/>
      <c r="Q41" s="153">
        <f t="shared" si="5"/>
        <v>8656.0149999999994</v>
      </c>
      <c r="S41" s="114">
        <f t="shared" si="4"/>
        <v>0.2</v>
      </c>
      <c r="V41" s="51"/>
    </row>
    <row r="42" spans="1:22" s="139" customFormat="1" ht="12.95" customHeight="1">
      <c r="A42" s="95" t="s">
        <v>2245</v>
      </c>
      <c r="B42" s="29" t="s">
        <v>2053</v>
      </c>
      <c r="C42" s="95">
        <v>23681.21</v>
      </c>
      <c r="D42" s="95" t="s">
        <v>2084</v>
      </c>
      <c r="E42" s="151">
        <f t="shared" si="0"/>
        <v>-218.06991640622016</v>
      </c>
      <c r="F42" s="139">
        <f t="shared" si="1"/>
        <v>-218</v>
      </c>
      <c r="I42" s="140"/>
      <c r="Q42" s="153">
        <f t="shared" si="5"/>
        <v>8662.7099999999991</v>
      </c>
      <c r="R42" s="139">
        <f>+C42-(C$7+F42*C$8)</f>
        <v>-9.4896000002336223E-2</v>
      </c>
      <c r="S42" s="114"/>
    </row>
    <row r="43" spans="1:22" s="139" customFormat="1" ht="12.95" customHeight="1">
      <c r="A43" s="95" t="s">
        <v>2245</v>
      </c>
      <c r="B43" s="29" t="s">
        <v>2053</v>
      </c>
      <c r="C43" s="95">
        <v>23694.29</v>
      </c>
      <c r="D43" s="95" t="s">
        <v>2084</v>
      </c>
      <c r="E43" s="151">
        <f t="shared" si="0"/>
        <v>-208.43298130522999</v>
      </c>
      <c r="F43" s="139">
        <f t="shared" si="1"/>
        <v>-208.5</v>
      </c>
      <c r="I43" s="140"/>
      <c r="Q43" s="153">
        <f t="shared" si="5"/>
        <v>8675.7900000000009</v>
      </c>
      <c r="R43" s="139">
        <f>+C43-(C$7+F43*C$8)</f>
        <v>9.0962999998737359E-2</v>
      </c>
      <c r="S43" s="114"/>
    </row>
    <row r="44" spans="1:22" s="139" customFormat="1" ht="12.95" customHeight="1">
      <c r="A44" s="95" t="s">
        <v>2245</v>
      </c>
      <c r="B44" s="29" t="s">
        <v>2097</v>
      </c>
      <c r="C44" s="95">
        <v>23699.4</v>
      </c>
      <c r="D44" s="95" t="s">
        <v>2084</v>
      </c>
      <c r="E44" s="151">
        <f t="shared" si="0"/>
        <v>-204.66809305094415</v>
      </c>
      <c r="F44" s="139">
        <f t="shared" si="1"/>
        <v>-204.5</v>
      </c>
      <c r="I44" s="140"/>
      <c r="Q44" s="153">
        <f t="shared" si="5"/>
        <v>8680.9000000000015</v>
      </c>
      <c r="R44" s="139">
        <f>+C44-(C$7+F44*C$8)</f>
        <v>-0.22814899999866611</v>
      </c>
      <c r="S44" s="114"/>
    </row>
    <row r="45" spans="1:22" s="139" customFormat="1" ht="12.95" customHeight="1">
      <c r="A45" s="95" t="s">
        <v>2245</v>
      </c>
      <c r="B45" s="29" t="s">
        <v>2053</v>
      </c>
      <c r="C45" s="95">
        <v>23704.376</v>
      </c>
      <c r="D45" s="95" t="s">
        <v>2084</v>
      </c>
      <c r="E45" s="151">
        <f t="shared" si="0"/>
        <v>-201.00193180763307</v>
      </c>
      <c r="F45" s="139">
        <f t="shared" si="1"/>
        <v>-201</v>
      </c>
      <c r="G45" s="139">
        <f>+C45-(C$7+F45*C$8)</f>
        <v>-2.621999999973923E-3</v>
      </c>
      <c r="H45" s="139">
        <f>$G45</f>
        <v>-2.621999999973923E-3</v>
      </c>
      <c r="I45" s="140"/>
      <c r="Q45" s="153">
        <f t="shared" si="5"/>
        <v>8685.8760000000002</v>
      </c>
      <c r="S45" s="114">
        <f>S$14</f>
        <v>0.2</v>
      </c>
    </row>
    <row r="46" spans="1:22" s="139" customFormat="1" ht="12.95" customHeight="1">
      <c r="A46" s="95" t="s">
        <v>2235</v>
      </c>
      <c r="B46" s="29" t="s">
        <v>2053</v>
      </c>
      <c r="C46" s="95">
        <v>23704.377</v>
      </c>
      <c r="D46" s="95" t="s">
        <v>2084</v>
      </c>
      <c r="E46" s="151">
        <f t="shared" si="0"/>
        <v>-201.00119503889434</v>
      </c>
      <c r="F46" s="139">
        <f t="shared" si="1"/>
        <v>-201</v>
      </c>
      <c r="G46" s="139">
        <f>+C46-(C$7+F46*C$8)</f>
        <v>-1.6219999997701962E-3</v>
      </c>
      <c r="H46" s="139">
        <f>$G46</f>
        <v>-1.6219999997701962E-3</v>
      </c>
      <c r="I46" s="140"/>
      <c r="Q46" s="153">
        <f t="shared" si="5"/>
        <v>8685.8770000000004</v>
      </c>
      <c r="S46" s="114">
        <f>S$14</f>
        <v>0.2</v>
      </c>
    </row>
    <row r="47" spans="1:22" s="139" customFormat="1" ht="12.95" customHeight="1">
      <c r="A47" s="95" t="s">
        <v>2240</v>
      </c>
      <c r="B47" s="29" t="s">
        <v>2053</v>
      </c>
      <c r="C47" s="95">
        <v>23728.806</v>
      </c>
      <c r="D47" s="95" t="s">
        <v>2084</v>
      </c>
      <c r="E47" s="151">
        <f t="shared" si="0"/>
        <v>-183.00267152344642</v>
      </c>
      <c r="F47" s="139">
        <f t="shared" si="1"/>
        <v>-183</v>
      </c>
      <c r="G47" s="139">
        <f>+C47-(C$7+F47*C$8)</f>
        <v>-3.6260000015317928E-3</v>
      </c>
      <c r="H47" s="139">
        <f>$G47</f>
        <v>-3.6260000015317928E-3</v>
      </c>
      <c r="I47" s="140"/>
      <c r="Q47" s="153">
        <f t="shared" si="5"/>
        <v>8710.3060000000005</v>
      </c>
      <c r="S47" s="114">
        <f>S$14</f>
        <v>0.2</v>
      </c>
    </row>
    <row r="48" spans="1:22" s="139" customFormat="1" ht="12.95" customHeight="1">
      <c r="A48" s="95" t="s">
        <v>2245</v>
      </c>
      <c r="B48" s="29" t="s">
        <v>2053</v>
      </c>
      <c r="C48" s="95">
        <v>23738.312000000002</v>
      </c>
      <c r="D48" s="95" t="s">
        <v>2084</v>
      </c>
      <c r="E48" s="151">
        <f t="shared" si="0"/>
        <v>-175.99894789424062</v>
      </c>
      <c r="F48" s="139">
        <f t="shared" si="1"/>
        <v>-176</v>
      </c>
      <c r="G48" s="139">
        <f>+C48-(C$7+F48*C$8)</f>
        <v>1.427999999577878E-3</v>
      </c>
      <c r="H48" s="139">
        <f>$G48</f>
        <v>1.427999999577878E-3</v>
      </c>
      <c r="I48" s="140"/>
      <c r="Q48" s="153">
        <f t="shared" si="5"/>
        <v>8719.8120000000017</v>
      </c>
      <c r="S48" s="114">
        <f>S$14</f>
        <v>0.2</v>
      </c>
    </row>
    <row r="49" spans="1:19" s="139" customFormat="1" ht="12.95" customHeight="1">
      <c r="A49" s="95" t="s">
        <v>2245</v>
      </c>
      <c r="B49" s="29" t="s">
        <v>2053</v>
      </c>
      <c r="C49" s="95">
        <v>23756.292000000001</v>
      </c>
      <c r="D49" s="95" t="s">
        <v>2084</v>
      </c>
      <c r="E49" s="151">
        <f t="shared" si="0"/>
        <v>-162.75184597407423</v>
      </c>
      <c r="F49" s="139">
        <f t="shared" si="1"/>
        <v>-163</v>
      </c>
      <c r="I49" s="140"/>
      <c r="Q49" s="153">
        <f t="shared" si="5"/>
        <v>8737.7920000000013</v>
      </c>
      <c r="R49" s="139">
        <f>+C49-(C$7+F49*C$8)</f>
        <v>0.33681400000205031</v>
      </c>
      <c r="S49" s="114"/>
    </row>
    <row r="50" spans="1:19" s="139" customFormat="1" ht="12.95" customHeight="1">
      <c r="A50" s="95" t="s">
        <v>2240</v>
      </c>
      <c r="B50" s="29" t="s">
        <v>2053</v>
      </c>
      <c r="C50" s="95">
        <v>23785.812000000002</v>
      </c>
      <c r="D50" s="95" t="s">
        <v>2084</v>
      </c>
      <c r="E50" s="151">
        <f t="shared" si="0"/>
        <v>-141.00243281037422</v>
      </c>
      <c r="F50" s="139">
        <f t="shared" si="1"/>
        <v>-141</v>
      </c>
      <c r="G50" s="139">
        <f t="shared" ref="G50:G113" si="6">+C50-(C$7+F50*C$8)</f>
        <v>-3.3019999973475933E-3</v>
      </c>
      <c r="H50" s="139">
        <f t="shared" ref="H50:H81" si="7">$G50</f>
        <v>-3.3019999973475933E-3</v>
      </c>
      <c r="I50" s="140"/>
      <c r="Q50" s="153">
        <f t="shared" si="5"/>
        <v>8767.3120000000017</v>
      </c>
      <c r="S50" s="114">
        <f t="shared" ref="S50:S81" si="8">S$14</f>
        <v>0.2</v>
      </c>
    </row>
    <row r="51" spans="1:19" s="139" customFormat="1" ht="12.95" customHeight="1">
      <c r="A51" s="95" t="s">
        <v>2245</v>
      </c>
      <c r="B51" s="29" t="s">
        <v>2053</v>
      </c>
      <c r="C51" s="95">
        <v>23799.382000000001</v>
      </c>
      <c r="D51" s="95" t="s">
        <v>2084</v>
      </c>
      <c r="E51" s="151">
        <f t="shared" si="0"/>
        <v>-131.00448102746776</v>
      </c>
      <c r="F51" s="139">
        <f t="shared" si="1"/>
        <v>-131</v>
      </c>
      <c r="G51" s="139">
        <f t="shared" si="6"/>
        <v>-6.0819999998784624E-3</v>
      </c>
      <c r="H51" s="139">
        <f t="shared" si="7"/>
        <v>-6.0819999998784624E-3</v>
      </c>
      <c r="I51" s="140"/>
      <c r="Q51" s="153">
        <f t="shared" si="5"/>
        <v>8780.8820000000014</v>
      </c>
      <c r="S51" s="114">
        <f t="shared" si="8"/>
        <v>0.2</v>
      </c>
    </row>
    <row r="52" spans="1:19" s="139" customFormat="1" ht="12.95" customHeight="1">
      <c r="A52" s="95" t="s">
        <v>2274</v>
      </c>
      <c r="B52" s="29" t="s">
        <v>2053</v>
      </c>
      <c r="C52" s="95">
        <v>23810.244999999999</v>
      </c>
      <c r="D52" s="95" t="s">
        <v>2084</v>
      </c>
      <c r="E52" s="151">
        <f t="shared" si="0"/>
        <v>-123.00096221997397</v>
      </c>
      <c r="F52" s="139">
        <f t="shared" si="1"/>
        <v>-123</v>
      </c>
      <c r="G52" s="139">
        <f t="shared" si="6"/>
        <v>-1.3060000019322615E-3</v>
      </c>
      <c r="H52" s="139">
        <f t="shared" si="7"/>
        <v>-1.3060000019322615E-3</v>
      </c>
      <c r="I52" s="140"/>
      <c r="Q52" s="153">
        <f t="shared" si="5"/>
        <v>8791.744999999999</v>
      </c>
      <c r="S52" s="114">
        <f t="shared" si="8"/>
        <v>0.2</v>
      </c>
    </row>
    <row r="53" spans="1:19" s="139" customFormat="1" ht="12.95" customHeight="1">
      <c r="A53" s="95" t="s">
        <v>2274</v>
      </c>
      <c r="B53" s="29" t="s">
        <v>2053</v>
      </c>
      <c r="C53" s="95">
        <v>23814.312999999998</v>
      </c>
      <c r="D53" s="95" t="s">
        <v>2084</v>
      </c>
      <c r="E53" s="151">
        <f t="shared" si="0"/>
        <v>-120.00378699131831</v>
      </c>
      <c r="F53" s="139">
        <f t="shared" si="1"/>
        <v>-120</v>
      </c>
      <c r="G53" s="139">
        <f t="shared" si="6"/>
        <v>-5.1400000011199154E-3</v>
      </c>
      <c r="H53" s="139">
        <f t="shared" si="7"/>
        <v>-5.1400000011199154E-3</v>
      </c>
      <c r="I53" s="140"/>
      <c r="Q53" s="153">
        <f t="shared" si="5"/>
        <v>8795.8129999999983</v>
      </c>
      <c r="S53" s="114">
        <f t="shared" si="8"/>
        <v>0.2</v>
      </c>
    </row>
    <row r="54" spans="1:19" s="139" customFormat="1" ht="12.95" customHeight="1">
      <c r="A54" s="95" t="s">
        <v>2175</v>
      </c>
      <c r="B54" s="29" t="s">
        <v>2053</v>
      </c>
      <c r="C54" s="95">
        <v>23833.312000000002</v>
      </c>
      <c r="D54" s="95" t="s">
        <v>2084</v>
      </c>
      <c r="E54" s="151">
        <f t="shared" si="0"/>
        <v>-106.00591772650783</v>
      </c>
      <c r="F54" s="139">
        <f t="shared" si="1"/>
        <v>-106</v>
      </c>
      <c r="G54" s="139">
        <f t="shared" si="6"/>
        <v>-8.0319999979110435E-3</v>
      </c>
      <c r="H54" s="139">
        <f t="shared" si="7"/>
        <v>-8.0319999979110435E-3</v>
      </c>
      <c r="I54" s="140"/>
      <c r="Q54" s="153">
        <f t="shared" si="5"/>
        <v>8814.8120000000017</v>
      </c>
      <c r="S54" s="114">
        <f t="shared" si="8"/>
        <v>0.2</v>
      </c>
    </row>
    <row r="55" spans="1:19" s="139" customFormat="1" ht="12.95" customHeight="1">
      <c r="A55" s="95" t="s">
        <v>2274</v>
      </c>
      <c r="B55" s="29" t="s">
        <v>2053</v>
      </c>
      <c r="C55" s="95">
        <v>23970.404999999999</v>
      </c>
      <c r="D55" s="95" t="s">
        <v>2084</v>
      </c>
      <c r="E55" s="151">
        <f t="shared" si="0"/>
        <v>-5.0000810445627053</v>
      </c>
      <c r="F55" s="139">
        <f t="shared" si="1"/>
        <v>-5</v>
      </c>
      <c r="G55" s="139">
        <f t="shared" si="6"/>
        <v>-1.1000000085914508E-4</v>
      </c>
      <c r="H55" s="139">
        <f t="shared" si="7"/>
        <v>-1.1000000085914508E-4</v>
      </c>
      <c r="I55" s="140"/>
      <c r="Q55" s="153">
        <f t="shared" si="5"/>
        <v>8951.9049999999988</v>
      </c>
      <c r="S55" s="114">
        <f t="shared" si="8"/>
        <v>0.2</v>
      </c>
    </row>
    <row r="56" spans="1:19" s="139" customFormat="1" ht="12.95" customHeight="1">
      <c r="A56" s="95" t="s">
        <v>2274</v>
      </c>
      <c r="B56" s="29" t="s">
        <v>2053</v>
      </c>
      <c r="C56" s="95">
        <v>23974.477999999999</v>
      </c>
      <c r="D56" s="95" t="s">
        <v>2084</v>
      </c>
      <c r="E56" s="151">
        <f t="shared" si="0"/>
        <v>-1.9992219722132525</v>
      </c>
      <c r="F56" s="139">
        <f t="shared" si="1"/>
        <v>-2</v>
      </c>
      <c r="G56" s="139">
        <f t="shared" si="6"/>
        <v>1.0559999973338563E-3</v>
      </c>
      <c r="H56" s="139">
        <f t="shared" si="7"/>
        <v>1.0559999973338563E-3</v>
      </c>
      <c r="I56" s="140"/>
      <c r="Q56" s="153">
        <f t="shared" si="5"/>
        <v>8955.9779999999992</v>
      </c>
      <c r="S56" s="114">
        <f t="shared" si="8"/>
        <v>0.2</v>
      </c>
    </row>
    <row r="57" spans="1:19" s="139" customFormat="1" ht="12.95" customHeight="1">
      <c r="A57" s="20" t="s">
        <v>2067</v>
      </c>
      <c r="B57" s="141"/>
      <c r="C57" s="140">
        <v>23977.191500000001</v>
      </c>
      <c r="D57" s="140" t="s">
        <v>2069</v>
      </c>
      <c r="E57" s="139">
        <f t="shared" si="0"/>
        <v>0</v>
      </c>
      <c r="F57" s="139">
        <f t="shared" si="1"/>
        <v>0</v>
      </c>
      <c r="G57" s="139">
        <f t="shared" si="6"/>
        <v>0</v>
      </c>
      <c r="H57" s="139">
        <f t="shared" si="7"/>
        <v>0</v>
      </c>
      <c r="I57" s="140"/>
      <c r="Q57" s="153">
        <f t="shared" si="5"/>
        <v>8958.6915000000008</v>
      </c>
      <c r="S57" s="114">
        <f t="shared" si="8"/>
        <v>0.2</v>
      </c>
    </row>
    <row r="58" spans="1:19" s="139" customFormat="1" ht="12.95" customHeight="1">
      <c r="A58" s="95" t="s">
        <v>2274</v>
      </c>
      <c r="B58" s="29" t="s">
        <v>2053</v>
      </c>
      <c r="C58" s="95">
        <v>23989.404999999999</v>
      </c>
      <c r="D58" s="95" t="s">
        <v>2084</v>
      </c>
      <c r="E58" s="151">
        <f t="shared" si="0"/>
        <v>8.9985249889838492</v>
      </c>
      <c r="F58" s="139">
        <f t="shared" si="1"/>
        <v>9</v>
      </c>
      <c r="G58" s="139">
        <f t="shared" si="6"/>
        <v>-2.0020000010845251E-3</v>
      </c>
      <c r="H58" s="139">
        <f t="shared" si="7"/>
        <v>-2.0020000010845251E-3</v>
      </c>
      <c r="I58" s="140"/>
      <c r="Q58" s="153">
        <f t="shared" si="5"/>
        <v>8970.9049999999988</v>
      </c>
      <c r="S58" s="114">
        <f t="shared" si="8"/>
        <v>0.2</v>
      </c>
    </row>
    <row r="59" spans="1:19" s="139" customFormat="1" ht="12.95" customHeight="1">
      <c r="A59" s="95" t="s">
        <v>2274</v>
      </c>
      <c r="B59" s="29" t="s">
        <v>2053</v>
      </c>
      <c r="C59" s="95">
        <v>23997.552</v>
      </c>
      <c r="D59" s="95" t="s">
        <v>2084</v>
      </c>
      <c r="E59" s="151">
        <f t="shared" si="0"/>
        <v>15.000979902421513</v>
      </c>
      <c r="F59" s="139">
        <f t="shared" si="1"/>
        <v>15</v>
      </c>
      <c r="G59" s="139">
        <f t="shared" si="6"/>
        <v>1.3299999991431832E-3</v>
      </c>
      <c r="H59" s="139">
        <f t="shared" si="7"/>
        <v>1.3299999991431832E-3</v>
      </c>
      <c r="I59" s="140"/>
      <c r="Q59" s="153">
        <f t="shared" si="5"/>
        <v>8979.0519999999997</v>
      </c>
      <c r="S59" s="114">
        <f t="shared" si="8"/>
        <v>0.2</v>
      </c>
    </row>
    <row r="60" spans="1:19" s="139" customFormat="1" ht="12.95" customHeight="1">
      <c r="A60" s="95" t="s">
        <v>2274</v>
      </c>
      <c r="B60" s="29" t="s">
        <v>2053</v>
      </c>
      <c r="C60" s="95">
        <v>24008.406999999999</v>
      </c>
      <c r="D60" s="95" t="s">
        <v>2084</v>
      </c>
      <c r="E60" s="151">
        <f t="shared" si="0"/>
        <v>22.998604560007919</v>
      </c>
      <c r="F60" s="139">
        <f t="shared" si="1"/>
        <v>23</v>
      </c>
      <c r="G60" s="139">
        <f t="shared" si="6"/>
        <v>-1.8940000009024516E-3</v>
      </c>
      <c r="H60" s="139">
        <f t="shared" si="7"/>
        <v>-1.8940000009024516E-3</v>
      </c>
      <c r="I60" s="140"/>
      <c r="Q60" s="153">
        <f t="shared" si="5"/>
        <v>8989.9069999999992</v>
      </c>
      <c r="S60" s="114">
        <f t="shared" si="8"/>
        <v>0.2</v>
      </c>
    </row>
    <row r="61" spans="1:19" s="139" customFormat="1" ht="12.95" customHeight="1">
      <c r="A61" s="95" t="s">
        <v>2274</v>
      </c>
      <c r="B61" s="29" t="s">
        <v>2053</v>
      </c>
      <c r="C61" s="95">
        <v>24012.482</v>
      </c>
      <c r="D61" s="95" t="s">
        <v>2084</v>
      </c>
      <c r="E61" s="151">
        <f t="shared" si="0"/>
        <v>26.000937169834888</v>
      </c>
      <c r="F61" s="139">
        <f t="shared" si="1"/>
        <v>26</v>
      </c>
      <c r="G61" s="139">
        <f t="shared" si="6"/>
        <v>1.2719999976980034E-3</v>
      </c>
      <c r="H61" s="139">
        <f t="shared" si="7"/>
        <v>1.2719999976980034E-3</v>
      </c>
      <c r="I61" s="140"/>
      <c r="Q61" s="153">
        <f t="shared" si="5"/>
        <v>8993.982</v>
      </c>
      <c r="S61" s="114">
        <f t="shared" si="8"/>
        <v>0.2</v>
      </c>
    </row>
    <row r="62" spans="1:19" s="139" customFormat="1" ht="12.95" customHeight="1">
      <c r="A62" s="95" t="s">
        <v>2274</v>
      </c>
      <c r="B62" s="29" t="s">
        <v>2053</v>
      </c>
      <c r="C62" s="95">
        <v>24031.482</v>
      </c>
      <c r="D62" s="95" t="s">
        <v>2084</v>
      </c>
      <c r="E62" s="151">
        <f t="shared" si="0"/>
        <v>39.999543203381442</v>
      </c>
      <c r="F62" s="139">
        <f t="shared" si="1"/>
        <v>40</v>
      </c>
      <c r="G62" s="139">
        <f t="shared" si="6"/>
        <v>-6.2000000252737664E-4</v>
      </c>
      <c r="H62" s="139">
        <f t="shared" si="7"/>
        <v>-6.2000000252737664E-4</v>
      </c>
      <c r="I62" s="140"/>
      <c r="Q62" s="153">
        <f t="shared" si="5"/>
        <v>9012.982</v>
      </c>
      <c r="S62" s="114">
        <f t="shared" si="8"/>
        <v>0.2</v>
      </c>
    </row>
    <row r="63" spans="1:19" s="139" customFormat="1" ht="12.95" customHeight="1">
      <c r="A63" s="95" t="s">
        <v>2274</v>
      </c>
      <c r="B63" s="29" t="s">
        <v>2053</v>
      </c>
      <c r="C63" s="95">
        <v>24035.554</v>
      </c>
      <c r="D63" s="95" t="s">
        <v>2084</v>
      </c>
      <c r="E63" s="151">
        <f t="shared" si="0"/>
        <v>42.999665506992137</v>
      </c>
      <c r="F63" s="139">
        <f t="shared" si="1"/>
        <v>43</v>
      </c>
      <c r="G63" s="139">
        <f t="shared" si="6"/>
        <v>-4.5400000090012327E-4</v>
      </c>
      <c r="H63" s="139">
        <f t="shared" si="7"/>
        <v>-4.5400000090012327E-4</v>
      </c>
      <c r="I63" s="140"/>
      <c r="Q63" s="153">
        <f t="shared" si="5"/>
        <v>9017.0540000000001</v>
      </c>
      <c r="S63" s="114">
        <f t="shared" si="8"/>
        <v>0.2</v>
      </c>
    </row>
    <row r="64" spans="1:19" s="139" customFormat="1" ht="12.95" customHeight="1">
      <c r="A64" s="95" t="s">
        <v>2274</v>
      </c>
      <c r="B64" s="29" t="s">
        <v>2053</v>
      </c>
      <c r="C64" s="95">
        <v>24050.484</v>
      </c>
      <c r="D64" s="95" t="s">
        <v>2084</v>
      </c>
      <c r="E64" s="151">
        <f t="shared" si="0"/>
        <v>53.999622774405509</v>
      </c>
      <c r="F64" s="139">
        <f t="shared" si="1"/>
        <v>54</v>
      </c>
      <c r="G64" s="139">
        <f t="shared" si="6"/>
        <v>-5.1199999870732427E-4</v>
      </c>
      <c r="H64" s="139">
        <f t="shared" si="7"/>
        <v>-5.1199999870732427E-4</v>
      </c>
      <c r="I64" s="140"/>
      <c r="Q64" s="153">
        <f t="shared" si="5"/>
        <v>9031.9840000000004</v>
      </c>
      <c r="S64" s="114">
        <f t="shared" si="8"/>
        <v>0.2</v>
      </c>
    </row>
    <row r="65" spans="1:19" s="139" customFormat="1" ht="12.95" customHeight="1">
      <c r="A65" s="95" t="s">
        <v>2235</v>
      </c>
      <c r="B65" s="29" t="s">
        <v>2053</v>
      </c>
      <c r="C65" s="95">
        <v>24065.42</v>
      </c>
      <c r="D65" s="95" t="s">
        <v>2084</v>
      </c>
      <c r="E65" s="151">
        <f t="shared" si="0"/>
        <v>65.004000654248756</v>
      </c>
      <c r="F65" s="139">
        <f t="shared" si="1"/>
        <v>65</v>
      </c>
      <c r="G65" s="139">
        <f t="shared" si="6"/>
        <v>5.429999997431878E-3</v>
      </c>
      <c r="H65" s="139">
        <f t="shared" si="7"/>
        <v>5.429999997431878E-3</v>
      </c>
      <c r="I65" s="140"/>
      <c r="Q65" s="153">
        <f t="shared" si="5"/>
        <v>9046.9199999999983</v>
      </c>
      <c r="S65" s="114">
        <f t="shared" si="8"/>
        <v>0.2</v>
      </c>
    </row>
    <row r="66" spans="1:19" s="139" customFormat="1" ht="12.95" customHeight="1">
      <c r="A66" s="95" t="s">
        <v>2305</v>
      </c>
      <c r="B66" s="29" t="s">
        <v>2053</v>
      </c>
      <c r="C66" s="95">
        <v>24114.28</v>
      </c>
      <c r="D66" s="95" t="s">
        <v>2084</v>
      </c>
      <c r="E66" s="151">
        <f t="shared" si="0"/>
        <v>101.00252122262206</v>
      </c>
      <c r="F66" s="139">
        <f t="shared" si="1"/>
        <v>101</v>
      </c>
      <c r="G66" s="139">
        <f t="shared" si="6"/>
        <v>3.4219999979541171E-3</v>
      </c>
      <c r="H66" s="139">
        <f t="shared" si="7"/>
        <v>3.4219999979541171E-3</v>
      </c>
      <c r="I66" s="140"/>
      <c r="Q66" s="153">
        <f t="shared" si="5"/>
        <v>9095.7799999999988</v>
      </c>
      <c r="S66" s="114">
        <f t="shared" si="8"/>
        <v>0.2</v>
      </c>
    </row>
    <row r="67" spans="1:19" s="139" customFormat="1" ht="12.95" customHeight="1">
      <c r="A67" s="95" t="s">
        <v>2305</v>
      </c>
      <c r="B67" s="29" t="s">
        <v>2053</v>
      </c>
      <c r="C67" s="95">
        <v>24118.362000000001</v>
      </c>
      <c r="D67" s="95" t="s">
        <v>2084</v>
      </c>
      <c r="E67" s="151">
        <f t="shared" si="0"/>
        <v>104.01001121362033</v>
      </c>
      <c r="F67" s="139">
        <f t="shared" si="1"/>
        <v>104</v>
      </c>
      <c r="G67" s="139">
        <f t="shared" si="6"/>
        <v>1.3588000001618639E-2</v>
      </c>
      <c r="H67" s="139">
        <f t="shared" si="7"/>
        <v>1.3588000001618639E-2</v>
      </c>
      <c r="I67" s="140"/>
      <c r="Q67" s="153">
        <f t="shared" si="5"/>
        <v>9099.862000000001</v>
      </c>
      <c r="S67" s="114">
        <f t="shared" si="8"/>
        <v>0.2</v>
      </c>
    </row>
    <row r="68" spans="1:19" s="139" customFormat="1" ht="12.95" customHeight="1">
      <c r="A68" s="95" t="s">
        <v>2274</v>
      </c>
      <c r="B68" s="29" t="s">
        <v>2053</v>
      </c>
      <c r="C68" s="95">
        <v>24134.639999999999</v>
      </c>
      <c r="D68" s="95" t="s">
        <v>2084</v>
      </c>
      <c r="E68" s="151">
        <f t="shared" si="0"/>
        <v>116.00313274067553</v>
      </c>
      <c r="F68" s="139">
        <f t="shared" si="1"/>
        <v>116</v>
      </c>
      <c r="G68" s="139">
        <f t="shared" si="6"/>
        <v>4.2519999988144264E-3</v>
      </c>
      <c r="H68" s="139">
        <f t="shared" si="7"/>
        <v>4.2519999988144264E-3</v>
      </c>
      <c r="I68" s="140"/>
      <c r="Q68" s="153">
        <f t="shared" si="5"/>
        <v>9116.14</v>
      </c>
      <c r="S68" s="114">
        <f t="shared" si="8"/>
        <v>0.2</v>
      </c>
    </row>
    <row r="69" spans="1:19" s="139" customFormat="1" ht="12.95" customHeight="1">
      <c r="A69" s="95" t="s">
        <v>2314</v>
      </c>
      <c r="B69" s="29" t="s">
        <v>2053</v>
      </c>
      <c r="C69" s="95">
        <v>24152.284</v>
      </c>
      <c r="D69" s="95" t="s">
        <v>2084</v>
      </c>
      <c r="E69" s="151">
        <f t="shared" si="0"/>
        <v>129.0026803646702</v>
      </c>
      <c r="F69" s="139">
        <f t="shared" si="1"/>
        <v>129</v>
      </c>
      <c r="G69" s="139">
        <f t="shared" si="6"/>
        <v>3.6379999983182643E-3</v>
      </c>
      <c r="H69" s="139">
        <f t="shared" si="7"/>
        <v>3.6379999983182643E-3</v>
      </c>
      <c r="I69" s="140"/>
      <c r="Q69" s="153">
        <f t="shared" si="5"/>
        <v>9133.7839999999997</v>
      </c>
      <c r="S69" s="114">
        <f t="shared" si="8"/>
        <v>0.2</v>
      </c>
    </row>
    <row r="70" spans="1:19" s="139" customFormat="1" ht="12.95" customHeight="1">
      <c r="A70" s="95" t="s">
        <v>2274</v>
      </c>
      <c r="B70" s="29" t="s">
        <v>2053</v>
      </c>
      <c r="C70" s="95">
        <v>24152.284</v>
      </c>
      <c r="D70" s="95" t="s">
        <v>2084</v>
      </c>
      <c r="E70" s="151">
        <f t="shared" si="0"/>
        <v>129.0026803646702</v>
      </c>
      <c r="F70" s="139">
        <f t="shared" si="1"/>
        <v>129</v>
      </c>
      <c r="G70" s="139">
        <f t="shared" si="6"/>
        <v>3.6379999983182643E-3</v>
      </c>
      <c r="H70" s="139">
        <f t="shared" si="7"/>
        <v>3.6379999983182643E-3</v>
      </c>
      <c r="I70" s="140"/>
      <c r="Q70" s="153">
        <f t="shared" si="5"/>
        <v>9133.7839999999997</v>
      </c>
      <c r="S70" s="114">
        <f t="shared" si="8"/>
        <v>0.2</v>
      </c>
    </row>
    <row r="71" spans="1:19" s="139" customFormat="1" ht="12.95" customHeight="1">
      <c r="A71" s="95" t="s">
        <v>2317</v>
      </c>
      <c r="B71" s="29" t="s">
        <v>2053</v>
      </c>
      <c r="C71" s="95">
        <v>24179.43</v>
      </c>
      <c r="D71" s="95" t="s">
        <v>2084</v>
      </c>
      <c r="E71" s="151">
        <f t="shared" si="0"/>
        <v>149.00300454291565</v>
      </c>
      <c r="F71" s="139">
        <f t="shared" si="1"/>
        <v>149</v>
      </c>
      <c r="G71" s="139">
        <f t="shared" si="6"/>
        <v>4.0779999981168658E-3</v>
      </c>
      <c r="H71" s="139">
        <f t="shared" si="7"/>
        <v>4.0779999981168658E-3</v>
      </c>
      <c r="I71" s="140"/>
      <c r="Q71" s="153">
        <f t="shared" si="5"/>
        <v>9160.93</v>
      </c>
      <c r="S71" s="114">
        <f t="shared" si="8"/>
        <v>0.2</v>
      </c>
    </row>
    <row r="72" spans="1:19" s="139" customFormat="1" ht="12.95" customHeight="1">
      <c r="A72" s="95" t="s">
        <v>2317</v>
      </c>
      <c r="B72" s="29" t="s">
        <v>2053</v>
      </c>
      <c r="C72" s="95">
        <v>24228.294999999998</v>
      </c>
      <c r="D72" s="95" t="s">
        <v>2084</v>
      </c>
      <c r="E72" s="151">
        <f t="shared" si="0"/>
        <v>185.00520895498008</v>
      </c>
      <c r="F72" s="139">
        <f t="shared" si="1"/>
        <v>185</v>
      </c>
      <c r="G72" s="139">
        <f t="shared" si="6"/>
        <v>7.0699999960197601E-3</v>
      </c>
      <c r="H72" s="139">
        <f t="shared" si="7"/>
        <v>7.0699999960197601E-3</v>
      </c>
      <c r="I72" s="140"/>
      <c r="Q72" s="153">
        <f t="shared" si="5"/>
        <v>9209.7949999999983</v>
      </c>
      <c r="S72" s="114">
        <f t="shared" si="8"/>
        <v>0.2</v>
      </c>
    </row>
    <row r="73" spans="1:19" s="139" customFormat="1" ht="12.95" customHeight="1">
      <c r="A73" s="95" t="s">
        <v>2305</v>
      </c>
      <c r="B73" s="29" t="s">
        <v>2053</v>
      </c>
      <c r="C73" s="95">
        <v>24251.366000000002</v>
      </c>
      <c r="D73" s="95" t="s">
        <v>2084</v>
      </c>
      <c r="E73" s="151">
        <f t="shared" si="0"/>
        <v>202.00320052340123</v>
      </c>
      <c r="F73" s="139">
        <f t="shared" si="1"/>
        <v>202</v>
      </c>
      <c r="G73" s="139">
        <f t="shared" si="6"/>
        <v>4.3440000008558854E-3</v>
      </c>
      <c r="H73" s="139">
        <f t="shared" si="7"/>
        <v>4.3440000008558854E-3</v>
      </c>
      <c r="I73" s="140"/>
      <c r="Q73" s="153">
        <f t="shared" si="5"/>
        <v>9232.8660000000018</v>
      </c>
      <c r="S73" s="114">
        <f t="shared" si="8"/>
        <v>0.2</v>
      </c>
    </row>
    <row r="74" spans="1:19" s="139" customFormat="1" ht="12.95" customHeight="1">
      <c r="A74" s="95" t="s">
        <v>2175</v>
      </c>
      <c r="B74" s="29" t="s">
        <v>2053</v>
      </c>
      <c r="C74" s="95">
        <v>24278.506000000001</v>
      </c>
      <c r="D74" s="95" t="s">
        <v>2084</v>
      </c>
      <c r="E74" s="151">
        <f t="shared" si="0"/>
        <v>221.99910408921414</v>
      </c>
      <c r="F74" s="139">
        <f t="shared" si="1"/>
        <v>222</v>
      </c>
      <c r="G74" s="139">
        <f t="shared" si="6"/>
        <v>-1.2160000005678739E-3</v>
      </c>
      <c r="H74" s="139">
        <f t="shared" si="7"/>
        <v>-1.2160000005678739E-3</v>
      </c>
      <c r="I74" s="140"/>
      <c r="Q74" s="153">
        <f t="shared" si="5"/>
        <v>9260.0060000000012</v>
      </c>
      <c r="S74" s="114">
        <f t="shared" si="8"/>
        <v>0.2</v>
      </c>
    </row>
    <row r="75" spans="1:19" s="139" customFormat="1" ht="12.95" customHeight="1">
      <c r="A75" s="95" t="s">
        <v>2274</v>
      </c>
      <c r="B75" s="29" t="s">
        <v>2053</v>
      </c>
      <c r="C75" s="95">
        <v>24354.52</v>
      </c>
      <c r="D75" s="95" t="s">
        <v>2084</v>
      </c>
      <c r="E75" s="151">
        <f t="shared" si="0"/>
        <v>278.00384298574028</v>
      </c>
      <c r="F75" s="139">
        <f t="shared" si="1"/>
        <v>278</v>
      </c>
      <c r="G75" s="139">
        <f t="shared" si="6"/>
        <v>5.2160000013827812E-3</v>
      </c>
      <c r="H75" s="139">
        <f t="shared" si="7"/>
        <v>5.2160000013827812E-3</v>
      </c>
      <c r="I75" s="140"/>
      <c r="Q75" s="153">
        <f t="shared" si="5"/>
        <v>9336.02</v>
      </c>
      <c r="S75" s="114">
        <f t="shared" si="8"/>
        <v>0.2</v>
      </c>
    </row>
    <row r="76" spans="1:19" s="139" customFormat="1" ht="12.95" customHeight="1">
      <c r="A76" s="95" t="s">
        <v>2274</v>
      </c>
      <c r="B76" s="29" t="s">
        <v>2053</v>
      </c>
      <c r="C76" s="95">
        <v>24365.38</v>
      </c>
      <c r="D76" s="95" t="s">
        <v>2084</v>
      </c>
      <c r="E76" s="151">
        <f t="shared" si="0"/>
        <v>286.0051514870205</v>
      </c>
      <c r="F76" s="139">
        <f t="shared" si="1"/>
        <v>286</v>
      </c>
      <c r="G76" s="139">
        <f t="shared" si="6"/>
        <v>6.9919999987178016E-3</v>
      </c>
      <c r="H76" s="139">
        <f t="shared" si="7"/>
        <v>6.9919999987178016E-3</v>
      </c>
      <c r="I76" s="140"/>
      <c r="Q76" s="153">
        <f t="shared" si="5"/>
        <v>9346.880000000001</v>
      </c>
      <c r="S76" s="114">
        <f t="shared" si="8"/>
        <v>0.2</v>
      </c>
    </row>
    <row r="77" spans="1:19" s="139" customFormat="1" ht="12.95" customHeight="1">
      <c r="A77" s="95" t="s">
        <v>2274</v>
      </c>
      <c r="B77" s="29" t="s">
        <v>2053</v>
      </c>
      <c r="C77" s="95">
        <v>24388.453000000001</v>
      </c>
      <c r="D77" s="95" t="s">
        <v>2084</v>
      </c>
      <c r="E77" s="151">
        <f t="shared" si="0"/>
        <v>303.00461659291648</v>
      </c>
      <c r="F77" s="139">
        <f t="shared" si="1"/>
        <v>303</v>
      </c>
      <c r="G77" s="139">
        <f t="shared" si="6"/>
        <v>6.2660000003234018E-3</v>
      </c>
      <c r="H77" s="139">
        <f t="shared" si="7"/>
        <v>6.2660000003234018E-3</v>
      </c>
      <c r="I77" s="140"/>
      <c r="Q77" s="153">
        <f t="shared" si="5"/>
        <v>9369.9530000000013</v>
      </c>
      <c r="S77" s="114">
        <f t="shared" si="8"/>
        <v>0.2</v>
      </c>
    </row>
    <row r="78" spans="1:19" s="139" customFormat="1" ht="12.95" customHeight="1">
      <c r="A78" s="95" t="s">
        <v>2274</v>
      </c>
      <c r="B78" s="29" t="s">
        <v>2053</v>
      </c>
      <c r="C78" s="95">
        <v>24407.454000000002</v>
      </c>
      <c r="D78" s="95" t="s">
        <v>2084</v>
      </c>
      <c r="E78" s="151">
        <f t="shared" si="0"/>
        <v>317.00395939520183</v>
      </c>
      <c r="F78" s="139">
        <f t="shared" si="1"/>
        <v>317</v>
      </c>
      <c r="G78" s="139">
        <f t="shared" si="6"/>
        <v>5.3740000003017485E-3</v>
      </c>
      <c r="H78" s="139">
        <f t="shared" si="7"/>
        <v>5.3740000003017485E-3</v>
      </c>
      <c r="I78" s="140"/>
      <c r="Q78" s="153">
        <f t="shared" si="5"/>
        <v>9388.9540000000015</v>
      </c>
      <c r="S78" s="114">
        <f t="shared" si="8"/>
        <v>0.2</v>
      </c>
    </row>
    <row r="79" spans="1:19" s="139" customFormat="1" ht="12.95" customHeight="1">
      <c r="A79" s="95" t="s">
        <v>2305</v>
      </c>
      <c r="B79" s="29" t="s">
        <v>2053</v>
      </c>
      <c r="C79" s="95">
        <v>24433.243999999999</v>
      </c>
      <c r="D79" s="95" t="s">
        <v>2084</v>
      </c>
      <c r="E79" s="151">
        <f t="shared" si="0"/>
        <v>336.0052251638927</v>
      </c>
      <c r="F79" s="139">
        <f t="shared" si="1"/>
        <v>336</v>
      </c>
      <c r="G79" s="139">
        <f t="shared" si="6"/>
        <v>7.0919999961915892E-3</v>
      </c>
      <c r="H79" s="139">
        <f t="shared" si="7"/>
        <v>7.0919999961915892E-3</v>
      </c>
      <c r="I79" s="140"/>
      <c r="Q79" s="153">
        <f t="shared" si="5"/>
        <v>9414.7439999999988</v>
      </c>
      <c r="S79" s="114">
        <f t="shared" si="8"/>
        <v>0.2</v>
      </c>
    </row>
    <row r="80" spans="1:19" s="139" customFormat="1" ht="12.95" customHeight="1">
      <c r="A80" s="95" t="s">
        <v>2305</v>
      </c>
      <c r="B80" s="29" t="s">
        <v>2053</v>
      </c>
      <c r="C80" s="95">
        <v>24434.600999999999</v>
      </c>
      <c r="D80" s="95" t="s">
        <v>2084</v>
      </c>
      <c r="E80" s="151">
        <f t="shared" si="0"/>
        <v>337.00502034218334</v>
      </c>
      <c r="F80" s="139">
        <f t="shared" si="1"/>
        <v>337</v>
      </c>
      <c r="G80" s="139">
        <f t="shared" si="6"/>
        <v>6.813999996666098E-3</v>
      </c>
      <c r="H80" s="139">
        <f t="shared" si="7"/>
        <v>6.813999996666098E-3</v>
      </c>
      <c r="I80" s="140"/>
      <c r="Q80" s="153">
        <f t="shared" si="5"/>
        <v>9416.1009999999987</v>
      </c>
      <c r="S80" s="114">
        <f t="shared" si="8"/>
        <v>0.2</v>
      </c>
    </row>
    <row r="81" spans="1:19" s="139" customFormat="1" ht="12.95" customHeight="1">
      <c r="A81" s="95" t="s">
        <v>2305</v>
      </c>
      <c r="B81" s="29" t="s">
        <v>2053</v>
      </c>
      <c r="C81" s="95">
        <v>24448.178</v>
      </c>
      <c r="D81" s="95" t="s">
        <v>2084</v>
      </c>
      <c r="E81" s="151">
        <f t="shared" si="0"/>
        <v>347.00812950626113</v>
      </c>
      <c r="F81" s="139">
        <f t="shared" si="1"/>
        <v>347</v>
      </c>
      <c r="G81" s="139">
        <f t="shared" si="6"/>
        <v>1.1033999999199295E-2</v>
      </c>
      <c r="H81" s="139">
        <f t="shared" si="7"/>
        <v>1.1033999999199295E-2</v>
      </c>
      <c r="I81" s="140"/>
      <c r="Q81" s="153">
        <f t="shared" si="5"/>
        <v>9429.6779999999999</v>
      </c>
      <c r="S81" s="114">
        <f t="shared" si="8"/>
        <v>0.2</v>
      </c>
    </row>
    <row r="82" spans="1:19" s="139" customFormat="1" ht="12.95" customHeight="1">
      <c r="A82" s="95" t="s">
        <v>2305</v>
      </c>
      <c r="B82" s="29" t="s">
        <v>2053</v>
      </c>
      <c r="C82" s="95">
        <v>24449.532999999999</v>
      </c>
      <c r="D82" s="95" t="s">
        <v>2084</v>
      </c>
      <c r="E82" s="151">
        <f t="shared" si="0"/>
        <v>348.00645114707424</v>
      </c>
      <c r="F82" s="139">
        <f t="shared" si="1"/>
        <v>348</v>
      </c>
      <c r="G82" s="139">
        <f t="shared" si="6"/>
        <v>8.7559999992663506E-3</v>
      </c>
      <c r="H82" s="139">
        <f t="shared" ref="H82:H113" si="9">$G82</f>
        <v>8.7559999992663506E-3</v>
      </c>
      <c r="I82" s="140"/>
      <c r="Q82" s="153">
        <f t="shared" si="5"/>
        <v>9431.0329999999994</v>
      </c>
      <c r="S82" s="114">
        <f t="shared" ref="S82:S113" si="10">S$14</f>
        <v>0.2</v>
      </c>
    </row>
    <row r="83" spans="1:19" s="139" customFormat="1" ht="12.95" customHeight="1">
      <c r="A83" s="95" t="s">
        <v>2274</v>
      </c>
      <c r="B83" s="29" t="s">
        <v>2053</v>
      </c>
      <c r="C83" s="95">
        <v>24532.329000000002</v>
      </c>
      <c r="D83" s="95" t="s">
        <v>2084</v>
      </c>
      <c r="E83" s="151">
        <f t="shared" si="0"/>
        <v>409.00795562884002</v>
      </c>
      <c r="F83" s="139">
        <f t="shared" si="1"/>
        <v>409</v>
      </c>
      <c r="G83" s="139">
        <f t="shared" si="6"/>
        <v>1.0797999999340391E-2</v>
      </c>
      <c r="H83" s="139">
        <f t="shared" si="9"/>
        <v>1.0797999999340391E-2</v>
      </c>
      <c r="I83" s="140"/>
      <c r="Q83" s="153">
        <f t="shared" si="5"/>
        <v>9513.8290000000015</v>
      </c>
      <c r="S83" s="114">
        <f t="shared" si="10"/>
        <v>0.2</v>
      </c>
    </row>
    <row r="84" spans="1:19" s="139" customFormat="1" ht="12.95" customHeight="1">
      <c r="A84" s="95" t="s">
        <v>2274</v>
      </c>
      <c r="B84" s="29" t="s">
        <v>2053</v>
      </c>
      <c r="C84" s="95">
        <v>24551.328000000001</v>
      </c>
      <c r="D84" s="95" t="s">
        <v>2084</v>
      </c>
      <c r="E84" s="151">
        <f t="shared" si="0"/>
        <v>423.0058248936478</v>
      </c>
      <c r="F84" s="139">
        <f t="shared" si="1"/>
        <v>423</v>
      </c>
      <c r="G84" s="139">
        <f t="shared" si="6"/>
        <v>7.9059999989112839E-3</v>
      </c>
      <c r="H84" s="139">
        <f t="shared" si="9"/>
        <v>7.9059999989112839E-3</v>
      </c>
      <c r="I84" s="140"/>
      <c r="Q84" s="153">
        <f t="shared" si="5"/>
        <v>9532.8280000000013</v>
      </c>
      <c r="S84" s="114">
        <f t="shared" si="10"/>
        <v>0.2</v>
      </c>
    </row>
    <row r="85" spans="1:19" s="139" customFormat="1" ht="12.95" customHeight="1">
      <c r="A85" s="95" t="s">
        <v>2274</v>
      </c>
      <c r="B85" s="29" t="s">
        <v>2053</v>
      </c>
      <c r="C85" s="95">
        <v>24555.4</v>
      </c>
      <c r="D85" s="95" t="s">
        <v>2084</v>
      </c>
      <c r="E85" s="151">
        <f t="shared" ref="E85:E148" si="11">+(C85-C$7)/C$8</f>
        <v>426.00594719725854</v>
      </c>
      <c r="F85" s="139">
        <f t="shared" ref="F85:F148" si="12">ROUND(2*E85,0)/2</f>
        <v>426</v>
      </c>
      <c r="G85" s="139">
        <f t="shared" si="6"/>
        <v>8.0720000005385373E-3</v>
      </c>
      <c r="H85" s="139">
        <f t="shared" si="9"/>
        <v>8.0720000005385373E-3</v>
      </c>
      <c r="I85" s="140"/>
      <c r="Q85" s="153">
        <f t="shared" si="5"/>
        <v>9536.9000000000015</v>
      </c>
      <c r="S85" s="114">
        <f t="shared" si="10"/>
        <v>0.2</v>
      </c>
    </row>
    <row r="86" spans="1:19" s="139" customFormat="1" ht="12.95" customHeight="1">
      <c r="A86" s="95" t="s">
        <v>2274</v>
      </c>
      <c r="B86" s="29" t="s">
        <v>2053</v>
      </c>
      <c r="C86" s="95">
        <v>24589.331999999999</v>
      </c>
      <c r="D86" s="95" t="s">
        <v>2084</v>
      </c>
      <c r="E86" s="151">
        <f t="shared" si="11"/>
        <v>451.0059840356933</v>
      </c>
      <c r="F86" s="139">
        <f t="shared" si="12"/>
        <v>451</v>
      </c>
      <c r="G86" s="139">
        <f t="shared" si="6"/>
        <v>8.121999999275431E-3</v>
      </c>
      <c r="H86" s="139">
        <f t="shared" si="9"/>
        <v>8.121999999275431E-3</v>
      </c>
      <c r="I86" s="140"/>
      <c r="Q86" s="153">
        <f t="shared" si="5"/>
        <v>9570.8319999999985</v>
      </c>
      <c r="S86" s="114">
        <f t="shared" si="10"/>
        <v>0.2</v>
      </c>
    </row>
    <row r="87" spans="1:19" s="139" customFormat="1" ht="12.95" customHeight="1">
      <c r="A87" s="95" t="s">
        <v>2305</v>
      </c>
      <c r="B87" s="29" t="s">
        <v>2053</v>
      </c>
      <c r="C87" s="95">
        <v>24589.34</v>
      </c>
      <c r="D87" s="95" t="s">
        <v>2084</v>
      </c>
      <c r="E87" s="151">
        <f t="shared" si="11"/>
        <v>451.01187818560334</v>
      </c>
      <c r="F87" s="139">
        <f t="shared" si="12"/>
        <v>451</v>
      </c>
      <c r="G87" s="139">
        <f t="shared" si="6"/>
        <v>1.6122000000905246E-2</v>
      </c>
      <c r="H87" s="139">
        <f t="shared" si="9"/>
        <v>1.6122000000905246E-2</v>
      </c>
      <c r="I87" s="140"/>
      <c r="Q87" s="153">
        <f t="shared" si="5"/>
        <v>9570.84</v>
      </c>
      <c r="S87" s="114">
        <f t="shared" si="10"/>
        <v>0.2</v>
      </c>
    </row>
    <row r="88" spans="1:19" s="139" customFormat="1" ht="12.95" customHeight="1">
      <c r="A88" s="95" t="s">
        <v>2274</v>
      </c>
      <c r="B88" s="29" t="s">
        <v>2053</v>
      </c>
      <c r="C88" s="95">
        <v>24593.407999999999</v>
      </c>
      <c r="D88" s="95" t="s">
        <v>2084</v>
      </c>
      <c r="E88" s="151">
        <f t="shared" si="11"/>
        <v>454.00905341425903</v>
      </c>
      <c r="F88" s="139">
        <f t="shared" si="12"/>
        <v>454</v>
      </c>
      <c r="G88" s="139">
        <f t="shared" si="6"/>
        <v>1.2287999998079613E-2</v>
      </c>
      <c r="H88" s="139">
        <f t="shared" si="9"/>
        <v>1.2287999998079613E-2</v>
      </c>
      <c r="I88" s="140"/>
      <c r="Q88" s="153">
        <f t="shared" si="5"/>
        <v>9574.9079999999994</v>
      </c>
      <c r="S88" s="114">
        <f t="shared" si="10"/>
        <v>0.2</v>
      </c>
    </row>
    <row r="89" spans="1:19" s="139" customFormat="1" ht="12.95" customHeight="1">
      <c r="A89" s="95" t="s">
        <v>2274</v>
      </c>
      <c r="B89" s="29" t="s">
        <v>2053</v>
      </c>
      <c r="C89" s="95">
        <v>24608.335999999999</v>
      </c>
      <c r="D89" s="95" t="s">
        <v>2084</v>
      </c>
      <c r="E89" s="151">
        <f t="shared" si="11"/>
        <v>465.00753714419488</v>
      </c>
      <c r="F89" s="139">
        <f t="shared" si="12"/>
        <v>465</v>
      </c>
      <c r="G89" s="139">
        <f t="shared" si="6"/>
        <v>1.0229999999864958E-2</v>
      </c>
      <c r="H89" s="139">
        <f t="shared" si="9"/>
        <v>1.0229999999864958E-2</v>
      </c>
      <c r="I89" s="140"/>
      <c r="Q89" s="153">
        <f t="shared" ref="Q89:Q152" si="13">+C89-15018.5</f>
        <v>9589.8359999999993</v>
      </c>
      <c r="S89" s="114">
        <f t="shared" si="10"/>
        <v>0.2</v>
      </c>
    </row>
    <row r="90" spans="1:19" s="139" customFormat="1" ht="12.95" customHeight="1">
      <c r="A90" s="95" t="s">
        <v>2305</v>
      </c>
      <c r="B90" s="29" t="s">
        <v>2053</v>
      </c>
      <c r="C90" s="95">
        <v>24642.274000000001</v>
      </c>
      <c r="D90" s="95" t="s">
        <v>2084</v>
      </c>
      <c r="E90" s="151">
        <f t="shared" si="11"/>
        <v>490.01199459506483</v>
      </c>
      <c r="F90" s="139">
        <f t="shared" si="12"/>
        <v>490</v>
      </c>
      <c r="G90" s="139">
        <f t="shared" si="6"/>
        <v>1.6279999999824213E-2</v>
      </c>
      <c r="H90" s="139">
        <f t="shared" si="9"/>
        <v>1.6279999999824213E-2</v>
      </c>
      <c r="I90" s="140"/>
      <c r="Q90" s="153">
        <f t="shared" si="13"/>
        <v>9623.7740000000013</v>
      </c>
      <c r="S90" s="114">
        <f t="shared" si="10"/>
        <v>0.2</v>
      </c>
    </row>
    <row r="91" spans="1:19" s="139" customFormat="1" ht="12.95" customHeight="1">
      <c r="A91" s="95" t="s">
        <v>2175</v>
      </c>
      <c r="B91" s="29" t="s">
        <v>2053</v>
      </c>
      <c r="C91" s="95">
        <v>24691.134999999998</v>
      </c>
      <c r="D91" s="95" t="s">
        <v>1923</v>
      </c>
      <c r="E91" s="151">
        <f t="shared" si="11"/>
        <v>526.01125193217422</v>
      </c>
      <c r="F91" s="139">
        <f t="shared" si="12"/>
        <v>526</v>
      </c>
      <c r="G91" s="139">
        <f t="shared" si="6"/>
        <v>1.52719999969122E-2</v>
      </c>
      <c r="H91" s="139">
        <f t="shared" si="9"/>
        <v>1.52719999969122E-2</v>
      </c>
      <c r="I91" s="140"/>
      <c r="Q91" s="153">
        <f t="shared" si="13"/>
        <v>9672.6349999999984</v>
      </c>
      <c r="S91" s="114">
        <f t="shared" si="10"/>
        <v>0.2</v>
      </c>
    </row>
    <row r="92" spans="1:19" s="139" customFormat="1" ht="12.95" customHeight="1">
      <c r="A92" s="95" t="s">
        <v>2274</v>
      </c>
      <c r="B92" s="29" t="s">
        <v>2053</v>
      </c>
      <c r="C92" s="95">
        <v>24711.491000000002</v>
      </c>
      <c r="D92" s="95" t="s">
        <v>2084</v>
      </c>
      <c r="E92" s="151">
        <f t="shared" si="11"/>
        <v>541.00891637527536</v>
      </c>
      <c r="F92" s="139">
        <f t="shared" si="12"/>
        <v>541</v>
      </c>
      <c r="G92" s="139">
        <f t="shared" si="6"/>
        <v>1.2102000000595581E-2</v>
      </c>
      <c r="H92" s="139">
        <f t="shared" si="9"/>
        <v>1.2102000000595581E-2</v>
      </c>
      <c r="I92" s="140"/>
      <c r="Q92" s="153">
        <f t="shared" si="13"/>
        <v>9692.9910000000018</v>
      </c>
      <c r="S92" s="114">
        <f t="shared" si="10"/>
        <v>0.2</v>
      </c>
    </row>
    <row r="93" spans="1:19" s="139" customFormat="1" ht="12.95" customHeight="1">
      <c r="A93" s="95" t="s">
        <v>2305</v>
      </c>
      <c r="B93" s="29" t="s">
        <v>2053</v>
      </c>
      <c r="C93" s="95">
        <v>24711.493999999999</v>
      </c>
      <c r="D93" s="95" t="s">
        <v>2084</v>
      </c>
      <c r="E93" s="151">
        <f t="shared" si="11"/>
        <v>541.01112668148892</v>
      </c>
      <c r="F93" s="139">
        <f t="shared" si="12"/>
        <v>541</v>
      </c>
      <c r="G93" s="139">
        <f t="shared" si="6"/>
        <v>1.5101999997568782E-2</v>
      </c>
      <c r="H93" s="139">
        <f t="shared" si="9"/>
        <v>1.5101999997568782E-2</v>
      </c>
      <c r="I93" s="140"/>
      <c r="Q93" s="153">
        <f t="shared" si="13"/>
        <v>9692.9939999999988</v>
      </c>
      <c r="S93" s="114">
        <f t="shared" si="10"/>
        <v>0.2</v>
      </c>
    </row>
    <row r="94" spans="1:19" s="139" customFormat="1" ht="12.95" customHeight="1">
      <c r="A94" s="95" t="s">
        <v>2274</v>
      </c>
      <c r="B94" s="29" t="s">
        <v>2053</v>
      </c>
      <c r="C94" s="95">
        <v>24730.493999999999</v>
      </c>
      <c r="D94" s="95" t="s">
        <v>2084</v>
      </c>
      <c r="E94" s="151">
        <f t="shared" si="11"/>
        <v>555.00973271503551</v>
      </c>
      <c r="F94" s="139">
        <f t="shared" si="12"/>
        <v>555</v>
      </c>
      <c r="G94" s="139">
        <f t="shared" si="6"/>
        <v>1.3209999997343402E-2</v>
      </c>
      <c r="H94" s="139">
        <f t="shared" si="9"/>
        <v>1.3209999997343402E-2</v>
      </c>
      <c r="I94" s="140"/>
      <c r="Q94" s="153">
        <f t="shared" si="13"/>
        <v>9711.9939999999988</v>
      </c>
      <c r="S94" s="114">
        <f t="shared" si="10"/>
        <v>0.2</v>
      </c>
    </row>
    <row r="95" spans="1:19" s="139" customFormat="1" ht="12.95" customHeight="1">
      <c r="A95" s="95" t="s">
        <v>2274</v>
      </c>
      <c r="B95" s="29" t="s">
        <v>2053</v>
      </c>
      <c r="C95" s="95">
        <v>24745.425999999999</v>
      </c>
      <c r="D95" s="95" t="s">
        <v>2084</v>
      </c>
      <c r="E95" s="151">
        <f t="shared" si="11"/>
        <v>566.01116351992641</v>
      </c>
      <c r="F95" s="139">
        <f t="shared" si="12"/>
        <v>566</v>
      </c>
      <c r="G95" s="139">
        <f t="shared" si="6"/>
        <v>1.5151999999943655E-2</v>
      </c>
      <c r="H95" s="139">
        <f t="shared" si="9"/>
        <v>1.5151999999943655E-2</v>
      </c>
      <c r="I95" s="140"/>
      <c r="Q95" s="153">
        <f t="shared" si="13"/>
        <v>9726.9259999999995</v>
      </c>
      <c r="S95" s="114">
        <f t="shared" si="10"/>
        <v>0.2</v>
      </c>
    </row>
    <row r="96" spans="1:19" s="139" customFormat="1" ht="12.95" customHeight="1">
      <c r="A96" s="95" t="s">
        <v>2274</v>
      </c>
      <c r="B96" s="29" t="s">
        <v>2053</v>
      </c>
      <c r="C96" s="95">
        <v>24760.351999999999</v>
      </c>
      <c r="D96" s="95" t="s">
        <v>2084</v>
      </c>
      <c r="E96" s="151">
        <f t="shared" si="11"/>
        <v>577.00817371238475</v>
      </c>
      <c r="F96" s="139">
        <f t="shared" si="12"/>
        <v>577</v>
      </c>
      <c r="G96" s="139">
        <f t="shared" si="6"/>
        <v>1.1093999997683568E-2</v>
      </c>
      <c r="H96" s="139">
        <f t="shared" si="9"/>
        <v>1.1093999997683568E-2</v>
      </c>
      <c r="I96" s="140"/>
      <c r="Q96" s="153">
        <f t="shared" si="13"/>
        <v>9741.851999999999</v>
      </c>
      <c r="S96" s="114">
        <f t="shared" si="10"/>
        <v>0.2</v>
      </c>
    </row>
    <row r="97" spans="1:19" s="139" customFormat="1" ht="12.95" customHeight="1">
      <c r="A97" s="95" t="s">
        <v>2274</v>
      </c>
      <c r="B97" s="29" t="s">
        <v>2053</v>
      </c>
      <c r="C97" s="95">
        <v>24772.567999999999</v>
      </c>
      <c r="D97" s="95" t="s">
        <v>2084</v>
      </c>
      <c r="E97" s="151">
        <f t="shared" si="11"/>
        <v>586.00854062321685</v>
      </c>
      <c r="F97" s="139">
        <f t="shared" si="12"/>
        <v>586</v>
      </c>
      <c r="G97" s="139">
        <f t="shared" si="6"/>
        <v>1.1591999998927349E-2</v>
      </c>
      <c r="H97" s="139">
        <f t="shared" si="9"/>
        <v>1.1591999998927349E-2</v>
      </c>
      <c r="I97" s="140"/>
      <c r="Q97" s="153">
        <f t="shared" si="13"/>
        <v>9754.0679999999993</v>
      </c>
      <c r="S97" s="114">
        <f t="shared" si="10"/>
        <v>0.2</v>
      </c>
    </row>
    <row r="98" spans="1:19" s="139" customFormat="1" ht="12.95" customHeight="1">
      <c r="A98" s="95" t="s">
        <v>2305</v>
      </c>
      <c r="B98" s="29" t="s">
        <v>2053</v>
      </c>
      <c r="C98" s="95">
        <v>24863.508000000002</v>
      </c>
      <c r="D98" s="95" t="s">
        <v>2084</v>
      </c>
      <c r="E98" s="151">
        <f t="shared" si="11"/>
        <v>653.01028971220398</v>
      </c>
      <c r="F98" s="139">
        <f t="shared" si="12"/>
        <v>653</v>
      </c>
      <c r="G98" s="139">
        <f t="shared" si="6"/>
        <v>1.3966000002255896E-2</v>
      </c>
      <c r="H98" s="139">
        <f t="shared" si="9"/>
        <v>1.3966000002255896E-2</v>
      </c>
      <c r="I98" s="140"/>
      <c r="Q98" s="153">
        <f t="shared" si="13"/>
        <v>9845.0080000000016</v>
      </c>
      <c r="S98" s="114">
        <f t="shared" si="10"/>
        <v>0.2</v>
      </c>
    </row>
    <row r="99" spans="1:19" s="139" customFormat="1" ht="12.95" customHeight="1">
      <c r="A99" s="95" t="s">
        <v>2274</v>
      </c>
      <c r="B99" s="29" t="s">
        <v>2053</v>
      </c>
      <c r="C99" s="95">
        <v>25083.393</v>
      </c>
      <c r="D99" s="95" t="s">
        <v>2084</v>
      </c>
      <c r="E99" s="151">
        <f t="shared" si="11"/>
        <v>815.01468380095992</v>
      </c>
      <c r="F99" s="139">
        <f t="shared" si="12"/>
        <v>815</v>
      </c>
      <c r="G99" s="139">
        <f t="shared" si="6"/>
        <v>1.9929999998566927E-2</v>
      </c>
      <c r="H99" s="139">
        <f t="shared" si="9"/>
        <v>1.9929999998566927E-2</v>
      </c>
      <c r="I99" s="140"/>
      <c r="Q99" s="153">
        <f t="shared" si="13"/>
        <v>10064.893</v>
      </c>
      <c r="S99" s="114">
        <f t="shared" si="10"/>
        <v>0.2</v>
      </c>
    </row>
    <row r="100" spans="1:19" s="139" customFormat="1" ht="12.95" customHeight="1">
      <c r="A100" s="95" t="s">
        <v>2274</v>
      </c>
      <c r="B100" s="29" t="s">
        <v>2053</v>
      </c>
      <c r="C100" s="95">
        <v>25098.325000000001</v>
      </c>
      <c r="D100" s="95" t="s">
        <v>2084</v>
      </c>
      <c r="E100" s="151">
        <f t="shared" si="11"/>
        <v>826.01611460585082</v>
      </c>
      <c r="F100" s="139">
        <f t="shared" si="12"/>
        <v>826</v>
      </c>
      <c r="G100" s="139">
        <f t="shared" si="6"/>
        <v>2.187200000116718E-2</v>
      </c>
      <c r="H100" s="139">
        <f t="shared" si="9"/>
        <v>2.187200000116718E-2</v>
      </c>
      <c r="I100" s="140"/>
      <c r="Q100" s="153">
        <f t="shared" si="13"/>
        <v>10079.825000000001</v>
      </c>
      <c r="S100" s="114">
        <f t="shared" si="10"/>
        <v>0.2</v>
      </c>
    </row>
    <row r="101" spans="1:19" s="139" customFormat="1" ht="12.95" customHeight="1">
      <c r="A101" s="95" t="s">
        <v>2274</v>
      </c>
      <c r="B101" s="29" t="s">
        <v>2053</v>
      </c>
      <c r="C101" s="95">
        <v>25102.393</v>
      </c>
      <c r="D101" s="95" t="s">
        <v>2084</v>
      </c>
      <c r="E101" s="151">
        <f t="shared" si="11"/>
        <v>829.01328983450639</v>
      </c>
      <c r="F101" s="139">
        <f t="shared" si="12"/>
        <v>829</v>
      </c>
      <c r="G101" s="139">
        <f t="shared" si="6"/>
        <v>1.8037999998341547E-2</v>
      </c>
      <c r="H101" s="139">
        <f t="shared" si="9"/>
        <v>1.8037999998341547E-2</v>
      </c>
      <c r="I101" s="140"/>
      <c r="Q101" s="153">
        <f t="shared" si="13"/>
        <v>10083.893</v>
      </c>
      <c r="S101" s="114">
        <f t="shared" si="10"/>
        <v>0.2</v>
      </c>
    </row>
    <row r="102" spans="1:19" s="139" customFormat="1" ht="12.95" customHeight="1">
      <c r="A102" s="95" t="s">
        <v>2305</v>
      </c>
      <c r="B102" s="29" t="s">
        <v>2053</v>
      </c>
      <c r="C102" s="95">
        <v>25121.393</v>
      </c>
      <c r="D102" s="95" t="s">
        <v>2084</v>
      </c>
      <c r="E102" s="151">
        <f t="shared" si="11"/>
        <v>843.01189586805299</v>
      </c>
      <c r="F102" s="139">
        <f t="shared" si="12"/>
        <v>843</v>
      </c>
      <c r="G102" s="139">
        <f t="shared" si="6"/>
        <v>1.6145999998116167E-2</v>
      </c>
      <c r="H102" s="139">
        <f t="shared" si="9"/>
        <v>1.6145999998116167E-2</v>
      </c>
      <c r="I102" s="140"/>
      <c r="Q102" s="153">
        <f t="shared" si="13"/>
        <v>10102.893</v>
      </c>
      <c r="S102" s="114">
        <f t="shared" si="10"/>
        <v>0.2</v>
      </c>
    </row>
    <row r="103" spans="1:19" s="139" customFormat="1" ht="12.95" customHeight="1">
      <c r="A103" s="95" t="s">
        <v>2305</v>
      </c>
      <c r="B103" s="29" t="s">
        <v>2053</v>
      </c>
      <c r="C103" s="95">
        <v>25125.468000000001</v>
      </c>
      <c r="D103" s="95" t="s">
        <v>2084</v>
      </c>
      <c r="E103" s="151">
        <f t="shared" si="11"/>
        <v>846.01422847788001</v>
      </c>
      <c r="F103" s="139">
        <f t="shared" si="12"/>
        <v>846</v>
      </c>
      <c r="G103" s="139">
        <f t="shared" si="6"/>
        <v>1.9312000000354601E-2</v>
      </c>
      <c r="H103" s="139">
        <f t="shared" si="9"/>
        <v>1.9312000000354601E-2</v>
      </c>
      <c r="I103" s="140"/>
      <c r="Q103" s="153">
        <f t="shared" si="13"/>
        <v>10106.968000000001</v>
      </c>
      <c r="S103" s="114">
        <f t="shared" si="10"/>
        <v>0.2</v>
      </c>
    </row>
    <row r="104" spans="1:19" s="139" customFormat="1" ht="12.95" customHeight="1">
      <c r="A104" s="95" t="s">
        <v>2305</v>
      </c>
      <c r="B104" s="29" t="s">
        <v>2053</v>
      </c>
      <c r="C104" s="95">
        <v>25148.544000000002</v>
      </c>
      <c r="D104" s="95" t="s">
        <v>2084</v>
      </c>
      <c r="E104" s="151">
        <f t="shared" si="11"/>
        <v>863.01590388999227</v>
      </c>
      <c r="F104" s="139">
        <f t="shared" si="12"/>
        <v>863</v>
      </c>
      <c r="G104" s="139">
        <f t="shared" si="6"/>
        <v>2.1586000002571382E-2</v>
      </c>
      <c r="H104" s="139">
        <f t="shared" si="9"/>
        <v>2.1586000002571382E-2</v>
      </c>
      <c r="I104" s="140"/>
      <c r="Q104" s="153">
        <f t="shared" si="13"/>
        <v>10130.044000000002</v>
      </c>
      <c r="S104" s="114">
        <f t="shared" si="10"/>
        <v>0.2</v>
      </c>
    </row>
    <row r="105" spans="1:19" s="139" customFormat="1" ht="12.95" customHeight="1">
      <c r="A105" s="95" t="s">
        <v>2305</v>
      </c>
      <c r="B105" s="29" t="s">
        <v>2053</v>
      </c>
      <c r="C105" s="95">
        <v>25152.608</v>
      </c>
      <c r="D105" s="95" t="s">
        <v>2084</v>
      </c>
      <c r="E105" s="151">
        <f t="shared" si="11"/>
        <v>866.01013204369292</v>
      </c>
      <c r="F105" s="139">
        <f t="shared" si="12"/>
        <v>866</v>
      </c>
      <c r="G105" s="139">
        <f t="shared" si="6"/>
        <v>1.3751999998930842E-2</v>
      </c>
      <c r="H105" s="139">
        <f t="shared" si="9"/>
        <v>1.3751999998930842E-2</v>
      </c>
      <c r="I105" s="140"/>
      <c r="Q105" s="153">
        <f t="shared" si="13"/>
        <v>10134.108</v>
      </c>
      <c r="S105" s="114">
        <f t="shared" si="10"/>
        <v>0.2</v>
      </c>
    </row>
    <row r="106" spans="1:19" s="139" customFormat="1" ht="12.95" customHeight="1">
      <c r="A106" s="95" t="s">
        <v>2274</v>
      </c>
      <c r="B106" s="29" t="s">
        <v>2053</v>
      </c>
      <c r="C106" s="95">
        <v>25152.61</v>
      </c>
      <c r="D106" s="95" t="s">
        <v>2084</v>
      </c>
      <c r="E106" s="151">
        <f t="shared" si="11"/>
        <v>866.01160558117044</v>
      </c>
      <c r="F106" s="139">
        <f t="shared" si="12"/>
        <v>866</v>
      </c>
      <c r="G106" s="139">
        <f t="shared" si="6"/>
        <v>1.5751999999338295E-2</v>
      </c>
      <c r="H106" s="139">
        <f t="shared" si="9"/>
        <v>1.5751999999338295E-2</v>
      </c>
      <c r="I106" s="140"/>
      <c r="Q106" s="153">
        <f t="shared" si="13"/>
        <v>10134.11</v>
      </c>
      <c r="S106" s="114">
        <f t="shared" si="10"/>
        <v>0.2</v>
      </c>
    </row>
    <row r="107" spans="1:19" s="139" customFormat="1" ht="12.95" customHeight="1">
      <c r="A107" s="95" t="s">
        <v>2175</v>
      </c>
      <c r="B107" s="29" t="s">
        <v>2053</v>
      </c>
      <c r="C107" s="95">
        <v>25162.116000000002</v>
      </c>
      <c r="D107" s="95" t="s">
        <v>2084</v>
      </c>
      <c r="E107" s="151">
        <f t="shared" si="11"/>
        <v>873.01532921037619</v>
      </c>
      <c r="F107" s="139">
        <f t="shared" si="12"/>
        <v>873</v>
      </c>
      <c r="G107" s="139">
        <f t="shared" si="6"/>
        <v>2.0806000000447966E-2</v>
      </c>
      <c r="H107" s="139">
        <f t="shared" si="9"/>
        <v>2.0806000000447966E-2</v>
      </c>
      <c r="I107" s="140"/>
      <c r="Q107" s="153">
        <f t="shared" si="13"/>
        <v>10143.616000000002</v>
      </c>
      <c r="S107" s="114">
        <f t="shared" si="10"/>
        <v>0.2</v>
      </c>
    </row>
    <row r="108" spans="1:19" s="139" customFormat="1" ht="12.95" customHeight="1">
      <c r="A108" s="95" t="s">
        <v>2305</v>
      </c>
      <c r="B108" s="29" t="s">
        <v>2053</v>
      </c>
      <c r="C108" s="95">
        <v>25190.615000000002</v>
      </c>
      <c r="D108" s="95" t="s">
        <v>2084</v>
      </c>
      <c r="E108" s="151">
        <f t="shared" si="11"/>
        <v>894.01250149195732</v>
      </c>
      <c r="F108" s="139">
        <f t="shared" si="12"/>
        <v>894</v>
      </c>
      <c r="G108" s="139">
        <f t="shared" si="6"/>
        <v>1.6967999999906169E-2</v>
      </c>
      <c r="H108" s="139">
        <f t="shared" si="9"/>
        <v>1.6967999999906169E-2</v>
      </c>
      <c r="I108" s="140"/>
      <c r="Q108" s="153">
        <f t="shared" si="13"/>
        <v>10172.115000000002</v>
      </c>
      <c r="S108" s="114">
        <f t="shared" si="10"/>
        <v>0.2</v>
      </c>
    </row>
    <row r="109" spans="1:19" s="139" customFormat="1" ht="12.95" customHeight="1">
      <c r="A109" s="95" t="s">
        <v>2305</v>
      </c>
      <c r="B109" s="29" t="s">
        <v>2053</v>
      </c>
      <c r="C109" s="95">
        <v>25209.616999999998</v>
      </c>
      <c r="D109" s="95" t="s">
        <v>2084</v>
      </c>
      <c r="E109" s="151">
        <f t="shared" si="11"/>
        <v>908.01258106297871</v>
      </c>
      <c r="F109" s="139">
        <f t="shared" si="12"/>
        <v>908</v>
      </c>
      <c r="G109" s="139">
        <f t="shared" si="6"/>
        <v>1.7075999996450264E-2</v>
      </c>
      <c r="H109" s="139">
        <f t="shared" si="9"/>
        <v>1.7075999996450264E-2</v>
      </c>
      <c r="I109" s="140"/>
      <c r="Q109" s="153">
        <f t="shared" si="13"/>
        <v>10191.116999999998</v>
      </c>
      <c r="S109" s="114">
        <f t="shared" si="10"/>
        <v>0.2</v>
      </c>
    </row>
    <row r="110" spans="1:19" s="139" customFormat="1" ht="12.95" customHeight="1">
      <c r="A110" s="95" t="s">
        <v>2305</v>
      </c>
      <c r="B110" s="29" t="s">
        <v>2053</v>
      </c>
      <c r="C110" s="95">
        <v>25265.272000000001</v>
      </c>
      <c r="D110" s="95" t="s">
        <v>2084</v>
      </c>
      <c r="E110" s="151">
        <f t="shared" si="11"/>
        <v>949.01744521019282</v>
      </c>
      <c r="F110" s="139">
        <f t="shared" si="12"/>
        <v>949</v>
      </c>
      <c r="G110" s="139">
        <f t="shared" si="6"/>
        <v>2.3678000001382316E-2</v>
      </c>
      <c r="H110" s="139">
        <f t="shared" si="9"/>
        <v>2.3678000001382316E-2</v>
      </c>
      <c r="I110" s="140"/>
      <c r="Q110" s="153">
        <f t="shared" si="13"/>
        <v>10246.772000000001</v>
      </c>
      <c r="S110" s="114">
        <f t="shared" si="10"/>
        <v>0.2</v>
      </c>
    </row>
    <row r="111" spans="1:19" s="139" customFormat="1" ht="12.95" customHeight="1">
      <c r="A111" s="95" t="s">
        <v>2305</v>
      </c>
      <c r="B111" s="29" t="s">
        <v>2053</v>
      </c>
      <c r="C111" s="95">
        <v>25307.344000000001</v>
      </c>
      <c r="D111" s="95" t="s">
        <v>2084</v>
      </c>
      <c r="E111" s="151">
        <f t="shared" si="11"/>
        <v>980.01477958089663</v>
      </c>
      <c r="F111" s="139">
        <f t="shared" si="12"/>
        <v>980</v>
      </c>
      <c r="G111" s="139">
        <f t="shared" si="6"/>
        <v>2.005999999892083E-2</v>
      </c>
      <c r="H111" s="139">
        <f t="shared" si="9"/>
        <v>2.005999999892083E-2</v>
      </c>
      <c r="I111" s="140"/>
      <c r="Q111" s="153">
        <f t="shared" si="13"/>
        <v>10288.844000000001</v>
      </c>
      <c r="S111" s="114">
        <f t="shared" si="10"/>
        <v>0.2</v>
      </c>
    </row>
    <row r="112" spans="1:19" s="139" customFormat="1" ht="12.95" customHeight="1">
      <c r="A112" s="95" t="s">
        <v>2305</v>
      </c>
      <c r="B112" s="29" t="s">
        <v>2053</v>
      </c>
      <c r="C112" s="95">
        <v>25471.576000000001</v>
      </c>
      <c r="D112" s="95" t="s">
        <v>2084</v>
      </c>
      <c r="E112" s="151">
        <f t="shared" si="11"/>
        <v>1101.0157830599185</v>
      </c>
      <c r="F112" s="139">
        <f t="shared" si="12"/>
        <v>1101</v>
      </c>
      <c r="G112" s="139">
        <f t="shared" si="6"/>
        <v>2.14220000016212E-2</v>
      </c>
      <c r="H112" s="139">
        <f t="shared" si="9"/>
        <v>2.14220000016212E-2</v>
      </c>
      <c r="I112" s="140"/>
      <c r="Q112" s="153">
        <f t="shared" si="13"/>
        <v>10453.076000000001</v>
      </c>
      <c r="S112" s="114">
        <f t="shared" si="10"/>
        <v>0.2</v>
      </c>
    </row>
    <row r="113" spans="1:19" s="139" customFormat="1" ht="12.95" customHeight="1">
      <c r="A113" s="95" t="s">
        <v>2305</v>
      </c>
      <c r="B113" s="29" t="s">
        <v>2053</v>
      </c>
      <c r="C113" s="95">
        <v>25482.433000000001</v>
      </c>
      <c r="D113" s="95" t="s">
        <v>2084</v>
      </c>
      <c r="E113" s="151">
        <f t="shared" si="11"/>
        <v>1109.0148812549826</v>
      </c>
      <c r="F113" s="139">
        <f t="shared" si="12"/>
        <v>1109</v>
      </c>
      <c r="G113" s="139">
        <f t="shared" si="6"/>
        <v>2.0198000001983019E-2</v>
      </c>
      <c r="H113" s="139">
        <f t="shared" si="9"/>
        <v>2.0198000001983019E-2</v>
      </c>
      <c r="I113" s="140"/>
      <c r="Q113" s="153">
        <f t="shared" si="13"/>
        <v>10463.933000000001</v>
      </c>
      <c r="S113" s="114">
        <f t="shared" si="10"/>
        <v>0.2</v>
      </c>
    </row>
    <row r="114" spans="1:19" s="139" customFormat="1" ht="12.95" customHeight="1">
      <c r="A114" s="95" t="s">
        <v>2305</v>
      </c>
      <c r="B114" s="29" t="s">
        <v>2053</v>
      </c>
      <c r="C114" s="95">
        <v>25509.579000000002</v>
      </c>
      <c r="D114" s="95" t="s">
        <v>2084</v>
      </c>
      <c r="E114" s="151">
        <f t="shared" si="11"/>
        <v>1129.0152054332279</v>
      </c>
      <c r="F114" s="139">
        <f t="shared" si="12"/>
        <v>1129</v>
      </c>
      <c r="G114" s="139">
        <f t="shared" ref="G114:G177" si="14">+C114-(C$7+F114*C$8)</f>
        <v>2.063800000178162E-2</v>
      </c>
      <c r="H114" s="139">
        <f t="shared" ref="H114:H145" si="15">$G114</f>
        <v>2.063800000178162E-2</v>
      </c>
      <c r="I114" s="140"/>
      <c r="Q114" s="153">
        <f t="shared" si="13"/>
        <v>10491.079000000002</v>
      </c>
      <c r="S114" s="114">
        <f t="shared" ref="S114:S145" si="16">S$14</f>
        <v>0.2</v>
      </c>
    </row>
    <row r="115" spans="1:19" s="139" customFormat="1" ht="12.95" customHeight="1">
      <c r="A115" s="95" t="s">
        <v>2305</v>
      </c>
      <c r="B115" s="29" t="s">
        <v>2053</v>
      </c>
      <c r="C115" s="95">
        <v>25665.668000000001</v>
      </c>
      <c r="D115" s="95" t="s">
        <v>2084</v>
      </c>
      <c r="E115" s="151">
        <f t="shared" si="11"/>
        <v>1244.0167010737673</v>
      </c>
      <c r="F115" s="139">
        <f t="shared" si="12"/>
        <v>1244</v>
      </c>
      <c r="G115" s="139">
        <f t="shared" si="14"/>
        <v>2.266800000143121E-2</v>
      </c>
      <c r="H115" s="139">
        <f t="shared" si="15"/>
        <v>2.266800000143121E-2</v>
      </c>
      <c r="I115" s="140"/>
      <c r="Q115" s="153">
        <f t="shared" si="13"/>
        <v>10647.168000000001</v>
      </c>
      <c r="S115" s="114">
        <f t="shared" si="16"/>
        <v>0.2</v>
      </c>
    </row>
    <row r="116" spans="1:19" s="139" customFormat="1" ht="12.95" customHeight="1">
      <c r="A116" s="95" t="s">
        <v>2175</v>
      </c>
      <c r="B116" s="29" t="s">
        <v>2053</v>
      </c>
      <c r="C116" s="95">
        <v>25763.394</v>
      </c>
      <c r="D116" s="95" t="s">
        <v>2084</v>
      </c>
      <c r="E116" s="151">
        <f t="shared" si="11"/>
        <v>1316.0181628229439</v>
      </c>
      <c r="F116" s="139">
        <f t="shared" si="12"/>
        <v>1316</v>
      </c>
      <c r="G116" s="139">
        <f t="shared" si="14"/>
        <v>2.465200000006007E-2</v>
      </c>
      <c r="H116" s="139">
        <f t="shared" si="15"/>
        <v>2.465200000006007E-2</v>
      </c>
      <c r="I116" s="140"/>
      <c r="Q116" s="153">
        <f t="shared" si="13"/>
        <v>10744.894</v>
      </c>
      <c r="S116" s="114">
        <f t="shared" si="16"/>
        <v>0.2</v>
      </c>
    </row>
    <row r="117" spans="1:19" s="139" customFormat="1" ht="12.95" customHeight="1">
      <c r="A117" s="95" t="s">
        <v>2305</v>
      </c>
      <c r="B117" s="29" t="s">
        <v>2053</v>
      </c>
      <c r="C117" s="95">
        <v>25839.402999999998</v>
      </c>
      <c r="D117" s="95" t="s">
        <v>2084</v>
      </c>
      <c r="E117" s="151">
        <f t="shared" si="11"/>
        <v>1372.0192178757761</v>
      </c>
      <c r="F117" s="139">
        <f t="shared" si="12"/>
        <v>1372</v>
      </c>
      <c r="G117" s="139">
        <f t="shared" si="14"/>
        <v>2.6083999997354113E-2</v>
      </c>
      <c r="H117" s="139">
        <f t="shared" si="15"/>
        <v>2.6083999997354113E-2</v>
      </c>
      <c r="I117" s="140"/>
      <c r="Q117" s="153">
        <f t="shared" si="13"/>
        <v>10820.902999999998</v>
      </c>
      <c r="S117" s="114">
        <f t="shared" si="16"/>
        <v>0.2</v>
      </c>
    </row>
    <row r="118" spans="1:19" s="139" customFormat="1" ht="12.95" customHeight="1">
      <c r="A118" s="95" t="s">
        <v>2305</v>
      </c>
      <c r="B118" s="29" t="s">
        <v>2053</v>
      </c>
      <c r="C118" s="95">
        <v>25866.557000000001</v>
      </c>
      <c r="D118" s="95" t="s">
        <v>2084</v>
      </c>
      <c r="E118" s="151">
        <f t="shared" si="11"/>
        <v>1392.0254362039316</v>
      </c>
      <c r="F118" s="139">
        <f t="shared" si="12"/>
        <v>1392</v>
      </c>
      <c r="G118" s="139">
        <f t="shared" si="14"/>
        <v>3.4523999998782529E-2</v>
      </c>
      <c r="H118" s="139">
        <f t="shared" si="15"/>
        <v>3.4523999998782529E-2</v>
      </c>
      <c r="I118" s="140"/>
      <c r="Q118" s="153">
        <f t="shared" si="13"/>
        <v>10848.057000000001</v>
      </c>
      <c r="S118" s="114">
        <f t="shared" si="16"/>
        <v>0.2</v>
      </c>
    </row>
    <row r="119" spans="1:19" s="139" customFormat="1" ht="12.95" customHeight="1">
      <c r="A119" s="95" t="s">
        <v>2428</v>
      </c>
      <c r="B119" s="29" t="s">
        <v>2053</v>
      </c>
      <c r="C119" s="95">
        <v>26021.277999999998</v>
      </c>
      <c r="D119" s="95" t="s">
        <v>2084</v>
      </c>
      <c r="E119" s="151">
        <f t="shared" si="11"/>
        <v>1506.0190322100539</v>
      </c>
      <c r="F119" s="139">
        <f t="shared" si="12"/>
        <v>1506</v>
      </c>
      <c r="G119" s="139">
        <f t="shared" si="14"/>
        <v>2.5831999999354593E-2</v>
      </c>
      <c r="H119" s="139">
        <f t="shared" si="15"/>
        <v>2.5831999999354593E-2</v>
      </c>
      <c r="I119" s="140"/>
      <c r="Q119" s="153">
        <f t="shared" si="13"/>
        <v>11002.777999999998</v>
      </c>
      <c r="S119" s="114">
        <f t="shared" si="16"/>
        <v>0.2</v>
      </c>
    </row>
    <row r="120" spans="1:19" s="139" customFormat="1" ht="12.95" customHeight="1">
      <c r="A120" s="95" t="s">
        <v>2305</v>
      </c>
      <c r="B120" s="29" t="s">
        <v>2053</v>
      </c>
      <c r="C120" s="95">
        <v>26215.366999999998</v>
      </c>
      <c r="D120" s="95" t="s">
        <v>2084</v>
      </c>
      <c r="E120" s="151">
        <f t="shared" si="11"/>
        <v>1649.0177399176864</v>
      </c>
      <c r="F120" s="139">
        <f t="shared" si="12"/>
        <v>1649</v>
      </c>
      <c r="G120" s="139">
        <f t="shared" si="14"/>
        <v>2.4077999998553423E-2</v>
      </c>
      <c r="H120" s="139">
        <f t="shared" si="15"/>
        <v>2.4077999998553423E-2</v>
      </c>
      <c r="I120" s="140"/>
      <c r="Q120" s="153">
        <f t="shared" si="13"/>
        <v>11196.866999999998</v>
      </c>
      <c r="S120" s="114">
        <f t="shared" si="16"/>
        <v>0.2</v>
      </c>
    </row>
    <row r="121" spans="1:19" s="139" customFormat="1" ht="12.95" customHeight="1">
      <c r="A121" s="95" t="s">
        <v>2274</v>
      </c>
      <c r="B121" s="29" t="s">
        <v>2053</v>
      </c>
      <c r="C121" s="95">
        <v>26234.366999999998</v>
      </c>
      <c r="D121" s="95" t="s">
        <v>2084</v>
      </c>
      <c r="E121" s="151">
        <f t="shared" si="11"/>
        <v>1663.016345951233</v>
      </c>
      <c r="F121" s="139">
        <f t="shared" si="12"/>
        <v>1663</v>
      </c>
      <c r="G121" s="139">
        <f t="shared" si="14"/>
        <v>2.2185999998328043E-2</v>
      </c>
      <c r="H121" s="139">
        <f t="shared" si="15"/>
        <v>2.2185999998328043E-2</v>
      </c>
      <c r="I121" s="140"/>
      <c r="Q121" s="153">
        <f t="shared" si="13"/>
        <v>11215.866999999998</v>
      </c>
      <c r="S121" s="114">
        <f t="shared" si="16"/>
        <v>0.2</v>
      </c>
    </row>
    <row r="122" spans="1:19" s="139" customFormat="1" ht="12.95" customHeight="1">
      <c r="A122" s="95" t="s">
        <v>2274</v>
      </c>
      <c r="B122" s="29" t="s">
        <v>2053</v>
      </c>
      <c r="C122" s="95">
        <v>26325.311000000002</v>
      </c>
      <c r="D122" s="95" t="s">
        <v>2084</v>
      </c>
      <c r="E122" s="151">
        <f t="shared" si="11"/>
        <v>1730.0210421151751</v>
      </c>
      <c r="F122" s="139">
        <f t="shared" si="12"/>
        <v>1730</v>
      </c>
      <c r="G122" s="139">
        <f t="shared" si="14"/>
        <v>2.8559999998833518E-2</v>
      </c>
      <c r="H122" s="139">
        <f t="shared" si="15"/>
        <v>2.8559999998833518E-2</v>
      </c>
      <c r="I122" s="140"/>
      <c r="Q122" s="153">
        <f t="shared" si="13"/>
        <v>11306.811000000002</v>
      </c>
      <c r="S122" s="114">
        <f t="shared" si="16"/>
        <v>0.2</v>
      </c>
    </row>
    <row r="123" spans="1:19" s="139" customFormat="1" ht="12.95" customHeight="1">
      <c r="A123" s="95" t="s">
        <v>2305</v>
      </c>
      <c r="B123" s="29" t="s">
        <v>2053</v>
      </c>
      <c r="C123" s="95">
        <v>26420.326000000001</v>
      </c>
      <c r="D123" s="95" t="s">
        <v>2084</v>
      </c>
      <c r="E123" s="151">
        <f t="shared" si="11"/>
        <v>1800.0251238139867</v>
      </c>
      <c r="F123" s="139">
        <f t="shared" si="12"/>
        <v>1800</v>
      </c>
      <c r="G123" s="139">
        <f t="shared" si="14"/>
        <v>3.410000000076252E-2</v>
      </c>
      <c r="H123" s="139">
        <f t="shared" si="15"/>
        <v>3.410000000076252E-2</v>
      </c>
      <c r="I123" s="140"/>
      <c r="Q123" s="153">
        <f t="shared" si="13"/>
        <v>11401.826000000001</v>
      </c>
      <c r="S123" s="114">
        <f t="shared" si="16"/>
        <v>0.2</v>
      </c>
    </row>
    <row r="124" spans="1:19" s="139" customFormat="1" ht="12.95" customHeight="1">
      <c r="A124" s="95" t="s">
        <v>2305</v>
      </c>
      <c r="B124" s="29" t="s">
        <v>2053</v>
      </c>
      <c r="C124" s="95">
        <v>26435.248</v>
      </c>
      <c r="D124" s="95" t="s">
        <v>2084</v>
      </c>
      <c r="E124" s="151">
        <f t="shared" si="11"/>
        <v>1811.0191869314899</v>
      </c>
      <c r="F124" s="139">
        <f t="shared" si="12"/>
        <v>1811</v>
      </c>
      <c r="G124" s="139">
        <f t="shared" si="14"/>
        <v>2.6041999997687526E-2</v>
      </c>
      <c r="H124" s="139">
        <f t="shared" si="15"/>
        <v>2.6041999997687526E-2</v>
      </c>
      <c r="I124" s="140"/>
      <c r="Q124" s="153">
        <f t="shared" si="13"/>
        <v>11416.748</v>
      </c>
      <c r="S124" s="114">
        <f t="shared" si="16"/>
        <v>0.2</v>
      </c>
    </row>
    <row r="125" spans="1:19" s="139" customFormat="1" ht="12.95" customHeight="1">
      <c r="A125" s="95" t="s">
        <v>2305</v>
      </c>
      <c r="B125" s="29" t="s">
        <v>2053</v>
      </c>
      <c r="C125" s="95">
        <v>26439.315999999999</v>
      </c>
      <c r="D125" s="95" t="s">
        <v>2084</v>
      </c>
      <c r="E125" s="151">
        <f t="shared" si="11"/>
        <v>1814.0163621601457</v>
      </c>
      <c r="F125" s="139">
        <f t="shared" si="12"/>
        <v>1814</v>
      </c>
      <c r="G125" s="139">
        <f t="shared" si="14"/>
        <v>2.2207999998499872E-2</v>
      </c>
      <c r="H125" s="139">
        <f t="shared" si="15"/>
        <v>2.2207999998499872E-2</v>
      </c>
      <c r="I125" s="140"/>
      <c r="Q125" s="153">
        <f t="shared" si="13"/>
        <v>11420.815999999999</v>
      </c>
      <c r="S125" s="114">
        <f t="shared" si="16"/>
        <v>0.2</v>
      </c>
    </row>
    <row r="126" spans="1:19" s="139" customFormat="1" ht="12.95" customHeight="1">
      <c r="A126" s="95" t="s">
        <v>2175</v>
      </c>
      <c r="B126" s="29" t="s">
        <v>2053</v>
      </c>
      <c r="C126" s="95">
        <v>26480.038</v>
      </c>
      <c r="D126" s="95" t="s">
        <v>2084</v>
      </c>
      <c r="E126" s="151">
        <f t="shared" si="11"/>
        <v>1844.0190587337302</v>
      </c>
      <c r="F126" s="139">
        <f t="shared" si="12"/>
        <v>1844</v>
      </c>
      <c r="G126" s="139">
        <f t="shared" si="14"/>
        <v>2.5868000000627944E-2</v>
      </c>
      <c r="H126" s="139">
        <f t="shared" si="15"/>
        <v>2.5868000000627944E-2</v>
      </c>
      <c r="I126" s="140"/>
      <c r="Q126" s="153">
        <f t="shared" si="13"/>
        <v>11461.538</v>
      </c>
      <c r="S126" s="114">
        <f t="shared" si="16"/>
        <v>0.2</v>
      </c>
    </row>
    <row r="127" spans="1:19" s="139" customFormat="1" ht="12.95" customHeight="1">
      <c r="A127" s="95" t="s">
        <v>2274</v>
      </c>
      <c r="B127" s="29" t="s">
        <v>2053</v>
      </c>
      <c r="C127" s="95">
        <v>26606.269</v>
      </c>
      <c r="D127" s="95" t="s">
        <v>2084</v>
      </c>
      <c r="E127" s="151">
        <f t="shared" si="11"/>
        <v>1937.0221133769201</v>
      </c>
      <c r="F127" s="139">
        <f t="shared" si="12"/>
        <v>1937</v>
      </c>
      <c r="G127" s="139">
        <f t="shared" si="14"/>
        <v>3.0013999999937369E-2</v>
      </c>
      <c r="H127" s="139">
        <f t="shared" si="15"/>
        <v>3.0013999999937369E-2</v>
      </c>
      <c r="I127" s="140"/>
      <c r="Q127" s="153">
        <f t="shared" si="13"/>
        <v>11587.769</v>
      </c>
      <c r="S127" s="114">
        <f t="shared" si="16"/>
        <v>0.2</v>
      </c>
    </row>
    <row r="128" spans="1:19" s="139" customFormat="1" ht="12.95" customHeight="1">
      <c r="A128" s="95" t="s">
        <v>2175</v>
      </c>
      <c r="B128" s="29" t="s">
        <v>2053</v>
      </c>
      <c r="C128" s="95">
        <v>27032.452000000001</v>
      </c>
      <c r="D128" s="95" t="s">
        <v>2084</v>
      </c>
      <c r="E128" s="151">
        <f t="shared" si="11"/>
        <v>2251.0204247029719</v>
      </c>
      <c r="F128" s="139">
        <f t="shared" si="12"/>
        <v>2251</v>
      </c>
      <c r="G128" s="139">
        <f t="shared" si="14"/>
        <v>2.7721999998902902E-2</v>
      </c>
      <c r="H128" s="139">
        <f t="shared" si="15"/>
        <v>2.7721999998902902E-2</v>
      </c>
      <c r="I128" s="140"/>
      <c r="Q128" s="153">
        <f t="shared" si="13"/>
        <v>12013.952000000001</v>
      </c>
      <c r="S128" s="114">
        <f t="shared" si="16"/>
        <v>0.2</v>
      </c>
    </row>
    <row r="129" spans="1:19" s="139" customFormat="1" ht="12.95" customHeight="1">
      <c r="A129" s="95" t="s">
        <v>2459</v>
      </c>
      <c r="B129" s="29" t="s">
        <v>2053</v>
      </c>
      <c r="C129" s="95">
        <v>27343.271000000001</v>
      </c>
      <c r="D129" s="95" t="s">
        <v>2084</v>
      </c>
      <c r="E129" s="151">
        <f t="shared" si="11"/>
        <v>2480.0221472682824</v>
      </c>
      <c r="F129" s="139">
        <f t="shared" si="12"/>
        <v>2480</v>
      </c>
      <c r="G129" s="139">
        <f t="shared" si="14"/>
        <v>3.0060000000958098E-2</v>
      </c>
      <c r="H129" s="139">
        <f t="shared" si="15"/>
        <v>3.0060000000958098E-2</v>
      </c>
      <c r="I129" s="140"/>
      <c r="Q129" s="153">
        <f t="shared" si="13"/>
        <v>12324.771000000001</v>
      </c>
      <c r="S129" s="114">
        <f t="shared" si="16"/>
        <v>0.2</v>
      </c>
    </row>
    <row r="130" spans="1:19" s="139" customFormat="1" ht="12.95" customHeight="1">
      <c r="A130" s="95" t="s">
        <v>2459</v>
      </c>
      <c r="B130" s="29" t="s">
        <v>2053</v>
      </c>
      <c r="C130" s="95">
        <v>27366.346000000001</v>
      </c>
      <c r="D130" s="95" t="s">
        <v>2084</v>
      </c>
      <c r="E130" s="151">
        <f t="shared" si="11"/>
        <v>2497.0230859116559</v>
      </c>
      <c r="F130" s="139">
        <f t="shared" si="12"/>
        <v>2497</v>
      </c>
      <c r="G130" s="139">
        <f t="shared" si="14"/>
        <v>3.1333999999333173E-2</v>
      </c>
      <c r="H130" s="139">
        <f t="shared" si="15"/>
        <v>3.1333999999333173E-2</v>
      </c>
      <c r="I130" s="140"/>
      <c r="Q130" s="153">
        <f t="shared" si="13"/>
        <v>12347.846000000001</v>
      </c>
      <c r="S130" s="114">
        <f t="shared" si="16"/>
        <v>0.2</v>
      </c>
    </row>
    <row r="131" spans="1:19" s="139" customFormat="1" ht="12.95" customHeight="1">
      <c r="A131" s="95" t="s">
        <v>2459</v>
      </c>
      <c r="B131" s="29" t="s">
        <v>2053</v>
      </c>
      <c r="C131" s="95">
        <v>27370.42</v>
      </c>
      <c r="D131" s="95" t="s">
        <v>2084</v>
      </c>
      <c r="E131" s="151">
        <f t="shared" si="11"/>
        <v>2500.0246817527413</v>
      </c>
      <c r="F131" s="139">
        <f t="shared" si="12"/>
        <v>2500</v>
      </c>
      <c r="G131" s="139">
        <f t="shared" si="14"/>
        <v>3.3499999997729901E-2</v>
      </c>
      <c r="H131" s="139">
        <f t="shared" si="15"/>
        <v>3.3499999997729901E-2</v>
      </c>
      <c r="I131" s="140"/>
      <c r="Q131" s="153">
        <f t="shared" si="13"/>
        <v>12351.919999999998</v>
      </c>
      <c r="S131" s="114">
        <f t="shared" si="16"/>
        <v>0.2</v>
      </c>
    </row>
    <row r="132" spans="1:19" s="139" customFormat="1" ht="12.95" customHeight="1">
      <c r="A132" s="95" t="s">
        <v>2459</v>
      </c>
      <c r="B132" s="29" t="s">
        <v>2053</v>
      </c>
      <c r="C132" s="95">
        <v>27389.42</v>
      </c>
      <c r="D132" s="95" t="s">
        <v>2084</v>
      </c>
      <c r="E132" s="151">
        <f t="shared" si="11"/>
        <v>2514.0232877862882</v>
      </c>
      <c r="F132" s="139">
        <f t="shared" si="12"/>
        <v>2514</v>
      </c>
      <c r="G132" s="139">
        <f t="shared" si="14"/>
        <v>3.1607999997504521E-2</v>
      </c>
      <c r="H132" s="139">
        <f t="shared" si="15"/>
        <v>3.1607999997504521E-2</v>
      </c>
      <c r="I132" s="140"/>
      <c r="Q132" s="153">
        <f t="shared" si="13"/>
        <v>12370.919999999998</v>
      </c>
      <c r="S132" s="114">
        <f t="shared" si="16"/>
        <v>0.2</v>
      </c>
    </row>
    <row r="133" spans="1:19" s="139" customFormat="1" ht="12.95" customHeight="1">
      <c r="A133" s="95" t="s">
        <v>2459</v>
      </c>
      <c r="B133" s="29" t="s">
        <v>2053</v>
      </c>
      <c r="C133" s="95">
        <v>27446.428</v>
      </c>
      <c r="D133" s="95" t="s">
        <v>2084</v>
      </c>
      <c r="E133" s="151">
        <f t="shared" si="11"/>
        <v>2556.0250000368378</v>
      </c>
      <c r="F133" s="139">
        <f t="shared" si="12"/>
        <v>2556</v>
      </c>
      <c r="G133" s="139">
        <f t="shared" si="14"/>
        <v>3.3931999998458195E-2</v>
      </c>
      <c r="H133" s="139">
        <f t="shared" si="15"/>
        <v>3.3931999998458195E-2</v>
      </c>
      <c r="I133" s="140"/>
      <c r="Q133" s="153">
        <f t="shared" si="13"/>
        <v>12427.928</v>
      </c>
      <c r="S133" s="114">
        <f t="shared" si="16"/>
        <v>0.2</v>
      </c>
    </row>
    <row r="134" spans="1:19" s="139" customFormat="1" ht="12.95" customHeight="1">
      <c r="A134" s="95" t="s">
        <v>2459</v>
      </c>
      <c r="B134" s="29" t="s">
        <v>2053</v>
      </c>
      <c r="C134" s="95">
        <v>27457.281999999999</v>
      </c>
      <c r="D134" s="95" t="s">
        <v>2084</v>
      </c>
      <c r="E134" s="151">
        <f t="shared" si="11"/>
        <v>2564.0218879256854</v>
      </c>
      <c r="F134" s="139">
        <f t="shared" si="12"/>
        <v>2564</v>
      </c>
      <c r="G134" s="139">
        <f t="shared" si="14"/>
        <v>2.9707999998208834E-2</v>
      </c>
      <c r="H134" s="139">
        <f t="shared" si="15"/>
        <v>2.9707999998208834E-2</v>
      </c>
      <c r="I134" s="140"/>
      <c r="Q134" s="153">
        <f t="shared" si="13"/>
        <v>12438.781999999999</v>
      </c>
      <c r="S134" s="114">
        <f t="shared" si="16"/>
        <v>0.2</v>
      </c>
    </row>
    <row r="135" spans="1:19" s="139" customFormat="1" ht="12.95" customHeight="1">
      <c r="A135" s="95" t="s">
        <v>2478</v>
      </c>
      <c r="B135" s="29" t="s">
        <v>2053</v>
      </c>
      <c r="C135" s="95">
        <v>27457.282999999999</v>
      </c>
      <c r="D135" s="95" t="s">
        <v>2084</v>
      </c>
      <c r="E135" s="151">
        <f t="shared" si="11"/>
        <v>2564.0226246944244</v>
      </c>
      <c r="F135" s="139">
        <f t="shared" si="12"/>
        <v>2564</v>
      </c>
      <c r="G135" s="139">
        <f t="shared" si="14"/>
        <v>3.0707999998412561E-2</v>
      </c>
      <c r="H135" s="139">
        <f t="shared" si="15"/>
        <v>3.0707999998412561E-2</v>
      </c>
      <c r="I135" s="140"/>
      <c r="Q135" s="153">
        <f t="shared" si="13"/>
        <v>12438.782999999999</v>
      </c>
      <c r="S135" s="114">
        <f t="shared" si="16"/>
        <v>0.2</v>
      </c>
    </row>
    <row r="136" spans="1:19" s="139" customFormat="1" ht="12.95" customHeight="1">
      <c r="A136" s="95" t="s">
        <v>2459</v>
      </c>
      <c r="B136" s="29" t="s">
        <v>2053</v>
      </c>
      <c r="C136" s="95">
        <v>27472.208999999999</v>
      </c>
      <c r="D136" s="95" t="s">
        <v>2084</v>
      </c>
      <c r="E136" s="151">
        <f t="shared" si="11"/>
        <v>2575.0196348868826</v>
      </c>
      <c r="F136" s="139">
        <f t="shared" si="12"/>
        <v>2575</v>
      </c>
      <c r="G136" s="139">
        <f t="shared" si="14"/>
        <v>2.6649999996152474E-2</v>
      </c>
      <c r="H136" s="139">
        <f t="shared" si="15"/>
        <v>2.6649999996152474E-2</v>
      </c>
      <c r="I136" s="140"/>
      <c r="Q136" s="153">
        <f t="shared" si="13"/>
        <v>12453.708999999999</v>
      </c>
      <c r="S136" s="114">
        <f t="shared" si="16"/>
        <v>0.2</v>
      </c>
    </row>
    <row r="137" spans="1:19" s="139" customFormat="1" ht="12.95" customHeight="1">
      <c r="A137" s="95" t="s">
        <v>2459</v>
      </c>
      <c r="B137" s="29" t="s">
        <v>2053</v>
      </c>
      <c r="C137" s="95">
        <v>27476.288</v>
      </c>
      <c r="D137" s="95" t="s">
        <v>2084</v>
      </c>
      <c r="E137" s="151">
        <f t="shared" si="11"/>
        <v>2578.0249145716643</v>
      </c>
      <c r="F137" s="139">
        <f t="shared" si="12"/>
        <v>2578</v>
      </c>
      <c r="G137" s="139">
        <f t="shared" si="14"/>
        <v>3.3815999999205815E-2</v>
      </c>
      <c r="H137" s="139">
        <f t="shared" si="15"/>
        <v>3.3815999999205815E-2</v>
      </c>
      <c r="I137" s="140"/>
      <c r="Q137" s="153">
        <f t="shared" si="13"/>
        <v>12457.788</v>
      </c>
      <c r="S137" s="114">
        <f t="shared" si="16"/>
        <v>0.2</v>
      </c>
    </row>
    <row r="138" spans="1:19" s="139" customFormat="1" ht="12.95" customHeight="1">
      <c r="A138" s="95" t="s">
        <v>2459</v>
      </c>
      <c r="B138" s="29" t="s">
        <v>2053</v>
      </c>
      <c r="C138" s="95">
        <v>27480.357</v>
      </c>
      <c r="D138" s="95" t="s">
        <v>2084</v>
      </c>
      <c r="E138" s="151">
        <f t="shared" si="11"/>
        <v>2581.0228265690589</v>
      </c>
      <c r="F138" s="139">
        <f t="shared" si="12"/>
        <v>2581</v>
      </c>
      <c r="G138" s="139">
        <f t="shared" si="14"/>
        <v>3.0982000000221888E-2</v>
      </c>
      <c r="H138" s="139">
        <f t="shared" si="15"/>
        <v>3.0982000000221888E-2</v>
      </c>
      <c r="I138" s="140"/>
      <c r="Q138" s="153">
        <f t="shared" si="13"/>
        <v>12461.857</v>
      </c>
      <c r="S138" s="114">
        <f t="shared" si="16"/>
        <v>0.2</v>
      </c>
    </row>
    <row r="139" spans="1:19" s="139" customFormat="1" ht="12.95" customHeight="1">
      <c r="A139" s="95" t="s">
        <v>2459</v>
      </c>
      <c r="B139" s="29" t="s">
        <v>2053</v>
      </c>
      <c r="C139" s="95">
        <v>27484.42</v>
      </c>
      <c r="D139" s="95" t="s">
        <v>2084</v>
      </c>
      <c r="E139" s="151">
        <f t="shared" si="11"/>
        <v>2584.0163179540209</v>
      </c>
      <c r="F139" s="139">
        <f t="shared" si="12"/>
        <v>2584</v>
      </c>
      <c r="G139" s="139">
        <f t="shared" si="14"/>
        <v>2.2147999996377621E-2</v>
      </c>
      <c r="H139" s="139">
        <f t="shared" si="15"/>
        <v>2.2147999996377621E-2</v>
      </c>
      <c r="I139" s="140"/>
      <c r="Q139" s="153">
        <f t="shared" si="13"/>
        <v>12465.919999999998</v>
      </c>
      <c r="S139" s="114">
        <f t="shared" si="16"/>
        <v>0.2</v>
      </c>
    </row>
    <row r="140" spans="1:19" s="139" customFormat="1" ht="12.95" customHeight="1">
      <c r="A140" s="95" t="s">
        <v>2492</v>
      </c>
      <c r="B140" s="29" t="s">
        <v>2053</v>
      </c>
      <c r="C140" s="95">
        <v>27659.528999999999</v>
      </c>
      <c r="D140" s="95" t="s">
        <v>2084</v>
      </c>
      <c r="E140" s="151">
        <f t="shared" si="11"/>
        <v>2713.0311550028791</v>
      </c>
      <c r="F140" s="139">
        <f t="shared" si="12"/>
        <v>2713</v>
      </c>
      <c r="G140" s="139">
        <f t="shared" si="14"/>
        <v>4.2285999999876367E-2</v>
      </c>
      <c r="H140" s="139">
        <f t="shared" si="15"/>
        <v>4.2285999999876367E-2</v>
      </c>
      <c r="I140" s="140"/>
      <c r="Q140" s="153">
        <f t="shared" si="13"/>
        <v>12641.028999999999</v>
      </c>
      <c r="S140" s="114">
        <f t="shared" si="16"/>
        <v>0.2</v>
      </c>
    </row>
    <row r="141" spans="1:19" s="139" customFormat="1" ht="12.95" customHeight="1">
      <c r="A141" s="95" t="s">
        <v>2497</v>
      </c>
      <c r="B141" s="29" t="s">
        <v>2053</v>
      </c>
      <c r="C141" s="95">
        <v>27841.394</v>
      </c>
      <c r="D141" s="95" t="s">
        <v>2084</v>
      </c>
      <c r="E141" s="151">
        <f t="shared" si="11"/>
        <v>2847.023601649772</v>
      </c>
      <c r="F141" s="139">
        <f t="shared" si="12"/>
        <v>2847</v>
      </c>
      <c r="G141" s="139">
        <f t="shared" si="14"/>
        <v>3.203399999983958E-2</v>
      </c>
      <c r="H141" s="139">
        <f t="shared" si="15"/>
        <v>3.203399999983958E-2</v>
      </c>
      <c r="I141" s="140"/>
      <c r="Q141" s="153">
        <f t="shared" si="13"/>
        <v>12822.894</v>
      </c>
      <c r="S141" s="114">
        <f t="shared" si="16"/>
        <v>0.2</v>
      </c>
    </row>
    <row r="142" spans="1:19" s="139" customFormat="1" ht="12.95" customHeight="1">
      <c r="A142" s="95" t="s">
        <v>2502</v>
      </c>
      <c r="B142" s="29" t="s">
        <v>2053</v>
      </c>
      <c r="C142" s="95">
        <v>28096.563999999998</v>
      </c>
      <c r="D142" s="95" t="s">
        <v>2084</v>
      </c>
      <c r="E142" s="151">
        <f t="shared" si="11"/>
        <v>3035.0248806803011</v>
      </c>
      <c r="F142" s="139">
        <f t="shared" si="12"/>
        <v>3035</v>
      </c>
      <c r="G142" s="139">
        <f t="shared" si="14"/>
        <v>3.3769999998185085E-2</v>
      </c>
      <c r="H142" s="139">
        <f t="shared" si="15"/>
        <v>3.3769999998185085E-2</v>
      </c>
      <c r="I142" s="140"/>
      <c r="Q142" s="153">
        <f t="shared" si="13"/>
        <v>13078.063999999998</v>
      </c>
      <c r="S142" s="114">
        <f t="shared" si="16"/>
        <v>0.2</v>
      </c>
    </row>
    <row r="143" spans="1:19" s="139" customFormat="1" ht="12.95" customHeight="1">
      <c r="A143" s="95" t="s">
        <v>2506</v>
      </c>
      <c r="B143" s="29" t="s">
        <v>2053</v>
      </c>
      <c r="C143" s="95">
        <v>28107.42</v>
      </c>
      <c r="D143" s="95" t="s">
        <v>2084</v>
      </c>
      <c r="E143" s="151">
        <f t="shared" si="11"/>
        <v>3043.0232421066262</v>
      </c>
      <c r="F143" s="139">
        <f t="shared" si="12"/>
        <v>3043</v>
      </c>
      <c r="G143" s="139">
        <f t="shared" si="14"/>
        <v>3.1545999998343177E-2</v>
      </c>
      <c r="H143" s="139">
        <f t="shared" si="15"/>
        <v>3.1545999998343177E-2</v>
      </c>
      <c r="I143" s="140"/>
      <c r="Q143" s="153">
        <f t="shared" si="13"/>
        <v>13088.919999999998</v>
      </c>
      <c r="S143" s="114">
        <f t="shared" si="16"/>
        <v>0.2</v>
      </c>
    </row>
    <row r="144" spans="1:19" s="139" customFormat="1" ht="12.95" customHeight="1">
      <c r="A144" s="95" t="s">
        <v>2506</v>
      </c>
      <c r="B144" s="29" t="s">
        <v>2053</v>
      </c>
      <c r="C144" s="95">
        <v>28122.350999999999</v>
      </c>
      <c r="D144" s="95" t="s">
        <v>2084</v>
      </c>
      <c r="E144" s="151">
        <f t="shared" si="11"/>
        <v>3054.0239361427784</v>
      </c>
      <c r="F144" s="139">
        <f t="shared" si="12"/>
        <v>3054</v>
      </c>
      <c r="G144" s="139">
        <f t="shared" si="14"/>
        <v>3.2487999997101724E-2</v>
      </c>
      <c r="H144" s="139">
        <f t="shared" si="15"/>
        <v>3.2487999997101724E-2</v>
      </c>
      <c r="I144" s="140"/>
      <c r="Q144" s="153">
        <f t="shared" si="13"/>
        <v>13103.850999999999</v>
      </c>
      <c r="S144" s="114">
        <f t="shared" si="16"/>
        <v>0.2</v>
      </c>
    </row>
    <row r="145" spans="1:19" s="139" customFormat="1" ht="12.95" customHeight="1">
      <c r="A145" s="95" t="s">
        <v>2506</v>
      </c>
      <c r="B145" s="29" t="s">
        <v>2053</v>
      </c>
      <c r="C145" s="95">
        <v>28126.424999999999</v>
      </c>
      <c r="D145" s="95" t="s">
        <v>2084</v>
      </c>
      <c r="E145" s="151">
        <f t="shared" si="11"/>
        <v>3057.0255319838666</v>
      </c>
      <c r="F145" s="139">
        <f t="shared" si="12"/>
        <v>3057</v>
      </c>
      <c r="G145" s="139">
        <f t="shared" si="14"/>
        <v>3.4653999999136431E-2</v>
      </c>
      <c r="H145" s="139">
        <f t="shared" si="15"/>
        <v>3.4653999999136431E-2</v>
      </c>
      <c r="I145" s="140"/>
      <c r="Q145" s="153">
        <f t="shared" si="13"/>
        <v>13107.924999999999</v>
      </c>
      <c r="S145" s="114">
        <f t="shared" si="16"/>
        <v>0.2</v>
      </c>
    </row>
    <row r="146" spans="1:19" s="139" customFormat="1" ht="12.95" customHeight="1">
      <c r="A146" s="95" t="s">
        <v>2506</v>
      </c>
      <c r="B146" s="29" t="s">
        <v>2053</v>
      </c>
      <c r="C146" s="95">
        <v>28179.353999999999</v>
      </c>
      <c r="D146" s="95" t="s">
        <v>2084</v>
      </c>
      <c r="E146" s="151">
        <f t="shared" si="11"/>
        <v>3096.0219645496345</v>
      </c>
      <c r="F146" s="139">
        <f t="shared" si="12"/>
        <v>3096</v>
      </c>
      <c r="G146" s="139">
        <f t="shared" si="14"/>
        <v>2.9812000000674743E-2</v>
      </c>
      <c r="H146" s="139">
        <f t="shared" ref="H146:H177" si="17">$G146</f>
        <v>2.9812000000674743E-2</v>
      </c>
      <c r="I146" s="140"/>
      <c r="Q146" s="153">
        <f t="shared" si="13"/>
        <v>13160.853999999999</v>
      </c>
      <c r="S146" s="114">
        <f t="shared" ref="S146:S177" si="18">S$14</f>
        <v>0.2</v>
      </c>
    </row>
    <row r="147" spans="1:19" s="139" customFormat="1" ht="12.95" customHeight="1">
      <c r="A147" s="95" t="s">
        <v>2506</v>
      </c>
      <c r="B147" s="29" t="s">
        <v>2053</v>
      </c>
      <c r="C147" s="95">
        <v>28213.293000000001</v>
      </c>
      <c r="D147" s="95" t="s">
        <v>2084</v>
      </c>
      <c r="E147" s="151">
        <f t="shared" si="11"/>
        <v>3121.0271587692432</v>
      </c>
      <c r="F147" s="139">
        <f t="shared" si="12"/>
        <v>3121</v>
      </c>
      <c r="G147" s="139">
        <f t="shared" si="14"/>
        <v>3.6862000000837725E-2</v>
      </c>
      <c r="H147" s="139">
        <f t="shared" si="17"/>
        <v>3.6862000000837725E-2</v>
      </c>
      <c r="I147" s="140"/>
      <c r="Q147" s="153">
        <f t="shared" si="13"/>
        <v>13194.793000000001</v>
      </c>
      <c r="S147" s="114">
        <f t="shared" si="18"/>
        <v>0.2</v>
      </c>
    </row>
    <row r="148" spans="1:19" s="139" customFormat="1" ht="12.95" customHeight="1">
      <c r="A148" s="95" t="s">
        <v>2506</v>
      </c>
      <c r="B148" s="29" t="s">
        <v>2053</v>
      </c>
      <c r="C148" s="95">
        <v>28247.22</v>
      </c>
      <c r="D148" s="95" t="s">
        <v>2084</v>
      </c>
      <c r="E148" s="151">
        <f t="shared" si="11"/>
        <v>3146.0235117639868</v>
      </c>
      <c r="F148" s="139">
        <f t="shared" si="12"/>
        <v>3146</v>
      </c>
      <c r="G148" s="139">
        <f t="shared" si="14"/>
        <v>3.1911999998555984E-2</v>
      </c>
      <c r="H148" s="139">
        <f t="shared" si="17"/>
        <v>3.1911999998555984E-2</v>
      </c>
      <c r="I148" s="140"/>
      <c r="Q148" s="153">
        <f t="shared" si="13"/>
        <v>13228.720000000001</v>
      </c>
      <c r="S148" s="114">
        <f t="shared" si="18"/>
        <v>0.2</v>
      </c>
    </row>
    <row r="149" spans="1:19" s="139" customFormat="1" ht="12.95" customHeight="1">
      <c r="A149" s="95" t="s">
        <v>2523</v>
      </c>
      <c r="B149" s="29" t="s">
        <v>2053</v>
      </c>
      <c r="C149" s="95">
        <v>28426.383000000002</v>
      </c>
      <c r="D149" s="95" t="s">
        <v>2084</v>
      </c>
      <c r="E149" s="151">
        <f t="shared" ref="E149:E212" si="19">+(C149-C$7)/C$8</f>
        <v>3278.0252092791607</v>
      </c>
      <c r="F149" s="139">
        <f t="shared" ref="F149:F212" si="20">ROUND(2*E149,0)/2</f>
        <v>3278</v>
      </c>
      <c r="G149" s="139">
        <f t="shared" si="14"/>
        <v>3.4216000000014901E-2</v>
      </c>
      <c r="H149" s="139">
        <f t="shared" si="17"/>
        <v>3.4216000000014901E-2</v>
      </c>
      <c r="I149" s="140"/>
      <c r="Q149" s="153">
        <f t="shared" si="13"/>
        <v>13407.883000000002</v>
      </c>
      <c r="S149" s="114">
        <f t="shared" si="18"/>
        <v>0.2</v>
      </c>
    </row>
    <row r="150" spans="1:19" s="139" customFormat="1" ht="12.95" customHeight="1">
      <c r="A150" s="95" t="s">
        <v>2523</v>
      </c>
      <c r="B150" s="29" t="s">
        <v>2053</v>
      </c>
      <c r="C150" s="95">
        <v>28430.453000000001</v>
      </c>
      <c r="D150" s="95" t="s">
        <v>2084</v>
      </c>
      <c r="E150" s="151">
        <f t="shared" si="19"/>
        <v>3281.0238580452942</v>
      </c>
      <c r="F150" s="139">
        <f t="shared" si="20"/>
        <v>3281</v>
      </c>
      <c r="G150" s="139">
        <f t="shared" si="14"/>
        <v>3.2382000001234701E-2</v>
      </c>
      <c r="H150" s="139">
        <f t="shared" si="17"/>
        <v>3.2382000001234701E-2</v>
      </c>
      <c r="I150" s="140"/>
      <c r="Q150" s="153">
        <f t="shared" si="13"/>
        <v>13411.953000000001</v>
      </c>
      <c r="S150" s="114">
        <f t="shared" si="18"/>
        <v>0.2</v>
      </c>
    </row>
    <row r="151" spans="1:19" s="139" customFormat="1" ht="12.95" customHeight="1">
      <c r="A151" s="95" t="s">
        <v>2530</v>
      </c>
      <c r="B151" s="29" t="s">
        <v>2053</v>
      </c>
      <c r="C151" s="95">
        <v>28460.312000000002</v>
      </c>
      <c r="D151" s="95" t="s">
        <v>2084</v>
      </c>
      <c r="E151" s="151">
        <f t="shared" si="19"/>
        <v>3303.0230358113822</v>
      </c>
      <c r="F151" s="139">
        <f t="shared" si="20"/>
        <v>3303</v>
      </c>
      <c r="G151" s="139">
        <f t="shared" si="14"/>
        <v>3.1266000001778593E-2</v>
      </c>
      <c r="H151" s="139">
        <f t="shared" si="17"/>
        <v>3.1266000001778593E-2</v>
      </c>
      <c r="I151" s="140"/>
      <c r="Q151" s="153">
        <f t="shared" si="13"/>
        <v>13441.812000000002</v>
      </c>
      <c r="S151" s="114">
        <f t="shared" si="18"/>
        <v>0.2</v>
      </c>
    </row>
    <row r="152" spans="1:19" s="139" customFormat="1" ht="12.95" customHeight="1">
      <c r="A152" s="95" t="s">
        <v>2478</v>
      </c>
      <c r="B152" s="29" t="s">
        <v>2053</v>
      </c>
      <c r="C152" s="95">
        <v>28479.321</v>
      </c>
      <c r="D152" s="95" t="s">
        <v>2084</v>
      </c>
      <c r="E152" s="151">
        <f t="shared" si="19"/>
        <v>3317.0282727635749</v>
      </c>
      <c r="F152" s="139">
        <f t="shared" si="20"/>
        <v>3317</v>
      </c>
      <c r="G152" s="139">
        <f t="shared" si="14"/>
        <v>3.8373999999748776E-2</v>
      </c>
      <c r="H152" s="139">
        <f t="shared" si="17"/>
        <v>3.8373999999748776E-2</v>
      </c>
      <c r="I152" s="140"/>
      <c r="Q152" s="153">
        <f t="shared" si="13"/>
        <v>13460.821</v>
      </c>
      <c r="S152" s="114">
        <f t="shared" si="18"/>
        <v>0.2</v>
      </c>
    </row>
    <row r="153" spans="1:19" s="139" customFormat="1" ht="12.95" customHeight="1">
      <c r="A153" s="95" t="s">
        <v>2530</v>
      </c>
      <c r="B153" s="29" t="s">
        <v>2053</v>
      </c>
      <c r="C153" s="95">
        <v>28517.32</v>
      </c>
      <c r="D153" s="95" t="s">
        <v>2084</v>
      </c>
      <c r="E153" s="151">
        <f t="shared" si="19"/>
        <v>3345.0247480619291</v>
      </c>
      <c r="F153" s="139">
        <f t="shared" si="20"/>
        <v>3345</v>
      </c>
      <c r="G153" s="139">
        <f t="shared" si="14"/>
        <v>3.3589999999094289E-2</v>
      </c>
      <c r="H153" s="139">
        <f t="shared" si="17"/>
        <v>3.3589999999094289E-2</v>
      </c>
      <c r="I153" s="140"/>
      <c r="Q153" s="153">
        <f t="shared" ref="Q153:Q216" si="21">+C153-15018.5</f>
        <v>13498.82</v>
      </c>
      <c r="S153" s="114">
        <f t="shared" si="18"/>
        <v>0.2</v>
      </c>
    </row>
    <row r="154" spans="1:19" s="139" customFormat="1" ht="12.95" customHeight="1">
      <c r="A154" s="95" t="s">
        <v>2530</v>
      </c>
      <c r="B154" s="29" t="s">
        <v>2053</v>
      </c>
      <c r="C154" s="95">
        <v>28521.392</v>
      </c>
      <c r="D154" s="95" t="s">
        <v>2084</v>
      </c>
      <c r="E154" s="151">
        <f t="shared" si="19"/>
        <v>3348.0248703655398</v>
      </c>
      <c r="F154" s="139">
        <f t="shared" si="20"/>
        <v>3348</v>
      </c>
      <c r="G154" s="139">
        <f t="shared" si="14"/>
        <v>3.3755999997083563E-2</v>
      </c>
      <c r="H154" s="139">
        <f t="shared" si="17"/>
        <v>3.3755999997083563E-2</v>
      </c>
      <c r="I154" s="140"/>
      <c r="Q154" s="153">
        <f t="shared" si="21"/>
        <v>13502.892</v>
      </c>
      <c r="S154" s="114">
        <f t="shared" si="18"/>
        <v>0.2</v>
      </c>
    </row>
    <row r="155" spans="1:19" s="139" customFormat="1" ht="12.95" customHeight="1">
      <c r="A155" s="95" t="s">
        <v>2530</v>
      </c>
      <c r="B155" s="29" t="s">
        <v>2053</v>
      </c>
      <c r="C155" s="95">
        <v>28532.255000000001</v>
      </c>
      <c r="D155" s="95" t="s">
        <v>2084</v>
      </c>
      <c r="E155" s="151">
        <f t="shared" si="19"/>
        <v>3356.0283891730364</v>
      </c>
      <c r="F155" s="139">
        <f t="shared" si="20"/>
        <v>3356</v>
      </c>
      <c r="G155" s="139">
        <f t="shared" si="14"/>
        <v>3.8532000002305722E-2</v>
      </c>
      <c r="H155" s="139">
        <f t="shared" si="17"/>
        <v>3.8532000002305722E-2</v>
      </c>
      <c r="I155" s="140"/>
      <c r="Q155" s="153">
        <f t="shared" si="21"/>
        <v>13513.755000000001</v>
      </c>
      <c r="S155" s="114">
        <f t="shared" si="18"/>
        <v>0.2</v>
      </c>
    </row>
    <row r="156" spans="1:19" s="139" customFormat="1" ht="12.95" customHeight="1">
      <c r="A156" s="95" t="s">
        <v>2530</v>
      </c>
      <c r="B156" s="29" t="s">
        <v>2053</v>
      </c>
      <c r="C156" s="95">
        <v>28544.464</v>
      </c>
      <c r="D156" s="95" t="s">
        <v>2084</v>
      </c>
      <c r="E156" s="151">
        <f t="shared" si="19"/>
        <v>3365.0235987026972</v>
      </c>
      <c r="F156" s="139">
        <f t="shared" si="20"/>
        <v>3365</v>
      </c>
      <c r="G156" s="139">
        <f t="shared" si="14"/>
        <v>3.2029999998485437E-2</v>
      </c>
      <c r="H156" s="139">
        <f t="shared" si="17"/>
        <v>3.2029999998485437E-2</v>
      </c>
      <c r="I156" s="140"/>
      <c r="Q156" s="153">
        <f t="shared" si="21"/>
        <v>13525.964</v>
      </c>
      <c r="S156" s="114">
        <f t="shared" si="18"/>
        <v>0.2</v>
      </c>
    </row>
    <row r="157" spans="1:19" s="139" customFormat="1" ht="12.95" customHeight="1">
      <c r="A157" s="95" t="s">
        <v>2530</v>
      </c>
      <c r="B157" s="29" t="s">
        <v>2053</v>
      </c>
      <c r="C157" s="95">
        <v>28753.483</v>
      </c>
      <c r="D157" s="95" t="s">
        <v>2084</v>
      </c>
      <c r="E157" s="151">
        <f t="shared" si="19"/>
        <v>3519.022263677743</v>
      </c>
      <c r="F157" s="139">
        <f t="shared" si="20"/>
        <v>3519</v>
      </c>
      <c r="G157" s="139">
        <f t="shared" si="14"/>
        <v>3.0217999999877065E-2</v>
      </c>
      <c r="H157" s="139">
        <f t="shared" si="17"/>
        <v>3.0217999999877065E-2</v>
      </c>
      <c r="I157" s="140"/>
      <c r="Q157" s="153">
        <f t="shared" si="21"/>
        <v>13734.983</v>
      </c>
      <c r="S157" s="114">
        <f t="shared" si="18"/>
        <v>0.2</v>
      </c>
    </row>
    <row r="158" spans="1:19" s="139" customFormat="1" ht="12.95" customHeight="1">
      <c r="A158" s="95" t="s">
        <v>2523</v>
      </c>
      <c r="B158" s="29" t="s">
        <v>2053</v>
      </c>
      <c r="C158" s="95">
        <v>28783.343000000001</v>
      </c>
      <c r="D158" s="95" t="s">
        <v>2084</v>
      </c>
      <c r="E158" s="151">
        <f t="shared" si="19"/>
        <v>3541.0221782125695</v>
      </c>
      <c r="F158" s="139">
        <f t="shared" si="20"/>
        <v>3541</v>
      </c>
      <c r="G158" s="139">
        <f t="shared" si="14"/>
        <v>3.0102000000624685E-2</v>
      </c>
      <c r="H158" s="139">
        <f t="shared" si="17"/>
        <v>3.0102000000624685E-2</v>
      </c>
      <c r="I158" s="140"/>
      <c r="Q158" s="153">
        <f t="shared" si="21"/>
        <v>13764.843000000001</v>
      </c>
      <c r="S158" s="114">
        <f t="shared" si="18"/>
        <v>0.2</v>
      </c>
    </row>
    <row r="159" spans="1:19" s="139" customFormat="1" ht="12.95" customHeight="1">
      <c r="A159" s="95" t="s">
        <v>2478</v>
      </c>
      <c r="B159" s="29" t="s">
        <v>2053</v>
      </c>
      <c r="C159" s="95">
        <v>28783.346000000001</v>
      </c>
      <c r="D159" s="95" t="s">
        <v>2084</v>
      </c>
      <c r="E159" s="151">
        <f t="shared" si="19"/>
        <v>3541.0243885187861</v>
      </c>
      <c r="F159" s="139">
        <f t="shared" si="20"/>
        <v>3541</v>
      </c>
      <c r="G159" s="139">
        <f t="shared" si="14"/>
        <v>3.3102000001235865E-2</v>
      </c>
      <c r="H159" s="139">
        <f t="shared" si="17"/>
        <v>3.3102000001235865E-2</v>
      </c>
      <c r="I159" s="140"/>
      <c r="Q159" s="153">
        <f t="shared" si="21"/>
        <v>13764.846000000001</v>
      </c>
      <c r="S159" s="114">
        <f t="shared" si="18"/>
        <v>0.2</v>
      </c>
    </row>
    <row r="160" spans="1:19" s="139" customFormat="1" ht="12.95" customHeight="1">
      <c r="A160" s="95" t="s">
        <v>2530</v>
      </c>
      <c r="B160" s="29" t="s">
        <v>2053</v>
      </c>
      <c r="C160" s="95">
        <v>28802.345000000001</v>
      </c>
      <c r="D160" s="95" t="s">
        <v>2084</v>
      </c>
      <c r="E160" s="151">
        <f t="shared" si="19"/>
        <v>3555.0222577835934</v>
      </c>
      <c r="F160" s="139">
        <f t="shared" si="20"/>
        <v>3555</v>
      </c>
      <c r="G160" s="139">
        <f t="shared" si="14"/>
        <v>3.0210000000806758E-2</v>
      </c>
      <c r="H160" s="139">
        <f t="shared" si="17"/>
        <v>3.0210000000806758E-2</v>
      </c>
      <c r="I160" s="140"/>
      <c r="Q160" s="153">
        <f t="shared" si="21"/>
        <v>13783.845000000001</v>
      </c>
      <c r="S160" s="114">
        <f t="shared" si="18"/>
        <v>0.2</v>
      </c>
    </row>
    <row r="161" spans="1:19" s="139" customFormat="1" ht="12.95" customHeight="1">
      <c r="A161" s="95" t="s">
        <v>2523</v>
      </c>
      <c r="B161" s="29" t="s">
        <v>2053</v>
      </c>
      <c r="C161" s="95">
        <v>28833.562999999998</v>
      </c>
      <c r="D161" s="95" t="s">
        <v>2084</v>
      </c>
      <c r="E161" s="151">
        <f t="shared" si="19"/>
        <v>3578.0227042654469</v>
      </c>
      <c r="F161" s="139">
        <f t="shared" si="20"/>
        <v>3578</v>
      </c>
      <c r="G161" s="139">
        <f t="shared" si="14"/>
        <v>3.0815999998594634E-2</v>
      </c>
      <c r="H161" s="139">
        <f t="shared" si="17"/>
        <v>3.0815999998594634E-2</v>
      </c>
      <c r="I161" s="140"/>
      <c r="Q161" s="153">
        <f t="shared" si="21"/>
        <v>13815.062999999998</v>
      </c>
      <c r="S161" s="114">
        <f t="shared" si="18"/>
        <v>0.2</v>
      </c>
    </row>
    <row r="162" spans="1:19" s="139" customFormat="1" ht="12.95" customHeight="1">
      <c r="A162" s="95" t="s">
        <v>2523</v>
      </c>
      <c r="B162" s="29" t="s">
        <v>2053</v>
      </c>
      <c r="C162" s="95">
        <v>28836.28</v>
      </c>
      <c r="D162" s="95" t="s">
        <v>2084</v>
      </c>
      <c r="E162" s="151">
        <f t="shared" si="19"/>
        <v>3580.0245049282448</v>
      </c>
      <c r="F162" s="139">
        <f t="shared" si="20"/>
        <v>3580</v>
      </c>
      <c r="G162" s="139">
        <f t="shared" si="14"/>
        <v>3.3259999996516854E-2</v>
      </c>
      <c r="H162" s="139">
        <f t="shared" si="17"/>
        <v>3.3259999996516854E-2</v>
      </c>
      <c r="I162" s="140"/>
      <c r="Q162" s="153">
        <f t="shared" si="21"/>
        <v>13817.779999999999</v>
      </c>
      <c r="S162" s="114">
        <f t="shared" si="18"/>
        <v>0.2</v>
      </c>
    </row>
    <row r="163" spans="1:19" s="139" customFormat="1" ht="12.95" customHeight="1">
      <c r="A163" s="95" t="s">
        <v>2530</v>
      </c>
      <c r="B163" s="29" t="s">
        <v>2053</v>
      </c>
      <c r="C163" s="95">
        <v>28844.420999999998</v>
      </c>
      <c r="D163" s="95" t="s">
        <v>2084</v>
      </c>
      <c r="E163" s="151">
        <f t="shared" si="19"/>
        <v>3586.02253922925</v>
      </c>
      <c r="F163" s="139">
        <f t="shared" si="20"/>
        <v>3586</v>
      </c>
      <c r="G163" s="139">
        <f t="shared" si="14"/>
        <v>3.059199999916018E-2</v>
      </c>
      <c r="H163" s="139">
        <f t="shared" si="17"/>
        <v>3.059199999916018E-2</v>
      </c>
      <c r="I163" s="140"/>
      <c r="Q163" s="153">
        <f t="shared" si="21"/>
        <v>13825.920999999998</v>
      </c>
      <c r="S163" s="114">
        <f t="shared" si="18"/>
        <v>0.2</v>
      </c>
    </row>
    <row r="164" spans="1:19" s="139" customFormat="1" ht="12.95" customHeight="1">
      <c r="A164" s="95" t="s">
        <v>2568</v>
      </c>
      <c r="B164" s="29" t="s">
        <v>2053</v>
      </c>
      <c r="C164" s="95">
        <v>28845.7785</v>
      </c>
      <c r="D164" s="95" t="s">
        <v>2084</v>
      </c>
      <c r="E164" s="151">
        <f t="shared" si="19"/>
        <v>3587.0227027919113</v>
      </c>
      <c r="F164" s="139">
        <f t="shared" si="20"/>
        <v>3587</v>
      </c>
      <c r="G164" s="139">
        <f t="shared" si="14"/>
        <v>3.0813999997917563E-2</v>
      </c>
      <c r="H164" s="139">
        <f t="shared" si="17"/>
        <v>3.0813999997917563E-2</v>
      </c>
      <c r="I164" s="140"/>
      <c r="Q164" s="153">
        <f t="shared" si="21"/>
        <v>13827.2785</v>
      </c>
      <c r="S164" s="114">
        <f t="shared" si="18"/>
        <v>0.2</v>
      </c>
    </row>
    <row r="165" spans="1:19" s="139" customFormat="1" ht="12.95" customHeight="1">
      <c r="A165" s="95" t="s">
        <v>2530</v>
      </c>
      <c r="B165" s="29" t="s">
        <v>2053</v>
      </c>
      <c r="C165" s="95">
        <v>28874.276000000002</v>
      </c>
      <c r="D165" s="95" t="s">
        <v>2084</v>
      </c>
      <c r="E165" s="151">
        <f t="shared" si="19"/>
        <v>3608.0187699203852</v>
      </c>
      <c r="F165" s="139">
        <f t="shared" si="20"/>
        <v>3608</v>
      </c>
      <c r="G165" s="139">
        <f t="shared" si="14"/>
        <v>2.5475999998889165E-2</v>
      </c>
      <c r="H165" s="139">
        <f t="shared" si="17"/>
        <v>2.5475999998889165E-2</v>
      </c>
      <c r="I165" s="140"/>
      <c r="Q165" s="153">
        <f t="shared" si="21"/>
        <v>13855.776000000002</v>
      </c>
      <c r="S165" s="114">
        <f t="shared" si="18"/>
        <v>0.2</v>
      </c>
    </row>
    <row r="166" spans="1:19" s="139" customFormat="1" ht="12.95" customHeight="1">
      <c r="A166" s="95" t="s">
        <v>2530</v>
      </c>
      <c r="B166" s="29" t="s">
        <v>2053</v>
      </c>
      <c r="C166" s="95">
        <v>28889.207999999999</v>
      </c>
      <c r="D166" s="95" t="s">
        <v>2084</v>
      </c>
      <c r="E166" s="151">
        <f t="shared" si="19"/>
        <v>3619.0202007252738</v>
      </c>
      <c r="F166" s="139">
        <f t="shared" si="20"/>
        <v>3619</v>
      </c>
      <c r="G166" s="139">
        <f t="shared" si="14"/>
        <v>2.7417999997851439E-2</v>
      </c>
      <c r="H166" s="139">
        <f t="shared" si="17"/>
        <v>2.7417999997851439E-2</v>
      </c>
      <c r="I166" s="140"/>
      <c r="Q166" s="153">
        <f t="shared" si="21"/>
        <v>13870.707999999999</v>
      </c>
      <c r="S166" s="114">
        <f t="shared" si="18"/>
        <v>0.2</v>
      </c>
    </row>
    <row r="167" spans="1:19" s="139" customFormat="1" ht="12.95" customHeight="1">
      <c r="A167" s="95" t="s">
        <v>2530</v>
      </c>
      <c r="B167" s="29" t="s">
        <v>2053</v>
      </c>
      <c r="C167" s="95">
        <v>28920.425999999999</v>
      </c>
      <c r="D167" s="95" t="s">
        <v>2084</v>
      </c>
      <c r="E167" s="151">
        <f t="shared" si="19"/>
        <v>3642.02064720713</v>
      </c>
      <c r="F167" s="139">
        <f t="shared" si="20"/>
        <v>3642</v>
      </c>
      <c r="G167" s="139">
        <f t="shared" si="14"/>
        <v>2.8023999999277294E-2</v>
      </c>
      <c r="H167" s="139">
        <f t="shared" si="17"/>
        <v>2.8023999999277294E-2</v>
      </c>
      <c r="I167" s="140"/>
      <c r="Q167" s="153">
        <f t="shared" si="21"/>
        <v>13901.925999999999</v>
      </c>
      <c r="S167" s="114">
        <f t="shared" si="18"/>
        <v>0.2</v>
      </c>
    </row>
    <row r="168" spans="1:19" s="139" customFormat="1" ht="12.95" customHeight="1">
      <c r="A168" s="95" t="s">
        <v>2530</v>
      </c>
      <c r="B168" s="29" t="s">
        <v>2053</v>
      </c>
      <c r="C168" s="95">
        <v>28927.215</v>
      </c>
      <c r="D168" s="95" t="s">
        <v>2084</v>
      </c>
      <c r="E168" s="151">
        <f t="shared" si="19"/>
        <v>3647.022570173538</v>
      </c>
      <c r="F168" s="139">
        <f t="shared" si="20"/>
        <v>3647</v>
      </c>
      <c r="G168" s="139">
        <f t="shared" si="14"/>
        <v>3.0633999998826766E-2</v>
      </c>
      <c r="H168" s="139">
        <f t="shared" si="17"/>
        <v>3.0633999998826766E-2</v>
      </c>
      <c r="I168" s="140"/>
      <c r="Q168" s="153">
        <f t="shared" si="21"/>
        <v>13908.715</v>
      </c>
      <c r="S168" s="114">
        <f t="shared" si="18"/>
        <v>0.2</v>
      </c>
    </row>
    <row r="169" spans="1:19" s="139" customFormat="1" ht="12.95" customHeight="1">
      <c r="A169" s="95" t="s">
        <v>2530</v>
      </c>
      <c r="B169" s="29" t="s">
        <v>2053</v>
      </c>
      <c r="C169" s="95">
        <v>28931.286</v>
      </c>
      <c r="D169" s="95" t="s">
        <v>2084</v>
      </c>
      <c r="E169" s="151">
        <f t="shared" si="19"/>
        <v>3650.0219557084101</v>
      </c>
      <c r="F169" s="139">
        <f t="shared" si="20"/>
        <v>3650</v>
      </c>
      <c r="G169" s="139">
        <f t="shared" si="14"/>
        <v>2.9800000000250293E-2</v>
      </c>
      <c r="H169" s="139">
        <f t="shared" si="17"/>
        <v>2.9800000000250293E-2</v>
      </c>
      <c r="I169" s="140"/>
      <c r="Q169" s="153">
        <f t="shared" si="21"/>
        <v>13912.786</v>
      </c>
      <c r="S169" s="114">
        <f t="shared" si="18"/>
        <v>0.2</v>
      </c>
    </row>
    <row r="170" spans="1:19" s="139" customFormat="1" ht="12.95" customHeight="1">
      <c r="A170" s="95" t="s">
        <v>2530</v>
      </c>
      <c r="B170" s="29" t="s">
        <v>2053</v>
      </c>
      <c r="C170" s="95">
        <v>28935.359</v>
      </c>
      <c r="D170" s="95" t="s">
        <v>2084</v>
      </c>
      <c r="E170" s="151">
        <f t="shared" si="19"/>
        <v>3653.0228147807593</v>
      </c>
      <c r="F170" s="139">
        <f t="shared" si="20"/>
        <v>3653</v>
      </c>
      <c r="G170" s="139">
        <f t="shared" si="14"/>
        <v>3.0965999998443294E-2</v>
      </c>
      <c r="H170" s="139">
        <f t="shared" si="17"/>
        <v>3.0965999998443294E-2</v>
      </c>
      <c r="I170" s="140"/>
      <c r="Q170" s="153">
        <f t="shared" si="21"/>
        <v>13916.859</v>
      </c>
      <c r="S170" s="114">
        <f t="shared" si="18"/>
        <v>0.2</v>
      </c>
    </row>
    <row r="171" spans="1:19" s="139" customFormat="1" ht="12.95" customHeight="1">
      <c r="A171" s="95" t="s">
        <v>2530</v>
      </c>
      <c r="B171" s="29" t="s">
        <v>2053</v>
      </c>
      <c r="C171" s="95">
        <v>28950.287</v>
      </c>
      <c r="D171" s="95" t="s">
        <v>2084</v>
      </c>
      <c r="E171" s="151">
        <f t="shared" si="19"/>
        <v>3664.0212985106955</v>
      </c>
      <c r="F171" s="139">
        <f t="shared" si="20"/>
        <v>3664</v>
      </c>
      <c r="G171" s="139">
        <f t="shared" si="14"/>
        <v>2.890800000022864E-2</v>
      </c>
      <c r="H171" s="139">
        <f t="shared" si="17"/>
        <v>2.890800000022864E-2</v>
      </c>
      <c r="I171" s="140"/>
      <c r="Q171" s="153">
        <f t="shared" si="21"/>
        <v>13931.787</v>
      </c>
      <c r="S171" s="114">
        <f t="shared" si="18"/>
        <v>0.2</v>
      </c>
    </row>
    <row r="172" spans="1:19" s="139" customFormat="1" ht="12.95" customHeight="1">
      <c r="A172" s="95" t="s">
        <v>2530</v>
      </c>
      <c r="B172" s="29" t="s">
        <v>2053</v>
      </c>
      <c r="C172" s="95">
        <v>28954.355</v>
      </c>
      <c r="D172" s="95" t="s">
        <v>2084</v>
      </c>
      <c r="E172" s="151">
        <f t="shared" si="19"/>
        <v>3667.0184737393511</v>
      </c>
      <c r="F172" s="139">
        <f t="shared" si="20"/>
        <v>3667</v>
      </c>
      <c r="G172" s="139">
        <f t="shared" si="14"/>
        <v>2.5074000001040986E-2</v>
      </c>
      <c r="H172" s="139">
        <f t="shared" si="17"/>
        <v>2.5074000001040986E-2</v>
      </c>
      <c r="I172" s="140"/>
      <c r="Q172" s="153">
        <f t="shared" si="21"/>
        <v>13935.855</v>
      </c>
      <c r="S172" s="114">
        <f t="shared" si="18"/>
        <v>0.2</v>
      </c>
    </row>
    <row r="173" spans="1:19" s="139" customFormat="1" ht="12.95" customHeight="1">
      <c r="A173" s="95" t="s">
        <v>2530</v>
      </c>
      <c r="B173" s="29" t="s">
        <v>2053</v>
      </c>
      <c r="C173" s="95">
        <v>29114.514999999999</v>
      </c>
      <c r="D173" s="95" t="s">
        <v>2084</v>
      </c>
      <c r="E173" s="151">
        <f t="shared" si="19"/>
        <v>3785.0193549147621</v>
      </c>
      <c r="F173" s="139">
        <f t="shared" si="20"/>
        <v>3785</v>
      </c>
      <c r="G173" s="139">
        <f t="shared" si="14"/>
        <v>2.6269999998476123E-2</v>
      </c>
      <c r="H173" s="139">
        <f t="shared" si="17"/>
        <v>2.6269999998476123E-2</v>
      </c>
      <c r="I173" s="140"/>
      <c r="Q173" s="153">
        <f t="shared" si="21"/>
        <v>14096.014999999999</v>
      </c>
      <c r="S173" s="114">
        <f t="shared" si="18"/>
        <v>0.2</v>
      </c>
    </row>
    <row r="174" spans="1:19" s="139" customFormat="1" ht="12.95" customHeight="1">
      <c r="A174" s="95" t="s">
        <v>2478</v>
      </c>
      <c r="B174" s="29" t="s">
        <v>2053</v>
      </c>
      <c r="C174" s="95">
        <v>29159.309000000001</v>
      </c>
      <c r="D174" s="95" t="s">
        <v>2084</v>
      </c>
      <c r="E174" s="151">
        <f t="shared" si="19"/>
        <v>3818.0221737919574</v>
      </c>
      <c r="F174" s="139">
        <f t="shared" si="20"/>
        <v>3818</v>
      </c>
      <c r="G174" s="139">
        <f t="shared" si="14"/>
        <v>3.0096000002231449E-2</v>
      </c>
      <c r="H174" s="139">
        <f t="shared" si="17"/>
        <v>3.0096000002231449E-2</v>
      </c>
      <c r="I174" s="140"/>
      <c r="Q174" s="153">
        <f t="shared" si="21"/>
        <v>14140.809000000001</v>
      </c>
      <c r="S174" s="114">
        <f t="shared" si="18"/>
        <v>0.2</v>
      </c>
    </row>
    <row r="175" spans="1:19" s="139" customFormat="1" ht="12.95" customHeight="1">
      <c r="A175" s="95" t="s">
        <v>2600</v>
      </c>
      <c r="B175" s="29" t="s">
        <v>2053</v>
      </c>
      <c r="C175" s="95">
        <v>29163.382000000001</v>
      </c>
      <c r="D175" s="95" t="s">
        <v>2084</v>
      </c>
      <c r="E175" s="151">
        <f t="shared" si="19"/>
        <v>3821.023032864307</v>
      </c>
      <c r="F175" s="139">
        <f t="shared" si="20"/>
        <v>3821</v>
      </c>
      <c r="G175" s="139">
        <f t="shared" si="14"/>
        <v>3.126200000042445E-2</v>
      </c>
      <c r="H175" s="139">
        <f t="shared" si="17"/>
        <v>3.126200000042445E-2</v>
      </c>
      <c r="I175" s="140"/>
      <c r="Q175" s="153">
        <f t="shared" si="21"/>
        <v>14144.882000000001</v>
      </c>
      <c r="S175" s="114">
        <f t="shared" si="18"/>
        <v>0.2</v>
      </c>
    </row>
    <row r="176" spans="1:19" s="139" customFormat="1" ht="12.95" customHeight="1">
      <c r="A176" s="95" t="s">
        <v>2600</v>
      </c>
      <c r="B176" s="29" t="s">
        <v>2053</v>
      </c>
      <c r="C176" s="95">
        <v>29167.445</v>
      </c>
      <c r="D176" s="95" t="s">
        <v>2084</v>
      </c>
      <c r="E176" s="151">
        <f t="shared" si="19"/>
        <v>3824.0165242492685</v>
      </c>
      <c r="F176" s="139">
        <f t="shared" si="20"/>
        <v>3824</v>
      </c>
      <c r="G176" s="139">
        <f t="shared" si="14"/>
        <v>2.2428000000218162E-2</v>
      </c>
      <c r="H176" s="139">
        <f t="shared" si="17"/>
        <v>2.2428000000218162E-2</v>
      </c>
      <c r="I176" s="140"/>
      <c r="Q176" s="153">
        <f t="shared" si="21"/>
        <v>14148.945</v>
      </c>
      <c r="S176" s="114">
        <f t="shared" si="18"/>
        <v>0.2</v>
      </c>
    </row>
    <row r="177" spans="1:19" s="139" customFormat="1" ht="12.95" customHeight="1">
      <c r="A177" s="95" t="s">
        <v>2568</v>
      </c>
      <c r="B177" s="29" t="s">
        <v>2053</v>
      </c>
      <c r="C177" s="95">
        <v>29175.592499999999</v>
      </c>
      <c r="D177" s="95" t="s">
        <v>2084</v>
      </c>
      <c r="E177" s="151">
        <f t="shared" si="19"/>
        <v>3830.0193475470746</v>
      </c>
      <c r="F177" s="139">
        <f t="shared" si="20"/>
        <v>3830</v>
      </c>
      <c r="G177" s="139">
        <f t="shared" si="14"/>
        <v>2.6259999998728745E-2</v>
      </c>
      <c r="H177" s="139">
        <f t="shared" si="17"/>
        <v>2.6259999998728745E-2</v>
      </c>
      <c r="I177" s="140"/>
      <c r="Q177" s="153">
        <f t="shared" si="21"/>
        <v>14157.092499999999</v>
      </c>
      <c r="S177" s="114">
        <f t="shared" si="18"/>
        <v>0.2</v>
      </c>
    </row>
    <row r="178" spans="1:19" s="139" customFormat="1" ht="12.95" customHeight="1">
      <c r="A178" s="95" t="s">
        <v>2600</v>
      </c>
      <c r="B178" s="29" t="s">
        <v>2053</v>
      </c>
      <c r="C178" s="95">
        <v>29194.594000000001</v>
      </c>
      <c r="D178" s="95" t="s">
        <v>2084</v>
      </c>
      <c r="E178" s="151">
        <f t="shared" si="19"/>
        <v>3844.0190587337306</v>
      </c>
      <c r="F178" s="139">
        <f t="shared" si="20"/>
        <v>3844</v>
      </c>
      <c r="G178" s="139">
        <f t="shared" ref="G178:G241" si="22">+C178-(C$7+F178*C$8)</f>
        <v>2.5868000000627944E-2</v>
      </c>
      <c r="H178" s="139">
        <f t="shared" ref="H178:H209" si="23">$G178</f>
        <v>2.5868000000627944E-2</v>
      </c>
      <c r="I178" s="140"/>
      <c r="Q178" s="153">
        <f t="shared" si="21"/>
        <v>14176.094000000001</v>
      </c>
      <c r="S178" s="114">
        <f t="shared" ref="S178:S209" si="24">S$14</f>
        <v>0.2</v>
      </c>
    </row>
    <row r="179" spans="1:19" s="139" customFormat="1" ht="12.95" customHeight="1">
      <c r="A179" s="95" t="s">
        <v>2478</v>
      </c>
      <c r="B179" s="29" t="s">
        <v>2053</v>
      </c>
      <c r="C179" s="95">
        <v>29433.472000000002</v>
      </c>
      <c r="D179" s="95" t="s">
        <v>2084</v>
      </c>
      <c r="E179" s="151">
        <f t="shared" si="19"/>
        <v>4020.0169014748644</v>
      </c>
      <c r="F179" s="139">
        <f t="shared" si="20"/>
        <v>4020</v>
      </c>
      <c r="G179" s="139">
        <f t="shared" si="22"/>
        <v>2.2940000002563465E-2</v>
      </c>
      <c r="H179" s="139">
        <f t="shared" si="23"/>
        <v>2.2940000002563465E-2</v>
      </c>
      <c r="I179" s="140"/>
      <c r="Q179" s="153">
        <f t="shared" si="21"/>
        <v>14414.972000000002</v>
      </c>
      <c r="S179" s="114">
        <f t="shared" si="24"/>
        <v>0.2</v>
      </c>
    </row>
    <row r="180" spans="1:19" s="139" customFormat="1" ht="12.95" customHeight="1">
      <c r="A180" s="95" t="s">
        <v>2616</v>
      </c>
      <c r="B180" s="29" t="s">
        <v>2053</v>
      </c>
      <c r="C180" s="95">
        <v>29931.5972</v>
      </c>
      <c r="D180" s="95" t="s">
        <v>2084</v>
      </c>
      <c r="E180" s="151">
        <f t="shared" si="19"/>
        <v>4387.0199767475779</v>
      </c>
      <c r="F180" s="139">
        <f t="shared" si="20"/>
        <v>4387</v>
      </c>
      <c r="G180" s="139">
        <f t="shared" si="22"/>
        <v>2.7114000000437954E-2</v>
      </c>
      <c r="H180" s="139">
        <f t="shared" si="23"/>
        <v>2.7114000000437954E-2</v>
      </c>
      <c r="I180" s="140"/>
      <c r="Q180" s="153">
        <f t="shared" si="21"/>
        <v>14913.0972</v>
      </c>
      <c r="S180" s="114">
        <f t="shared" si="24"/>
        <v>0.2</v>
      </c>
    </row>
    <row r="181" spans="1:19" s="139" customFormat="1" ht="12.95" customHeight="1">
      <c r="A181" s="95" t="s">
        <v>2478</v>
      </c>
      <c r="B181" s="29" t="s">
        <v>2053</v>
      </c>
      <c r="C181" s="95">
        <v>30257.322</v>
      </c>
      <c r="D181" s="95" t="s">
        <v>2084</v>
      </c>
      <c r="E181" s="151">
        <f t="shared" si="19"/>
        <v>4627.0038267768277</v>
      </c>
      <c r="F181" s="139">
        <f t="shared" si="20"/>
        <v>4627</v>
      </c>
      <c r="G181" s="139">
        <f t="shared" si="22"/>
        <v>5.1939999975729734E-3</v>
      </c>
      <c r="H181" s="139">
        <f t="shared" si="23"/>
        <v>5.1939999975729734E-3</v>
      </c>
      <c r="I181" s="140"/>
      <c r="Q181" s="153">
        <f t="shared" si="21"/>
        <v>15238.822</v>
      </c>
      <c r="S181" s="114">
        <f t="shared" si="24"/>
        <v>0.2</v>
      </c>
    </row>
    <row r="182" spans="1:19" s="139" customFormat="1" ht="12.95" customHeight="1">
      <c r="A182" s="95" t="s">
        <v>2274</v>
      </c>
      <c r="B182" s="29" t="s">
        <v>2053</v>
      </c>
      <c r="C182" s="95">
        <v>30603.417000000001</v>
      </c>
      <c r="D182" s="95" t="s">
        <v>2084</v>
      </c>
      <c r="E182" s="151">
        <f t="shared" si="19"/>
        <v>4881.9958033652656</v>
      </c>
      <c r="F182" s="139">
        <f t="shared" si="20"/>
        <v>4882</v>
      </c>
      <c r="G182" s="139">
        <f t="shared" si="22"/>
        <v>-5.6960000001708977E-3</v>
      </c>
      <c r="H182" s="139">
        <f t="shared" si="23"/>
        <v>-5.6960000001708977E-3</v>
      </c>
      <c r="I182" s="140"/>
      <c r="Q182" s="153">
        <f t="shared" si="21"/>
        <v>15584.917000000001</v>
      </c>
      <c r="S182" s="114">
        <f t="shared" si="24"/>
        <v>0.2</v>
      </c>
    </row>
    <row r="183" spans="1:19" s="139" customFormat="1" ht="12.95" customHeight="1">
      <c r="A183" s="95" t="s">
        <v>2274</v>
      </c>
      <c r="B183" s="29" t="s">
        <v>2053</v>
      </c>
      <c r="C183" s="95">
        <v>30614.276000000002</v>
      </c>
      <c r="D183" s="95" t="s">
        <v>2084</v>
      </c>
      <c r="E183" s="151">
        <f t="shared" si="19"/>
        <v>4889.9963750978068</v>
      </c>
      <c r="F183" s="139">
        <f t="shared" si="20"/>
        <v>4890</v>
      </c>
      <c r="G183" s="139">
        <f t="shared" si="22"/>
        <v>-4.9199999994016252E-3</v>
      </c>
      <c r="H183" s="139">
        <f t="shared" si="23"/>
        <v>-4.9199999994016252E-3</v>
      </c>
      <c r="I183" s="140"/>
      <c r="Q183" s="153">
        <f t="shared" si="21"/>
        <v>15595.776000000002</v>
      </c>
      <c r="S183" s="114">
        <f t="shared" si="24"/>
        <v>0.2</v>
      </c>
    </row>
    <row r="184" spans="1:19" s="139" customFormat="1" ht="12.95" customHeight="1">
      <c r="A184" s="95" t="s">
        <v>2274</v>
      </c>
      <c r="B184" s="29" t="s">
        <v>2053</v>
      </c>
      <c r="C184" s="95">
        <v>30637.346000000001</v>
      </c>
      <c r="D184" s="95" t="s">
        <v>2084</v>
      </c>
      <c r="E184" s="151">
        <f t="shared" si="19"/>
        <v>4906.9936298974862</v>
      </c>
      <c r="F184" s="139">
        <f t="shared" si="20"/>
        <v>4907</v>
      </c>
      <c r="G184" s="139">
        <f t="shared" si="22"/>
        <v>-8.6459999984072056E-3</v>
      </c>
      <c r="H184" s="139">
        <f t="shared" si="23"/>
        <v>-8.6459999984072056E-3</v>
      </c>
      <c r="I184" s="140"/>
      <c r="Q184" s="153">
        <f t="shared" si="21"/>
        <v>15618.846000000001</v>
      </c>
      <c r="S184" s="114">
        <f t="shared" si="24"/>
        <v>0.2</v>
      </c>
    </row>
    <row r="185" spans="1:19" s="139" customFormat="1" ht="12.95" customHeight="1">
      <c r="A185" s="95" t="s">
        <v>2274</v>
      </c>
      <c r="B185" s="29" t="s">
        <v>2053</v>
      </c>
      <c r="C185" s="95">
        <v>31302.397000000001</v>
      </c>
      <c r="D185" s="95" t="s">
        <v>2084</v>
      </c>
      <c r="E185" s="151">
        <f t="shared" si="19"/>
        <v>5396.9824162772848</v>
      </c>
      <c r="F185" s="139">
        <f t="shared" si="20"/>
        <v>5397</v>
      </c>
      <c r="G185" s="139">
        <f t="shared" si="22"/>
        <v>-2.3865999999543419E-2</v>
      </c>
      <c r="H185" s="139">
        <f t="shared" si="23"/>
        <v>-2.3865999999543419E-2</v>
      </c>
      <c r="I185" s="140"/>
      <c r="Q185" s="153">
        <f t="shared" si="21"/>
        <v>16283.897000000001</v>
      </c>
      <c r="S185" s="114">
        <f t="shared" si="24"/>
        <v>0.2</v>
      </c>
    </row>
    <row r="186" spans="1:19" s="139" customFormat="1" ht="12.95" customHeight="1">
      <c r="A186" s="95" t="s">
        <v>2523</v>
      </c>
      <c r="B186" s="29" t="s">
        <v>2053</v>
      </c>
      <c r="C186" s="95">
        <v>31648.493999999999</v>
      </c>
      <c r="D186" s="95" t="s">
        <v>2084</v>
      </c>
      <c r="E186" s="151">
        <f t="shared" si="19"/>
        <v>5651.975866403197</v>
      </c>
      <c r="F186" s="139">
        <f t="shared" si="20"/>
        <v>5652</v>
      </c>
      <c r="G186" s="139">
        <f t="shared" si="22"/>
        <v>-3.2756000000517815E-2</v>
      </c>
      <c r="H186" s="139">
        <f t="shared" si="23"/>
        <v>-3.2756000000517815E-2</v>
      </c>
      <c r="I186" s="140"/>
      <c r="Q186" s="153">
        <f t="shared" si="21"/>
        <v>16629.993999999999</v>
      </c>
      <c r="S186" s="114">
        <f t="shared" si="24"/>
        <v>0.2</v>
      </c>
    </row>
    <row r="187" spans="1:19" s="139" customFormat="1" ht="12.95" customHeight="1">
      <c r="A187" s="95" t="s">
        <v>2523</v>
      </c>
      <c r="B187" s="29" t="s">
        <v>2053</v>
      </c>
      <c r="C187" s="95">
        <v>31705.494999999999</v>
      </c>
      <c r="D187" s="95" t="s">
        <v>2084</v>
      </c>
      <c r="E187" s="151">
        <f t="shared" si="19"/>
        <v>5693.972421272575</v>
      </c>
      <c r="F187" s="139">
        <f t="shared" si="20"/>
        <v>5694</v>
      </c>
      <c r="G187" s="139">
        <f t="shared" si="22"/>
        <v>-3.7432000000990229E-2</v>
      </c>
      <c r="H187" s="139">
        <f t="shared" si="23"/>
        <v>-3.7432000000990229E-2</v>
      </c>
      <c r="I187" s="140"/>
      <c r="Q187" s="153">
        <f t="shared" si="21"/>
        <v>16686.994999999999</v>
      </c>
      <c r="S187" s="114">
        <f t="shared" si="24"/>
        <v>0.2</v>
      </c>
    </row>
    <row r="188" spans="1:19" s="139" customFormat="1" ht="12.95" customHeight="1">
      <c r="A188" s="95" t="s">
        <v>2523</v>
      </c>
      <c r="B188" s="29" t="s">
        <v>2053</v>
      </c>
      <c r="C188" s="95">
        <v>31739.424999999999</v>
      </c>
      <c r="D188" s="95" t="s">
        <v>2084</v>
      </c>
      <c r="E188" s="151">
        <f t="shared" si="19"/>
        <v>5718.9709845735351</v>
      </c>
      <c r="F188" s="139">
        <f t="shared" si="20"/>
        <v>5719</v>
      </c>
      <c r="G188" s="139">
        <f t="shared" si="22"/>
        <v>-3.9382000002660789E-2</v>
      </c>
      <c r="H188" s="139">
        <f t="shared" si="23"/>
        <v>-3.9382000002660789E-2</v>
      </c>
      <c r="I188" s="140"/>
      <c r="Q188" s="153">
        <f t="shared" si="21"/>
        <v>16720.924999999999</v>
      </c>
      <c r="S188" s="114">
        <f t="shared" si="24"/>
        <v>0.2</v>
      </c>
    </row>
    <row r="189" spans="1:19" s="139" customFormat="1" ht="12.95" customHeight="1">
      <c r="A189" s="95" t="s">
        <v>2616</v>
      </c>
      <c r="B189" s="29" t="s">
        <v>2053</v>
      </c>
      <c r="C189" s="95">
        <v>31747.5736</v>
      </c>
      <c r="D189" s="95" t="s">
        <v>2084</v>
      </c>
      <c r="E189" s="151">
        <f t="shared" si="19"/>
        <v>5724.9746183169545</v>
      </c>
      <c r="F189" s="139">
        <f t="shared" si="20"/>
        <v>5725</v>
      </c>
      <c r="G189" s="139">
        <f t="shared" si="22"/>
        <v>-3.4450000002834713E-2</v>
      </c>
      <c r="H189" s="139">
        <f t="shared" si="23"/>
        <v>-3.4450000002834713E-2</v>
      </c>
      <c r="I189" s="140"/>
      <c r="Q189" s="153">
        <f t="shared" si="21"/>
        <v>16729.0736</v>
      </c>
      <c r="S189" s="114">
        <f t="shared" si="24"/>
        <v>0.2</v>
      </c>
    </row>
    <row r="190" spans="1:19" s="139" customFormat="1" ht="12.95" customHeight="1">
      <c r="A190" s="95" t="s">
        <v>2523</v>
      </c>
      <c r="B190" s="29" t="s">
        <v>2053</v>
      </c>
      <c r="C190" s="95">
        <v>31758.428</v>
      </c>
      <c r="D190" s="95" t="s">
        <v>2084</v>
      </c>
      <c r="E190" s="151">
        <f t="shared" si="19"/>
        <v>5732.9718009132976</v>
      </c>
      <c r="F190" s="139">
        <f t="shared" si="20"/>
        <v>5733</v>
      </c>
      <c r="G190" s="139">
        <f t="shared" si="22"/>
        <v>-3.8273999998637009E-2</v>
      </c>
      <c r="H190" s="139">
        <f t="shared" si="23"/>
        <v>-3.8273999998637009E-2</v>
      </c>
      <c r="I190" s="140"/>
      <c r="Q190" s="153">
        <f t="shared" si="21"/>
        <v>16739.928</v>
      </c>
      <c r="S190" s="114">
        <f t="shared" si="24"/>
        <v>0.2</v>
      </c>
    </row>
    <row r="191" spans="1:19" s="139" customFormat="1" ht="12.95" customHeight="1">
      <c r="A191" s="95" t="s">
        <v>2523</v>
      </c>
      <c r="B191" s="29" t="s">
        <v>2053</v>
      </c>
      <c r="C191" s="95">
        <v>31845.294999999998</v>
      </c>
      <c r="D191" s="95" t="s">
        <v>2084</v>
      </c>
      <c r="E191" s="151">
        <f t="shared" si="19"/>
        <v>5796.9726909299334</v>
      </c>
      <c r="F191" s="139">
        <f t="shared" si="20"/>
        <v>5797</v>
      </c>
      <c r="G191" s="139">
        <f t="shared" si="22"/>
        <v>-3.70660000044154E-2</v>
      </c>
      <c r="H191" s="139">
        <f t="shared" si="23"/>
        <v>-3.70660000044154E-2</v>
      </c>
      <c r="I191" s="140"/>
      <c r="Q191" s="153">
        <f t="shared" si="21"/>
        <v>16826.794999999998</v>
      </c>
      <c r="S191" s="114">
        <f t="shared" si="24"/>
        <v>0.2</v>
      </c>
    </row>
    <row r="192" spans="1:19" s="139" customFormat="1" ht="12.95" customHeight="1">
      <c r="A192" s="95" t="s">
        <v>2652</v>
      </c>
      <c r="B192" s="29" t="s">
        <v>2053</v>
      </c>
      <c r="C192" s="95">
        <v>32202.255000000001</v>
      </c>
      <c r="D192" s="95" t="s">
        <v>2084</v>
      </c>
      <c r="E192" s="151">
        <f t="shared" si="19"/>
        <v>6059.9696598633445</v>
      </c>
      <c r="F192" s="139">
        <f t="shared" si="20"/>
        <v>6060</v>
      </c>
      <c r="G192" s="139">
        <f t="shared" si="22"/>
        <v>-4.1180000000167638E-2</v>
      </c>
      <c r="H192" s="139">
        <f t="shared" si="23"/>
        <v>-4.1180000000167638E-2</v>
      </c>
      <c r="I192" s="140"/>
      <c r="Q192" s="153">
        <f t="shared" si="21"/>
        <v>17183.755000000001</v>
      </c>
      <c r="S192" s="114">
        <f t="shared" si="24"/>
        <v>0.2</v>
      </c>
    </row>
    <row r="193" spans="1:19" s="139" customFormat="1" ht="12.95" customHeight="1">
      <c r="A193" s="95" t="s">
        <v>2274</v>
      </c>
      <c r="B193" s="29" t="s">
        <v>2053</v>
      </c>
      <c r="C193" s="95">
        <v>32366.483</v>
      </c>
      <c r="D193" s="95" t="s">
        <v>2084</v>
      </c>
      <c r="E193" s="151">
        <f t="shared" si="19"/>
        <v>6180.9677162674116</v>
      </c>
      <c r="F193" s="139">
        <f t="shared" si="20"/>
        <v>6181</v>
      </c>
      <c r="G193" s="139">
        <f t="shared" si="22"/>
        <v>-4.3817999998282176E-2</v>
      </c>
      <c r="H193" s="139">
        <f t="shared" si="23"/>
        <v>-4.3817999998282176E-2</v>
      </c>
      <c r="I193" s="140"/>
      <c r="Q193" s="153">
        <f t="shared" si="21"/>
        <v>17347.983</v>
      </c>
      <c r="S193" s="114">
        <f t="shared" si="24"/>
        <v>0.2</v>
      </c>
    </row>
    <row r="194" spans="1:19" s="139" customFormat="1" ht="12.95" customHeight="1">
      <c r="A194" s="95" t="s">
        <v>2492</v>
      </c>
      <c r="B194" s="29" t="s">
        <v>2053</v>
      </c>
      <c r="C194" s="95">
        <v>32434.346000000001</v>
      </c>
      <c r="D194" s="95" t="s">
        <v>2084</v>
      </c>
      <c r="E194" s="151">
        <f t="shared" si="19"/>
        <v>6230.9670531755473</v>
      </c>
      <c r="F194" s="139">
        <f t="shared" si="20"/>
        <v>6231</v>
      </c>
      <c r="G194" s="139">
        <f t="shared" si="22"/>
        <v>-4.4718000001012115E-2</v>
      </c>
      <c r="H194" s="139">
        <f t="shared" si="23"/>
        <v>-4.4718000001012115E-2</v>
      </c>
      <c r="I194" s="140"/>
      <c r="Q194" s="153">
        <f t="shared" si="21"/>
        <v>17415.846000000001</v>
      </c>
      <c r="S194" s="114">
        <f t="shared" si="24"/>
        <v>0.2</v>
      </c>
    </row>
    <row r="195" spans="1:19" s="139" customFormat="1" ht="12.95" customHeight="1">
      <c r="A195" s="95" t="s">
        <v>2652</v>
      </c>
      <c r="B195" s="29" t="s">
        <v>2053</v>
      </c>
      <c r="C195" s="95">
        <v>32472.345000000001</v>
      </c>
      <c r="D195" s="95" t="s">
        <v>2084</v>
      </c>
      <c r="E195" s="151">
        <f t="shared" si="19"/>
        <v>6258.9635284739015</v>
      </c>
      <c r="F195" s="139">
        <f t="shared" si="20"/>
        <v>6259</v>
      </c>
      <c r="G195" s="139">
        <f t="shared" si="22"/>
        <v>-4.9502000001666602E-2</v>
      </c>
      <c r="H195" s="139">
        <f t="shared" si="23"/>
        <v>-4.9502000001666602E-2</v>
      </c>
      <c r="I195" s="140"/>
      <c r="Q195" s="153">
        <f t="shared" si="21"/>
        <v>17453.845000000001</v>
      </c>
      <c r="S195" s="114">
        <f t="shared" si="24"/>
        <v>0.2</v>
      </c>
    </row>
    <row r="196" spans="1:19" s="139" customFormat="1" ht="12.95" customHeight="1">
      <c r="A196" s="95" t="s">
        <v>2665</v>
      </c>
      <c r="B196" s="29" t="s">
        <v>2053</v>
      </c>
      <c r="C196" s="95">
        <v>32780.449999999997</v>
      </c>
      <c r="D196" s="95" t="s">
        <v>2084</v>
      </c>
      <c r="E196" s="151">
        <f t="shared" si="19"/>
        <v>6485.9656606826284</v>
      </c>
      <c r="F196" s="139">
        <f t="shared" si="20"/>
        <v>6486</v>
      </c>
      <c r="G196" s="139">
        <f t="shared" si="22"/>
        <v>-4.6608000004198402E-2</v>
      </c>
      <c r="H196" s="139">
        <f t="shared" si="23"/>
        <v>-4.6608000004198402E-2</v>
      </c>
      <c r="I196" s="140"/>
      <c r="Q196" s="153">
        <f t="shared" si="21"/>
        <v>17761.949999999997</v>
      </c>
      <c r="S196" s="114">
        <f t="shared" si="24"/>
        <v>0.2</v>
      </c>
    </row>
    <row r="197" spans="1:19" s="139" customFormat="1" ht="12.95" customHeight="1">
      <c r="A197" s="95" t="s">
        <v>2670</v>
      </c>
      <c r="B197" s="29" t="s">
        <v>2053</v>
      </c>
      <c r="C197" s="95">
        <v>32780.451000000001</v>
      </c>
      <c r="D197" s="95" t="s">
        <v>2084</v>
      </c>
      <c r="E197" s="151">
        <f t="shared" si="19"/>
        <v>6485.9663974513696</v>
      </c>
      <c r="F197" s="139">
        <f t="shared" si="20"/>
        <v>6486</v>
      </c>
      <c r="G197" s="139">
        <f t="shared" si="22"/>
        <v>-4.5608000000356697E-2</v>
      </c>
      <c r="H197" s="139">
        <f t="shared" si="23"/>
        <v>-4.5608000000356697E-2</v>
      </c>
      <c r="I197" s="140"/>
      <c r="Q197" s="153">
        <f t="shared" si="21"/>
        <v>17761.951000000001</v>
      </c>
      <c r="S197" s="114">
        <f t="shared" si="24"/>
        <v>0.2</v>
      </c>
    </row>
    <row r="198" spans="1:19" s="139" customFormat="1" ht="12.95" customHeight="1">
      <c r="A198" s="95" t="s">
        <v>2652</v>
      </c>
      <c r="B198" s="29" t="s">
        <v>2053</v>
      </c>
      <c r="C198" s="95">
        <v>32799.453999999998</v>
      </c>
      <c r="D198" s="95" t="s">
        <v>2084</v>
      </c>
      <c r="E198" s="151">
        <f t="shared" si="19"/>
        <v>6499.9672137911302</v>
      </c>
      <c r="F198" s="139">
        <f t="shared" si="20"/>
        <v>6500</v>
      </c>
      <c r="G198" s="139">
        <f t="shared" si="22"/>
        <v>-4.4500000003608875E-2</v>
      </c>
      <c r="H198" s="139">
        <f t="shared" si="23"/>
        <v>-4.4500000003608875E-2</v>
      </c>
      <c r="I198" s="140"/>
      <c r="Q198" s="153">
        <f t="shared" si="21"/>
        <v>17780.953999999998</v>
      </c>
      <c r="S198" s="114">
        <f t="shared" si="24"/>
        <v>0.2</v>
      </c>
    </row>
    <row r="199" spans="1:19" s="139" customFormat="1" ht="12.95" customHeight="1">
      <c r="A199" s="95" t="s">
        <v>2665</v>
      </c>
      <c r="B199" s="29" t="s">
        <v>2053</v>
      </c>
      <c r="C199" s="95">
        <v>32807.597000000002</v>
      </c>
      <c r="D199" s="95" t="s">
        <v>2084</v>
      </c>
      <c r="E199" s="151">
        <f t="shared" si="19"/>
        <v>6505.9667216296148</v>
      </c>
      <c r="F199" s="139">
        <f t="shared" si="20"/>
        <v>6506</v>
      </c>
      <c r="G199" s="139">
        <f t="shared" si="22"/>
        <v>-4.5167999996920116E-2</v>
      </c>
      <c r="H199" s="139">
        <f t="shared" si="23"/>
        <v>-4.5167999996920116E-2</v>
      </c>
      <c r="I199" s="140"/>
      <c r="Q199" s="153">
        <f t="shared" si="21"/>
        <v>17789.097000000002</v>
      </c>
      <c r="S199" s="114">
        <f t="shared" si="24"/>
        <v>0.2</v>
      </c>
    </row>
    <row r="200" spans="1:19" s="139" customFormat="1" ht="12.95" customHeight="1">
      <c r="A200" s="95" t="s">
        <v>2665</v>
      </c>
      <c r="B200" s="29" t="s">
        <v>2053</v>
      </c>
      <c r="C200" s="95">
        <v>32868.671999999999</v>
      </c>
      <c r="D200" s="95" t="s">
        <v>2084</v>
      </c>
      <c r="E200" s="151">
        <f t="shared" si="19"/>
        <v>6550.9648723400787</v>
      </c>
      <c r="F200" s="139">
        <f t="shared" si="20"/>
        <v>6551</v>
      </c>
      <c r="G200" s="139">
        <f t="shared" si="22"/>
        <v>-4.767800000263378E-2</v>
      </c>
      <c r="H200" s="139">
        <f t="shared" si="23"/>
        <v>-4.767800000263378E-2</v>
      </c>
      <c r="I200" s="140"/>
      <c r="Q200" s="153">
        <f t="shared" si="21"/>
        <v>17850.171999999999</v>
      </c>
      <c r="S200" s="114">
        <f t="shared" si="24"/>
        <v>0.2</v>
      </c>
    </row>
    <row r="201" spans="1:19" s="139" customFormat="1" ht="12.95" customHeight="1">
      <c r="A201" s="95" t="s">
        <v>2685</v>
      </c>
      <c r="B201" s="29" t="s">
        <v>2053</v>
      </c>
      <c r="C201" s="95">
        <v>32883.605000000003</v>
      </c>
      <c r="D201" s="95" t="s">
        <v>2084</v>
      </c>
      <c r="E201" s="151">
        <f t="shared" si="19"/>
        <v>6561.9670399137112</v>
      </c>
      <c r="F201" s="139">
        <f t="shared" si="20"/>
        <v>6562</v>
      </c>
      <c r="G201" s="139">
        <f t="shared" si="22"/>
        <v>-4.4735999996191822E-2</v>
      </c>
      <c r="H201" s="139">
        <f t="shared" si="23"/>
        <v>-4.4735999996191822E-2</v>
      </c>
      <c r="I201" s="140"/>
      <c r="Q201" s="153">
        <f t="shared" si="21"/>
        <v>17865.105000000003</v>
      </c>
      <c r="S201" s="114">
        <f t="shared" si="24"/>
        <v>0.2</v>
      </c>
    </row>
    <row r="202" spans="1:19" s="139" customFormat="1" ht="12.95" customHeight="1">
      <c r="A202" s="95" t="s">
        <v>2685</v>
      </c>
      <c r="B202" s="29" t="s">
        <v>2053</v>
      </c>
      <c r="C202" s="95">
        <v>32887.675999999999</v>
      </c>
      <c r="D202" s="95" t="s">
        <v>2084</v>
      </c>
      <c r="E202" s="151">
        <f t="shared" si="19"/>
        <v>6564.9664254485806</v>
      </c>
      <c r="F202" s="139">
        <f t="shared" si="20"/>
        <v>6565</v>
      </c>
      <c r="G202" s="139">
        <f t="shared" si="22"/>
        <v>-4.5570000002044253E-2</v>
      </c>
      <c r="H202" s="139">
        <f t="shared" si="23"/>
        <v>-4.5570000002044253E-2</v>
      </c>
      <c r="I202" s="140"/>
      <c r="Q202" s="153">
        <f t="shared" si="21"/>
        <v>17869.175999999999</v>
      </c>
      <c r="S202" s="114">
        <f t="shared" si="24"/>
        <v>0.2</v>
      </c>
    </row>
    <row r="203" spans="1:19" s="139" customFormat="1" ht="12.95" customHeight="1">
      <c r="A203" s="95" t="s">
        <v>2652</v>
      </c>
      <c r="B203" s="29" t="s">
        <v>2053</v>
      </c>
      <c r="C203" s="95">
        <v>32894.466</v>
      </c>
      <c r="D203" s="95" t="s">
        <v>2084</v>
      </c>
      <c r="E203" s="151">
        <f t="shared" si="19"/>
        <v>6569.9690851837277</v>
      </c>
      <c r="F203" s="139">
        <f t="shared" si="20"/>
        <v>6570</v>
      </c>
      <c r="G203" s="139">
        <f t="shared" si="22"/>
        <v>-4.1960000002291054E-2</v>
      </c>
      <c r="H203" s="139">
        <f t="shared" si="23"/>
        <v>-4.1960000002291054E-2</v>
      </c>
      <c r="I203" s="140"/>
      <c r="Q203" s="153">
        <f t="shared" si="21"/>
        <v>17875.966</v>
      </c>
      <c r="S203" s="114">
        <f t="shared" si="24"/>
        <v>0.2</v>
      </c>
    </row>
    <row r="204" spans="1:19" s="139" customFormat="1" ht="12.95" customHeight="1">
      <c r="A204" s="95" t="s">
        <v>2694</v>
      </c>
      <c r="B204" s="29" t="s">
        <v>2053</v>
      </c>
      <c r="C204" s="95">
        <v>32898.534</v>
      </c>
      <c r="D204" s="95" t="s">
        <v>2084</v>
      </c>
      <c r="E204" s="151">
        <f t="shared" si="19"/>
        <v>6572.9662604123832</v>
      </c>
      <c r="F204" s="139">
        <f t="shared" si="20"/>
        <v>6573</v>
      </c>
      <c r="G204" s="139">
        <f t="shared" si="22"/>
        <v>-4.5794000005116686E-2</v>
      </c>
      <c r="H204" s="139">
        <f t="shared" si="23"/>
        <v>-4.5794000005116686E-2</v>
      </c>
      <c r="I204" s="140"/>
      <c r="Q204" s="153">
        <f t="shared" si="21"/>
        <v>17880.034</v>
      </c>
      <c r="S204" s="114">
        <f t="shared" si="24"/>
        <v>0.2</v>
      </c>
    </row>
    <row r="205" spans="1:19" s="139" customFormat="1" ht="12.95" customHeight="1">
      <c r="A205" s="95" t="s">
        <v>2685</v>
      </c>
      <c r="B205" s="29" t="s">
        <v>2053</v>
      </c>
      <c r="C205" s="95">
        <v>32955.54</v>
      </c>
      <c r="D205" s="95" t="s">
        <v>2084</v>
      </c>
      <c r="E205" s="151">
        <f t="shared" si="19"/>
        <v>6614.9664991254558</v>
      </c>
      <c r="F205" s="139">
        <f t="shared" si="20"/>
        <v>6615</v>
      </c>
      <c r="G205" s="139">
        <f t="shared" si="22"/>
        <v>-4.5469999997294508E-2</v>
      </c>
      <c r="H205" s="139">
        <f t="shared" si="23"/>
        <v>-4.5469999997294508E-2</v>
      </c>
      <c r="I205" s="140"/>
      <c r="Q205" s="153">
        <f t="shared" si="21"/>
        <v>17937.04</v>
      </c>
      <c r="S205" s="114">
        <f t="shared" si="24"/>
        <v>0.2</v>
      </c>
    </row>
    <row r="206" spans="1:19" s="139" customFormat="1" ht="12.95" customHeight="1">
      <c r="A206" s="95" t="s">
        <v>2700</v>
      </c>
      <c r="B206" s="29" t="s">
        <v>2053</v>
      </c>
      <c r="C206" s="95">
        <v>33152.351999999999</v>
      </c>
      <c r="D206" s="95" t="s">
        <v>2084</v>
      </c>
      <c r="E206" s="151">
        <f t="shared" si="19"/>
        <v>6759.9714281083152</v>
      </c>
      <c r="F206" s="139">
        <f t="shared" si="20"/>
        <v>6760</v>
      </c>
      <c r="G206" s="139">
        <f t="shared" si="22"/>
        <v>-3.8780000002589077E-2</v>
      </c>
      <c r="H206" s="139">
        <f t="shared" si="23"/>
        <v>-3.8780000002589077E-2</v>
      </c>
      <c r="I206" s="140"/>
      <c r="Q206" s="153">
        <f t="shared" si="21"/>
        <v>18133.851999999999</v>
      </c>
      <c r="S206" s="114">
        <f t="shared" si="24"/>
        <v>0.2</v>
      </c>
    </row>
    <row r="207" spans="1:19" s="139" customFormat="1" ht="12.95" customHeight="1">
      <c r="A207" s="95" t="s">
        <v>2704</v>
      </c>
      <c r="B207" s="29" t="s">
        <v>2053</v>
      </c>
      <c r="C207" s="95">
        <v>33156.42</v>
      </c>
      <c r="D207" s="95" t="s">
        <v>2084</v>
      </c>
      <c r="E207" s="151">
        <f t="shared" si="19"/>
        <v>6762.9686033369708</v>
      </c>
      <c r="F207" s="139">
        <f t="shared" si="20"/>
        <v>6763</v>
      </c>
      <c r="G207" s="139">
        <f t="shared" si="22"/>
        <v>-4.2614000005414709E-2</v>
      </c>
      <c r="H207" s="139">
        <f t="shared" si="23"/>
        <v>-4.2614000005414709E-2</v>
      </c>
      <c r="I207" s="140"/>
      <c r="Q207" s="153">
        <f t="shared" si="21"/>
        <v>18137.919999999998</v>
      </c>
      <c r="S207" s="114">
        <f t="shared" si="24"/>
        <v>0.2</v>
      </c>
    </row>
    <row r="208" spans="1:19" s="139" customFormat="1" ht="12.95" customHeight="1">
      <c r="A208" s="95" t="s">
        <v>2700</v>
      </c>
      <c r="B208" s="29" t="s">
        <v>2053</v>
      </c>
      <c r="C208" s="95">
        <v>33156.427000000003</v>
      </c>
      <c r="D208" s="95" t="s">
        <v>2084</v>
      </c>
      <c r="E208" s="151">
        <f t="shared" si="19"/>
        <v>6762.9737607181451</v>
      </c>
      <c r="F208" s="139">
        <f t="shared" si="20"/>
        <v>6763</v>
      </c>
      <c r="G208" s="139">
        <f t="shared" si="22"/>
        <v>-3.5614000000350643E-2</v>
      </c>
      <c r="H208" s="139">
        <f t="shared" si="23"/>
        <v>-3.5614000000350643E-2</v>
      </c>
      <c r="I208" s="140"/>
      <c r="Q208" s="153">
        <f t="shared" si="21"/>
        <v>18137.927000000003</v>
      </c>
      <c r="S208" s="114">
        <f t="shared" si="24"/>
        <v>0.2</v>
      </c>
    </row>
    <row r="209" spans="1:19" s="139" customFormat="1" ht="12.95" customHeight="1">
      <c r="A209" s="95" t="s">
        <v>2704</v>
      </c>
      <c r="B209" s="29" t="s">
        <v>2053</v>
      </c>
      <c r="C209" s="95">
        <v>33171.347999999998</v>
      </c>
      <c r="D209" s="95" t="s">
        <v>2084</v>
      </c>
      <c r="E209" s="151">
        <f t="shared" si="19"/>
        <v>6773.967087066907</v>
      </c>
      <c r="F209" s="139">
        <f t="shared" si="20"/>
        <v>6774</v>
      </c>
      <c r="G209" s="139">
        <f t="shared" si="22"/>
        <v>-4.4672000003629364E-2</v>
      </c>
      <c r="H209" s="139">
        <f t="shared" si="23"/>
        <v>-4.4672000003629364E-2</v>
      </c>
      <c r="I209" s="140"/>
      <c r="Q209" s="153">
        <f t="shared" si="21"/>
        <v>18152.847999999998</v>
      </c>
      <c r="S209" s="114">
        <f t="shared" si="24"/>
        <v>0.2</v>
      </c>
    </row>
    <row r="210" spans="1:19" s="139" customFormat="1" ht="12.95" customHeight="1">
      <c r="A210" s="95" t="s">
        <v>2685</v>
      </c>
      <c r="B210" s="29" t="s">
        <v>2053</v>
      </c>
      <c r="C210" s="95">
        <v>33180.847000000002</v>
      </c>
      <c r="D210" s="95" t="s">
        <v>2084</v>
      </c>
      <c r="E210" s="151">
        <f t="shared" si="19"/>
        <v>6780.9656533149446</v>
      </c>
      <c r="F210" s="139">
        <f t="shared" si="20"/>
        <v>6781</v>
      </c>
      <c r="G210" s="139">
        <f t="shared" si="22"/>
        <v>-4.6618000000307802E-2</v>
      </c>
      <c r="H210" s="139">
        <f t="shared" ref="H210:H215" si="25">$G210</f>
        <v>-4.6618000000307802E-2</v>
      </c>
      <c r="I210" s="140"/>
      <c r="Q210" s="153">
        <f t="shared" si="21"/>
        <v>18162.347000000002</v>
      </c>
      <c r="S210" s="114">
        <f t="shared" ref="S210:S215" si="26">S$14</f>
        <v>0.2</v>
      </c>
    </row>
    <row r="211" spans="1:19" s="139" customFormat="1" ht="12.95" customHeight="1">
      <c r="A211" s="95" t="s">
        <v>2694</v>
      </c>
      <c r="B211" s="29" t="s">
        <v>2053</v>
      </c>
      <c r="C211" s="95">
        <v>33186.275999999998</v>
      </c>
      <c r="D211" s="95" t="s">
        <v>2084</v>
      </c>
      <c r="E211" s="151">
        <f t="shared" si="19"/>
        <v>6784.9655707968432</v>
      </c>
      <c r="F211" s="139">
        <f t="shared" si="20"/>
        <v>6785</v>
      </c>
      <c r="G211" s="139">
        <f t="shared" si="22"/>
        <v>-4.6730000001844019E-2</v>
      </c>
      <c r="H211" s="139">
        <f t="shared" si="25"/>
        <v>-4.6730000001844019E-2</v>
      </c>
      <c r="I211" s="140"/>
      <c r="Q211" s="153">
        <f t="shared" si="21"/>
        <v>18167.775999999998</v>
      </c>
      <c r="S211" s="114">
        <f t="shared" si="26"/>
        <v>0.2</v>
      </c>
    </row>
    <row r="212" spans="1:19" s="139" customFormat="1" ht="12.95" customHeight="1">
      <c r="A212" s="95" t="s">
        <v>2704</v>
      </c>
      <c r="B212" s="29" t="s">
        <v>2053</v>
      </c>
      <c r="C212" s="95">
        <v>33190.347000000002</v>
      </c>
      <c r="D212" s="95" t="s">
        <v>2084</v>
      </c>
      <c r="E212" s="151">
        <f t="shared" si="19"/>
        <v>6787.9649563317171</v>
      </c>
      <c r="F212" s="139">
        <f t="shared" si="20"/>
        <v>6788</v>
      </c>
      <c r="G212" s="139">
        <f t="shared" si="22"/>
        <v>-4.7564000000420492E-2</v>
      </c>
      <c r="H212" s="139">
        <f t="shared" si="25"/>
        <v>-4.7564000000420492E-2</v>
      </c>
      <c r="I212" s="140"/>
      <c r="Q212" s="153">
        <f t="shared" si="21"/>
        <v>18171.847000000002</v>
      </c>
      <c r="S212" s="114">
        <f t="shared" si="26"/>
        <v>0.2</v>
      </c>
    </row>
    <row r="213" spans="1:19" s="139" customFormat="1" ht="12.95" customHeight="1">
      <c r="A213" s="95" t="s">
        <v>2685</v>
      </c>
      <c r="B213" s="29" t="s">
        <v>2053</v>
      </c>
      <c r="C213" s="95">
        <v>33206.635000000002</v>
      </c>
      <c r="D213" s="95" t="s">
        <v>2084</v>
      </c>
      <c r="E213" s="151">
        <f t="shared" ref="E213:E276" si="27">+(C213-C$7)/C$8</f>
        <v>6799.9654455461605</v>
      </c>
      <c r="F213" s="139">
        <f t="shared" ref="F213:F276" si="28">ROUND(2*E213,0)/2</f>
        <v>6800</v>
      </c>
      <c r="G213" s="139">
        <f t="shared" si="22"/>
        <v>-4.6900000001187436E-2</v>
      </c>
      <c r="H213" s="139">
        <f t="shared" si="25"/>
        <v>-4.6900000001187436E-2</v>
      </c>
      <c r="I213" s="140"/>
      <c r="Q213" s="153">
        <f t="shared" si="21"/>
        <v>18188.135000000002</v>
      </c>
      <c r="S213" s="114">
        <f t="shared" si="26"/>
        <v>0.2</v>
      </c>
    </row>
    <row r="214" spans="1:19" s="139" customFormat="1" ht="12.95" customHeight="1">
      <c r="A214" s="95" t="s">
        <v>2694</v>
      </c>
      <c r="B214" s="29" t="s">
        <v>2053</v>
      </c>
      <c r="C214" s="95">
        <v>33209.349000000002</v>
      </c>
      <c r="D214" s="95" t="s">
        <v>2084</v>
      </c>
      <c r="E214" s="151">
        <f t="shared" si="27"/>
        <v>6801.9650359027419</v>
      </c>
      <c r="F214" s="139">
        <f t="shared" si="28"/>
        <v>6802</v>
      </c>
      <c r="G214" s="139">
        <f t="shared" si="22"/>
        <v>-4.7456000000238419E-2</v>
      </c>
      <c r="H214" s="139">
        <f t="shared" si="25"/>
        <v>-4.7456000000238419E-2</v>
      </c>
      <c r="I214" s="140"/>
      <c r="Q214" s="153">
        <f t="shared" si="21"/>
        <v>18190.849000000002</v>
      </c>
      <c r="S214" s="114">
        <f t="shared" si="26"/>
        <v>0.2</v>
      </c>
    </row>
    <row r="215" spans="1:19" s="139" customFormat="1" ht="12.95" customHeight="1">
      <c r="A215" s="95" t="s">
        <v>2704</v>
      </c>
      <c r="B215" s="29" t="s">
        <v>2053</v>
      </c>
      <c r="C215" s="95">
        <v>33209.35</v>
      </c>
      <c r="D215" s="95" t="s">
        <v>2084</v>
      </c>
      <c r="E215" s="151">
        <f t="shared" si="27"/>
        <v>6801.9657726714777</v>
      </c>
      <c r="F215" s="139">
        <f t="shared" si="28"/>
        <v>6802</v>
      </c>
      <c r="G215" s="139">
        <f t="shared" si="22"/>
        <v>-4.6456000003672671E-2</v>
      </c>
      <c r="H215" s="139">
        <f t="shared" si="25"/>
        <v>-4.6456000003672671E-2</v>
      </c>
      <c r="I215" s="140"/>
      <c r="Q215" s="153">
        <f t="shared" si="21"/>
        <v>18190.849999999999</v>
      </c>
      <c r="S215" s="114">
        <f t="shared" si="26"/>
        <v>0.2</v>
      </c>
    </row>
    <row r="216" spans="1:19" s="139" customFormat="1" ht="12.95" customHeight="1">
      <c r="A216" s="49" t="s">
        <v>2124</v>
      </c>
      <c r="B216" s="50" t="s">
        <v>2053</v>
      </c>
      <c r="C216" s="49">
        <v>33231.741499999996</v>
      </c>
      <c r="D216" s="49" t="s">
        <v>2125</v>
      </c>
      <c r="E216" s="139">
        <f t="shared" si="27"/>
        <v>6818.4631298820104</v>
      </c>
      <c r="F216" s="139">
        <f t="shared" si="28"/>
        <v>6818.5</v>
      </c>
      <c r="G216" s="139">
        <f t="shared" si="22"/>
        <v>-5.0043000002915505E-2</v>
      </c>
      <c r="I216" s="140"/>
      <c r="J216" s="139">
        <f>$G216</f>
        <v>-5.0043000002915505E-2</v>
      </c>
      <c r="Q216" s="153">
        <f t="shared" si="21"/>
        <v>18213.241499999996</v>
      </c>
      <c r="S216" s="91">
        <f>S$16</f>
        <v>1</v>
      </c>
    </row>
    <row r="217" spans="1:19" s="139" customFormat="1" ht="12.95" customHeight="1">
      <c r="A217" s="95" t="s">
        <v>2731</v>
      </c>
      <c r="B217" s="29" t="s">
        <v>2053</v>
      </c>
      <c r="C217" s="95">
        <v>33319.298000000003</v>
      </c>
      <c r="D217" s="95" t="s">
        <v>2084</v>
      </c>
      <c r="E217" s="151">
        <f t="shared" si="27"/>
        <v>6882.9720219439214</v>
      </c>
      <c r="F217" s="139">
        <f t="shared" si="28"/>
        <v>6883</v>
      </c>
      <c r="G217" s="139">
        <f t="shared" si="22"/>
        <v>-3.7973999998939689E-2</v>
      </c>
      <c r="H217" s="139">
        <f t="shared" ref="H217:H225" si="29">$G217</f>
        <v>-3.7973999998939689E-2</v>
      </c>
      <c r="I217" s="140"/>
      <c r="Q217" s="153">
        <f t="shared" ref="Q217:Q280" si="30">+C217-15018.5</f>
        <v>18300.798000000003</v>
      </c>
      <c r="S217" s="114">
        <f t="shared" ref="S217:S225" si="31">S$14</f>
        <v>0.2</v>
      </c>
    </row>
    <row r="218" spans="1:19" s="139" customFormat="1" ht="12.95" customHeight="1">
      <c r="A218" s="95" t="s">
        <v>2731</v>
      </c>
      <c r="B218" s="29" t="s">
        <v>2053</v>
      </c>
      <c r="C218" s="95">
        <v>33517.449000000001</v>
      </c>
      <c r="D218" s="95" t="s">
        <v>2084</v>
      </c>
      <c r="E218" s="151">
        <f t="shared" si="27"/>
        <v>7028.9634842677769</v>
      </c>
      <c r="F218" s="139">
        <f t="shared" si="28"/>
        <v>7029</v>
      </c>
      <c r="G218" s="139">
        <f t="shared" si="22"/>
        <v>-4.9562000000150874E-2</v>
      </c>
      <c r="H218" s="139">
        <f t="shared" si="29"/>
        <v>-4.9562000000150874E-2</v>
      </c>
      <c r="I218" s="140"/>
      <c r="Q218" s="153">
        <f t="shared" si="30"/>
        <v>18498.949000000001</v>
      </c>
      <c r="S218" s="114">
        <f t="shared" si="31"/>
        <v>0.2</v>
      </c>
    </row>
    <row r="219" spans="1:19" s="139" customFormat="1" ht="12.95" customHeight="1">
      <c r="A219" s="95" t="s">
        <v>2704</v>
      </c>
      <c r="B219" s="29" t="s">
        <v>2053</v>
      </c>
      <c r="C219" s="95">
        <v>33517.449000000001</v>
      </c>
      <c r="D219" s="95" t="s">
        <v>2084</v>
      </c>
      <c r="E219" s="151">
        <f t="shared" si="27"/>
        <v>7028.9634842677769</v>
      </c>
      <c r="F219" s="139">
        <f t="shared" si="28"/>
        <v>7029</v>
      </c>
      <c r="G219" s="139">
        <f t="shared" si="22"/>
        <v>-4.9562000000150874E-2</v>
      </c>
      <c r="H219" s="139">
        <f t="shared" si="29"/>
        <v>-4.9562000000150874E-2</v>
      </c>
      <c r="I219" s="140"/>
      <c r="Q219" s="153">
        <f t="shared" si="30"/>
        <v>18498.949000000001</v>
      </c>
      <c r="S219" s="114">
        <f t="shared" si="31"/>
        <v>0.2</v>
      </c>
    </row>
    <row r="220" spans="1:19" s="139" customFormat="1" ht="12.95" customHeight="1">
      <c r="A220" s="95" t="s">
        <v>2738</v>
      </c>
      <c r="B220" s="29" t="s">
        <v>2053</v>
      </c>
      <c r="C220" s="95">
        <v>33517.451999999997</v>
      </c>
      <c r="D220" s="95" t="s">
        <v>2084</v>
      </c>
      <c r="E220" s="151">
        <f t="shared" si="27"/>
        <v>7028.9656945739907</v>
      </c>
      <c r="F220" s="139">
        <f t="shared" si="28"/>
        <v>7029</v>
      </c>
      <c r="G220" s="139">
        <f t="shared" si="22"/>
        <v>-4.6562000003177673E-2</v>
      </c>
      <c r="H220" s="139">
        <f t="shared" si="29"/>
        <v>-4.6562000003177673E-2</v>
      </c>
      <c r="I220" s="140"/>
      <c r="Q220" s="153">
        <f t="shared" si="30"/>
        <v>18498.951999999997</v>
      </c>
      <c r="S220" s="114">
        <f t="shared" si="31"/>
        <v>0.2</v>
      </c>
    </row>
    <row r="221" spans="1:19" s="139" customFormat="1" ht="12.95" customHeight="1">
      <c r="A221" s="95" t="s">
        <v>2738</v>
      </c>
      <c r="B221" s="29" t="s">
        <v>2053</v>
      </c>
      <c r="C221" s="95">
        <v>33532.377999999997</v>
      </c>
      <c r="D221" s="95" t="s">
        <v>2084</v>
      </c>
      <c r="E221" s="151">
        <f t="shared" si="27"/>
        <v>7039.962704766449</v>
      </c>
      <c r="F221" s="139">
        <f t="shared" si="28"/>
        <v>7040</v>
      </c>
      <c r="G221" s="139">
        <f t="shared" si="22"/>
        <v>-5.0620000001799781E-2</v>
      </c>
      <c r="H221" s="139">
        <f t="shared" si="29"/>
        <v>-5.0620000001799781E-2</v>
      </c>
      <c r="I221" s="140"/>
      <c r="Q221" s="153">
        <f t="shared" si="30"/>
        <v>18513.877999999997</v>
      </c>
      <c r="S221" s="114">
        <f t="shared" si="31"/>
        <v>0.2</v>
      </c>
    </row>
    <row r="222" spans="1:19" s="139" customFormat="1" ht="12.95" customHeight="1">
      <c r="A222" s="95" t="s">
        <v>2738</v>
      </c>
      <c r="B222" s="29" t="s">
        <v>2053</v>
      </c>
      <c r="C222" s="95">
        <v>33536.447999999997</v>
      </c>
      <c r="D222" s="95" t="s">
        <v>2084</v>
      </c>
      <c r="E222" s="151">
        <f t="shared" si="27"/>
        <v>7042.9613535325825</v>
      </c>
      <c r="F222" s="139">
        <f t="shared" si="28"/>
        <v>7043</v>
      </c>
      <c r="G222" s="139">
        <f t="shared" si="22"/>
        <v>-5.245400000421796E-2</v>
      </c>
      <c r="H222" s="139">
        <f t="shared" si="29"/>
        <v>-5.245400000421796E-2</v>
      </c>
      <c r="I222" s="140"/>
      <c r="Q222" s="153">
        <f t="shared" si="30"/>
        <v>18517.947999999997</v>
      </c>
      <c r="S222" s="114">
        <f t="shared" si="31"/>
        <v>0.2</v>
      </c>
    </row>
    <row r="223" spans="1:19" s="139" customFormat="1" ht="12.95" customHeight="1">
      <c r="A223" s="95" t="s">
        <v>2704</v>
      </c>
      <c r="B223" s="29" t="s">
        <v>2053</v>
      </c>
      <c r="C223" s="95">
        <v>33536.453000000001</v>
      </c>
      <c r="D223" s="95" t="s">
        <v>2084</v>
      </c>
      <c r="E223" s="151">
        <f t="shared" si="27"/>
        <v>7042.9650373762788</v>
      </c>
      <c r="F223" s="139">
        <f t="shared" si="28"/>
        <v>7043</v>
      </c>
      <c r="G223" s="139">
        <f t="shared" si="22"/>
        <v>-4.7453999999561347E-2</v>
      </c>
      <c r="H223" s="139">
        <f t="shared" si="29"/>
        <v>-4.7453999999561347E-2</v>
      </c>
      <c r="I223" s="140"/>
      <c r="Q223" s="153">
        <f t="shared" si="30"/>
        <v>18517.953000000001</v>
      </c>
      <c r="S223" s="114">
        <f t="shared" si="31"/>
        <v>0.2</v>
      </c>
    </row>
    <row r="224" spans="1:19" s="139" customFormat="1" ht="12.95" customHeight="1">
      <c r="A224" s="95" t="s">
        <v>2731</v>
      </c>
      <c r="B224" s="29" t="s">
        <v>2053</v>
      </c>
      <c r="C224" s="95">
        <v>33536.457000000002</v>
      </c>
      <c r="D224" s="95" t="s">
        <v>2084</v>
      </c>
      <c r="E224" s="151">
        <f t="shared" si="27"/>
        <v>7042.9679844512339</v>
      </c>
      <c r="F224" s="139">
        <f t="shared" si="28"/>
        <v>7043</v>
      </c>
      <c r="G224" s="139">
        <f t="shared" si="22"/>
        <v>-4.345399999874644E-2</v>
      </c>
      <c r="H224" s="139">
        <f t="shared" si="29"/>
        <v>-4.345399999874644E-2</v>
      </c>
      <c r="I224" s="140"/>
      <c r="Q224" s="153">
        <f t="shared" si="30"/>
        <v>18517.957000000002</v>
      </c>
      <c r="S224" s="114">
        <f t="shared" si="31"/>
        <v>0.2</v>
      </c>
    </row>
    <row r="225" spans="1:19" s="139" customFormat="1" ht="12.95" customHeight="1">
      <c r="A225" s="95" t="s">
        <v>2754</v>
      </c>
      <c r="B225" s="29" t="s">
        <v>2053</v>
      </c>
      <c r="C225" s="95">
        <v>33548.669000000002</v>
      </c>
      <c r="D225" s="95" t="s">
        <v>2084</v>
      </c>
      <c r="E225" s="151">
        <f t="shared" si="27"/>
        <v>7051.9654042871107</v>
      </c>
      <c r="F225" s="139">
        <f t="shared" si="28"/>
        <v>7052</v>
      </c>
      <c r="G225" s="139">
        <f t="shared" si="22"/>
        <v>-4.6955999998317566E-2</v>
      </c>
      <c r="H225" s="139">
        <f t="shared" si="29"/>
        <v>-4.6955999998317566E-2</v>
      </c>
      <c r="I225" s="140"/>
      <c r="Q225" s="153">
        <f t="shared" si="30"/>
        <v>18530.169000000002</v>
      </c>
      <c r="S225" s="114">
        <f t="shared" si="31"/>
        <v>0.2</v>
      </c>
    </row>
    <row r="226" spans="1:19" s="139" customFormat="1" ht="12.95" customHeight="1">
      <c r="A226" s="49" t="s">
        <v>2082</v>
      </c>
      <c r="B226" s="50"/>
      <c r="C226" s="49">
        <v>33559.527000000002</v>
      </c>
      <c r="D226" s="49"/>
      <c r="E226" s="139">
        <f t="shared" si="27"/>
        <v>7059.9652392509133</v>
      </c>
      <c r="F226" s="139">
        <f t="shared" si="28"/>
        <v>7060</v>
      </c>
      <c r="G226" s="139">
        <f t="shared" si="22"/>
        <v>-4.7180000001389999E-2</v>
      </c>
      <c r="I226" s="140">
        <f t="shared" ref="I226:I257" si="32">$G226</f>
        <v>-4.7180000001389999E-2</v>
      </c>
      <c r="Q226" s="153">
        <f t="shared" si="30"/>
        <v>18541.027000000002</v>
      </c>
      <c r="S226" s="21">
        <f t="shared" ref="S226:S257" si="33">S$15</f>
        <v>0.1</v>
      </c>
    </row>
    <row r="227" spans="1:19" s="139" customFormat="1" ht="12.95" customHeight="1">
      <c r="A227" s="134" t="s">
        <v>2160</v>
      </c>
      <c r="B227" s="113"/>
      <c r="C227" s="98">
        <v>33570.383999999998</v>
      </c>
      <c r="D227" s="134" t="s">
        <v>2084</v>
      </c>
      <c r="E227" s="151">
        <f t="shared" si="27"/>
        <v>7067.9643374459747</v>
      </c>
      <c r="F227" s="139">
        <f t="shared" si="28"/>
        <v>7068</v>
      </c>
      <c r="G227" s="139">
        <f t="shared" si="22"/>
        <v>-4.840400000102818E-2</v>
      </c>
      <c r="I227" s="139">
        <f t="shared" si="32"/>
        <v>-4.840400000102818E-2</v>
      </c>
      <c r="Q227" s="153">
        <f t="shared" si="30"/>
        <v>18551.883999999998</v>
      </c>
      <c r="S227" s="21">
        <f t="shared" si="33"/>
        <v>0.1</v>
      </c>
    </row>
    <row r="228" spans="1:19" s="139" customFormat="1" ht="12.95" customHeight="1">
      <c r="A228" s="49" t="s">
        <v>2082</v>
      </c>
      <c r="B228" s="50"/>
      <c r="C228" s="49">
        <v>33582.597000000002</v>
      </c>
      <c r="D228" s="49"/>
      <c r="E228" s="139">
        <f t="shared" si="27"/>
        <v>7076.9624940505928</v>
      </c>
      <c r="F228" s="139">
        <f t="shared" si="28"/>
        <v>7077</v>
      </c>
      <c r="G228" s="139">
        <f t="shared" si="22"/>
        <v>-5.09059999967576E-2</v>
      </c>
      <c r="I228" s="140">
        <f t="shared" si="32"/>
        <v>-5.09059999967576E-2</v>
      </c>
      <c r="Q228" s="153">
        <f t="shared" si="30"/>
        <v>18564.097000000002</v>
      </c>
      <c r="S228" s="21">
        <f t="shared" si="33"/>
        <v>0.1</v>
      </c>
    </row>
    <row r="229" spans="1:19" s="139" customFormat="1" ht="12.95" customHeight="1">
      <c r="A229" s="134" t="s">
        <v>2160</v>
      </c>
      <c r="B229" s="113"/>
      <c r="C229" s="98">
        <v>33646.387999999999</v>
      </c>
      <c r="D229" s="134" t="s">
        <v>2084</v>
      </c>
      <c r="E229" s="151">
        <f t="shared" si="27"/>
        <v>7123.9617086551161</v>
      </c>
      <c r="F229" s="139">
        <f t="shared" si="28"/>
        <v>7124</v>
      </c>
      <c r="G229" s="139">
        <f t="shared" si="22"/>
        <v>-5.1972000001114793E-2</v>
      </c>
      <c r="I229" s="139">
        <f t="shared" si="32"/>
        <v>-5.1972000001114793E-2</v>
      </c>
      <c r="Q229" s="153">
        <f t="shared" si="30"/>
        <v>18627.887999999999</v>
      </c>
      <c r="S229" s="21">
        <f t="shared" si="33"/>
        <v>0.1</v>
      </c>
    </row>
    <row r="230" spans="1:19" s="139" customFormat="1" ht="12.95" customHeight="1">
      <c r="A230" s="134" t="s">
        <v>2160</v>
      </c>
      <c r="B230" s="113"/>
      <c r="C230" s="98">
        <v>33646.402999999998</v>
      </c>
      <c r="D230" s="134" t="s">
        <v>2084</v>
      </c>
      <c r="E230" s="151">
        <f t="shared" si="27"/>
        <v>7123.9727601861941</v>
      </c>
      <c r="F230" s="139">
        <f t="shared" si="28"/>
        <v>7124</v>
      </c>
      <c r="G230" s="139">
        <f t="shared" si="22"/>
        <v>-3.697200000169687E-2</v>
      </c>
      <c r="I230" s="139">
        <f t="shared" si="32"/>
        <v>-3.697200000169687E-2</v>
      </c>
      <c r="Q230" s="153">
        <f t="shared" si="30"/>
        <v>18627.902999999998</v>
      </c>
      <c r="S230" s="21">
        <f t="shared" si="33"/>
        <v>0.1</v>
      </c>
    </row>
    <row r="231" spans="1:19" s="139" customFormat="1" ht="12.95" customHeight="1">
      <c r="A231" s="134" t="s">
        <v>2160</v>
      </c>
      <c r="B231" s="113"/>
      <c r="C231" s="98">
        <v>33661.315000000002</v>
      </c>
      <c r="D231" s="134" t="s">
        <v>2084</v>
      </c>
      <c r="E231" s="151">
        <f t="shared" si="27"/>
        <v>7134.9594556163156</v>
      </c>
      <c r="F231" s="139">
        <f t="shared" si="28"/>
        <v>7135</v>
      </c>
      <c r="G231" s="139">
        <f t="shared" si="22"/>
        <v>-5.5029999995895196E-2</v>
      </c>
      <c r="I231" s="139">
        <f t="shared" si="32"/>
        <v>-5.5029999995895196E-2</v>
      </c>
      <c r="Q231" s="153">
        <f t="shared" si="30"/>
        <v>18642.815000000002</v>
      </c>
      <c r="S231" s="21">
        <f t="shared" si="33"/>
        <v>0.1</v>
      </c>
    </row>
    <row r="232" spans="1:19" s="139" customFormat="1" ht="12.95" customHeight="1">
      <c r="A232" s="134" t="s">
        <v>2160</v>
      </c>
      <c r="B232" s="113"/>
      <c r="C232" s="98">
        <v>33703.398000000001</v>
      </c>
      <c r="D232" s="134" t="s">
        <v>2084</v>
      </c>
      <c r="E232" s="151">
        <f t="shared" si="27"/>
        <v>7165.9648944431428</v>
      </c>
      <c r="F232" s="139">
        <f t="shared" si="28"/>
        <v>7166</v>
      </c>
      <c r="G232" s="139">
        <f t="shared" si="22"/>
        <v>-4.7647999999753665E-2</v>
      </c>
      <c r="I232" s="139">
        <f t="shared" si="32"/>
        <v>-4.7647999999753665E-2</v>
      </c>
      <c r="Q232" s="153">
        <f t="shared" si="30"/>
        <v>18684.898000000001</v>
      </c>
      <c r="S232" s="21">
        <f t="shared" si="33"/>
        <v>0.1</v>
      </c>
    </row>
    <row r="233" spans="1:19" s="139" customFormat="1" ht="12.95" customHeight="1">
      <c r="A233" s="95" t="s">
        <v>2779</v>
      </c>
      <c r="B233" s="29" t="s">
        <v>2053</v>
      </c>
      <c r="C233" s="95">
        <v>33836.410000000003</v>
      </c>
      <c r="D233" s="95" t="s">
        <v>2084</v>
      </c>
      <c r="E233" s="151">
        <f t="shared" si="27"/>
        <v>7263.9639779028339</v>
      </c>
      <c r="F233" s="139">
        <f t="shared" si="28"/>
        <v>7264</v>
      </c>
      <c r="G233" s="139">
        <f t="shared" si="22"/>
        <v>-4.8891999998886604E-2</v>
      </c>
      <c r="I233" s="139">
        <f t="shared" si="32"/>
        <v>-4.8891999998886604E-2</v>
      </c>
      <c r="Q233" s="153">
        <f t="shared" si="30"/>
        <v>18817.910000000003</v>
      </c>
      <c r="S233" s="21">
        <f t="shared" si="33"/>
        <v>0.1</v>
      </c>
    </row>
    <row r="234" spans="1:19" s="139" customFormat="1" ht="12.95" customHeight="1">
      <c r="A234" s="134" t="s">
        <v>2160</v>
      </c>
      <c r="B234" s="113"/>
      <c r="C234" s="98">
        <v>33855.406000000003</v>
      </c>
      <c r="D234" s="134" t="s">
        <v>2084</v>
      </c>
      <c r="E234" s="151">
        <f t="shared" si="27"/>
        <v>7277.9596368614257</v>
      </c>
      <c r="F234" s="139">
        <f t="shared" si="28"/>
        <v>7278</v>
      </c>
      <c r="G234" s="139">
        <f t="shared" si="22"/>
        <v>-5.4783999999926891E-2</v>
      </c>
      <c r="I234" s="139">
        <f t="shared" si="32"/>
        <v>-5.4783999999926891E-2</v>
      </c>
      <c r="Q234" s="153">
        <f t="shared" si="30"/>
        <v>18836.906000000003</v>
      </c>
      <c r="S234" s="21">
        <f t="shared" si="33"/>
        <v>0.1</v>
      </c>
    </row>
    <row r="235" spans="1:19" s="139" customFormat="1" ht="12.95" customHeight="1">
      <c r="A235" s="134" t="s">
        <v>2160</v>
      </c>
      <c r="B235" s="113"/>
      <c r="C235" s="98">
        <v>33855.406999999999</v>
      </c>
      <c r="D235" s="134" t="s">
        <v>2084</v>
      </c>
      <c r="E235" s="151">
        <f t="shared" si="27"/>
        <v>7277.9603736301615</v>
      </c>
      <c r="F235" s="139">
        <f t="shared" si="28"/>
        <v>7278</v>
      </c>
      <c r="G235" s="139">
        <f t="shared" si="22"/>
        <v>-5.3784000003361143E-2</v>
      </c>
      <c r="I235" s="139">
        <f t="shared" si="32"/>
        <v>-5.3784000003361143E-2</v>
      </c>
      <c r="Q235" s="153">
        <f t="shared" si="30"/>
        <v>18836.906999999999</v>
      </c>
      <c r="S235" s="21">
        <f t="shared" si="33"/>
        <v>0.1</v>
      </c>
    </row>
    <row r="236" spans="1:19" s="139" customFormat="1" ht="12.95" customHeight="1">
      <c r="A236" s="95" t="s">
        <v>2789</v>
      </c>
      <c r="B236" s="29" t="s">
        <v>2053</v>
      </c>
      <c r="C236" s="95">
        <v>33859.476999999999</v>
      </c>
      <c r="D236" s="95" t="s">
        <v>2084</v>
      </c>
      <c r="E236" s="151">
        <f t="shared" si="27"/>
        <v>7280.959022396295</v>
      </c>
      <c r="F236" s="139">
        <f t="shared" si="28"/>
        <v>7281</v>
      </c>
      <c r="G236" s="139">
        <f t="shared" si="22"/>
        <v>-5.5617999998503365E-2</v>
      </c>
      <c r="I236" s="139">
        <f t="shared" si="32"/>
        <v>-5.5617999998503365E-2</v>
      </c>
      <c r="Q236" s="153">
        <f t="shared" si="30"/>
        <v>18840.976999999999</v>
      </c>
      <c r="S236" s="21">
        <f t="shared" si="33"/>
        <v>0.1</v>
      </c>
    </row>
    <row r="237" spans="1:19" s="139" customFormat="1" ht="12.95" customHeight="1">
      <c r="A237" s="95" t="s">
        <v>2789</v>
      </c>
      <c r="B237" s="29" t="s">
        <v>2053</v>
      </c>
      <c r="C237" s="95">
        <v>33889.339999999997</v>
      </c>
      <c r="D237" s="95" t="s">
        <v>2084</v>
      </c>
      <c r="E237" s="151">
        <f t="shared" si="27"/>
        <v>7302.9611472373354</v>
      </c>
      <c r="F237" s="139">
        <f t="shared" si="28"/>
        <v>7303</v>
      </c>
      <c r="G237" s="139">
        <f t="shared" si="22"/>
        <v>-5.2734000004420523E-2</v>
      </c>
      <c r="I237" s="139">
        <f t="shared" si="32"/>
        <v>-5.2734000004420523E-2</v>
      </c>
      <c r="Q237" s="153">
        <f t="shared" si="30"/>
        <v>18870.839999999997</v>
      </c>
      <c r="S237" s="21">
        <f t="shared" si="33"/>
        <v>0.1</v>
      </c>
    </row>
    <row r="238" spans="1:19" s="139" customFormat="1" ht="12.95" customHeight="1">
      <c r="A238" s="134" t="s">
        <v>2160</v>
      </c>
      <c r="B238" s="113"/>
      <c r="C238" s="98">
        <v>33912.413999999997</v>
      </c>
      <c r="D238" s="134" t="s">
        <v>2084</v>
      </c>
      <c r="E238" s="151">
        <f t="shared" si="27"/>
        <v>7319.9613491119699</v>
      </c>
      <c r="F238" s="139">
        <f t="shared" si="28"/>
        <v>7320</v>
      </c>
      <c r="G238" s="139">
        <f t="shared" si="22"/>
        <v>-5.2460000006249174E-2</v>
      </c>
      <c r="I238" s="139">
        <f t="shared" si="32"/>
        <v>-5.2460000006249174E-2</v>
      </c>
      <c r="Q238" s="153">
        <f t="shared" si="30"/>
        <v>18893.913999999997</v>
      </c>
      <c r="S238" s="21">
        <f t="shared" si="33"/>
        <v>0.1</v>
      </c>
    </row>
    <row r="239" spans="1:19" s="139" customFormat="1" ht="12.95" customHeight="1">
      <c r="A239" s="95" t="s">
        <v>2797</v>
      </c>
      <c r="B239" s="29" t="s">
        <v>2053</v>
      </c>
      <c r="C239" s="95">
        <v>34220.512000000002</v>
      </c>
      <c r="D239" s="95" t="s">
        <v>2084</v>
      </c>
      <c r="E239" s="151">
        <f t="shared" si="27"/>
        <v>7546.9583239395333</v>
      </c>
      <c r="F239" s="139">
        <f t="shared" si="28"/>
        <v>7547</v>
      </c>
      <c r="G239" s="139">
        <f t="shared" si="22"/>
        <v>-5.6565999999293126E-2</v>
      </c>
      <c r="I239" s="139">
        <f t="shared" si="32"/>
        <v>-5.6565999999293126E-2</v>
      </c>
      <c r="Q239" s="153">
        <f t="shared" si="30"/>
        <v>19202.012000000002</v>
      </c>
      <c r="S239" s="21">
        <f t="shared" si="33"/>
        <v>0.1</v>
      </c>
    </row>
    <row r="240" spans="1:19" s="139" customFormat="1" ht="12.95" customHeight="1">
      <c r="A240" s="95" t="s">
        <v>2797</v>
      </c>
      <c r="B240" s="29" t="s">
        <v>2053</v>
      </c>
      <c r="C240" s="95">
        <v>34239.517</v>
      </c>
      <c r="D240" s="95" t="s">
        <v>2084</v>
      </c>
      <c r="E240" s="151">
        <f t="shared" si="27"/>
        <v>7560.960613816771</v>
      </c>
      <c r="F240" s="139">
        <f t="shared" si="28"/>
        <v>7561</v>
      </c>
      <c r="G240" s="139">
        <f t="shared" si="22"/>
        <v>-5.3458000002137851E-2</v>
      </c>
      <c r="I240" s="139">
        <f t="shared" si="32"/>
        <v>-5.3458000002137851E-2</v>
      </c>
      <c r="Q240" s="153">
        <f t="shared" si="30"/>
        <v>19221.017</v>
      </c>
      <c r="S240" s="21">
        <f t="shared" si="33"/>
        <v>0.1</v>
      </c>
    </row>
    <row r="241" spans="1:19" s="139" customFormat="1" ht="12.95" customHeight="1">
      <c r="A241" s="95" t="s">
        <v>2804</v>
      </c>
      <c r="B241" s="29" t="s">
        <v>2053</v>
      </c>
      <c r="C241" s="95">
        <v>34247.659</v>
      </c>
      <c r="D241" s="95" t="s">
        <v>2084</v>
      </c>
      <c r="E241" s="151">
        <f t="shared" si="27"/>
        <v>7566.9593848865152</v>
      </c>
      <c r="F241" s="139">
        <f t="shared" si="28"/>
        <v>7567</v>
      </c>
      <c r="G241" s="139">
        <f t="shared" si="22"/>
        <v>-5.5125999999290798E-2</v>
      </c>
      <c r="I241" s="139">
        <f t="shared" si="32"/>
        <v>-5.5125999999290798E-2</v>
      </c>
      <c r="Q241" s="153">
        <f t="shared" si="30"/>
        <v>19229.159</v>
      </c>
      <c r="S241" s="21">
        <f t="shared" si="33"/>
        <v>0.1</v>
      </c>
    </row>
    <row r="242" spans="1:19" s="139" customFormat="1" ht="12.95" customHeight="1">
      <c r="A242" s="134" t="s">
        <v>2159</v>
      </c>
      <c r="B242" s="113"/>
      <c r="C242" s="98">
        <v>34250.373</v>
      </c>
      <c r="D242" s="134" t="s">
        <v>2084</v>
      </c>
      <c r="E242" s="151">
        <f t="shared" si="27"/>
        <v>7568.9589752430957</v>
      </c>
      <c r="F242" s="139">
        <f t="shared" si="28"/>
        <v>7569</v>
      </c>
      <c r="G242" s="139">
        <f t="shared" ref="G242:G305" si="34">+C242-(C$7+F242*C$8)</f>
        <v>-5.568199999834178E-2</v>
      </c>
      <c r="I242" s="139">
        <f t="shared" si="32"/>
        <v>-5.568199999834178E-2</v>
      </c>
      <c r="Q242" s="153">
        <f t="shared" si="30"/>
        <v>19231.873</v>
      </c>
      <c r="S242" s="21">
        <f t="shared" si="33"/>
        <v>0.1</v>
      </c>
    </row>
    <row r="243" spans="1:19" s="139" customFormat="1" ht="12.95" customHeight="1">
      <c r="A243" s="95" t="s">
        <v>2804</v>
      </c>
      <c r="B243" s="29" t="s">
        <v>2053</v>
      </c>
      <c r="C243" s="95">
        <v>34251.728999999999</v>
      </c>
      <c r="D243" s="95" t="s">
        <v>2084</v>
      </c>
      <c r="E243" s="151">
        <f t="shared" si="27"/>
        <v>7569.9580336526478</v>
      </c>
      <c r="F243" s="139">
        <f t="shared" si="28"/>
        <v>7570</v>
      </c>
      <c r="G243" s="139">
        <f t="shared" si="34"/>
        <v>-5.6960000001708977E-2</v>
      </c>
      <c r="I243" s="139">
        <f t="shared" si="32"/>
        <v>-5.6960000001708977E-2</v>
      </c>
      <c r="Q243" s="153">
        <f t="shared" si="30"/>
        <v>19233.228999999999</v>
      </c>
      <c r="S243" s="21">
        <f t="shared" si="33"/>
        <v>0.1</v>
      </c>
    </row>
    <row r="244" spans="1:19" s="139" customFormat="1" ht="12.95" customHeight="1">
      <c r="A244" s="95" t="s">
        <v>2797</v>
      </c>
      <c r="B244" s="29" t="s">
        <v>2053</v>
      </c>
      <c r="C244" s="95">
        <v>34254.444000000003</v>
      </c>
      <c r="D244" s="95" t="s">
        <v>2084</v>
      </c>
      <c r="E244" s="151">
        <f t="shared" si="27"/>
        <v>7571.9583607779705</v>
      </c>
      <c r="F244" s="139">
        <f t="shared" si="28"/>
        <v>7572</v>
      </c>
      <c r="G244" s="139">
        <f t="shared" si="34"/>
        <v>-5.6515999996918254E-2</v>
      </c>
      <c r="I244" s="139">
        <f t="shared" si="32"/>
        <v>-5.6515999996918254E-2</v>
      </c>
      <c r="Q244" s="153">
        <f t="shared" si="30"/>
        <v>19235.944000000003</v>
      </c>
      <c r="S244" s="21">
        <f t="shared" si="33"/>
        <v>0.1</v>
      </c>
    </row>
    <row r="245" spans="1:19" s="139" customFormat="1" ht="12.95" customHeight="1">
      <c r="A245" s="49" t="s">
        <v>2082</v>
      </c>
      <c r="B245" s="50"/>
      <c r="C245" s="49">
        <v>34266.652999999998</v>
      </c>
      <c r="D245" s="49"/>
      <c r="E245" s="139">
        <f t="shared" si="27"/>
        <v>7580.953570307629</v>
      </c>
      <c r="F245" s="139">
        <f t="shared" si="28"/>
        <v>7581</v>
      </c>
      <c r="G245" s="139">
        <f t="shared" si="34"/>
        <v>-6.3018000000738539E-2</v>
      </c>
      <c r="I245" s="140">
        <f t="shared" si="32"/>
        <v>-6.3018000000738539E-2</v>
      </c>
      <c r="Q245" s="153">
        <f t="shared" si="30"/>
        <v>19248.152999999998</v>
      </c>
      <c r="S245" s="21">
        <f t="shared" si="33"/>
        <v>0.1</v>
      </c>
    </row>
    <row r="246" spans="1:19" s="139" customFormat="1" ht="12.95" customHeight="1">
      <c r="A246" s="95" t="s">
        <v>2797</v>
      </c>
      <c r="B246" s="29" t="s">
        <v>2053</v>
      </c>
      <c r="C246" s="95">
        <v>34273.442999999999</v>
      </c>
      <c r="D246" s="95" t="s">
        <v>2084</v>
      </c>
      <c r="E246" s="151">
        <f t="shared" si="27"/>
        <v>7585.956230042776</v>
      </c>
      <c r="F246" s="139">
        <f t="shared" si="28"/>
        <v>7586</v>
      </c>
      <c r="G246" s="139">
        <f t="shared" si="34"/>
        <v>-5.9408000000985339E-2</v>
      </c>
      <c r="I246" s="139">
        <f t="shared" si="32"/>
        <v>-5.9408000000985339E-2</v>
      </c>
      <c r="Q246" s="153">
        <f t="shared" si="30"/>
        <v>19254.942999999999</v>
      </c>
      <c r="S246" s="21">
        <f t="shared" si="33"/>
        <v>0.1</v>
      </c>
    </row>
    <row r="247" spans="1:19" s="139" customFormat="1" ht="12.95" customHeight="1">
      <c r="A247" s="134" t="s">
        <v>2159</v>
      </c>
      <c r="B247" s="113"/>
      <c r="C247" s="98">
        <v>34341.309000000001</v>
      </c>
      <c r="D247" s="134" t="s">
        <v>2084</v>
      </c>
      <c r="E247" s="151">
        <f t="shared" si="27"/>
        <v>7635.9577772571283</v>
      </c>
      <c r="F247" s="139">
        <f t="shared" si="28"/>
        <v>7636</v>
      </c>
      <c r="G247" s="139">
        <f t="shared" si="34"/>
        <v>-5.7307999995828141E-2</v>
      </c>
      <c r="I247" s="139">
        <f t="shared" si="32"/>
        <v>-5.7307999995828141E-2</v>
      </c>
      <c r="Q247" s="153">
        <f t="shared" si="30"/>
        <v>19322.809000000001</v>
      </c>
      <c r="S247" s="21">
        <f t="shared" si="33"/>
        <v>0.1</v>
      </c>
    </row>
    <row r="248" spans="1:19" s="139" customFormat="1" ht="12.95" customHeight="1">
      <c r="A248" s="95" t="s">
        <v>2825</v>
      </c>
      <c r="B248" s="29" t="s">
        <v>2053</v>
      </c>
      <c r="C248" s="95">
        <v>34353.525000000001</v>
      </c>
      <c r="D248" s="95" t="s">
        <v>2084</v>
      </c>
      <c r="E248" s="151">
        <f t="shared" si="27"/>
        <v>7644.9581441679602</v>
      </c>
      <c r="F248" s="139">
        <f t="shared" si="28"/>
        <v>7645</v>
      </c>
      <c r="G248" s="139">
        <f t="shared" si="34"/>
        <v>-5.6810000001860317E-2</v>
      </c>
      <c r="I248" s="139">
        <f t="shared" si="32"/>
        <v>-5.6810000001860317E-2</v>
      </c>
      <c r="Q248" s="153">
        <f t="shared" si="30"/>
        <v>19335.025000000001</v>
      </c>
      <c r="S248" s="21">
        <f t="shared" si="33"/>
        <v>0.1</v>
      </c>
    </row>
    <row r="249" spans="1:19" s="139" customFormat="1" ht="12.95" customHeight="1">
      <c r="A249" s="95" t="s">
        <v>2825</v>
      </c>
      <c r="B249" s="29" t="s">
        <v>2053</v>
      </c>
      <c r="C249" s="95">
        <v>34361.667000000001</v>
      </c>
      <c r="D249" s="95" t="s">
        <v>2084</v>
      </c>
      <c r="E249" s="151">
        <f t="shared" si="27"/>
        <v>7650.9569152377044</v>
      </c>
      <c r="F249" s="139">
        <f t="shared" si="28"/>
        <v>7651</v>
      </c>
      <c r="G249" s="139">
        <f t="shared" si="34"/>
        <v>-5.8477999999013264E-2</v>
      </c>
      <c r="I249" s="139">
        <f t="shared" si="32"/>
        <v>-5.8477999999013264E-2</v>
      </c>
      <c r="Q249" s="153">
        <f t="shared" si="30"/>
        <v>19343.167000000001</v>
      </c>
      <c r="S249" s="21">
        <f t="shared" si="33"/>
        <v>0.1</v>
      </c>
    </row>
    <row r="250" spans="1:19" s="139" customFormat="1" ht="12.95" customHeight="1">
      <c r="A250" s="95" t="s">
        <v>2825</v>
      </c>
      <c r="B250" s="29" t="s">
        <v>2053</v>
      </c>
      <c r="C250" s="95">
        <v>34361.669000000002</v>
      </c>
      <c r="D250" s="95" t="s">
        <v>2084</v>
      </c>
      <c r="E250" s="151">
        <f t="shared" si="27"/>
        <v>7650.9583887751814</v>
      </c>
      <c r="F250" s="139">
        <f t="shared" si="28"/>
        <v>7651</v>
      </c>
      <c r="G250" s="139">
        <f t="shared" si="34"/>
        <v>-5.647799999860581E-2</v>
      </c>
      <c r="I250" s="139">
        <f t="shared" si="32"/>
        <v>-5.647799999860581E-2</v>
      </c>
      <c r="Q250" s="153">
        <f t="shared" si="30"/>
        <v>19343.169000000002</v>
      </c>
      <c r="S250" s="21">
        <f t="shared" si="33"/>
        <v>0.1</v>
      </c>
    </row>
    <row r="251" spans="1:19" s="139" customFormat="1" ht="12.95" customHeight="1">
      <c r="A251" s="95" t="s">
        <v>2825</v>
      </c>
      <c r="B251" s="29" t="s">
        <v>2053</v>
      </c>
      <c r="C251" s="95">
        <v>34361.671999999999</v>
      </c>
      <c r="D251" s="95" t="s">
        <v>2084</v>
      </c>
      <c r="E251" s="151">
        <f t="shared" si="27"/>
        <v>7650.9605990813952</v>
      </c>
      <c r="F251" s="139">
        <f t="shared" si="28"/>
        <v>7651</v>
      </c>
      <c r="G251" s="139">
        <f t="shared" si="34"/>
        <v>-5.3478000001632608E-2</v>
      </c>
      <c r="I251" s="139">
        <f t="shared" si="32"/>
        <v>-5.3478000001632608E-2</v>
      </c>
      <c r="Q251" s="153">
        <f t="shared" si="30"/>
        <v>19343.171999999999</v>
      </c>
      <c r="S251" s="21">
        <f t="shared" si="33"/>
        <v>0.1</v>
      </c>
    </row>
    <row r="252" spans="1:19" s="139" customFormat="1" ht="12.95" customHeight="1">
      <c r="A252" s="95" t="s">
        <v>2837</v>
      </c>
      <c r="B252" s="29" t="s">
        <v>2053</v>
      </c>
      <c r="C252" s="95">
        <v>34455.32</v>
      </c>
      <c r="D252" s="95" t="s">
        <v>2084</v>
      </c>
      <c r="E252" s="151">
        <f t="shared" si="27"/>
        <v>7719.9575179145313</v>
      </c>
      <c r="F252" s="139">
        <f t="shared" si="28"/>
        <v>7720</v>
      </c>
      <c r="G252" s="139">
        <f t="shared" si="34"/>
        <v>-5.7659999998577405E-2</v>
      </c>
      <c r="I252" s="139">
        <f t="shared" si="32"/>
        <v>-5.7659999998577405E-2</v>
      </c>
      <c r="Q252" s="153">
        <f t="shared" si="30"/>
        <v>19436.82</v>
      </c>
      <c r="S252" s="21">
        <f t="shared" si="33"/>
        <v>0.1</v>
      </c>
    </row>
    <row r="253" spans="1:19" s="139" customFormat="1" ht="12.95" customHeight="1">
      <c r="A253" s="134" t="s">
        <v>2159</v>
      </c>
      <c r="B253" s="113"/>
      <c r="C253" s="98">
        <v>34455.321000000004</v>
      </c>
      <c r="D253" s="134" t="s">
        <v>2084</v>
      </c>
      <c r="E253" s="151">
        <f t="shared" si="27"/>
        <v>7719.9582546832726</v>
      </c>
      <c r="F253" s="139">
        <f t="shared" si="28"/>
        <v>7720</v>
      </c>
      <c r="G253" s="139">
        <f t="shared" si="34"/>
        <v>-5.6659999994735699E-2</v>
      </c>
      <c r="I253" s="139">
        <f t="shared" si="32"/>
        <v>-5.6659999994735699E-2</v>
      </c>
      <c r="Q253" s="153">
        <f t="shared" si="30"/>
        <v>19436.821000000004</v>
      </c>
      <c r="S253" s="21">
        <f t="shared" si="33"/>
        <v>0.1</v>
      </c>
    </row>
    <row r="254" spans="1:19" s="139" customFormat="1" ht="12.95" customHeight="1">
      <c r="A254" s="134" t="s">
        <v>2159</v>
      </c>
      <c r="B254" s="113"/>
      <c r="C254" s="98">
        <v>34630.411999999997</v>
      </c>
      <c r="D254" s="134" t="s">
        <v>2084</v>
      </c>
      <c r="E254" s="151">
        <f t="shared" si="27"/>
        <v>7848.9598298948304</v>
      </c>
      <c r="F254" s="139">
        <f t="shared" si="28"/>
        <v>7849</v>
      </c>
      <c r="G254" s="139">
        <f t="shared" si="34"/>
        <v>-5.4522000005817972E-2</v>
      </c>
      <c r="I254" s="139">
        <f t="shared" si="32"/>
        <v>-5.4522000005817972E-2</v>
      </c>
      <c r="Q254" s="153">
        <f t="shared" si="30"/>
        <v>19611.911999999997</v>
      </c>
      <c r="S254" s="21">
        <f t="shared" si="33"/>
        <v>0.1</v>
      </c>
    </row>
    <row r="255" spans="1:19" s="139" customFormat="1" ht="12.95" customHeight="1">
      <c r="A255" s="95" t="s">
        <v>2837</v>
      </c>
      <c r="B255" s="29" t="s">
        <v>2053</v>
      </c>
      <c r="C255" s="95">
        <v>34649.409</v>
      </c>
      <c r="D255" s="95" t="s">
        <v>2084</v>
      </c>
      <c r="E255" s="151">
        <f t="shared" si="27"/>
        <v>7862.9562256221634</v>
      </c>
      <c r="F255" s="139">
        <f t="shared" si="28"/>
        <v>7863</v>
      </c>
      <c r="G255" s="139">
        <f t="shared" si="34"/>
        <v>-5.9414000003016554E-2</v>
      </c>
      <c r="I255" s="139">
        <f t="shared" si="32"/>
        <v>-5.9414000003016554E-2</v>
      </c>
      <c r="Q255" s="153">
        <f t="shared" si="30"/>
        <v>19630.909</v>
      </c>
      <c r="S255" s="21">
        <f t="shared" si="33"/>
        <v>0.1</v>
      </c>
    </row>
    <row r="256" spans="1:19" s="139" customFormat="1" ht="12.95" customHeight="1">
      <c r="A256" s="95" t="s">
        <v>2670</v>
      </c>
      <c r="B256" s="29" t="s">
        <v>2053</v>
      </c>
      <c r="C256" s="95">
        <v>34649.410000000003</v>
      </c>
      <c r="D256" s="95" t="s">
        <v>2084</v>
      </c>
      <c r="E256" s="151">
        <f t="shared" si="27"/>
        <v>7862.9569623909047</v>
      </c>
      <c r="F256" s="139">
        <f t="shared" si="28"/>
        <v>7863</v>
      </c>
      <c r="G256" s="139">
        <f t="shared" si="34"/>
        <v>-5.8413999999174848E-2</v>
      </c>
      <c r="I256" s="139">
        <f t="shared" si="32"/>
        <v>-5.8413999999174848E-2</v>
      </c>
      <c r="Q256" s="153">
        <f t="shared" si="30"/>
        <v>19630.910000000003</v>
      </c>
      <c r="S256" s="21">
        <f t="shared" si="33"/>
        <v>0.1</v>
      </c>
    </row>
    <row r="257" spans="1:19" s="139" customFormat="1" ht="12.95" customHeight="1">
      <c r="A257" s="95" t="s">
        <v>2837</v>
      </c>
      <c r="B257" s="29" t="s">
        <v>2053</v>
      </c>
      <c r="C257" s="95">
        <v>34664.339</v>
      </c>
      <c r="D257" s="95" t="s">
        <v>2084</v>
      </c>
      <c r="E257" s="151">
        <f t="shared" si="27"/>
        <v>7873.9561828895767</v>
      </c>
      <c r="F257" s="139">
        <f t="shared" si="28"/>
        <v>7874</v>
      </c>
      <c r="G257" s="139">
        <f t="shared" si="34"/>
        <v>-5.9472000000823755E-2</v>
      </c>
      <c r="I257" s="139">
        <f t="shared" si="32"/>
        <v>-5.9472000000823755E-2</v>
      </c>
      <c r="Q257" s="153">
        <f t="shared" si="30"/>
        <v>19645.839</v>
      </c>
      <c r="S257" s="21">
        <f t="shared" si="33"/>
        <v>0.1</v>
      </c>
    </row>
    <row r="258" spans="1:19" s="139" customFormat="1" ht="12.95" customHeight="1">
      <c r="A258" s="95" t="s">
        <v>2853</v>
      </c>
      <c r="B258" s="29" t="s">
        <v>2053</v>
      </c>
      <c r="C258" s="95">
        <v>35010.44</v>
      </c>
      <c r="D258" s="95" t="s">
        <v>2084</v>
      </c>
      <c r="E258" s="151">
        <f t="shared" si="27"/>
        <v>8128.9525800904466</v>
      </c>
      <c r="F258" s="139">
        <f t="shared" si="28"/>
        <v>8129</v>
      </c>
      <c r="G258" s="139">
        <f t="shared" si="34"/>
        <v>-6.4361999997345265E-2</v>
      </c>
      <c r="I258" s="139">
        <f t="shared" ref="I258:I289" si="35">$G258</f>
        <v>-6.4361999997345265E-2</v>
      </c>
      <c r="Q258" s="153">
        <f t="shared" si="30"/>
        <v>19991.940000000002</v>
      </c>
      <c r="S258" s="21">
        <f t="shared" ref="S258:S289" si="36">S$15</f>
        <v>0.1</v>
      </c>
    </row>
    <row r="259" spans="1:19" s="139" customFormat="1" ht="12.95" customHeight="1">
      <c r="A259" s="95" t="s">
        <v>2670</v>
      </c>
      <c r="B259" s="29" t="s">
        <v>2053</v>
      </c>
      <c r="C259" s="95">
        <v>35010.442300000002</v>
      </c>
      <c r="D259" s="95" t="s">
        <v>2084</v>
      </c>
      <c r="E259" s="151">
        <f t="shared" si="27"/>
        <v>8128.9542746585457</v>
      </c>
      <c r="F259" s="139">
        <f t="shared" si="28"/>
        <v>8129</v>
      </c>
      <c r="G259" s="139">
        <f t="shared" si="34"/>
        <v>-6.2061999997240491E-2</v>
      </c>
      <c r="I259" s="139">
        <f t="shared" si="35"/>
        <v>-6.2061999997240491E-2</v>
      </c>
      <c r="Q259" s="153">
        <f t="shared" si="30"/>
        <v>19991.942300000002</v>
      </c>
      <c r="S259" s="21">
        <f t="shared" si="36"/>
        <v>0.1</v>
      </c>
    </row>
    <row r="260" spans="1:19" s="139" customFormat="1" ht="12.95" customHeight="1">
      <c r="A260" s="95" t="s">
        <v>2860</v>
      </c>
      <c r="B260" s="29" t="s">
        <v>2053</v>
      </c>
      <c r="C260" s="95">
        <v>35010.442999999999</v>
      </c>
      <c r="D260" s="95" t="s">
        <v>2084</v>
      </c>
      <c r="E260" s="151">
        <f t="shared" si="27"/>
        <v>8128.9547903966604</v>
      </c>
      <c r="F260" s="139">
        <f t="shared" si="28"/>
        <v>8129</v>
      </c>
      <c r="G260" s="139">
        <f t="shared" si="34"/>
        <v>-6.1362000000372063E-2</v>
      </c>
      <c r="I260" s="139">
        <f t="shared" si="35"/>
        <v>-6.1362000000372063E-2</v>
      </c>
      <c r="Q260" s="153">
        <f t="shared" si="30"/>
        <v>19991.942999999999</v>
      </c>
      <c r="S260" s="21">
        <f t="shared" si="36"/>
        <v>0.1</v>
      </c>
    </row>
    <row r="261" spans="1:19" s="139" customFormat="1" ht="12.95" customHeight="1">
      <c r="A261" s="134" t="s">
        <v>2158</v>
      </c>
      <c r="B261" s="113"/>
      <c r="C261" s="98">
        <v>35025.375</v>
      </c>
      <c r="D261" s="134" t="s">
        <v>2084</v>
      </c>
      <c r="E261" s="151">
        <f t="shared" si="27"/>
        <v>8139.9562212015517</v>
      </c>
      <c r="F261" s="139">
        <f t="shared" si="28"/>
        <v>8140</v>
      </c>
      <c r="G261" s="139">
        <f t="shared" si="34"/>
        <v>-5.9420000005047768E-2</v>
      </c>
      <c r="I261" s="139">
        <f t="shared" si="35"/>
        <v>-5.9420000005047768E-2</v>
      </c>
      <c r="Q261" s="153">
        <f t="shared" si="30"/>
        <v>20006.875</v>
      </c>
      <c r="S261" s="21">
        <f t="shared" si="36"/>
        <v>0.1</v>
      </c>
    </row>
    <row r="262" spans="1:19" s="139" customFormat="1" ht="12.95" customHeight="1">
      <c r="A262" s="95" t="s">
        <v>2853</v>
      </c>
      <c r="B262" s="29" t="s">
        <v>2053</v>
      </c>
      <c r="C262" s="95">
        <v>35075.593000000001</v>
      </c>
      <c r="D262" s="95" t="s">
        <v>2084</v>
      </c>
      <c r="E262" s="151">
        <f t="shared" si="27"/>
        <v>8176.9552737169543</v>
      </c>
      <c r="F262" s="139">
        <f t="shared" si="28"/>
        <v>8177</v>
      </c>
      <c r="G262" s="139">
        <f t="shared" si="34"/>
        <v>-6.0705999996571336E-2</v>
      </c>
      <c r="I262" s="139">
        <f t="shared" si="35"/>
        <v>-6.0705999996571336E-2</v>
      </c>
      <c r="Q262" s="153">
        <f t="shared" si="30"/>
        <v>20057.093000000001</v>
      </c>
      <c r="S262" s="21">
        <f t="shared" si="36"/>
        <v>0.1</v>
      </c>
    </row>
    <row r="263" spans="1:19" s="139" customFormat="1" ht="12.95" customHeight="1">
      <c r="A263" s="134" t="s">
        <v>2158</v>
      </c>
      <c r="B263" s="113"/>
      <c r="C263" s="98">
        <v>35314.47</v>
      </c>
      <c r="D263" s="134" t="s">
        <v>2084</v>
      </c>
      <c r="E263" s="151">
        <f t="shared" si="27"/>
        <v>8352.95237968935</v>
      </c>
      <c r="F263" s="139">
        <f t="shared" si="28"/>
        <v>8353</v>
      </c>
      <c r="G263" s="139">
        <f t="shared" si="34"/>
        <v>-6.4634000002115499E-2</v>
      </c>
      <c r="I263" s="139">
        <f t="shared" si="35"/>
        <v>-6.4634000002115499E-2</v>
      </c>
      <c r="Q263" s="153">
        <f t="shared" si="30"/>
        <v>20295.97</v>
      </c>
      <c r="S263" s="21">
        <f t="shared" si="36"/>
        <v>0.1</v>
      </c>
    </row>
    <row r="264" spans="1:19" s="139" customFormat="1" ht="12.95" customHeight="1">
      <c r="A264" s="134" t="s">
        <v>2158</v>
      </c>
      <c r="B264" s="113"/>
      <c r="C264" s="98">
        <v>35314.476000000002</v>
      </c>
      <c r="D264" s="134" t="s">
        <v>2084</v>
      </c>
      <c r="E264" s="151">
        <f t="shared" si="27"/>
        <v>8352.9568003017812</v>
      </c>
      <c r="F264" s="139">
        <f t="shared" si="28"/>
        <v>8353</v>
      </c>
      <c r="G264" s="139">
        <f t="shared" si="34"/>
        <v>-5.8634000000893138E-2</v>
      </c>
      <c r="I264" s="139">
        <f t="shared" si="35"/>
        <v>-5.8634000000893138E-2</v>
      </c>
      <c r="Q264" s="153">
        <f t="shared" si="30"/>
        <v>20295.976000000002</v>
      </c>
      <c r="S264" s="21">
        <f t="shared" si="36"/>
        <v>0.1</v>
      </c>
    </row>
    <row r="265" spans="1:19" s="139" customFormat="1" ht="12.95" customHeight="1">
      <c r="A265" s="134" t="s">
        <v>2158</v>
      </c>
      <c r="B265" s="113"/>
      <c r="C265" s="98">
        <v>35314.476999999999</v>
      </c>
      <c r="D265" s="134" t="s">
        <v>2084</v>
      </c>
      <c r="E265" s="151">
        <f t="shared" si="27"/>
        <v>8352.957537070517</v>
      </c>
      <c r="F265" s="139">
        <f t="shared" si="28"/>
        <v>8353</v>
      </c>
      <c r="G265" s="139">
        <f t="shared" si="34"/>
        <v>-5.763400000432739E-2</v>
      </c>
      <c r="I265" s="139">
        <f t="shared" si="35"/>
        <v>-5.763400000432739E-2</v>
      </c>
      <c r="Q265" s="153">
        <f t="shared" si="30"/>
        <v>20295.976999999999</v>
      </c>
      <c r="S265" s="21">
        <f t="shared" si="36"/>
        <v>0.1</v>
      </c>
    </row>
    <row r="266" spans="1:19" s="139" customFormat="1" ht="12.95" customHeight="1">
      <c r="A266" s="134" t="s">
        <v>2158</v>
      </c>
      <c r="B266" s="113"/>
      <c r="C266" s="98">
        <v>35333.47</v>
      </c>
      <c r="D266" s="134" t="s">
        <v>2084</v>
      </c>
      <c r="E266" s="151">
        <f t="shared" si="27"/>
        <v>8366.950985722895</v>
      </c>
      <c r="F266" s="139">
        <f t="shared" si="28"/>
        <v>8367</v>
      </c>
      <c r="G266" s="139">
        <f t="shared" si="34"/>
        <v>-6.6525999995064922E-2</v>
      </c>
      <c r="I266" s="139">
        <f t="shared" si="35"/>
        <v>-6.6525999995064922E-2</v>
      </c>
      <c r="Q266" s="153">
        <f t="shared" si="30"/>
        <v>20314.97</v>
      </c>
      <c r="S266" s="21">
        <f t="shared" si="36"/>
        <v>0.1</v>
      </c>
    </row>
    <row r="267" spans="1:19" s="139" customFormat="1" ht="12.95" customHeight="1">
      <c r="A267" s="134" t="s">
        <v>2158</v>
      </c>
      <c r="B267" s="113"/>
      <c r="C267" s="98">
        <v>35333.476000000002</v>
      </c>
      <c r="D267" s="134" t="s">
        <v>2084</v>
      </c>
      <c r="E267" s="151">
        <f t="shared" si="27"/>
        <v>8366.955406335328</v>
      </c>
      <c r="F267" s="139">
        <f t="shared" si="28"/>
        <v>8367</v>
      </c>
      <c r="G267" s="139">
        <f t="shared" si="34"/>
        <v>-6.0525999993842561E-2</v>
      </c>
      <c r="I267" s="139">
        <f t="shared" si="35"/>
        <v>-6.0525999993842561E-2</v>
      </c>
      <c r="Q267" s="153">
        <f t="shared" si="30"/>
        <v>20314.976000000002</v>
      </c>
      <c r="S267" s="21">
        <f t="shared" si="36"/>
        <v>0.1</v>
      </c>
    </row>
    <row r="268" spans="1:19" s="139" customFormat="1" ht="12.95" customHeight="1">
      <c r="A268" s="134" t="s">
        <v>2158</v>
      </c>
      <c r="B268" s="113"/>
      <c r="C268" s="98">
        <v>35333.480000000003</v>
      </c>
      <c r="D268" s="134" t="s">
        <v>2084</v>
      </c>
      <c r="E268" s="151">
        <f t="shared" si="27"/>
        <v>8366.958353410284</v>
      </c>
      <c r="F268" s="139">
        <f t="shared" si="28"/>
        <v>8367</v>
      </c>
      <c r="G268" s="139">
        <f t="shared" si="34"/>
        <v>-5.6525999993027654E-2</v>
      </c>
      <c r="I268" s="139">
        <f t="shared" si="35"/>
        <v>-5.6525999993027654E-2</v>
      </c>
      <c r="Q268" s="153">
        <f t="shared" si="30"/>
        <v>20314.980000000003</v>
      </c>
      <c r="S268" s="21">
        <f t="shared" si="36"/>
        <v>0.1</v>
      </c>
    </row>
    <row r="269" spans="1:19" s="139" customFormat="1" ht="12.95" customHeight="1">
      <c r="A269" s="95" t="s">
        <v>2893</v>
      </c>
      <c r="B269" s="29" t="s">
        <v>2053</v>
      </c>
      <c r="C269" s="95">
        <v>35337.555</v>
      </c>
      <c r="D269" s="95" t="s">
        <v>2084</v>
      </c>
      <c r="E269" s="151">
        <f t="shared" si="27"/>
        <v>8369.9606860201075</v>
      </c>
      <c r="F269" s="139">
        <f t="shared" si="28"/>
        <v>8370</v>
      </c>
      <c r="G269" s="139">
        <f t="shared" si="34"/>
        <v>-5.3359999998065177E-2</v>
      </c>
      <c r="I269" s="139">
        <f t="shared" si="35"/>
        <v>-5.3359999998065177E-2</v>
      </c>
      <c r="Q269" s="153">
        <f t="shared" si="30"/>
        <v>20319.055</v>
      </c>
      <c r="S269" s="21">
        <f t="shared" si="36"/>
        <v>0.1</v>
      </c>
    </row>
    <row r="270" spans="1:19" s="139" customFormat="1" ht="12.95" customHeight="1">
      <c r="A270" s="95" t="s">
        <v>2860</v>
      </c>
      <c r="B270" s="29" t="s">
        <v>2053</v>
      </c>
      <c r="C270" s="95">
        <v>35363.339</v>
      </c>
      <c r="D270" s="95" t="s">
        <v>2084</v>
      </c>
      <c r="E270" s="151">
        <f t="shared" si="27"/>
        <v>8388.9575311763692</v>
      </c>
      <c r="F270" s="139">
        <f t="shared" si="28"/>
        <v>8389</v>
      </c>
      <c r="G270" s="139">
        <f t="shared" si="34"/>
        <v>-5.7641999999759719E-2</v>
      </c>
      <c r="I270" s="139">
        <f t="shared" si="35"/>
        <v>-5.7641999999759719E-2</v>
      </c>
      <c r="Q270" s="153">
        <f t="shared" si="30"/>
        <v>20344.839</v>
      </c>
      <c r="S270" s="21">
        <f t="shared" si="36"/>
        <v>0.1</v>
      </c>
    </row>
    <row r="271" spans="1:19" s="139" customFormat="1" ht="12.95" customHeight="1">
      <c r="A271" s="95" t="s">
        <v>2779</v>
      </c>
      <c r="B271" s="29" t="s">
        <v>2053</v>
      </c>
      <c r="C271" s="95">
        <v>35367.406999999999</v>
      </c>
      <c r="D271" s="95" t="s">
        <v>2084</v>
      </c>
      <c r="E271" s="151">
        <f t="shared" si="27"/>
        <v>8391.9547064050239</v>
      </c>
      <c r="F271" s="139">
        <f t="shared" si="28"/>
        <v>8392</v>
      </c>
      <c r="G271" s="139">
        <f t="shared" si="34"/>
        <v>-6.1476000002585351E-2</v>
      </c>
      <c r="I271" s="139">
        <f t="shared" si="35"/>
        <v>-6.1476000002585351E-2</v>
      </c>
      <c r="Q271" s="153">
        <f t="shared" si="30"/>
        <v>20348.906999999999</v>
      </c>
      <c r="S271" s="21">
        <f t="shared" si="36"/>
        <v>0.1</v>
      </c>
    </row>
    <row r="272" spans="1:19" s="139" customFormat="1" ht="12.95" customHeight="1">
      <c r="A272" s="134" t="s">
        <v>2158</v>
      </c>
      <c r="B272" s="113"/>
      <c r="C272" s="98">
        <v>35371.476000000002</v>
      </c>
      <c r="D272" s="134" t="s">
        <v>2084</v>
      </c>
      <c r="E272" s="151">
        <f t="shared" si="27"/>
        <v>8394.9526184024216</v>
      </c>
      <c r="F272" s="139">
        <f t="shared" si="28"/>
        <v>8395</v>
      </c>
      <c r="G272" s="139">
        <f t="shared" si="34"/>
        <v>-6.4309999994293321E-2</v>
      </c>
      <c r="I272" s="139">
        <f t="shared" si="35"/>
        <v>-6.4309999994293321E-2</v>
      </c>
      <c r="Q272" s="153">
        <f t="shared" si="30"/>
        <v>20352.976000000002</v>
      </c>
      <c r="S272" s="21">
        <f t="shared" si="36"/>
        <v>0.1</v>
      </c>
    </row>
    <row r="273" spans="1:19" s="139" customFormat="1" ht="12.95" customHeight="1">
      <c r="A273" s="95" t="s">
        <v>2860</v>
      </c>
      <c r="B273" s="29" t="s">
        <v>2053</v>
      </c>
      <c r="C273" s="95">
        <v>35397.264000000003</v>
      </c>
      <c r="D273" s="95" t="s">
        <v>2084</v>
      </c>
      <c r="E273" s="151">
        <f t="shared" si="27"/>
        <v>8413.9524106336376</v>
      </c>
      <c r="F273" s="139">
        <f t="shared" si="28"/>
        <v>8414</v>
      </c>
      <c r="G273" s="139">
        <f t="shared" si="34"/>
        <v>-6.4591999995172955E-2</v>
      </c>
      <c r="I273" s="139">
        <f t="shared" si="35"/>
        <v>-6.4591999995172955E-2</v>
      </c>
      <c r="Q273" s="153">
        <f t="shared" si="30"/>
        <v>20378.764000000003</v>
      </c>
      <c r="S273" s="21">
        <f t="shared" si="36"/>
        <v>0.1</v>
      </c>
    </row>
    <row r="274" spans="1:19" s="139" customFormat="1" ht="12.95" customHeight="1">
      <c r="A274" s="95" t="s">
        <v>2906</v>
      </c>
      <c r="B274" s="29" t="s">
        <v>2053</v>
      </c>
      <c r="C274" s="95">
        <v>35397.269999999997</v>
      </c>
      <c r="D274" s="95" t="s">
        <v>2084</v>
      </c>
      <c r="E274" s="151">
        <f t="shared" si="27"/>
        <v>8413.9568312460651</v>
      </c>
      <c r="F274" s="139">
        <f t="shared" si="28"/>
        <v>8414</v>
      </c>
      <c r="G274" s="139">
        <f t="shared" si="34"/>
        <v>-5.8592000001226552E-2</v>
      </c>
      <c r="I274" s="139">
        <f t="shared" si="35"/>
        <v>-5.8592000001226552E-2</v>
      </c>
      <c r="Q274" s="153">
        <f t="shared" si="30"/>
        <v>20378.769999999997</v>
      </c>
      <c r="S274" s="21">
        <f t="shared" si="36"/>
        <v>0.1</v>
      </c>
    </row>
    <row r="275" spans="1:19" s="139" customFormat="1" ht="12.95" customHeight="1">
      <c r="A275" s="95" t="s">
        <v>2860</v>
      </c>
      <c r="B275" s="29" t="s">
        <v>2053</v>
      </c>
      <c r="C275" s="95">
        <v>35690.44</v>
      </c>
      <c r="D275" s="95" t="s">
        <v>2084</v>
      </c>
      <c r="E275" s="151">
        <f t="shared" si="27"/>
        <v>8629.9553223436924</v>
      </c>
      <c r="F275" s="139">
        <f t="shared" si="28"/>
        <v>8630</v>
      </c>
      <c r="G275" s="139">
        <f t="shared" si="34"/>
        <v>-6.0639999996055849E-2</v>
      </c>
      <c r="I275" s="139">
        <f t="shared" si="35"/>
        <v>-6.0639999996055849E-2</v>
      </c>
      <c r="Q275" s="153">
        <f t="shared" si="30"/>
        <v>20671.940000000002</v>
      </c>
      <c r="S275" s="21">
        <f t="shared" si="36"/>
        <v>0.1</v>
      </c>
    </row>
    <row r="276" spans="1:19" s="139" customFormat="1" ht="12.95" customHeight="1">
      <c r="A276" s="95" t="s">
        <v>2860</v>
      </c>
      <c r="B276" s="29" t="s">
        <v>2053</v>
      </c>
      <c r="C276" s="95">
        <v>35694.506999999998</v>
      </c>
      <c r="D276" s="95" t="s">
        <v>2084</v>
      </c>
      <c r="E276" s="151">
        <f t="shared" si="27"/>
        <v>8632.9517608036058</v>
      </c>
      <c r="F276" s="139">
        <f t="shared" si="28"/>
        <v>8633</v>
      </c>
      <c r="G276" s="139">
        <f t="shared" si="34"/>
        <v>-6.5474000002723187E-2</v>
      </c>
      <c r="I276" s="139">
        <f t="shared" si="35"/>
        <v>-6.5474000002723187E-2</v>
      </c>
      <c r="Q276" s="153">
        <f t="shared" si="30"/>
        <v>20676.006999999998</v>
      </c>
      <c r="S276" s="21">
        <f t="shared" si="36"/>
        <v>0.1</v>
      </c>
    </row>
    <row r="277" spans="1:19" s="139" customFormat="1" ht="12.95" customHeight="1">
      <c r="A277" s="95" t="s">
        <v>2916</v>
      </c>
      <c r="B277" s="29" t="s">
        <v>2053</v>
      </c>
      <c r="C277" s="95">
        <v>35743.370999999999</v>
      </c>
      <c r="D277" s="95" t="s">
        <v>2084</v>
      </c>
      <c r="E277" s="151">
        <f t="shared" ref="E277:E340" si="37">+(C277-C$7)/C$8</f>
        <v>8668.9532284469351</v>
      </c>
      <c r="F277" s="139">
        <f t="shared" ref="F277:F340" si="38">ROUND(2*E277,0)/2</f>
        <v>8669</v>
      </c>
      <c r="G277" s="139">
        <f t="shared" si="34"/>
        <v>-6.3481999997748062E-2</v>
      </c>
      <c r="I277" s="139">
        <f t="shared" si="35"/>
        <v>-6.3481999997748062E-2</v>
      </c>
      <c r="Q277" s="153">
        <f t="shared" si="30"/>
        <v>20724.870999999999</v>
      </c>
      <c r="S277" s="21">
        <f t="shared" si="36"/>
        <v>0.1</v>
      </c>
    </row>
    <row r="278" spans="1:19" s="139" customFormat="1" ht="12.95" customHeight="1">
      <c r="A278" s="95" t="s">
        <v>2921</v>
      </c>
      <c r="B278" s="29" t="s">
        <v>2053</v>
      </c>
      <c r="C278" s="95">
        <v>35743.372000000003</v>
      </c>
      <c r="D278" s="95" t="s">
        <v>2084</v>
      </c>
      <c r="E278" s="151">
        <f t="shared" si="37"/>
        <v>8668.9539652156764</v>
      </c>
      <c r="F278" s="139">
        <f t="shared" si="38"/>
        <v>8669</v>
      </c>
      <c r="G278" s="139">
        <f t="shared" si="34"/>
        <v>-6.2481999993906356E-2</v>
      </c>
      <c r="I278" s="139">
        <f t="shared" si="35"/>
        <v>-6.2481999993906356E-2</v>
      </c>
      <c r="Q278" s="153">
        <f t="shared" si="30"/>
        <v>20724.872000000003</v>
      </c>
      <c r="S278" s="21">
        <f t="shared" si="36"/>
        <v>0.1</v>
      </c>
    </row>
    <row r="279" spans="1:19" s="139" customFormat="1" ht="12.95" customHeight="1">
      <c r="A279" s="95" t="s">
        <v>2922</v>
      </c>
      <c r="B279" s="29" t="s">
        <v>2053</v>
      </c>
      <c r="C279" s="95">
        <v>35743.372000000003</v>
      </c>
      <c r="D279" s="95" t="s">
        <v>2084</v>
      </c>
      <c r="E279" s="151">
        <f t="shared" si="37"/>
        <v>8668.9539652156764</v>
      </c>
      <c r="F279" s="139">
        <f t="shared" si="38"/>
        <v>8669</v>
      </c>
      <c r="G279" s="139">
        <f t="shared" si="34"/>
        <v>-6.2481999993906356E-2</v>
      </c>
      <c r="I279" s="139">
        <f t="shared" si="35"/>
        <v>-6.2481999993906356E-2</v>
      </c>
      <c r="Q279" s="153">
        <f t="shared" si="30"/>
        <v>20724.872000000003</v>
      </c>
      <c r="S279" s="21">
        <f t="shared" si="36"/>
        <v>0.1</v>
      </c>
    </row>
    <row r="280" spans="1:19" s="139" customFormat="1" ht="12.95" customHeight="1">
      <c r="A280" s="95" t="s">
        <v>2927</v>
      </c>
      <c r="B280" s="29" t="s">
        <v>2053</v>
      </c>
      <c r="C280" s="95">
        <v>35758.298999999999</v>
      </c>
      <c r="D280" s="95" t="s">
        <v>2084</v>
      </c>
      <c r="E280" s="151">
        <f t="shared" si="37"/>
        <v>8679.9517121768713</v>
      </c>
      <c r="F280" s="139">
        <f t="shared" si="38"/>
        <v>8680</v>
      </c>
      <c r="G280" s="139">
        <f t="shared" si="34"/>
        <v>-6.5540000003238674E-2</v>
      </c>
      <c r="I280" s="139">
        <f t="shared" si="35"/>
        <v>-6.5540000003238674E-2</v>
      </c>
      <c r="Q280" s="153">
        <f t="shared" si="30"/>
        <v>20739.798999999999</v>
      </c>
      <c r="S280" s="21">
        <f t="shared" si="36"/>
        <v>0.1</v>
      </c>
    </row>
    <row r="281" spans="1:19" s="139" customFormat="1" ht="12.95" customHeight="1">
      <c r="A281" s="95" t="s">
        <v>2921</v>
      </c>
      <c r="B281" s="29" t="s">
        <v>2053</v>
      </c>
      <c r="C281" s="95">
        <v>35758.302000000003</v>
      </c>
      <c r="D281" s="95" t="s">
        <v>2084</v>
      </c>
      <c r="E281" s="151">
        <f t="shared" si="37"/>
        <v>8679.9539224830896</v>
      </c>
      <c r="F281" s="139">
        <f t="shared" si="38"/>
        <v>8680</v>
      </c>
      <c r="G281" s="139">
        <f t="shared" si="34"/>
        <v>-6.2539999998989515E-2</v>
      </c>
      <c r="I281" s="139">
        <f t="shared" si="35"/>
        <v>-6.2539999998989515E-2</v>
      </c>
      <c r="Q281" s="153">
        <f t="shared" ref="Q281:Q344" si="39">+C281-15018.5</f>
        <v>20739.802000000003</v>
      </c>
      <c r="S281" s="21">
        <f t="shared" si="36"/>
        <v>0.1</v>
      </c>
    </row>
    <row r="282" spans="1:19" s="139" customFormat="1" ht="12.95" customHeight="1">
      <c r="A282" s="95" t="s">
        <v>2922</v>
      </c>
      <c r="B282" s="29" t="s">
        <v>2053</v>
      </c>
      <c r="C282" s="95">
        <v>35758.303999999996</v>
      </c>
      <c r="D282" s="95" t="s">
        <v>2084</v>
      </c>
      <c r="E282" s="151">
        <f t="shared" si="37"/>
        <v>8679.9553960205612</v>
      </c>
      <c r="F282" s="139">
        <f t="shared" si="38"/>
        <v>8680</v>
      </c>
      <c r="G282" s="139">
        <f t="shared" si="34"/>
        <v>-6.0540000005858019E-2</v>
      </c>
      <c r="I282" s="139">
        <f t="shared" si="35"/>
        <v>-6.0540000005858019E-2</v>
      </c>
      <c r="Q282" s="153">
        <f t="shared" si="39"/>
        <v>20739.803999999996</v>
      </c>
      <c r="S282" s="21">
        <f t="shared" si="36"/>
        <v>0.1</v>
      </c>
    </row>
    <row r="283" spans="1:19" s="139" customFormat="1" ht="12.95" customHeight="1">
      <c r="A283" s="95" t="s">
        <v>2936</v>
      </c>
      <c r="B283" s="29" t="s">
        <v>2053</v>
      </c>
      <c r="C283" s="95">
        <v>35758.305</v>
      </c>
      <c r="D283" s="95" t="s">
        <v>2084</v>
      </c>
      <c r="E283" s="151">
        <f t="shared" si="37"/>
        <v>8679.9561327893025</v>
      </c>
      <c r="F283" s="139">
        <f t="shared" si="38"/>
        <v>8680</v>
      </c>
      <c r="G283" s="139">
        <f t="shared" si="34"/>
        <v>-5.9540000002016313E-2</v>
      </c>
      <c r="I283" s="139">
        <f t="shared" si="35"/>
        <v>-5.9540000002016313E-2</v>
      </c>
      <c r="Q283" s="153">
        <f t="shared" si="39"/>
        <v>20739.805</v>
      </c>
      <c r="S283" s="21">
        <f t="shared" si="36"/>
        <v>0.1</v>
      </c>
    </row>
    <row r="284" spans="1:19" s="139" customFormat="1" ht="12.95" customHeight="1">
      <c r="A284" s="95" t="s">
        <v>2927</v>
      </c>
      <c r="B284" s="29" t="s">
        <v>2053</v>
      </c>
      <c r="C284" s="95">
        <v>35762.375999999997</v>
      </c>
      <c r="D284" s="95" t="s">
        <v>2084</v>
      </c>
      <c r="E284" s="151">
        <f t="shared" si="37"/>
        <v>8682.9555183241719</v>
      </c>
      <c r="F284" s="139">
        <f t="shared" si="38"/>
        <v>8683</v>
      </c>
      <c r="G284" s="139">
        <f t="shared" si="34"/>
        <v>-6.0374000000592787E-2</v>
      </c>
      <c r="I284" s="139">
        <f t="shared" si="35"/>
        <v>-6.0374000000592787E-2</v>
      </c>
      <c r="Q284" s="153">
        <f t="shared" si="39"/>
        <v>20743.875999999997</v>
      </c>
      <c r="S284" s="21">
        <f t="shared" si="36"/>
        <v>0.1</v>
      </c>
    </row>
    <row r="285" spans="1:19" s="139" customFormat="1" ht="12.95" customHeight="1">
      <c r="A285" s="95" t="s">
        <v>2942</v>
      </c>
      <c r="B285" s="29" t="s">
        <v>2053</v>
      </c>
      <c r="C285" s="95">
        <v>35876.383999999998</v>
      </c>
      <c r="D285" s="95" t="s">
        <v>2084</v>
      </c>
      <c r="E285" s="151">
        <f t="shared" si="37"/>
        <v>8766.9530486753611</v>
      </c>
      <c r="F285" s="139">
        <f t="shared" si="38"/>
        <v>8767</v>
      </c>
      <c r="G285" s="139">
        <f t="shared" si="34"/>
        <v>-6.3726000000315253E-2</v>
      </c>
      <c r="I285" s="139">
        <f t="shared" si="35"/>
        <v>-6.3726000000315253E-2</v>
      </c>
      <c r="Q285" s="153">
        <f t="shared" si="39"/>
        <v>20857.883999999998</v>
      </c>
      <c r="S285" s="21">
        <f t="shared" si="36"/>
        <v>0.1</v>
      </c>
    </row>
    <row r="286" spans="1:19" s="139" customFormat="1" ht="12.95" customHeight="1">
      <c r="A286" s="95" t="s">
        <v>2947</v>
      </c>
      <c r="B286" s="29" t="s">
        <v>2053</v>
      </c>
      <c r="C286" s="95">
        <v>36051.474000000002</v>
      </c>
      <c r="D286" s="95" t="s">
        <v>2084</v>
      </c>
      <c r="E286" s="151">
        <f t="shared" si="37"/>
        <v>8895.9538871181885</v>
      </c>
      <c r="F286" s="139">
        <f t="shared" si="38"/>
        <v>8896</v>
      </c>
      <c r="G286" s="139">
        <f t="shared" si="34"/>
        <v>-6.2588000000687316E-2</v>
      </c>
      <c r="I286" s="139">
        <f t="shared" si="35"/>
        <v>-6.2588000000687316E-2</v>
      </c>
      <c r="Q286" s="153">
        <f t="shared" si="39"/>
        <v>21032.974000000002</v>
      </c>
      <c r="S286" s="21">
        <f t="shared" si="36"/>
        <v>0.1</v>
      </c>
    </row>
    <row r="287" spans="1:19" s="139" customFormat="1" ht="12.95" customHeight="1">
      <c r="A287" s="95" t="s">
        <v>2947</v>
      </c>
      <c r="B287" s="29" t="s">
        <v>2053</v>
      </c>
      <c r="C287" s="95">
        <v>36070.472999999998</v>
      </c>
      <c r="D287" s="95" t="s">
        <v>2084</v>
      </c>
      <c r="E287" s="151">
        <f t="shared" si="37"/>
        <v>8909.9517563829941</v>
      </c>
      <c r="F287" s="139">
        <f t="shared" si="38"/>
        <v>8910</v>
      </c>
      <c r="G287" s="139">
        <f t="shared" si="34"/>
        <v>-6.5480000004754402E-2</v>
      </c>
      <c r="I287" s="139">
        <f t="shared" si="35"/>
        <v>-6.5480000004754402E-2</v>
      </c>
      <c r="Q287" s="153">
        <f t="shared" si="39"/>
        <v>21051.972999999998</v>
      </c>
      <c r="S287" s="21">
        <f t="shared" si="36"/>
        <v>0.1</v>
      </c>
    </row>
    <row r="288" spans="1:19" s="139" customFormat="1" ht="12.95" customHeight="1">
      <c r="A288" s="95" t="s">
        <v>2953</v>
      </c>
      <c r="B288" s="29" t="s">
        <v>2053</v>
      </c>
      <c r="C288" s="95">
        <v>36070.476000000002</v>
      </c>
      <c r="D288" s="95" t="s">
        <v>2084</v>
      </c>
      <c r="E288" s="151">
        <f t="shared" si="37"/>
        <v>8909.9539666892124</v>
      </c>
      <c r="F288" s="139">
        <f t="shared" si="38"/>
        <v>8910</v>
      </c>
      <c r="G288" s="139">
        <f t="shared" si="34"/>
        <v>-6.2480000000505242E-2</v>
      </c>
      <c r="I288" s="139">
        <f t="shared" si="35"/>
        <v>-6.2480000000505242E-2</v>
      </c>
      <c r="Q288" s="153">
        <f t="shared" si="39"/>
        <v>21051.976000000002</v>
      </c>
      <c r="S288" s="21">
        <f t="shared" si="36"/>
        <v>0.1</v>
      </c>
    </row>
    <row r="289" spans="1:19" s="139" customFormat="1" ht="12.95" customHeight="1">
      <c r="A289" s="95" t="s">
        <v>2955</v>
      </c>
      <c r="B289" s="29" t="s">
        <v>2053</v>
      </c>
      <c r="C289" s="95">
        <v>36070.476000000002</v>
      </c>
      <c r="D289" s="95" t="s">
        <v>2084</v>
      </c>
      <c r="E289" s="151">
        <f t="shared" si="37"/>
        <v>8909.9539666892124</v>
      </c>
      <c r="F289" s="139">
        <f t="shared" si="38"/>
        <v>8910</v>
      </c>
      <c r="G289" s="139">
        <f t="shared" si="34"/>
        <v>-6.2480000000505242E-2</v>
      </c>
      <c r="I289" s="139">
        <f t="shared" si="35"/>
        <v>-6.2480000000505242E-2</v>
      </c>
      <c r="Q289" s="153">
        <f t="shared" si="39"/>
        <v>21051.976000000002</v>
      </c>
      <c r="S289" s="21">
        <f t="shared" si="36"/>
        <v>0.1</v>
      </c>
    </row>
    <row r="290" spans="1:19" s="139" customFormat="1" ht="12.95" customHeight="1">
      <c r="A290" s="95" t="s">
        <v>2957</v>
      </c>
      <c r="B290" s="29" t="s">
        <v>2053</v>
      </c>
      <c r="C290" s="95">
        <v>36070.476000000002</v>
      </c>
      <c r="D290" s="95" t="s">
        <v>2084</v>
      </c>
      <c r="E290" s="151">
        <f t="shared" si="37"/>
        <v>8909.9539666892124</v>
      </c>
      <c r="F290" s="139">
        <f t="shared" si="38"/>
        <v>8910</v>
      </c>
      <c r="G290" s="139">
        <f t="shared" si="34"/>
        <v>-6.2480000000505242E-2</v>
      </c>
      <c r="I290" s="139">
        <f t="shared" ref="I290:I321" si="40">$G290</f>
        <v>-6.2480000000505242E-2</v>
      </c>
      <c r="Q290" s="153">
        <f t="shared" si="39"/>
        <v>21051.976000000002</v>
      </c>
      <c r="S290" s="21">
        <f t="shared" ref="S290:S321" si="41">S$15</f>
        <v>0.1</v>
      </c>
    </row>
    <row r="291" spans="1:19" s="139" customFormat="1" ht="12.95" customHeight="1">
      <c r="A291" s="95" t="s">
        <v>2947</v>
      </c>
      <c r="B291" s="29" t="s">
        <v>2053</v>
      </c>
      <c r="C291" s="95">
        <v>36074.544000000002</v>
      </c>
      <c r="D291" s="95" t="s">
        <v>2084</v>
      </c>
      <c r="E291" s="151">
        <f t="shared" si="37"/>
        <v>8912.9511419178689</v>
      </c>
      <c r="F291" s="139">
        <f t="shared" si="38"/>
        <v>8913</v>
      </c>
      <c r="G291" s="139">
        <f t="shared" si="34"/>
        <v>-6.6314000003330875E-2</v>
      </c>
      <c r="I291" s="139">
        <f t="shared" si="40"/>
        <v>-6.6314000003330875E-2</v>
      </c>
      <c r="Q291" s="153">
        <f t="shared" si="39"/>
        <v>21056.044000000002</v>
      </c>
      <c r="S291" s="21">
        <f t="shared" si="41"/>
        <v>0.1</v>
      </c>
    </row>
    <row r="292" spans="1:19" s="139" customFormat="1" ht="12.95" customHeight="1">
      <c r="A292" s="95" t="s">
        <v>2953</v>
      </c>
      <c r="B292" s="29" t="s">
        <v>2053</v>
      </c>
      <c r="C292" s="95">
        <v>36081.334000000003</v>
      </c>
      <c r="D292" s="95" t="s">
        <v>2084</v>
      </c>
      <c r="E292" s="151">
        <f t="shared" si="37"/>
        <v>8917.953801653015</v>
      </c>
      <c r="F292" s="139">
        <f t="shared" si="38"/>
        <v>8918</v>
      </c>
      <c r="G292" s="139">
        <f t="shared" si="34"/>
        <v>-6.2703999996301718E-2</v>
      </c>
      <c r="I292" s="139">
        <f t="shared" si="40"/>
        <v>-6.2703999996301718E-2</v>
      </c>
      <c r="Q292" s="153">
        <f t="shared" si="39"/>
        <v>21062.834000000003</v>
      </c>
      <c r="S292" s="21">
        <f t="shared" si="41"/>
        <v>0.1</v>
      </c>
    </row>
    <row r="293" spans="1:19" s="139" customFormat="1" ht="12.95" customHeight="1">
      <c r="A293" s="95" t="s">
        <v>2947</v>
      </c>
      <c r="B293" s="29" t="s">
        <v>2053</v>
      </c>
      <c r="C293" s="95">
        <v>36081.334000000003</v>
      </c>
      <c r="D293" s="95" t="s">
        <v>2084</v>
      </c>
      <c r="E293" s="151">
        <f t="shared" si="37"/>
        <v>8917.953801653015</v>
      </c>
      <c r="F293" s="139">
        <f t="shared" si="38"/>
        <v>8918</v>
      </c>
      <c r="G293" s="139">
        <f t="shared" si="34"/>
        <v>-6.2703999996301718E-2</v>
      </c>
      <c r="I293" s="139">
        <f t="shared" si="40"/>
        <v>-6.2703999996301718E-2</v>
      </c>
      <c r="Q293" s="153">
        <f t="shared" si="39"/>
        <v>21062.834000000003</v>
      </c>
      <c r="S293" s="21">
        <f t="shared" si="41"/>
        <v>0.1</v>
      </c>
    </row>
    <row r="294" spans="1:19" s="139" customFormat="1" ht="12.95" customHeight="1">
      <c r="A294" s="95" t="s">
        <v>2957</v>
      </c>
      <c r="B294" s="29" t="s">
        <v>2053</v>
      </c>
      <c r="C294" s="95">
        <v>36081.336000000003</v>
      </c>
      <c r="D294" s="95" t="s">
        <v>2084</v>
      </c>
      <c r="E294" s="151">
        <f t="shared" si="37"/>
        <v>8917.9552751904939</v>
      </c>
      <c r="F294" s="139">
        <f t="shared" si="38"/>
        <v>8918</v>
      </c>
      <c r="G294" s="139">
        <f t="shared" si="34"/>
        <v>-6.0703999995894264E-2</v>
      </c>
      <c r="I294" s="139">
        <f t="shared" si="40"/>
        <v>-6.0703999995894264E-2</v>
      </c>
      <c r="Q294" s="153">
        <f t="shared" si="39"/>
        <v>21062.836000000003</v>
      </c>
      <c r="S294" s="21">
        <f t="shared" si="41"/>
        <v>0.1</v>
      </c>
    </row>
    <row r="295" spans="1:19" s="139" customFormat="1" ht="12.95" customHeight="1">
      <c r="A295" s="95" t="s">
        <v>2947</v>
      </c>
      <c r="B295" s="29" t="s">
        <v>2053</v>
      </c>
      <c r="C295" s="95">
        <v>36096.258999999998</v>
      </c>
      <c r="D295" s="95" t="s">
        <v>2084</v>
      </c>
      <c r="E295" s="151">
        <f t="shared" si="37"/>
        <v>8928.9500750767329</v>
      </c>
      <c r="F295" s="139">
        <f t="shared" si="38"/>
        <v>8929</v>
      </c>
      <c r="G295" s="139">
        <f t="shared" si="34"/>
        <v>-6.7761999998765532E-2</v>
      </c>
      <c r="I295" s="139">
        <f t="shared" si="40"/>
        <v>-6.7761999998765532E-2</v>
      </c>
      <c r="Q295" s="153">
        <f t="shared" si="39"/>
        <v>21077.758999999998</v>
      </c>
      <c r="S295" s="21">
        <f t="shared" si="41"/>
        <v>0.1</v>
      </c>
    </row>
    <row r="296" spans="1:19" s="139" customFormat="1" ht="12.95" customHeight="1">
      <c r="A296" s="95" t="s">
        <v>2942</v>
      </c>
      <c r="B296" s="29" t="s">
        <v>2053</v>
      </c>
      <c r="C296" s="95">
        <v>36100.337</v>
      </c>
      <c r="D296" s="95" t="s">
        <v>2084</v>
      </c>
      <c r="E296" s="151">
        <f t="shared" si="37"/>
        <v>8931.9546179927765</v>
      </c>
      <c r="F296" s="139">
        <f t="shared" si="38"/>
        <v>8932</v>
      </c>
      <c r="G296" s="139">
        <f t="shared" si="34"/>
        <v>-6.1595999999553896E-2</v>
      </c>
      <c r="I296" s="139">
        <f t="shared" si="40"/>
        <v>-6.1595999999553896E-2</v>
      </c>
      <c r="Q296" s="153">
        <f t="shared" si="39"/>
        <v>21081.837</v>
      </c>
      <c r="S296" s="21">
        <f t="shared" si="41"/>
        <v>0.1</v>
      </c>
    </row>
    <row r="297" spans="1:19" s="139" customFormat="1" ht="12.95" customHeight="1">
      <c r="A297" s="95" t="s">
        <v>2974</v>
      </c>
      <c r="B297" s="29" t="s">
        <v>2053</v>
      </c>
      <c r="C297" s="95">
        <v>36101.694000000003</v>
      </c>
      <c r="D297" s="95" t="s">
        <v>2084</v>
      </c>
      <c r="E297" s="151">
        <f t="shared" si="37"/>
        <v>8932.95441317107</v>
      </c>
      <c r="F297" s="139">
        <f t="shared" si="38"/>
        <v>8933</v>
      </c>
      <c r="G297" s="139">
        <f t="shared" si="34"/>
        <v>-6.1873999999079388E-2</v>
      </c>
      <c r="I297" s="139">
        <f t="shared" si="40"/>
        <v>-6.1873999999079388E-2</v>
      </c>
      <c r="Q297" s="153">
        <f t="shared" si="39"/>
        <v>21083.194000000003</v>
      </c>
      <c r="S297" s="21">
        <f t="shared" si="41"/>
        <v>0.1</v>
      </c>
    </row>
    <row r="298" spans="1:19" s="139" customFormat="1" ht="12.95" customHeight="1">
      <c r="A298" s="95" t="s">
        <v>2953</v>
      </c>
      <c r="B298" s="29" t="s">
        <v>2053</v>
      </c>
      <c r="C298" s="95">
        <v>36104.406000000003</v>
      </c>
      <c r="D298" s="95" t="s">
        <v>2084</v>
      </c>
      <c r="E298" s="151">
        <f t="shared" si="37"/>
        <v>8934.9525299901725</v>
      </c>
      <c r="F298" s="139">
        <f t="shared" si="38"/>
        <v>8935</v>
      </c>
      <c r="G298" s="139">
        <f t="shared" si="34"/>
        <v>-6.4429999998537824E-2</v>
      </c>
      <c r="I298" s="139">
        <f t="shared" si="40"/>
        <v>-6.4429999998537824E-2</v>
      </c>
      <c r="Q298" s="153">
        <f t="shared" si="39"/>
        <v>21085.906000000003</v>
      </c>
      <c r="S298" s="21">
        <f t="shared" si="41"/>
        <v>0.1</v>
      </c>
    </row>
    <row r="299" spans="1:19" s="139" customFormat="1" ht="12.95" customHeight="1">
      <c r="A299" s="95" t="s">
        <v>2957</v>
      </c>
      <c r="B299" s="29" t="s">
        <v>2053</v>
      </c>
      <c r="C299" s="95">
        <v>36104.408000000003</v>
      </c>
      <c r="D299" s="95" t="s">
        <v>2084</v>
      </c>
      <c r="E299" s="151">
        <f t="shared" si="37"/>
        <v>8934.9540035276514</v>
      </c>
      <c r="F299" s="139">
        <f t="shared" si="38"/>
        <v>8935</v>
      </c>
      <c r="G299" s="139">
        <f t="shared" si="34"/>
        <v>-6.242999999813037E-2</v>
      </c>
      <c r="I299" s="139">
        <f t="shared" si="40"/>
        <v>-6.242999999813037E-2</v>
      </c>
      <c r="Q299" s="153">
        <f t="shared" si="39"/>
        <v>21085.908000000003</v>
      </c>
      <c r="S299" s="21">
        <f t="shared" si="41"/>
        <v>0.1</v>
      </c>
    </row>
    <row r="300" spans="1:19" s="139" customFormat="1" ht="12.95" customHeight="1">
      <c r="A300" s="134" t="s">
        <v>2158</v>
      </c>
      <c r="B300" s="113"/>
      <c r="C300" s="98">
        <v>36108.478000000003</v>
      </c>
      <c r="D300" s="134" t="s">
        <v>2084</v>
      </c>
      <c r="E300" s="151">
        <f t="shared" si="37"/>
        <v>8937.9526522937831</v>
      </c>
      <c r="F300" s="139">
        <f t="shared" si="38"/>
        <v>8938</v>
      </c>
      <c r="G300" s="139">
        <f t="shared" si="34"/>
        <v>-6.4264000000548549E-2</v>
      </c>
      <c r="I300" s="139">
        <f t="shared" si="40"/>
        <v>-6.4264000000548549E-2</v>
      </c>
      <c r="Q300" s="153">
        <f t="shared" si="39"/>
        <v>21089.978000000003</v>
      </c>
      <c r="S300" s="21">
        <f t="shared" si="41"/>
        <v>0.1</v>
      </c>
    </row>
    <row r="301" spans="1:19" s="139" customFormat="1" ht="12.95" customHeight="1">
      <c r="A301" s="134" t="s">
        <v>2158</v>
      </c>
      <c r="B301" s="113"/>
      <c r="C301" s="98">
        <v>36108.478000000003</v>
      </c>
      <c r="D301" s="134" t="s">
        <v>2084</v>
      </c>
      <c r="E301" s="151">
        <f t="shared" si="37"/>
        <v>8937.9526522937831</v>
      </c>
      <c r="F301" s="139">
        <f t="shared" si="38"/>
        <v>8938</v>
      </c>
      <c r="G301" s="139">
        <f t="shared" si="34"/>
        <v>-6.4264000000548549E-2</v>
      </c>
      <c r="I301" s="139">
        <f t="shared" si="40"/>
        <v>-6.4264000000548549E-2</v>
      </c>
      <c r="Q301" s="153">
        <f t="shared" si="39"/>
        <v>21089.978000000003</v>
      </c>
      <c r="S301" s="21">
        <f t="shared" si="41"/>
        <v>0.1</v>
      </c>
    </row>
    <row r="302" spans="1:19" s="139" customFormat="1" ht="12.95" customHeight="1">
      <c r="A302" s="134" t="s">
        <v>2158</v>
      </c>
      <c r="B302" s="113"/>
      <c r="C302" s="98">
        <v>36108.478999999999</v>
      </c>
      <c r="D302" s="134" t="s">
        <v>2084</v>
      </c>
      <c r="E302" s="151">
        <f t="shared" si="37"/>
        <v>8937.9533890625189</v>
      </c>
      <c r="F302" s="139">
        <f t="shared" si="38"/>
        <v>8938</v>
      </c>
      <c r="G302" s="139">
        <f t="shared" si="34"/>
        <v>-6.3264000003982801E-2</v>
      </c>
      <c r="I302" s="139">
        <f t="shared" si="40"/>
        <v>-6.3264000003982801E-2</v>
      </c>
      <c r="Q302" s="153">
        <f t="shared" si="39"/>
        <v>21089.978999999999</v>
      </c>
      <c r="S302" s="21">
        <f t="shared" si="41"/>
        <v>0.1</v>
      </c>
    </row>
    <row r="303" spans="1:19" s="139" customFormat="1" ht="12.95" customHeight="1">
      <c r="A303" s="134" t="s">
        <v>2158</v>
      </c>
      <c r="B303" s="113"/>
      <c r="C303" s="98">
        <v>36108.482000000004</v>
      </c>
      <c r="D303" s="134" t="s">
        <v>2084</v>
      </c>
      <c r="E303" s="151">
        <f t="shared" si="37"/>
        <v>8937.9555993687391</v>
      </c>
      <c r="F303" s="139">
        <f t="shared" si="38"/>
        <v>8938</v>
      </c>
      <c r="G303" s="139">
        <f t="shared" si="34"/>
        <v>-6.0263999999733642E-2</v>
      </c>
      <c r="I303" s="139">
        <f t="shared" si="40"/>
        <v>-6.0263999999733642E-2</v>
      </c>
      <c r="Q303" s="153">
        <f t="shared" si="39"/>
        <v>21089.982000000004</v>
      </c>
      <c r="S303" s="21">
        <f t="shared" si="41"/>
        <v>0.1</v>
      </c>
    </row>
    <row r="304" spans="1:19" s="139" customFormat="1" ht="12.95" customHeight="1">
      <c r="A304" s="95" t="s">
        <v>2953</v>
      </c>
      <c r="B304" s="29" t="s">
        <v>2053</v>
      </c>
      <c r="C304" s="95">
        <v>36112.548999999999</v>
      </c>
      <c r="D304" s="95" t="s">
        <v>2084</v>
      </c>
      <c r="E304" s="151">
        <f t="shared" si="37"/>
        <v>8940.9520378286525</v>
      </c>
      <c r="F304" s="139">
        <f t="shared" si="38"/>
        <v>8941</v>
      </c>
      <c r="G304" s="139">
        <f t="shared" si="34"/>
        <v>-6.5097999999125022E-2</v>
      </c>
      <c r="I304" s="139">
        <f t="shared" si="40"/>
        <v>-6.5097999999125022E-2</v>
      </c>
      <c r="Q304" s="153">
        <f t="shared" si="39"/>
        <v>21094.048999999999</v>
      </c>
      <c r="S304" s="21">
        <f t="shared" si="41"/>
        <v>0.1</v>
      </c>
    </row>
    <row r="305" spans="1:19" s="139" customFormat="1" ht="12.95" customHeight="1">
      <c r="A305" s="95" t="s">
        <v>2957</v>
      </c>
      <c r="B305" s="29" t="s">
        <v>2053</v>
      </c>
      <c r="C305" s="95">
        <v>36119.338000000003</v>
      </c>
      <c r="D305" s="95" t="s">
        <v>2084</v>
      </c>
      <c r="E305" s="151">
        <f t="shared" si="37"/>
        <v>8945.9539607950646</v>
      </c>
      <c r="F305" s="139">
        <f t="shared" si="38"/>
        <v>8946</v>
      </c>
      <c r="G305" s="139">
        <f t="shared" si="34"/>
        <v>-6.2487999995937571E-2</v>
      </c>
      <c r="I305" s="139">
        <f t="shared" si="40"/>
        <v>-6.2487999995937571E-2</v>
      </c>
      <c r="Q305" s="153">
        <f t="shared" si="39"/>
        <v>21100.838000000003</v>
      </c>
      <c r="S305" s="21">
        <f t="shared" si="41"/>
        <v>0.1</v>
      </c>
    </row>
    <row r="306" spans="1:19" s="139" customFormat="1" ht="12.95" customHeight="1">
      <c r="A306" s="95" t="s">
        <v>2942</v>
      </c>
      <c r="B306" s="29" t="s">
        <v>2053</v>
      </c>
      <c r="C306" s="95">
        <v>36138.339</v>
      </c>
      <c r="D306" s="95" t="s">
        <v>2084</v>
      </c>
      <c r="E306" s="151">
        <f t="shared" si="37"/>
        <v>8959.9533035973473</v>
      </c>
      <c r="F306" s="139">
        <f t="shared" si="38"/>
        <v>8960</v>
      </c>
      <c r="G306" s="139">
        <f t="shared" ref="G306:G364" si="42">+C306-(C$7+F306*C$8)</f>
        <v>-6.3379999999597203E-2</v>
      </c>
      <c r="I306" s="139">
        <f t="shared" si="40"/>
        <v>-6.3379999999597203E-2</v>
      </c>
      <c r="Q306" s="153">
        <f t="shared" si="39"/>
        <v>21119.839</v>
      </c>
      <c r="S306" s="21">
        <f t="shared" si="41"/>
        <v>0.1</v>
      </c>
    </row>
    <row r="307" spans="1:19" s="139" customFormat="1" ht="12.95" customHeight="1">
      <c r="A307" s="95" t="s">
        <v>2957</v>
      </c>
      <c r="B307" s="29" t="s">
        <v>2053</v>
      </c>
      <c r="C307" s="95">
        <v>36138.339999999997</v>
      </c>
      <c r="D307" s="95" t="s">
        <v>2084</v>
      </c>
      <c r="E307" s="151">
        <f t="shared" si="37"/>
        <v>8959.9540403660831</v>
      </c>
      <c r="F307" s="139">
        <f t="shared" si="38"/>
        <v>8960</v>
      </c>
      <c r="G307" s="139">
        <f t="shared" si="42"/>
        <v>-6.2380000003031455E-2</v>
      </c>
      <c r="I307" s="139">
        <f t="shared" si="40"/>
        <v>-6.2380000003031455E-2</v>
      </c>
      <c r="Q307" s="153">
        <f t="shared" si="39"/>
        <v>21119.839999999997</v>
      </c>
      <c r="S307" s="21">
        <f t="shared" si="41"/>
        <v>0.1</v>
      </c>
    </row>
    <row r="308" spans="1:19" s="139" customFormat="1" ht="12.95" customHeight="1">
      <c r="A308" s="134" t="s">
        <v>2158</v>
      </c>
      <c r="B308" s="113"/>
      <c r="C308" s="98">
        <v>36172.271999999997</v>
      </c>
      <c r="D308" s="134" t="s">
        <v>2084</v>
      </c>
      <c r="E308" s="151">
        <f t="shared" si="37"/>
        <v>8984.9540772045202</v>
      </c>
      <c r="F308" s="139">
        <f t="shared" si="38"/>
        <v>8985</v>
      </c>
      <c r="G308" s="139">
        <f t="shared" si="42"/>
        <v>-6.2330000000656582E-2</v>
      </c>
      <c r="I308" s="139">
        <f t="shared" si="40"/>
        <v>-6.2330000000656582E-2</v>
      </c>
      <c r="Q308" s="153">
        <f t="shared" si="39"/>
        <v>21153.771999999997</v>
      </c>
      <c r="S308" s="21">
        <f t="shared" si="41"/>
        <v>0.1</v>
      </c>
    </row>
    <row r="309" spans="1:19" s="139" customFormat="1" ht="12.95" customHeight="1">
      <c r="A309" s="134" t="s">
        <v>2158</v>
      </c>
      <c r="B309" s="113"/>
      <c r="C309" s="98">
        <v>36172.273000000001</v>
      </c>
      <c r="D309" s="134" t="s">
        <v>2084</v>
      </c>
      <c r="E309" s="151">
        <f t="shared" si="37"/>
        <v>8984.9548139732615</v>
      </c>
      <c r="F309" s="139">
        <f t="shared" si="38"/>
        <v>8985</v>
      </c>
      <c r="G309" s="139">
        <f t="shared" si="42"/>
        <v>-6.1329999996814877E-2</v>
      </c>
      <c r="I309" s="139">
        <f t="shared" si="40"/>
        <v>-6.1329999996814877E-2</v>
      </c>
      <c r="Q309" s="153">
        <f t="shared" si="39"/>
        <v>21153.773000000001</v>
      </c>
      <c r="S309" s="21">
        <f t="shared" si="41"/>
        <v>0.1</v>
      </c>
    </row>
    <row r="310" spans="1:19" s="139" customFormat="1" ht="12.95" customHeight="1">
      <c r="A310" s="134" t="s">
        <v>2157</v>
      </c>
      <c r="B310" s="113"/>
      <c r="C310" s="98">
        <v>36233.35</v>
      </c>
      <c r="D310" s="134" t="s">
        <v>2084</v>
      </c>
      <c r="E310" s="151">
        <f t="shared" si="37"/>
        <v>9029.9544382212025</v>
      </c>
      <c r="F310" s="139">
        <f t="shared" si="38"/>
        <v>9030</v>
      </c>
      <c r="G310" s="139">
        <f t="shared" si="42"/>
        <v>-6.1840000002121087E-2</v>
      </c>
      <c r="I310" s="139">
        <f t="shared" si="40"/>
        <v>-6.1840000002121087E-2</v>
      </c>
      <c r="Q310" s="153">
        <f t="shared" si="39"/>
        <v>21214.85</v>
      </c>
      <c r="S310" s="21">
        <f t="shared" si="41"/>
        <v>0.1</v>
      </c>
    </row>
    <row r="311" spans="1:19" s="139" customFormat="1" ht="12.95" customHeight="1">
      <c r="A311" s="134" t="s">
        <v>2157</v>
      </c>
      <c r="B311" s="113"/>
      <c r="C311" s="98">
        <v>36233.351000000002</v>
      </c>
      <c r="D311" s="134" t="s">
        <v>2084</v>
      </c>
      <c r="E311" s="151">
        <f t="shared" si="37"/>
        <v>9029.9551749899438</v>
      </c>
      <c r="F311" s="139">
        <f t="shared" si="38"/>
        <v>9030</v>
      </c>
      <c r="G311" s="139">
        <f t="shared" si="42"/>
        <v>-6.0839999998279382E-2</v>
      </c>
      <c r="I311" s="139">
        <f t="shared" si="40"/>
        <v>-6.0839999998279382E-2</v>
      </c>
      <c r="Q311" s="153">
        <f t="shared" si="39"/>
        <v>21214.851000000002</v>
      </c>
      <c r="S311" s="21">
        <f t="shared" si="41"/>
        <v>0.1</v>
      </c>
    </row>
    <row r="312" spans="1:19" s="139" customFormat="1" ht="12.95" customHeight="1">
      <c r="A312" s="134" t="s">
        <v>2157</v>
      </c>
      <c r="B312" s="113"/>
      <c r="C312" s="98">
        <v>36233.353000000003</v>
      </c>
      <c r="D312" s="134" t="s">
        <v>2084</v>
      </c>
      <c r="E312" s="151">
        <f t="shared" si="37"/>
        <v>9029.9566485274227</v>
      </c>
      <c r="F312" s="139">
        <f t="shared" si="38"/>
        <v>9030</v>
      </c>
      <c r="G312" s="139">
        <f t="shared" si="42"/>
        <v>-5.8839999997871928E-2</v>
      </c>
      <c r="I312" s="139">
        <f t="shared" si="40"/>
        <v>-5.8839999997871928E-2</v>
      </c>
      <c r="Q312" s="153">
        <f t="shared" si="39"/>
        <v>21214.853000000003</v>
      </c>
      <c r="S312" s="21">
        <f t="shared" si="41"/>
        <v>0.1</v>
      </c>
    </row>
    <row r="313" spans="1:19" s="139" customFormat="1" ht="12.95" customHeight="1">
      <c r="A313" s="95" t="s">
        <v>3012</v>
      </c>
      <c r="B313" s="29" t="s">
        <v>2053</v>
      </c>
      <c r="C313" s="95">
        <v>36408.440999999999</v>
      </c>
      <c r="D313" s="95" t="s">
        <v>2084</v>
      </c>
      <c r="E313" s="151">
        <f t="shared" si="37"/>
        <v>9158.9560134327658</v>
      </c>
      <c r="F313" s="139">
        <f t="shared" si="38"/>
        <v>9159</v>
      </c>
      <c r="G313" s="139">
        <f t="shared" si="42"/>
        <v>-5.9702000005927403E-2</v>
      </c>
      <c r="I313" s="139">
        <f t="shared" si="40"/>
        <v>-5.9702000005927403E-2</v>
      </c>
      <c r="Q313" s="153">
        <f t="shared" si="39"/>
        <v>21389.940999999999</v>
      </c>
      <c r="S313" s="21">
        <f t="shared" si="41"/>
        <v>0.1</v>
      </c>
    </row>
    <row r="314" spans="1:19" s="139" customFormat="1" ht="12.95" customHeight="1">
      <c r="A314" s="95" t="s">
        <v>3012</v>
      </c>
      <c r="B314" s="29" t="s">
        <v>2053</v>
      </c>
      <c r="C314" s="95">
        <v>36427.438999999998</v>
      </c>
      <c r="D314" s="95" t="s">
        <v>2084</v>
      </c>
      <c r="E314" s="151">
        <f t="shared" si="37"/>
        <v>9172.9531459288355</v>
      </c>
      <c r="F314" s="139">
        <f t="shared" si="38"/>
        <v>9173</v>
      </c>
      <c r="G314" s="139">
        <f t="shared" si="42"/>
        <v>-6.3594000006560236E-2</v>
      </c>
      <c r="I314" s="139">
        <f t="shared" si="40"/>
        <v>-6.3594000006560236E-2</v>
      </c>
      <c r="Q314" s="153">
        <f t="shared" si="39"/>
        <v>21408.938999999998</v>
      </c>
      <c r="S314" s="21">
        <f t="shared" si="41"/>
        <v>0.1</v>
      </c>
    </row>
    <row r="315" spans="1:19" s="139" customFormat="1" ht="12.95" customHeight="1">
      <c r="A315" s="95" t="s">
        <v>2974</v>
      </c>
      <c r="B315" s="29" t="s">
        <v>2053</v>
      </c>
      <c r="C315" s="95">
        <v>36427.442000000003</v>
      </c>
      <c r="D315" s="95" t="s">
        <v>2084</v>
      </c>
      <c r="E315" s="151">
        <f t="shared" si="37"/>
        <v>9172.9553562350538</v>
      </c>
      <c r="F315" s="139">
        <f t="shared" si="38"/>
        <v>9173</v>
      </c>
      <c r="G315" s="139">
        <f t="shared" si="42"/>
        <v>-6.0594000002311077E-2</v>
      </c>
      <c r="I315" s="139">
        <f t="shared" si="40"/>
        <v>-6.0594000002311077E-2</v>
      </c>
      <c r="Q315" s="153">
        <f t="shared" si="39"/>
        <v>21408.942000000003</v>
      </c>
      <c r="S315" s="21">
        <f t="shared" si="41"/>
        <v>0.1</v>
      </c>
    </row>
    <row r="316" spans="1:19" s="139" customFormat="1" ht="12.95" customHeight="1">
      <c r="A316" s="134" t="s">
        <v>2157</v>
      </c>
      <c r="B316" s="113"/>
      <c r="C316" s="98">
        <v>36431.512999999999</v>
      </c>
      <c r="D316" s="134" t="s">
        <v>2084</v>
      </c>
      <c r="E316" s="151">
        <f t="shared" si="37"/>
        <v>9175.9547417699232</v>
      </c>
      <c r="F316" s="139">
        <f t="shared" si="38"/>
        <v>9176</v>
      </c>
      <c r="G316" s="139">
        <f t="shared" si="42"/>
        <v>-6.142800000088755E-2</v>
      </c>
      <c r="I316" s="139">
        <f t="shared" si="40"/>
        <v>-6.142800000088755E-2</v>
      </c>
      <c r="Q316" s="153">
        <f t="shared" si="39"/>
        <v>21413.012999999999</v>
      </c>
      <c r="S316" s="21">
        <f t="shared" si="41"/>
        <v>0.1</v>
      </c>
    </row>
    <row r="317" spans="1:19" s="139" customFormat="1" ht="12.95" customHeight="1">
      <c r="A317" s="95" t="s">
        <v>2974</v>
      </c>
      <c r="B317" s="29" t="s">
        <v>2053</v>
      </c>
      <c r="C317" s="95">
        <v>36435.582999999999</v>
      </c>
      <c r="D317" s="95" t="s">
        <v>2084</v>
      </c>
      <c r="E317" s="151">
        <f t="shared" si="37"/>
        <v>9178.9533905360568</v>
      </c>
      <c r="F317" s="139">
        <f t="shared" si="38"/>
        <v>9179</v>
      </c>
      <c r="G317" s="139">
        <f t="shared" si="42"/>
        <v>-6.3262000003305729E-2</v>
      </c>
      <c r="I317" s="139">
        <f t="shared" si="40"/>
        <v>-6.3262000003305729E-2</v>
      </c>
      <c r="Q317" s="153">
        <f t="shared" si="39"/>
        <v>21417.082999999999</v>
      </c>
      <c r="S317" s="21">
        <f t="shared" si="41"/>
        <v>0.1</v>
      </c>
    </row>
    <row r="318" spans="1:19" s="139" customFormat="1" ht="12.95" customHeight="1">
      <c r="A318" s="95" t="s">
        <v>2974</v>
      </c>
      <c r="B318" s="29" t="s">
        <v>2053</v>
      </c>
      <c r="C318" s="95">
        <v>36454.584000000003</v>
      </c>
      <c r="D318" s="95" t="s">
        <v>2084</v>
      </c>
      <c r="E318" s="151">
        <f t="shared" si="37"/>
        <v>9192.9527333383448</v>
      </c>
      <c r="F318" s="139">
        <f t="shared" si="38"/>
        <v>9193</v>
      </c>
      <c r="G318" s="139">
        <f t="shared" si="42"/>
        <v>-6.4153999999689404E-2</v>
      </c>
      <c r="I318" s="139">
        <f t="shared" si="40"/>
        <v>-6.4153999999689404E-2</v>
      </c>
      <c r="Q318" s="153">
        <f t="shared" si="39"/>
        <v>21436.084000000003</v>
      </c>
      <c r="S318" s="21">
        <f t="shared" si="41"/>
        <v>0.1</v>
      </c>
    </row>
    <row r="319" spans="1:19" s="139" customFormat="1" ht="12.95" customHeight="1">
      <c r="A319" s="95" t="s">
        <v>3012</v>
      </c>
      <c r="B319" s="29" t="s">
        <v>2053</v>
      </c>
      <c r="C319" s="95">
        <v>36461.375999999997</v>
      </c>
      <c r="D319" s="95" t="s">
        <v>2084</v>
      </c>
      <c r="E319" s="151">
        <f t="shared" si="37"/>
        <v>9197.9568666109644</v>
      </c>
      <c r="F319" s="139">
        <f t="shared" si="38"/>
        <v>9198</v>
      </c>
      <c r="G319" s="139">
        <f t="shared" si="42"/>
        <v>-5.8544000006804708E-2</v>
      </c>
      <c r="I319" s="139">
        <f t="shared" si="40"/>
        <v>-5.8544000006804708E-2</v>
      </c>
      <c r="Q319" s="153">
        <f t="shared" si="39"/>
        <v>21442.875999999997</v>
      </c>
      <c r="S319" s="21">
        <f t="shared" si="41"/>
        <v>0.1</v>
      </c>
    </row>
    <row r="320" spans="1:19" s="139" customFormat="1" ht="12.95" customHeight="1">
      <c r="A320" s="95" t="s">
        <v>3030</v>
      </c>
      <c r="B320" s="29" t="s">
        <v>2053</v>
      </c>
      <c r="C320" s="95">
        <v>36461.375999999997</v>
      </c>
      <c r="D320" s="95" t="s">
        <v>2084</v>
      </c>
      <c r="E320" s="151">
        <f t="shared" si="37"/>
        <v>9197.9568666109644</v>
      </c>
      <c r="F320" s="139">
        <f t="shared" si="38"/>
        <v>9198</v>
      </c>
      <c r="G320" s="139">
        <f t="shared" si="42"/>
        <v>-5.8544000006804708E-2</v>
      </c>
      <c r="I320" s="139">
        <f t="shared" si="40"/>
        <v>-5.8544000006804708E-2</v>
      </c>
      <c r="Q320" s="153">
        <f t="shared" si="39"/>
        <v>21442.875999999997</v>
      </c>
      <c r="S320" s="21">
        <f t="shared" si="41"/>
        <v>0.1</v>
      </c>
    </row>
    <row r="321" spans="1:19" s="139" customFormat="1" ht="12.95" customHeight="1">
      <c r="A321" s="134" t="s">
        <v>2157</v>
      </c>
      <c r="B321" s="113"/>
      <c r="C321" s="98">
        <v>36476.305</v>
      </c>
      <c r="D321" s="134" t="s">
        <v>2084</v>
      </c>
      <c r="E321" s="151">
        <f t="shared" si="37"/>
        <v>9208.9560871096419</v>
      </c>
      <c r="F321" s="139">
        <f t="shared" si="38"/>
        <v>9209</v>
      </c>
      <c r="G321" s="139">
        <f t="shared" si="42"/>
        <v>-5.9602000001177657E-2</v>
      </c>
      <c r="I321" s="139">
        <f t="shared" si="40"/>
        <v>-5.9602000001177657E-2</v>
      </c>
      <c r="Q321" s="153">
        <f t="shared" si="39"/>
        <v>21457.805</v>
      </c>
      <c r="S321" s="21">
        <f t="shared" si="41"/>
        <v>0.1</v>
      </c>
    </row>
    <row r="322" spans="1:19" s="139" customFormat="1" ht="12.95" customHeight="1">
      <c r="A322" s="134" t="s">
        <v>2157</v>
      </c>
      <c r="B322" s="113"/>
      <c r="C322" s="98">
        <v>36476.305999999997</v>
      </c>
      <c r="D322" s="134" t="s">
        <v>2084</v>
      </c>
      <c r="E322" s="151">
        <f t="shared" si="37"/>
        <v>9208.9568238783777</v>
      </c>
      <c r="F322" s="139">
        <f t="shared" si="38"/>
        <v>9209</v>
      </c>
      <c r="G322" s="139">
        <f t="shared" si="42"/>
        <v>-5.8602000004611909E-2</v>
      </c>
      <c r="I322" s="139">
        <f t="shared" ref="I322:I329" si="43">$G322</f>
        <v>-5.8602000004611909E-2</v>
      </c>
      <c r="Q322" s="153">
        <f t="shared" si="39"/>
        <v>21457.805999999997</v>
      </c>
      <c r="S322" s="21">
        <f t="shared" ref="S322:S329" si="44">S$15</f>
        <v>0.1</v>
      </c>
    </row>
    <row r="323" spans="1:19" s="139" customFormat="1" ht="12.95" customHeight="1">
      <c r="A323" s="95" t="s">
        <v>3012</v>
      </c>
      <c r="B323" s="29" t="s">
        <v>2053</v>
      </c>
      <c r="C323" s="95">
        <v>36484.446000000004</v>
      </c>
      <c r="D323" s="95" t="s">
        <v>2084</v>
      </c>
      <c r="E323" s="151">
        <f t="shared" si="37"/>
        <v>9214.9541214106484</v>
      </c>
      <c r="F323" s="139">
        <f t="shared" si="38"/>
        <v>9215</v>
      </c>
      <c r="G323" s="139">
        <f t="shared" si="42"/>
        <v>-6.2269999994896352E-2</v>
      </c>
      <c r="I323" s="139">
        <f t="shared" si="43"/>
        <v>-6.2269999994896352E-2</v>
      </c>
      <c r="Q323" s="153">
        <f t="shared" si="39"/>
        <v>21465.946000000004</v>
      </c>
      <c r="S323" s="21">
        <f t="shared" si="44"/>
        <v>0.1</v>
      </c>
    </row>
    <row r="324" spans="1:19" s="139" customFormat="1" ht="12.95" customHeight="1">
      <c r="A324" s="95" t="s">
        <v>3012</v>
      </c>
      <c r="B324" s="29" t="s">
        <v>2053</v>
      </c>
      <c r="C324" s="95">
        <v>36488.519</v>
      </c>
      <c r="D324" s="95" t="s">
        <v>2084</v>
      </c>
      <c r="E324" s="151">
        <f t="shared" si="37"/>
        <v>9217.9549804829967</v>
      </c>
      <c r="F324" s="139">
        <f t="shared" si="38"/>
        <v>9218</v>
      </c>
      <c r="G324" s="139">
        <f t="shared" si="42"/>
        <v>-6.110400000034133E-2</v>
      </c>
      <c r="I324" s="139">
        <f t="shared" si="43"/>
        <v>-6.110400000034133E-2</v>
      </c>
      <c r="Q324" s="153">
        <f t="shared" si="39"/>
        <v>21470.019</v>
      </c>
      <c r="S324" s="21">
        <f t="shared" si="44"/>
        <v>0.1</v>
      </c>
    </row>
    <row r="325" spans="1:19" s="139" customFormat="1" ht="12.95" customHeight="1">
      <c r="A325" s="95" t="s">
        <v>3012</v>
      </c>
      <c r="B325" s="29" t="s">
        <v>2053</v>
      </c>
      <c r="C325" s="95">
        <v>36495.303999999996</v>
      </c>
      <c r="D325" s="95" t="s">
        <v>2084</v>
      </c>
      <c r="E325" s="151">
        <f t="shared" si="37"/>
        <v>9222.9539563744456</v>
      </c>
      <c r="F325" s="139">
        <f t="shared" si="38"/>
        <v>9223</v>
      </c>
      <c r="G325" s="139">
        <f t="shared" si="42"/>
        <v>-6.2494000005244743E-2</v>
      </c>
      <c r="I325" s="139">
        <f t="shared" si="43"/>
        <v>-6.2494000005244743E-2</v>
      </c>
      <c r="Q325" s="153">
        <f t="shared" si="39"/>
        <v>21476.803999999996</v>
      </c>
      <c r="S325" s="21">
        <f t="shared" si="44"/>
        <v>0.1</v>
      </c>
    </row>
    <row r="326" spans="1:19" s="139" customFormat="1" ht="12.95" customHeight="1">
      <c r="A326" s="95" t="s">
        <v>3012</v>
      </c>
      <c r="B326" s="29" t="s">
        <v>2053</v>
      </c>
      <c r="C326" s="95">
        <v>36518.377</v>
      </c>
      <c r="D326" s="95" t="s">
        <v>2084</v>
      </c>
      <c r="E326" s="151">
        <f t="shared" si="37"/>
        <v>9239.9534214803443</v>
      </c>
      <c r="F326" s="139">
        <f t="shared" si="38"/>
        <v>9240</v>
      </c>
      <c r="G326" s="139">
        <f t="shared" si="42"/>
        <v>-6.3220000003639143E-2</v>
      </c>
      <c r="I326" s="139">
        <f t="shared" si="43"/>
        <v>-6.3220000003639143E-2</v>
      </c>
      <c r="Q326" s="153">
        <f t="shared" si="39"/>
        <v>21499.877</v>
      </c>
      <c r="S326" s="21">
        <f t="shared" si="44"/>
        <v>0.1</v>
      </c>
    </row>
    <row r="327" spans="1:19" s="139" customFormat="1" ht="12.95" customHeight="1">
      <c r="A327" s="95" t="s">
        <v>3012</v>
      </c>
      <c r="B327" s="29" t="s">
        <v>2053</v>
      </c>
      <c r="C327" s="95">
        <v>36529.235000000001</v>
      </c>
      <c r="D327" s="95" t="s">
        <v>2084</v>
      </c>
      <c r="E327" s="151">
        <f t="shared" si="37"/>
        <v>9247.953256444147</v>
      </c>
      <c r="F327" s="139">
        <f t="shared" si="38"/>
        <v>9248</v>
      </c>
      <c r="G327" s="139">
        <f t="shared" si="42"/>
        <v>-6.3443999999435619E-2</v>
      </c>
      <c r="I327" s="139">
        <f t="shared" si="43"/>
        <v>-6.3443999999435619E-2</v>
      </c>
      <c r="Q327" s="153">
        <f t="shared" si="39"/>
        <v>21510.735000000001</v>
      </c>
      <c r="S327" s="21">
        <f t="shared" si="44"/>
        <v>0.1</v>
      </c>
    </row>
    <row r="328" spans="1:19" s="139" customFormat="1" ht="12.95" customHeight="1">
      <c r="A328" s="95" t="s">
        <v>3012</v>
      </c>
      <c r="B328" s="29" t="s">
        <v>2053</v>
      </c>
      <c r="C328" s="95">
        <v>36544.167999999998</v>
      </c>
      <c r="D328" s="95" t="s">
        <v>2084</v>
      </c>
      <c r="E328" s="151">
        <f t="shared" si="37"/>
        <v>9258.9554240177749</v>
      </c>
      <c r="F328" s="139">
        <f t="shared" si="38"/>
        <v>9259</v>
      </c>
      <c r="G328" s="139">
        <f t="shared" si="42"/>
        <v>-6.0502000000269618E-2</v>
      </c>
      <c r="I328" s="139">
        <f t="shared" si="43"/>
        <v>-6.0502000000269618E-2</v>
      </c>
      <c r="Q328" s="153">
        <f t="shared" si="39"/>
        <v>21525.667999999998</v>
      </c>
      <c r="S328" s="21">
        <f t="shared" si="44"/>
        <v>0.1</v>
      </c>
    </row>
    <row r="329" spans="1:19" s="139" customFormat="1" ht="12.95" customHeight="1">
      <c r="A329" s="95" t="s">
        <v>3012</v>
      </c>
      <c r="B329" s="29" t="s">
        <v>2053</v>
      </c>
      <c r="C329" s="95">
        <v>36548.237000000001</v>
      </c>
      <c r="D329" s="95" t="s">
        <v>2084</v>
      </c>
      <c r="E329" s="151">
        <f t="shared" si="37"/>
        <v>9261.9533360151727</v>
      </c>
      <c r="F329" s="139">
        <f t="shared" si="38"/>
        <v>9262</v>
      </c>
      <c r="G329" s="139">
        <f t="shared" si="42"/>
        <v>-6.3335999999253545E-2</v>
      </c>
      <c r="I329" s="139">
        <f t="shared" si="43"/>
        <v>-6.3335999999253545E-2</v>
      </c>
      <c r="Q329" s="153">
        <f t="shared" si="39"/>
        <v>21529.737000000001</v>
      </c>
      <c r="S329" s="21">
        <f t="shared" si="44"/>
        <v>0.1</v>
      </c>
    </row>
    <row r="330" spans="1:19" s="139" customFormat="1" ht="12.95" customHeight="1">
      <c r="A330" s="49" t="s">
        <v>2083</v>
      </c>
      <c r="B330" s="50"/>
      <c r="C330" s="49">
        <v>36609.325899999996</v>
      </c>
      <c r="D330" s="49" t="s">
        <v>1923</v>
      </c>
      <c r="E330" s="139">
        <f t="shared" si="37"/>
        <v>9306.9617278111018</v>
      </c>
      <c r="F330" s="139">
        <f t="shared" si="38"/>
        <v>9307</v>
      </c>
      <c r="G330" s="139">
        <f t="shared" si="42"/>
        <v>-5.1946000006864779E-2</v>
      </c>
      <c r="H330" s="139">
        <f>$G330</f>
        <v>-5.1946000006864779E-2</v>
      </c>
      <c r="I330" s="140"/>
      <c r="Q330" s="153">
        <f t="shared" si="39"/>
        <v>21590.825899999996</v>
      </c>
      <c r="S330" s="114">
        <f>S$14</f>
        <v>0.2</v>
      </c>
    </row>
    <row r="331" spans="1:19" s="139" customFormat="1" ht="12.95" customHeight="1">
      <c r="A331" s="49" t="s">
        <v>2083</v>
      </c>
      <c r="B331" s="50"/>
      <c r="C331" s="49">
        <v>36822.414799999999</v>
      </c>
      <c r="D331" s="49" t="s">
        <v>1923</v>
      </c>
      <c r="E331" s="139">
        <f t="shared" si="37"/>
        <v>9463.9589678754073</v>
      </c>
      <c r="F331" s="139">
        <f t="shared" si="38"/>
        <v>9464</v>
      </c>
      <c r="G331" s="139">
        <f t="shared" si="42"/>
        <v>-5.5692000001727138E-2</v>
      </c>
      <c r="H331" s="139">
        <f>$G331</f>
        <v>-5.5692000001727138E-2</v>
      </c>
      <c r="I331" s="140"/>
      <c r="Q331" s="153">
        <f t="shared" si="39"/>
        <v>21803.914799999999</v>
      </c>
      <c r="S331" s="114">
        <f>S$14</f>
        <v>0.2</v>
      </c>
    </row>
    <row r="332" spans="1:19" s="139" customFormat="1" ht="12.95" customHeight="1">
      <c r="A332" s="49" t="s">
        <v>2083</v>
      </c>
      <c r="B332" s="50"/>
      <c r="C332" s="49">
        <v>36830.559000000001</v>
      </c>
      <c r="D332" s="49" t="s">
        <v>1923</v>
      </c>
      <c r="E332" s="139">
        <f t="shared" si="37"/>
        <v>9469.959359836379</v>
      </c>
      <c r="F332" s="139">
        <f t="shared" si="38"/>
        <v>9470</v>
      </c>
      <c r="G332" s="139">
        <f t="shared" si="42"/>
        <v>-5.5159999996249098E-2</v>
      </c>
      <c r="H332" s="139">
        <f>$G332</f>
        <v>-5.5159999996249098E-2</v>
      </c>
      <c r="I332" s="140"/>
      <c r="Q332" s="153">
        <f t="shared" si="39"/>
        <v>21812.059000000001</v>
      </c>
      <c r="S332" s="114">
        <f>S$14</f>
        <v>0.2</v>
      </c>
    </row>
    <row r="333" spans="1:19" s="139" customFormat="1" ht="12.95" customHeight="1">
      <c r="A333" s="95" t="s">
        <v>3070</v>
      </c>
      <c r="B333" s="29" t="s">
        <v>2053</v>
      </c>
      <c r="C333" s="95">
        <v>36833.267800000001</v>
      </c>
      <c r="D333" s="95" t="s">
        <v>2084</v>
      </c>
      <c r="E333" s="151">
        <f t="shared" si="37"/>
        <v>9471.95511899552</v>
      </c>
      <c r="F333" s="139">
        <f t="shared" si="38"/>
        <v>9472</v>
      </c>
      <c r="G333" s="139">
        <f t="shared" si="42"/>
        <v>-6.0916000002180226E-2</v>
      </c>
      <c r="H333" s="140">
        <f>G333</f>
        <v>-6.0916000002180226E-2</v>
      </c>
      <c r="I333" s="140"/>
      <c r="Q333" s="153">
        <f t="shared" si="39"/>
        <v>21814.767800000001</v>
      </c>
      <c r="S333" s="114">
        <f>S$14</f>
        <v>0.2</v>
      </c>
    </row>
    <row r="334" spans="1:19" s="139" customFormat="1" ht="12.95" customHeight="1">
      <c r="A334" s="134" t="s">
        <v>2157</v>
      </c>
      <c r="B334" s="113"/>
      <c r="C334" s="98">
        <v>36841.415999999997</v>
      </c>
      <c r="D334" s="134" t="s">
        <v>2084</v>
      </c>
      <c r="E334" s="151">
        <f t="shared" si="37"/>
        <v>9477.9584580314404</v>
      </c>
      <c r="F334" s="139">
        <f t="shared" si="38"/>
        <v>9478</v>
      </c>
      <c r="G334" s="139">
        <f t="shared" si="42"/>
        <v>-5.6384000003163237E-2</v>
      </c>
      <c r="I334" s="139">
        <f>$G334</f>
        <v>-5.6384000003163237E-2</v>
      </c>
      <c r="Q334" s="153">
        <f t="shared" si="39"/>
        <v>21822.915999999997</v>
      </c>
      <c r="S334" s="21">
        <f>S$15</f>
        <v>0.1</v>
      </c>
    </row>
    <row r="335" spans="1:19" s="139" customFormat="1" ht="12.95" customHeight="1">
      <c r="A335" s="95" t="s">
        <v>2927</v>
      </c>
      <c r="B335" s="29" t="s">
        <v>2053</v>
      </c>
      <c r="C335" s="95">
        <v>36845.478999999999</v>
      </c>
      <c r="D335" s="95" t="s">
        <v>2084</v>
      </c>
      <c r="E335" s="151">
        <f t="shared" si="37"/>
        <v>9480.9519494164051</v>
      </c>
      <c r="F335" s="139">
        <f t="shared" si="38"/>
        <v>9481</v>
      </c>
      <c r="G335" s="139">
        <f t="shared" si="42"/>
        <v>-6.5218000003369525E-2</v>
      </c>
      <c r="I335" s="140">
        <f>G335</f>
        <v>-6.5218000003369525E-2</v>
      </c>
      <c r="Q335" s="153">
        <f t="shared" si="39"/>
        <v>21826.978999999999</v>
      </c>
      <c r="S335" s="21">
        <f>S$15</f>
        <v>0.1</v>
      </c>
    </row>
    <row r="336" spans="1:19" s="139" customFormat="1" ht="12.95" customHeight="1">
      <c r="A336" s="95" t="s">
        <v>3070</v>
      </c>
      <c r="B336" s="29" t="s">
        <v>2053</v>
      </c>
      <c r="C336" s="95">
        <v>36894.350400000003</v>
      </c>
      <c r="D336" s="95" t="s">
        <v>2084</v>
      </c>
      <c r="E336" s="151">
        <f t="shared" si="37"/>
        <v>9516.9588691484005</v>
      </c>
      <c r="F336" s="139">
        <f t="shared" si="38"/>
        <v>9517</v>
      </c>
      <c r="G336" s="139">
        <f t="shared" si="42"/>
        <v>-5.5825999996159226E-2</v>
      </c>
      <c r="H336" s="140">
        <f>G336</f>
        <v>-5.5825999996159226E-2</v>
      </c>
      <c r="I336" s="140"/>
      <c r="Q336" s="153">
        <f t="shared" si="39"/>
        <v>21875.850400000003</v>
      </c>
      <c r="S336" s="114">
        <f>S$14</f>
        <v>0.2</v>
      </c>
    </row>
    <row r="337" spans="1:19" s="139" customFormat="1" ht="12.95" customHeight="1">
      <c r="A337" s="49" t="s">
        <v>2083</v>
      </c>
      <c r="B337" s="50"/>
      <c r="C337" s="49">
        <v>36898.4231</v>
      </c>
      <c r="D337" s="49" t="s">
        <v>1923</v>
      </c>
      <c r="E337" s="139">
        <f t="shared" si="37"/>
        <v>9519.9595071901258</v>
      </c>
      <c r="F337" s="139">
        <f t="shared" si="38"/>
        <v>9520</v>
      </c>
      <c r="G337" s="139">
        <f t="shared" si="42"/>
        <v>-5.4960000001301523E-2</v>
      </c>
      <c r="H337" s="139">
        <f>$G337</f>
        <v>-5.4960000001301523E-2</v>
      </c>
      <c r="I337" s="140"/>
      <c r="Q337" s="153">
        <f t="shared" si="39"/>
        <v>21879.9231</v>
      </c>
      <c r="S337" s="114">
        <f>S$14</f>
        <v>0.2</v>
      </c>
    </row>
    <row r="338" spans="1:19" s="139" customFormat="1" ht="12.95" customHeight="1">
      <c r="A338" s="95" t="s">
        <v>3070</v>
      </c>
      <c r="B338" s="29" t="s">
        <v>2053</v>
      </c>
      <c r="C338" s="95">
        <v>36932.347999999998</v>
      </c>
      <c r="D338" s="95" t="s">
        <v>2084</v>
      </c>
      <c r="E338" s="151">
        <f t="shared" si="37"/>
        <v>9544.9543129705162</v>
      </c>
      <c r="F338" s="139">
        <f t="shared" si="38"/>
        <v>9545</v>
      </c>
      <c r="G338" s="139">
        <f t="shared" si="42"/>
        <v>-6.2010000001464505E-2</v>
      </c>
      <c r="I338" s="140">
        <f>G338</f>
        <v>-6.2010000001464505E-2</v>
      </c>
      <c r="Q338" s="153">
        <f t="shared" si="39"/>
        <v>21913.847999999998</v>
      </c>
      <c r="S338" s="21">
        <f>S$15</f>
        <v>0.1</v>
      </c>
    </row>
    <row r="339" spans="1:19" s="139" customFormat="1" ht="12.95" customHeight="1">
      <c r="A339" s="95" t="s">
        <v>3088</v>
      </c>
      <c r="B339" s="29" t="s">
        <v>2053</v>
      </c>
      <c r="C339" s="95">
        <v>37149.516499999998</v>
      </c>
      <c r="D339" s="95" t="s">
        <v>2084</v>
      </c>
      <c r="E339" s="151">
        <f t="shared" si="37"/>
        <v>9704.957274780847</v>
      </c>
      <c r="F339" s="139">
        <f t="shared" si="38"/>
        <v>9705</v>
      </c>
      <c r="G339" s="139">
        <f t="shared" si="42"/>
        <v>-5.799000000115484E-2</v>
      </c>
      <c r="I339" s="140">
        <f>G339</f>
        <v>-5.799000000115484E-2</v>
      </c>
      <c r="Q339" s="153">
        <f t="shared" si="39"/>
        <v>22131.016499999998</v>
      </c>
      <c r="S339" s="21">
        <f>S$15</f>
        <v>0.1</v>
      </c>
    </row>
    <row r="340" spans="1:19" s="139" customFormat="1" ht="12.95" customHeight="1">
      <c r="A340" s="49" t="s">
        <v>2083</v>
      </c>
      <c r="B340" s="50"/>
      <c r="C340" s="49">
        <v>37149.524700000002</v>
      </c>
      <c r="D340" s="49" t="s">
        <v>1923</v>
      </c>
      <c r="E340" s="139">
        <f t="shared" si="37"/>
        <v>9704.9633162845057</v>
      </c>
      <c r="F340" s="139">
        <f t="shared" si="38"/>
        <v>9705</v>
      </c>
      <c r="G340" s="139">
        <f t="shared" si="42"/>
        <v>-4.9789999997301493E-2</v>
      </c>
      <c r="H340" s="139">
        <f>$G340</f>
        <v>-4.9789999997301493E-2</v>
      </c>
      <c r="I340" s="140"/>
      <c r="Q340" s="153">
        <f t="shared" si="39"/>
        <v>22131.024700000002</v>
      </c>
      <c r="S340" s="114">
        <f>S$14</f>
        <v>0.2</v>
      </c>
    </row>
    <row r="341" spans="1:19" s="139" customFormat="1" ht="12.95" customHeight="1">
      <c r="A341" s="95" t="s">
        <v>3088</v>
      </c>
      <c r="B341" s="29" t="s">
        <v>2053</v>
      </c>
      <c r="C341" s="95">
        <v>37164.449999999997</v>
      </c>
      <c r="D341" s="95" t="s">
        <v>2084</v>
      </c>
      <c r="E341" s="151">
        <f t="shared" ref="E341:E404" si="45">+(C341-C$7)/C$8</f>
        <v>9715.9598107388447</v>
      </c>
      <c r="F341" s="139">
        <f t="shared" ref="F341:F404" si="46">ROUND(2*E341,0)/2</f>
        <v>9716</v>
      </c>
      <c r="G341" s="139">
        <f t="shared" si="42"/>
        <v>-5.4548000000067987E-2</v>
      </c>
      <c r="I341" s="140">
        <f>G341</f>
        <v>-5.4548000000067987E-2</v>
      </c>
      <c r="Q341" s="153">
        <f t="shared" si="39"/>
        <v>22145.949999999997</v>
      </c>
      <c r="S341" s="21">
        <f>S$15</f>
        <v>0.1</v>
      </c>
    </row>
    <row r="342" spans="1:19" s="139" customFormat="1" ht="12.95" customHeight="1">
      <c r="A342" s="49" t="s">
        <v>2083</v>
      </c>
      <c r="B342" s="50"/>
      <c r="C342" s="49">
        <v>37164.450700000001</v>
      </c>
      <c r="D342" s="49" t="s">
        <v>1923</v>
      </c>
      <c r="E342" s="139">
        <f t="shared" si="45"/>
        <v>9715.960326476963</v>
      </c>
      <c r="F342" s="139">
        <f t="shared" si="46"/>
        <v>9716</v>
      </c>
      <c r="G342" s="139">
        <f t="shared" si="42"/>
        <v>-5.3847999995923601E-2</v>
      </c>
      <c r="H342" s="139">
        <f>$G342</f>
        <v>-5.3847999995923601E-2</v>
      </c>
      <c r="I342" s="140"/>
      <c r="Q342" s="153">
        <f t="shared" si="39"/>
        <v>22145.950700000001</v>
      </c>
      <c r="S342" s="114">
        <f>S$14</f>
        <v>0.2</v>
      </c>
    </row>
    <row r="343" spans="1:19" s="139" customFormat="1" ht="12.95" customHeight="1">
      <c r="A343" s="49" t="s">
        <v>2083</v>
      </c>
      <c r="B343" s="50"/>
      <c r="C343" s="49">
        <v>37172.5959</v>
      </c>
      <c r="D343" s="49" t="s">
        <v>1923</v>
      </c>
      <c r="E343" s="139">
        <f t="shared" si="45"/>
        <v>9721.9614552066705</v>
      </c>
      <c r="F343" s="139">
        <f t="shared" si="46"/>
        <v>9722</v>
      </c>
      <c r="G343" s="139">
        <f t="shared" si="42"/>
        <v>-5.2316000001155771E-2</v>
      </c>
      <c r="H343" s="139">
        <f>$G343</f>
        <v>-5.2316000001155771E-2</v>
      </c>
      <c r="I343" s="140"/>
      <c r="Q343" s="153">
        <f t="shared" si="39"/>
        <v>22154.0959</v>
      </c>
      <c r="S343" s="114">
        <f>S$14</f>
        <v>0.2</v>
      </c>
    </row>
    <row r="344" spans="1:19" s="139" customFormat="1" ht="12.95" customHeight="1">
      <c r="A344" s="49" t="s">
        <v>2082</v>
      </c>
      <c r="B344" s="50"/>
      <c r="C344" s="49">
        <v>37180.732000000004</v>
      </c>
      <c r="D344" s="49"/>
      <c r="E344" s="139">
        <f t="shared" si="45"/>
        <v>9727.9558793408596</v>
      </c>
      <c r="F344" s="139">
        <f t="shared" si="46"/>
        <v>9728</v>
      </c>
      <c r="G344" s="139">
        <f t="shared" si="42"/>
        <v>-5.9883999994781334E-2</v>
      </c>
      <c r="I344" s="140">
        <f>$G344</f>
        <v>-5.9883999994781334E-2</v>
      </c>
      <c r="Q344" s="153">
        <f t="shared" si="39"/>
        <v>22162.232000000004</v>
      </c>
      <c r="S344" s="21">
        <f>S$15</f>
        <v>0.1</v>
      </c>
    </row>
    <row r="345" spans="1:19" s="139" customFormat="1" ht="12.95" customHeight="1">
      <c r="A345" s="49" t="s">
        <v>2083</v>
      </c>
      <c r="B345" s="50"/>
      <c r="C345" s="49">
        <v>37183.453399999999</v>
      </c>
      <c r="D345" s="49" t="s">
        <v>1923</v>
      </c>
      <c r="E345" s="139">
        <f t="shared" si="45"/>
        <v>9729.9609217861034</v>
      </c>
      <c r="F345" s="139">
        <f t="shared" si="46"/>
        <v>9730</v>
      </c>
      <c r="G345" s="139">
        <f t="shared" si="42"/>
        <v>-5.30399999988731E-2</v>
      </c>
      <c r="H345" s="139">
        <f>$G345</f>
        <v>-5.30399999988731E-2</v>
      </c>
      <c r="I345" s="140"/>
      <c r="Q345" s="153">
        <f t="shared" ref="Q345:Q408" si="47">+C345-15018.5</f>
        <v>22164.953399999999</v>
      </c>
      <c r="S345" s="114">
        <f>S$14</f>
        <v>0.2</v>
      </c>
    </row>
    <row r="346" spans="1:19" s="139" customFormat="1" ht="12.95" customHeight="1">
      <c r="A346" s="49" t="s">
        <v>2083</v>
      </c>
      <c r="B346" s="50"/>
      <c r="C346" s="49">
        <v>37194.313300000002</v>
      </c>
      <c r="D346" s="49" t="s">
        <v>1923</v>
      </c>
      <c r="E346" s="139">
        <f t="shared" si="45"/>
        <v>9737.9621566105106</v>
      </c>
      <c r="F346" s="139">
        <f t="shared" si="46"/>
        <v>9738</v>
      </c>
      <c r="G346" s="139">
        <f t="shared" si="42"/>
        <v>-5.1363999999011867E-2</v>
      </c>
      <c r="H346" s="139">
        <f>$G346</f>
        <v>-5.1363999999011867E-2</v>
      </c>
      <c r="I346" s="140"/>
      <c r="Q346" s="153">
        <f t="shared" si="47"/>
        <v>22175.813300000002</v>
      </c>
      <c r="S346" s="114">
        <f>S$14</f>
        <v>0.2</v>
      </c>
    </row>
    <row r="347" spans="1:19" s="139" customFormat="1" ht="12.95" customHeight="1">
      <c r="A347" s="49" t="s">
        <v>2083</v>
      </c>
      <c r="B347" s="50"/>
      <c r="C347" s="49">
        <v>37198.381300000001</v>
      </c>
      <c r="D347" s="49" t="s">
        <v>1923</v>
      </c>
      <c r="E347" s="139">
        <f t="shared" si="45"/>
        <v>9740.9593318391671</v>
      </c>
      <c r="F347" s="139">
        <f t="shared" si="46"/>
        <v>9741</v>
      </c>
      <c r="G347" s="139">
        <f t="shared" si="42"/>
        <v>-5.5198000001837499E-2</v>
      </c>
      <c r="H347" s="139">
        <f>$G347</f>
        <v>-5.5198000001837499E-2</v>
      </c>
      <c r="I347" s="140"/>
      <c r="Q347" s="153">
        <f t="shared" si="47"/>
        <v>22179.881300000001</v>
      </c>
      <c r="S347" s="114">
        <f>S$14</f>
        <v>0.2</v>
      </c>
    </row>
    <row r="348" spans="1:19" s="139" customFormat="1" ht="12.95" customHeight="1">
      <c r="A348" s="95" t="s">
        <v>3088</v>
      </c>
      <c r="B348" s="29" t="s">
        <v>2053</v>
      </c>
      <c r="C348" s="95">
        <v>37198.383999999998</v>
      </c>
      <c r="D348" s="95" t="s">
        <v>2084</v>
      </c>
      <c r="E348" s="151">
        <f t="shared" si="45"/>
        <v>9740.9613211147589</v>
      </c>
      <c r="F348" s="139">
        <f t="shared" si="46"/>
        <v>9741</v>
      </c>
      <c r="G348" s="139">
        <f t="shared" si="42"/>
        <v>-5.2498000004561618E-2</v>
      </c>
      <c r="I348" s="140">
        <f>G348</f>
        <v>-5.2498000004561618E-2</v>
      </c>
      <c r="Q348" s="153">
        <f t="shared" si="47"/>
        <v>22179.883999999998</v>
      </c>
      <c r="S348" s="21">
        <f>S$15</f>
        <v>0.1</v>
      </c>
    </row>
    <row r="349" spans="1:19" s="139" customFormat="1" ht="12.95" customHeight="1">
      <c r="A349" s="49" t="s">
        <v>2083</v>
      </c>
      <c r="B349" s="50"/>
      <c r="C349" s="49">
        <v>37202.455999999998</v>
      </c>
      <c r="D349" s="49" t="s">
        <v>1923</v>
      </c>
      <c r="E349" s="139">
        <f t="shared" si="45"/>
        <v>9743.9614434183695</v>
      </c>
      <c r="F349" s="139">
        <f t="shared" si="46"/>
        <v>9744</v>
      </c>
      <c r="G349" s="139">
        <f t="shared" si="42"/>
        <v>-5.2331999999296386E-2</v>
      </c>
      <c r="H349" s="139">
        <f>$G349</f>
        <v>-5.2331999999296386E-2</v>
      </c>
      <c r="I349" s="140"/>
      <c r="Q349" s="153">
        <f t="shared" si="47"/>
        <v>22183.955999999998</v>
      </c>
      <c r="S349" s="114">
        <f>S$14</f>
        <v>0.2</v>
      </c>
    </row>
    <row r="350" spans="1:19" s="139" customFormat="1" ht="12.95" customHeight="1">
      <c r="A350" s="49" t="s">
        <v>2083</v>
      </c>
      <c r="B350" s="50"/>
      <c r="C350" s="49">
        <v>37202.457699999999</v>
      </c>
      <c r="D350" s="49" t="s">
        <v>2084</v>
      </c>
      <c r="E350" s="139">
        <f t="shared" si="45"/>
        <v>9743.9626959252255</v>
      </c>
      <c r="F350" s="139">
        <f t="shared" si="46"/>
        <v>9744</v>
      </c>
      <c r="G350" s="139">
        <f t="shared" si="42"/>
        <v>-5.0631999998586252E-2</v>
      </c>
      <c r="I350" s="140">
        <f>$G350</f>
        <v>-5.0631999998586252E-2</v>
      </c>
      <c r="Q350" s="153">
        <f t="shared" si="47"/>
        <v>22183.957699999999</v>
      </c>
      <c r="S350" s="21">
        <f>S$15</f>
        <v>0.1</v>
      </c>
    </row>
    <row r="351" spans="1:19" s="139" customFormat="1" ht="12.95" customHeight="1">
      <c r="A351" s="49" t="s">
        <v>2083</v>
      </c>
      <c r="B351" s="50"/>
      <c r="C351" s="49">
        <v>37213.326000000001</v>
      </c>
      <c r="D351" s="49" t="s">
        <v>2084</v>
      </c>
      <c r="E351" s="139">
        <f t="shared" si="45"/>
        <v>9751.9701196070364</v>
      </c>
      <c r="F351" s="139">
        <f t="shared" si="46"/>
        <v>9752</v>
      </c>
      <c r="G351" s="139">
        <f t="shared" si="42"/>
        <v>-4.0555999999924097E-2</v>
      </c>
      <c r="I351" s="140">
        <f>$G351</f>
        <v>-4.0555999999924097E-2</v>
      </c>
      <c r="Q351" s="153">
        <f t="shared" si="47"/>
        <v>22194.826000000001</v>
      </c>
      <c r="S351" s="21">
        <f>S$15</f>
        <v>0.1</v>
      </c>
    </row>
    <row r="352" spans="1:19" s="139" customFormat="1" ht="12.95" customHeight="1">
      <c r="A352" s="49" t="s">
        <v>2083</v>
      </c>
      <c r="B352" s="50"/>
      <c r="C352" s="49">
        <v>37236.387499999997</v>
      </c>
      <c r="D352" s="49" t="s">
        <v>1923</v>
      </c>
      <c r="E352" s="139">
        <f t="shared" si="45"/>
        <v>9768.961111872437</v>
      </c>
      <c r="F352" s="139">
        <f t="shared" si="46"/>
        <v>9769</v>
      </c>
      <c r="G352" s="139">
        <f t="shared" si="42"/>
        <v>-5.2782000006118324E-2</v>
      </c>
      <c r="H352" s="139">
        <f>$G352</f>
        <v>-5.2782000006118324E-2</v>
      </c>
      <c r="I352" s="140"/>
      <c r="Q352" s="153">
        <f t="shared" si="47"/>
        <v>22217.887499999997</v>
      </c>
      <c r="S352" s="114">
        <f>S$14</f>
        <v>0.2</v>
      </c>
    </row>
    <row r="353" spans="1:19" s="139" customFormat="1" ht="12.95" customHeight="1">
      <c r="A353" s="49" t="s">
        <v>2083</v>
      </c>
      <c r="B353" s="50"/>
      <c r="C353" s="49">
        <v>37240.459799999997</v>
      </c>
      <c r="D353" s="49" t="s">
        <v>1923</v>
      </c>
      <c r="E353" s="139">
        <f t="shared" si="45"/>
        <v>9771.9614552066687</v>
      </c>
      <c r="F353" s="139">
        <f t="shared" si="46"/>
        <v>9772</v>
      </c>
      <c r="G353" s="139">
        <f t="shared" si="42"/>
        <v>-5.2316000001155771E-2</v>
      </c>
      <c r="H353" s="139">
        <f>$G353</f>
        <v>-5.2316000001155771E-2</v>
      </c>
      <c r="I353" s="140"/>
      <c r="Q353" s="153">
        <f t="shared" si="47"/>
        <v>22221.959799999997</v>
      </c>
      <c r="S353" s="114">
        <f>S$14</f>
        <v>0.2</v>
      </c>
    </row>
    <row r="354" spans="1:19" s="139" customFormat="1" ht="12.95" customHeight="1">
      <c r="A354" s="95" t="s">
        <v>3140</v>
      </c>
      <c r="B354" s="29" t="s">
        <v>2053</v>
      </c>
      <c r="C354" s="95">
        <v>37270.313999999998</v>
      </c>
      <c r="D354" s="95" t="s">
        <v>2084</v>
      </c>
      <c r="E354" s="151">
        <f t="shared" si="45"/>
        <v>9793.9570964828126</v>
      </c>
      <c r="F354" s="139">
        <f t="shared" si="46"/>
        <v>9794</v>
      </c>
      <c r="G354" s="139">
        <f t="shared" si="42"/>
        <v>-5.8232000003044959E-2</v>
      </c>
      <c r="I354" s="140">
        <f>G354</f>
        <v>-5.8232000003044959E-2</v>
      </c>
      <c r="Q354" s="153">
        <f t="shared" si="47"/>
        <v>22251.813999999998</v>
      </c>
      <c r="S354" s="21">
        <f>S$15</f>
        <v>0.1</v>
      </c>
    </row>
    <row r="355" spans="1:19" s="139" customFormat="1" ht="12.95" customHeight="1">
      <c r="A355" s="49" t="s">
        <v>2083</v>
      </c>
      <c r="B355" s="50"/>
      <c r="C355" s="49">
        <v>37270.323799999998</v>
      </c>
      <c r="D355" s="49" t="s">
        <v>1923</v>
      </c>
      <c r="E355" s="139">
        <f t="shared" si="45"/>
        <v>9793.9643168164494</v>
      </c>
      <c r="F355" s="139">
        <f t="shared" si="46"/>
        <v>9794</v>
      </c>
      <c r="G355" s="139">
        <f t="shared" si="42"/>
        <v>-4.8432000003231224E-2</v>
      </c>
      <c r="H355" s="139">
        <f>$G355</f>
        <v>-4.8432000003231224E-2</v>
      </c>
      <c r="I355" s="140"/>
      <c r="Q355" s="153">
        <f t="shared" si="47"/>
        <v>22251.823799999998</v>
      </c>
      <c r="S355" s="114">
        <f>S$14</f>
        <v>0.2</v>
      </c>
    </row>
    <row r="356" spans="1:19" s="139" customFormat="1" ht="12.95" customHeight="1">
      <c r="A356" s="49" t="s">
        <v>2083</v>
      </c>
      <c r="B356" s="50"/>
      <c r="C356" s="49">
        <v>37506.486400000002</v>
      </c>
      <c r="D356" s="49" t="s">
        <v>1923</v>
      </c>
      <c r="E356" s="139">
        <f t="shared" si="45"/>
        <v>9967.9615377247701</v>
      </c>
      <c r="F356" s="139">
        <f t="shared" si="46"/>
        <v>9968</v>
      </c>
      <c r="G356" s="139">
        <f t="shared" si="42"/>
        <v>-5.2203999999619555E-2</v>
      </c>
      <c r="H356" s="139">
        <f>$G356</f>
        <v>-5.2203999999619555E-2</v>
      </c>
      <c r="I356" s="140"/>
      <c r="Q356" s="153">
        <f t="shared" si="47"/>
        <v>22487.986400000002</v>
      </c>
      <c r="S356" s="114">
        <f>S$14</f>
        <v>0.2</v>
      </c>
    </row>
    <row r="357" spans="1:19" s="139" customFormat="1" ht="12.95" customHeight="1">
      <c r="A357" s="49" t="s">
        <v>2083</v>
      </c>
      <c r="B357" s="50"/>
      <c r="C357" s="49">
        <v>37506.495600000002</v>
      </c>
      <c r="D357" s="49" t="s">
        <v>2084</v>
      </c>
      <c r="E357" s="139">
        <f t="shared" si="45"/>
        <v>9967.9683159971664</v>
      </c>
      <c r="F357" s="139">
        <f t="shared" si="46"/>
        <v>9968</v>
      </c>
      <c r="G357" s="139">
        <f t="shared" si="42"/>
        <v>-4.300399999920046E-2</v>
      </c>
      <c r="I357" s="140">
        <f>$G357</f>
        <v>-4.300399999920046E-2</v>
      </c>
      <c r="Q357" s="153">
        <f t="shared" si="47"/>
        <v>22487.995600000002</v>
      </c>
      <c r="S357" s="21">
        <f>S$15</f>
        <v>0.1</v>
      </c>
    </row>
    <row r="358" spans="1:19" s="139" customFormat="1" ht="12.95" customHeight="1">
      <c r="A358" s="49" t="s">
        <v>2083</v>
      </c>
      <c r="B358" s="50"/>
      <c r="C358" s="49">
        <v>37514.620000000003</v>
      </c>
      <c r="D358" s="49" t="s">
        <v>2084</v>
      </c>
      <c r="E358" s="139">
        <f t="shared" si="45"/>
        <v>9973.9541199371106</v>
      </c>
      <c r="F358" s="139">
        <f t="shared" si="46"/>
        <v>9974</v>
      </c>
      <c r="G358" s="139">
        <f t="shared" si="42"/>
        <v>-6.2271999995573424E-2</v>
      </c>
      <c r="I358" s="140">
        <f>$G358</f>
        <v>-6.2271999995573424E-2</v>
      </c>
      <c r="Q358" s="153">
        <f t="shared" si="47"/>
        <v>22496.120000000003</v>
      </c>
      <c r="S358" s="21">
        <f>S$15</f>
        <v>0.1</v>
      </c>
    </row>
    <row r="359" spans="1:19" s="139" customFormat="1" ht="12.95" customHeight="1">
      <c r="A359" s="49" t="s">
        <v>2083</v>
      </c>
      <c r="B359" s="50" t="s">
        <v>2053</v>
      </c>
      <c r="C359" s="49">
        <v>37520.57</v>
      </c>
      <c r="D359" s="49" t="s">
        <v>1923</v>
      </c>
      <c r="E359" s="139">
        <f t="shared" si="45"/>
        <v>9978.3378939318245</v>
      </c>
      <c r="F359" s="139">
        <f t="shared" si="46"/>
        <v>9978.5</v>
      </c>
      <c r="G359" s="139">
        <f t="shared" si="42"/>
        <v>-0.22002300000167452</v>
      </c>
      <c r="I359" s="140"/>
      <c r="K359" s="139">
        <f>$G359</f>
        <v>-0.22002300000167452</v>
      </c>
      <c r="Q359" s="153">
        <f t="shared" si="47"/>
        <v>22502.07</v>
      </c>
      <c r="S359" s="148">
        <f>S$17</f>
        <v>1</v>
      </c>
    </row>
    <row r="360" spans="1:19" s="139" customFormat="1" ht="12.95" customHeight="1">
      <c r="A360" s="95" t="s">
        <v>3152</v>
      </c>
      <c r="B360" s="29" t="s">
        <v>2053</v>
      </c>
      <c r="C360" s="95">
        <v>37521.417000000001</v>
      </c>
      <c r="D360" s="95" t="s">
        <v>2084</v>
      </c>
      <c r="E360" s="151">
        <f t="shared" si="45"/>
        <v>9978.9619370534274</v>
      </c>
      <c r="F360" s="139">
        <f t="shared" si="46"/>
        <v>9979</v>
      </c>
      <c r="G360" s="139">
        <f t="shared" si="42"/>
        <v>-5.1661999998032115E-2</v>
      </c>
      <c r="I360" s="140">
        <f>G360</f>
        <v>-5.1661999998032115E-2</v>
      </c>
      <c r="Q360" s="153">
        <f t="shared" si="47"/>
        <v>22502.917000000001</v>
      </c>
      <c r="S360" s="21">
        <f>S$15</f>
        <v>0.1</v>
      </c>
    </row>
    <row r="361" spans="1:19" s="139" customFormat="1" ht="12.95" customHeight="1">
      <c r="A361" s="134" t="s">
        <v>2156</v>
      </c>
      <c r="B361" s="113"/>
      <c r="C361" s="98">
        <v>37544.493999999999</v>
      </c>
      <c r="D361" s="134" t="s">
        <v>2084</v>
      </c>
      <c r="E361" s="151">
        <f t="shared" si="45"/>
        <v>9995.9643492342748</v>
      </c>
      <c r="F361" s="139">
        <f t="shared" si="46"/>
        <v>9996</v>
      </c>
      <c r="G361" s="139">
        <f t="shared" si="42"/>
        <v>-4.8388000002887566E-2</v>
      </c>
      <c r="I361" s="139">
        <f>$G361</f>
        <v>-4.8388000002887566E-2</v>
      </c>
      <c r="Q361" s="153">
        <f t="shared" si="47"/>
        <v>22525.993999999999</v>
      </c>
      <c r="S361" s="21">
        <f>S$15</f>
        <v>0.1</v>
      </c>
    </row>
    <row r="362" spans="1:19" s="139" customFormat="1" ht="12.95" customHeight="1">
      <c r="A362" s="134" t="s">
        <v>2156</v>
      </c>
      <c r="B362" s="113"/>
      <c r="C362" s="98">
        <v>37544.497000000003</v>
      </c>
      <c r="D362" s="134" t="s">
        <v>2084</v>
      </c>
      <c r="E362" s="151">
        <f t="shared" si="45"/>
        <v>9995.9665595404931</v>
      </c>
      <c r="F362" s="139">
        <f t="shared" si="46"/>
        <v>9996</v>
      </c>
      <c r="G362" s="139">
        <f t="shared" si="42"/>
        <v>-4.5387999998638406E-2</v>
      </c>
      <c r="I362" s="139">
        <f>$G362</f>
        <v>-4.5387999998638406E-2</v>
      </c>
      <c r="Q362" s="153">
        <f t="shared" si="47"/>
        <v>22525.997000000003</v>
      </c>
      <c r="S362" s="21">
        <f>S$15</f>
        <v>0.1</v>
      </c>
    </row>
    <row r="363" spans="1:19" s="139" customFormat="1" ht="12.95" customHeight="1">
      <c r="A363" s="95" t="s">
        <v>3156</v>
      </c>
      <c r="B363" s="29" t="s">
        <v>2053</v>
      </c>
      <c r="C363" s="95">
        <v>37544.499000000003</v>
      </c>
      <c r="D363" s="95" t="s">
        <v>2084</v>
      </c>
      <c r="E363" s="151">
        <f t="shared" si="45"/>
        <v>9995.968033077972</v>
      </c>
      <c r="F363" s="139">
        <f t="shared" si="46"/>
        <v>9996</v>
      </c>
      <c r="G363" s="139">
        <f t="shared" si="42"/>
        <v>-4.3387999998230953E-2</v>
      </c>
      <c r="I363" s="140">
        <f>G363</f>
        <v>-4.3387999998230953E-2</v>
      </c>
      <c r="Q363" s="153">
        <f t="shared" si="47"/>
        <v>22525.999000000003</v>
      </c>
      <c r="S363" s="21">
        <f>S$15</f>
        <v>0.1</v>
      </c>
    </row>
    <row r="364" spans="1:19" s="139" customFormat="1" ht="12.95" customHeight="1">
      <c r="A364" s="95" t="s">
        <v>3162</v>
      </c>
      <c r="B364" s="29" t="s">
        <v>2053</v>
      </c>
      <c r="C364" s="95">
        <v>37544.499000000003</v>
      </c>
      <c r="D364" s="95" t="s">
        <v>2084</v>
      </c>
      <c r="E364" s="151">
        <f t="shared" si="45"/>
        <v>9995.968033077972</v>
      </c>
      <c r="F364" s="139">
        <f t="shared" si="46"/>
        <v>9996</v>
      </c>
      <c r="G364" s="139">
        <f t="shared" si="42"/>
        <v>-4.3387999998230953E-2</v>
      </c>
      <c r="I364" s="140">
        <f>G364</f>
        <v>-4.3387999998230953E-2</v>
      </c>
      <c r="Q364" s="153">
        <f t="shared" si="47"/>
        <v>22525.999000000003</v>
      </c>
      <c r="S364" s="21">
        <f>S$15</f>
        <v>0.1</v>
      </c>
    </row>
    <row r="365" spans="1:19" s="139" customFormat="1" ht="12.95" customHeight="1">
      <c r="A365" s="49" t="s">
        <v>2083</v>
      </c>
      <c r="B365" s="50" t="s">
        <v>2053</v>
      </c>
      <c r="C365" s="49">
        <v>37546.430999999997</v>
      </c>
      <c r="D365" s="49" t="s">
        <v>1923</v>
      </c>
      <c r="E365" s="139">
        <f t="shared" si="45"/>
        <v>9997.3914702809561</v>
      </c>
      <c r="F365" s="139">
        <f t="shared" si="46"/>
        <v>9997.5</v>
      </c>
      <c r="I365" s="140"/>
      <c r="Q365" s="153">
        <f t="shared" si="47"/>
        <v>22527.930999999997</v>
      </c>
      <c r="R365" s="139">
        <f>+C365-(C$7+F365*C$8)</f>
        <v>-0.14730500000587199</v>
      </c>
      <c r="S365" s="148"/>
    </row>
    <row r="366" spans="1:19" s="139" customFormat="1" ht="12.95" customHeight="1">
      <c r="A366" s="49" t="s">
        <v>2083</v>
      </c>
      <c r="B366" s="50"/>
      <c r="C366" s="49">
        <v>37548.561000000002</v>
      </c>
      <c r="D366" s="49" t="s">
        <v>2084</v>
      </c>
      <c r="E366" s="139">
        <f t="shared" si="45"/>
        <v>9998.9607876941936</v>
      </c>
      <c r="F366" s="139">
        <f t="shared" si="46"/>
        <v>9999</v>
      </c>
      <c r="G366" s="139">
        <f>+C366-(C$7+F366*C$8)</f>
        <v>-5.3222000002278946E-2</v>
      </c>
      <c r="I366" s="140">
        <f>$G366</f>
        <v>-5.3222000002278946E-2</v>
      </c>
      <c r="Q366" s="153">
        <f t="shared" si="47"/>
        <v>22530.061000000002</v>
      </c>
      <c r="S366" s="21">
        <f>S$15</f>
        <v>0.1</v>
      </c>
    </row>
    <row r="367" spans="1:19" s="139" customFormat="1" ht="12.95" customHeight="1">
      <c r="A367" s="95" t="s">
        <v>2082</v>
      </c>
      <c r="B367" s="29" t="s">
        <v>2053</v>
      </c>
      <c r="C367" s="95">
        <v>37552.637999999999</v>
      </c>
      <c r="D367" s="95" t="s">
        <v>2084</v>
      </c>
      <c r="E367" s="151">
        <f t="shared" si="45"/>
        <v>10001.964593841496</v>
      </c>
      <c r="F367" s="139">
        <f t="shared" si="46"/>
        <v>10002</v>
      </c>
      <c r="G367" s="139">
        <f>+C367-(C$7+F367*C$8)</f>
        <v>-4.8055999999633059E-2</v>
      </c>
      <c r="I367" s="140">
        <f>G367</f>
        <v>-4.8055999999633059E-2</v>
      </c>
      <c r="Q367" s="153">
        <f t="shared" si="47"/>
        <v>22534.137999999999</v>
      </c>
      <c r="S367" s="21">
        <f>S$15</f>
        <v>0.1</v>
      </c>
    </row>
    <row r="368" spans="1:19" s="139" customFormat="1" ht="12.95" customHeight="1">
      <c r="A368" s="95" t="s">
        <v>3152</v>
      </c>
      <c r="B368" s="29" t="s">
        <v>2053</v>
      </c>
      <c r="C368" s="95">
        <v>37555.349000000002</v>
      </c>
      <c r="D368" s="95" t="s">
        <v>2084</v>
      </c>
      <c r="E368" s="151">
        <f t="shared" si="45"/>
        <v>10003.961973891865</v>
      </c>
      <c r="F368" s="139">
        <f t="shared" si="46"/>
        <v>10004</v>
      </c>
      <c r="G368" s="139">
        <f>+C368-(C$7+F368*C$8)</f>
        <v>-5.1611999995657243E-2</v>
      </c>
      <c r="I368" s="140">
        <f>G368</f>
        <v>-5.1611999995657243E-2</v>
      </c>
      <c r="Q368" s="153">
        <f t="shared" si="47"/>
        <v>22536.849000000002</v>
      </c>
      <c r="S368" s="21">
        <f>S$15</f>
        <v>0.1</v>
      </c>
    </row>
    <row r="369" spans="1:19" s="139" customFormat="1" ht="12.95" customHeight="1">
      <c r="A369" s="95" t="s">
        <v>2083</v>
      </c>
      <c r="B369" s="29" t="s">
        <v>2053</v>
      </c>
      <c r="C369" s="95">
        <v>37555.351999999999</v>
      </c>
      <c r="D369" s="95" t="s">
        <v>2084</v>
      </c>
      <c r="E369" s="151">
        <f t="shared" si="45"/>
        <v>10003.964184198077</v>
      </c>
      <c r="F369" s="139">
        <f t="shared" si="46"/>
        <v>10004</v>
      </c>
      <c r="G369" s="139">
        <f>+C369-(C$7+F369*C$8)</f>
        <v>-4.8611999998684041E-2</v>
      </c>
      <c r="I369" s="140">
        <f>G369</f>
        <v>-4.8611999998684041E-2</v>
      </c>
      <c r="Q369" s="153">
        <f t="shared" si="47"/>
        <v>22536.851999999999</v>
      </c>
      <c r="S369" s="21">
        <f>S$15</f>
        <v>0.1</v>
      </c>
    </row>
    <row r="370" spans="1:19" s="139" customFormat="1" ht="12.95" customHeight="1">
      <c r="A370" s="49" t="s">
        <v>2083</v>
      </c>
      <c r="B370" s="50"/>
      <c r="C370" s="49">
        <v>37555.352299999999</v>
      </c>
      <c r="D370" s="49" t="s">
        <v>2084</v>
      </c>
      <c r="E370" s="139">
        <f t="shared" si="45"/>
        <v>10003.964405228699</v>
      </c>
      <c r="F370" s="139">
        <f t="shared" si="46"/>
        <v>10004</v>
      </c>
      <c r="G370" s="139">
        <f>+C370-(C$7+F370*C$8)</f>
        <v>-4.8311999998986721E-2</v>
      </c>
      <c r="I370" s="140">
        <f>$G370</f>
        <v>-4.8311999998986721E-2</v>
      </c>
      <c r="Q370" s="153">
        <f t="shared" si="47"/>
        <v>22536.852299999999</v>
      </c>
      <c r="S370" s="21">
        <f>S$15</f>
        <v>0.1</v>
      </c>
    </row>
    <row r="371" spans="1:19" s="139" customFormat="1" ht="12.95" customHeight="1">
      <c r="A371" s="49" t="s">
        <v>2082</v>
      </c>
      <c r="B371" s="50"/>
      <c r="C371" s="49">
        <v>37562.637999999999</v>
      </c>
      <c r="D371" s="49"/>
      <c r="E371" s="139">
        <f t="shared" si="45"/>
        <v>10009.332281227573</v>
      </c>
      <c r="F371" s="139">
        <f t="shared" si="46"/>
        <v>10009.5</v>
      </c>
      <c r="I371" s="140"/>
      <c r="Q371" s="153">
        <f t="shared" si="47"/>
        <v>22544.137999999999</v>
      </c>
      <c r="R371" s="139">
        <f>+C371-(C$7+F371*C$8)</f>
        <v>-0.22764099999767495</v>
      </c>
      <c r="S371" s="148"/>
    </row>
    <row r="372" spans="1:19" s="139" customFormat="1" ht="12.95" customHeight="1">
      <c r="A372" s="49" t="s">
        <v>2083</v>
      </c>
      <c r="B372" s="50"/>
      <c r="C372" s="49">
        <v>37571.635699999999</v>
      </c>
      <c r="D372" s="49" t="s">
        <v>1923</v>
      </c>
      <c r="E372" s="139">
        <f t="shared" si="45"/>
        <v>10015.961505306945</v>
      </c>
      <c r="F372" s="139">
        <f t="shared" si="46"/>
        <v>10016</v>
      </c>
      <c r="G372" s="139">
        <f t="shared" ref="G372:G435" si="48">+C372-(C$7+F372*C$8)</f>
        <v>-5.2247999999963213E-2</v>
      </c>
      <c r="H372" s="139">
        <f>$G372</f>
        <v>-5.2247999999963213E-2</v>
      </c>
      <c r="I372" s="140"/>
      <c r="Q372" s="153">
        <f t="shared" si="47"/>
        <v>22553.135699999999</v>
      </c>
      <c r="S372" s="114">
        <f>S$14</f>
        <v>0.2</v>
      </c>
    </row>
    <row r="373" spans="1:19" s="139" customFormat="1" ht="12.95" customHeight="1">
      <c r="A373" s="95" t="s">
        <v>3152</v>
      </c>
      <c r="B373" s="29" t="s">
        <v>2053</v>
      </c>
      <c r="C373" s="95">
        <v>37582.487999999998</v>
      </c>
      <c r="D373" s="95" t="s">
        <v>2084</v>
      </c>
      <c r="E373" s="151">
        <f t="shared" si="45"/>
        <v>10023.957140688935</v>
      </c>
      <c r="F373" s="139">
        <f t="shared" si="46"/>
        <v>10024</v>
      </c>
      <c r="G373" s="139">
        <f t="shared" si="48"/>
        <v>-5.8172000004560687E-2</v>
      </c>
      <c r="I373" s="140">
        <f>G373</f>
        <v>-5.8172000004560687E-2</v>
      </c>
      <c r="Q373" s="153">
        <f t="shared" si="47"/>
        <v>22563.987999999998</v>
      </c>
      <c r="S373" s="21">
        <f t="shared" ref="S373:S381" si="49">S$15</f>
        <v>0.1</v>
      </c>
    </row>
    <row r="374" spans="1:19" s="139" customFormat="1" ht="12.95" customHeight="1">
      <c r="A374" s="49" t="s">
        <v>2083</v>
      </c>
      <c r="B374" s="50"/>
      <c r="C374" s="49">
        <v>37589.281999999999</v>
      </c>
      <c r="D374" s="49" t="s">
        <v>2084</v>
      </c>
      <c r="E374" s="139">
        <f t="shared" si="45"/>
        <v>10028.962747499038</v>
      </c>
      <c r="F374" s="139">
        <f t="shared" si="46"/>
        <v>10029</v>
      </c>
      <c r="G374" s="139">
        <f t="shared" si="48"/>
        <v>-5.056200000399258E-2</v>
      </c>
      <c r="I374" s="140">
        <f>$G374</f>
        <v>-5.056200000399258E-2</v>
      </c>
      <c r="Q374" s="153">
        <f t="shared" si="47"/>
        <v>22570.781999999999</v>
      </c>
      <c r="S374" s="21">
        <f t="shared" si="49"/>
        <v>0.1</v>
      </c>
    </row>
    <row r="375" spans="1:19" s="139" customFormat="1" ht="12.95" customHeight="1">
      <c r="A375" s="95" t="s">
        <v>3185</v>
      </c>
      <c r="B375" s="29" t="s">
        <v>2053</v>
      </c>
      <c r="C375" s="95">
        <v>37882.46</v>
      </c>
      <c r="D375" s="95" t="s">
        <v>2084</v>
      </c>
      <c r="E375" s="151">
        <f t="shared" si="45"/>
        <v>10244.967132746569</v>
      </c>
      <c r="F375" s="139">
        <f t="shared" si="46"/>
        <v>10245</v>
      </c>
      <c r="G375" s="139">
        <f t="shared" si="48"/>
        <v>-4.461000000446802E-2</v>
      </c>
      <c r="I375" s="140">
        <f>G375</f>
        <v>-4.461000000446802E-2</v>
      </c>
      <c r="Q375" s="153">
        <f t="shared" si="47"/>
        <v>22863.96</v>
      </c>
      <c r="S375" s="21">
        <f t="shared" si="49"/>
        <v>0.1</v>
      </c>
    </row>
    <row r="376" spans="1:19" s="139" customFormat="1" ht="12.95" customHeight="1">
      <c r="A376" s="95" t="s">
        <v>3156</v>
      </c>
      <c r="B376" s="29" t="s">
        <v>2053</v>
      </c>
      <c r="C376" s="95">
        <v>37905.533000000003</v>
      </c>
      <c r="D376" s="95" t="s">
        <v>2084</v>
      </c>
      <c r="E376" s="151">
        <f t="shared" si="45"/>
        <v>10261.966597852468</v>
      </c>
      <c r="F376" s="139">
        <f t="shared" si="46"/>
        <v>10262</v>
      </c>
      <c r="G376" s="139">
        <f t="shared" si="48"/>
        <v>-4.5335999995586462E-2</v>
      </c>
      <c r="I376" s="140">
        <f>G376</f>
        <v>-4.5335999995586462E-2</v>
      </c>
      <c r="Q376" s="153">
        <f t="shared" si="47"/>
        <v>22887.033000000003</v>
      </c>
      <c r="S376" s="21">
        <f t="shared" si="49"/>
        <v>0.1</v>
      </c>
    </row>
    <row r="377" spans="1:19" s="139" customFormat="1" ht="12.95" customHeight="1">
      <c r="A377" s="95" t="s">
        <v>3140</v>
      </c>
      <c r="B377" s="29" t="s">
        <v>2053</v>
      </c>
      <c r="C377" s="95">
        <v>37935.394999999997</v>
      </c>
      <c r="D377" s="95" t="s">
        <v>2084</v>
      </c>
      <c r="E377" s="151">
        <f t="shared" si="45"/>
        <v>10283.967985924768</v>
      </c>
      <c r="F377" s="139">
        <f t="shared" si="46"/>
        <v>10284</v>
      </c>
      <c r="G377" s="139">
        <f t="shared" si="48"/>
        <v>-4.3452000005345326E-2</v>
      </c>
      <c r="I377" s="140">
        <f>G377</f>
        <v>-4.3452000005345326E-2</v>
      </c>
      <c r="Q377" s="153">
        <f t="shared" si="47"/>
        <v>22916.894999999997</v>
      </c>
      <c r="S377" s="21">
        <f t="shared" si="49"/>
        <v>0.1</v>
      </c>
    </row>
    <row r="378" spans="1:19" s="139" customFormat="1" ht="12.95" customHeight="1">
      <c r="A378" s="95" t="s">
        <v>3140</v>
      </c>
      <c r="B378" s="29" t="s">
        <v>2053</v>
      </c>
      <c r="C378" s="95">
        <v>37935.394999999997</v>
      </c>
      <c r="D378" s="95" t="s">
        <v>2084</v>
      </c>
      <c r="E378" s="151">
        <f t="shared" si="45"/>
        <v>10283.967985924768</v>
      </c>
      <c r="F378" s="139">
        <f t="shared" si="46"/>
        <v>10284</v>
      </c>
      <c r="G378" s="139">
        <f t="shared" si="48"/>
        <v>-4.3452000005345326E-2</v>
      </c>
      <c r="I378" s="140">
        <f>G378</f>
        <v>-4.3452000005345326E-2</v>
      </c>
      <c r="Q378" s="153">
        <f t="shared" si="47"/>
        <v>22916.894999999997</v>
      </c>
      <c r="S378" s="21">
        <f t="shared" si="49"/>
        <v>0.1</v>
      </c>
    </row>
    <row r="379" spans="1:19" s="139" customFormat="1" ht="12.95" customHeight="1">
      <c r="A379" s="49" t="s">
        <v>2083</v>
      </c>
      <c r="B379" s="50"/>
      <c r="C379" s="49">
        <v>38258.425999999999</v>
      </c>
      <c r="D379" s="49" t="s">
        <v>2084</v>
      </c>
      <c r="E379" s="139">
        <f t="shared" si="45"/>
        <v>10521.967128325958</v>
      </c>
      <c r="F379" s="139">
        <f t="shared" si="46"/>
        <v>10522</v>
      </c>
      <c r="G379" s="139">
        <f t="shared" si="48"/>
        <v>-4.4615999999223277E-2</v>
      </c>
      <c r="I379" s="140">
        <f>$G379</f>
        <v>-4.4615999999223277E-2</v>
      </c>
      <c r="Q379" s="153">
        <f t="shared" si="47"/>
        <v>23239.925999999999</v>
      </c>
      <c r="S379" s="21">
        <f t="shared" si="49"/>
        <v>0.1</v>
      </c>
    </row>
    <row r="380" spans="1:19" s="139" customFormat="1" ht="12.95" customHeight="1">
      <c r="A380" s="49" t="s">
        <v>2085</v>
      </c>
      <c r="B380" s="50"/>
      <c r="C380" s="49">
        <v>38258.427600000003</v>
      </c>
      <c r="D380" s="49"/>
      <c r="E380" s="139">
        <f t="shared" si="45"/>
        <v>10521.968307155941</v>
      </c>
      <c r="F380" s="139">
        <f t="shared" si="46"/>
        <v>10522</v>
      </c>
      <c r="G380" s="139">
        <f t="shared" si="48"/>
        <v>-4.3015999995986931E-2</v>
      </c>
      <c r="I380" s="140">
        <f>$G380</f>
        <v>-4.3015999995986931E-2</v>
      </c>
      <c r="Q380" s="153">
        <f t="shared" si="47"/>
        <v>23239.927600000003</v>
      </c>
      <c r="S380" s="21">
        <f t="shared" si="49"/>
        <v>0.1</v>
      </c>
    </row>
    <row r="381" spans="1:19" s="139" customFormat="1" ht="12.95" customHeight="1">
      <c r="A381" s="95" t="s">
        <v>2085</v>
      </c>
      <c r="B381" s="29" t="s">
        <v>2053</v>
      </c>
      <c r="C381" s="95">
        <v>38258.428</v>
      </c>
      <c r="D381" s="95" t="s">
        <v>2084</v>
      </c>
      <c r="E381" s="151">
        <f t="shared" si="45"/>
        <v>10521.968601863435</v>
      </c>
      <c r="F381" s="139">
        <f t="shared" si="46"/>
        <v>10522</v>
      </c>
      <c r="G381" s="139">
        <f t="shared" si="48"/>
        <v>-4.2615999998815823E-2</v>
      </c>
      <c r="I381" s="140">
        <f>G381</f>
        <v>-4.2615999998815823E-2</v>
      </c>
      <c r="Q381" s="153">
        <f t="shared" si="47"/>
        <v>23239.928</v>
      </c>
      <c r="S381" s="21">
        <f t="shared" si="49"/>
        <v>0.1</v>
      </c>
    </row>
    <row r="382" spans="1:19" s="139" customFormat="1" ht="12.95" customHeight="1">
      <c r="A382" s="49" t="s">
        <v>2083</v>
      </c>
      <c r="B382" s="50"/>
      <c r="C382" s="49">
        <v>38258.429700000001</v>
      </c>
      <c r="D382" s="49" t="s">
        <v>1923</v>
      </c>
      <c r="E382" s="139">
        <f t="shared" si="45"/>
        <v>10521.969854370291</v>
      </c>
      <c r="F382" s="139">
        <f t="shared" si="46"/>
        <v>10522</v>
      </c>
      <c r="G382" s="139">
        <f t="shared" si="48"/>
        <v>-4.091599999810569E-2</v>
      </c>
      <c r="H382" s="139">
        <f>$G382</f>
        <v>-4.091599999810569E-2</v>
      </c>
      <c r="I382" s="140"/>
      <c r="Q382" s="153">
        <f t="shared" si="47"/>
        <v>23239.929700000001</v>
      </c>
      <c r="S382" s="114">
        <f>S$14</f>
        <v>0.2</v>
      </c>
    </row>
    <row r="383" spans="1:19" s="139" customFormat="1" ht="12.95" customHeight="1">
      <c r="A383" s="49" t="s">
        <v>2086</v>
      </c>
      <c r="B383" s="50"/>
      <c r="C383" s="49">
        <v>38262.498</v>
      </c>
      <c r="D383" s="49"/>
      <c r="E383" s="139">
        <f t="shared" si="45"/>
        <v>10524.967250629568</v>
      </c>
      <c r="F383" s="139">
        <f t="shared" si="46"/>
        <v>10525</v>
      </c>
      <c r="G383" s="139">
        <f t="shared" si="48"/>
        <v>-4.4450000001234002E-2</v>
      </c>
      <c r="I383" s="140">
        <f>$G383</f>
        <v>-4.4450000001234002E-2</v>
      </c>
      <c r="Q383" s="153">
        <f t="shared" si="47"/>
        <v>23243.998</v>
      </c>
      <c r="S383" s="21">
        <f>S$15</f>
        <v>0.1</v>
      </c>
    </row>
    <row r="384" spans="1:19" s="139" customFormat="1" ht="12.95" customHeight="1">
      <c r="A384" s="49" t="s">
        <v>2083</v>
      </c>
      <c r="B384" s="50"/>
      <c r="C384" s="49">
        <v>38296.43</v>
      </c>
      <c r="D384" s="49" t="s">
        <v>2084</v>
      </c>
      <c r="E384" s="139">
        <f t="shared" si="45"/>
        <v>10549.967287468005</v>
      </c>
      <c r="F384" s="139">
        <f t="shared" si="46"/>
        <v>10550</v>
      </c>
      <c r="G384" s="139">
        <f t="shared" si="48"/>
        <v>-4.439999999885913E-2</v>
      </c>
      <c r="I384" s="140">
        <f>$G384</f>
        <v>-4.439999999885913E-2</v>
      </c>
      <c r="Q384" s="153">
        <f t="shared" si="47"/>
        <v>23277.93</v>
      </c>
      <c r="S384" s="21">
        <f>S$15</f>
        <v>0.1</v>
      </c>
    </row>
    <row r="385" spans="1:19" s="139" customFormat="1" ht="12.95" customHeight="1">
      <c r="A385" s="49" t="s">
        <v>2086</v>
      </c>
      <c r="B385" s="50"/>
      <c r="C385" s="49">
        <v>38345.298999999999</v>
      </c>
      <c r="D385" s="49"/>
      <c r="E385" s="139">
        <f t="shared" si="45"/>
        <v>10585.972438955025</v>
      </c>
      <c r="F385" s="139">
        <f t="shared" si="46"/>
        <v>10586</v>
      </c>
      <c r="G385" s="139">
        <f t="shared" si="48"/>
        <v>-3.7408000003779307E-2</v>
      </c>
      <c r="I385" s="140">
        <f>$G385</f>
        <v>-3.7408000003779307E-2</v>
      </c>
      <c r="Q385" s="153">
        <f t="shared" si="47"/>
        <v>23326.798999999999</v>
      </c>
      <c r="S385" s="21">
        <f>S$15</f>
        <v>0.1</v>
      </c>
    </row>
    <row r="386" spans="1:19" s="139" customFormat="1" ht="12.95" customHeight="1">
      <c r="A386" s="95" t="s">
        <v>3213</v>
      </c>
      <c r="B386" s="29" t="s">
        <v>2053</v>
      </c>
      <c r="C386" s="95">
        <v>38440.307000000001</v>
      </c>
      <c r="D386" s="95" t="s">
        <v>2084</v>
      </c>
      <c r="E386" s="151">
        <f t="shared" si="45"/>
        <v>10655.971363272667</v>
      </c>
      <c r="F386" s="139">
        <f t="shared" si="46"/>
        <v>10656</v>
      </c>
      <c r="G386" s="139">
        <f t="shared" si="48"/>
        <v>-3.8868000003276393E-2</v>
      </c>
      <c r="I386" s="140">
        <f>G386</f>
        <v>-3.8868000003276393E-2</v>
      </c>
      <c r="Q386" s="153">
        <f t="shared" si="47"/>
        <v>23421.807000000001</v>
      </c>
      <c r="S386" s="21">
        <f>S$15</f>
        <v>0.1</v>
      </c>
    </row>
    <row r="387" spans="1:19" s="139" customFormat="1" ht="12.95" customHeight="1">
      <c r="A387" s="49" t="s">
        <v>2083</v>
      </c>
      <c r="B387" s="50"/>
      <c r="C387" s="49">
        <v>38638.470799999996</v>
      </c>
      <c r="D387" s="49" t="s">
        <v>1923</v>
      </c>
      <c r="E387" s="139">
        <f t="shared" si="45"/>
        <v>10801.972256236375</v>
      </c>
      <c r="F387" s="139">
        <f t="shared" si="46"/>
        <v>10802</v>
      </c>
      <c r="G387" s="139">
        <f t="shared" si="48"/>
        <v>-3.7656000007700641E-2</v>
      </c>
      <c r="H387" s="139">
        <f>$G387</f>
        <v>-3.7656000007700641E-2</v>
      </c>
      <c r="I387" s="140"/>
      <c r="Q387" s="153">
        <f t="shared" si="47"/>
        <v>23619.970799999996</v>
      </c>
      <c r="S387" s="114">
        <f>S$14</f>
        <v>0.2</v>
      </c>
    </row>
    <row r="388" spans="1:19" s="139" customFormat="1" ht="12.95" customHeight="1">
      <c r="A388" s="95" t="s">
        <v>2083</v>
      </c>
      <c r="B388" s="29" t="s">
        <v>2053</v>
      </c>
      <c r="C388" s="95">
        <v>38638.470800000003</v>
      </c>
      <c r="D388" s="95" t="s">
        <v>2084</v>
      </c>
      <c r="E388" s="151">
        <f t="shared" si="45"/>
        <v>10801.97225623638</v>
      </c>
      <c r="F388" s="139">
        <f t="shared" si="46"/>
        <v>10802</v>
      </c>
      <c r="G388" s="139">
        <f t="shared" si="48"/>
        <v>-3.7656000000424683E-2</v>
      </c>
      <c r="I388" s="140">
        <f t="shared" ref="I388:I395" si="50">G388</f>
        <v>-3.7656000000424683E-2</v>
      </c>
      <c r="Q388" s="153">
        <f t="shared" si="47"/>
        <v>23619.970800000003</v>
      </c>
      <c r="S388" s="21">
        <f t="shared" ref="S388:S395" si="51">S$15</f>
        <v>0.1</v>
      </c>
    </row>
    <row r="389" spans="1:19" s="139" customFormat="1" ht="12.95" customHeight="1">
      <c r="A389" s="95" t="s">
        <v>3220</v>
      </c>
      <c r="B389" s="29" t="s">
        <v>2053</v>
      </c>
      <c r="C389" s="95">
        <v>38642.544999999998</v>
      </c>
      <c r="D389" s="95" t="s">
        <v>2084</v>
      </c>
      <c r="E389" s="151">
        <f t="shared" si="45"/>
        <v>10804.973999431213</v>
      </c>
      <c r="F389" s="139">
        <f t="shared" si="46"/>
        <v>10805</v>
      </c>
      <c r="G389" s="139">
        <f t="shared" si="48"/>
        <v>-3.5289999999804422E-2</v>
      </c>
      <c r="I389" s="140">
        <f t="shared" si="50"/>
        <v>-3.5289999999804422E-2</v>
      </c>
      <c r="Q389" s="153">
        <f t="shared" si="47"/>
        <v>23624.044999999998</v>
      </c>
      <c r="S389" s="21">
        <f t="shared" si="51"/>
        <v>0.1</v>
      </c>
    </row>
    <row r="390" spans="1:19" s="139" customFormat="1" ht="12.95" customHeight="1">
      <c r="A390" s="95" t="s">
        <v>3225</v>
      </c>
      <c r="B390" s="29" t="s">
        <v>2053</v>
      </c>
      <c r="C390" s="95">
        <v>38673.754999999997</v>
      </c>
      <c r="D390" s="95" t="s">
        <v>2084</v>
      </c>
      <c r="E390" s="151">
        <f t="shared" si="45"/>
        <v>10827.968551763159</v>
      </c>
      <c r="F390" s="139">
        <f t="shared" si="46"/>
        <v>10828</v>
      </c>
      <c r="G390" s="139">
        <f t="shared" si="48"/>
        <v>-4.268400000728434E-2</v>
      </c>
      <c r="I390" s="140">
        <f t="shared" si="50"/>
        <v>-4.268400000728434E-2</v>
      </c>
      <c r="Q390" s="153">
        <f t="shared" si="47"/>
        <v>23655.254999999997</v>
      </c>
      <c r="S390" s="21">
        <f t="shared" si="51"/>
        <v>0.1</v>
      </c>
    </row>
    <row r="391" spans="1:19" s="139" customFormat="1" ht="12.95" customHeight="1">
      <c r="A391" s="95" t="s">
        <v>3225</v>
      </c>
      <c r="B391" s="29" t="s">
        <v>2053</v>
      </c>
      <c r="C391" s="95">
        <v>38673.760000000002</v>
      </c>
      <c r="D391" s="95" t="s">
        <v>2084</v>
      </c>
      <c r="E391" s="151">
        <f t="shared" si="45"/>
        <v>10827.972235606856</v>
      </c>
      <c r="F391" s="139">
        <f t="shared" si="46"/>
        <v>10828</v>
      </c>
      <c r="G391" s="139">
        <f t="shared" si="48"/>
        <v>-3.7684000002627727E-2</v>
      </c>
      <c r="I391" s="140">
        <f t="shared" si="50"/>
        <v>-3.7684000002627727E-2</v>
      </c>
      <c r="Q391" s="153">
        <f t="shared" si="47"/>
        <v>23655.260000000002</v>
      </c>
      <c r="S391" s="21">
        <f t="shared" si="51"/>
        <v>0.1</v>
      </c>
    </row>
    <row r="392" spans="1:19" s="139" customFormat="1" ht="12.95" customHeight="1">
      <c r="A392" s="95" t="s">
        <v>3225</v>
      </c>
      <c r="B392" s="29" t="s">
        <v>2053</v>
      </c>
      <c r="C392" s="95">
        <v>38673.760999999999</v>
      </c>
      <c r="D392" s="95" t="s">
        <v>2084</v>
      </c>
      <c r="E392" s="151">
        <f t="shared" si="45"/>
        <v>10827.972972375592</v>
      </c>
      <c r="F392" s="139">
        <f t="shared" si="46"/>
        <v>10828</v>
      </c>
      <c r="G392" s="139">
        <f t="shared" si="48"/>
        <v>-3.6684000006061979E-2</v>
      </c>
      <c r="I392" s="140">
        <f t="shared" si="50"/>
        <v>-3.6684000006061979E-2</v>
      </c>
      <c r="Q392" s="153">
        <f t="shared" si="47"/>
        <v>23655.260999999999</v>
      </c>
      <c r="S392" s="21">
        <f t="shared" si="51"/>
        <v>0.1</v>
      </c>
    </row>
    <row r="393" spans="1:19" s="139" customFormat="1" ht="12.95" customHeight="1">
      <c r="A393" s="95" t="s">
        <v>3225</v>
      </c>
      <c r="B393" s="29" t="s">
        <v>2053</v>
      </c>
      <c r="C393" s="95">
        <v>38688.69</v>
      </c>
      <c r="D393" s="95" t="s">
        <v>2084</v>
      </c>
      <c r="E393" s="151">
        <f t="shared" si="45"/>
        <v>10838.972192874269</v>
      </c>
      <c r="F393" s="139">
        <f t="shared" si="46"/>
        <v>10839</v>
      </c>
      <c r="G393" s="139">
        <f t="shared" si="48"/>
        <v>-3.7742000000434928E-2</v>
      </c>
      <c r="I393" s="140">
        <f t="shared" si="50"/>
        <v>-3.7742000000434928E-2</v>
      </c>
      <c r="Q393" s="153">
        <f t="shared" si="47"/>
        <v>23670.190000000002</v>
      </c>
      <c r="S393" s="21">
        <f t="shared" si="51"/>
        <v>0.1</v>
      </c>
    </row>
    <row r="394" spans="1:19" s="139" customFormat="1" ht="12.95" customHeight="1">
      <c r="A394" s="95" t="s">
        <v>3225</v>
      </c>
      <c r="B394" s="29" t="s">
        <v>2053</v>
      </c>
      <c r="C394" s="95">
        <v>38692.76</v>
      </c>
      <c r="D394" s="95" t="s">
        <v>2084</v>
      </c>
      <c r="E394" s="151">
        <f t="shared" si="45"/>
        <v>10841.970841640401</v>
      </c>
      <c r="F394" s="139">
        <f t="shared" si="46"/>
        <v>10842</v>
      </c>
      <c r="G394" s="139">
        <f t="shared" si="48"/>
        <v>-3.9576000002853107E-2</v>
      </c>
      <c r="I394" s="140">
        <f t="shared" si="50"/>
        <v>-3.9576000002853107E-2</v>
      </c>
      <c r="Q394" s="153">
        <f t="shared" si="47"/>
        <v>23674.260000000002</v>
      </c>
      <c r="S394" s="21">
        <f t="shared" si="51"/>
        <v>0.1</v>
      </c>
    </row>
    <row r="395" spans="1:19" s="139" customFormat="1" ht="12.95" customHeight="1">
      <c r="A395" s="95" t="s">
        <v>2083</v>
      </c>
      <c r="B395" s="29" t="s">
        <v>2053</v>
      </c>
      <c r="C395" s="95">
        <v>38699.549099999997</v>
      </c>
      <c r="D395" s="95" t="s">
        <v>2084</v>
      </c>
      <c r="E395" s="151">
        <f t="shared" si="45"/>
        <v>10846.97283828368</v>
      </c>
      <c r="F395" s="139">
        <f t="shared" si="46"/>
        <v>10847</v>
      </c>
      <c r="G395" s="139">
        <f t="shared" si="48"/>
        <v>-3.6866000002191868E-2</v>
      </c>
      <c r="I395" s="140">
        <f t="shared" si="50"/>
        <v>-3.6866000002191868E-2</v>
      </c>
      <c r="Q395" s="153">
        <f t="shared" si="47"/>
        <v>23681.049099999997</v>
      </c>
      <c r="S395" s="21">
        <f t="shared" si="51"/>
        <v>0.1</v>
      </c>
    </row>
    <row r="396" spans="1:19" s="139" customFormat="1" ht="12.95" customHeight="1">
      <c r="A396" s="49" t="s">
        <v>2083</v>
      </c>
      <c r="B396" s="50"/>
      <c r="C396" s="49">
        <v>38699.549100000004</v>
      </c>
      <c r="D396" s="49" t="s">
        <v>1923</v>
      </c>
      <c r="E396" s="139">
        <f t="shared" si="45"/>
        <v>10846.972838283686</v>
      </c>
      <c r="F396" s="139">
        <f t="shared" si="46"/>
        <v>10847</v>
      </c>
      <c r="G396" s="139">
        <f t="shared" si="48"/>
        <v>-3.686599999491591E-2</v>
      </c>
      <c r="H396" s="139">
        <f>$G396</f>
        <v>-3.686599999491591E-2</v>
      </c>
      <c r="I396" s="140"/>
      <c r="Q396" s="153">
        <f t="shared" si="47"/>
        <v>23681.049100000004</v>
      </c>
      <c r="S396" s="114">
        <f>S$14</f>
        <v>0.2</v>
      </c>
    </row>
    <row r="397" spans="1:19" s="139" customFormat="1" ht="12.95" customHeight="1">
      <c r="A397" s="95" t="s">
        <v>3225</v>
      </c>
      <c r="B397" s="29" t="s">
        <v>2053</v>
      </c>
      <c r="C397" s="95">
        <v>38703.622000000003</v>
      </c>
      <c r="D397" s="95" t="s">
        <v>2084</v>
      </c>
      <c r="E397" s="151">
        <f t="shared" si="45"/>
        <v>10849.97362367916</v>
      </c>
      <c r="F397" s="139">
        <f t="shared" si="46"/>
        <v>10850</v>
      </c>
      <c r="G397" s="139">
        <f t="shared" si="48"/>
        <v>-3.5799999997834675E-2</v>
      </c>
      <c r="I397" s="140">
        <f>G397</f>
        <v>-3.5799999997834675E-2</v>
      </c>
      <c r="Q397" s="153">
        <f t="shared" si="47"/>
        <v>23685.122000000003</v>
      </c>
      <c r="S397" s="21">
        <f>S$15</f>
        <v>0.1</v>
      </c>
    </row>
    <row r="398" spans="1:19" s="139" customFormat="1" ht="12.95" customHeight="1">
      <c r="A398" s="95" t="s">
        <v>3225</v>
      </c>
      <c r="B398" s="29" t="s">
        <v>2053</v>
      </c>
      <c r="C398" s="95">
        <v>38711.760999999999</v>
      </c>
      <c r="D398" s="95" t="s">
        <v>2084</v>
      </c>
      <c r="E398" s="151">
        <f t="shared" si="45"/>
        <v>10855.970184442685</v>
      </c>
      <c r="F398" s="139">
        <f t="shared" si="46"/>
        <v>10856</v>
      </c>
      <c r="G398" s="139">
        <f t="shared" si="48"/>
        <v>-4.0468000006512739E-2</v>
      </c>
      <c r="I398" s="140">
        <f>G398</f>
        <v>-4.0468000006512739E-2</v>
      </c>
      <c r="Q398" s="153">
        <f t="shared" si="47"/>
        <v>23693.260999999999</v>
      </c>
      <c r="S398" s="21">
        <f>S$15</f>
        <v>0.1</v>
      </c>
    </row>
    <row r="399" spans="1:19" s="139" customFormat="1" ht="12.95" customHeight="1">
      <c r="A399" s="95" t="s">
        <v>3225</v>
      </c>
      <c r="B399" s="29" t="s">
        <v>2053</v>
      </c>
      <c r="C399" s="95">
        <v>38722.623</v>
      </c>
      <c r="D399" s="95" t="s">
        <v>2084</v>
      </c>
      <c r="E399" s="151">
        <f t="shared" si="45"/>
        <v>10863.972966481442</v>
      </c>
      <c r="F399" s="139">
        <f t="shared" si="46"/>
        <v>10864</v>
      </c>
      <c r="G399" s="139">
        <f t="shared" si="48"/>
        <v>-3.6692000001494307E-2</v>
      </c>
      <c r="I399" s="140">
        <f>G399</f>
        <v>-3.6692000001494307E-2</v>
      </c>
      <c r="Q399" s="153">
        <f t="shared" si="47"/>
        <v>23704.123</v>
      </c>
      <c r="S399" s="21">
        <f>S$15</f>
        <v>0.1</v>
      </c>
    </row>
    <row r="400" spans="1:19" s="139" customFormat="1" ht="12.95" customHeight="1">
      <c r="A400" s="95" t="s">
        <v>3225</v>
      </c>
      <c r="B400" s="29" t="s">
        <v>2053</v>
      </c>
      <c r="C400" s="95">
        <v>38726.690999999999</v>
      </c>
      <c r="D400" s="95" t="s">
        <v>2084</v>
      </c>
      <c r="E400" s="151">
        <f t="shared" si="45"/>
        <v>10866.970141710099</v>
      </c>
      <c r="F400" s="139">
        <f t="shared" si="46"/>
        <v>10867</v>
      </c>
      <c r="G400" s="139">
        <f t="shared" si="48"/>
        <v>-4.052600000431994E-2</v>
      </c>
      <c r="I400" s="140">
        <f>G400</f>
        <v>-4.052600000431994E-2</v>
      </c>
      <c r="Q400" s="153">
        <f t="shared" si="47"/>
        <v>23708.190999999999</v>
      </c>
      <c r="S400" s="21">
        <f>S$15</f>
        <v>0.1</v>
      </c>
    </row>
    <row r="401" spans="1:19" s="139" customFormat="1" ht="12.95" customHeight="1">
      <c r="A401" s="95" t="s">
        <v>3225</v>
      </c>
      <c r="B401" s="29" t="s">
        <v>2053</v>
      </c>
      <c r="C401" s="95">
        <v>38783.695</v>
      </c>
      <c r="D401" s="95" t="s">
        <v>2084</v>
      </c>
      <c r="E401" s="151">
        <f t="shared" si="45"/>
        <v>10908.968906885693</v>
      </c>
      <c r="F401" s="139">
        <f t="shared" si="46"/>
        <v>10909</v>
      </c>
      <c r="G401" s="139">
        <f t="shared" si="48"/>
        <v>-4.2202000004181173E-2</v>
      </c>
      <c r="I401" s="140">
        <f>G401</f>
        <v>-4.2202000004181173E-2</v>
      </c>
      <c r="Q401" s="153">
        <f t="shared" si="47"/>
        <v>23765.195</v>
      </c>
      <c r="S401" s="21">
        <f>S$15</f>
        <v>0.1</v>
      </c>
    </row>
    <row r="402" spans="1:19" s="139" customFormat="1" ht="12.95" customHeight="1">
      <c r="A402" s="49" t="s">
        <v>2083</v>
      </c>
      <c r="B402" s="50" t="s">
        <v>2053</v>
      </c>
      <c r="C402" s="49">
        <v>38967.627</v>
      </c>
      <c r="D402" s="49" t="s">
        <v>1923</v>
      </c>
      <c r="E402" s="139">
        <f t="shared" si="45"/>
        <v>11044.484254515288</v>
      </c>
      <c r="F402" s="139">
        <f t="shared" si="46"/>
        <v>11044.5</v>
      </c>
      <c r="G402" s="139">
        <f t="shared" si="48"/>
        <v>-2.137100000254577E-2</v>
      </c>
      <c r="H402" s="139">
        <f>$G402</f>
        <v>-2.137100000254577E-2</v>
      </c>
      <c r="I402" s="140"/>
      <c r="Q402" s="153">
        <f t="shared" si="47"/>
        <v>23949.127</v>
      </c>
      <c r="S402" s="114">
        <f>S$14</f>
        <v>0.2</v>
      </c>
    </row>
    <row r="403" spans="1:19" s="139" customFormat="1" ht="12.95" customHeight="1">
      <c r="A403" s="134" t="s">
        <v>2155</v>
      </c>
      <c r="B403" s="113"/>
      <c r="C403" s="98">
        <v>38999.514000000003</v>
      </c>
      <c r="D403" s="134" t="s">
        <v>2084</v>
      </c>
      <c r="E403" s="151">
        <f t="shared" si="45"/>
        <v>11067.977599283273</v>
      </c>
      <c r="F403" s="139">
        <f t="shared" si="46"/>
        <v>11068</v>
      </c>
      <c r="G403" s="139">
        <f t="shared" si="48"/>
        <v>-3.0403999997361097E-2</v>
      </c>
      <c r="I403" s="139">
        <f>$G403</f>
        <v>-3.0403999997361097E-2</v>
      </c>
      <c r="Q403" s="153">
        <f t="shared" si="47"/>
        <v>23981.014000000003</v>
      </c>
      <c r="S403" s="21">
        <f>S$15</f>
        <v>0.1</v>
      </c>
    </row>
    <row r="404" spans="1:19" s="139" customFormat="1" ht="12.95" customHeight="1">
      <c r="A404" s="49" t="s">
        <v>2087</v>
      </c>
      <c r="B404" s="50"/>
      <c r="C404" s="49">
        <v>39000.870000000003</v>
      </c>
      <c r="D404" s="49"/>
      <c r="E404" s="139">
        <f t="shared" si="45"/>
        <v>11068.976657692825</v>
      </c>
      <c r="F404" s="139">
        <f t="shared" si="46"/>
        <v>11069</v>
      </c>
      <c r="G404" s="139">
        <f t="shared" si="48"/>
        <v>-3.1682000000728294E-2</v>
      </c>
      <c r="I404" s="140">
        <f>$G404</f>
        <v>-3.1682000000728294E-2</v>
      </c>
      <c r="Q404" s="153">
        <f t="shared" si="47"/>
        <v>23982.370000000003</v>
      </c>
      <c r="S404" s="21">
        <f>S$15</f>
        <v>0.1</v>
      </c>
    </row>
    <row r="405" spans="1:19" s="139" customFormat="1" ht="12.95" customHeight="1">
      <c r="A405" s="49" t="s">
        <v>2088</v>
      </c>
      <c r="B405" s="50"/>
      <c r="C405" s="49">
        <v>39007.660000000003</v>
      </c>
      <c r="D405" s="49"/>
      <c r="E405" s="139">
        <f t="shared" ref="E405:E468" si="52">+(C405-C$7)/C$8</f>
        <v>11073.979317427971</v>
      </c>
      <c r="F405" s="139">
        <f t="shared" ref="F405:F468" si="53">ROUND(2*E405,0)/2</f>
        <v>11074</v>
      </c>
      <c r="G405" s="139">
        <f t="shared" si="48"/>
        <v>-2.8072000000975095E-2</v>
      </c>
      <c r="I405" s="140">
        <f>$G405</f>
        <v>-2.8072000000975095E-2</v>
      </c>
      <c r="Q405" s="153">
        <f t="shared" si="47"/>
        <v>23989.160000000003</v>
      </c>
      <c r="S405" s="21">
        <f>S$15</f>
        <v>0.1</v>
      </c>
    </row>
    <row r="406" spans="1:19" s="139" customFormat="1" ht="12.95" customHeight="1">
      <c r="A406" s="49" t="s">
        <v>2087</v>
      </c>
      <c r="B406" s="50"/>
      <c r="C406" s="49">
        <v>39011.730000000003</v>
      </c>
      <c r="D406" s="49"/>
      <c r="E406" s="139">
        <f t="shared" si="52"/>
        <v>11076.977966194105</v>
      </c>
      <c r="F406" s="139">
        <f t="shared" si="53"/>
        <v>11077</v>
      </c>
      <c r="G406" s="139">
        <f t="shared" si="48"/>
        <v>-2.9905999996117316E-2</v>
      </c>
      <c r="I406" s="140">
        <f>$G406</f>
        <v>-2.9905999996117316E-2</v>
      </c>
      <c r="Q406" s="153">
        <f t="shared" si="47"/>
        <v>23993.230000000003</v>
      </c>
      <c r="S406" s="21">
        <f>S$15</f>
        <v>0.1</v>
      </c>
    </row>
    <row r="407" spans="1:19" s="139" customFormat="1" ht="12.95" customHeight="1">
      <c r="A407" s="49" t="s">
        <v>2124</v>
      </c>
      <c r="B407" s="50" t="s">
        <v>2053</v>
      </c>
      <c r="C407" s="49">
        <v>39020.5507</v>
      </c>
      <c r="D407" s="49" t="s">
        <v>2125</v>
      </c>
      <c r="E407" s="139">
        <f t="shared" si="52"/>
        <v>11083.476782206739</v>
      </c>
      <c r="F407" s="139">
        <f t="shared" si="53"/>
        <v>11083.5</v>
      </c>
      <c r="G407" s="139">
        <f t="shared" si="48"/>
        <v>-3.1513000001723412E-2</v>
      </c>
      <c r="I407" s="140"/>
      <c r="J407" s="139">
        <f>$G407</f>
        <v>-3.1513000001723412E-2</v>
      </c>
      <c r="Q407" s="153">
        <f t="shared" si="47"/>
        <v>24002.0507</v>
      </c>
      <c r="S407" s="91">
        <f>S$16</f>
        <v>1</v>
      </c>
    </row>
    <row r="408" spans="1:19" s="139" customFormat="1" ht="12.95" customHeight="1">
      <c r="A408" s="20" t="s">
        <v>1920</v>
      </c>
      <c r="B408" s="21"/>
      <c r="C408" s="20">
        <v>39029.372000000003</v>
      </c>
      <c r="D408" s="20"/>
      <c r="E408" s="139">
        <f t="shared" si="52"/>
        <v>11089.976040280622</v>
      </c>
      <c r="F408" s="139">
        <f t="shared" si="53"/>
        <v>11090</v>
      </c>
      <c r="G408" s="139">
        <f t="shared" si="48"/>
        <v>-3.2519999993382953E-2</v>
      </c>
      <c r="I408" s="140">
        <f>$G408</f>
        <v>-3.2519999993382953E-2</v>
      </c>
      <c r="Q408" s="153">
        <f t="shared" si="47"/>
        <v>24010.872000000003</v>
      </c>
      <c r="S408" s="21">
        <f>S$15</f>
        <v>0.1</v>
      </c>
    </row>
    <row r="409" spans="1:19" s="139" customFormat="1" ht="12.95" customHeight="1">
      <c r="A409" s="95" t="s">
        <v>3278</v>
      </c>
      <c r="B409" s="29" t="s">
        <v>2053</v>
      </c>
      <c r="C409" s="95">
        <v>39029.379000000001</v>
      </c>
      <c r="D409" s="95" t="s">
        <v>2084</v>
      </c>
      <c r="E409" s="151">
        <f t="shared" si="52"/>
        <v>11089.981197661791</v>
      </c>
      <c r="F409" s="139">
        <f t="shared" si="53"/>
        <v>11090</v>
      </c>
      <c r="G409" s="139">
        <f t="shared" si="48"/>
        <v>-2.5519999995594844E-2</v>
      </c>
      <c r="I409" s="140">
        <f>G409</f>
        <v>-2.5519999995594844E-2</v>
      </c>
      <c r="Q409" s="153">
        <f t="shared" ref="Q409:Q472" si="54">+C409-15018.5</f>
        <v>24010.879000000001</v>
      </c>
      <c r="S409" s="21">
        <f>S$15</f>
        <v>0.1</v>
      </c>
    </row>
    <row r="410" spans="1:19" s="139" customFormat="1" ht="12.95" customHeight="1">
      <c r="A410" s="49" t="s">
        <v>2083</v>
      </c>
      <c r="B410" s="50"/>
      <c r="C410" s="49">
        <v>39033.434000000001</v>
      </c>
      <c r="D410" s="49" t="s">
        <v>2084</v>
      </c>
      <c r="E410" s="139">
        <f t="shared" si="52"/>
        <v>11092.968794896846</v>
      </c>
      <c r="F410" s="139">
        <f t="shared" si="53"/>
        <v>11093</v>
      </c>
      <c r="G410" s="139">
        <f t="shared" si="48"/>
        <v>-4.2353999997430947E-2</v>
      </c>
      <c r="I410" s="140">
        <f>$G410</f>
        <v>-4.2353999997430947E-2</v>
      </c>
      <c r="Q410" s="153">
        <f t="shared" si="54"/>
        <v>24014.934000000001</v>
      </c>
      <c r="S410" s="21">
        <f>S$15</f>
        <v>0.1</v>
      </c>
    </row>
    <row r="411" spans="1:19" s="139" customFormat="1" ht="12.95" customHeight="1">
      <c r="A411" s="95" t="s">
        <v>3271</v>
      </c>
      <c r="B411" s="29" t="s">
        <v>2053</v>
      </c>
      <c r="C411" s="95">
        <v>39033.445200000002</v>
      </c>
      <c r="D411" s="95" t="s">
        <v>2084</v>
      </c>
      <c r="E411" s="151">
        <f t="shared" si="52"/>
        <v>11092.977046706719</v>
      </c>
      <c r="F411" s="139">
        <f t="shared" si="53"/>
        <v>11093</v>
      </c>
      <c r="G411" s="139">
        <f t="shared" si="48"/>
        <v>-3.1153999996604398E-2</v>
      </c>
      <c r="I411" s="140"/>
      <c r="J411" s="140">
        <f>G411</f>
        <v>-3.1153999996604398E-2</v>
      </c>
      <c r="Q411" s="153">
        <f t="shared" si="54"/>
        <v>24014.945200000002</v>
      </c>
      <c r="S411" s="91">
        <f>S$16</f>
        <v>1</v>
      </c>
    </row>
    <row r="412" spans="1:19" s="139" customFormat="1" ht="12.95" customHeight="1">
      <c r="A412" s="95" t="s">
        <v>3290</v>
      </c>
      <c r="B412" s="29" t="s">
        <v>2053</v>
      </c>
      <c r="C412" s="95">
        <v>39033.449000000001</v>
      </c>
      <c r="D412" s="95" t="s">
        <v>2084</v>
      </c>
      <c r="E412" s="151">
        <f t="shared" si="52"/>
        <v>11092.979846427925</v>
      </c>
      <c r="F412" s="139">
        <f t="shared" si="53"/>
        <v>11093</v>
      </c>
      <c r="G412" s="139">
        <f t="shared" si="48"/>
        <v>-2.7353999998013023E-2</v>
      </c>
      <c r="I412" s="140">
        <f>G412</f>
        <v>-2.7353999998013023E-2</v>
      </c>
      <c r="Q412" s="153">
        <f t="shared" si="54"/>
        <v>24014.949000000001</v>
      </c>
      <c r="S412" s="21">
        <f>S$15</f>
        <v>0.1</v>
      </c>
    </row>
    <row r="413" spans="1:19" s="139" customFormat="1" ht="12.95" customHeight="1">
      <c r="A413" s="49" t="s">
        <v>2083</v>
      </c>
      <c r="B413" s="50"/>
      <c r="C413" s="49">
        <v>39037.512000000002</v>
      </c>
      <c r="D413" s="49" t="s">
        <v>2084</v>
      </c>
      <c r="E413" s="139">
        <f t="shared" si="52"/>
        <v>11095.973337812889</v>
      </c>
      <c r="F413" s="139">
        <f t="shared" si="53"/>
        <v>11096</v>
      </c>
      <c r="G413" s="139">
        <f t="shared" si="48"/>
        <v>-3.6187999998219311E-2</v>
      </c>
      <c r="I413" s="140">
        <f>$G413</f>
        <v>-3.6187999998219311E-2</v>
      </c>
      <c r="Q413" s="153">
        <f t="shared" si="54"/>
        <v>24019.012000000002</v>
      </c>
      <c r="S413" s="21">
        <f>S$15</f>
        <v>0.1</v>
      </c>
    </row>
    <row r="414" spans="1:19" s="139" customFormat="1" ht="12.95" customHeight="1">
      <c r="A414" s="49" t="s">
        <v>2083</v>
      </c>
      <c r="B414" s="50"/>
      <c r="C414" s="49">
        <v>39037.522899999996</v>
      </c>
      <c r="D414" s="49" t="s">
        <v>1923</v>
      </c>
      <c r="E414" s="139">
        <f t="shared" si="52"/>
        <v>11095.981368592134</v>
      </c>
      <c r="F414" s="139">
        <f t="shared" si="53"/>
        <v>11096</v>
      </c>
      <c r="G414" s="139">
        <f t="shared" si="48"/>
        <v>-2.528800000436604E-2</v>
      </c>
      <c r="H414" s="139">
        <f>$G414</f>
        <v>-2.528800000436604E-2</v>
      </c>
      <c r="I414" s="140"/>
      <c r="Q414" s="153">
        <f t="shared" si="54"/>
        <v>24019.022899999996</v>
      </c>
      <c r="S414" s="114">
        <f>S$14</f>
        <v>0.2</v>
      </c>
    </row>
    <row r="415" spans="1:19" s="139" customFormat="1" ht="12.95" customHeight="1">
      <c r="A415" s="95" t="s">
        <v>2083</v>
      </c>
      <c r="B415" s="29" t="s">
        <v>2053</v>
      </c>
      <c r="C415" s="95">
        <v>39037.522900000004</v>
      </c>
      <c r="D415" s="95" t="s">
        <v>2084</v>
      </c>
      <c r="E415" s="151">
        <f t="shared" si="52"/>
        <v>11095.98136859214</v>
      </c>
      <c r="F415" s="139">
        <f t="shared" si="53"/>
        <v>11096</v>
      </c>
      <c r="G415" s="139">
        <f t="shared" si="48"/>
        <v>-2.5287999997090083E-2</v>
      </c>
      <c r="I415" s="140">
        <f>G415</f>
        <v>-2.5287999997090083E-2</v>
      </c>
      <c r="Q415" s="153">
        <f t="shared" si="54"/>
        <v>24019.022900000004</v>
      </c>
      <c r="S415" s="21">
        <f t="shared" ref="S415:S444" si="55">S$15</f>
        <v>0.1</v>
      </c>
    </row>
    <row r="416" spans="1:19" s="139" customFormat="1" ht="12.95" customHeight="1">
      <c r="A416" s="20" t="s">
        <v>1921</v>
      </c>
      <c r="B416" s="21"/>
      <c r="C416" s="20">
        <v>39044.303</v>
      </c>
      <c r="D416" s="20"/>
      <c r="E416" s="139">
        <f t="shared" si="52"/>
        <v>11100.976734316771</v>
      </c>
      <c r="F416" s="139">
        <f t="shared" si="53"/>
        <v>11101</v>
      </c>
      <c r="G416" s="139">
        <f t="shared" si="48"/>
        <v>-3.1578000001900364E-2</v>
      </c>
      <c r="I416" s="140">
        <f>$G416</f>
        <v>-3.1578000001900364E-2</v>
      </c>
      <c r="Q416" s="153">
        <f t="shared" si="54"/>
        <v>24025.803</v>
      </c>
      <c r="S416" s="21">
        <f t="shared" si="55"/>
        <v>0.1</v>
      </c>
    </row>
    <row r="417" spans="1:19" s="139" customFormat="1" ht="12.95" customHeight="1">
      <c r="A417" s="49" t="s">
        <v>2082</v>
      </c>
      <c r="B417" s="50"/>
      <c r="C417" s="49">
        <v>39045.661999999997</v>
      </c>
      <c r="D417" s="49"/>
      <c r="E417" s="139">
        <f t="shared" si="52"/>
        <v>11101.978003032536</v>
      </c>
      <c r="F417" s="139">
        <f t="shared" si="53"/>
        <v>11102</v>
      </c>
      <c r="G417" s="139">
        <f t="shared" si="48"/>
        <v>-2.9856000008294359E-2</v>
      </c>
      <c r="I417" s="140">
        <f>$G417</f>
        <v>-2.9856000008294359E-2</v>
      </c>
      <c r="Q417" s="153">
        <f t="shared" si="54"/>
        <v>24027.161999999997</v>
      </c>
      <c r="S417" s="21">
        <f t="shared" si="55"/>
        <v>0.1</v>
      </c>
    </row>
    <row r="418" spans="1:19" s="139" customFormat="1" ht="12.95" customHeight="1">
      <c r="A418" s="49" t="s">
        <v>2082</v>
      </c>
      <c r="B418" s="50"/>
      <c r="C418" s="49">
        <v>39045.661999999997</v>
      </c>
      <c r="D418" s="49"/>
      <c r="E418" s="139">
        <f t="shared" si="52"/>
        <v>11101.978003032536</v>
      </c>
      <c r="F418" s="139">
        <f t="shared" si="53"/>
        <v>11102</v>
      </c>
      <c r="G418" s="139">
        <f t="shared" si="48"/>
        <v>-2.9856000008294359E-2</v>
      </c>
      <c r="I418" s="140">
        <f>$G418</f>
        <v>-2.9856000008294359E-2</v>
      </c>
      <c r="Q418" s="153">
        <f t="shared" si="54"/>
        <v>24027.161999999997</v>
      </c>
      <c r="S418" s="21">
        <f t="shared" si="55"/>
        <v>0.1</v>
      </c>
    </row>
    <row r="419" spans="1:19" s="139" customFormat="1" ht="12.95" customHeight="1">
      <c r="A419" s="95" t="s">
        <v>3213</v>
      </c>
      <c r="B419" s="29" t="s">
        <v>2053</v>
      </c>
      <c r="C419" s="95">
        <v>39048.36</v>
      </c>
      <c r="D419" s="95" t="s">
        <v>2084</v>
      </c>
      <c r="E419" s="151">
        <f t="shared" si="52"/>
        <v>11103.965805089303</v>
      </c>
      <c r="F419" s="139">
        <f t="shared" si="53"/>
        <v>11104</v>
      </c>
      <c r="G419" s="139">
        <f t="shared" si="48"/>
        <v>-4.6411999996053055E-2</v>
      </c>
      <c r="I419" s="140">
        <f>G419</f>
        <v>-4.6411999996053055E-2</v>
      </c>
      <c r="Q419" s="153">
        <f t="shared" si="54"/>
        <v>24029.86</v>
      </c>
      <c r="S419" s="21">
        <f t="shared" si="55"/>
        <v>0.1</v>
      </c>
    </row>
    <row r="420" spans="1:19" s="139" customFormat="1" ht="12.95" customHeight="1">
      <c r="A420" s="49" t="s">
        <v>2082</v>
      </c>
      <c r="B420" s="50"/>
      <c r="C420" s="49">
        <v>39053.805</v>
      </c>
      <c r="D420" s="49"/>
      <c r="E420" s="139">
        <f t="shared" si="52"/>
        <v>11107.977510871022</v>
      </c>
      <c r="F420" s="139">
        <f t="shared" si="53"/>
        <v>11108</v>
      </c>
      <c r="G420" s="139">
        <f t="shared" si="48"/>
        <v>-3.05240000016056E-2</v>
      </c>
      <c r="I420" s="140">
        <f t="shared" ref="I420:I425" si="56">$G420</f>
        <v>-3.05240000016056E-2</v>
      </c>
      <c r="Q420" s="153">
        <f t="shared" si="54"/>
        <v>24035.305</v>
      </c>
      <c r="S420" s="21">
        <f t="shared" si="55"/>
        <v>0.1</v>
      </c>
    </row>
    <row r="421" spans="1:19" s="139" customFormat="1" ht="12.95" customHeight="1">
      <c r="A421" s="49" t="s">
        <v>2082</v>
      </c>
      <c r="B421" s="50"/>
      <c r="C421" s="49">
        <v>39063.307999999997</v>
      </c>
      <c r="D421" s="49"/>
      <c r="E421" s="139">
        <f t="shared" si="52"/>
        <v>11114.97902419401</v>
      </c>
      <c r="F421" s="139">
        <f t="shared" si="53"/>
        <v>11115</v>
      </c>
      <c r="G421" s="139">
        <f t="shared" si="48"/>
        <v>-2.8470000004745089E-2</v>
      </c>
      <c r="I421" s="140">
        <f t="shared" si="56"/>
        <v>-2.8470000004745089E-2</v>
      </c>
      <c r="Q421" s="153">
        <f t="shared" si="54"/>
        <v>24044.807999999997</v>
      </c>
      <c r="S421" s="21">
        <f t="shared" si="55"/>
        <v>0.1</v>
      </c>
    </row>
    <row r="422" spans="1:19" s="139" customFormat="1" ht="12.95" customHeight="1">
      <c r="A422" s="49" t="s">
        <v>2082</v>
      </c>
      <c r="B422" s="50"/>
      <c r="C422" s="49">
        <v>39064.663999999997</v>
      </c>
      <c r="D422" s="49"/>
      <c r="E422" s="139">
        <f t="shared" si="52"/>
        <v>11115.978082603562</v>
      </c>
      <c r="F422" s="139">
        <f t="shared" si="53"/>
        <v>11116</v>
      </c>
      <c r="G422" s="139">
        <f t="shared" si="48"/>
        <v>-2.9748000008112285E-2</v>
      </c>
      <c r="I422" s="140">
        <f t="shared" si="56"/>
        <v>-2.9748000008112285E-2</v>
      </c>
      <c r="Q422" s="153">
        <f t="shared" si="54"/>
        <v>24046.163999999997</v>
      </c>
      <c r="S422" s="21">
        <f t="shared" si="55"/>
        <v>0.1</v>
      </c>
    </row>
    <row r="423" spans="1:19" s="139" customFormat="1" ht="12.95" customHeight="1">
      <c r="A423" s="49" t="s">
        <v>2082</v>
      </c>
      <c r="B423" s="50"/>
      <c r="C423" s="49">
        <v>39064.665000000001</v>
      </c>
      <c r="D423" s="49"/>
      <c r="E423" s="139">
        <f t="shared" si="52"/>
        <v>11115.978819372303</v>
      </c>
      <c r="F423" s="139">
        <f t="shared" si="53"/>
        <v>11116</v>
      </c>
      <c r="G423" s="139">
        <f t="shared" si="48"/>
        <v>-2.874800000427058E-2</v>
      </c>
      <c r="I423" s="140">
        <f t="shared" si="56"/>
        <v>-2.874800000427058E-2</v>
      </c>
      <c r="Q423" s="153">
        <f t="shared" si="54"/>
        <v>24046.165000000001</v>
      </c>
      <c r="S423" s="21">
        <f t="shared" si="55"/>
        <v>0.1</v>
      </c>
    </row>
    <row r="424" spans="1:19" s="139" customFormat="1" ht="12.95" customHeight="1">
      <c r="A424" s="49" t="s">
        <v>2082</v>
      </c>
      <c r="B424" s="50"/>
      <c r="C424" s="49">
        <v>39064.665000000001</v>
      </c>
      <c r="D424" s="49"/>
      <c r="E424" s="139">
        <f t="shared" si="52"/>
        <v>11115.978819372303</v>
      </c>
      <c r="F424" s="139">
        <f t="shared" si="53"/>
        <v>11116</v>
      </c>
      <c r="G424" s="139">
        <f t="shared" si="48"/>
        <v>-2.874800000427058E-2</v>
      </c>
      <c r="I424" s="140">
        <f t="shared" si="56"/>
        <v>-2.874800000427058E-2</v>
      </c>
      <c r="Q424" s="153">
        <f t="shared" si="54"/>
        <v>24046.165000000001</v>
      </c>
      <c r="S424" s="21">
        <f t="shared" si="55"/>
        <v>0.1</v>
      </c>
    </row>
    <row r="425" spans="1:19" s="139" customFormat="1" ht="12.95" customHeight="1">
      <c r="A425" s="49" t="s">
        <v>2082</v>
      </c>
      <c r="B425" s="50"/>
      <c r="C425" s="49">
        <v>39068.735999999997</v>
      </c>
      <c r="D425" s="49"/>
      <c r="E425" s="139">
        <f t="shared" si="52"/>
        <v>11118.978204907173</v>
      </c>
      <c r="F425" s="139">
        <f t="shared" si="53"/>
        <v>11119</v>
      </c>
      <c r="G425" s="139">
        <f t="shared" si="48"/>
        <v>-2.9582000002847053E-2</v>
      </c>
      <c r="I425" s="140">
        <f t="shared" si="56"/>
        <v>-2.9582000002847053E-2</v>
      </c>
      <c r="Q425" s="153">
        <f t="shared" si="54"/>
        <v>24050.235999999997</v>
      </c>
      <c r="S425" s="21">
        <f t="shared" si="55"/>
        <v>0.1</v>
      </c>
    </row>
    <row r="426" spans="1:19" s="139" customFormat="1" ht="12.95" customHeight="1">
      <c r="A426" s="95" t="s">
        <v>3321</v>
      </c>
      <c r="B426" s="29" t="s">
        <v>2053</v>
      </c>
      <c r="C426" s="95">
        <v>39071.453000000001</v>
      </c>
      <c r="D426" s="95" t="s">
        <v>2084</v>
      </c>
      <c r="E426" s="151">
        <f t="shared" si="52"/>
        <v>11120.980005569972</v>
      </c>
      <c r="F426" s="139">
        <f t="shared" si="53"/>
        <v>11121</v>
      </c>
      <c r="G426" s="139">
        <f t="shared" si="48"/>
        <v>-2.7137999997648876E-2</v>
      </c>
      <c r="I426" s="140">
        <f>G426</f>
        <v>-2.7137999997648876E-2</v>
      </c>
      <c r="Q426" s="153">
        <f t="shared" si="54"/>
        <v>24052.953000000001</v>
      </c>
      <c r="S426" s="21">
        <f t="shared" si="55"/>
        <v>0.1</v>
      </c>
    </row>
    <row r="427" spans="1:19" s="139" customFormat="1" ht="12.95" customHeight="1">
      <c r="A427" s="49" t="s">
        <v>2088</v>
      </c>
      <c r="B427" s="50"/>
      <c r="C427" s="49">
        <v>39079.593999999997</v>
      </c>
      <c r="D427" s="49"/>
      <c r="E427" s="139">
        <f t="shared" si="52"/>
        <v>11126.978039870975</v>
      </c>
      <c r="F427" s="139">
        <f t="shared" si="53"/>
        <v>11127</v>
      </c>
      <c r="G427" s="139">
        <f t="shared" si="48"/>
        <v>-2.9806000005919486E-2</v>
      </c>
      <c r="I427" s="140">
        <f t="shared" ref="I427:I435" si="57">$G427</f>
        <v>-2.9806000005919486E-2</v>
      </c>
      <c r="Q427" s="153">
        <f t="shared" si="54"/>
        <v>24061.093999999997</v>
      </c>
      <c r="S427" s="21">
        <f t="shared" si="55"/>
        <v>0.1</v>
      </c>
    </row>
    <row r="428" spans="1:19" s="139" customFormat="1" ht="12.95" customHeight="1">
      <c r="A428" s="49" t="s">
        <v>2088</v>
      </c>
      <c r="B428" s="50"/>
      <c r="C428" s="49">
        <v>39079.597000000002</v>
      </c>
      <c r="D428" s="49"/>
      <c r="E428" s="139">
        <f t="shared" si="52"/>
        <v>11126.980250177194</v>
      </c>
      <c r="F428" s="139">
        <f t="shared" si="53"/>
        <v>11127</v>
      </c>
      <c r="G428" s="139">
        <f t="shared" si="48"/>
        <v>-2.6806000001670327E-2</v>
      </c>
      <c r="I428" s="140">
        <f t="shared" si="57"/>
        <v>-2.6806000001670327E-2</v>
      </c>
      <c r="Q428" s="153">
        <f t="shared" si="54"/>
        <v>24061.097000000002</v>
      </c>
      <c r="S428" s="21">
        <f t="shared" si="55"/>
        <v>0.1</v>
      </c>
    </row>
    <row r="429" spans="1:19" s="139" customFormat="1" ht="12.95" customHeight="1">
      <c r="A429" s="49" t="s">
        <v>2088</v>
      </c>
      <c r="B429" s="50"/>
      <c r="C429" s="49">
        <v>39083.667999999998</v>
      </c>
      <c r="D429" s="49"/>
      <c r="E429" s="139">
        <f t="shared" si="52"/>
        <v>11129.979635712063</v>
      </c>
      <c r="F429" s="139">
        <f t="shared" si="53"/>
        <v>11130</v>
      </c>
      <c r="G429" s="139">
        <f t="shared" si="48"/>
        <v>-2.76400000002468E-2</v>
      </c>
      <c r="I429" s="140">
        <f t="shared" si="57"/>
        <v>-2.76400000002468E-2</v>
      </c>
      <c r="Q429" s="153">
        <f t="shared" si="54"/>
        <v>24065.167999999998</v>
      </c>
      <c r="S429" s="21">
        <f t="shared" si="55"/>
        <v>0.1</v>
      </c>
    </row>
    <row r="430" spans="1:19" s="139" customFormat="1" ht="12.95" customHeight="1">
      <c r="A430" s="49" t="s">
        <v>2088</v>
      </c>
      <c r="B430" s="50"/>
      <c r="C430" s="49">
        <v>39091.811000000002</v>
      </c>
      <c r="D430" s="49"/>
      <c r="E430" s="139">
        <f t="shared" si="52"/>
        <v>11135.979143550549</v>
      </c>
      <c r="F430" s="139">
        <f t="shared" si="53"/>
        <v>11136</v>
      </c>
      <c r="G430" s="139">
        <f t="shared" si="48"/>
        <v>-2.8308000000833999E-2</v>
      </c>
      <c r="I430" s="140">
        <f t="shared" si="57"/>
        <v>-2.8308000000833999E-2</v>
      </c>
      <c r="Q430" s="153">
        <f t="shared" si="54"/>
        <v>24073.311000000002</v>
      </c>
      <c r="S430" s="21">
        <f t="shared" si="55"/>
        <v>0.1</v>
      </c>
    </row>
    <row r="431" spans="1:19" s="139" customFormat="1" ht="12.95" customHeight="1">
      <c r="A431" s="49" t="s">
        <v>2088</v>
      </c>
      <c r="B431" s="50"/>
      <c r="C431" s="49">
        <v>39102.667999999998</v>
      </c>
      <c r="D431" s="49"/>
      <c r="E431" s="139">
        <f t="shared" si="52"/>
        <v>11143.97824174561</v>
      </c>
      <c r="F431" s="139">
        <f t="shared" si="53"/>
        <v>11144</v>
      </c>
      <c r="G431" s="139">
        <f t="shared" si="48"/>
        <v>-2.9532000000472181E-2</v>
      </c>
      <c r="I431" s="140">
        <f t="shared" si="57"/>
        <v>-2.9532000000472181E-2</v>
      </c>
      <c r="Q431" s="153">
        <f t="shared" si="54"/>
        <v>24084.167999999998</v>
      </c>
      <c r="S431" s="21">
        <f t="shared" si="55"/>
        <v>0.1</v>
      </c>
    </row>
    <row r="432" spans="1:19" s="139" customFormat="1" ht="12.95" customHeight="1">
      <c r="A432" s="49" t="s">
        <v>2088</v>
      </c>
      <c r="B432" s="50"/>
      <c r="C432" s="49">
        <v>39117.597999999998</v>
      </c>
      <c r="D432" s="49"/>
      <c r="E432" s="139">
        <f t="shared" si="52"/>
        <v>11154.978199013023</v>
      </c>
      <c r="F432" s="139">
        <f t="shared" si="53"/>
        <v>11155</v>
      </c>
      <c r="G432" s="139">
        <f t="shared" si="48"/>
        <v>-2.9590000005555339E-2</v>
      </c>
      <c r="I432" s="140">
        <f t="shared" si="57"/>
        <v>-2.9590000005555339E-2</v>
      </c>
      <c r="Q432" s="153">
        <f t="shared" si="54"/>
        <v>24099.097999999998</v>
      </c>
      <c r="S432" s="21">
        <f t="shared" si="55"/>
        <v>0.1</v>
      </c>
    </row>
    <row r="433" spans="1:19" s="139" customFormat="1" ht="12.95" customHeight="1">
      <c r="A433" s="49" t="s">
        <v>2088</v>
      </c>
      <c r="B433" s="50"/>
      <c r="C433" s="49">
        <v>39136.6</v>
      </c>
      <c r="D433" s="49"/>
      <c r="E433" s="139">
        <f t="shared" si="52"/>
        <v>11168.978278584047</v>
      </c>
      <c r="F433" s="139">
        <f t="shared" si="53"/>
        <v>11169</v>
      </c>
      <c r="G433" s="139">
        <f t="shared" si="48"/>
        <v>-2.9482000005373266E-2</v>
      </c>
      <c r="I433" s="140">
        <f t="shared" si="57"/>
        <v>-2.9482000005373266E-2</v>
      </c>
      <c r="Q433" s="153">
        <f t="shared" si="54"/>
        <v>24118.1</v>
      </c>
      <c r="S433" s="21">
        <f t="shared" si="55"/>
        <v>0.1</v>
      </c>
    </row>
    <row r="434" spans="1:19" s="139" customFormat="1" ht="12.95" customHeight="1">
      <c r="A434" s="49" t="s">
        <v>2088</v>
      </c>
      <c r="B434" s="50"/>
      <c r="C434" s="49">
        <v>39140.671999999999</v>
      </c>
      <c r="D434" s="49"/>
      <c r="E434" s="139">
        <f t="shared" si="52"/>
        <v>11171.978400887658</v>
      </c>
      <c r="F434" s="139">
        <f t="shared" si="53"/>
        <v>11172</v>
      </c>
      <c r="G434" s="139">
        <f t="shared" si="48"/>
        <v>-2.9316000000108033E-2</v>
      </c>
      <c r="I434" s="140">
        <f t="shared" si="57"/>
        <v>-2.9316000000108033E-2</v>
      </c>
      <c r="Q434" s="153">
        <f t="shared" si="54"/>
        <v>24122.171999999999</v>
      </c>
      <c r="S434" s="21">
        <f t="shared" si="55"/>
        <v>0.1</v>
      </c>
    </row>
    <row r="435" spans="1:19" s="139" customFormat="1" ht="12.95" customHeight="1">
      <c r="A435" s="49" t="s">
        <v>2088</v>
      </c>
      <c r="B435" s="50"/>
      <c r="C435" s="49">
        <v>39155.603000000003</v>
      </c>
      <c r="D435" s="49"/>
      <c r="E435" s="139">
        <f t="shared" si="52"/>
        <v>11182.979094923812</v>
      </c>
      <c r="F435" s="139">
        <f t="shared" si="53"/>
        <v>11183</v>
      </c>
      <c r="G435" s="139">
        <f t="shared" si="48"/>
        <v>-2.8374000001349486E-2</v>
      </c>
      <c r="I435" s="140">
        <f t="shared" si="57"/>
        <v>-2.8374000001349486E-2</v>
      </c>
      <c r="Q435" s="153">
        <f t="shared" si="54"/>
        <v>24137.103000000003</v>
      </c>
      <c r="S435" s="21">
        <f t="shared" si="55"/>
        <v>0.1</v>
      </c>
    </row>
    <row r="436" spans="1:19" s="139" customFormat="1" ht="12.95" customHeight="1">
      <c r="A436" s="95" t="s">
        <v>3344</v>
      </c>
      <c r="B436" s="29" t="s">
        <v>2053</v>
      </c>
      <c r="C436" s="95">
        <v>39322.540999999997</v>
      </c>
      <c r="D436" s="95" t="s">
        <v>2084</v>
      </c>
      <c r="E436" s="151">
        <f t="shared" si="52"/>
        <v>11305.973794609503</v>
      </c>
      <c r="F436" s="139">
        <f t="shared" si="53"/>
        <v>11306</v>
      </c>
      <c r="G436" s="139">
        <f t="shared" ref="G436:G499" si="58">+C436-(C$7+F436*C$8)</f>
        <v>-3.5568000006605871E-2</v>
      </c>
      <c r="I436" s="140">
        <f>G436</f>
        <v>-3.5568000006605871E-2</v>
      </c>
      <c r="Q436" s="153">
        <f t="shared" si="54"/>
        <v>24304.040999999997</v>
      </c>
      <c r="S436" s="21">
        <f t="shared" si="55"/>
        <v>0.1</v>
      </c>
    </row>
    <row r="437" spans="1:19" s="139" customFormat="1" ht="12.95" customHeight="1">
      <c r="A437" s="95" t="s">
        <v>3344</v>
      </c>
      <c r="B437" s="29" t="s">
        <v>2053</v>
      </c>
      <c r="C437" s="95">
        <v>39322.540999999997</v>
      </c>
      <c r="D437" s="95" t="s">
        <v>2084</v>
      </c>
      <c r="E437" s="151">
        <f t="shared" si="52"/>
        <v>11305.973794609503</v>
      </c>
      <c r="F437" s="139">
        <f t="shared" si="53"/>
        <v>11306</v>
      </c>
      <c r="G437" s="139">
        <f t="shared" si="58"/>
        <v>-3.5568000006605871E-2</v>
      </c>
      <c r="I437" s="140">
        <f>G437</f>
        <v>-3.5568000006605871E-2</v>
      </c>
      <c r="Q437" s="153">
        <f t="shared" si="54"/>
        <v>24304.040999999997</v>
      </c>
      <c r="S437" s="21">
        <f t="shared" si="55"/>
        <v>0.1</v>
      </c>
    </row>
    <row r="438" spans="1:19" s="139" customFormat="1" ht="12.95" customHeight="1">
      <c r="A438" s="95" t="s">
        <v>3344</v>
      </c>
      <c r="B438" s="29" t="s">
        <v>2053</v>
      </c>
      <c r="C438" s="95">
        <v>39322.542000000001</v>
      </c>
      <c r="D438" s="95" t="s">
        <v>2084</v>
      </c>
      <c r="E438" s="151">
        <f t="shared" si="52"/>
        <v>11305.974531378244</v>
      </c>
      <c r="F438" s="139">
        <f t="shared" si="53"/>
        <v>11306</v>
      </c>
      <c r="G438" s="139">
        <f t="shared" si="58"/>
        <v>-3.4568000002764165E-2</v>
      </c>
      <c r="I438" s="140">
        <f>G438</f>
        <v>-3.4568000002764165E-2</v>
      </c>
      <c r="Q438" s="153">
        <f t="shared" si="54"/>
        <v>24304.042000000001</v>
      </c>
      <c r="S438" s="21">
        <f t="shared" si="55"/>
        <v>0.1</v>
      </c>
    </row>
    <row r="439" spans="1:19" s="139" customFormat="1" ht="12.95" customHeight="1">
      <c r="A439" s="95" t="s">
        <v>3344</v>
      </c>
      <c r="B439" s="29" t="s">
        <v>2053</v>
      </c>
      <c r="C439" s="95">
        <v>39322.542999999998</v>
      </c>
      <c r="D439" s="95" t="s">
        <v>2084</v>
      </c>
      <c r="E439" s="151">
        <f t="shared" si="52"/>
        <v>11305.97526814698</v>
      </c>
      <c r="F439" s="139">
        <f t="shared" si="53"/>
        <v>11306</v>
      </c>
      <c r="G439" s="139">
        <f t="shared" si="58"/>
        <v>-3.3568000006198417E-2</v>
      </c>
      <c r="I439" s="140">
        <f>G439</f>
        <v>-3.3568000006198417E-2</v>
      </c>
      <c r="Q439" s="153">
        <f t="shared" si="54"/>
        <v>24304.042999999998</v>
      </c>
      <c r="S439" s="21">
        <f t="shared" si="55"/>
        <v>0.1</v>
      </c>
    </row>
    <row r="440" spans="1:19" s="139" customFormat="1" ht="12.95" customHeight="1">
      <c r="A440" s="49" t="s">
        <v>2089</v>
      </c>
      <c r="B440" s="50" t="s">
        <v>2053</v>
      </c>
      <c r="C440" s="49">
        <v>39349.695999999996</v>
      </c>
      <c r="D440" s="49"/>
      <c r="E440" s="139">
        <f t="shared" si="52"/>
        <v>11325.980749706394</v>
      </c>
      <c r="F440" s="139">
        <f t="shared" si="53"/>
        <v>11326</v>
      </c>
      <c r="G440" s="139">
        <f t="shared" si="58"/>
        <v>-2.6128000004973728E-2</v>
      </c>
      <c r="I440" s="140">
        <f>$G440</f>
        <v>-2.6128000004973728E-2</v>
      </c>
      <c r="Q440" s="153">
        <f t="shared" si="54"/>
        <v>24331.195999999996</v>
      </c>
      <c r="S440" s="21">
        <f t="shared" si="55"/>
        <v>0.1</v>
      </c>
    </row>
    <row r="441" spans="1:19" s="139" customFormat="1" ht="12.95" customHeight="1">
      <c r="A441" s="95" t="s">
        <v>2089</v>
      </c>
      <c r="B441" s="29" t="s">
        <v>2053</v>
      </c>
      <c r="C441" s="95">
        <v>39349.696000000004</v>
      </c>
      <c r="D441" s="95" t="s">
        <v>2084</v>
      </c>
      <c r="E441" s="151">
        <f t="shared" si="52"/>
        <v>11325.980749706399</v>
      </c>
      <c r="F441" s="139">
        <f t="shared" si="53"/>
        <v>11326</v>
      </c>
      <c r="G441" s="139">
        <f t="shared" si="58"/>
        <v>-2.6127999997697771E-2</v>
      </c>
      <c r="I441" s="140">
        <f>G441</f>
        <v>-2.6127999997697771E-2</v>
      </c>
      <c r="Q441" s="153">
        <f t="shared" si="54"/>
        <v>24331.196000000004</v>
      </c>
      <c r="S441" s="21">
        <f t="shared" si="55"/>
        <v>0.1</v>
      </c>
    </row>
    <row r="442" spans="1:19" s="139" customFormat="1" ht="12.95" customHeight="1">
      <c r="A442" s="49" t="s">
        <v>2089</v>
      </c>
      <c r="B442" s="50" t="s">
        <v>2053</v>
      </c>
      <c r="C442" s="49">
        <v>39353.766000000003</v>
      </c>
      <c r="D442" s="49"/>
      <c r="E442" s="139">
        <f t="shared" si="52"/>
        <v>11328.979398472533</v>
      </c>
      <c r="F442" s="139">
        <f t="shared" si="53"/>
        <v>11329</v>
      </c>
      <c r="G442" s="139">
        <f t="shared" si="58"/>
        <v>-2.7961999992839992E-2</v>
      </c>
      <c r="I442" s="140">
        <f>$G442</f>
        <v>-2.7961999992839992E-2</v>
      </c>
      <c r="Q442" s="153">
        <f t="shared" si="54"/>
        <v>24335.266000000003</v>
      </c>
      <c r="S442" s="21">
        <f t="shared" si="55"/>
        <v>0.1</v>
      </c>
    </row>
    <row r="443" spans="1:19" s="139" customFormat="1" ht="12.95" customHeight="1">
      <c r="A443" s="95" t="s">
        <v>3162</v>
      </c>
      <c r="B443" s="29" t="s">
        <v>2053</v>
      </c>
      <c r="C443" s="95">
        <v>39356.480000000003</v>
      </c>
      <c r="D443" s="95" t="s">
        <v>2084</v>
      </c>
      <c r="E443" s="151">
        <f t="shared" si="52"/>
        <v>11330.978988829114</v>
      </c>
      <c r="F443" s="139">
        <f t="shared" si="53"/>
        <v>11331</v>
      </c>
      <c r="G443" s="139">
        <f t="shared" si="58"/>
        <v>-2.8517999999166932E-2</v>
      </c>
      <c r="I443" s="140">
        <f>G443</f>
        <v>-2.8517999999166932E-2</v>
      </c>
      <c r="Q443" s="153">
        <f t="shared" si="54"/>
        <v>24337.980000000003</v>
      </c>
      <c r="S443" s="21">
        <f t="shared" si="55"/>
        <v>0.1</v>
      </c>
    </row>
    <row r="444" spans="1:19" s="139" customFormat="1" ht="12.95" customHeight="1">
      <c r="A444" s="95" t="s">
        <v>3162</v>
      </c>
      <c r="B444" s="29" t="s">
        <v>2053</v>
      </c>
      <c r="C444" s="95">
        <v>39356.481</v>
      </c>
      <c r="D444" s="95" t="s">
        <v>2084</v>
      </c>
      <c r="E444" s="151">
        <f t="shared" si="52"/>
        <v>11330.97972559785</v>
      </c>
      <c r="F444" s="139">
        <f t="shared" si="53"/>
        <v>11331</v>
      </c>
      <c r="G444" s="139">
        <f t="shared" si="58"/>
        <v>-2.7518000002601184E-2</v>
      </c>
      <c r="I444" s="140">
        <f>G444</f>
        <v>-2.7518000002601184E-2</v>
      </c>
      <c r="Q444" s="153">
        <f t="shared" si="54"/>
        <v>24337.981</v>
      </c>
      <c r="S444" s="21">
        <f t="shared" si="55"/>
        <v>0.1</v>
      </c>
    </row>
    <row r="445" spans="1:19" s="139" customFormat="1" ht="12.95" customHeight="1">
      <c r="A445" s="49" t="s">
        <v>2083</v>
      </c>
      <c r="B445" s="50"/>
      <c r="C445" s="49">
        <v>39356.483</v>
      </c>
      <c r="D445" s="49" t="s">
        <v>1923</v>
      </c>
      <c r="E445" s="139">
        <f t="shared" si="52"/>
        <v>11330.981199135327</v>
      </c>
      <c r="F445" s="139">
        <f t="shared" si="53"/>
        <v>11331</v>
      </c>
      <c r="G445" s="139">
        <f t="shared" si="58"/>
        <v>-2.551800000219373E-2</v>
      </c>
      <c r="H445" s="139">
        <f>$G445</f>
        <v>-2.551800000219373E-2</v>
      </c>
      <c r="I445" s="140"/>
      <c r="Q445" s="153">
        <f t="shared" si="54"/>
        <v>24337.983</v>
      </c>
      <c r="S445" s="114">
        <f>S$14</f>
        <v>0.2</v>
      </c>
    </row>
    <row r="446" spans="1:19" s="139" customFormat="1" ht="12.95" customHeight="1">
      <c r="A446" s="95" t="s">
        <v>3162</v>
      </c>
      <c r="B446" s="29" t="s">
        <v>2053</v>
      </c>
      <c r="C446" s="95">
        <v>39356.483999999997</v>
      </c>
      <c r="D446" s="95" t="s">
        <v>2084</v>
      </c>
      <c r="E446" s="151">
        <f t="shared" si="52"/>
        <v>11330.981935904065</v>
      </c>
      <c r="F446" s="139">
        <f t="shared" si="53"/>
        <v>11331</v>
      </c>
      <c r="G446" s="139">
        <f t="shared" si="58"/>
        <v>-2.4518000005627982E-2</v>
      </c>
      <c r="I446" s="140">
        <f>G446</f>
        <v>-2.4518000005627982E-2</v>
      </c>
      <c r="Q446" s="153">
        <f t="shared" si="54"/>
        <v>24337.983999999997</v>
      </c>
      <c r="S446" s="21">
        <f>S$15</f>
        <v>0.1</v>
      </c>
    </row>
    <row r="447" spans="1:19" s="139" customFormat="1" ht="12.95" customHeight="1">
      <c r="A447" s="95" t="s">
        <v>3162</v>
      </c>
      <c r="B447" s="29" t="s">
        <v>2053</v>
      </c>
      <c r="C447" s="95">
        <v>39356.485000000001</v>
      </c>
      <c r="D447" s="95" t="s">
        <v>2084</v>
      </c>
      <c r="E447" s="151">
        <f t="shared" si="52"/>
        <v>11330.982672672806</v>
      </c>
      <c r="F447" s="139">
        <f t="shared" si="53"/>
        <v>11331</v>
      </c>
      <c r="G447" s="139">
        <f t="shared" si="58"/>
        <v>-2.3518000001786277E-2</v>
      </c>
      <c r="I447" s="140">
        <f>G447</f>
        <v>-2.3518000001786277E-2</v>
      </c>
      <c r="Q447" s="153">
        <f t="shared" si="54"/>
        <v>24337.985000000001</v>
      </c>
      <c r="S447" s="21">
        <f>S$15</f>
        <v>0.1</v>
      </c>
    </row>
    <row r="448" spans="1:19" s="139" customFormat="1" ht="12.95" customHeight="1">
      <c r="A448" s="49" t="s">
        <v>2083</v>
      </c>
      <c r="B448" s="50"/>
      <c r="C448" s="49">
        <v>39367.342499999999</v>
      </c>
      <c r="D448" s="49" t="s">
        <v>1923</v>
      </c>
      <c r="E448" s="139">
        <f t="shared" si="52"/>
        <v>11338.982139252237</v>
      </c>
      <c r="F448" s="139">
        <f t="shared" si="53"/>
        <v>11339</v>
      </c>
      <c r="G448" s="139">
        <f t="shared" si="58"/>
        <v>-2.4241999999503605E-2</v>
      </c>
      <c r="H448" s="139">
        <f>$G448</f>
        <v>-2.4241999999503605E-2</v>
      </c>
      <c r="I448" s="140"/>
      <c r="Q448" s="153">
        <f t="shared" si="54"/>
        <v>24348.842499999999</v>
      </c>
      <c r="S448" s="114">
        <f>S$14</f>
        <v>0.2</v>
      </c>
    </row>
    <row r="449" spans="1:19" s="139" customFormat="1" ht="12.95" customHeight="1">
      <c r="A449" s="20" t="s">
        <v>1922</v>
      </c>
      <c r="B449" s="21"/>
      <c r="C449" s="20">
        <v>39390.419000000002</v>
      </c>
      <c r="D449" s="20"/>
      <c r="E449" s="139">
        <f t="shared" si="52"/>
        <v>11355.98418304872</v>
      </c>
      <c r="F449" s="139">
        <f t="shared" si="53"/>
        <v>11356</v>
      </c>
      <c r="G449" s="139">
        <f t="shared" si="58"/>
        <v>-2.1467999999003951E-2</v>
      </c>
      <c r="I449" s="140">
        <f t="shared" ref="I449:I454" si="59">$G449</f>
        <v>-2.1467999999003951E-2</v>
      </c>
      <c r="Q449" s="153">
        <f t="shared" si="54"/>
        <v>24371.919000000002</v>
      </c>
      <c r="S449" s="21">
        <f t="shared" ref="S449:S460" si="60">S$15</f>
        <v>0.1</v>
      </c>
    </row>
    <row r="450" spans="1:19" s="139" customFormat="1" ht="12.95" customHeight="1">
      <c r="A450" s="49" t="s">
        <v>2089</v>
      </c>
      <c r="B450" s="50" t="s">
        <v>2053</v>
      </c>
      <c r="C450" s="49">
        <v>39421.633999999998</v>
      </c>
      <c r="D450" s="49"/>
      <c r="E450" s="139">
        <f t="shared" si="52"/>
        <v>11378.982419224358</v>
      </c>
      <c r="F450" s="139">
        <f t="shared" si="53"/>
        <v>11379</v>
      </c>
      <c r="G450" s="139">
        <f t="shared" si="58"/>
        <v>-2.3862000001827255E-2</v>
      </c>
      <c r="I450" s="140">
        <f t="shared" si="59"/>
        <v>-2.3862000001827255E-2</v>
      </c>
      <c r="Q450" s="153">
        <f t="shared" si="54"/>
        <v>24403.133999999998</v>
      </c>
      <c r="S450" s="21">
        <f t="shared" si="60"/>
        <v>0.1</v>
      </c>
    </row>
    <row r="451" spans="1:19" s="139" customFormat="1" ht="12.95" customHeight="1">
      <c r="A451" s="49" t="s">
        <v>2089</v>
      </c>
      <c r="B451" s="50" t="s">
        <v>2053</v>
      </c>
      <c r="C451" s="49">
        <v>39421.635000000002</v>
      </c>
      <c r="D451" s="49"/>
      <c r="E451" s="139">
        <f t="shared" si="52"/>
        <v>11378.983155993099</v>
      </c>
      <c r="F451" s="139">
        <f t="shared" si="53"/>
        <v>11379</v>
      </c>
      <c r="G451" s="139">
        <f t="shared" si="58"/>
        <v>-2.2861999997985549E-2</v>
      </c>
      <c r="I451" s="140">
        <f t="shared" si="59"/>
        <v>-2.2861999997985549E-2</v>
      </c>
      <c r="Q451" s="153">
        <f t="shared" si="54"/>
        <v>24403.135000000002</v>
      </c>
      <c r="S451" s="21">
        <f t="shared" si="60"/>
        <v>0.1</v>
      </c>
    </row>
    <row r="452" spans="1:19" s="139" customFormat="1" ht="12.95" customHeight="1">
      <c r="A452" s="49" t="s">
        <v>2090</v>
      </c>
      <c r="B452" s="50"/>
      <c r="C452" s="49">
        <v>39421.635999999999</v>
      </c>
      <c r="D452" s="49"/>
      <c r="E452" s="139">
        <f t="shared" si="52"/>
        <v>11378.983892761835</v>
      </c>
      <c r="F452" s="139">
        <f t="shared" si="53"/>
        <v>11379</v>
      </c>
      <c r="G452" s="139">
        <f t="shared" si="58"/>
        <v>-2.1862000001419801E-2</v>
      </c>
      <c r="I452" s="140">
        <f t="shared" si="59"/>
        <v>-2.1862000001419801E-2</v>
      </c>
      <c r="Q452" s="153">
        <f t="shared" si="54"/>
        <v>24403.135999999999</v>
      </c>
      <c r="S452" s="21">
        <f t="shared" si="60"/>
        <v>0.1</v>
      </c>
    </row>
    <row r="453" spans="1:19" s="139" customFormat="1" ht="12.95" customHeight="1">
      <c r="A453" s="49" t="s">
        <v>2089</v>
      </c>
      <c r="B453" s="50" t="s">
        <v>2053</v>
      </c>
      <c r="C453" s="49">
        <v>39421.637000000002</v>
      </c>
      <c r="D453" s="49"/>
      <c r="E453" s="139">
        <f t="shared" si="52"/>
        <v>11378.984629530576</v>
      </c>
      <c r="F453" s="139">
        <f t="shared" si="53"/>
        <v>11379</v>
      </c>
      <c r="G453" s="139">
        <f t="shared" si="58"/>
        <v>-2.0861999997578096E-2</v>
      </c>
      <c r="I453" s="140">
        <f t="shared" si="59"/>
        <v>-2.0861999997578096E-2</v>
      </c>
      <c r="Q453" s="153">
        <f t="shared" si="54"/>
        <v>24403.137000000002</v>
      </c>
      <c r="S453" s="21">
        <f t="shared" si="60"/>
        <v>0.1</v>
      </c>
    </row>
    <row r="454" spans="1:19" s="139" customFormat="1" ht="12.95" customHeight="1">
      <c r="A454" s="49" t="s">
        <v>2089</v>
      </c>
      <c r="B454" s="50" t="s">
        <v>2053</v>
      </c>
      <c r="C454" s="49">
        <v>39425.707000000002</v>
      </c>
      <c r="D454" s="49"/>
      <c r="E454" s="139">
        <f t="shared" si="52"/>
        <v>11381.98327829671</v>
      </c>
      <c r="F454" s="139">
        <f t="shared" si="53"/>
        <v>11382</v>
      </c>
      <c r="G454" s="139">
        <f t="shared" si="58"/>
        <v>-2.2695999999996275E-2</v>
      </c>
      <c r="I454" s="140">
        <f t="shared" si="59"/>
        <v>-2.2695999999996275E-2</v>
      </c>
      <c r="Q454" s="153">
        <f t="shared" si="54"/>
        <v>24407.207000000002</v>
      </c>
      <c r="S454" s="21">
        <f t="shared" si="60"/>
        <v>0.1</v>
      </c>
    </row>
    <row r="455" spans="1:19" s="139" customFormat="1" ht="12.95" customHeight="1">
      <c r="A455" s="95" t="s">
        <v>3290</v>
      </c>
      <c r="B455" s="29" t="s">
        <v>2053</v>
      </c>
      <c r="C455" s="95">
        <v>39443.343000000001</v>
      </c>
      <c r="D455" s="95" t="s">
        <v>2084</v>
      </c>
      <c r="E455" s="151">
        <f t="shared" si="52"/>
        <v>11394.976931770794</v>
      </c>
      <c r="F455" s="139">
        <f t="shared" si="53"/>
        <v>11395</v>
      </c>
      <c r="G455" s="139">
        <f t="shared" si="58"/>
        <v>-3.1309999998484273E-2</v>
      </c>
      <c r="I455" s="140">
        <f>G455</f>
        <v>-3.1309999998484273E-2</v>
      </c>
      <c r="Q455" s="153">
        <f t="shared" si="54"/>
        <v>24424.843000000001</v>
      </c>
      <c r="S455" s="21">
        <f t="shared" si="60"/>
        <v>0.1</v>
      </c>
    </row>
    <row r="456" spans="1:19" s="139" customFormat="1" ht="12.95" customHeight="1">
      <c r="A456" s="49" t="s">
        <v>2090</v>
      </c>
      <c r="B456" s="50"/>
      <c r="C456" s="49">
        <v>39474.57</v>
      </c>
      <c r="D456" s="49"/>
      <c r="E456" s="139">
        <f t="shared" si="52"/>
        <v>11417.984009171296</v>
      </c>
      <c r="F456" s="139">
        <f t="shared" si="53"/>
        <v>11418</v>
      </c>
      <c r="G456" s="139">
        <f t="shared" si="58"/>
        <v>-2.1703999998862855E-2</v>
      </c>
      <c r="I456" s="140">
        <f>$G456</f>
        <v>-2.1703999998862855E-2</v>
      </c>
      <c r="Q456" s="153">
        <f t="shared" si="54"/>
        <v>24456.07</v>
      </c>
      <c r="S456" s="21">
        <f t="shared" si="60"/>
        <v>0.1</v>
      </c>
    </row>
    <row r="457" spans="1:19" s="139" customFormat="1" ht="12.95" customHeight="1">
      <c r="A457" s="49" t="s">
        <v>2090</v>
      </c>
      <c r="B457" s="50"/>
      <c r="C457" s="49">
        <v>39482.714</v>
      </c>
      <c r="D457" s="49"/>
      <c r="E457" s="139">
        <f t="shared" si="52"/>
        <v>11423.984253778517</v>
      </c>
      <c r="F457" s="139">
        <f t="shared" si="53"/>
        <v>11424</v>
      </c>
      <c r="G457" s="139">
        <f t="shared" si="58"/>
        <v>-2.1372000002884306E-2</v>
      </c>
      <c r="I457" s="140">
        <f>$G457</f>
        <v>-2.1372000002884306E-2</v>
      </c>
      <c r="Q457" s="153">
        <f t="shared" si="54"/>
        <v>24464.214</v>
      </c>
      <c r="S457" s="21">
        <f t="shared" si="60"/>
        <v>0.1</v>
      </c>
    </row>
    <row r="458" spans="1:19" s="139" customFormat="1" ht="12.95" customHeight="1">
      <c r="A458" s="49" t="s">
        <v>2090</v>
      </c>
      <c r="B458" s="50"/>
      <c r="C458" s="49">
        <v>39497.642</v>
      </c>
      <c r="D458" s="49"/>
      <c r="E458" s="139">
        <f t="shared" si="52"/>
        <v>11434.982737508453</v>
      </c>
      <c r="F458" s="139">
        <f t="shared" si="53"/>
        <v>11435</v>
      </c>
      <c r="G458" s="139">
        <f t="shared" si="58"/>
        <v>-2.3430000001098961E-2</v>
      </c>
      <c r="I458" s="140">
        <f>$G458</f>
        <v>-2.3430000001098961E-2</v>
      </c>
      <c r="Q458" s="153">
        <f t="shared" si="54"/>
        <v>24479.142</v>
      </c>
      <c r="S458" s="21">
        <f t="shared" si="60"/>
        <v>0.1</v>
      </c>
    </row>
    <row r="459" spans="1:19" s="139" customFormat="1" ht="12.95" customHeight="1">
      <c r="A459" s="49" t="s">
        <v>2090</v>
      </c>
      <c r="B459" s="50"/>
      <c r="C459" s="49">
        <v>39501.716</v>
      </c>
      <c r="D459" s="49"/>
      <c r="E459" s="139">
        <f t="shared" si="52"/>
        <v>11437.984333349543</v>
      </c>
      <c r="F459" s="139">
        <f t="shared" si="53"/>
        <v>11438</v>
      </c>
      <c r="G459" s="139">
        <f t="shared" si="58"/>
        <v>-2.1264000002702232E-2</v>
      </c>
      <c r="I459" s="140">
        <f>$G459</f>
        <v>-2.1264000002702232E-2</v>
      </c>
      <c r="Q459" s="153">
        <f t="shared" si="54"/>
        <v>24483.216</v>
      </c>
      <c r="S459" s="21">
        <f t="shared" si="60"/>
        <v>0.1</v>
      </c>
    </row>
    <row r="460" spans="1:19" s="139" customFormat="1" ht="12.95" customHeight="1">
      <c r="A460" s="49" t="s">
        <v>2090</v>
      </c>
      <c r="B460" s="50"/>
      <c r="C460" s="49">
        <v>39554.65</v>
      </c>
      <c r="D460" s="49"/>
      <c r="E460" s="139">
        <f t="shared" si="52"/>
        <v>11476.984449759004</v>
      </c>
      <c r="F460" s="139">
        <f t="shared" si="53"/>
        <v>11477</v>
      </c>
      <c r="G460" s="139">
        <f t="shared" si="58"/>
        <v>-2.1106000000145286E-2</v>
      </c>
      <c r="I460" s="140">
        <f>$G460</f>
        <v>-2.1106000000145286E-2</v>
      </c>
      <c r="Q460" s="153">
        <f t="shared" si="54"/>
        <v>24536.15</v>
      </c>
      <c r="S460" s="21">
        <f t="shared" si="60"/>
        <v>0.1</v>
      </c>
    </row>
    <row r="461" spans="1:19" s="139" customFormat="1" ht="12.95" customHeight="1">
      <c r="A461" s="49" t="s">
        <v>2083</v>
      </c>
      <c r="B461" s="50"/>
      <c r="C461" s="49">
        <v>39675.442999999999</v>
      </c>
      <c r="D461" s="49" t="s">
        <v>1923</v>
      </c>
      <c r="E461" s="139">
        <f t="shared" si="52"/>
        <v>11565.980956001644</v>
      </c>
      <c r="F461" s="139">
        <f t="shared" si="53"/>
        <v>11566</v>
      </c>
      <c r="G461" s="139">
        <f t="shared" si="58"/>
        <v>-2.5848000004771166E-2</v>
      </c>
      <c r="H461" s="139">
        <f>$G461</f>
        <v>-2.5848000004771166E-2</v>
      </c>
      <c r="I461" s="140"/>
      <c r="Q461" s="153">
        <f t="shared" si="54"/>
        <v>24656.942999999999</v>
      </c>
      <c r="S461" s="114">
        <f>S$14</f>
        <v>0.2</v>
      </c>
    </row>
    <row r="462" spans="1:19" s="139" customFormat="1" ht="12.95" customHeight="1">
      <c r="A462" s="49" t="s">
        <v>2083</v>
      </c>
      <c r="B462" s="50"/>
      <c r="C462" s="49">
        <v>39709.375200000002</v>
      </c>
      <c r="D462" s="49" t="s">
        <v>1923</v>
      </c>
      <c r="E462" s="139">
        <f t="shared" si="52"/>
        <v>11590.98114019383</v>
      </c>
      <c r="F462" s="139">
        <f t="shared" si="53"/>
        <v>11591</v>
      </c>
      <c r="G462" s="139">
        <f t="shared" si="58"/>
        <v>-2.559800000017276E-2</v>
      </c>
      <c r="H462" s="139">
        <f>$G462</f>
        <v>-2.559800000017276E-2</v>
      </c>
      <c r="I462" s="140"/>
      <c r="Q462" s="153">
        <f t="shared" si="54"/>
        <v>24690.875200000002</v>
      </c>
      <c r="S462" s="114">
        <f>S$14</f>
        <v>0.2</v>
      </c>
    </row>
    <row r="463" spans="1:19" s="139" customFormat="1" ht="12.95" customHeight="1">
      <c r="A463" s="49" t="s">
        <v>2083</v>
      </c>
      <c r="B463" s="50"/>
      <c r="C463" s="49">
        <v>39713.445999999996</v>
      </c>
      <c r="D463" s="49" t="s">
        <v>1923</v>
      </c>
      <c r="E463" s="139">
        <f t="shared" si="52"/>
        <v>11593.98037837495</v>
      </c>
      <c r="F463" s="139">
        <f t="shared" si="53"/>
        <v>11594</v>
      </c>
      <c r="G463" s="139">
        <f t="shared" si="58"/>
        <v>-2.6632000008248724E-2</v>
      </c>
      <c r="H463" s="139">
        <f>$G463</f>
        <v>-2.6632000008248724E-2</v>
      </c>
      <c r="I463" s="140"/>
      <c r="Q463" s="153">
        <f t="shared" si="54"/>
        <v>24694.945999999996</v>
      </c>
      <c r="S463" s="114">
        <f>S$14</f>
        <v>0.2</v>
      </c>
    </row>
    <row r="464" spans="1:19" s="139" customFormat="1" ht="12.95" customHeight="1">
      <c r="A464" s="95" t="s">
        <v>2083</v>
      </c>
      <c r="B464" s="29" t="s">
        <v>2053</v>
      </c>
      <c r="C464" s="95">
        <v>39713.446000000004</v>
      </c>
      <c r="D464" s="95" t="s">
        <v>2084</v>
      </c>
      <c r="E464" s="151">
        <f t="shared" si="52"/>
        <v>11593.980378374956</v>
      </c>
      <c r="F464" s="139">
        <f t="shared" si="53"/>
        <v>11594</v>
      </c>
      <c r="G464" s="139">
        <f t="shared" si="58"/>
        <v>-2.6632000000972766E-2</v>
      </c>
      <c r="I464" s="140">
        <f>G464</f>
        <v>-2.6632000000972766E-2</v>
      </c>
      <c r="Q464" s="153">
        <f t="shared" si="54"/>
        <v>24694.946000000004</v>
      </c>
      <c r="S464" s="21">
        <f t="shared" ref="S464:S469" si="61">S$15</f>
        <v>0.1</v>
      </c>
    </row>
    <row r="465" spans="1:19" s="139" customFormat="1" ht="12.95" customHeight="1">
      <c r="A465" s="95" t="s">
        <v>3162</v>
      </c>
      <c r="B465" s="29" t="s">
        <v>2053</v>
      </c>
      <c r="C465" s="95">
        <v>39717.521999999997</v>
      </c>
      <c r="D465" s="95" t="s">
        <v>2084</v>
      </c>
      <c r="E465" s="151">
        <f t="shared" si="52"/>
        <v>11596.983447753515</v>
      </c>
      <c r="F465" s="139">
        <f t="shared" si="53"/>
        <v>11597</v>
      </c>
      <c r="G465" s="139">
        <f t="shared" si="58"/>
        <v>-2.2466000002168585E-2</v>
      </c>
      <c r="I465" s="140">
        <f>G465</f>
        <v>-2.2466000002168585E-2</v>
      </c>
      <c r="Q465" s="153">
        <f t="shared" si="54"/>
        <v>24699.021999999997</v>
      </c>
      <c r="S465" s="21">
        <f t="shared" si="61"/>
        <v>0.1</v>
      </c>
    </row>
    <row r="466" spans="1:19" s="139" customFormat="1" ht="12.95" customHeight="1">
      <c r="A466" s="49" t="s">
        <v>2091</v>
      </c>
      <c r="B466" s="50"/>
      <c r="C466" s="49">
        <v>39744.667999999998</v>
      </c>
      <c r="D466" s="49"/>
      <c r="E466" s="139">
        <f t="shared" si="52"/>
        <v>11616.983771931762</v>
      </c>
      <c r="F466" s="139">
        <f t="shared" si="53"/>
        <v>11617</v>
      </c>
      <c r="G466" s="139">
        <f t="shared" si="58"/>
        <v>-2.2025999998732004E-2</v>
      </c>
      <c r="I466" s="140">
        <f>$G466</f>
        <v>-2.2025999998732004E-2</v>
      </c>
      <c r="Q466" s="153">
        <f t="shared" si="54"/>
        <v>24726.167999999998</v>
      </c>
      <c r="S466" s="21">
        <f t="shared" si="61"/>
        <v>0.1</v>
      </c>
    </row>
    <row r="467" spans="1:19" s="139" customFormat="1" ht="12.95" customHeight="1">
      <c r="A467" s="49" t="s">
        <v>2091</v>
      </c>
      <c r="B467" s="50"/>
      <c r="C467" s="49">
        <v>39744.673000000003</v>
      </c>
      <c r="D467" s="49"/>
      <c r="E467" s="139">
        <f t="shared" si="52"/>
        <v>11616.987455775457</v>
      </c>
      <c r="F467" s="139">
        <f t="shared" si="53"/>
        <v>11617</v>
      </c>
      <c r="G467" s="139">
        <f t="shared" si="58"/>
        <v>-1.7025999994075391E-2</v>
      </c>
      <c r="I467" s="140">
        <f>$G467</f>
        <v>-1.7025999994075391E-2</v>
      </c>
      <c r="Q467" s="153">
        <f t="shared" si="54"/>
        <v>24726.173000000003</v>
      </c>
      <c r="S467" s="21">
        <f t="shared" si="61"/>
        <v>0.1</v>
      </c>
    </row>
    <row r="468" spans="1:19" s="139" customFormat="1" ht="12.95" customHeight="1">
      <c r="A468" s="49" t="s">
        <v>2091</v>
      </c>
      <c r="B468" s="50"/>
      <c r="C468" s="49">
        <v>39748.741999999998</v>
      </c>
      <c r="D468" s="49"/>
      <c r="E468" s="139">
        <f t="shared" si="52"/>
        <v>11619.98536777285</v>
      </c>
      <c r="F468" s="139">
        <f t="shared" si="53"/>
        <v>11620</v>
      </c>
      <c r="G468" s="139">
        <f t="shared" si="58"/>
        <v>-1.9860000000335276E-2</v>
      </c>
      <c r="I468" s="140">
        <f>$G468</f>
        <v>-1.9860000000335276E-2</v>
      </c>
      <c r="Q468" s="153">
        <f t="shared" si="54"/>
        <v>24730.241999999998</v>
      </c>
      <c r="S468" s="21">
        <f t="shared" si="61"/>
        <v>0.1</v>
      </c>
    </row>
    <row r="469" spans="1:19" s="139" customFormat="1" ht="12.95" customHeight="1">
      <c r="A469" s="49" t="s">
        <v>2091</v>
      </c>
      <c r="B469" s="50"/>
      <c r="C469" s="49">
        <v>39759.597999999998</v>
      </c>
      <c r="D469" s="49"/>
      <c r="E469" s="139">
        <f t="shared" ref="E469:E532" si="62">+(C469-C$7)/C$8</f>
        <v>11627.983729199175</v>
      </c>
      <c r="F469" s="139">
        <f t="shared" ref="F469:F532" si="63">ROUND(2*E469,0)/2</f>
        <v>11628</v>
      </c>
      <c r="G469" s="139">
        <f t="shared" si="58"/>
        <v>-2.2084000003815163E-2</v>
      </c>
      <c r="I469" s="140">
        <f>$G469</f>
        <v>-2.2084000003815163E-2</v>
      </c>
      <c r="Q469" s="153">
        <f t="shared" si="54"/>
        <v>24741.097999999998</v>
      </c>
      <c r="S469" s="21">
        <f t="shared" si="61"/>
        <v>0.1</v>
      </c>
    </row>
    <row r="470" spans="1:19" s="139" customFormat="1" ht="12.95" customHeight="1">
      <c r="A470" s="49" t="s">
        <v>2083</v>
      </c>
      <c r="B470" s="50"/>
      <c r="C470" s="49">
        <v>39781.313999999998</v>
      </c>
      <c r="D470" s="49" t="s">
        <v>1923</v>
      </c>
      <c r="E470" s="139">
        <f t="shared" si="62"/>
        <v>11643.983399126781</v>
      </c>
      <c r="F470" s="139">
        <f t="shared" si="63"/>
        <v>11644</v>
      </c>
      <c r="G470" s="139">
        <f t="shared" si="58"/>
        <v>-2.2532000002684072E-2</v>
      </c>
      <c r="H470" s="139">
        <f>$G470</f>
        <v>-2.2532000002684072E-2</v>
      </c>
      <c r="I470" s="140"/>
      <c r="Q470" s="153">
        <f t="shared" si="54"/>
        <v>24762.813999999998</v>
      </c>
      <c r="S470" s="114">
        <f>S$14</f>
        <v>0.2</v>
      </c>
    </row>
    <row r="471" spans="1:19" s="139" customFormat="1" ht="12.95" customHeight="1">
      <c r="A471" s="49" t="s">
        <v>2083</v>
      </c>
      <c r="B471" s="50"/>
      <c r="C471" s="49">
        <v>39785.388299999999</v>
      </c>
      <c r="D471" s="49" t="s">
        <v>1923</v>
      </c>
      <c r="E471" s="139">
        <f t="shared" si="62"/>
        <v>11646.985215998489</v>
      </c>
      <c r="F471" s="139">
        <f t="shared" si="63"/>
        <v>11647</v>
      </c>
      <c r="G471" s="139">
        <f t="shared" si="58"/>
        <v>-2.0066000004590023E-2</v>
      </c>
      <c r="H471" s="139">
        <f>$G471</f>
        <v>-2.0066000004590023E-2</v>
      </c>
      <c r="I471" s="140"/>
      <c r="Q471" s="153">
        <f t="shared" si="54"/>
        <v>24766.888299999999</v>
      </c>
      <c r="S471" s="114">
        <f>S$14</f>
        <v>0.2</v>
      </c>
    </row>
    <row r="472" spans="1:19" s="139" customFormat="1" ht="12.95" customHeight="1">
      <c r="A472" s="49" t="s">
        <v>2092</v>
      </c>
      <c r="B472" s="50" t="s">
        <v>2053</v>
      </c>
      <c r="C472" s="49">
        <v>39801.675999999999</v>
      </c>
      <c r="D472" s="49"/>
      <c r="E472" s="139">
        <f t="shared" si="62"/>
        <v>11658.985484182311</v>
      </c>
      <c r="F472" s="139">
        <f t="shared" si="63"/>
        <v>11659</v>
      </c>
      <c r="G472" s="139">
        <f t="shared" si="58"/>
        <v>-1.970199999777833E-2</v>
      </c>
      <c r="I472" s="140">
        <f>$G472</f>
        <v>-1.970199999777833E-2</v>
      </c>
      <c r="Q472" s="153">
        <f t="shared" si="54"/>
        <v>24783.175999999999</v>
      </c>
      <c r="S472" s="21">
        <f>S$15</f>
        <v>0.1</v>
      </c>
    </row>
    <row r="473" spans="1:19" s="139" customFormat="1" ht="12.95" customHeight="1">
      <c r="A473" s="49" t="s">
        <v>2092</v>
      </c>
      <c r="B473" s="50" t="s">
        <v>2053</v>
      </c>
      <c r="C473" s="49">
        <v>39805.747000000003</v>
      </c>
      <c r="D473" s="49"/>
      <c r="E473" s="139">
        <f t="shared" si="62"/>
        <v>11661.984869717186</v>
      </c>
      <c r="F473" s="139">
        <f t="shared" si="63"/>
        <v>11662</v>
      </c>
      <c r="G473" s="139">
        <f t="shared" si="58"/>
        <v>-2.0535999996354803E-2</v>
      </c>
      <c r="I473" s="140">
        <f>$G473</f>
        <v>-2.0535999996354803E-2</v>
      </c>
      <c r="Q473" s="153">
        <f t="shared" ref="Q473:Q536" si="64">+C473-15018.5</f>
        <v>24787.247000000003</v>
      </c>
      <c r="S473" s="21">
        <f>S$15</f>
        <v>0.1</v>
      </c>
    </row>
    <row r="474" spans="1:19" s="139" customFormat="1" ht="12.95" customHeight="1">
      <c r="A474" s="49" t="s">
        <v>2083</v>
      </c>
      <c r="B474" s="50"/>
      <c r="C474" s="49">
        <v>39808.455000000002</v>
      </c>
      <c r="D474" s="49" t="s">
        <v>1923</v>
      </c>
      <c r="E474" s="139">
        <f t="shared" si="62"/>
        <v>11663.980039461334</v>
      </c>
      <c r="F474" s="139">
        <f t="shared" si="63"/>
        <v>11664</v>
      </c>
      <c r="G474" s="139">
        <f t="shared" si="58"/>
        <v>-2.7091999996628147E-2</v>
      </c>
      <c r="H474" s="139">
        <f>$G474</f>
        <v>-2.7091999996628147E-2</v>
      </c>
      <c r="I474" s="140"/>
      <c r="Q474" s="153">
        <f t="shared" si="64"/>
        <v>24789.955000000002</v>
      </c>
      <c r="S474" s="114">
        <f>S$14</f>
        <v>0.2</v>
      </c>
    </row>
    <row r="475" spans="1:19" s="139" customFormat="1" ht="12.95" customHeight="1">
      <c r="A475" s="49" t="s">
        <v>2095</v>
      </c>
      <c r="B475" s="50"/>
      <c r="C475" s="49">
        <v>39819.33</v>
      </c>
      <c r="D475" s="49">
        <v>4.0000000000000001E-3</v>
      </c>
      <c r="E475" s="139">
        <f t="shared" si="62"/>
        <v>11671.992399493693</v>
      </c>
      <c r="F475" s="139">
        <f t="shared" si="63"/>
        <v>11672</v>
      </c>
      <c r="G475" s="139">
        <f t="shared" si="58"/>
        <v>-1.0315999999875203E-2</v>
      </c>
      <c r="I475" s="140">
        <f t="shared" ref="I475:I480" si="65">$G475</f>
        <v>-1.0315999999875203E-2</v>
      </c>
      <c r="Q475" s="153">
        <f t="shared" si="64"/>
        <v>24800.83</v>
      </c>
      <c r="S475" s="21">
        <f t="shared" ref="S475:S480" si="66">S$15</f>
        <v>0.1</v>
      </c>
    </row>
    <row r="476" spans="1:19" s="139" customFormat="1" ht="12.95" customHeight="1">
      <c r="A476" s="49" t="s">
        <v>2092</v>
      </c>
      <c r="B476" s="50" t="s">
        <v>2053</v>
      </c>
      <c r="C476" s="49">
        <v>39820.677000000003</v>
      </c>
      <c r="D476" s="49"/>
      <c r="E476" s="139">
        <f t="shared" si="62"/>
        <v>11672.984826984599</v>
      </c>
      <c r="F476" s="139">
        <f t="shared" si="63"/>
        <v>11673</v>
      </c>
      <c r="G476" s="139">
        <f t="shared" si="58"/>
        <v>-2.0593999994162004E-2</v>
      </c>
      <c r="I476" s="140">
        <f t="shared" si="65"/>
        <v>-2.0593999994162004E-2</v>
      </c>
      <c r="Q476" s="153">
        <f t="shared" si="64"/>
        <v>24802.177000000003</v>
      </c>
      <c r="S476" s="21">
        <f t="shared" si="66"/>
        <v>0.1</v>
      </c>
    </row>
    <row r="477" spans="1:19" s="139" customFormat="1" ht="12.95" customHeight="1">
      <c r="A477" s="49" t="s">
        <v>2092</v>
      </c>
      <c r="B477" s="50" t="s">
        <v>2053</v>
      </c>
      <c r="C477" s="49">
        <v>39820.678999999996</v>
      </c>
      <c r="D477" s="49"/>
      <c r="E477" s="139">
        <f t="shared" si="62"/>
        <v>11672.98630052207</v>
      </c>
      <c r="F477" s="139">
        <f t="shared" si="63"/>
        <v>11673</v>
      </c>
      <c r="G477" s="139">
        <f t="shared" si="58"/>
        <v>-1.8594000001030508E-2</v>
      </c>
      <c r="I477" s="140">
        <f t="shared" si="65"/>
        <v>-1.8594000001030508E-2</v>
      </c>
      <c r="Q477" s="153">
        <f t="shared" si="64"/>
        <v>24802.178999999996</v>
      </c>
      <c r="S477" s="21">
        <f t="shared" si="66"/>
        <v>0.1</v>
      </c>
    </row>
    <row r="478" spans="1:19" s="139" customFormat="1" ht="12.95" customHeight="1">
      <c r="A478" s="49" t="s">
        <v>2092</v>
      </c>
      <c r="B478" s="50" t="s">
        <v>2053</v>
      </c>
      <c r="C478" s="49">
        <v>39839.678</v>
      </c>
      <c r="D478" s="49"/>
      <c r="E478" s="139">
        <f t="shared" si="62"/>
        <v>11686.984169786881</v>
      </c>
      <c r="F478" s="139">
        <f t="shared" si="63"/>
        <v>11687</v>
      </c>
      <c r="G478" s="139">
        <f t="shared" si="58"/>
        <v>-2.1485999997821636E-2</v>
      </c>
      <c r="I478" s="140">
        <f t="shared" si="65"/>
        <v>-2.1485999997821636E-2</v>
      </c>
      <c r="Q478" s="153">
        <f t="shared" si="64"/>
        <v>24821.178</v>
      </c>
      <c r="S478" s="21">
        <f t="shared" si="66"/>
        <v>0.1</v>
      </c>
    </row>
    <row r="479" spans="1:19" s="139" customFormat="1" ht="12.95" customHeight="1">
      <c r="A479" s="49" t="s">
        <v>2092</v>
      </c>
      <c r="B479" s="50" t="s">
        <v>2053</v>
      </c>
      <c r="C479" s="49">
        <v>39854.61</v>
      </c>
      <c r="D479" s="49"/>
      <c r="E479" s="139">
        <f t="shared" si="62"/>
        <v>11697.985600591772</v>
      </c>
      <c r="F479" s="139">
        <f t="shared" si="63"/>
        <v>11698</v>
      </c>
      <c r="G479" s="139">
        <f t="shared" si="58"/>
        <v>-1.9544000002497341E-2</v>
      </c>
      <c r="I479" s="140">
        <f t="shared" si="65"/>
        <v>-1.9544000002497341E-2</v>
      </c>
      <c r="Q479" s="153">
        <f t="shared" si="64"/>
        <v>24836.11</v>
      </c>
      <c r="S479" s="21">
        <f t="shared" si="66"/>
        <v>0.1</v>
      </c>
    </row>
    <row r="480" spans="1:19" s="139" customFormat="1" ht="12.95" customHeight="1">
      <c r="A480" s="49" t="s">
        <v>2092</v>
      </c>
      <c r="B480" s="50" t="s">
        <v>2053</v>
      </c>
      <c r="C480" s="49">
        <v>39854.61</v>
      </c>
      <c r="D480" s="49"/>
      <c r="E480" s="139">
        <f t="shared" si="62"/>
        <v>11697.985600591772</v>
      </c>
      <c r="F480" s="139">
        <f t="shared" si="63"/>
        <v>11698</v>
      </c>
      <c r="G480" s="139">
        <f t="shared" si="58"/>
        <v>-1.9544000002497341E-2</v>
      </c>
      <c r="I480" s="140">
        <f t="shared" si="65"/>
        <v>-1.9544000002497341E-2</v>
      </c>
      <c r="Q480" s="153">
        <f t="shared" si="64"/>
        <v>24836.11</v>
      </c>
      <c r="S480" s="21">
        <f t="shared" si="66"/>
        <v>0.1</v>
      </c>
    </row>
    <row r="481" spans="1:19" s="139" customFormat="1" ht="12.95" customHeight="1">
      <c r="A481" s="49" t="s">
        <v>2123</v>
      </c>
      <c r="B481" s="50" t="s">
        <v>2053</v>
      </c>
      <c r="C481" s="49">
        <v>39865.472000000002</v>
      </c>
      <c r="D481" s="49" t="s">
        <v>1923</v>
      </c>
      <c r="E481" s="139">
        <f t="shared" si="62"/>
        <v>11705.98838263053</v>
      </c>
      <c r="F481" s="139">
        <f t="shared" si="63"/>
        <v>11706</v>
      </c>
      <c r="G481" s="139">
        <f t="shared" si="58"/>
        <v>-1.576799999747891E-2</v>
      </c>
      <c r="H481" s="139">
        <f>$G481</f>
        <v>-1.576799999747891E-2</v>
      </c>
      <c r="I481" s="140"/>
      <c r="Q481" s="153">
        <f t="shared" si="64"/>
        <v>24846.972000000002</v>
      </c>
      <c r="S481" s="114">
        <f>S$14</f>
        <v>0.2</v>
      </c>
    </row>
    <row r="482" spans="1:19" s="139" customFormat="1" ht="12.95" customHeight="1">
      <c r="A482" s="49" t="s">
        <v>2092</v>
      </c>
      <c r="B482" s="50" t="s">
        <v>2053</v>
      </c>
      <c r="C482" s="49">
        <v>39892.614000000001</v>
      </c>
      <c r="D482" s="49"/>
      <c r="E482" s="139">
        <f t="shared" si="62"/>
        <v>11725.985759733821</v>
      </c>
      <c r="F482" s="139">
        <f t="shared" si="63"/>
        <v>11726</v>
      </c>
      <c r="G482" s="139">
        <f t="shared" si="58"/>
        <v>-1.9327999994857237E-2</v>
      </c>
      <c r="I482" s="140">
        <f>$G482</f>
        <v>-1.9327999994857237E-2</v>
      </c>
      <c r="Q482" s="153">
        <f t="shared" si="64"/>
        <v>24874.114000000001</v>
      </c>
      <c r="S482" s="21">
        <f>S$15</f>
        <v>0.1</v>
      </c>
    </row>
    <row r="483" spans="1:19" s="139" customFormat="1" ht="12.95" customHeight="1">
      <c r="A483" s="49" t="s">
        <v>2092</v>
      </c>
      <c r="B483" s="50" t="s">
        <v>2053</v>
      </c>
      <c r="C483" s="49">
        <v>39892.616000000002</v>
      </c>
      <c r="D483" s="49"/>
      <c r="E483" s="139">
        <f t="shared" si="62"/>
        <v>11725.987233271298</v>
      </c>
      <c r="F483" s="139">
        <f t="shared" si="63"/>
        <v>11726</v>
      </c>
      <c r="G483" s="139">
        <f t="shared" si="58"/>
        <v>-1.7327999994449783E-2</v>
      </c>
      <c r="I483" s="140">
        <f>$G483</f>
        <v>-1.7327999994449783E-2</v>
      </c>
      <c r="Q483" s="153">
        <f t="shared" si="64"/>
        <v>24874.116000000002</v>
      </c>
      <c r="S483" s="21">
        <f>S$15</f>
        <v>0.1</v>
      </c>
    </row>
    <row r="484" spans="1:19" s="139" customFormat="1" ht="12.95" customHeight="1">
      <c r="A484" s="49" t="s">
        <v>2092</v>
      </c>
      <c r="B484" s="50" t="s">
        <v>2053</v>
      </c>
      <c r="C484" s="49">
        <v>39896.686999999998</v>
      </c>
      <c r="D484" s="49"/>
      <c r="E484" s="139">
        <f t="shared" si="62"/>
        <v>11728.986618806168</v>
      </c>
      <c r="F484" s="139">
        <f t="shared" si="63"/>
        <v>11729</v>
      </c>
      <c r="G484" s="139">
        <f t="shared" si="58"/>
        <v>-1.8162000000302214E-2</v>
      </c>
      <c r="I484" s="140">
        <f>$G484</f>
        <v>-1.8162000000302214E-2</v>
      </c>
      <c r="Q484" s="153">
        <f t="shared" si="64"/>
        <v>24878.186999999998</v>
      </c>
      <c r="S484" s="21">
        <f>S$15</f>
        <v>0.1</v>
      </c>
    </row>
    <row r="485" spans="1:19" s="139" customFormat="1" ht="12.95" customHeight="1">
      <c r="A485" s="49" t="s">
        <v>2092</v>
      </c>
      <c r="B485" s="50" t="s">
        <v>2053</v>
      </c>
      <c r="C485" s="49">
        <v>39915.684999999998</v>
      </c>
      <c r="D485" s="49"/>
      <c r="E485" s="139">
        <f t="shared" si="62"/>
        <v>11742.983751302236</v>
      </c>
      <c r="F485" s="139">
        <f t="shared" si="63"/>
        <v>11743</v>
      </c>
      <c r="G485" s="139">
        <f t="shared" si="58"/>
        <v>-2.2054000000935048E-2</v>
      </c>
      <c r="I485" s="140">
        <f>$G485</f>
        <v>-2.2054000000935048E-2</v>
      </c>
      <c r="Q485" s="153">
        <f t="shared" si="64"/>
        <v>24897.184999999998</v>
      </c>
      <c r="S485" s="21">
        <f>S$15</f>
        <v>0.1</v>
      </c>
    </row>
    <row r="486" spans="1:19" s="139" customFormat="1" ht="12.95" customHeight="1">
      <c r="A486" s="49" t="s">
        <v>2092</v>
      </c>
      <c r="B486" s="50" t="s">
        <v>2053</v>
      </c>
      <c r="C486" s="49">
        <v>39915.688999999998</v>
      </c>
      <c r="D486" s="49"/>
      <c r="E486" s="139">
        <f t="shared" si="62"/>
        <v>11742.986698377192</v>
      </c>
      <c r="F486" s="139">
        <f t="shared" si="63"/>
        <v>11743</v>
      </c>
      <c r="G486" s="139">
        <f t="shared" si="58"/>
        <v>-1.8054000000120141E-2</v>
      </c>
      <c r="I486" s="140">
        <f>$G486</f>
        <v>-1.8054000000120141E-2</v>
      </c>
      <c r="Q486" s="153">
        <f t="shared" si="64"/>
        <v>24897.188999999998</v>
      </c>
      <c r="S486" s="21">
        <f>S$15</f>
        <v>0.1</v>
      </c>
    </row>
    <row r="487" spans="1:19" s="139" customFormat="1" ht="12.95" customHeight="1">
      <c r="A487" s="20" t="s">
        <v>1924</v>
      </c>
      <c r="B487" s="21"/>
      <c r="C487" s="20">
        <v>40070.414499999999</v>
      </c>
      <c r="D487" s="20"/>
      <c r="E487" s="139">
        <f t="shared" si="62"/>
        <v>11856.98360984264</v>
      </c>
      <c r="F487" s="139">
        <f t="shared" si="63"/>
        <v>11857</v>
      </c>
      <c r="G487" s="139">
        <f t="shared" si="58"/>
        <v>-2.2246000000450294E-2</v>
      </c>
      <c r="H487" s="139">
        <f>$G487</f>
        <v>-2.2246000000450294E-2</v>
      </c>
      <c r="I487" s="140"/>
      <c r="Q487" s="153">
        <f t="shared" si="64"/>
        <v>25051.914499999999</v>
      </c>
      <c r="S487" s="114">
        <f>S$14</f>
        <v>0.2</v>
      </c>
    </row>
    <row r="488" spans="1:19" s="139" customFormat="1" ht="12.95" customHeight="1">
      <c r="A488" s="20" t="s">
        <v>1924</v>
      </c>
      <c r="B488" s="21"/>
      <c r="C488" s="20">
        <v>40093.489000000001</v>
      </c>
      <c r="D488" s="20"/>
      <c r="E488" s="139">
        <f t="shared" si="62"/>
        <v>11873.984180101645</v>
      </c>
      <c r="F488" s="139">
        <f t="shared" si="63"/>
        <v>11874</v>
      </c>
      <c r="G488" s="139">
        <f t="shared" si="58"/>
        <v>-2.1472000000358094E-2</v>
      </c>
      <c r="H488" s="139">
        <f>$G488</f>
        <v>-2.1472000000358094E-2</v>
      </c>
      <c r="I488" s="140"/>
      <c r="Q488" s="153">
        <f t="shared" si="64"/>
        <v>25074.989000000001</v>
      </c>
      <c r="S488" s="114">
        <f>S$14</f>
        <v>0.2</v>
      </c>
    </row>
    <row r="489" spans="1:19" s="139" customFormat="1" ht="12.95" customHeight="1">
      <c r="A489" s="20" t="s">
        <v>1927</v>
      </c>
      <c r="B489" s="21"/>
      <c r="C489" s="20">
        <v>40093.495000000003</v>
      </c>
      <c r="D489" s="20"/>
      <c r="E489" s="139">
        <f t="shared" si="62"/>
        <v>11873.988600714078</v>
      </c>
      <c r="F489" s="139">
        <f t="shared" si="63"/>
        <v>11874</v>
      </c>
      <c r="G489" s="139">
        <f t="shared" si="58"/>
        <v>-1.5471999999135733E-2</v>
      </c>
      <c r="I489" s="140">
        <f>$G489</f>
        <v>-1.5471999999135733E-2</v>
      </c>
      <c r="Q489" s="153">
        <f t="shared" si="64"/>
        <v>25074.995000000003</v>
      </c>
      <c r="S489" s="21">
        <f>S$15</f>
        <v>0.1</v>
      </c>
    </row>
    <row r="490" spans="1:19" s="139" customFormat="1" ht="12.95" customHeight="1">
      <c r="A490" s="20" t="s">
        <v>1926</v>
      </c>
      <c r="B490" s="21"/>
      <c r="C490" s="20">
        <v>40093.495000000003</v>
      </c>
      <c r="D490" s="20"/>
      <c r="E490" s="139">
        <f t="shared" si="62"/>
        <v>11873.988600714078</v>
      </c>
      <c r="F490" s="139">
        <f t="shared" si="63"/>
        <v>11874</v>
      </c>
      <c r="G490" s="139">
        <f t="shared" si="58"/>
        <v>-1.5471999999135733E-2</v>
      </c>
      <c r="I490" s="140">
        <f>$G490</f>
        <v>-1.5471999999135733E-2</v>
      </c>
      <c r="Q490" s="153">
        <f t="shared" si="64"/>
        <v>25074.995000000003</v>
      </c>
      <c r="S490" s="21">
        <f>S$15</f>
        <v>0.1</v>
      </c>
    </row>
    <row r="491" spans="1:19" s="139" customFormat="1" ht="12.95" customHeight="1">
      <c r="A491" s="49" t="s">
        <v>2092</v>
      </c>
      <c r="B491" s="50" t="s">
        <v>2053</v>
      </c>
      <c r="C491" s="49">
        <v>40120.635000000002</v>
      </c>
      <c r="D491" s="49"/>
      <c r="E491" s="139">
        <f t="shared" si="62"/>
        <v>11893.98450427989</v>
      </c>
      <c r="F491" s="139">
        <f t="shared" si="63"/>
        <v>11894</v>
      </c>
      <c r="G491" s="139">
        <f t="shared" si="58"/>
        <v>-2.1031999996921513E-2</v>
      </c>
      <c r="I491" s="140">
        <f>$G491</f>
        <v>-2.1031999996921513E-2</v>
      </c>
      <c r="Q491" s="153">
        <f t="shared" si="64"/>
        <v>25102.135000000002</v>
      </c>
      <c r="S491" s="21">
        <f>S$15</f>
        <v>0.1</v>
      </c>
    </row>
    <row r="492" spans="1:19" s="139" customFormat="1" ht="12.95" customHeight="1">
      <c r="A492" s="49" t="s">
        <v>2092</v>
      </c>
      <c r="B492" s="50" t="s">
        <v>2053</v>
      </c>
      <c r="C492" s="49">
        <v>40124.711000000003</v>
      </c>
      <c r="D492" s="49"/>
      <c r="E492" s="139">
        <f t="shared" si="62"/>
        <v>11896.987573658456</v>
      </c>
      <c r="F492" s="139">
        <f t="shared" si="63"/>
        <v>11897</v>
      </c>
      <c r="G492" s="139">
        <f t="shared" si="58"/>
        <v>-1.6865999998117331E-2</v>
      </c>
      <c r="I492" s="140">
        <f>$G492</f>
        <v>-1.6865999998117331E-2</v>
      </c>
      <c r="Q492" s="153">
        <f t="shared" si="64"/>
        <v>25106.211000000003</v>
      </c>
      <c r="S492" s="21">
        <f>S$15</f>
        <v>0.1</v>
      </c>
    </row>
    <row r="493" spans="1:19" s="139" customFormat="1" ht="12.95" customHeight="1">
      <c r="A493" s="20" t="s">
        <v>1924</v>
      </c>
      <c r="B493" s="21"/>
      <c r="C493" s="20">
        <v>40127.421499999997</v>
      </c>
      <c r="D493" s="20"/>
      <c r="E493" s="139">
        <f t="shared" si="62"/>
        <v>11898.984585324448</v>
      </c>
      <c r="F493" s="139">
        <f t="shared" si="63"/>
        <v>11899</v>
      </c>
      <c r="G493" s="139">
        <f t="shared" si="58"/>
        <v>-2.0922000003338326E-2</v>
      </c>
      <c r="H493" s="139">
        <f>$G493</f>
        <v>-2.0922000003338326E-2</v>
      </c>
      <c r="I493" s="140"/>
      <c r="Q493" s="153">
        <f t="shared" si="64"/>
        <v>25108.921499999997</v>
      </c>
      <c r="S493" s="114">
        <f>S$14</f>
        <v>0.2</v>
      </c>
    </row>
    <row r="494" spans="1:19" s="139" customFormat="1" ht="12.95" customHeight="1">
      <c r="A494" s="20" t="s">
        <v>1927</v>
      </c>
      <c r="B494" s="21"/>
      <c r="C494" s="20">
        <v>40127.427000000003</v>
      </c>
      <c r="D494" s="20"/>
      <c r="E494" s="139">
        <f t="shared" si="62"/>
        <v>11898.988637552515</v>
      </c>
      <c r="F494" s="139">
        <f t="shared" si="63"/>
        <v>11899</v>
      </c>
      <c r="G494" s="139">
        <f t="shared" si="58"/>
        <v>-1.542199999676086E-2</v>
      </c>
      <c r="I494" s="140">
        <f>$G494</f>
        <v>-1.542199999676086E-2</v>
      </c>
      <c r="Q494" s="153">
        <f t="shared" si="64"/>
        <v>25108.927000000003</v>
      </c>
      <c r="S494" s="21">
        <f>S$15</f>
        <v>0.1</v>
      </c>
    </row>
    <row r="495" spans="1:19" s="139" customFormat="1" ht="12.95" customHeight="1">
      <c r="A495" s="49" t="s">
        <v>2092</v>
      </c>
      <c r="B495" s="50" t="s">
        <v>2053</v>
      </c>
      <c r="C495" s="49">
        <v>40128.781999999999</v>
      </c>
      <c r="D495" s="49"/>
      <c r="E495" s="139">
        <f t="shared" si="62"/>
        <v>11899.986959193326</v>
      </c>
      <c r="F495" s="139">
        <f t="shared" si="63"/>
        <v>11900</v>
      </c>
      <c r="G495" s="139">
        <f t="shared" si="58"/>
        <v>-1.7700000003969762E-2</v>
      </c>
      <c r="I495" s="140">
        <f>$G495</f>
        <v>-1.7700000003969762E-2</v>
      </c>
      <c r="Q495" s="153">
        <f t="shared" si="64"/>
        <v>25110.281999999999</v>
      </c>
      <c r="S495" s="21">
        <f>S$15</f>
        <v>0.1</v>
      </c>
    </row>
    <row r="496" spans="1:19" s="139" customFormat="1" ht="12.95" customHeight="1">
      <c r="A496" s="49" t="s">
        <v>2092</v>
      </c>
      <c r="B496" s="50" t="s">
        <v>2053</v>
      </c>
      <c r="C496" s="49">
        <v>40128.79</v>
      </c>
      <c r="D496" s="49"/>
      <c r="E496" s="139">
        <f t="shared" si="62"/>
        <v>11899.992853343236</v>
      </c>
      <c r="F496" s="139">
        <f t="shared" si="63"/>
        <v>11900</v>
      </c>
      <c r="G496" s="139">
        <f t="shared" si="58"/>
        <v>-9.700000002339948E-3</v>
      </c>
      <c r="I496" s="140">
        <f>$G496</f>
        <v>-9.700000002339948E-3</v>
      </c>
      <c r="Q496" s="153">
        <f t="shared" si="64"/>
        <v>25110.29</v>
      </c>
      <c r="S496" s="21">
        <f>S$15</f>
        <v>0.1</v>
      </c>
    </row>
    <row r="497" spans="1:19" s="139" customFormat="1" ht="12.95" customHeight="1">
      <c r="A497" s="20" t="s">
        <v>1924</v>
      </c>
      <c r="B497" s="21"/>
      <c r="C497" s="20">
        <v>40135.567499999997</v>
      </c>
      <c r="D497" s="20"/>
      <c r="E497" s="139">
        <f t="shared" si="62"/>
        <v>11904.986303469146</v>
      </c>
      <c r="F497" s="139">
        <f t="shared" si="63"/>
        <v>11905</v>
      </c>
      <c r="G497" s="139">
        <f t="shared" si="58"/>
        <v>-1.8589999999676365E-2</v>
      </c>
      <c r="H497" s="139">
        <f>$G497</f>
        <v>-1.8589999999676365E-2</v>
      </c>
      <c r="I497" s="140"/>
      <c r="Q497" s="153">
        <f t="shared" si="64"/>
        <v>25117.067499999997</v>
      </c>
      <c r="S497" s="114">
        <f>S$14</f>
        <v>0.2</v>
      </c>
    </row>
    <row r="498" spans="1:19" s="139" customFormat="1" ht="12.95" customHeight="1">
      <c r="A498" s="20" t="s">
        <v>1924</v>
      </c>
      <c r="B498" s="21"/>
      <c r="C498" s="20">
        <v>40138.28</v>
      </c>
      <c r="D498" s="20"/>
      <c r="E498" s="139">
        <f t="shared" si="62"/>
        <v>11906.984788672622</v>
      </c>
      <c r="F498" s="139">
        <f t="shared" si="63"/>
        <v>11907</v>
      </c>
      <c r="G498" s="139">
        <f t="shared" si="58"/>
        <v>-2.0646000004489906E-2</v>
      </c>
      <c r="H498" s="139">
        <f>$G498</f>
        <v>-2.0646000004489906E-2</v>
      </c>
      <c r="I498" s="140"/>
      <c r="Q498" s="153">
        <f t="shared" si="64"/>
        <v>25119.78</v>
      </c>
      <c r="S498" s="114">
        <f>S$14</f>
        <v>0.2</v>
      </c>
    </row>
    <row r="499" spans="1:19" s="139" customFormat="1" ht="12.95" customHeight="1">
      <c r="A499" s="20" t="s">
        <v>1928</v>
      </c>
      <c r="B499" s="21"/>
      <c r="C499" s="20">
        <v>40142.357000000004</v>
      </c>
      <c r="D499" s="20"/>
      <c r="E499" s="139">
        <f t="shared" si="62"/>
        <v>11909.988594819928</v>
      </c>
      <c r="F499" s="139">
        <f t="shared" si="63"/>
        <v>11910</v>
      </c>
      <c r="G499" s="139">
        <f t="shared" si="58"/>
        <v>-1.5479999994568061E-2</v>
      </c>
      <c r="I499" s="140">
        <f>$G499</f>
        <v>-1.5479999994568061E-2</v>
      </c>
      <c r="Q499" s="153">
        <f t="shared" si="64"/>
        <v>25123.857000000004</v>
      </c>
      <c r="S499" s="21">
        <f t="shared" ref="S499:S505" si="67">S$15</f>
        <v>0.1</v>
      </c>
    </row>
    <row r="500" spans="1:19" s="139" customFormat="1" ht="12.95" customHeight="1">
      <c r="A500" s="20" t="s">
        <v>1928</v>
      </c>
      <c r="B500" s="21"/>
      <c r="C500" s="20">
        <v>40142.358999999997</v>
      </c>
      <c r="D500" s="20"/>
      <c r="E500" s="139">
        <f t="shared" si="62"/>
        <v>11909.990068357401</v>
      </c>
      <c r="F500" s="139">
        <f t="shared" si="63"/>
        <v>11910</v>
      </c>
      <c r="G500" s="139">
        <f t="shared" ref="G500:G563" si="68">+C500-(C$7+F500*C$8)</f>
        <v>-1.3480000001436565E-2</v>
      </c>
      <c r="I500" s="140">
        <f>$G500</f>
        <v>-1.3480000001436565E-2</v>
      </c>
      <c r="Q500" s="153">
        <f t="shared" si="64"/>
        <v>25123.858999999997</v>
      </c>
      <c r="S500" s="21">
        <f t="shared" si="67"/>
        <v>0.1</v>
      </c>
    </row>
    <row r="501" spans="1:19" s="139" customFormat="1" ht="12.95" customHeight="1">
      <c r="A501" s="20" t="s">
        <v>1928</v>
      </c>
      <c r="B501" s="21"/>
      <c r="C501" s="20">
        <v>40142.36</v>
      </c>
      <c r="D501" s="20"/>
      <c r="E501" s="139">
        <f t="shared" si="62"/>
        <v>11909.990805126143</v>
      </c>
      <c r="F501" s="139">
        <f t="shared" si="63"/>
        <v>11910</v>
      </c>
      <c r="G501" s="139">
        <f t="shared" si="68"/>
        <v>-1.2479999997594859E-2</v>
      </c>
      <c r="I501" s="140">
        <f>$G501</f>
        <v>-1.2479999997594859E-2</v>
      </c>
      <c r="Q501" s="153">
        <f t="shared" si="64"/>
        <v>25123.86</v>
      </c>
      <c r="S501" s="21">
        <f t="shared" si="67"/>
        <v>0.1</v>
      </c>
    </row>
    <row r="502" spans="1:19" s="139" customFormat="1" ht="12.95" customHeight="1">
      <c r="A502" s="20" t="s">
        <v>1928</v>
      </c>
      <c r="B502" s="21"/>
      <c r="C502" s="20">
        <v>40146.432000000001</v>
      </c>
      <c r="D502" s="20"/>
      <c r="E502" s="139">
        <f t="shared" si="62"/>
        <v>11912.990927429753</v>
      </c>
      <c r="F502" s="139">
        <f t="shared" si="63"/>
        <v>11913</v>
      </c>
      <c r="G502" s="139">
        <f t="shared" si="68"/>
        <v>-1.2313999999605585E-2</v>
      </c>
      <c r="I502" s="140">
        <f>$G502</f>
        <v>-1.2313999999605585E-2</v>
      </c>
      <c r="Q502" s="153">
        <f t="shared" si="64"/>
        <v>25127.932000000001</v>
      </c>
      <c r="S502" s="21">
        <f t="shared" si="67"/>
        <v>0.1</v>
      </c>
    </row>
    <row r="503" spans="1:19" s="139" customFormat="1" ht="12.95" customHeight="1">
      <c r="A503" s="49" t="s">
        <v>2092</v>
      </c>
      <c r="B503" s="50" t="s">
        <v>2053</v>
      </c>
      <c r="C503" s="49">
        <v>40147.788999999997</v>
      </c>
      <c r="D503" s="49"/>
      <c r="E503" s="139">
        <f t="shared" si="62"/>
        <v>11913.990722608041</v>
      </c>
      <c r="F503" s="139">
        <f t="shared" si="63"/>
        <v>11914</v>
      </c>
      <c r="G503" s="139">
        <f t="shared" si="68"/>
        <v>-1.2592000006407034E-2</v>
      </c>
      <c r="I503" s="140">
        <f>$G503</f>
        <v>-1.2592000006407034E-2</v>
      </c>
      <c r="Q503" s="153">
        <f t="shared" si="64"/>
        <v>25129.288999999997</v>
      </c>
      <c r="S503" s="21">
        <f t="shared" si="67"/>
        <v>0.1</v>
      </c>
    </row>
    <row r="504" spans="1:19" s="139" customFormat="1" ht="12.95" customHeight="1">
      <c r="A504" s="95" t="s">
        <v>165</v>
      </c>
      <c r="B504" s="29" t="s">
        <v>2053</v>
      </c>
      <c r="C504" s="95">
        <v>40150.502</v>
      </c>
      <c r="D504" s="95" t="s">
        <v>2084</v>
      </c>
      <c r="E504" s="151">
        <f t="shared" si="62"/>
        <v>11915.989576195887</v>
      </c>
      <c r="F504" s="139">
        <f t="shared" si="63"/>
        <v>11916</v>
      </c>
      <c r="G504" s="139">
        <f t="shared" si="68"/>
        <v>-1.4148000002023764E-2</v>
      </c>
      <c r="I504" s="140">
        <f>G504</f>
        <v>-1.4148000002023764E-2</v>
      </c>
      <c r="Q504" s="153">
        <f t="shared" si="64"/>
        <v>25132.002</v>
      </c>
      <c r="S504" s="21">
        <f t="shared" si="67"/>
        <v>0.1</v>
      </c>
    </row>
    <row r="505" spans="1:19" s="139" customFormat="1" ht="12.95" customHeight="1">
      <c r="A505" s="20" t="s">
        <v>1928</v>
      </c>
      <c r="B505" s="21"/>
      <c r="C505" s="20">
        <v>40157.288</v>
      </c>
      <c r="D505" s="20"/>
      <c r="E505" s="139">
        <f t="shared" si="62"/>
        <v>11920.989288856077</v>
      </c>
      <c r="F505" s="139">
        <f t="shared" si="63"/>
        <v>11921</v>
      </c>
      <c r="G505" s="139">
        <f t="shared" si="68"/>
        <v>-1.4538000003085472E-2</v>
      </c>
      <c r="I505" s="140">
        <f>$G505</f>
        <v>-1.4538000003085472E-2</v>
      </c>
      <c r="Q505" s="153">
        <f t="shared" si="64"/>
        <v>25138.788</v>
      </c>
      <c r="S505" s="21">
        <f t="shared" si="67"/>
        <v>0.1</v>
      </c>
    </row>
    <row r="506" spans="1:19" s="139" customFormat="1" ht="12.95" customHeight="1">
      <c r="A506" s="20" t="s">
        <v>1924</v>
      </c>
      <c r="B506" s="21"/>
      <c r="C506" s="20">
        <v>40157.29</v>
      </c>
      <c r="D506" s="20"/>
      <c r="E506" s="139">
        <f t="shared" si="62"/>
        <v>11920.990762393556</v>
      </c>
      <c r="F506" s="139">
        <f t="shared" si="63"/>
        <v>11921</v>
      </c>
      <c r="G506" s="139">
        <f t="shared" si="68"/>
        <v>-1.2538000002678018E-2</v>
      </c>
      <c r="H506" s="139">
        <f>$G506</f>
        <v>-1.2538000002678018E-2</v>
      </c>
      <c r="I506" s="140"/>
      <c r="Q506" s="153">
        <f t="shared" si="64"/>
        <v>25138.79</v>
      </c>
      <c r="S506" s="114">
        <f>S$14</f>
        <v>0.2</v>
      </c>
    </row>
    <row r="507" spans="1:19" s="139" customFormat="1" ht="12.95" customHeight="1">
      <c r="A507" s="20" t="s">
        <v>1929</v>
      </c>
      <c r="B507" s="21"/>
      <c r="C507" s="20">
        <v>40188.51</v>
      </c>
      <c r="D507" s="20"/>
      <c r="E507" s="139">
        <f t="shared" si="62"/>
        <v>11943.992682412889</v>
      </c>
      <c r="F507" s="139">
        <f t="shared" si="63"/>
        <v>11944</v>
      </c>
      <c r="G507" s="139">
        <f t="shared" si="68"/>
        <v>-9.9320000008447096E-3</v>
      </c>
      <c r="I507" s="140">
        <f>$G507</f>
        <v>-9.9320000008447096E-3</v>
      </c>
      <c r="Q507" s="153">
        <f t="shared" si="64"/>
        <v>25170.010000000002</v>
      </c>
      <c r="S507" s="21">
        <f t="shared" ref="S507:S518" si="69">S$15</f>
        <v>0.1</v>
      </c>
    </row>
    <row r="508" spans="1:19" s="139" customFormat="1" ht="12.95" customHeight="1">
      <c r="A508" s="49" t="s">
        <v>2092</v>
      </c>
      <c r="B508" s="50" t="s">
        <v>2053</v>
      </c>
      <c r="C508" s="49">
        <v>40196.646999999997</v>
      </c>
      <c r="D508" s="49"/>
      <c r="E508" s="139">
        <f t="shared" si="62"/>
        <v>11949.987769638936</v>
      </c>
      <c r="F508" s="139">
        <f t="shared" si="63"/>
        <v>11950</v>
      </c>
      <c r="G508" s="139">
        <f t="shared" si="68"/>
        <v>-1.6600000002654269E-2</v>
      </c>
      <c r="I508" s="140">
        <f>$G508</f>
        <v>-1.6600000002654269E-2</v>
      </c>
      <c r="Q508" s="153">
        <f t="shared" si="64"/>
        <v>25178.146999999997</v>
      </c>
      <c r="S508" s="21">
        <f t="shared" si="69"/>
        <v>0.1</v>
      </c>
    </row>
    <row r="509" spans="1:19" s="139" customFormat="1" ht="12.95" customHeight="1">
      <c r="A509" s="95" t="s">
        <v>2122</v>
      </c>
      <c r="B509" s="29" t="s">
        <v>2053</v>
      </c>
      <c r="C509" s="95">
        <v>40203.436000000002</v>
      </c>
      <c r="D509" s="95" t="s">
        <v>2084</v>
      </c>
      <c r="E509" s="151">
        <f t="shared" si="62"/>
        <v>11954.989692605348</v>
      </c>
      <c r="F509" s="139">
        <f t="shared" si="63"/>
        <v>11955</v>
      </c>
      <c r="G509" s="139">
        <f t="shared" si="68"/>
        <v>-1.3989999999466818E-2</v>
      </c>
      <c r="I509" s="140">
        <f>G509</f>
        <v>-1.3989999999466818E-2</v>
      </c>
      <c r="Q509" s="153">
        <f t="shared" si="64"/>
        <v>25184.936000000002</v>
      </c>
      <c r="S509" s="21">
        <f t="shared" si="69"/>
        <v>0.1</v>
      </c>
    </row>
    <row r="510" spans="1:19" s="139" customFormat="1" ht="12.95" customHeight="1">
      <c r="A510" s="49" t="s">
        <v>2122</v>
      </c>
      <c r="B510" s="50" t="s">
        <v>2069</v>
      </c>
      <c r="C510" s="49">
        <v>40203.438000000002</v>
      </c>
      <c r="D510" s="49">
        <v>4.0000000000000001E-3</v>
      </c>
      <c r="E510" s="139">
        <f t="shared" si="62"/>
        <v>11954.991166142825</v>
      </c>
      <c r="F510" s="139">
        <f t="shared" si="63"/>
        <v>11955</v>
      </c>
      <c r="G510" s="139">
        <f t="shared" si="68"/>
        <v>-1.1989999999059364E-2</v>
      </c>
      <c r="I510" s="140">
        <f t="shared" ref="I510:I518" si="70">$G510</f>
        <v>-1.1989999999059364E-2</v>
      </c>
      <c r="Q510" s="153">
        <f t="shared" si="64"/>
        <v>25184.938000000002</v>
      </c>
      <c r="S510" s="21">
        <f t="shared" si="69"/>
        <v>0.1</v>
      </c>
    </row>
    <row r="511" spans="1:19" s="139" customFormat="1" ht="12.95" customHeight="1">
      <c r="A511" s="20" t="s">
        <v>1929</v>
      </c>
      <c r="B511" s="21"/>
      <c r="C511" s="20">
        <v>40207.506000000001</v>
      </c>
      <c r="D511" s="20"/>
      <c r="E511" s="139">
        <f t="shared" si="62"/>
        <v>11957.988341371482</v>
      </c>
      <c r="F511" s="139">
        <f t="shared" si="63"/>
        <v>11958</v>
      </c>
      <c r="G511" s="139">
        <f t="shared" si="68"/>
        <v>-1.5824000001884997E-2</v>
      </c>
      <c r="I511" s="140">
        <f t="shared" si="70"/>
        <v>-1.5824000001884997E-2</v>
      </c>
      <c r="Q511" s="153">
        <f t="shared" si="64"/>
        <v>25189.006000000001</v>
      </c>
      <c r="S511" s="21">
        <f t="shared" si="69"/>
        <v>0.1</v>
      </c>
    </row>
    <row r="512" spans="1:19" s="139" customFormat="1" ht="12.95" customHeight="1">
      <c r="A512" s="20" t="s">
        <v>1929</v>
      </c>
      <c r="B512" s="21"/>
      <c r="C512" s="20">
        <v>40233.298999999999</v>
      </c>
      <c r="D512" s="20"/>
      <c r="E512" s="139">
        <f t="shared" si="62"/>
        <v>11976.991817446387</v>
      </c>
      <c r="F512" s="139">
        <f t="shared" si="63"/>
        <v>11977</v>
      </c>
      <c r="G512" s="139">
        <f t="shared" si="68"/>
        <v>-1.1106000005383976E-2</v>
      </c>
      <c r="I512" s="140">
        <f t="shared" si="70"/>
        <v>-1.1106000005383976E-2</v>
      </c>
      <c r="Q512" s="153">
        <f t="shared" si="64"/>
        <v>25214.798999999999</v>
      </c>
      <c r="S512" s="21">
        <f t="shared" si="69"/>
        <v>0.1</v>
      </c>
    </row>
    <row r="513" spans="1:19" s="139" customFormat="1" ht="12.95" customHeight="1">
      <c r="A513" s="20" t="s">
        <v>1930</v>
      </c>
      <c r="B513" s="21"/>
      <c r="C513" s="20">
        <v>40256.374000000003</v>
      </c>
      <c r="D513" s="20"/>
      <c r="E513" s="139">
        <f t="shared" si="62"/>
        <v>11993.992756089765</v>
      </c>
      <c r="F513" s="139">
        <f t="shared" si="63"/>
        <v>11994</v>
      </c>
      <c r="G513" s="139">
        <f t="shared" si="68"/>
        <v>-9.8319999960949644E-3</v>
      </c>
      <c r="I513" s="140">
        <f t="shared" si="70"/>
        <v>-9.8319999960949644E-3</v>
      </c>
      <c r="Q513" s="153">
        <f t="shared" si="64"/>
        <v>25237.874000000003</v>
      </c>
      <c r="S513" s="21">
        <f t="shared" si="69"/>
        <v>0.1</v>
      </c>
    </row>
    <row r="514" spans="1:19" s="139" customFormat="1" ht="12.95" customHeight="1">
      <c r="A514" s="49" t="s">
        <v>2092</v>
      </c>
      <c r="B514" s="50" t="s">
        <v>2053</v>
      </c>
      <c r="C514" s="49">
        <v>40268.584000000003</v>
      </c>
      <c r="D514" s="49"/>
      <c r="E514" s="139">
        <f t="shared" si="62"/>
        <v>12002.988702388164</v>
      </c>
      <c r="F514" s="139">
        <f t="shared" si="63"/>
        <v>12003</v>
      </c>
      <c r="G514" s="139">
        <f t="shared" si="68"/>
        <v>-1.5333999996073544E-2</v>
      </c>
      <c r="I514" s="140">
        <f t="shared" si="70"/>
        <v>-1.5333999996073544E-2</v>
      </c>
      <c r="Q514" s="153">
        <f t="shared" si="64"/>
        <v>25250.084000000003</v>
      </c>
      <c r="S514" s="21">
        <f t="shared" si="69"/>
        <v>0.1</v>
      </c>
    </row>
    <row r="515" spans="1:19" s="139" customFormat="1" ht="12.95" customHeight="1">
      <c r="A515" s="20" t="s">
        <v>1930</v>
      </c>
      <c r="B515" s="21"/>
      <c r="C515" s="20">
        <v>40290.302000000003</v>
      </c>
      <c r="D515" s="20"/>
      <c r="E515" s="139">
        <f t="shared" si="62"/>
        <v>12018.989845853246</v>
      </c>
      <c r="F515" s="139">
        <f t="shared" si="63"/>
        <v>12019</v>
      </c>
      <c r="G515" s="139">
        <f t="shared" si="68"/>
        <v>-1.3782000001810957E-2</v>
      </c>
      <c r="I515" s="140">
        <f t="shared" si="70"/>
        <v>-1.3782000001810957E-2</v>
      </c>
      <c r="Q515" s="153">
        <f t="shared" si="64"/>
        <v>25271.802000000003</v>
      </c>
      <c r="S515" s="21">
        <f t="shared" si="69"/>
        <v>0.1</v>
      </c>
    </row>
    <row r="516" spans="1:19" s="139" customFormat="1" ht="12.95" customHeight="1">
      <c r="A516" s="20" t="s">
        <v>1930</v>
      </c>
      <c r="B516" s="21"/>
      <c r="C516" s="20">
        <v>40290.303999999996</v>
      </c>
      <c r="D516" s="20"/>
      <c r="E516" s="139">
        <f t="shared" si="62"/>
        <v>12018.991319390718</v>
      </c>
      <c r="F516" s="139">
        <f t="shared" si="63"/>
        <v>12019</v>
      </c>
      <c r="G516" s="139">
        <f t="shared" si="68"/>
        <v>-1.1782000008679461E-2</v>
      </c>
      <c r="I516" s="140">
        <f t="shared" si="70"/>
        <v>-1.1782000008679461E-2</v>
      </c>
      <c r="Q516" s="153">
        <f t="shared" si="64"/>
        <v>25271.803999999996</v>
      </c>
      <c r="S516" s="21">
        <f t="shared" si="69"/>
        <v>0.1</v>
      </c>
    </row>
    <row r="517" spans="1:19" s="139" customFormat="1" ht="12.95" customHeight="1">
      <c r="A517" s="20" t="s">
        <v>1931</v>
      </c>
      <c r="B517" s="21"/>
      <c r="C517" s="20">
        <v>40435.531999999999</v>
      </c>
      <c r="D517" s="20"/>
      <c r="E517" s="139">
        <f t="shared" si="62"/>
        <v>12125.990769761242</v>
      </c>
      <c r="F517" s="139">
        <f t="shared" si="63"/>
        <v>12126</v>
      </c>
      <c r="G517" s="139">
        <f t="shared" si="68"/>
        <v>-1.2527999999292661E-2</v>
      </c>
      <c r="I517" s="140">
        <f t="shared" si="70"/>
        <v>-1.2527999999292661E-2</v>
      </c>
      <c r="Q517" s="153">
        <f t="shared" si="64"/>
        <v>25417.031999999999</v>
      </c>
      <c r="S517" s="21">
        <f t="shared" si="69"/>
        <v>0.1</v>
      </c>
    </row>
    <row r="518" spans="1:19" s="139" customFormat="1" ht="12.95" customHeight="1">
      <c r="A518" s="49" t="s">
        <v>2092</v>
      </c>
      <c r="B518" s="50" t="s">
        <v>2053</v>
      </c>
      <c r="C518" s="49">
        <v>40436.887000000002</v>
      </c>
      <c r="D518" s="49"/>
      <c r="E518" s="139">
        <f t="shared" si="62"/>
        <v>12126.989091402058</v>
      </c>
      <c r="F518" s="139">
        <f t="shared" si="63"/>
        <v>12127</v>
      </c>
      <c r="G518" s="139">
        <f t="shared" si="68"/>
        <v>-1.4805999999225605E-2</v>
      </c>
      <c r="I518" s="140">
        <f t="shared" si="70"/>
        <v>-1.4805999999225605E-2</v>
      </c>
      <c r="Q518" s="153">
        <f t="shared" si="64"/>
        <v>25418.387000000002</v>
      </c>
      <c r="S518" s="21">
        <f t="shared" si="69"/>
        <v>0.1</v>
      </c>
    </row>
    <row r="519" spans="1:19" s="139" customFormat="1" ht="12.95" customHeight="1">
      <c r="A519" s="20" t="s">
        <v>1924</v>
      </c>
      <c r="B519" s="21"/>
      <c r="C519" s="20">
        <v>40446.385000000002</v>
      </c>
      <c r="D519" s="20"/>
      <c r="E519" s="139">
        <f t="shared" si="62"/>
        <v>12133.986920881352</v>
      </c>
      <c r="F519" s="139">
        <f t="shared" si="63"/>
        <v>12134</v>
      </c>
      <c r="G519" s="139">
        <f t="shared" si="68"/>
        <v>-1.7751999999745749E-2</v>
      </c>
      <c r="H519" s="139">
        <f>$G519</f>
        <v>-1.7751999999745749E-2</v>
      </c>
      <c r="I519" s="140"/>
      <c r="Q519" s="153">
        <f t="shared" si="64"/>
        <v>25427.885000000002</v>
      </c>
      <c r="S519" s="114">
        <f>S$14</f>
        <v>0.2</v>
      </c>
    </row>
    <row r="520" spans="1:19" s="139" customFormat="1" ht="12.95" customHeight="1">
      <c r="A520" s="49" t="s">
        <v>2092</v>
      </c>
      <c r="B520" s="50" t="s">
        <v>2053</v>
      </c>
      <c r="C520" s="49">
        <v>40447.745999999999</v>
      </c>
      <c r="D520" s="49"/>
      <c r="E520" s="139">
        <f t="shared" si="62"/>
        <v>12134.989663134596</v>
      </c>
      <c r="F520" s="139">
        <f t="shared" si="63"/>
        <v>12135</v>
      </c>
      <c r="G520" s="139">
        <f t="shared" si="68"/>
        <v>-1.403000000573229E-2</v>
      </c>
      <c r="I520" s="140">
        <f>$G520</f>
        <v>-1.403000000573229E-2</v>
      </c>
      <c r="Q520" s="153">
        <f t="shared" si="64"/>
        <v>25429.245999999999</v>
      </c>
      <c r="S520" s="21">
        <f>S$15</f>
        <v>0.1</v>
      </c>
    </row>
    <row r="521" spans="1:19" s="139" customFormat="1" ht="12.95" customHeight="1">
      <c r="A521" s="49" t="s">
        <v>2092</v>
      </c>
      <c r="B521" s="50" t="s">
        <v>2053</v>
      </c>
      <c r="C521" s="49">
        <v>40451.815000000002</v>
      </c>
      <c r="D521" s="49"/>
      <c r="E521" s="139">
        <f t="shared" si="62"/>
        <v>12137.987575131994</v>
      </c>
      <c r="F521" s="139">
        <f t="shared" si="63"/>
        <v>12138</v>
      </c>
      <c r="G521" s="139">
        <f t="shared" si="68"/>
        <v>-1.686399999744026E-2</v>
      </c>
      <c r="I521" s="140">
        <f>$G521</f>
        <v>-1.686399999744026E-2</v>
      </c>
      <c r="Q521" s="153">
        <f t="shared" si="64"/>
        <v>25433.315000000002</v>
      </c>
      <c r="S521" s="21">
        <f>S$15</f>
        <v>0.1</v>
      </c>
    </row>
    <row r="522" spans="1:19" s="139" customFormat="1" ht="12.95" customHeight="1">
      <c r="A522" s="20" t="s">
        <v>1924</v>
      </c>
      <c r="B522" s="21"/>
      <c r="C522" s="20">
        <v>40454.525999999998</v>
      </c>
      <c r="D522" s="20"/>
      <c r="E522" s="139">
        <f t="shared" si="62"/>
        <v>12139.984955182355</v>
      </c>
      <c r="F522" s="139">
        <f t="shared" si="63"/>
        <v>12140</v>
      </c>
      <c r="G522" s="139">
        <f t="shared" si="68"/>
        <v>-2.0420000000740401E-2</v>
      </c>
      <c r="H522" s="139">
        <f>$G522</f>
        <v>-2.0420000000740401E-2</v>
      </c>
      <c r="I522" s="140"/>
      <c r="Q522" s="153">
        <f t="shared" si="64"/>
        <v>25436.025999999998</v>
      </c>
      <c r="S522" s="114">
        <f>S$14</f>
        <v>0.2</v>
      </c>
    </row>
    <row r="523" spans="1:19" s="139" customFormat="1" ht="12.95" customHeight="1">
      <c r="A523" s="49" t="s">
        <v>2092</v>
      </c>
      <c r="B523" s="50" t="s">
        <v>2053</v>
      </c>
      <c r="C523" s="49">
        <v>40466.748</v>
      </c>
      <c r="D523" s="49"/>
      <c r="E523" s="139">
        <f t="shared" si="62"/>
        <v>12148.98974270562</v>
      </c>
      <c r="F523" s="139">
        <f t="shared" si="63"/>
        <v>12149</v>
      </c>
      <c r="G523" s="139">
        <f t="shared" si="68"/>
        <v>-1.3922000005550217E-2</v>
      </c>
      <c r="I523" s="140">
        <f>$G523</f>
        <v>-1.3922000005550217E-2</v>
      </c>
      <c r="Q523" s="153">
        <f t="shared" si="64"/>
        <v>25448.248</v>
      </c>
      <c r="S523" s="21">
        <f>S$15</f>
        <v>0.1</v>
      </c>
    </row>
    <row r="524" spans="1:19" s="139" customFormat="1" ht="12.95" customHeight="1">
      <c r="A524" s="49" t="s">
        <v>2092</v>
      </c>
      <c r="B524" s="50" t="s">
        <v>2053</v>
      </c>
      <c r="C524" s="49">
        <v>40470.82</v>
      </c>
      <c r="D524" s="49"/>
      <c r="E524" s="139">
        <f t="shared" si="62"/>
        <v>12151.989865009231</v>
      </c>
      <c r="F524" s="139">
        <f t="shared" si="63"/>
        <v>12152</v>
      </c>
      <c r="G524" s="139">
        <f t="shared" si="68"/>
        <v>-1.3756000000284985E-2</v>
      </c>
      <c r="I524" s="140">
        <f>$G524</f>
        <v>-1.3756000000284985E-2</v>
      </c>
      <c r="Q524" s="153">
        <f t="shared" si="64"/>
        <v>25452.32</v>
      </c>
      <c r="S524" s="21">
        <f>S$15</f>
        <v>0.1</v>
      </c>
    </row>
    <row r="525" spans="1:19" s="139" customFormat="1" ht="12.95" customHeight="1">
      <c r="A525" s="20" t="s">
        <v>1932</v>
      </c>
      <c r="B525" s="21"/>
      <c r="C525" s="20">
        <v>40484.392999999996</v>
      </c>
      <c r="D525" s="20"/>
      <c r="E525" s="139">
        <f t="shared" si="62"/>
        <v>12161.990027098351</v>
      </c>
      <c r="F525" s="139">
        <f t="shared" si="63"/>
        <v>12162</v>
      </c>
      <c r="G525" s="139">
        <f t="shared" si="68"/>
        <v>-1.3536000005842652E-2</v>
      </c>
      <c r="H525" s="139">
        <f>$G525</f>
        <v>-1.3536000005842652E-2</v>
      </c>
      <c r="I525" s="140"/>
      <c r="Q525" s="153">
        <f t="shared" si="64"/>
        <v>25465.892999999996</v>
      </c>
      <c r="S525" s="114">
        <f>S$14</f>
        <v>0.2</v>
      </c>
    </row>
    <row r="526" spans="1:19" s="139" customFormat="1" ht="12.95" customHeight="1">
      <c r="A526" s="20" t="s">
        <v>1933</v>
      </c>
      <c r="B526" s="21"/>
      <c r="C526" s="20">
        <v>40499.324999999997</v>
      </c>
      <c r="D526" s="20"/>
      <c r="E526" s="139">
        <f t="shared" si="62"/>
        <v>12172.991457903241</v>
      </c>
      <c r="F526" s="139">
        <f t="shared" si="63"/>
        <v>12173</v>
      </c>
      <c r="G526" s="139">
        <f t="shared" si="68"/>
        <v>-1.15940000032424E-2</v>
      </c>
      <c r="I526" s="140">
        <f>$G526</f>
        <v>-1.15940000032424E-2</v>
      </c>
      <c r="Q526" s="153">
        <f t="shared" si="64"/>
        <v>25480.824999999997</v>
      </c>
      <c r="S526" s="21">
        <f t="shared" ref="S526:S566" si="71">S$15</f>
        <v>0.1</v>
      </c>
    </row>
    <row r="527" spans="1:19" s="139" customFormat="1" ht="12.95" customHeight="1">
      <c r="A527" s="20" t="s">
        <v>1934</v>
      </c>
      <c r="B527" s="21"/>
      <c r="C527" s="20">
        <v>40503.383999999998</v>
      </c>
      <c r="D527" s="20"/>
      <c r="E527" s="139">
        <f t="shared" si="62"/>
        <v>12175.982002213252</v>
      </c>
      <c r="F527" s="139">
        <f t="shared" si="63"/>
        <v>12176</v>
      </c>
      <c r="G527" s="139">
        <f t="shared" si="68"/>
        <v>-2.4427999996987637E-2</v>
      </c>
      <c r="I527" s="140">
        <f>$G527</f>
        <v>-2.4427999996987637E-2</v>
      </c>
      <c r="Q527" s="153">
        <f t="shared" si="64"/>
        <v>25484.883999999998</v>
      </c>
      <c r="S527" s="21">
        <f t="shared" si="71"/>
        <v>0.1</v>
      </c>
    </row>
    <row r="528" spans="1:19" s="139" customFormat="1" ht="12.95" customHeight="1">
      <c r="A528" s="95" t="s">
        <v>165</v>
      </c>
      <c r="B528" s="29" t="s">
        <v>2053</v>
      </c>
      <c r="C528" s="95">
        <v>40507.464999999997</v>
      </c>
      <c r="D528" s="95" t="s">
        <v>2084</v>
      </c>
      <c r="E528" s="151">
        <f t="shared" si="62"/>
        <v>12178.988755435508</v>
      </c>
      <c r="F528" s="139">
        <f t="shared" si="63"/>
        <v>12179</v>
      </c>
      <c r="G528" s="139">
        <f t="shared" si="68"/>
        <v>-1.52620000008028E-2</v>
      </c>
      <c r="I528" s="140">
        <f>G528</f>
        <v>-1.52620000008028E-2</v>
      </c>
      <c r="Q528" s="153">
        <f t="shared" si="64"/>
        <v>25488.964999999997</v>
      </c>
      <c r="S528" s="21">
        <f t="shared" si="71"/>
        <v>0.1</v>
      </c>
    </row>
    <row r="529" spans="1:19" s="139" customFormat="1" ht="12.95" customHeight="1">
      <c r="A529" s="49" t="s">
        <v>2092</v>
      </c>
      <c r="B529" s="50" t="s">
        <v>2053</v>
      </c>
      <c r="C529" s="49">
        <v>40512.898000000001</v>
      </c>
      <c r="D529" s="49"/>
      <c r="E529" s="139">
        <f t="shared" si="62"/>
        <v>12182.991619992368</v>
      </c>
      <c r="F529" s="139">
        <f t="shared" si="63"/>
        <v>12183</v>
      </c>
      <c r="G529" s="139">
        <f t="shared" si="68"/>
        <v>-1.1373999994248152E-2</v>
      </c>
      <c r="I529" s="140">
        <f t="shared" ref="I529:I536" si="72">$G529</f>
        <v>-1.1373999994248152E-2</v>
      </c>
      <c r="Q529" s="153">
        <f t="shared" si="64"/>
        <v>25494.398000000001</v>
      </c>
      <c r="S529" s="21">
        <f t="shared" si="71"/>
        <v>0.1</v>
      </c>
    </row>
    <row r="530" spans="1:19" s="139" customFormat="1" ht="12.95" customHeight="1">
      <c r="A530" s="49" t="s">
        <v>2092</v>
      </c>
      <c r="B530" s="50" t="s">
        <v>2053</v>
      </c>
      <c r="C530" s="49">
        <v>40538.684999999998</v>
      </c>
      <c r="D530" s="49"/>
      <c r="E530" s="139">
        <f t="shared" si="62"/>
        <v>12201.990675454843</v>
      </c>
      <c r="F530" s="139">
        <f t="shared" si="63"/>
        <v>12202</v>
      </c>
      <c r="G530" s="139">
        <f t="shared" si="68"/>
        <v>-1.2656000006245449E-2</v>
      </c>
      <c r="I530" s="140">
        <f t="shared" si="72"/>
        <v>-1.2656000006245449E-2</v>
      </c>
      <c r="Q530" s="153">
        <f t="shared" si="64"/>
        <v>25520.184999999998</v>
      </c>
      <c r="S530" s="21">
        <f t="shared" si="71"/>
        <v>0.1</v>
      </c>
    </row>
    <row r="531" spans="1:19" s="139" customFormat="1" ht="12.95" customHeight="1">
      <c r="A531" s="20" t="s">
        <v>1933</v>
      </c>
      <c r="B531" s="21"/>
      <c r="C531" s="20">
        <v>40541.398000000001</v>
      </c>
      <c r="D531" s="20"/>
      <c r="E531" s="139">
        <f t="shared" si="62"/>
        <v>12203.989529042687</v>
      </c>
      <c r="F531" s="139">
        <f t="shared" si="63"/>
        <v>12204</v>
      </c>
      <c r="G531" s="139">
        <f t="shared" si="68"/>
        <v>-1.4211999994586222E-2</v>
      </c>
      <c r="I531" s="140">
        <f t="shared" si="72"/>
        <v>-1.4211999994586222E-2</v>
      </c>
      <c r="Q531" s="153">
        <f t="shared" si="64"/>
        <v>25522.898000000001</v>
      </c>
      <c r="S531" s="21">
        <f t="shared" si="71"/>
        <v>0.1</v>
      </c>
    </row>
    <row r="532" spans="1:19" s="139" customFormat="1" ht="12.95" customHeight="1">
      <c r="A532" s="20" t="s">
        <v>1933</v>
      </c>
      <c r="B532" s="21"/>
      <c r="C532" s="20">
        <v>40541.4</v>
      </c>
      <c r="D532" s="20"/>
      <c r="E532" s="139">
        <f t="shared" si="62"/>
        <v>12203.991002580166</v>
      </c>
      <c r="F532" s="139">
        <f t="shared" si="63"/>
        <v>12204</v>
      </c>
      <c r="G532" s="139">
        <f t="shared" si="68"/>
        <v>-1.2211999994178768E-2</v>
      </c>
      <c r="I532" s="140">
        <f t="shared" si="72"/>
        <v>-1.2211999994178768E-2</v>
      </c>
      <c r="Q532" s="153">
        <f t="shared" si="64"/>
        <v>25522.9</v>
      </c>
      <c r="S532" s="21">
        <f t="shared" si="71"/>
        <v>0.1</v>
      </c>
    </row>
    <row r="533" spans="1:19" s="139" customFormat="1" ht="12.95" customHeight="1">
      <c r="A533" s="49" t="s">
        <v>2092</v>
      </c>
      <c r="B533" s="50" t="s">
        <v>2053</v>
      </c>
      <c r="C533" s="49">
        <v>40557.684000000001</v>
      </c>
      <c r="D533" s="49"/>
      <c r="E533" s="139">
        <f t="shared" ref="E533:E596" si="73">+(C533-C$7)/C$8</f>
        <v>12215.988544719652</v>
      </c>
      <c r="F533" s="139">
        <f t="shared" ref="F533:F596" si="74">ROUND(2*E533,0)/2</f>
        <v>12216</v>
      </c>
      <c r="G533" s="139">
        <f t="shared" si="68"/>
        <v>-1.5548000003036577E-2</v>
      </c>
      <c r="I533" s="140">
        <f t="shared" si="72"/>
        <v>-1.5548000003036577E-2</v>
      </c>
      <c r="Q533" s="153">
        <f t="shared" si="64"/>
        <v>25539.184000000001</v>
      </c>
      <c r="S533" s="21">
        <f t="shared" si="71"/>
        <v>0.1</v>
      </c>
    </row>
    <row r="534" spans="1:19" s="139" customFormat="1" ht="12.95" customHeight="1">
      <c r="A534" s="49" t="s">
        <v>2092</v>
      </c>
      <c r="B534" s="50" t="s">
        <v>2053</v>
      </c>
      <c r="C534" s="49">
        <v>40557.688999999998</v>
      </c>
      <c r="D534" s="49"/>
      <c r="E534" s="139">
        <f t="shared" si="73"/>
        <v>12215.992228563344</v>
      </c>
      <c r="F534" s="139">
        <f t="shared" si="74"/>
        <v>12216</v>
      </c>
      <c r="G534" s="139">
        <f t="shared" si="68"/>
        <v>-1.0548000005655922E-2</v>
      </c>
      <c r="I534" s="140">
        <f t="shared" si="72"/>
        <v>-1.0548000005655922E-2</v>
      </c>
      <c r="Q534" s="153">
        <f t="shared" si="64"/>
        <v>25539.188999999998</v>
      </c>
      <c r="S534" s="21">
        <f t="shared" si="71"/>
        <v>0.1</v>
      </c>
    </row>
    <row r="535" spans="1:19" s="139" customFormat="1" ht="12.95" customHeight="1">
      <c r="A535" s="49" t="s">
        <v>2092</v>
      </c>
      <c r="B535" s="50" t="s">
        <v>2053</v>
      </c>
      <c r="C535" s="49">
        <v>40587.542000000001</v>
      </c>
      <c r="D535" s="49"/>
      <c r="E535" s="139">
        <f t="shared" si="73"/>
        <v>12237.986985717002</v>
      </c>
      <c r="F535" s="139">
        <f t="shared" si="74"/>
        <v>12238</v>
      </c>
      <c r="G535" s="139">
        <f t="shared" si="68"/>
        <v>-1.7663999999058433E-2</v>
      </c>
      <c r="I535" s="140">
        <f t="shared" si="72"/>
        <v>-1.7663999999058433E-2</v>
      </c>
      <c r="Q535" s="153">
        <f t="shared" si="64"/>
        <v>25569.042000000001</v>
      </c>
      <c r="S535" s="21">
        <f t="shared" si="71"/>
        <v>0.1</v>
      </c>
    </row>
    <row r="536" spans="1:19" s="139" customFormat="1" ht="12.95" customHeight="1">
      <c r="A536" s="20" t="s">
        <v>1935</v>
      </c>
      <c r="B536" s="21"/>
      <c r="C536" s="20">
        <v>40590.266000000003</v>
      </c>
      <c r="D536" s="20"/>
      <c r="E536" s="139">
        <f t="shared" si="73"/>
        <v>12239.99394376097</v>
      </c>
      <c r="F536" s="139">
        <f t="shared" si="74"/>
        <v>12240</v>
      </c>
      <c r="G536" s="139">
        <f t="shared" si="68"/>
        <v>-8.219999996072147E-3</v>
      </c>
      <c r="I536" s="140">
        <f t="shared" si="72"/>
        <v>-8.219999996072147E-3</v>
      </c>
      <c r="Q536" s="153">
        <f t="shared" si="64"/>
        <v>25571.766000000003</v>
      </c>
      <c r="S536" s="21">
        <f t="shared" si="71"/>
        <v>0.1</v>
      </c>
    </row>
    <row r="537" spans="1:19" s="139" customFormat="1" ht="12.95" customHeight="1">
      <c r="A537" s="95" t="s">
        <v>255</v>
      </c>
      <c r="B537" s="29" t="s">
        <v>2053</v>
      </c>
      <c r="C537" s="95">
        <v>40826.425000000003</v>
      </c>
      <c r="D537" s="95" t="s">
        <v>2084</v>
      </c>
      <c r="E537" s="151">
        <f t="shared" si="73"/>
        <v>12413.988512301828</v>
      </c>
      <c r="F537" s="139">
        <f t="shared" si="74"/>
        <v>12414</v>
      </c>
      <c r="G537" s="139">
        <f t="shared" si="68"/>
        <v>-1.5591999996104278E-2</v>
      </c>
      <c r="I537" s="140">
        <f>G537</f>
        <v>-1.5591999996104278E-2</v>
      </c>
      <c r="Q537" s="153">
        <f t="shared" ref="Q537:Q600" si="75">+C537-15018.5</f>
        <v>25807.925000000003</v>
      </c>
      <c r="S537" s="21">
        <f t="shared" si="71"/>
        <v>0.1</v>
      </c>
    </row>
    <row r="538" spans="1:19" s="139" customFormat="1" ht="12.95" customHeight="1">
      <c r="A538" s="20" t="s">
        <v>1936</v>
      </c>
      <c r="B538" s="21"/>
      <c r="C538" s="20">
        <v>40826.43</v>
      </c>
      <c r="D538" s="20"/>
      <c r="E538" s="139">
        <f t="shared" si="73"/>
        <v>12413.99219614552</v>
      </c>
      <c r="F538" s="139">
        <f t="shared" si="74"/>
        <v>12414</v>
      </c>
      <c r="G538" s="139">
        <f t="shared" si="68"/>
        <v>-1.0591999998723622E-2</v>
      </c>
      <c r="I538" s="140">
        <f>$G538</f>
        <v>-1.0591999998723622E-2</v>
      </c>
      <c r="Q538" s="153">
        <f t="shared" si="75"/>
        <v>25807.93</v>
      </c>
      <c r="S538" s="21">
        <f t="shared" si="71"/>
        <v>0.1</v>
      </c>
    </row>
    <row r="539" spans="1:19" s="139" customFormat="1" ht="12.95" customHeight="1">
      <c r="A539" s="95" t="s">
        <v>264</v>
      </c>
      <c r="B539" s="29" t="s">
        <v>2053</v>
      </c>
      <c r="C539" s="95">
        <v>40865.794999999998</v>
      </c>
      <c r="D539" s="95" t="s">
        <v>2084</v>
      </c>
      <c r="E539" s="151">
        <f t="shared" si="73"/>
        <v>12442.995097540812</v>
      </c>
      <c r="F539" s="139">
        <f t="shared" si="74"/>
        <v>12443</v>
      </c>
      <c r="G539" s="139">
        <f t="shared" si="68"/>
        <v>-6.6539999970700592E-3</v>
      </c>
      <c r="I539" s="140">
        <f>G539</f>
        <v>-6.6539999970700592E-3</v>
      </c>
      <c r="Q539" s="153">
        <f t="shared" si="75"/>
        <v>25847.294999999998</v>
      </c>
      <c r="S539" s="21">
        <f t="shared" si="71"/>
        <v>0.1</v>
      </c>
    </row>
    <row r="540" spans="1:19" s="139" customFormat="1" ht="12.95" customHeight="1">
      <c r="A540" s="95" t="s">
        <v>264</v>
      </c>
      <c r="B540" s="29" t="s">
        <v>2053</v>
      </c>
      <c r="C540" s="95">
        <v>40917.368000000002</v>
      </c>
      <c r="D540" s="95" t="s">
        <v>2084</v>
      </c>
      <c r="E540" s="151">
        <f t="shared" si="73"/>
        <v>12480.992471697031</v>
      </c>
      <c r="F540" s="139">
        <f t="shared" si="74"/>
        <v>12481</v>
      </c>
      <c r="G540" s="139">
        <f t="shared" si="68"/>
        <v>-1.0217999995802529E-2</v>
      </c>
      <c r="I540" s="140">
        <f>G540</f>
        <v>-1.0217999995802529E-2</v>
      </c>
      <c r="Q540" s="153">
        <f t="shared" si="75"/>
        <v>25898.868000000002</v>
      </c>
      <c r="S540" s="21">
        <f t="shared" si="71"/>
        <v>0.1</v>
      </c>
    </row>
    <row r="541" spans="1:19" s="139" customFormat="1" ht="12.95" customHeight="1">
      <c r="A541" s="20" t="s">
        <v>1937</v>
      </c>
      <c r="B541" s="21"/>
      <c r="C541" s="20">
        <v>40921.442999999999</v>
      </c>
      <c r="D541" s="20"/>
      <c r="E541" s="139">
        <f t="shared" si="73"/>
        <v>12483.994804306854</v>
      </c>
      <c r="F541" s="139">
        <f t="shared" si="74"/>
        <v>12484</v>
      </c>
      <c r="G541" s="139">
        <f t="shared" si="68"/>
        <v>-7.052000000840053E-3</v>
      </c>
      <c r="I541" s="140">
        <f t="shared" ref="I541:I547" si="76">$G541</f>
        <v>-7.052000000840053E-3</v>
      </c>
      <c r="Q541" s="153">
        <f t="shared" si="75"/>
        <v>25902.942999999999</v>
      </c>
      <c r="S541" s="21">
        <f t="shared" si="71"/>
        <v>0.1</v>
      </c>
    </row>
    <row r="542" spans="1:19" s="139" customFormat="1" ht="12.95" customHeight="1">
      <c r="A542" s="20" t="s">
        <v>1939</v>
      </c>
      <c r="B542" s="21"/>
      <c r="C542" s="20">
        <v>41202.400999999998</v>
      </c>
      <c r="D542" s="20"/>
      <c r="E542" s="139">
        <f t="shared" si="73"/>
        <v>12690.9958755686</v>
      </c>
      <c r="F542" s="139">
        <f t="shared" si="74"/>
        <v>12691</v>
      </c>
      <c r="G542" s="139">
        <f t="shared" si="68"/>
        <v>-5.5980000033741817E-3</v>
      </c>
      <c r="I542" s="140">
        <f t="shared" si="76"/>
        <v>-5.5980000033741817E-3</v>
      </c>
      <c r="Q542" s="153">
        <f t="shared" si="75"/>
        <v>26183.900999999998</v>
      </c>
      <c r="S542" s="21">
        <f t="shared" si="71"/>
        <v>0.1</v>
      </c>
    </row>
    <row r="543" spans="1:19" s="139" customFormat="1" ht="12.95" customHeight="1">
      <c r="A543" s="20" t="s">
        <v>1938</v>
      </c>
      <c r="B543" s="21"/>
      <c r="C543" s="20">
        <v>41202.400999999998</v>
      </c>
      <c r="D543" s="20"/>
      <c r="E543" s="139">
        <f t="shared" si="73"/>
        <v>12690.9958755686</v>
      </c>
      <c r="F543" s="139">
        <f t="shared" si="74"/>
        <v>12691</v>
      </c>
      <c r="G543" s="139">
        <f t="shared" si="68"/>
        <v>-5.5980000033741817E-3</v>
      </c>
      <c r="I543" s="140">
        <f t="shared" si="76"/>
        <v>-5.5980000033741817E-3</v>
      </c>
      <c r="Q543" s="153">
        <f t="shared" si="75"/>
        <v>26183.900999999998</v>
      </c>
      <c r="S543" s="21">
        <f t="shared" si="71"/>
        <v>0.1</v>
      </c>
    </row>
    <row r="544" spans="1:19" s="139" customFormat="1" ht="12.95" customHeight="1">
      <c r="A544" s="20" t="s">
        <v>1939</v>
      </c>
      <c r="B544" s="21"/>
      <c r="C544" s="20">
        <v>41217.328999999998</v>
      </c>
      <c r="D544" s="20"/>
      <c r="E544" s="139">
        <f t="shared" si="73"/>
        <v>12701.994359298535</v>
      </c>
      <c r="F544" s="139">
        <f t="shared" si="74"/>
        <v>12702</v>
      </c>
      <c r="G544" s="139">
        <f t="shared" si="68"/>
        <v>-7.6560000015888363E-3</v>
      </c>
      <c r="I544" s="140">
        <f t="shared" si="76"/>
        <v>-7.6560000015888363E-3</v>
      </c>
      <c r="Q544" s="153">
        <f t="shared" si="75"/>
        <v>26198.828999999998</v>
      </c>
      <c r="S544" s="21">
        <f t="shared" si="71"/>
        <v>0.1</v>
      </c>
    </row>
    <row r="545" spans="1:19" s="139" customFormat="1" ht="12.95" customHeight="1">
      <c r="A545" s="20" t="s">
        <v>1938</v>
      </c>
      <c r="B545" s="21"/>
      <c r="C545" s="20">
        <v>41217.328999999998</v>
      </c>
      <c r="D545" s="20"/>
      <c r="E545" s="139">
        <f t="shared" si="73"/>
        <v>12701.994359298535</v>
      </c>
      <c r="F545" s="139">
        <f t="shared" si="74"/>
        <v>12702</v>
      </c>
      <c r="G545" s="139">
        <f t="shared" si="68"/>
        <v>-7.6560000015888363E-3</v>
      </c>
      <c r="I545" s="140">
        <f t="shared" si="76"/>
        <v>-7.6560000015888363E-3</v>
      </c>
      <c r="Q545" s="153">
        <f t="shared" si="75"/>
        <v>26198.828999999998</v>
      </c>
      <c r="S545" s="21">
        <f t="shared" si="71"/>
        <v>0.1</v>
      </c>
    </row>
    <row r="546" spans="1:19" s="139" customFormat="1" ht="12.95" customHeight="1">
      <c r="A546" s="20" t="s">
        <v>1939</v>
      </c>
      <c r="B546" s="21"/>
      <c r="C546" s="20">
        <v>41217.332000000002</v>
      </c>
      <c r="D546" s="20"/>
      <c r="E546" s="139">
        <f t="shared" si="73"/>
        <v>12701.996569604755</v>
      </c>
      <c r="F546" s="139">
        <f t="shared" si="74"/>
        <v>12702</v>
      </c>
      <c r="G546" s="139">
        <f t="shared" si="68"/>
        <v>-4.6559999973396771E-3</v>
      </c>
      <c r="I546" s="140">
        <f t="shared" si="76"/>
        <v>-4.6559999973396771E-3</v>
      </c>
      <c r="Q546" s="153">
        <f t="shared" si="75"/>
        <v>26198.832000000002</v>
      </c>
      <c r="S546" s="21">
        <f t="shared" si="71"/>
        <v>0.1</v>
      </c>
    </row>
    <row r="547" spans="1:19" s="139" customFormat="1" ht="12.95" customHeight="1">
      <c r="A547" s="20" t="s">
        <v>1938</v>
      </c>
      <c r="B547" s="21"/>
      <c r="C547" s="20">
        <v>41217.332000000002</v>
      </c>
      <c r="D547" s="20"/>
      <c r="E547" s="139">
        <f t="shared" si="73"/>
        <v>12701.996569604755</v>
      </c>
      <c r="F547" s="139">
        <f t="shared" si="74"/>
        <v>12702</v>
      </c>
      <c r="G547" s="139">
        <f t="shared" si="68"/>
        <v>-4.6559999973396771E-3</v>
      </c>
      <c r="I547" s="140">
        <f t="shared" si="76"/>
        <v>-4.6559999973396771E-3</v>
      </c>
      <c r="Q547" s="153">
        <f t="shared" si="75"/>
        <v>26198.832000000002</v>
      </c>
      <c r="S547" s="21">
        <f t="shared" si="71"/>
        <v>0.1</v>
      </c>
    </row>
    <row r="548" spans="1:19" s="139" customFormat="1" ht="12.95" customHeight="1">
      <c r="A548" s="95" t="s">
        <v>284</v>
      </c>
      <c r="B548" s="29" t="s">
        <v>2053</v>
      </c>
      <c r="C548" s="95">
        <v>41217.332999999999</v>
      </c>
      <c r="D548" s="95" t="s">
        <v>2084</v>
      </c>
      <c r="E548" s="151">
        <f t="shared" si="73"/>
        <v>12701.997306373491</v>
      </c>
      <c r="F548" s="139">
        <f t="shared" si="74"/>
        <v>12702</v>
      </c>
      <c r="G548" s="139">
        <f t="shared" si="68"/>
        <v>-3.6560000007739291E-3</v>
      </c>
      <c r="I548" s="140">
        <f>G548</f>
        <v>-3.6560000007739291E-3</v>
      </c>
      <c r="Q548" s="153">
        <f t="shared" si="75"/>
        <v>26198.832999999999</v>
      </c>
      <c r="S548" s="21">
        <f t="shared" si="71"/>
        <v>0.1</v>
      </c>
    </row>
    <row r="549" spans="1:19" s="139" customFormat="1" ht="12.95" customHeight="1">
      <c r="A549" s="20" t="s">
        <v>1940</v>
      </c>
      <c r="B549" s="21"/>
      <c r="C549" s="20">
        <v>41217.334000000003</v>
      </c>
      <c r="D549" s="20"/>
      <c r="E549" s="139">
        <f t="shared" si="73"/>
        <v>12701.998043142232</v>
      </c>
      <c r="F549" s="139">
        <f t="shared" si="74"/>
        <v>12702</v>
      </c>
      <c r="G549" s="139">
        <f t="shared" si="68"/>
        <v>-2.6559999969322234E-3</v>
      </c>
      <c r="I549" s="140">
        <f>$G549</f>
        <v>-2.6559999969322234E-3</v>
      </c>
      <c r="Q549" s="153">
        <f t="shared" si="75"/>
        <v>26198.834000000003</v>
      </c>
      <c r="S549" s="21">
        <f t="shared" si="71"/>
        <v>0.1</v>
      </c>
    </row>
    <row r="550" spans="1:19" s="139" customFormat="1" ht="12.95" customHeight="1">
      <c r="A550" s="20" t="s">
        <v>1942</v>
      </c>
      <c r="B550" s="21"/>
      <c r="C550" s="20">
        <v>41221.400999999998</v>
      </c>
      <c r="D550" s="20"/>
      <c r="E550" s="139">
        <f t="shared" si="73"/>
        <v>12704.994481602145</v>
      </c>
      <c r="F550" s="139">
        <f t="shared" si="74"/>
        <v>12705</v>
      </c>
      <c r="G550" s="139">
        <f t="shared" si="68"/>
        <v>-7.4900000035995618E-3</v>
      </c>
      <c r="I550" s="140">
        <f>$G550</f>
        <v>-7.4900000035995618E-3</v>
      </c>
      <c r="Q550" s="153">
        <f t="shared" si="75"/>
        <v>26202.900999999998</v>
      </c>
      <c r="S550" s="21">
        <f t="shared" si="71"/>
        <v>0.1</v>
      </c>
    </row>
    <row r="551" spans="1:19" s="139" customFormat="1" ht="12.95" customHeight="1">
      <c r="A551" s="20" t="s">
        <v>1941</v>
      </c>
      <c r="B551" s="21"/>
      <c r="C551" s="20">
        <v>41221.400999999998</v>
      </c>
      <c r="D551" s="20"/>
      <c r="E551" s="139">
        <f t="shared" si="73"/>
        <v>12704.994481602145</v>
      </c>
      <c r="F551" s="139">
        <f t="shared" si="74"/>
        <v>12705</v>
      </c>
      <c r="G551" s="139">
        <f t="shared" si="68"/>
        <v>-7.4900000035995618E-3</v>
      </c>
      <c r="I551" s="140">
        <f>$G551</f>
        <v>-7.4900000035995618E-3</v>
      </c>
      <c r="Q551" s="153">
        <f t="shared" si="75"/>
        <v>26202.900999999998</v>
      </c>
      <c r="S551" s="21">
        <f t="shared" si="71"/>
        <v>0.1</v>
      </c>
    </row>
    <row r="552" spans="1:19" s="139" customFormat="1" ht="12.95" customHeight="1">
      <c r="A552" s="95" t="s">
        <v>294</v>
      </c>
      <c r="B552" s="29" t="s">
        <v>2053</v>
      </c>
      <c r="C552" s="95">
        <v>41236.332000000002</v>
      </c>
      <c r="D552" s="95" t="s">
        <v>2084</v>
      </c>
      <c r="E552" s="151">
        <f t="shared" si="73"/>
        <v>12715.995175638302</v>
      </c>
      <c r="F552" s="139">
        <f t="shared" si="74"/>
        <v>12716</v>
      </c>
      <c r="G552" s="139">
        <f t="shared" si="68"/>
        <v>-6.5479999975650571E-3</v>
      </c>
      <c r="I552" s="140">
        <f>G552</f>
        <v>-6.5479999975650571E-3</v>
      </c>
      <c r="Q552" s="153">
        <f t="shared" si="75"/>
        <v>26217.832000000002</v>
      </c>
      <c r="S552" s="21">
        <f t="shared" si="71"/>
        <v>0.1</v>
      </c>
    </row>
    <row r="553" spans="1:19" s="139" customFormat="1" ht="12.95" customHeight="1">
      <c r="A553" s="95" t="s">
        <v>294</v>
      </c>
      <c r="B553" s="29" t="s">
        <v>2053</v>
      </c>
      <c r="C553" s="95">
        <v>41240.404000000002</v>
      </c>
      <c r="D553" s="95" t="s">
        <v>2084</v>
      </c>
      <c r="E553" s="151">
        <f t="shared" si="73"/>
        <v>12718.995297941912</v>
      </c>
      <c r="F553" s="139">
        <f t="shared" si="74"/>
        <v>12719</v>
      </c>
      <c r="G553" s="139">
        <f t="shared" si="68"/>
        <v>-6.3819999995757826E-3</v>
      </c>
      <c r="I553" s="140">
        <f>G553</f>
        <v>-6.3819999995757826E-3</v>
      </c>
      <c r="Q553" s="153">
        <f t="shared" si="75"/>
        <v>26221.904000000002</v>
      </c>
      <c r="S553" s="21">
        <f t="shared" si="71"/>
        <v>0.1</v>
      </c>
    </row>
    <row r="554" spans="1:19" s="139" customFormat="1" ht="12.95" customHeight="1">
      <c r="A554" s="20" t="s">
        <v>1943</v>
      </c>
      <c r="B554" s="21"/>
      <c r="C554" s="20">
        <v>41248.548000000003</v>
      </c>
      <c r="D554" s="20"/>
      <c r="E554" s="139">
        <f t="shared" si="73"/>
        <v>12724.995542549133</v>
      </c>
      <c r="F554" s="139">
        <f t="shared" si="74"/>
        <v>12725</v>
      </c>
      <c r="G554" s="139">
        <f t="shared" si="68"/>
        <v>-6.0499999963212758E-3</v>
      </c>
      <c r="I554" s="140">
        <f>$G554</f>
        <v>-6.0499999963212758E-3</v>
      </c>
      <c r="Q554" s="153">
        <f t="shared" si="75"/>
        <v>26230.048000000003</v>
      </c>
      <c r="S554" s="21">
        <f t="shared" si="71"/>
        <v>0.1</v>
      </c>
    </row>
    <row r="555" spans="1:19" s="139" customFormat="1" ht="12.95" customHeight="1">
      <c r="A555" s="20" t="s">
        <v>1943</v>
      </c>
      <c r="B555" s="21"/>
      <c r="C555" s="20">
        <v>41308.269</v>
      </c>
      <c r="D555" s="20"/>
      <c r="E555" s="139">
        <f t="shared" si="73"/>
        <v>12768.996108387522</v>
      </c>
      <c r="F555" s="139">
        <f t="shared" si="74"/>
        <v>12769</v>
      </c>
      <c r="G555" s="139">
        <f t="shared" si="68"/>
        <v>-5.2819999982602894E-3</v>
      </c>
      <c r="I555" s="140">
        <f>$G555</f>
        <v>-5.2819999982602894E-3</v>
      </c>
      <c r="Q555" s="153">
        <f t="shared" si="75"/>
        <v>26289.769</v>
      </c>
      <c r="S555" s="21">
        <f t="shared" si="71"/>
        <v>0.1</v>
      </c>
    </row>
    <row r="556" spans="1:19" s="139" customFormat="1" ht="12.95" customHeight="1">
      <c r="A556" s="20" t="s">
        <v>1943</v>
      </c>
      <c r="B556" s="21"/>
      <c r="C556" s="20">
        <v>41308.277999999998</v>
      </c>
      <c r="D556" s="20"/>
      <c r="E556" s="139">
        <f t="shared" si="73"/>
        <v>12769.002739306168</v>
      </c>
      <c r="F556" s="139">
        <f t="shared" si="74"/>
        <v>12769</v>
      </c>
      <c r="G556" s="139">
        <f t="shared" si="68"/>
        <v>3.7179999999352731E-3</v>
      </c>
      <c r="I556" s="140">
        <f>$G556</f>
        <v>3.7179999999352731E-3</v>
      </c>
      <c r="Q556" s="153">
        <f t="shared" si="75"/>
        <v>26289.777999999998</v>
      </c>
      <c r="S556" s="21">
        <f t="shared" si="71"/>
        <v>0.1</v>
      </c>
    </row>
    <row r="557" spans="1:19" s="139" customFormat="1" ht="12.95" customHeight="1">
      <c r="A557" s="95" t="s">
        <v>294</v>
      </c>
      <c r="B557" s="29" t="s">
        <v>2053</v>
      </c>
      <c r="C557" s="95">
        <v>41335.415000000001</v>
      </c>
      <c r="D557" s="95" t="s">
        <v>2084</v>
      </c>
      <c r="E557" s="151">
        <f t="shared" si="73"/>
        <v>12788.996432565767</v>
      </c>
      <c r="F557" s="139">
        <f t="shared" si="74"/>
        <v>12789</v>
      </c>
      <c r="G557" s="139">
        <f t="shared" si="68"/>
        <v>-4.8420000020996667E-3</v>
      </c>
      <c r="I557" s="140">
        <f>G557</f>
        <v>-4.8420000020996667E-3</v>
      </c>
      <c r="Q557" s="153">
        <f t="shared" si="75"/>
        <v>26316.915000000001</v>
      </c>
      <c r="S557" s="21">
        <f t="shared" si="71"/>
        <v>0.1</v>
      </c>
    </row>
    <row r="558" spans="1:19" s="139" customFormat="1" ht="12.95" customHeight="1">
      <c r="A558" s="95" t="s">
        <v>294</v>
      </c>
      <c r="B558" s="29" t="s">
        <v>2053</v>
      </c>
      <c r="C558" s="95">
        <v>41347.631000000001</v>
      </c>
      <c r="D558" s="95" t="s">
        <v>2084</v>
      </c>
      <c r="E558" s="151">
        <f t="shared" si="73"/>
        <v>12797.996799476599</v>
      </c>
      <c r="F558" s="139">
        <f t="shared" si="74"/>
        <v>12798</v>
      </c>
      <c r="G558" s="139">
        <f t="shared" si="68"/>
        <v>-4.3440000008558854E-3</v>
      </c>
      <c r="I558" s="140">
        <f>G558</f>
        <v>-4.3440000008558854E-3</v>
      </c>
      <c r="Q558" s="153">
        <f t="shared" si="75"/>
        <v>26329.131000000001</v>
      </c>
      <c r="S558" s="21">
        <f t="shared" si="71"/>
        <v>0.1</v>
      </c>
    </row>
    <row r="559" spans="1:19" s="139" customFormat="1" ht="12.95" customHeight="1">
      <c r="A559" s="20" t="s">
        <v>1944</v>
      </c>
      <c r="B559" s="21"/>
      <c r="C559" s="20">
        <v>41350.347000000002</v>
      </c>
      <c r="D559" s="20"/>
      <c r="E559" s="139">
        <f t="shared" si="73"/>
        <v>12799.99786337066</v>
      </c>
      <c r="F559" s="139">
        <f t="shared" si="74"/>
        <v>12800</v>
      </c>
      <c r="G559" s="139">
        <f t="shared" si="68"/>
        <v>-2.8999999994994141E-3</v>
      </c>
      <c r="I559" s="140">
        <f>$G559</f>
        <v>-2.8999999994994141E-3</v>
      </c>
      <c r="Q559" s="153">
        <f t="shared" si="75"/>
        <v>26331.847000000002</v>
      </c>
      <c r="S559" s="21">
        <f t="shared" si="71"/>
        <v>0.1</v>
      </c>
    </row>
    <row r="560" spans="1:19" s="139" customFormat="1" ht="12.95" customHeight="1">
      <c r="A560" s="49" t="s">
        <v>2093</v>
      </c>
      <c r="B560" s="50"/>
      <c r="C560" s="49">
        <v>41544.434000000001</v>
      </c>
      <c r="D560" s="49">
        <v>2E-3</v>
      </c>
      <c r="E560" s="139">
        <f t="shared" si="73"/>
        <v>12942.995097540814</v>
      </c>
      <c r="F560" s="139">
        <f t="shared" si="74"/>
        <v>12943</v>
      </c>
      <c r="G560" s="139">
        <f t="shared" si="68"/>
        <v>-6.6540000043460168E-3</v>
      </c>
      <c r="I560" s="140">
        <f>$G560</f>
        <v>-6.6540000043460168E-3</v>
      </c>
      <c r="Q560" s="153">
        <f t="shared" si="75"/>
        <v>26525.934000000001</v>
      </c>
      <c r="S560" s="21">
        <f t="shared" si="71"/>
        <v>0.1</v>
      </c>
    </row>
    <row r="561" spans="1:19" s="139" customFormat="1" ht="12.95" customHeight="1">
      <c r="A561" s="95" t="s">
        <v>294</v>
      </c>
      <c r="B561" s="29" t="s">
        <v>2053</v>
      </c>
      <c r="C561" s="95">
        <v>41560.728000000003</v>
      </c>
      <c r="D561" s="95" t="s">
        <v>2084</v>
      </c>
      <c r="E561" s="151">
        <f t="shared" si="73"/>
        <v>12955.000007367689</v>
      </c>
      <c r="F561" s="139">
        <f t="shared" si="74"/>
        <v>12955</v>
      </c>
      <c r="G561" s="139">
        <f t="shared" si="68"/>
        <v>1.0000003385357559E-5</v>
      </c>
      <c r="I561" s="140">
        <f>G561</f>
        <v>1.0000003385357559E-5</v>
      </c>
      <c r="Q561" s="153">
        <f t="shared" si="75"/>
        <v>26542.228000000003</v>
      </c>
      <c r="S561" s="21">
        <f t="shared" si="71"/>
        <v>0.1</v>
      </c>
    </row>
    <row r="562" spans="1:19" s="139" customFormat="1" ht="12.95" customHeight="1">
      <c r="A562" s="20" t="s">
        <v>1945</v>
      </c>
      <c r="B562" s="21"/>
      <c r="C562" s="20">
        <v>41563.436000000002</v>
      </c>
      <c r="D562" s="20"/>
      <c r="E562" s="139">
        <f t="shared" si="73"/>
        <v>12956.995177111838</v>
      </c>
      <c r="F562" s="139">
        <f t="shared" si="74"/>
        <v>12957</v>
      </c>
      <c r="G562" s="139">
        <f t="shared" si="68"/>
        <v>-6.5460000041639432E-3</v>
      </c>
      <c r="I562" s="140">
        <f>$G562</f>
        <v>-6.5460000041639432E-3</v>
      </c>
      <c r="Q562" s="153">
        <f t="shared" si="75"/>
        <v>26544.936000000002</v>
      </c>
      <c r="S562" s="21">
        <f t="shared" si="71"/>
        <v>0.1</v>
      </c>
    </row>
    <row r="563" spans="1:19" s="139" customFormat="1" ht="12.95" customHeight="1">
      <c r="A563" s="20" t="s">
        <v>1945</v>
      </c>
      <c r="B563" s="21"/>
      <c r="C563" s="20">
        <v>41582.44</v>
      </c>
      <c r="D563" s="20"/>
      <c r="E563" s="139">
        <f t="shared" si="73"/>
        <v>12970.996730220339</v>
      </c>
      <c r="F563" s="139">
        <f t="shared" si="74"/>
        <v>12971</v>
      </c>
      <c r="G563" s="139">
        <f t="shared" si="68"/>
        <v>-4.438000003574416E-3</v>
      </c>
      <c r="I563" s="140">
        <f>$G563</f>
        <v>-4.438000003574416E-3</v>
      </c>
      <c r="Q563" s="153">
        <f t="shared" si="75"/>
        <v>26563.940000000002</v>
      </c>
      <c r="S563" s="21">
        <f t="shared" si="71"/>
        <v>0.1</v>
      </c>
    </row>
    <row r="564" spans="1:19" s="139" customFormat="1" ht="12.95" customHeight="1">
      <c r="A564" s="95" t="s">
        <v>294</v>
      </c>
      <c r="B564" s="29" t="s">
        <v>2053</v>
      </c>
      <c r="C564" s="95">
        <v>41593.298000000003</v>
      </c>
      <c r="D564" s="95" t="s">
        <v>2084</v>
      </c>
      <c r="E564" s="151">
        <f t="shared" si="73"/>
        <v>12978.996565184141</v>
      </c>
      <c r="F564" s="139">
        <f t="shared" si="74"/>
        <v>12979</v>
      </c>
      <c r="G564" s="139">
        <f t="shared" ref="G564:G627" si="77">+C564-(C$7+F564*C$8)</f>
        <v>-4.6619999993708916E-3</v>
      </c>
      <c r="I564" s="140">
        <f>G564</f>
        <v>-4.6619999993708916E-3</v>
      </c>
      <c r="Q564" s="153">
        <f t="shared" si="75"/>
        <v>26574.798000000003</v>
      </c>
      <c r="S564" s="21">
        <f t="shared" si="71"/>
        <v>0.1</v>
      </c>
    </row>
    <row r="565" spans="1:19" s="139" customFormat="1" ht="12.95" customHeight="1">
      <c r="A565" s="95" t="s">
        <v>294</v>
      </c>
      <c r="B565" s="29" t="s">
        <v>2053</v>
      </c>
      <c r="C565" s="95">
        <v>41597.372000000003</v>
      </c>
      <c r="D565" s="95" t="s">
        <v>2084</v>
      </c>
      <c r="E565" s="151">
        <f t="shared" si="73"/>
        <v>12981.998161025231</v>
      </c>
      <c r="F565" s="139">
        <f t="shared" si="74"/>
        <v>12982</v>
      </c>
      <c r="G565" s="139">
        <f t="shared" si="77"/>
        <v>-2.4960000009741634E-3</v>
      </c>
      <c r="I565" s="140">
        <f>G565</f>
        <v>-2.4960000009741634E-3</v>
      </c>
      <c r="Q565" s="153">
        <f t="shared" si="75"/>
        <v>26578.872000000003</v>
      </c>
      <c r="S565" s="21">
        <f t="shared" si="71"/>
        <v>0.1</v>
      </c>
    </row>
    <row r="566" spans="1:19" s="139" customFormat="1" ht="12.95" customHeight="1">
      <c r="A566" s="95" t="s">
        <v>294</v>
      </c>
      <c r="B566" s="29" t="s">
        <v>2053</v>
      </c>
      <c r="C566" s="95">
        <v>41605.514000000003</v>
      </c>
      <c r="D566" s="95" t="s">
        <v>2084</v>
      </c>
      <c r="E566" s="151">
        <f t="shared" si="73"/>
        <v>12987.996932094975</v>
      </c>
      <c r="F566" s="139">
        <f t="shared" si="74"/>
        <v>12988</v>
      </c>
      <c r="G566" s="139">
        <f t="shared" si="77"/>
        <v>-4.1639999981271103E-3</v>
      </c>
      <c r="I566" s="140">
        <f>G566</f>
        <v>-4.1639999981271103E-3</v>
      </c>
      <c r="Q566" s="153">
        <f t="shared" si="75"/>
        <v>26587.014000000003</v>
      </c>
      <c r="S566" s="21">
        <f t="shared" si="71"/>
        <v>0.1</v>
      </c>
    </row>
    <row r="567" spans="1:19" s="139" customFormat="1" ht="12.95" customHeight="1">
      <c r="A567" s="20" t="s">
        <v>1946</v>
      </c>
      <c r="B567" s="21"/>
      <c r="C567" s="20">
        <v>41616.347000000002</v>
      </c>
      <c r="D567" s="20"/>
      <c r="E567" s="139">
        <f t="shared" si="73"/>
        <v>12995.97834784031</v>
      </c>
      <c r="F567" s="139">
        <f t="shared" si="74"/>
        <v>12996</v>
      </c>
      <c r="G567" s="139">
        <f t="shared" si="77"/>
        <v>-2.9388000002654735E-2</v>
      </c>
      <c r="I567" s="140"/>
      <c r="J567" s="139">
        <f>$G567</f>
        <v>-2.9388000002654735E-2</v>
      </c>
      <c r="Q567" s="153">
        <f t="shared" si="75"/>
        <v>26597.847000000002</v>
      </c>
      <c r="S567" s="91">
        <f>S$16</f>
        <v>1</v>
      </c>
    </row>
    <row r="568" spans="1:19" s="139" customFormat="1" ht="12.95" customHeight="1">
      <c r="A568" s="95" t="s">
        <v>334</v>
      </c>
      <c r="B568" s="29" t="s">
        <v>2053</v>
      </c>
      <c r="C568" s="95">
        <v>41616.374000000003</v>
      </c>
      <c r="D568" s="95" t="s">
        <v>2084</v>
      </c>
      <c r="E568" s="151">
        <f t="shared" si="73"/>
        <v>12995.998240596255</v>
      </c>
      <c r="F568" s="139">
        <f t="shared" si="74"/>
        <v>12996</v>
      </c>
      <c r="G568" s="139">
        <f t="shared" si="77"/>
        <v>-2.3880000007920898E-3</v>
      </c>
      <c r="I568" s="140">
        <f>G568</f>
        <v>-2.3880000007920898E-3</v>
      </c>
      <c r="Q568" s="153">
        <f t="shared" si="75"/>
        <v>26597.874000000003</v>
      </c>
      <c r="S568" s="21">
        <f>S$15</f>
        <v>0.1</v>
      </c>
    </row>
    <row r="569" spans="1:19" s="139" customFormat="1" ht="12.95" customHeight="1">
      <c r="A569" s="95" t="s">
        <v>334</v>
      </c>
      <c r="B569" s="29" t="s">
        <v>2053</v>
      </c>
      <c r="C569" s="95">
        <v>41616.374000000003</v>
      </c>
      <c r="D569" s="95" t="s">
        <v>2084</v>
      </c>
      <c r="E569" s="151">
        <f t="shared" si="73"/>
        <v>12995.998240596255</v>
      </c>
      <c r="F569" s="139">
        <f t="shared" si="74"/>
        <v>12996</v>
      </c>
      <c r="G569" s="139">
        <f t="shared" si="77"/>
        <v>-2.3880000007920898E-3</v>
      </c>
      <c r="I569" s="140">
        <f>G569</f>
        <v>-2.3880000007920898E-3</v>
      </c>
      <c r="Q569" s="153">
        <f t="shared" si="75"/>
        <v>26597.874000000003</v>
      </c>
      <c r="S569" s="21">
        <f>S$15</f>
        <v>0.1</v>
      </c>
    </row>
    <row r="570" spans="1:19" s="139" customFormat="1" ht="12.95" customHeight="1">
      <c r="A570" s="20" t="s">
        <v>1946</v>
      </c>
      <c r="B570" s="21"/>
      <c r="C570" s="20">
        <v>41627.228999999999</v>
      </c>
      <c r="D570" s="20"/>
      <c r="E570" s="139">
        <f t="shared" si="73"/>
        <v>13003.995865253837</v>
      </c>
      <c r="F570" s="139">
        <f t="shared" si="74"/>
        <v>13004</v>
      </c>
      <c r="G570" s="139">
        <f t="shared" si="77"/>
        <v>-5.6120000008377247E-3</v>
      </c>
      <c r="I570" s="140">
        <f>$G570</f>
        <v>-5.6120000008377247E-3</v>
      </c>
      <c r="Q570" s="153">
        <f t="shared" si="75"/>
        <v>26608.728999999999</v>
      </c>
      <c r="S570" s="21">
        <f>S$15</f>
        <v>0.1</v>
      </c>
    </row>
    <row r="571" spans="1:19" s="139" customFormat="1" ht="12.95" customHeight="1">
      <c r="A571" s="20" t="s">
        <v>1947</v>
      </c>
      <c r="B571" s="21" t="s">
        <v>2097</v>
      </c>
      <c r="C571" s="20">
        <v>41637.381000000001</v>
      </c>
      <c r="D571" s="20"/>
      <c r="E571" s="139">
        <f t="shared" si="73"/>
        <v>13011.475541488186</v>
      </c>
      <c r="F571" s="139">
        <f t="shared" si="74"/>
        <v>13011.5</v>
      </c>
      <c r="G571" s="139">
        <f t="shared" si="77"/>
        <v>-3.3197000004292931E-2</v>
      </c>
      <c r="I571" s="140"/>
      <c r="J571" s="139">
        <f>$G571</f>
        <v>-3.3197000004292931E-2</v>
      </c>
      <c r="Q571" s="153">
        <f t="shared" si="75"/>
        <v>26618.881000000001</v>
      </c>
      <c r="S571" s="91">
        <f>S$16</f>
        <v>1</v>
      </c>
    </row>
    <row r="572" spans="1:19" s="139" customFormat="1" ht="12.95" customHeight="1">
      <c r="A572" s="20" t="s">
        <v>1946</v>
      </c>
      <c r="B572" s="21"/>
      <c r="C572" s="20">
        <v>41650.290999999997</v>
      </c>
      <c r="D572" s="20"/>
      <c r="E572" s="139">
        <f t="shared" si="73"/>
        <v>13020.987225903607</v>
      </c>
      <c r="F572" s="139">
        <f t="shared" si="74"/>
        <v>13021</v>
      </c>
      <c r="G572" s="139">
        <f t="shared" si="77"/>
        <v>-1.7338000005111098E-2</v>
      </c>
      <c r="I572" s="140">
        <f t="shared" ref="I572:I587" si="78">$G572</f>
        <v>-1.7338000005111098E-2</v>
      </c>
      <c r="Q572" s="153">
        <f t="shared" si="75"/>
        <v>26631.790999999997</v>
      </c>
      <c r="S572" s="21">
        <f t="shared" ref="S572:S589" si="79">S$15</f>
        <v>0.1</v>
      </c>
    </row>
    <row r="573" spans="1:19" s="139" customFormat="1" ht="12.95" customHeight="1">
      <c r="A573" s="20" t="s">
        <v>1946</v>
      </c>
      <c r="B573" s="21"/>
      <c r="C573" s="20">
        <v>41650.307000000001</v>
      </c>
      <c r="D573" s="20"/>
      <c r="E573" s="139">
        <f t="shared" si="73"/>
        <v>13020.999014203428</v>
      </c>
      <c r="F573" s="139">
        <f t="shared" si="74"/>
        <v>13021</v>
      </c>
      <c r="G573" s="139">
        <f t="shared" si="77"/>
        <v>-1.3380000018514693E-3</v>
      </c>
      <c r="I573" s="140">
        <f t="shared" si="78"/>
        <v>-1.3380000018514693E-3</v>
      </c>
      <c r="Q573" s="153">
        <f t="shared" si="75"/>
        <v>26631.807000000001</v>
      </c>
      <c r="S573" s="21">
        <f t="shared" si="79"/>
        <v>0.1</v>
      </c>
    </row>
    <row r="574" spans="1:19" s="139" customFormat="1" ht="12.95" customHeight="1">
      <c r="A574" s="20" t="s">
        <v>1947</v>
      </c>
      <c r="B574" s="21"/>
      <c r="C574" s="20">
        <v>41666.6</v>
      </c>
      <c r="D574" s="20"/>
      <c r="E574" s="139">
        <f t="shared" si="73"/>
        <v>13033.003187261562</v>
      </c>
      <c r="F574" s="139">
        <f t="shared" si="74"/>
        <v>13033</v>
      </c>
      <c r="G574" s="139">
        <f t="shared" si="77"/>
        <v>4.3260000020381995E-3</v>
      </c>
      <c r="I574" s="140">
        <f t="shared" si="78"/>
        <v>4.3260000020381995E-3</v>
      </c>
      <c r="Q574" s="153">
        <f t="shared" si="75"/>
        <v>26648.1</v>
      </c>
      <c r="S574" s="21">
        <f t="shared" si="79"/>
        <v>0.1</v>
      </c>
    </row>
    <row r="575" spans="1:19" s="139" customFormat="1" ht="12.95" customHeight="1">
      <c r="A575" s="20" t="s">
        <v>1948</v>
      </c>
      <c r="B575" s="21"/>
      <c r="C575" s="20">
        <v>41673.381000000001</v>
      </c>
      <c r="D575" s="20"/>
      <c r="E575" s="139">
        <f t="shared" si="73"/>
        <v>13037.999216078062</v>
      </c>
      <c r="F575" s="139">
        <f t="shared" si="74"/>
        <v>13038</v>
      </c>
      <c r="G575" s="139">
        <f t="shared" si="77"/>
        <v>-1.0640000036801212E-3</v>
      </c>
      <c r="I575" s="140">
        <f t="shared" si="78"/>
        <v>-1.0640000036801212E-3</v>
      </c>
      <c r="Q575" s="153">
        <f t="shared" si="75"/>
        <v>26654.881000000001</v>
      </c>
      <c r="S575" s="21">
        <f t="shared" si="79"/>
        <v>0.1</v>
      </c>
    </row>
    <row r="576" spans="1:19" s="139" customFormat="1" ht="12.95" customHeight="1">
      <c r="A576" s="20" t="s">
        <v>1949</v>
      </c>
      <c r="B576" s="21"/>
      <c r="C576" s="20">
        <v>41708.667999999998</v>
      </c>
      <c r="D576" s="20"/>
      <c r="E576" s="139">
        <f t="shared" si="73"/>
        <v>13063.99757455731</v>
      </c>
      <c r="F576" s="139">
        <f t="shared" si="74"/>
        <v>13064</v>
      </c>
      <c r="G576" s="139">
        <f t="shared" si="77"/>
        <v>-3.2920000012381934E-3</v>
      </c>
      <c r="I576" s="140">
        <f t="shared" si="78"/>
        <v>-3.2920000012381934E-3</v>
      </c>
      <c r="Q576" s="153">
        <f t="shared" si="75"/>
        <v>26690.167999999998</v>
      </c>
      <c r="S576" s="21">
        <f t="shared" si="79"/>
        <v>0.1</v>
      </c>
    </row>
    <row r="577" spans="1:19" s="139" customFormat="1" ht="12.95" customHeight="1">
      <c r="A577" s="20" t="s">
        <v>1950</v>
      </c>
      <c r="B577" s="21"/>
      <c r="C577" s="20">
        <v>41871.546999999999</v>
      </c>
      <c r="D577" s="20"/>
      <c r="E577" s="139">
        <f t="shared" si="73"/>
        <v>13184.001729932997</v>
      </c>
      <c r="F577" s="139">
        <f t="shared" si="74"/>
        <v>13184</v>
      </c>
      <c r="G577" s="139">
        <f t="shared" si="77"/>
        <v>2.3480000018025748E-3</v>
      </c>
      <c r="I577" s="140">
        <f t="shared" si="78"/>
        <v>2.3480000018025748E-3</v>
      </c>
      <c r="Q577" s="153">
        <f t="shared" si="75"/>
        <v>26853.046999999999</v>
      </c>
      <c r="S577" s="21">
        <f t="shared" si="79"/>
        <v>0.1</v>
      </c>
    </row>
    <row r="578" spans="1:19" s="139" customFormat="1" ht="12.95" customHeight="1">
      <c r="A578" s="20" t="s">
        <v>1951</v>
      </c>
      <c r="B578" s="21"/>
      <c r="C578" s="20">
        <v>41901.406999999999</v>
      </c>
      <c r="D578" s="20"/>
      <c r="E578" s="139">
        <f t="shared" si="73"/>
        <v>13206.001644467824</v>
      </c>
      <c r="F578" s="139">
        <f t="shared" si="74"/>
        <v>13206</v>
      </c>
      <c r="G578" s="139">
        <f t="shared" si="77"/>
        <v>2.2319999989122152E-3</v>
      </c>
      <c r="I578" s="140">
        <f t="shared" si="78"/>
        <v>2.2319999989122152E-3</v>
      </c>
      <c r="Q578" s="153">
        <f t="shared" si="75"/>
        <v>26882.906999999999</v>
      </c>
      <c r="S578" s="21">
        <f t="shared" si="79"/>
        <v>0.1</v>
      </c>
    </row>
    <row r="579" spans="1:19" s="139" customFormat="1" ht="12.95" customHeight="1">
      <c r="A579" s="20" t="s">
        <v>1951</v>
      </c>
      <c r="B579" s="21"/>
      <c r="C579" s="20">
        <v>41902.760999999999</v>
      </c>
      <c r="D579" s="20"/>
      <c r="E579" s="139">
        <f t="shared" si="73"/>
        <v>13206.999229339897</v>
      </c>
      <c r="F579" s="139">
        <f t="shared" si="74"/>
        <v>13207</v>
      </c>
      <c r="G579" s="139">
        <f t="shared" si="77"/>
        <v>-1.0460000048624352E-3</v>
      </c>
      <c r="I579" s="140">
        <f t="shared" si="78"/>
        <v>-1.0460000048624352E-3</v>
      </c>
      <c r="Q579" s="153">
        <f t="shared" si="75"/>
        <v>26884.260999999999</v>
      </c>
      <c r="S579" s="21">
        <f t="shared" si="79"/>
        <v>0.1</v>
      </c>
    </row>
    <row r="580" spans="1:19" s="139" customFormat="1" ht="12.95" customHeight="1">
      <c r="A580" s="20" t="s">
        <v>1951</v>
      </c>
      <c r="B580" s="21"/>
      <c r="C580" s="20">
        <v>41909.546000000002</v>
      </c>
      <c r="D580" s="20"/>
      <c r="E580" s="139">
        <f t="shared" si="73"/>
        <v>13211.998205231353</v>
      </c>
      <c r="F580" s="139">
        <f t="shared" si="74"/>
        <v>13212</v>
      </c>
      <c r="G580" s="139">
        <f t="shared" si="77"/>
        <v>-2.4359999952139333E-3</v>
      </c>
      <c r="I580" s="140">
        <f t="shared" si="78"/>
        <v>-2.4359999952139333E-3</v>
      </c>
      <c r="Q580" s="153">
        <f t="shared" si="75"/>
        <v>26891.046000000002</v>
      </c>
      <c r="S580" s="21">
        <f t="shared" si="79"/>
        <v>0.1</v>
      </c>
    </row>
    <row r="581" spans="1:19" s="139" customFormat="1" ht="12.95" customHeight="1">
      <c r="A581" s="20" t="s">
        <v>1951</v>
      </c>
      <c r="B581" s="21"/>
      <c r="C581" s="20">
        <v>41954.34</v>
      </c>
      <c r="D581" s="20"/>
      <c r="E581" s="139">
        <f t="shared" si="73"/>
        <v>13245.001024108544</v>
      </c>
      <c r="F581" s="139">
        <f t="shared" si="74"/>
        <v>13245</v>
      </c>
      <c r="G581" s="139">
        <f t="shared" si="77"/>
        <v>1.3899999976274557E-3</v>
      </c>
      <c r="I581" s="140">
        <f t="shared" si="78"/>
        <v>1.3899999976274557E-3</v>
      </c>
      <c r="Q581" s="153">
        <f t="shared" si="75"/>
        <v>26935.839999999997</v>
      </c>
      <c r="S581" s="21">
        <f t="shared" si="79"/>
        <v>0.1</v>
      </c>
    </row>
    <row r="582" spans="1:19" s="139" customFormat="1" ht="12.95" customHeight="1">
      <c r="A582" s="20" t="s">
        <v>1952</v>
      </c>
      <c r="B582" s="21"/>
      <c r="C582" s="20">
        <v>41958.428999999996</v>
      </c>
      <c r="D582" s="20"/>
      <c r="E582" s="139">
        <f t="shared" si="73"/>
        <v>13248.01367148071</v>
      </c>
      <c r="F582" s="139">
        <f t="shared" si="74"/>
        <v>13248</v>
      </c>
      <c r="G582" s="139">
        <f t="shared" si="77"/>
        <v>1.8555999995442107E-2</v>
      </c>
      <c r="I582" s="140">
        <f t="shared" si="78"/>
        <v>1.8555999995442107E-2</v>
      </c>
      <c r="Q582" s="153">
        <f t="shared" si="75"/>
        <v>26939.928999999996</v>
      </c>
      <c r="S582" s="21">
        <f t="shared" si="79"/>
        <v>0.1</v>
      </c>
    </row>
    <row r="583" spans="1:19" s="139" customFormat="1" ht="12.95" customHeight="1">
      <c r="A583" s="20" t="s">
        <v>1953</v>
      </c>
      <c r="B583" s="21"/>
      <c r="C583" s="20">
        <v>41985.567999999999</v>
      </c>
      <c r="D583" s="20"/>
      <c r="E583" s="139">
        <f t="shared" si="73"/>
        <v>13268.008838277787</v>
      </c>
      <c r="F583" s="139">
        <f t="shared" si="74"/>
        <v>13268</v>
      </c>
      <c r="G583" s="139">
        <f t="shared" si="77"/>
        <v>1.1996000001090579E-2</v>
      </c>
      <c r="I583" s="140">
        <f t="shared" si="78"/>
        <v>1.1996000001090579E-2</v>
      </c>
      <c r="Q583" s="153">
        <f t="shared" si="75"/>
        <v>26967.067999999999</v>
      </c>
      <c r="S583" s="21">
        <f t="shared" si="79"/>
        <v>0.1</v>
      </c>
    </row>
    <row r="584" spans="1:19" s="139" customFormat="1" ht="12.95" customHeight="1">
      <c r="A584" s="20" t="s">
        <v>1952</v>
      </c>
      <c r="B584" s="21"/>
      <c r="C584" s="20">
        <v>41993.711000000003</v>
      </c>
      <c r="D584" s="20"/>
      <c r="E584" s="139">
        <f t="shared" si="73"/>
        <v>13274.008346116272</v>
      </c>
      <c r="F584" s="139">
        <f t="shared" si="74"/>
        <v>13274</v>
      </c>
      <c r="G584" s="139">
        <f t="shared" si="77"/>
        <v>1.132800000050338E-2</v>
      </c>
      <c r="I584" s="140">
        <f t="shared" si="78"/>
        <v>1.132800000050338E-2</v>
      </c>
      <c r="Q584" s="153">
        <f t="shared" si="75"/>
        <v>26975.211000000003</v>
      </c>
      <c r="S584" s="21">
        <f t="shared" si="79"/>
        <v>0.1</v>
      </c>
    </row>
    <row r="585" spans="1:19" s="139" customFormat="1" ht="12.95" customHeight="1">
      <c r="A585" s="20" t="s">
        <v>1953</v>
      </c>
      <c r="B585" s="21"/>
      <c r="C585" s="20">
        <v>42004.557999999997</v>
      </c>
      <c r="D585" s="20"/>
      <c r="E585" s="139">
        <f t="shared" si="73"/>
        <v>13282.000076623946</v>
      </c>
      <c r="F585" s="139">
        <f t="shared" si="74"/>
        <v>13282</v>
      </c>
      <c r="G585" s="139">
        <f t="shared" si="77"/>
        <v>1.0399999882793054E-4</v>
      </c>
      <c r="I585" s="140">
        <f t="shared" si="78"/>
        <v>1.0399999882793054E-4</v>
      </c>
      <c r="Q585" s="153">
        <f t="shared" si="75"/>
        <v>26986.057999999997</v>
      </c>
      <c r="S585" s="21">
        <f t="shared" si="79"/>
        <v>0.1</v>
      </c>
    </row>
    <row r="586" spans="1:19" s="139" customFormat="1" ht="12.95" customHeight="1">
      <c r="A586" s="20" t="s">
        <v>1954</v>
      </c>
      <c r="B586" s="21"/>
      <c r="C586" s="20">
        <v>42266.51</v>
      </c>
      <c r="D586" s="20"/>
      <c r="E586" s="139">
        <f t="shared" si="73"/>
        <v>13474.998121239718</v>
      </c>
      <c r="F586" s="139">
        <f t="shared" si="74"/>
        <v>13475</v>
      </c>
      <c r="G586" s="139">
        <f t="shared" si="77"/>
        <v>-2.5499999974272214E-3</v>
      </c>
      <c r="I586" s="140">
        <f t="shared" si="78"/>
        <v>-2.5499999974272214E-3</v>
      </c>
      <c r="Q586" s="153">
        <f t="shared" si="75"/>
        <v>27248.010000000002</v>
      </c>
      <c r="S586" s="21">
        <f t="shared" si="79"/>
        <v>0.1</v>
      </c>
    </row>
    <row r="587" spans="1:19" s="139" customFormat="1" ht="12.95" customHeight="1">
      <c r="A587" s="20" t="s">
        <v>1954</v>
      </c>
      <c r="B587" s="21"/>
      <c r="C587" s="20">
        <v>42289.588000000003</v>
      </c>
      <c r="D587" s="20"/>
      <c r="E587" s="139">
        <f t="shared" si="73"/>
        <v>13492.001270189307</v>
      </c>
      <c r="F587" s="139">
        <f t="shared" si="74"/>
        <v>13492</v>
      </c>
      <c r="G587" s="139">
        <f t="shared" si="77"/>
        <v>1.724000001559034E-3</v>
      </c>
      <c r="I587" s="140">
        <f t="shared" si="78"/>
        <v>1.724000001559034E-3</v>
      </c>
      <c r="Q587" s="153">
        <f t="shared" si="75"/>
        <v>27271.088000000003</v>
      </c>
      <c r="S587" s="21">
        <f t="shared" si="79"/>
        <v>0.1</v>
      </c>
    </row>
    <row r="588" spans="1:19" s="139" customFormat="1" ht="12.95" customHeight="1">
      <c r="A588" s="95" t="s">
        <v>388</v>
      </c>
      <c r="B588" s="29" t="s">
        <v>2053</v>
      </c>
      <c r="C588" s="95">
        <v>42365.591</v>
      </c>
      <c r="D588" s="95" t="s">
        <v>2084</v>
      </c>
      <c r="E588" s="151">
        <f t="shared" si="73"/>
        <v>13547.997904629707</v>
      </c>
      <c r="F588" s="139">
        <f t="shared" si="74"/>
        <v>13548</v>
      </c>
      <c r="G588" s="139">
        <f t="shared" si="77"/>
        <v>-2.8440000023692846E-3</v>
      </c>
      <c r="I588" s="140">
        <f>G588</f>
        <v>-2.8440000023692846E-3</v>
      </c>
      <c r="Q588" s="153">
        <f t="shared" si="75"/>
        <v>27347.091</v>
      </c>
      <c r="S588" s="21">
        <f t="shared" si="79"/>
        <v>0.1</v>
      </c>
    </row>
    <row r="589" spans="1:19" s="139" customFormat="1" ht="12.95" customHeight="1">
      <c r="A589" s="95" t="s">
        <v>388</v>
      </c>
      <c r="B589" s="29" t="s">
        <v>2053</v>
      </c>
      <c r="C589" s="95">
        <v>42365.595999999998</v>
      </c>
      <c r="D589" s="95" t="s">
        <v>2084</v>
      </c>
      <c r="E589" s="151">
        <f t="shared" si="73"/>
        <v>13548.001588473398</v>
      </c>
      <c r="F589" s="139">
        <f t="shared" si="74"/>
        <v>13548</v>
      </c>
      <c r="G589" s="139">
        <f t="shared" si="77"/>
        <v>2.1559999950113706E-3</v>
      </c>
      <c r="I589" s="140">
        <f>G589</f>
        <v>2.1559999950113706E-3</v>
      </c>
      <c r="Q589" s="153">
        <f t="shared" si="75"/>
        <v>27347.095999999998</v>
      </c>
      <c r="S589" s="21">
        <f t="shared" si="79"/>
        <v>0.1</v>
      </c>
    </row>
    <row r="590" spans="1:19" s="139" customFormat="1" ht="12.95" customHeight="1">
      <c r="A590" s="20" t="s">
        <v>1955</v>
      </c>
      <c r="B590" s="21"/>
      <c r="C590" s="20">
        <v>42395.455000000002</v>
      </c>
      <c r="D590" s="20"/>
      <c r="E590" s="139">
        <f t="shared" si="73"/>
        <v>13570.000766239489</v>
      </c>
      <c r="F590" s="139">
        <f t="shared" si="74"/>
        <v>13570</v>
      </c>
      <c r="G590" s="139">
        <f t="shared" si="77"/>
        <v>1.0400000028312206E-3</v>
      </c>
      <c r="I590" s="140"/>
      <c r="J590" s="139">
        <f>$G590</f>
        <v>1.0400000028312206E-3</v>
      </c>
      <c r="Q590" s="153">
        <f t="shared" si="75"/>
        <v>27376.955000000002</v>
      </c>
      <c r="S590" s="91">
        <f>S$16</f>
        <v>1</v>
      </c>
    </row>
    <row r="591" spans="1:19" s="139" customFormat="1" ht="12.95" customHeight="1">
      <c r="A591" s="20" t="s">
        <v>1955</v>
      </c>
      <c r="B591" s="21"/>
      <c r="C591" s="20">
        <v>42395.457999999999</v>
      </c>
      <c r="D591" s="20"/>
      <c r="E591" s="139">
        <f t="shared" si="73"/>
        <v>13570.002976545702</v>
      </c>
      <c r="F591" s="139">
        <f t="shared" si="74"/>
        <v>13570</v>
      </c>
      <c r="G591" s="139">
        <f t="shared" si="77"/>
        <v>4.0399999998044223E-3</v>
      </c>
      <c r="I591" s="140"/>
      <c r="J591" s="139">
        <f>$G591</f>
        <v>4.0399999998044223E-3</v>
      </c>
      <c r="Q591" s="153">
        <f t="shared" si="75"/>
        <v>27376.957999999999</v>
      </c>
      <c r="S591" s="91">
        <f>S$16</f>
        <v>1</v>
      </c>
    </row>
    <row r="592" spans="1:19" s="139" customFormat="1" ht="12.95" customHeight="1">
      <c r="A592" s="20" t="s">
        <v>1956</v>
      </c>
      <c r="B592" s="21"/>
      <c r="C592" s="20">
        <v>42402.237999999998</v>
      </c>
      <c r="D592" s="20"/>
      <c r="E592" s="139">
        <f t="shared" si="73"/>
        <v>13574.998268593463</v>
      </c>
      <c r="F592" s="139">
        <f t="shared" si="74"/>
        <v>13575</v>
      </c>
      <c r="G592" s="139">
        <f t="shared" si="77"/>
        <v>-2.3500000024796464E-3</v>
      </c>
      <c r="I592" s="140">
        <f>$G592</f>
        <v>-2.3500000024796464E-3</v>
      </c>
      <c r="Q592" s="153">
        <f t="shared" si="75"/>
        <v>27383.737999999998</v>
      </c>
      <c r="S592" s="21">
        <f t="shared" ref="S592:S606" si="80">S$15</f>
        <v>0.1</v>
      </c>
    </row>
    <row r="593" spans="1:19" s="139" customFormat="1" ht="12.95" customHeight="1">
      <c r="A593" s="20" t="s">
        <v>1956</v>
      </c>
      <c r="B593" s="21"/>
      <c r="C593" s="20">
        <v>42402.239000000001</v>
      </c>
      <c r="D593" s="20"/>
      <c r="E593" s="139">
        <f t="shared" si="73"/>
        <v>13574.999005362204</v>
      </c>
      <c r="F593" s="139">
        <f t="shared" si="74"/>
        <v>13575</v>
      </c>
      <c r="G593" s="139">
        <f t="shared" si="77"/>
        <v>-1.3499999986379407E-3</v>
      </c>
      <c r="I593" s="140">
        <f>$G593</f>
        <v>-1.3499999986379407E-3</v>
      </c>
      <c r="Q593" s="153">
        <f t="shared" si="75"/>
        <v>27383.739000000001</v>
      </c>
      <c r="S593" s="21">
        <f t="shared" si="80"/>
        <v>0.1</v>
      </c>
    </row>
    <row r="594" spans="1:19" s="139" customFormat="1" ht="12.95" customHeight="1">
      <c r="A594" s="20" t="s">
        <v>1956</v>
      </c>
      <c r="B594" s="21"/>
      <c r="C594" s="20">
        <v>42402.250999999997</v>
      </c>
      <c r="D594" s="20"/>
      <c r="E594" s="139">
        <f t="shared" si="73"/>
        <v>13575.007846587063</v>
      </c>
      <c r="F594" s="139">
        <f t="shared" si="74"/>
        <v>13575</v>
      </c>
      <c r="G594" s="139">
        <f t="shared" si="77"/>
        <v>1.0649999996530823E-2</v>
      </c>
      <c r="I594" s="140">
        <f>$G594</f>
        <v>1.0649999996530823E-2</v>
      </c>
      <c r="Q594" s="153">
        <f t="shared" si="75"/>
        <v>27383.750999999997</v>
      </c>
      <c r="S594" s="21">
        <f t="shared" si="80"/>
        <v>0.1</v>
      </c>
    </row>
    <row r="595" spans="1:19" s="139" customFormat="1" ht="12.95" customHeight="1">
      <c r="A595" s="95" t="s">
        <v>388</v>
      </c>
      <c r="B595" s="29" t="s">
        <v>2053</v>
      </c>
      <c r="C595" s="95">
        <v>42403.599000000002</v>
      </c>
      <c r="D595" s="95" t="s">
        <v>2084</v>
      </c>
      <c r="E595" s="151">
        <f t="shared" si="73"/>
        <v>13576.00101084671</v>
      </c>
      <c r="F595" s="139">
        <f t="shared" si="74"/>
        <v>13576</v>
      </c>
      <c r="G595" s="139">
        <f t="shared" si="77"/>
        <v>1.3719999988097697E-3</v>
      </c>
      <c r="I595" s="140">
        <f>G595</f>
        <v>1.3719999988097697E-3</v>
      </c>
      <c r="Q595" s="153">
        <f t="shared" si="75"/>
        <v>27385.099000000002</v>
      </c>
      <c r="S595" s="21">
        <f t="shared" si="80"/>
        <v>0.1</v>
      </c>
    </row>
    <row r="596" spans="1:19" s="139" customFormat="1" ht="12.95" customHeight="1">
      <c r="A596" s="95" t="s">
        <v>388</v>
      </c>
      <c r="B596" s="29" t="s">
        <v>2053</v>
      </c>
      <c r="C596" s="95">
        <v>42407.686000000002</v>
      </c>
      <c r="D596" s="95" t="s">
        <v>2084</v>
      </c>
      <c r="E596" s="151">
        <f t="shared" si="73"/>
        <v>13579.0121846814</v>
      </c>
      <c r="F596" s="139">
        <f t="shared" si="74"/>
        <v>13579</v>
      </c>
      <c r="G596" s="139">
        <f t="shared" si="77"/>
        <v>1.6537999996216968E-2</v>
      </c>
      <c r="I596" s="140">
        <f>G596</f>
        <v>1.6537999996216968E-2</v>
      </c>
      <c r="Q596" s="153">
        <f t="shared" si="75"/>
        <v>27389.186000000002</v>
      </c>
      <c r="S596" s="21">
        <f t="shared" si="80"/>
        <v>0.1</v>
      </c>
    </row>
    <row r="597" spans="1:19" s="139" customFormat="1" ht="12.95" customHeight="1">
      <c r="A597" s="95" t="s">
        <v>418</v>
      </c>
      <c r="B597" s="29" t="s">
        <v>2053</v>
      </c>
      <c r="C597" s="95">
        <v>42422.601999999999</v>
      </c>
      <c r="D597" s="95" t="s">
        <v>2084</v>
      </c>
      <c r="E597" s="151">
        <f t="shared" ref="E597:E660" si="81">+(C597-C$7)/C$8</f>
        <v>13590.00182718647</v>
      </c>
      <c r="F597" s="139">
        <f t="shared" ref="F597:F660" si="82">ROUND(2*E597,0)/2</f>
        <v>13590</v>
      </c>
      <c r="G597" s="139">
        <f t="shared" si="77"/>
        <v>2.4799999955575913E-3</v>
      </c>
      <c r="I597" s="140">
        <f>G597</f>
        <v>2.4799999955575913E-3</v>
      </c>
      <c r="Q597" s="153">
        <f t="shared" si="75"/>
        <v>27404.101999999999</v>
      </c>
      <c r="S597" s="21">
        <f t="shared" si="80"/>
        <v>0.1</v>
      </c>
    </row>
    <row r="598" spans="1:19" s="139" customFormat="1" ht="12.95" customHeight="1">
      <c r="A598" s="95" t="s">
        <v>3290</v>
      </c>
      <c r="B598" s="29" t="s">
        <v>2053</v>
      </c>
      <c r="C598" s="95">
        <v>42425.302000000003</v>
      </c>
      <c r="D598" s="95" t="s">
        <v>2084</v>
      </c>
      <c r="E598" s="151">
        <f t="shared" si="81"/>
        <v>13591.991102780714</v>
      </c>
      <c r="F598" s="139">
        <f t="shared" si="82"/>
        <v>13592</v>
      </c>
      <c r="G598" s="139">
        <f t="shared" si="77"/>
        <v>-1.2075999999069609E-2</v>
      </c>
      <c r="I598" s="140">
        <f>G598</f>
        <v>-1.2075999999069609E-2</v>
      </c>
      <c r="Q598" s="153">
        <f t="shared" si="75"/>
        <v>27406.802000000003</v>
      </c>
      <c r="S598" s="21">
        <f t="shared" si="80"/>
        <v>0.1</v>
      </c>
    </row>
    <row r="599" spans="1:19" s="139" customFormat="1" ht="12.95" customHeight="1">
      <c r="A599" s="20" t="s">
        <v>1957</v>
      </c>
      <c r="B599" s="21"/>
      <c r="C599" s="20">
        <v>42425.313999999998</v>
      </c>
      <c r="D599" s="20"/>
      <c r="E599" s="139">
        <f t="shared" si="81"/>
        <v>13591.999944005574</v>
      </c>
      <c r="F599" s="139">
        <f t="shared" si="82"/>
        <v>13592</v>
      </c>
      <c r="G599" s="139">
        <f t="shared" si="77"/>
        <v>-7.6000003900844604E-5</v>
      </c>
      <c r="I599" s="140">
        <f>$G599</f>
        <v>-7.6000003900844604E-5</v>
      </c>
      <c r="Q599" s="153">
        <f t="shared" si="75"/>
        <v>27406.813999999998</v>
      </c>
      <c r="S599" s="21">
        <f t="shared" si="80"/>
        <v>0.1</v>
      </c>
    </row>
    <row r="600" spans="1:19" s="139" customFormat="1" ht="12.95" customHeight="1">
      <c r="A600" s="20" t="s">
        <v>1957</v>
      </c>
      <c r="B600" s="21"/>
      <c r="C600" s="20">
        <v>42433.459000000003</v>
      </c>
      <c r="D600" s="20"/>
      <c r="E600" s="139">
        <f t="shared" si="81"/>
        <v>13598.000925381537</v>
      </c>
      <c r="F600" s="139">
        <f t="shared" si="82"/>
        <v>13598</v>
      </c>
      <c r="G600" s="139">
        <f t="shared" si="77"/>
        <v>1.2560000031953678E-3</v>
      </c>
      <c r="I600" s="140">
        <f>$G600</f>
        <v>1.2560000031953678E-3</v>
      </c>
      <c r="Q600" s="153">
        <f t="shared" si="75"/>
        <v>27414.959000000003</v>
      </c>
      <c r="S600" s="21">
        <f t="shared" si="80"/>
        <v>0.1</v>
      </c>
    </row>
    <row r="601" spans="1:19" s="139" customFormat="1" ht="12.95" customHeight="1">
      <c r="A601" s="95" t="s">
        <v>418</v>
      </c>
      <c r="B601" s="29" t="s">
        <v>2053</v>
      </c>
      <c r="C601" s="95">
        <v>42445.677000000003</v>
      </c>
      <c r="D601" s="95" t="s">
        <v>2084</v>
      </c>
      <c r="E601" s="151">
        <f t="shared" si="81"/>
        <v>13607.002765829846</v>
      </c>
      <c r="F601" s="139">
        <f t="shared" si="82"/>
        <v>13607</v>
      </c>
      <c r="G601" s="139">
        <f t="shared" si="77"/>
        <v>3.7539999975706451E-3</v>
      </c>
      <c r="I601" s="140">
        <f>G601</f>
        <v>3.7539999975706451E-3</v>
      </c>
      <c r="Q601" s="153">
        <f t="shared" ref="Q601:Q664" si="83">+C601-15018.5</f>
        <v>27427.177000000003</v>
      </c>
      <c r="S601" s="21">
        <f t="shared" si="80"/>
        <v>0.1</v>
      </c>
    </row>
    <row r="602" spans="1:19" s="139" customFormat="1" ht="12.95" customHeight="1">
      <c r="A602" s="95" t="s">
        <v>418</v>
      </c>
      <c r="B602" s="29" t="s">
        <v>2053</v>
      </c>
      <c r="C602" s="95">
        <v>42456.533000000003</v>
      </c>
      <c r="D602" s="95" t="s">
        <v>2084</v>
      </c>
      <c r="E602" s="151">
        <f t="shared" si="81"/>
        <v>13615.001127256171</v>
      </c>
      <c r="F602" s="139">
        <f t="shared" si="82"/>
        <v>13615</v>
      </c>
      <c r="G602" s="139">
        <f t="shared" si="77"/>
        <v>1.5300000013667159E-3</v>
      </c>
      <c r="I602" s="140">
        <f>G602</f>
        <v>1.5300000013667159E-3</v>
      </c>
      <c r="Q602" s="153">
        <f t="shared" si="83"/>
        <v>27438.033000000003</v>
      </c>
      <c r="S602" s="21">
        <f t="shared" si="80"/>
        <v>0.1</v>
      </c>
    </row>
    <row r="603" spans="1:19" s="139" customFormat="1" ht="12.95" customHeight="1">
      <c r="A603" s="20" t="s">
        <v>1958</v>
      </c>
      <c r="B603" s="21"/>
      <c r="C603" s="20">
        <v>42459.247000000003</v>
      </c>
      <c r="D603" s="20"/>
      <c r="E603" s="139">
        <f t="shared" si="81"/>
        <v>13617.000717612753</v>
      </c>
      <c r="F603" s="139">
        <f t="shared" si="82"/>
        <v>13617</v>
      </c>
      <c r="G603" s="139">
        <f t="shared" si="77"/>
        <v>9.7400000231573358E-4</v>
      </c>
      <c r="I603" s="140">
        <f>$G603</f>
        <v>9.7400000231573358E-4</v>
      </c>
      <c r="Q603" s="153">
        <f t="shared" si="83"/>
        <v>27440.747000000003</v>
      </c>
      <c r="S603" s="21">
        <f t="shared" si="80"/>
        <v>0.1</v>
      </c>
    </row>
    <row r="604" spans="1:19" s="139" customFormat="1" ht="12.95" customHeight="1">
      <c r="A604" s="20" t="s">
        <v>1958</v>
      </c>
      <c r="B604" s="21"/>
      <c r="C604" s="20">
        <v>42501.322</v>
      </c>
      <c r="D604" s="20"/>
      <c r="E604" s="139">
        <f t="shared" si="81"/>
        <v>13648.00026228967</v>
      </c>
      <c r="F604" s="139">
        <f t="shared" si="82"/>
        <v>13648</v>
      </c>
      <c r="G604" s="139">
        <f t="shared" si="77"/>
        <v>3.5600000410340726E-4</v>
      </c>
      <c r="I604" s="140">
        <f>$G604</f>
        <v>3.5600000410340726E-4</v>
      </c>
      <c r="Q604" s="153">
        <f t="shared" si="83"/>
        <v>27482.822</v>
      </c>
      <c r="S604" s="21">
        <f t="shared" si="80"/>
        <v>0.1</v>
      </c>
    </row>
    <row r="605" spans="1:19" s="139" customFormat="1" ht="12.95" customHeight="1">
      <c r="A605" s="20" t="s">
        <v>1959</v>
      </c>
      <c r="B605" s="21"/>
      <c r="C605" s="20">
        <v>42638.415000000001</v>
      </c>
      <c r="D605" s="20"/>
      <c r="E605" s="139">
        <f t="shared" si="81"/>
        <v>13749.006098971618</v>
      </c>
      <c r="F605" s="139">
        <f t="shared" si="82"/>
        <v>13749</v>
      </c>
      <c r="G605" s="139">
        <f t="shared" si="77"/>
        <v>8.2780000011553057E-3</v>
      </c>
      <c r="I605" s="140">
        <f>$G605</f>
        <v>8.2780000011553057E-3</v>
      </c>
      <c r="Q605" s="153">
        <f t="shared" si="83"/>
        <v>27619.915000000001</v>
      </c>
      <c r="S605" s="21">
        <f t="shared" si="80"/>
        <v>0.1</v>
      </c>
    </row>
    <row r="606" spans="1:19" s="139" customFormat="1" ht="12.95" customHeight="1">
      <c r="A606" s="95" t="s">
        <v>418</v>
      </c>
      <c r="B606" s="29" t="s">
        <v>2053</v>
      </c>
      <c r="C606" s="95">
        <v>42658.767</v>
      </c>
      <c r="D606" s="95" t="s">
        <v>2084</v>
      </c>
      <c r="E606" s="151">
        <f t="shared" si="81"/>
        <v>13764.000816339762</v>
      </c>
      <c r="F606" s="139">
        <f t="shared" si="82"/>
        <v>13764</v>
      </c>
      <c r="G606" s="139">
        <f t="shared" si="77"/>
        <v>1.1080000040237792E-3</v>
      </c>
      <c r="I606" s="140">
        <f>G606</f>
        <v>1.1080000040237792E-3</v>
      </c>
      <c r="Q606" s="153">
        <f t="shared" si="83"/>
        <v>27640.267</v>
      </c>
      <c r="S606" s="21">
        <f t="shared" si="80"/>
        <v>0.1</v>
      </c>
    </row>
    <row r="607" spans="1:19" s="139" customFormat="1" ht="12.95" customHeight="1">
      <c r="A607" s="20" t="s">
        <v>1960</v>
      </c>
      <c r="B607" s="21"/>
      <c r="C607" s="20">
        <v>42665.55</v>
      </c>
      <c r="D607" s="20"/>
      <c r="E607" s="139">
        <f t="shared" si="81"/>
        <v>13768.998318693741</v>
      </c>
      <c r="F607" s="139">
        <f t="shared" si="82"/>
        <v>13769</v>
      </c>
      <c r="G607" s="139">
        <f t="shared" si="77"/>
        <v>-2.2820000012870878E-3</v>
      </c>
      <c r="I607" s="140"/>
      <c r="J607" s="139">
        <f>$G607</f>
        <v>-2.2820000012870878E-3</v>
      </c>
      <c r="Q607" s="153">
        <f t="shared" si="83"/>
        <v>27647.050000000003</v>
      </c>
      <c r="S607" s="91">
        <f>S$16</f>
        <v>1</v>
      </c>
    </row>
    <row r="608" spans="1:19" s="139" customFormat="1" ht="12.95" customHeight="1">
      <c r="A608" s="95" t="s">
        <v>418</v>
      </c>
      <c r="B608" s="29" t="s">
        <v>2053</v>
      </c>
      <c r="C608" s="95">
        <v>42669.624000000003</v>
      </c>
      <c r="D608" s="95" t="s">
        <v>2084</v>
      </c>
      <c r="E608" s="151">
        <f t="shared" si="81"/>
        <v>13771.999914534828</v>
      </c>
      <c r="F608" s="139">
        <f t="shared" si="82"/>
        <v>13772</v>
      </c>
      <c r="G608" s="139">
        <f t="shared" si="77"/>
        <v>-1.15999995614402E-4</v>
      </c>
      <c r="I608" s="140">
        <f>G608</f>
        <v>-1.15999995614402E-4</v>
      </c>
      <c r="Q608" s="153">
        <f t="shared" si="83"/>
        <v>27651.124000000003</v>
      </c>
      <c r="S608" s="21">
        <f>S$15</f>
        <v>0.1</v>
      </c>
    </row>
    <row r="609" spans="1:19" s="139" customFormat="1" ht="12.95" customHeight="1">
      <c r="A609" s="20" t="s">
        <v>1960</v>
      </c>
      <c r="B609" s="21"/>
      <c r="C609" s="20">
        <v>42684.55</v>
      </c>
      <c r="D609" s="20"/>
      <c r="E609" s="139">
        <f t="shared" si="81"/>
        <v>13782.996924727287</v>
      </c>
      <c r="F609" s="139">
        <f t="shared" si="82"/>
        <v>13783</v>
      </c>
      <c r="G609" s="139">
        <f t="shared" si="77"/>
        <v>-4.1740000015124679E-3</v>
      </c>
      <c r="I609" s="140"/>
      <c r="J609" s="139">
        <f>$G609</f>
        <v>-4.1740000015124679E-3</v>
      </c>
      <c r="Q609" s="153">
        <f t="shared" si="83"/>
        <v>27666.050000000003</v>
      </c>
      <c r="S609" s="91">
        <f>S$16</f>
        <v>1</v>
      </c>
    </row>
    <row r="610" spans="1:19" s="139" customFormat="1" ht="12.95" customHeight="1">
      <c r="A610" s="95" t="s">
        <v>418</v>
      </c>
      <c r="B610" s="29" t="s">
        <v>2053</v>
      </c>
      <c r="C610" s="95">
        <v>42684.555</v>
      </c>
      <c r="D610" s="95" t="s">
        <v>2084</v>
      </c>
      <c r="E610" s="151">
        <f t="shared" si="81"/>
        <v>13783.000608570977</v>
      </c>
      <c r="F610" s="139">
        <f t="shared" si="82"/>
        <v>13783</v>
      </c>
      <c r="G610" s="139">
        <f t="shared" si="77"/>
        <v>8.259999958681874E-4</v>
      </c>
      <c r="I610" s="140">
        <f>G610</f>
        <v>8.259999958681874E-4</v>
      </c>
      <c r="Q610" s="153">
        <f t="shared" si="83"/>
        <v>27666.055</v>
      </c>
      <c r="S610" s="21">
        <f>S$15</f>
        <v>0.1</v>
      </c>
    </row>
    <row r="611" spans="1:19" s="139" customFormat="1" ht="12.95" customHeight="1">
      <c r="A611" s="95" t="s">
        <v>418</v>
      </c>
      <c r="B611" s="29" t="s">
        <v>2053</v>
      </c>
      <c r="C611" s="95">
        <v>42692.696000000004</v>
      </c>
      <c r="D611" s="95" t="s">
        <v>2084</v>
      </c>
      <c r="E611" s="151">
        <f t="shared" si="81"/>
        <v>13788.998642871986</v>
      </c>
      <c r="F611" s="139">
        <f t="shared" si="82"/>
        <v>13789</v>
      </c>
      <c r="G611" s="139">
        <f t="shared" si="77"/>
        <v>-1.8419999978505075E-3</v>
      </c>
      <c r="I611" s="140">
        <f>G611</f>
        <v>-1.8419999978505075E-3</v>
      </c>
      <c r="Q611" s="153">
        <f t="shared" si="83"/>
        <v>27674.196000000004</v>
      </c>
      <c r="S611" s="21">
        <f>S$15</f>
        <v>0.1</v>
      </c>
    </row>
    <row r="612" spans="1:19" s="139" customFormat="1" ht="12.95" customHeight="1">
      <c r="A612" s="20" t="s">
        <v>1960</v>
      </c>
      <c r="B612" s="21"/>
      <c r="C612" s="20">
        <v>42707.625999999997</v>
      </c>
      <c r="D612" s="20"/>
      <c r="E612" s="139">
        <f t="shared" si="81"/>
        <v>13799.998600139394</v>
      </c>
      <c r="F612" s="139">
        <f t="shared" si="82"/>
        <v>13800</v>
      </c>
      <c r="G612" s="139">
        <f t="shared" si="77"/>
        <v>-1.9000000029336661E-3</v>
      </c>
      <c r="I612" s="140"/>
      <c r="J612" s="139">
        <f>$G612</f>
        <v>-1.9000000029336661E-3</v>
      </c>
      <c r="Q612" s="153">
        <f t="shared" si="83"/>
        <v>27689.125999999997</v>
      </c>
      <c r="S612" s="91">
        <f>S$16</f>
        <v>1</v>
      </c>
    </row>
    <row r="613" spans="1:19" s="139" customFormat="1" ht="12.95" customHeight="1">
      <c r="A613" s="20" t="s">
        <v>1961</v>
      </c>
      <c r="B613" s="21"/>
      <c r="C613" s="20">
        <v>42710.341</v>
      </c>
      <c r="D613" s="20"/>
      <c r="E613" s="139">
        <f t="shared" si="81"/>
        <v>13801.998927264716</v>
      </c>
      <c r="F613" s="139">
        <f t="shared" si="82"/>
        <v>13802</v>
      </c>
      <c r="G613" s="139">
        <f t="shared" si="77"/>
        <v>-1.4559999981429428E-3</v>
      </c>
      <c r="I613" s="140">
        <f>$G613</f>
        <v>-1.4559999981429428E-3</v>
      </c>
      <c r="Q613" s="153">
        <f t="shared" si="83"/>
        <v>27691.841</v>
      </c>
      <c r="S613" s="21">
        <f>S$15</f>
        <v>0.1</v>
      </c>
    </row>
    <row r="614" spans="1:19" s="139" customFormat="1" ht="12.95" customHeight="1">
      <c r="A614" s="20" t="s">
        <v>1961</v>
      </c>
      <c r="B614" s="21"/>
      <c r="C614" s="20">
        <v>42710.343999999997</v>
      </c>
      <c r="D614" s="20"/>
      <c r="E614" s="139">
        <f t="shared" si="81"/>
        <v>13802.001137570929</v>
      </c>
      <c r="F614" s="139">
        <f t="shared" si="82"/>
        <v>13802</v>
      </c>
      <c r="G614" s="139">
        <f t="shared" si="77"/>
        <v>1.5439999988302588E-3</v>
      </c>
      <c r="I614" s="140">
        <f>$G614</f>
        <v>1.5439999988302588E-3</v>
      </c>
      <c r="Q614" s="153">
        <f t="shared" si="83"/>
        <v>27691.843999999997</v>
      </c>
      <c r="S614" s="21">
        <f>S$15</f>
        <v>0.1</v>
      </c>
    </row>
    <row r="615" spans="1:19" s="139" customFormat="1" ht="12.95" customHeight="1">
      <c r="A615" s="95" t="s">
        <v>418</v>
      </c>
      <c r="B615" s="29" t="s">
        <v>2053</v>
      </c>
      <c r="C615" s="95">
        <v>42722.555</v>
      </c>
      <c r="D615" s="95" t="s">
        <v>2084</v>
      </c>
      <c r="E615" s="151">
        <f t="shared" si="81"/>
        <v>13810.997820638071</v>
      </c>
      <c r="F615" s="139">
        <f t="shared" si="82"/>
        <v>13811</v>
      </c>
      <c r="G615" s="139">
        <f t="shared" si="77"/>
        <v>-2.9580000045825727E-3</v>
      </c>
      <c r="I615" s="140">
        <f>G615</f>
        <v>-2.9580000045825727E-3</v>
      </c>
      <c r="Q615" s="153">
        <f t="shared" si="83"/>
        <v>27704.055</v>
      </c>
      <c r="S615" s="21">
        <f>S$15</f>
        <v>0.1</v>
      </c>
    </row>
    <row r="616" spans="1:19" s="139" customFormat="1" ht="12.95" customHeight="1">
      <c r="A616" s="20" t="s">
        <v>1960</v>
      </c>
      <c r="B616" s="21"/>
      <c r="C616" s="20">
        <v>42722.557999999997</v>
      </c>
      <c r="D616" s="20"/>
      <c r="E616" s="139">
        <f t="shared" si="81"/>
        <v>13811.000030944284</v>
      </c>
      <c r="F616" s="139">
        <f t="shared" si="82"/>
        <v>13811</v>
      </c>
      <c r="G616" s="139">
        <f t="shared" si="77"/>
        <v>4.1999992390628904E-5</v>
      </c>
      <c r="I616" s="140"/>
      <c r="J616" s="139">
        <f>$G616</f>
        <v>4.1999992390628904E-5</v>
      </c>
      <c r="Q616" s="153">
        <f t="shared" si="83"/>
        <v>27704.057999999997</v>
      </c>
      <c r="S616" s="91">
        <f>S$16</f>
        <v>1</v>
      </c>
    </row>
    <row r="617" spans="1:19" s="139" customFormat="1" ht="12.95" customHeight="1">
      <c r="A617" s="95" t="s">
        <v>471</v>
      </c>
      <c r="B617" s="29" t="s">
        <v>2053</v>
      </c>
      <c r="C617" s="95">
        <v>42725.271000000001</v>
      </c>
      <c r="D617" s="95" t="s">
        <v>2084</v>
      </c>
      <c r="E617" s="151">
        <f t="shared" si="81"/>
        <v>13812.99888453213</v>
      </c>
      <c r="F617" s="139">
        <f t="shared" si="82"/>
        <v>13813</v>
      </c>
      <c r="G617" s="139">
        <f t="shared" si="77"/>
        <v>-1.5139999959501438E-3</v>
      </c>
      <c r="I617" s="140">
        <f>G617</f>
        <v>-1.5139999959501438E-3</v>
      </c>
      <c r="Q617" s="153">
        <f t="shared" si="83"/>
        <v>27706.771000000001</v>
      </c>
      <c r="S617" s="21">
        <f>S$15</f>
        <v>0.1</v>
      </c>
    </row>
    <row r="618" spans="1:19" s="139" customFormat="1" ht="12.95" customHeight="1">
      <c r="A618" s="20" t="s">
        <v>1962</v>
      </c>
      <c r="B618" s="21"/>
      <c r="C618" s="20">
        <v>42725.271099999998</v>
      </c>
      <c r="D618" s="20"/>
      <c r="E618" s="139">
        <f t="shared" si="81"/>
        <v>13812.998958209002</v>
      </c>
      <c r="F618" s="139">
        <f t="shared" si="82"/>
        <v>13813</v>
      </c>
      <c r="G618" s="139">
        <f t="shared" si="77"/>
        <v>-1.4139999984763563E-3</v>
      </c>
      <c r="I618" s="140"/>
      <c r="J618" s="139">
        <f>$G618</f>
        <v>-1.4139999984763563E-3</v>
      </c>
      <c r="Q618" s="153">
        <f t="shared" si="83"/>
        <v>27706.771099999998</v>
      </c>
      <c r="S618" s="91">
        <f>S$16</f>
        <v>1</v>
      </c>
    </row>
    <row r="619" spans="1:19" s="139" customFormat="1" ht="12.95" customHeight="1">
      <c r="A619" s="20" t="s">
        <v>1961</v>
      </c>
      <c r="B619" s="21"/>
      <c r="C619" s="20">
        <v>42725.279999999999</v>
      </c>
      <c r="D619" s="20"/>
      <c r="E619" s="139">
        <f t="shared" si="81"/>
        <v>13813.005515450775</v>
      </c>
      <c r="F619" s="139">
        <f t="shared" si="82"/>
        <v>13813</v>
      </c>
      <c r="G619" s="139">
        <f t="shared" si="77"/>
        <v>7.4860000022454187E-3</v>
      </c>
      <c r="I619" s="140">
        <f>$G619</f>
        <v>7.4860000022454187E-3</v>
      </c>
      <c r="Q619" s="153">
        <f t="shared" si="83"/>
        <v>27706.78</v>
      </c>
      <c r="S619" s="21">
        <f>S$15</f>
        <v>0.1</v>
      </c>
    </row>
    <row r="620" spans="1:19" s="139" customFormat="1" ht="12.95" customHeight="1">
      <c r="A620" s="20" t="s">
        <v>1961</v>
      </c>
      <c r="B620" s="21"/>
      <c r="C620" s="20">
        <v>42725.281999999999</v>
      </c>
      <c r="D620" s="20"/>
      <c r="E620" s="139">
        <f t="shared" si="81"/>
        <v>13813.006988988254</v>
      </c>
      <c r="F620" s="139">
        <f t="shared" si="82"/>
        <v>13813</v>
      </c>
      <c r="G620" s="139">
        <f t="shared" si="77"/>
        <v>9.4860000026528724E-3</v>
      </c>
      <c r="I620" s="140">
        <f>$G620</f>
        <v>9.4860000026528724E-3</v>
      </c>
      <c r="Q620" s="153">
        <f t="shared" si="83"/>
        <v>27706.781999999999</v>
      </c>
      <c r="S620" s="21">
        <f>S$15</f>
        <v>0.1</v>
      </c>
    </row>
    <row r="621" spans="1:19" s="139" customFormat="1" ht="12.95" customHeight="1">
      <c r="A621" s="95" t="s">
        <v>418</v>
      </c>
      <c r="B621" s="29" t="s">
        <v>2053</v>
      </c>
      <c r="C621" s="95">
        <v>42726.631999999998</v>
      </c>
      <c r="D621" s="95" t="s">
        <v>2084</v>
      </c>
      <c r="E621" s="151">
        <f t="shared" si="81"/>
        <v>13814.001626785373</v>
      </c>
      <c r="F621" s="139">
        <f t="shared" si="82"/>
        <v>13814</v>
      </c>
      <c r="G621" s="139">
        <f t="shared" si="77"/>
        <v>2.2079999980633147E-3</v>
      </c>
      <c r="I621" s="140">
        <f>G621</f>
        <v>2.2079999980633147E-3</v>
      </c>
      <c r="Q621" s="153">
        <f t="shared" si="83"/>
        <v>27708.131999999998</v>
      </c>
      <c r="S621" s="21">
        <f>S$15</f>
        <v>0.1</v>
      </c>
    </row>
    <row r="622" spans="1:19" s="139" customFormat="1" ht="12.95" customHeight="1">
      <c r="A622" s="20" t="s">
        <v>1962</v>
      </c>
      <c r="B622" s="21"/>
      <c r="C622" s="20">
        <v>42726.632700000002</v>
      </c>
      <c r="D622" s="20"/>
      <c r="E622" s="139">
        <f t="shared" si="81"/>
        <v>13814.002142523494</v>
      </c>
      <c r="F622" s="139">
        <f t="shared" si="82"/>
        <v>13814</v>
      </c>
      <c r="G622" s="139">
        <f t="shared" si="77"/>
        <v>2.9080000022077002E-3</v>
      </c>
      <c r="I622" s="140"/>
      <c r="J622" s="139">
        <f>$G622</f>
        <v>2.9080000022077002E-3</v>
      </c>
      <c r="Q622" s="153">
        <f t="shared" si="83"/>
        <v>27708.132700000002</v>
      </c>
      <c r="S622" s="91">
        <f>S$16</f>
        <v>1</v>
      </c>
    </row>
    <row r="623" spans="1:19" s="139" customFormat="1" ht="12.95" customHeight="1">
      <c r="A623" s="95" t="s">
        <v>471</v>
      </c>
      <c r="B623" s="29" t="s">
        <v>2053</v>
      </c>
      <c r="C623" s="95">
        <v>42726.633000000002</v>
      </c>
      <c r="D623" s="95" t="s">
        <v>2084</v>
      </c>
      <c r="E623" s="151">
        <f t="shared" si="81"/>
        <v>13814.002363554115</v>
      </c>
      <c r="F623" s="139">
        <f t="shared" si="82"/>
        <v>13814</v>
      </c>
      <c r="G623" s="139">
        <f t="shared" si="77"/>
        <v>3.2080000019050203E-3</v>
      </c>
      <c r="I623" s="140">
        <f>G623</f>
        <v>3.2080000019050203E-3</v>
      </c>
      <c r="Q623" s="153">
        <f t="shared" si="83"/>
        <v>27708.133000000002</v>
      </c>
      <c r="S623" s="21">
        <f>S$15</f>
        <v>0.1</v>
      </c>
    </row>
    <row r="624" spans="1:19" s="139" customFormat="1" ht="12.95" customHeight="1">
      <c r="A624" s="20" t="s">
        <v>1961</v>
      </c>
      <c r="B624" s="21"/>
      <c r="C624" s="20">
        <v>42729.345999999998</v>
      </c>
      <c r="D624" s="20"/>
      <c r="E624" s="139">
        <f t="shared" si="81"/>
        <v>13816.001217141955</v>
      </c>
      <c r="F624" s="139">
        <f t="shared" si="82"/>
        <v>13816</v>
      </c>
      <c r="G624" s="139">
        <f t="shared" si="77"/>
        <v>1.6519999990123324E-3</v>
      </c>
      <c r="I624" s="140">
        <f>$G624</f>
        <v>1.6519999990123324E-3</v>
      </c>
      <c r="Q624" s="153">
        <f t="shared" si="83"/>
        <v>27710.845999999998</v>
      </c>
      <c r="S624" s="21">
        <f>S$15</f>
        <v>0.1</v>
      </c>
    </row>
    <row r="625" spans="1:19" s="139" customFormat="1" ht="12.95" customHeight="1">
      <c r="A625" s="20" t="s">
        <v>1961</v>
      </c>
      <c r="B625" s="21"/>
      <c r="C625" s="20">
        <v>42729.355000000003</v>
      </c>
      <c r="D625" s="20"/>
      <c r="E625" s="139">
        <f t="shared" si="81"/>
        <v>13816.007848060606</v>
      </c>
      <c r="F625" s="139">
        <f t="shared" si="82"/>
        <v>13816</v>
      </c>
      <c r="G625" s="139">
        <f t="shared" si="77"/>
        <v>1.0652000004483853E-2</v>
      </c>
      <c r="I625" s="140">
        <f>$G625</f>
        <v>1.0652000004483853E-2</v>
      </c>
      <c r="Q625" s="153">
        <f t="shared" si="83"/>
        <v>27710.855000000003</v>
      </c>
      <c r="S625" s="21">
        <f>S$15</f>
        <v>0.1</v>
      </c>
    </row>
    <row r="626" spans="1:19" s="139" customFormat="1" ht="12.95" customHeight="1">
      <c r="A626" s="20" t="s">
        <v>1961</v>
      </c>
      <c r="B626" s="21"/>
      <c r="C626" s="20">
        <v>42740.205000000002</v>
      </c>
      <c r="D626" s="20"/>
      <c r="E626" s="139">
        <f t="shared" si="81"/>
        <v>13824.001788874499</v>
      </c>
      <c r="F626" s="139">
        <f t="shared" si="82"/>
        <v>13824</v>
      </c>
      <c r="G626" s="139">
        <f t="shared" si="77"/>
        <v>2.4279999997816049E-3</v>
      </c>
      <c r="I626" s="140">
        <f>$G626</f>
        <v>2.4279999997816049E-3</v>
      </c>
      <c r="Q626" s="153">
        <f t="shared" si="83"/>
        <v>27721.705000000002</v>
      </c>
      <c r="S626" s="21">
        <f>S$15</f>
        <v>0.1</v>
      </c>
    </row>
    <row r="627" spans="1:19" s="139" customFormat="1" ht="12.95" customHeight="1">
      <c r="A627" s="20" t="s">
        <v>1963</v>
      </c>
      <c r="B627" s="21"/>
      <c r="C627" s="20">
        <v>42742.247600000002</v>
      </c>
      <c r="D627" s="20"/>
      <c r="E627" s="139">
        <f t="shared" si="81"/>
        <v>13825.506712699978</v>
      </c>
      <c r="F627" s="139">
        <f t="shared" si="82"/>
        <v>13825.5</v>
      </c>
      <c r="G627" s="139">
        <f t="shared" si="77"/>
        <v>9.111000006669201E-3</v>
      </c>
      <c r="I627" s="140"/>
      <c r="J627" s="139">
        <f>$G627</f>
        <v>9.111000006669201E-3</v>
      </c>
      <c r="Q627" s="153">
        <f t="shared" si="83"/>
        <v>27723.747600000002</v>
      </c>
      <c r="S627" s="91">
        <f>S$16</f>
        <v>1</v>
      </c>
    </row>
    <row r="628" spans="1:19" s="139" customFormat="1" ht="12.95" customHeight="1">
      <c r="A628" s="20" t="s">
        <v>1961</v>
      </c>
      <c r="B628" s="21"/>
      <c r="C628" s="20">
        <v>42744.275000000001</v>
      </c>
      <c r="D628" s="20"/>
      <c r="E628" s="139">
        <f t="shared" si="81"/>
        <v>13827.00043764063</v>
      </c>
      <c r="F628" s="139">
        <f t="shared" si="82"/>
        <v>13827</v>
      </c>
      <c r="G628" s="139">
        <f t="shared" ref="G628:G635" si="84">+C628-(C$7+F628*C$8)</f>
        <v>5.9400000463938341E-4</v>
      </c>
      <c r="I628" s="140">
        <f>$G628</f>
        <v>5.9400000463938341E-4</v>
      </c>
      <c r="Q628" s="153">
        <f t="shared" si="83"/>
        <v>27725.775000000001</v>
      </c>
      <c r="S628" s="21">
        <f t="shared" ref="S628:S635" si="85">S$15</f>
        <v>0.1</v>
      </c>
    </row>
    <row r="629" spans="1:19" s="139" customFormat="1" ht="12.95" customHeight="1">
      <c r="A629" s="95" t="s">
        <v>418</v>
      </c>
      <c r="B629" s="29" t="s">
        <v>2053</v>
      </c>
      <c r="C629" s="95">
        <v>42745.627</v>
      </c>
      <c r="D629" s="95" t="s">
        <v>2084</v>
      </c>
      <c r="E629" s="151">
        <f t="shared" si="81"/>
        <v>13827.996548975229</v>
      </c>
      <c r="F629" s="139">
        <f t="shared" si="82"/>
        <v>13828</v>
      </c>
      <c r="G629" s="139">
        <f t="shared" si="84"/>
        <v>-4.6839999995427206E-3</v>
      </c>
      <c r="I629" s="140">
        <f>G629</f>
        <v>-4.6839999995427206E-3</v>
      </c>
      <c r="Q629" s="153">
        <f t="shared" si="83"/>
        <v>27727.127</v>
      </c>
      <c r="S629" s="21">
        <f t="shared" si="85"/>
        <v>0.1</v>
      </c>
    </row>
    <row r="630" spans="1:19" s="139" customFormat="1" ht="12.95" customHeight="1">
      <c r="A630" s="20" t="s">
        <v>1964</v>
      </c>
      <c r="B630" s="21"/>
      <c r="C630" s="20">
        <v>42752.417000000001</v>
      </c>
      <c r="D630" s="20"/>
      <c r="E630" s="139">
        <f t="shared" si="81"/>
        <v>13832.999208710375</v>
      </c>
      <c r="F630" s="139">
        <f t="shared" si="82"/>
        <v>13833</v>
      </c>
      <c r="G630" s="139">
        <f t="shared" si="84"/>
        <v>-1.0739999997895211E-3</v>
      </c>
      <c r="I630" s="140">
        <f>$G630</f>
        <v>-1.0739999997895211E-3</v>
      </c>
      <c r="Q630" s="153">
        <f t="shared" si="83"/>
        <v>27733.917000000001</v>
      </c>
      <c r="S630" s="21">
        <f t="shared" si="85"/>
        <v>0.1</v>
      </c>
    </row>
    <row r="631" spans="1:19" s="139" customFormat="1" ht="12.95" customHeight="1">
      <c r="A631" s="95" t="s">
        <v>418</v>
      </c>
      <c r="B631" s="29" t="s">
        <v>2053</v>
      </c>
      <c r="C631" s="95">
        <v>42768.703000000001</v>
      </c>
      <c r="D631" s="95" t="s">
        <v>2084</v>
      </c>
      <c r="E631" s="151">
        <f t="shared" si="81"/>
        <v>13844.99822438734</v>
      </c>
      <c r="F631" s="139">
        <f t="shared" si="82"/>
        <v>13845</v>
      </c>
      <c r="G631" s="139">
        <f t="shared" si="84"/>
        <v>-2.4100000009639189E-3</v>
      </c>
      <c r="I631" s="140">
        <f>G631</f>
        <v>-2.4100000009639189E-3</v>
      </c>
      <c r="Q631" s="153">
        <f t="shared" si="83"/>
        <v>27750.203000000001</v>
      </c>
      <c r="S631" s="21">
        <f t="shared" si="85"/>
        <v>0.1</v>
      </c>
    </row>
    <row r="632" spans="1:19" s="139" customFormat="1" ht="12.95" customHeight="1">
      <c r="A632" s="95" t="s">
        <v>418</v>
      </c>
      <c r="B632" s="29" t="s">
        <v>2053</v>
      </c>
      <c r="C632" s="95">
        <v>42768.707000000002</v>
      </c>
      <c r="D632" s="95" t="s">
        <v>2084</v>
      </c>
      <c r="E632" s="151">
        <f t="shared" si="81"/>
        <v>13845.001171462296</v>
      </c>
      <c r="F632" s="139">
        <f t="shared" si="82"/>
        <v>13845</v>
      </c>
      <c r="G632" s="139">
        <f t="shared" si="84"/>
        <v>1.5899999998509884E-3</v>
      </c>
      <c r="I632" s="140">
        <f>G632</f>
        <v>1.5899999998509884E-3</v>
      </c>
      <c r="Q632" s="153">
        <f t="shared" si="83"/>
        <v>27750.207000000002</v>
      </c>
      <c r="S632" s="21">
        <f t="shared" si="85"/>
        <v>0.1</v>
      </c>
    </row>
    <row r="633" spans="1:19" s="139" customFormat="1" ht="12.95" customHeight="1">
      <c r="A633" s="20" t="s">
        <v>1965</v>
      </c>
      <c r="B633" s="21"/>
      <c r="C633" s="20">
        <v>42782.279000000002</v>
      </c>
      <c r="D633" s="20"/>
      <c r="E633" s="139">
        <f t="shared" si="81"/>
        <v>13855.00059678268</v>
      </c>
      <c r="F633" s="139">
        <f t="shared" si="82"/>
        <v>13855</v>
      </c>
      <c r="G633" s="139">
        <f t="shared" si="84"/>
        <v>8.1000000500353053E-4</v>
      </c>
      <c r="I633" s="140">
        <f>$G633</f>
        <v>8.1000000500353053E-4</v>
      </c>
      <c r="Q633" s="153">
        <f t="shared" si="83"/>
        <v>27763.779000000002</v>
      </c>
      <c r="S633" s="21">
        <f t="shared" si="85"/>
        <v>0.1</v>
      </c>
    </row>
    <row r="634" spans="1:19" s="139" customFormat="1" ht="12.95" customHeight="1">
      <c r="A634" s="20" t="s">
        <v>1965</v>
      </c>
      <c r="B634" s="21"/>
      <c r="C634" s="20">
        <v>42782.284</v>
      </c>
      <c r="D634" s="20"/>
      <c r="E634" s="139">
        <f t="shared" si="81"/>
        <v>13855.00428062637</v>
      </c>
      <c r="F634" s="139">
        <f t="shared" si="82"/>
        <v>13855</v>
      </c>
      <c r="G634" s="139">
        <f t="shared" si="84"/>
        <v>5.8100000023841858E-3</v>
      </c>
      <c r="I634" s="140">
        <f>$G634</f>
        <v>5.8100000023841858E-3</v>
      </c>
      <c r="Q634" s="153">
        <f t="shared" si="83"/>
        <v>27763.784</v>
      </c>
      <c r="S634" s="21">
        <f t="shared" si="85"/>
        <v>0.1</v>
      </c>
    </row>
    <row r="635" spans="1:19" s="139" customFormat="1" ht="12.95" customHeight="1">
      <c r="A635" s="20" t="s">
        <v>1965</v>
      </c>
      <c r="B635" s="21"/>
      <c r="C635" s="20">
        <v>42786.343999999997</v>
      </c>
      <c r="D635" s="20"/>
      <c r="E635" s="139">
        <f t="shared" si="81"/>
        <v>13857.995561705116</v>
      </c>
      <c r="F635" s="139">
        <f t="shared" si="82"/>
        <v>13858</v>
      </c>
      <c r="G635" s="139">
        <f t="shared" si="84"/>
        <v>-6.0240000020712614E-3</v>
      </c>
      <c r="I635" s="140">
        <f>$G635</f>
        <v>-6.0240000020712614E-3</v>
      </c>
      <c r="Q635" s="153">
        <f t="shared" si="83"/>
        <v>27767.843999999997</v>
      </c>
      <c r="S635" s="21">
        <f t="shared" si="85"/>
        <v>0.1</v>
      </c>
    </row>
    <row r="636" spans="1:19" s="139" customFormat="1" ht="12.95" customHeight="1">
      <c r="A636" s="49" t="s">
        <v>1963</v>
      </c>
      <c r="B636" s="50" t="s">
        <v>2097</v>
      </c>
      <c r="C636" s="49">
        <v>42792.247600000002</v>
      </c>
      <c r="D636" s="49">
        <v>4.5999999999999999E-3</v>
      </c>
      <c r="E636" s="139">
        <f t="shared" si="81"/>
        <v>13862.345149630364</v>
      </c>
      <c r="F636" s="139">
        <f t="shared" si="82"/>
        <v>13862.5</v>
      </c>
      <c r="I636" s="140"/>
      <c r="Q636" s="153">
        <f t="shared" si="83"/>
        <v>27773.747600000002</v>
      </c>
      <c r="R636" s="139">
        <f>+C636-(C$7+F636*C$8)</f>
        <v>-0.21017500000016298</v>
      </c>
      <c r="S636" s="148"/>
    </row>
    <row r="637" spans="1:19" s="139" customFormat="1" ht="12.95" customHeight="1">
      <c r="A637" s="20" t="s">
        <v>1965</v>
      </c>
      <c r="B637" s="21"/>
      <c r="C637" s="20">
        <v>42809.423999999999</v>
      </c>
      <c r="D637" s="20"/>
      <c r="E637" s="139">
        <f t="shared" si="81"/>
        <v>13875.000184192184</v>
      </c>
      <c r="F637" s="139">
        <f t="shared" si="82"/>
        <v>13875</v>
      </c>
      <c r="G637" s="139">
        <f t="shared" ref="G637:G668" si="86">+C637-(C$7+F637*C$8)</f>
        <v>2.499999973224476E-4</v>
      </c>
      <c r="I637" s="140">
        <f t="shared" ref="I637:I651" si="87">$G637</f>
        <v>2.499999973224476E-4</v>
      </c>
      <c r="Q637" s="153">
        <f t="shared" si="83"/>
        <v>27790.923999999999</v>
      </c>
      <c r="S637" s="21">
        <f t="shared" ref="S637:S668" si="88">S$15</f>
        <v>0.1</v>
      </c>
    </row>
    <row r="638" spans="1:19" s="139" customFormat="1" ht="12.95" customHeight="1">
      <c r="A638" s="20" t="s">
        <v>1966</v>
      </c>
      <c r="B638" s="21"/>
      <c r="C638" s="20">
        <v>42839.281999999999</v>
      </c>
      <c r="D638" s="20"/>
      <c r="E638" s="139">
        <f t="shared" si="81"/>
        <v>13896.998625189533</v>
      </c>
      <c r="F638" s="139">
        <f t="shared" si="82"/>
        <v>13897</v>
      </c>
      <c r="G638" s="139">
        <f t="shared" si="86"/>
        <v>-1.865999998699408E-3</v>
      </c>
      <c r="I638" s="140">
        <f t="shared" si="87"/>
        <v>-1.865999998699408E-3</v>
      </c>
      <c r="Q638" s="153">
        <f t="shared" si="83"/>
        <v>27820.781999999999</v>
      </c>
      <c r="S638" s="21">
        <f t="shared" si="88"/>
        <v>0.1</v>
      </c>
    </row>
    <row r="639" spans="1:19" s="139" customFormat="1" ht="12.95" customHeight="1">
      <c r="A639" s="20" t="s">
        <v>1966</v>
      </c>
      <c r="B639" s="21"/>
      <c r="C639" s="20">
        <v>42839.283000000003</v>
      </c>
      <c r="D639" s="20"/>
      <c r="E639" s="139">
        <f t="shared" si="81"/>
        <v>13896.999361958275</v>
      </c>
      <c r="F639" s="139">
        <f t="shared" si="82"/>
        <v>13897</v>
      </c>
      <c r="G639" s="139">
        <f t="shared" si="86"/>
        <v>-8.659999948577024E-4</v>
      </c>
      <c r="I639" s="140">
        <f t="shared" si="87"/>
        <v>-8.659999948577024E-4</v>
      </c>
      <c r="Q639" s="153">
        <f t="shared" si="83"/>
        <v>27820.783000000003</v>
      </c>
      <c r="S639" s="21">
        <f t="shared" si="88"/>
        <v>0.1</v>
      </c>
    </row>
    <row r="640" spans="1:19" s="139" customFormat="1" ht="12.95" customHeight="1">
      <c r="A640" s="134" t="s">
        <v>2154</v>
      </c>
      <c r="B640" s="113"/>
      <c r="C640" s="98">
        <v>42843.358</v>
      </c>
      <c r="D640" s="134" t="s">
        <v>2084</v>
      </c>
      <c r="E640" s="151">
        <f t="shared" si="81"/>
        <v>13900.001694568098</v>
      </c>
      <c r="F640" s="139">
        <f t="shared" si="82"/>
        <v>13900</v>
      </c>
      <c r="G640" s="139">
        <f t="shared" si="86"/>
        <v>2.3000000001047738E-3</v>
      </c>
      <c r="I640" s="139">
        <f t="shared" si="87"/>
        <v>2.3000000001047738E-3</v>
      </c>
      <c r="Q640" s="153">
        <f t="shared" si="83"/>
        <v>27824.858</v>
      </c>
      <c r="S640" s="21">
        <f t="shared" si="88"/>
        <v>0.1</v>
      </c>
    </row>
    <row r="641" spans="1:19" s="139" customFormat="1" ht="12.95" customHeight="1">
      <c r="A641" s="20" t="s">
        <v>1967</v>
      </c>
      <c r="B641" s="21"/>
      <c r="C641" s="20">
        <v>42950.588000000003</v>
      </c>
      <c r="D641" s="20"/>
      <c r="E641" s="139">
        <f t="shared" si="81"/>
        <v>13979.005406409005</v>
      </c>
      <c r="F641" s="139">
        <f t="shared" si="82"/>
        <v>13979</v>
      </c>
      <c r="G641" s="139">
        <f t="shared" si="86"/>
        <v>7.3380000030738302E-3</v>
      </c>
      <c r="I641" s="140">
        <f t="shared" si="87"/>
        <v>7.3380000030738302E-3</v>
      </c>
      <c r="Q641" s="153">
        <f t="shared" si="83"/>
        <v>27932.088000000003</v>
      </c>
      <c r="S641" s="21">
        <f t="shared" si="88"/>
        <v>0.1</v>
      </c>
    </row>
    <row r="642" spans="1:19" s="139" customFormat="1" ht="12.95" customHeight="1">
      <c r="A642" s="20" t="s">
        <v>1968</v>
      </c>
      <c r="B642" s="21"/>
      <c r="C642" s="20">
        <v>42962.794000000002</v>
      </c>
      <c r="D642" s="20"/>
      <c r="E642" s="139">
        <f t="shared" si="81"/>
        <v>13987.99840563245</v>
      </c>
      <c r="F642" s="139">
        <f t="shared" si="82"/>
        <v>13988</v>
      </c>
      <c r="G642" s="139">
        <f t="shared" si="86"/>
        <v>-2.1639999977196567E-3</v>
      </c>
      <c r="I642" s="140">
        <f t="shared" si="87"/>
        <v>-2.1639999977196567E-3</v>
      </c>
      <c r="Q642" s="153">
        <f t="shared" si="83"/>
        <v>27944.294000000002</v>
      </c>
      <c r="S642" s="21">
        <f t="shared" si="88"/>
        <v>0.1</v>
      </c>
    </row>
    <row r="643" spans="1:19" s="139" customFormat="1" ht="12.95" customHeight="1">
      <c r="A643" s="20" t="s">
        <v>1968</v>
      </c>
      <c r="B643" s="21"/>
      <c r="C643" s="20">
        <v>42981.8</v>
      </c>
      <c r="D643" s="20"/>
      <c r="E643" s="139">
        <f t="shared" si="81"/>
        <v>14002.00143227843</v>
      </c>
      <c r="F643" s="139">
        <f t="shared" si="82"/>
        <v>14002</v>
      </c>
      <c r="G643" s="139">
        <f t="shared" si="86"/>
        <v>1.9440000032773241E-3</v>
      </c>
      <c r="I643" s="140">
        <f t="shared" si="87"/>
        <v>1.9440000032773241E-3</v>
      </c>
      <c r="Q643" s="153">
        <f t="shared" si="83"/>
        <v>27963.300000000003</v>
      </c>
      <c r="S643" s="21">
        <f t="shared" si="88"/>
        <v>0.1</v>
      </c>
    </row>
    <row r="644" spans="1:19" s="139" customFormat="1" ht="12.95" customHeight="1">
      <c r="A644" s="20" t="s">
        <v>1968</v>
      </c>
      <c r="B644" s="21"/>
      <c r="C644" s="20">
        <v>42981.805999999997</v>
      </c>
      <c r="D644" s="20"/>
      <c r="E644" s="139">
        <f t="shared" si="81"/>
        <v>14002.005852890858</v>
      </c>
      <c r="F644" s="139">
        <f t="shared" si="82"/>
        <v>14002</v>
      </c>
      <c r="G644" s="139">
        <f t="shared" si="86"/>
        <v>7.9439999972237274E-3</v>
      </c>
      <c r="I644" s="140">
        <f t="shared" si="87"/>
        <v>7.9439999972237274E-3</v>
      </c>
      <c r="Q644" s="153">
        <f t="shared" si="83"/>
        <v>27963.305999999997</v>
      </c>
      <c r="S644" s="21">
        <f t="shared" si="88"/>
        <v>0.1</v>
      </c>
    </row>
    <row r="645" spans="1:19" s="139" customFormat="1" ht="12.95" customHeight="1">
      <c r="A645" s="20" t="s">
        <v>1968</v>
      </c>
      <c r="B645" s="21"/>
      <c r="C645" s="20">
        <v>43034.728000000003</v>
      </c>
      <c r="D645" s="20"/>
      <c r="E645" s="139">
        <f t="shared" si="81"/>
        <v>14040.997128075458</v>
      </c>
      <c r="F645" s="139">
        <f t="shared" si="82"/>
        <v>14041</v>
      </c>
      <c r="G645" s="139">
        <f t="shared" si="86"/>
        <v>-3.8979999953880906E-3</v>
      </c>
      <c r="I645" s="140">
        <f t="shared" si="87"/>
        <v>-3.8979999953880906E-3</v>
      </c>
      <c r="Q645" s="153">
        <f t="shared" si="83"/>
        <v>28016.228000000003</v>
      </c>
      <c r="S645" s="21">
        <f t="shared" si="88"/>
        <v>0.1</v>
      </c>
    </row>
    <row r="646" spans="1:19" s="139" customFormat="1" ht="12.95" customHeight="1">
      <c r="A646" s="134" t="s">
        <v>2154</v>
      </c>
      <c r="B646" s="113"/>
      <c r="C646" s="98">
        <v>43067.307000000001</v>
      </c>
      <c r="D646" s="134" t="s">
        <v>2084</v>
      </c>
      <c r="E646" s="151">
        <f t="shared" si="81"/>
        <v>14065.000316810558</v>
      </c>
      <c r="F646" s="139">
        <f t="shared" si="82"/>
        <v>14065</v>
      </c>
      <c r="G646" s="139">
        <f t="shared" si="86"/>
        <v>4.3000000005122274E-4</v>
      </c>
      <c r="I646" s="139">
        <f t="shared" si="87"/>
        <v>4.3000000005122274E-4</v>
      </c>
      <c r="Q646" s="153">
        <f t="shared" si="83"/>
        <v>28048.807000000001</v>
      </c>
      <c r="S646" s="21">
        <f t="shared" si="88"/>
        <v>0.1</v>
      </c>
    </row>
    <row r="647" spans="1:19" s="139" customFormat="1" ht="12.95" customHeight="1">
      <c r="A647" s="20" t="s">
        <v>1968</v>
      </c>
      <c r="B647" s="21"/>
      <c r="C647" s="20">
        <v>43098.523999999998</v>
      </c>
      <c r="D647" s="20"/>
      <c r="E647" s="139">
        <f t="shared" si="81"/>
        <v>14088.000026523672</v>
      </c>
      <c r="F647" s="139">
        <f t="shared" si="82"/>
        <v>14088</v>
      </c>
      <c r="G647" s="139">
        <f t="shared" si="86"/>
        <v>3.5999997635371983E-5</v>
      </c>
      <c r="I647" s="140">
        <f t="shared" si="87"/>
        <v>3.5999997635371983E-5</v>
      </c>
      <c r="Q647" s="153">
        <f t="shared" si="83"/>
        <v>28080.023999999998</v>
      </c>
      <c r="S647" s="21">
        <f t="shared" si="88"/>
        <v>0.1</v>
      </c>
    </row>
    <row r="648" spans="1:19" s="139" customFormat="1" ht="12.95" customHeight="1">
      <c r="A648" s="20" t="s">
        <v>1968</v>
      </c>
      <c r="B648" s="21"/>
      <c r="C648" s="20">
        <v>43136.525000000001</v>
      </c>
      <c r="D648" s="20"/>
      <c r="E648" s="139">
        <f t="shared" si="81"/>
        <v>14115.997975359507</v>
      </c>
      <c r="F648" s="139">
        <f t="shared" si="82"/>
        <v>14116</v>
      </c>
      <c r="G648" s="139">
        <f t="shared" si="86"/>
        <v>-2.7479999989736825E-3</v>
      </c>
      <c r="I648" s="140">
        <f t="shared" si="87"/>
        <v>-2.7479999989736825E-3</v>
      </c>
      <c r="Q648" s="153">
        <f t="shared" si="83"/>
        <v>28118.025000000001</v>
      </c>
      <c r="S648" s="21">
        <f t="shared" si="88"/>
        <v>0.1</v>
      </c>
    </row>
    <row r="649" spans="1:19" s="139" customFormat="1" ht="12.95" customHeight="1">
      <c r="A649" s="20" t="s">
        <v>1968</v>
      </c>
      <c r="B649" s="21"/>
      <c r="C649" s="20">
        <v>43136.527999999998</v>
      </c>
      <c r="D649" s="20"/>
      <c r="E649" s="139">
        <f t="shared" si="81"/>
        <v>14116.00018566572</v>
      </c>
      <c r="F649" s="139">
        <f t="shared" si="82"/>
        <v>14116</v>
      </c>
      <c r="G649" s="139">
        <f t="shared" si="86"/>
        <v>2.5199999799951911E-4</v>
      </c>
      <c r="I649" s="140">
        <f t="shared" si="87"/>
        <v>2.5199999799951911E-4</v>
      </c>
      <c r="Q649" s="153">
        <f t="shared" si="83"/>
        <v>28118.027999999998</v>
      </c>
      <c r="S649" s="21">
        <f t="shared" si="88"/>
        <v>0.1</v>
      </c>
    </row>
    <row r="650" spans="1:19" s="139" customFormat="1" ht="12.95" customHeight="1">
      <c r="A650" s="20" t="s">
        <v>1969</v>
      </c>
      <c r="B650" s="21"/>
      <c r="C650" s="20">
        <v>43143.317999999999</v>
      </c>
      <c r="D650" s="20"/>
      <c r="E650" s="139">
        <f t="shared" si="81"/>
        <v>14121.002845400868</v>
      </c>
      <c r="F650" s="139">
        <f t="shared" si="82"/>
        <v>14121</v>
      </c>
      <c r="G650" s="139">
        <f t="shared" si="86"/>
        <v>3.8619999977527186E-3</v>
      </c>
      <c r="I650" s="140">
        <f t="shared" si="87"/>
        <v>3.8619999977527186E-3</v>
      </c>
      <c r="Q650" s="153">
        <f t="shared" si="83"/>
        <v>28124.817999999999</v>
      </c>
      <c r="S650" s="21">
        <f t="shared" si="88"/>
        <v>0.1</v>
      </c>
    </row>
    <row r="651" spans="1:19" s="139" customFormat="1" ht="12.95" customHeight="1">
      <c r="A651" s="20" t="s">
        <v>1969</v>
      </c>
      <c r="B651" s="21"/>
      <c r="C651" s="20">
        <v>43143.326000000001</v>
      </c>
      <c r="D651" s="20"/>
      <c r="E651" s="139">
        <f t="shared" si="81"/>
        <v>14121.008739550778</v>
      </c>
      <c r="F651" s="139">
        <f t="shared" si="82"/>
        <v>14121</v>
      </c>
      <c r="G651" s="139">
        <f t="shared" si="86"/>
        <v>1.1861999999382533E-2</v>
      </c>
      <c r="I651" s="140">
        <f t="shared" si="87"/>
        <v>1.1861999999382533E-2</v>
      </c>
      <c r="Q651" s="153">
        <f t="shared" si="83"/>
        <v>28124.826000000001</v>
      </c>
      <c r="S651" s="21">
        <f t="shared" si="88"/>
        <v>0.1</v>
      </c>
    </row>
    <row r="652" spans="1:19" s="139" customFormat="1" ht="12.95" customHeight="1">
      <c r="A652" s="95" t="s">
        <v>556</v>
      </c>
      <c r="B652" s="29" t="s">
        <v>2053</v>
      </c>
      <c r="C652" s="95">
        <v>43143.328999999998</v>
      </c>
      <c r="D652" s="95" t="s">
        <v>2084</v>
      </c>
      <c r="E652" s="151">
        <f t="shared" si="81"/>
        <v>14121.010949856991</v>
      </c>
      <c r="F652" s="139">
        <f t="shared" si="82"/>
        <v>14121</v>
      </c>
      <c r="G652" s="139">
        <f t="shared" si="86"/>
        <v>1.4861999996355735E-2</v>
      </c>
      <c r="I652" s="140">
        <f>G652</f>
        <v>1.4861999996355735E-2</v>
      </c>
      <c r="Q652" s="153">
        <f t="shared" si="83"/>
        <v>28124.828999999998</v>
      </c>
      <c r="S652" s="21">
        <f t="shared" si="88"/>
        <v>0.1</v>
      </c>
    </row>
    <row r="653" spans="1:19" s="139" customFormat="1" ht="12.95" customHeight="1">
      <c r="A653" s="20" t="s">
        <v>1968</v>
      </c>
      <c r="B653" s="21"/>
      <c r="C653" s="20">
        <v>43144.667999999998</v>
      </c>
      <c r="D653" s="20"/>
      <c r="E653" s="139">
        <f t="shared" si="81"/>
        <v>14121.997483197987</v>
      </c>
      <c r="F653" s="139">
        <f t="shared" si="82"/>
        <v>14122</v>
      </c>
      <c r="G653" s="139">
        <f t="shared" si="86"/>
        <v>-3.4159999995608814E-3</v>
      </c>
      <c r="I653" s="140">
        <f>$G653</f>
        <v>-3.4159999995608814E-3</v>
      </c>
      <c r="Q653" s="153">
        <f t="shared" si="83"/>
        <v>28126.167999999998</v>
      </c>
      <c r="S653" s="21">
        <f t="shared" si="88"/>
        <v>0.1</v>
      </c>
    </row>
    <row r="654" spans="1:19" s="139" customFormat="1" ht="12.95" customHeight="1">
      <c r="A654" s="20" t="s">
        <v>1970</v>
      </c>
      <c r="B654" s="21"/>
      <c r="C654" s="20">
        <v>43204.391000000003</v>
      </c>
      <c r="D654" s="20"/>
      <c r="E654" s="139">
        <f t="shared" si="81"/>
        <v>14165.999522573858</v>
      </c>
      <c r="F654" s="139">
        <f t="shared" si="82"/>
        <v>14166</v>
      </c>
      <c r="G654" s="139">
        <f t="shared" si="86"/>
        <v>-6.4800000109244138E-4</v>
      </c>
      <c r="I654" s="140">
        <f>$G654</f>
        <v>-6.4800000109244138E-4</v>
      </c>
      <c r="Q654" s="153">
        <f t="shared" si="83"/>
        <v>28185.891000000003</v>
      </c>
      <c r="S654" s="21">
        <f t="shared" si="88"/>
        <v>0.1</v>
      </c>
    </row>
    <row r="655" spans="1:19" s="139" customFormat="1" ht="12.95" customHeight="1">
      <c r="A655" s="20" t="s">
        <v>1971</v>
      </c>
      <c r="B655" s="21"/>
      <c r="C655" s="20">
        <v>43326.546999999999</v>
      </c>
      <c r="D655" s="20"/>
      <c r="E655" s="139">
        <f t="shared" si="81"/>
        <v>14256.000244607219</v>
      </c>
      <c r="F655" s="139">
        <f t="shared" si="82"/>
        <v>14256</v>
      </c>
      <c r="G655" s="139">
        <f t="shared" si="86"/>
        <v>3.3200000325450674E-4</v>
      </c>
      <c r="I655" s="140">
        <f>$G655</f>
        <v>3.3200000325450674E-4</v>
      </c>
      <c r="Q655" s="153">
        <f t="shared" si="83"/>
        <v>28308.046999999999</v>
      </c>
      <c r="S655" s="21">
        <f t="shared" si="88"/>
        <v>0.1</v>
      </c>
    </row>
    <row r="656" spans="1:19" s="139" customFormat="1" ht="12.95" customHeight="1">
      <c r="A656" s="95" t="s">
        <v>570</v>
      </c>
      <c r="B656" s="29" t="s">
        <v>2053</v>
      </c>
      <c r="C656" s="95">
        <v>43393.055</v>
      </c>
      <c r="D656" s="95" t="s">
        <v>2084</v>
      </c>
      <c r="E656" s="151">
        <f t="shared" si="81"/>
        <v>14305.001259874543</v>
      </c>
      <c r="F656" s="139">
        <f t="shared" si="82"/>
        <v>14305</v>
      </c>
      <c r="G656" s="139">
        <f t="shared" si="86"/>
        <v>1.710000004095491E-3</v>
      </c>
      <c r="I656" s="140">
        <f>G656</f>
        <v>1.710000004095491E-3</v>
      </c>
      <c r="Q656" s="153">
        <f t="shared" si="83"/>
        <v>28374.555</v>
      </c>
      <c r="S656" s="21">
        <f t="shared" si="88"/>
        <v>0.1</v>
      </c>
    </row>
    <row r="657" spans="1:19" s="139" customFormat="1" ht="12.95" customHeight="1">
      <c r="A657" s="20" t="s">
        <v>1968</v>
      </c>
      <c r="B657" s="21"/>
      <c r="C657" s="20">
        <v>43395.764999999999</v>
      </c>
      <c r="D657" s="20"/>
      <c r="E657" s="139">
        <f t="shared" si="81"/>
        <v>14306.997903156169</v>
      </c>
      <c r="F657" s="139">
        <f t="shared" si="82"/>
        <v>14307</v>
      </c>
      <c r="G657" s="139">
        <f t="shared" si="86"/>
        <v>-2.8460000030463561E-3</v>
      </c>
      <c r="I657" s="140">
        <f>$G657</f>
        <v>-2.8460000030463561E-3</v>
      </c>
      <c r="Q657" s="153">
        <f t="shared" si="83"/>
        <v>28377.264999999999</v>
      </c>
      <c r="S657" s="21">
        <f t="shared" si="88"/>
        <v>0.1</v>
      </c>
    </row>
    <row r="658" spans="1:19" s="139" customFormat="1" ht="12.95" customHeight="1">
      <c r="A658" s="20" t="s">
        <v>1968</v>
      </c>
      <c r="B658" s="21"/>
      <c r="C658" s="20">
        <v>43395.767</v>
      </c>
      <c r="D658" s="20"/>
      <c r="E658" s="139">
        <f t="shared" si="81"/>
        <v>14306.999376693646</v>
      </c>
      <c r="F658" s="139">
        <f t="shared" si="82"/>
        <v>14307</v>
      </c>
      <c r="G658" s="139">
        <f t="shared" si="86"/>
        <v>-8.4600000263890252E-4</v>
      </c>
      <c r="I658" s="140">
        <f>$G658</f>
        <v>-8.4600000263890252E-4</v>
      </c>
      <c r="Q658" s="153">
        <f t="shared" si="83"/>
        <v>28377.267</v>
      </c>
      <c r="S658" s="21">
        <f t="shared" si="88"/>
        <v>0.1</v>
      </c>
    </row>
    <row r="659" spans="1:19" s="139" customFormat="1" ht="12.95" customHeight="1">
      <c r="A659" s="95" t="s">
        <v>570</v>
      </c>
      <c r="B659" s="29" t="s">
        <v>2053</v>
      </c>
      <c r="C659" s="95">
        <v>43397.122000000003</v>
      </c>
      <c r="D659" s="95" t="s">
        <v>2084</v>
      </c>
      <c r="E659" s="151">
        <f t="shared" si="81"/>
        <v>14307.997698334462</v>
      </c>
      <c r="F659" s="139">
        <f t="shared" si="82"/>
        <v>14308</v>
      </c>
      <c r="G659" s="139">
        <f t="shared" si="86"/>
        <v>-3.1239999952958897E-3</v>
      </c>
      <c r="I659" s="140">
        <f>G659</f>
        <v>-3.1239999952958897E-3</v>
      </c>
      <c r="Q659" s="153">
        <f t="shared" si="83"/>
        <v>28378.622000000003</v>
      </c>
      <c r="S659" s="21">
        <f t="shared" si="88"/>
        <v>0.1</v>
      </c>
    </row>
    <row r="660" spans="1:19" s="139" customFormat="1" ht="12.95" customHeight="1">
      <c r="A660" s="20" t="s">
        <v>1972</v>
      </c>
      <c r="B660" s="21"/>
      <c r="C660" s="20">
        <v>43409.351000000002</v>
      </c>
      <c r="D660" s="20"/>
      <c r="E660" s="139">
        <f t="shared" si="81"/>
        <v>14317.007643238896</v>
      </c>
      <c r="F660" s="139">
        <f t="shared" si="82"/>
        <v>14317</v>
      </c>
      <c r="G660" s="139">
        <f t="shared" si="86"/>
        <v>1.0373999997682404E-2</v>
      </c>
      <c r="I660" s="140">
        <f t="shared" ref="I660:I668" si="89">$G660</f>
        <v>1.0373999997682404E-2</v>
      </c>
      <c r="Q660" s="153">
        <f t="shared" si="83"/>
        <v>28390.851000000002</v>
      </c>
      <c r="S660" s="21">
        <f t="shared" si="88"/>
        <v>0.1</v>
      </c>
    </row>
    <row r="661" spans="1:19" s="139" customFormat="1" ht="12.95" customHeight="1">
      <c r="A661" s="20" t="s">
        <v>1968</v>
      </c>
      <c r="B661" s="21"/>
      <c r="C661" s="20">
        <v>43421.555</v>
      </c>
      <c r="D661" s="20"/>
      <c r="E661" s="139">
        <f t="shared" ref="E661:E724" si="90">+(C661-C$7)/C$8</f>
        <v>14325.999168924862</v>
      </c>
      <c r="F661" s="139">
        <f t="shared" ref="F661:F724" si="91">ROUND(2*E661,0)/2</f>
        <v>14326</v>
      </c>
      <c r="G661" s="139">
        <f t="shared" si="86"/>
        <v>-1.1279999962425791E-3</v>
      </c>
      <c r="I661" s="140">
        <f t="shared" si="89"/>
        <v>-1.1279999962425791E-3</v>
      </c>
      <c r="Q661" s="153">
        <f t="shared" si="83"/>
        <v>28403.055</v>
      </c>
      <c r="S661" s="21">
        <f t="shared" si="88"/>
        <v>0.1</v>
      </c>
    </row>
    <row r="662" spans="1:19" s="139" customFormat="1" ht="12.95" customHeight="1">
      <c r="A662" s="20" t="s">
        <v>1973</v>
      </c>
      <c r="B662" s="21"/>
      <c r="C662" s="20">
        <v>43447.349000000002</v>
      </c>
      <c r="D662" s="20"/>
      <c r="E662" s="139">
        <f t="shared" si="90"/>
        <v>14345.003381768511</v>
      </c>
      <c r="F662" s="139">
        <f t="shared" si="91"/>
        <v>14345</v>
      </c>
      <c r="G662" s="139">
        <f t="shared" si="86"/>
        <v>4.58999999682419E-3</v>
      </c>
      <c r="I662" s="140">
        <f t="shared" si="89"/>
        <v>4.58999999682419E-3</v>
      </c>
      <c r="Q662" s="153">
        <f t="shared" si="83"/>
        <v>28428.849000000002</v>
      </c>
      <c r="S662" s="21">
        <f t="shared" si="88"/>
        <v>0.1</v>
      </c>
    </row>
    <row r="663" spans="1:19" s="139" customFormat="1" ht="12.95" customHeight="1">
      <c r="A663" s="20" t="s">
        <v>1968</v>
      </c>
      <c r="B663" s="21"/>
      <c r="C663" s="20">
        <v>43459.555999999997</v>
      </c>
      <c r="D663" s="20"/>
      <c r="E663" s="139">
        <f t="shared" si="90"/>
        <v>14353.997117760691</v>
      </c>
      <c r="F663" s="139">
        <f t="shared" si="91"/>
        <v>14354</v>
      </c>
      <c r="G663" s="139">
        <f t="shared" si="86"/>
        <v>-3.9120000001275912E-3</v>
      </c>
      <c r="I663" s="140">
        <f t="shared" si="89"/>
        <v>-3.9120000001275912E-3</v>
      </c>
      <c r="Q663" s="153">
        <f t="shared" si="83"/>
        <v>28441.055999999997</v>
      </c>
      <c r="S663" s="21">
        <f t="shared" si="88"/>
        <v>0.1</v>
      </c>
    </row>
    <row r="664" spans="1:19" s="139" customFormat="1" ht="12.95" customHeight="1">
      <c r="A664" s="20" t="s">
        <v>1973</v>
      </c>
      <c r="B664" s="21"/>
      <c r="C664" s="20">
        <v>43481.275999999998</v>
      </c>
      <c r="D664" s="20"/>
      <c r="E664" s="139">
        <f t="shared" si="90"/>
        <v>14369.999734763252</v>
      </c>
      <c r="F664" s="139">
        <f t="shared" si="91"/>
        <v>14370</v>
      </c>
      <c r="G664" s="139">
        <f t="shared" si="86"/>
        <v>-3.6000000545755029E-4</v>
      </c>
      <c r="I664" s="140">
        <f t="shared" si="89"/>
        <v>-3.6000000545755029E-4</v>
      </c>
      <c r="Q664" s="153">
        <f t="shared" si="83"/>
        <v>28462.775999999998</v>
      </c>
      <c r="S664" s="21">
        <f t="shared" si="88"/>
        <v>0.1</v>
      </c>
    </row>
    <row r="665" spans="1:19" s="139" customFormat="1" ht="12.95" customHeight="1">
      <c r="A665" s="20" t="s">
        <v>1973</v>
      </c>
      <c r="B665" s="21"/>
      <c r="C665" s="20">
        <v>43481.281999999999</v>
      </c>
      <c r="D665" s="20"/>
      <c r="E665" s="139">
        <f t="shared" si="90"/>
        <v>14370.004155375686</v>
      </c>
      <c r="F665" s="139">
        <f t="shared" si="91"/>
        <v>14370</v>
      </c>
      <c r="G665" s="139">
        <f t="shared" si="86"/>
        <v>5.6399999957648106E-3</v>
      </c>
      <c r="I665" s="140">
        <f t="shared" si="89"/>
        <v>5.6399999957648106E-3</v>
      </c>
      <c r="Q665" s="153">
        <f t="shared" ref="Q665:Q728" si="92">+C665-15018.5</f>
        <v>28462.781999999999</v>
      </c>
      <c r="S665" s="21">
        <f t="shared" si="88"/>
        <v>0.1</v>
      </c>
    </row>
    <row r="666" spans="1:19" s="139" customFormat="1" ht="12.95" customHeight="1">
      <c r="A666" s="20" t="s">
        <v>1973</v>
      </c>
      <c r="B666" s="21"/>
      <c r="C666" s="20">
        <v>43485.345000000001</v>
      </c>
      <c r="D666" s="20"/>
      <c r="E666" s="139">
        <f t="shared" si="90"/>
        <v>14372.997646760648</v>
      </c>
      <c r="F666" s="139">
        <f t="shared" si="91"/>
        <v>14373</v>
      </c>
      <c r="G666" s="139">
        <f t="shared" si="86"/>
        <v>-3.1940000044414774E-3</v>
      </c>
      <c r="I666" s="140">
        <f t="shared" si="89"/>
        <v>-3.1940000044414774E-3</v>
      </c>
      <c r="Q666" s="153">
        <f t="shared" si="92"/>
        <v>28466.845000000001</v>
      </c>
      <c r="S666" s="21">
        <f t="shared" si="88"/>
        <v>0.1</v>
      </c>
    </row>
    <row r="667" spans="1:19" s="139" customFormat="1" ht="12.95" customHeight="1">
      <c r="A667" s="20" t="s">
        <v>1973</v>
      </c>
      <c r="B667" s="21"/>
      <c r="C667" s="20">
        <v>43485.347000000002</v>
      </c>
      <c r="D667" s="20"/>
      <c r="E667" s="139">
        <f t="shared" si="90"/>
        <v>14372.999120298127</v>
      </c>
      <c r="F667" s="139">
        <f t="shared" si="91"/>
        <v>14373</v>
      </c>
      <c r="G667" s="139">
        <f t="shared" si="86"/>
        <v>-1.1940000040340237E-3</v>
      </c>
      <c r="I667" s="140">
        <f t="shared" si="89"/>
        <v>-1.1940000040340237E-3</v>
      </c>
      <c r="Q667" s="153">
        <f t="shared" si="92"/>
        <v>28466.847000000002</v>
      </c>
      <c r="S667" s="21">
        <f t="shared" si="88"/>
        <v>0.1</v>
      </c>
    </row>
    <row r="668" spans="1:19" s="139" customFormat="1" ht="12.95" customHeight="1">
      <c r="A668" s="20" t="s">
        <v>1973</v>
      </c>
      <c r="B668" s="21"/>
      <c r="C668" s="20">
        <v>43500.277999999998</v>
      </c>
      <c r="D668" s="20"/>
      <c r="E668" s="139">
        <f t="shared" si="90"/>
        <v>14383.999814334276</v>
      </c>
      <c r="F668" s="139">
        <f t="shared" si="91"/>
        <v>14384</v>
      </c>
      <c r="G668" s="139">
        <f t="shared" si="86"/>
        <v>-2.5200000527547672E-4</v>
      </c>
      <c r="I668" s="140">
        <f t="shared" si="89"/>
        <v>-2.5200000527547672E-4</v>
      </c>
      <c r="Q668" s="153">
        <f t="shared" si="92"/>
        <v>28481.777999999998</v>
      </c>
      <c r="S668" s="21">
        <f t="shared" si="88"/>
        <v>0.1</v>
      </c>
    </row>
    <row r="669" spans="1:19" s="139" customFormat="1" ht="12.95" customHeight="1">
      <c r="A669" s="20" t="s">
        <v>1973</v>
      </c>
      <c r="B669" s="21"/>
      <c r="C669" s="20">
        <v>43538.201999999997</v>
      </c>
      <c r="D669" s="20"/>
      <c r="E669" s="139">
        <f t="shared" si="90"/>
        <v>14411.941031977234</v>
      </c>
      <c r="F669" s="139">
        <f t="shared" si="91"/>
        <v>14412</v>
      </c>
      <c r="I669" s="140"/>
      <c r="Q669" s="153">
        <f t="shared" si="92"/>
        <v>28519.701999999997</v>
      </c>
      <c r="R669" s="139">
        <f>+C669-(C$7+F669*C$8)</f>
        <v>-8.0036000006657559E-2</v>
      </c>
      <c r="S669" s="141"/>
    </row>
    <row r="670" spans="1:19" s="139" customFormat="1" ht="12.95" customHeight="1">
      <c r="A670" s="95" t="s">
        <v>589</v>
      </c>
      <c r="B670" s="29" t="s">
        <v>2053</v>
      </c>
      <c r="C670" s="95">
        <v>43538.281999999999</v>
      </c>
      <c r="D670" s="95" t="s">
        <v>2084</v>
      </c>
      <c r="E670" s="151">
        <f t="shared" si="90"/>
        <v>14411.999973476324</v>
      </c>
      <c r="F670" s="139">
        <f t="shared" si="91"/>
        <v>14412</v>
      </c>
      <c r="G670" s="139">
        <f>+C670-(C$7+F670*C$8)</f>
        <v>-3.6000004911329597E-5</v>
      </c>
      <c r="I670" s="140">
        <f>G670</f>
        <v>-3.6000004911329597E-5</v>
      </c>
      <c r="Q670" s="153">
        <f t="shared" si="92"/>
        <v>28519.781999999999</v>
      </c>
      <c r="S670" s="21">
        <f>S$15</f>
        <v>0.1</v>
      </c>
    </row>
    <row r="671" spans="1:19" s="139" customFormat="1" ht="12.95" customHeight="1">
      <c r="A671" s="20" t="s">
        <v>1974</v>
      </c>
      <c r="B671" s="21"/>
      <c r="C671" s="20">
        <v>43660.572999999997</v>
      </c>
      <c r="D671" s="20"/>
      <c r="E671" s="139">
        <f t="shared" si="90"/>
        <v>14502.100159289399</v>
      </c>
      <c r="F671" s="139">
        <f t="shared" si="91"/>
        <v>14502</v>
      </c>
      <c r="I671" s="140"/>
      <c r="Q671" s="153">
        <f t="shared" si="92"/>
        <v>28642.072999999997</v>
      </c>
      <c r="R671" s="139">
        <f>+C671-(C$7+F671*C$8)</f>
        <v>0.13594400000147289</v>
      </c>
      <c r="S671" s="141"/>
    </row>
    <row r="672" spans="1:19" s="139" customFormat="1" ht="12.95" customHeight="1">
      <c r="A672" s="95" t="s">
        <v>589</v>
      </c>
      <c r="B672" s="29" t="s">
        <v>2053</v>
      </c>
      <c r="C672" s="95">
        <v>43668.572999999997</v>
      </c>
      <c r="D672" s="95" t="s">
        <v>2084</v>
      </c>
      <c r="E672" s="151">
        <f t="shared" si="90"/>
        <v>14507.99430919826</v>
      </c>
      <c r="F672" s="139">
        <f t="shared" si="91"/>
        <v>14508</v>
      </c>
      <c r="G672" s="139">
        <f t="shared" ref="G672:G703" si="93">+C672-(C$7+F672*C$8)</f>
        <v>-7.7240000027813949E-3</v>
      </c>
      <c r="I672" s="140">
        <f>G672</f>
        <v>-7.7240000027813949E-3</v>
      </c>
      <c r="Q672" s="153">
        <f t="shared" si="92"/>
        <v>28650.072999999997</v>
      </c>
      <c r="S672" s="21">
        <f t="shared" ref="S672:S677" si="94">S$15</f>
        <v>0.1</v>
      </c>
    </row>
    <row r="673" spans="1:19" s="139" customFormat="1" ht="12.95" customHeight="1">
      <c r="A673" s="20" t="s">
        <v>1975</v>
      </c>
      <c r="B673" s="21"/>
      <c r="C673" s="20">
        <v>43706.584999999999</v>
      </c>
      <c r="D673" s="20"/>
      <c r="E673" s="139">
        <f t="shared" si="90"/>
        <v>14536.000362490218</v>
      </c>
      <c r="F673" s="139">
        <f t="shared" si="91"/>
        <v>14536</v>
      </c>
      <c r="G673" s="139">
        <f t="shared" si="93"/>
        <v>4.9199999921256676E-4</v>
      </c>
      <c r="I673" s="140">
        <f>$G673</f>
        <v>4.9199999921256676E-4</v>
      </c>
      <c r="Q673" s="153">
        <f t="shared" si="92"/>
        <v>28688.084999999999</v>
      </c>
      <c r="S673" s="21">
        <f t="shared" si="94"/>
        <v>0.1</v>
      </c>
    </row>
    <row r="674" spans="1:19" s="139" customFormat="1" ht="12.95" customHeight="1">
      <c r="A674" s="20" t="s">
        <v>1975</v>
      </c>
      <c r="B674" s="21"/>
      <c r="C674" s="20">
        <v>43717.440999999999</v>
      </c>
      <c r="D674" s="20"/>
      <c r="E674" s="139">
        <f t="shared" si="90"/>
        <v>14543.998723916544</v>
      </c>
      <c r="F674" s="139">
        <f t="shared" si="91"/>
        <v>14544</v>
      </c>
      <c r="G674" s="139">
        <f t="shared" si="93"/>
        <v>-1.7319999969913624E-3</v>
      </c>
      <c r="I674" s="140">
        <f>$G674</f>
        <v>-1.7319999969913624E-3</v>
      </c>
      <c r="Q674" s="153">
        <f t="shared" si="92"/>
        <v>28698.940999999999</v>
      </c>
      <c r="S674" s="21">
        <f t="shared" si="94"/>
        <v>0.1</v>
      </c>
    </row>
    <row r="675" spans="1:19" s="139" customFormat="1" ht="12.95" customHeight="1">
      <c r="A675" s="20" t="s">
        <v>1975</v>
      </c>
      <c r="B675" s="21"/>
      <c r="C675" s="20">
        <v>43725.582999999999</v>
      </c>
      <c r="D675" s="20"/>
      <c r="E675" s="139">
        <f t="shared" si="90"/>
        <v>14549.997494986288</v>
      </c>
      <c r="F675" s="139">
        <f t="shared" si="91"/>
        <v>14550</v>
      </c>
      <c r="G675" s="139">
        <f t="shared" si="93"/>
        <v>-3.4000000014202669E-3</v>
      </c>
      <c r="I675" s="140">
        <f>$G675</f>
        <v>-3.4000000014202669E-3</v>
      </c>
      <c r="Q675" s="153">
        <f t="shared" si="92"/>
        <v>28707.082999999999</v>
      </c>
      <c r="S675" s="21">
        <f t="shared" si="94"/>
        <v>0.1</v>
      </c>
    </row>
    <row r="676" spans="1:19" s="139" customFormat="1" ht="12.95" customHeight="1">
      <c r="A676" s="20" t="s">
        <v>1975</v>
      </c>
      <c r="B676" s="21"/>
      <c r="C676" s="20">
        <v>43736.438000000002</v>
      </c>
      <c r="D676" s="20"/>
      <c r="E676" s="139">
        <f t="shared" si="90"/>
        <v>14557.995119643876</v>
      </c>
      <c r="F676" s="139">
        <f t="shared" si="91"/>
        <v>14558</v>
      </c>
      <c r="G676" s="139">
        <f t="shared" si="93"/>
        <v>-6.6239999941899441E-3</v>
      </c>
      <c r="I676" s="140">
        <f>$G676</f>
        <v>-6.6239999941899441E-3</v>
      </c>
      <c r="Q676" s="153">
        <f t="shared" si="92"/>
        <v>28717.938000000002</v>
      </c>
      <c r="S676" s="21">
        <f t="shared" si="94"/>
        <v>0.1</v>
      </c>
    </row>
    <row r="677" spans="1:19" s="139" customFormat="1" ht="12.95" customHeight="1">
      <c r="A677" s="20" t="s">
        <v>1976</v>
      </c>
      <c r="B677" s="21"/>
      <c r="C677" s="20">
        <v>43755.446000000004</v>
      </c>
      <c r="D677" s="20"/>
      <c r="E677" s="139">
        <f t="shared" si="90"/>
        <v>14571.999619827333</v>
      </c>
      <c r="F677" s="139">
        <f t="shared" si="91"/>
        <v>14572</v>
      </c>
      <c r="G677" s="139">
        <f t="shared" si="93"/>
        <v>-5.1599999278550968E-4</v>
      </c>
      <c r="I677" s="140">
        <f>$G677</f>
        <v>-5.1599999278550968E-4</v>
      </c>
      <c r="Q677" s="153">
        <f t="shared" si="92"/>
        <v>28736.946000000004</v>
      </c>
      <c r="S677" s="21">
        <f t="shared" si="94"/>
        <v>0.1</v>
      </c>
    </row>
    <row r="678" spans="1:19" s="139" customFormat="1" ht="12.95" customHeight="1">
      <c r="A678" s="49" t="s">
        <v>2094</v>
      </c>
      <c r="B678" s="50"/>
      <c r="C678" s="49">
        <v>43779.876300000004</v>
      </c>
      <c r="D678" s="49">
        <v>1E-4</v>
      </c>
      <c r="E678" s="139">
        <f t="shared" si="90"/>
        <v>14589.999101142141</v>
      </c>
      <c r="F678" s="139">
        <f t="shared" si="91"/>
        <v>14590</v>
      </c>
      <c r="G678" s="139">
        <f t="shared" si="93"/>
        <v>-1.2199999982840382E-3</v>
      </c>
      <c r="I678" s="140"/>
      <c r="J678" s="139">
        <f>$G678</f>
        <v>-1.2199999982840382E-3</v>
      </c>
      <c r="Q678" s="153">
        <f t="shared" si="92"/>
        <v>28761.376300000004</v>
      </c>
      <c r="S678" s="91">
        <f>S$16</f>
        <v>1</v>
      </c>
    </row>
    <row r="679" spans="1:19" s="139" customFormat="1" ht="12.95" customHeight="1">
      <c r="A679" s="20" t="s">
        <v>1968</v>
      </c>
      <c r="B679" s="21"/>
      <c r="C679" s="20">
        <v>43786.663999999997</v>
      </c>
      <c r="D679" s="20"/>
      <c r="E679" s="139">
        <f t="shared" si="90"/>
        <v>14595.000066309183</v>
      </c>
      <c r="F679" s="139">
        <f t="shared" si="91"/>
        <v>14595</v>
      </c>
      <c r="G679" s="139">
        <f t="shared" si="93"/>
        <v>8.9999994088429958E-5</v>
      </c>
      <c r="I679" s="140">
        <f>$G679</f>
        <v>8.9999994088429958E-5</v>
      </c>
      <c r="Q679" s="153">
        <f t="shared" si="92"/>
        <v>28768.163999999997</v>
      </c>
      <c r="S679" s="21">
        <f>S$15</f>
        <v>0.1</v>
      </c>
    </row>
    <row r="680" spans="1:19" s="139" customFormat="1" ht="12.95" customHeight="1">
      <c r="A680" s="20" t="s">
        <v>1976</v>
      </c>
      <c r="B680" s="21"/>
      <c r="C680" s="20">
        <v>43789.379000000001</v>
      </c>
      <c r="D680" s="20"/>
      <c r="E680" s="139">
        <f t="shared" si="90"/>
        <v>14597.000393434506</v>
      </c>
      <c r="F680" s="139">
        <f t="shared" si="91"/>
        <v>14597</v>
      </c>
      <c r="G680" s="139">
        <f t="shared" si="93"/>
        <v>5.3399999887915328E-4</v>
      </c>
      <c r="I680" s="140">
        <f>$G680</f>
        <v>5.3399999887915328E-4</v>
      </c>
      <c r="Q680" s="153">
        <f t="shared" si="92"/>
        <v>28770.879000000001</v>
      </c>
      <c r="S680" s="21">
        <f>S$15</f>
        <v>0.1</v>
      </c>
    </row>
    <row r="681" spans="1:19" s="139" customFormat="1" ht="12.95" customHeight="1">
      <c r="A681" s="20" t="s">
        <v>1976</v>
      </c>
      <c r="B681" s="21"/>
      <c r="C681" s="20">
        <v>43793.451000000001</v>
      </c>
      <c r="D681" s="20"/>
      <c r="E681" s="139">
        <f t="shared" si="90"/>
        <v>14600.000515738117</v>
      </c>
      <c r="F681" s="139">
        <f t="shared" si="91"/>
        <v>14600</v>
      </c>
      <c r="G681" s="139">
        <f t="shared" si="93"/>
        <v>7.0000000414438546E-4</v>
      </c>
      <c r="I681" s="140">
        <f>$G681</f>
        <v>7.0000000414438546E-4</v>
      </c>
      <c r="Q681" s="153">
        <f t="shared" si="92"/>
        <v>28774.951000000001</v>
      </c>
      <c r="S681" s="21">
        <f>S$15</f>
        <v>0.1</v>
      </c>
    </row>
    <row r="682" spans="1:19" s="139" customFormat="1" ht="12.95" customHeight="1">
      <c r="A682" s="49" t="s">
        <v>2094</v>
      </c>
      <c r="B682" s="50"/>
      <c r="C682" s="49">
        <v>43809.736400000002</v>
      </c>
      <c r="D682" s="49">
        <v>1E-4</v>
      </c>
      <c r="E682" s="139">
        <f t="shared" si="90"/>
        <v>14611.99908935384</v>
      </c>
      <c r="F682" s="139">
        <f t="shared" si="91"/>
        <v>14612</v>
      </c>
      <c r="G682" s="139">
        <f t="shared" si="93"/>
        <v>-1.2360000037006103E-3</v>
      </c>
      <c r="I682" s="140"/>
      <c r="J682" s="139">
        <f>$G682</f>
        <v>-1.2360000037006103E-3</v>
      </c>
      <c r="Q682" s="153">
        <f t="shared" si="92"/>
        <v>28791.236400000002</v>
      </c>
      <c r="S682" s="91">
        <f>S$16</f>
        <v>1</v>
      </c>
    </row>
    <row r="683" spans="1:19" s="139" customFormat="1" ht="12.95" customHeight="1">
      <c r="A683" s="20" t="s">
        <v>1977</v>
      </c>
      <c r="B683" s="21"/>
      <c r="C683" s="20">
        <v>43823.31</v>
      </c>
      <c r="D683" s="20"/>
      <c r="E683" s="139">
        <f t="shared" si="90"/>
        <v>14621.999693504202</v>
      </c>
      <c r="F683" s="139">
        <f t="shared" si="91"/>
        <v>14622</v>
      </c>
      <c r="G683" s="139">
        <f t="shared" si="93"/>
        <v>-4.1600000258767977E-4</v>
      </c>
      <c r="I683" s="140">
        <f>$G683</f>
        <v>-4.1600000258767977E-4</v>
      </c>
      <c r="Q683" s="153">
        <f t="shared" si="92"/>
        <v>28804.809999999998</v>
      </c>
      <c r="S683" s="21">
        <f>S$15</f>
        <v>0.1</v>
      </c>
    </row>
    <row r="684" spans="1:19" s="139" customFormat="1" ht="12.95" customHeight="1">
      <c r="A684" s="20" t="s">
        <v>1977</v>
      </c>
      <c r="B684" s="21"/>
      <c r="C684" s="20">
        <v>43831.451000000001</v>
      </c>
      <c r="D684" s="20"/>
      <c r="E684" s="139">
        <f t="shared" si="90"/>
        <v>14627.99772780521</v>
      </c>
      <c r="F684" s="139">
        <f t="shared" si="91"/>
        <v>14628</v>
      </c>
      <c r="G684" s="139">
        <f t="shared" si="93"/>
        <v>-3.0839999963063747E-3</v>
      </c>
      <c r="I684" s="140">
        <f>$G684</f>
        <v>-3.0839999963063747E-3</v>
      </c>
      <c r="Q684" s="153">
        <f t="shared" si="92"/>
        <v>28812.951000000001</v>
      </c>
      <c r="S684" s="21">
        <f>S$15</f>
        <v>0.1</v>
      </c>
    </row>
    <row r="685" spans="1:19" s="139" customFormat="1" ht="12.95" customHeight="1">
      <c r="A685" s="20" t="s">
        <v>1977</v>
      </c>
      <c r="B685" s="21"/>
      <c r="C685" s="20">
        <v>43838.239000000001</v>
      </c>
      <c r="D685" s="20"/>
      <c r="E685" s="139">
        <f t="shared" si="90"/>
        <v>14632.998914002879</v>
      </c>
      <c r="F685" s="139">
        <f t="shared" si="91"/>
        <v>14633</v>
      </c>
      <c r="G685" s="139">
        <f t="shared" si="93"/>
        <v>-1.4740000042365864E-3</v>
      </c>
      <c r="I685" s="140">
        <f>$G685</f>
        <v>-1.4740000042365864E-3</v>
      </c>
      <c r="Q685" s="153">
        <f t="shared" si="92"/>
        <v>28819.739000000001</v>
      </c>
      <c r="S685" s="21">
        <f>S$15</f>
        <v>0.1</v>
      </c>
    </row>
    <row r="686" spans="1:19" s="139" customFormat="1" ht="12.95" customHeight="1">
      <c r="A686" s="20" t="s">
        <v>1968</v>
      </c>
      <c r="B686" s="21"/>
      <c r="C686" s="20">
        <v>43843.67</v>
      </c>
      <c r="D686" s="20"/>
      <c r="E686" s="139">
        <f t="shared" si="90"/>
        <v>14637.000305022257</v>
      </c>
      <c r="F686" s="139">
        <f t="shared" si="91"/>
        <v>14637</v>
      </c>
      <c r="G686" s="139">
        <f t="shared" si="93"/>
        <v>4.1399999463465065E-4</v>
      </c>
      <c r="I686" s="140">
        <f>$G686</f>
        <v>4.1399999463465065E-4</v>
      </c>
      <c r="Q686" s="153">
        <f t="shared" si="92"/>
        <v>28825.17</v>
      </c>
      <c r="S686" s="21">
        <f>S$15</f>
        <v>0.1</v>
      </c>
    </row>
    <row r="687" spans="1:19" s="139" customFormat="1" ht="12.95" customHeight="1">
      <c r="A687" s="49" t="s">
        <v>2094</v>
      </c>
      <c r="B687" s="50"/>
      <c r="C687" s="49">
        <v>43847.740299999998</v>
      </c>
      <c r="D687" s="49">
        <v>1E-4</v>
      </c>
      <c r="E687" s="139">
        <f t="shared" si="90"/>
        <v>14639.999174819011</v>
      </c>
      <c r="F687" s="139">
        <f t="shared" si="91"/>
        <v>14640</v>
      </c>
      <c r="G687" s="139">
        <f t="shared" si="93"/>
        <v>-1.1200000080862083E-3</v>
      </c>
      <c r="I687" s="140"/>
      <c r="J687" s="139">
        <f>$G687</f>
        <v>-1.1200000080862083E-3</v>
      </c>
      <c r="Q687" s="153">
        <f t="shared" si="92"/>
        <v>28829.240299999998</v>
      </c>
      <c r="S687" s="91">
        <f>S$16</f>
        <v>1</v>
      </c>
    </row>
    <row r="688" spans="1:19" s="139" customFormat="1" ht="12.95" customHeight="1">
      <c r="A688" s="20" t="s">
        <v>1968</v>
      </c>
      <c r="B688" s="21"/>
      <c r="C688" s="20">
        <v>43858.599000000002</v>
      </c>
      <c r="D688" s="20"/>
      <c r="E688" s="139">
        <f t="shared" si="90"/>
        <v>14647.999525520934</v>
      </c>
      <c r="F688" s="139">
        <f t="shared" si="91"/>
        <v>14648</v>
      </c>
      <c r="G688" s="139">
        <f t="shared" si="93"/>
        <v>-6.4399999973829836E-4</v>
      </c>
      <c r="I688" s="140">
        <f t="shared" ref="I688:I698" si="95">$G688</f>
        <v>-6.4399999973829836E-4</v>
      </c>
      <c r="Q688" s="153">
        <f t="shared" si="92"/>
        <v>28840.099000000002</v>
      </c>
      <c r="S688" s="21">
        <f t="shared" ref="S688:S698" si="96">S$15</f>
        <v>0.1</v>
      </c>
    </row>
    <row r="689" spans="1:19" s="139" customFormat="1" ht="12.95" customHeight="1">
      <c r="A689" s="20" t="s">
        <v>1968</v>
      </c>
      <c r="B689" s="21"/>
      <c r="C689" s="20">
        <v>43862.675999999999</v>
      </c>
      <c r="D689" s="20"/>
      <c r="E689" s="139">
        <f t="shared" si="90"/>
        <v>14651.003331668235</v>
      </c>
      <c r="F689" s="139">
        <f t="shared" si="91"/>
        <v>14651</v>
      </c>
      <c r="G689" s="139">
        <f t="shared" si="93"/>
        <v>4.5219999956316315E-3</v>
      </c>
      <c r="I689" s="140">
        <f t="shared" si="95"/>
        <v>4.5219999956316315E-3</v>
      </c>
      <c r="Q689" s="153">
        <f t="shared" si="92"/>
        <v>28844.175999999999</v>
      </c>
      <c r="S689" s="21">
        <f t="shared" si="96"/>
        <v>0.1</v>
      </c>
    </row>
    <row r="690" spans="1:19" s="139" customFormat="1" ht="12.95" customHeight="1">
      <c r="A690" s="20" t="s">
        <v>1968</v>
      </c>
      <c r="B690" s="21"/>
      <c r="C690" s="20">
        <v>43866.745000000003</v>
      </c>
      <c r="D690" s="20"/>
      <c r="E690" s="139">
        <f t="shared" si="90"/>
        <v>14654.001243665633</v>
      </c>
      <c r="F690" s="139">
        <f t="shared" si="91"/>
        <v>14654</v>
      </c>
      <c r="G690" s="139">
        <f t="shared" si="93"/>
        <v>1.6879999966477044E-3</v>
      </c>
      <c r="I690" s="140">
        <f t="shared" si="95"/>
        <v>1.6879999966477044E-3</v>
      </c>
      <c r="Q690" s="153">
        <f t="shared" si="92"/>
        <v>28848.245000000003</v>
      </c>
      <c r="S690" s="21">
        <f t="shared" si="96"/>
        <v>0.1</v>
      </c>
    </row>
    <row r="691" spans="1:19" s="139" customFormat="1" ht="12.95" customHeight="1">
      <c r="A691" s="20" t="s">
        <v>1978</v>
      </c>
      <c r="B691" s="21"/>
      <c r="C691" s="20">
        <v>43888.461000000003</v>
      </c>
      <c r="D691" s="20"/>
      <c r="E691" s="139">
        <f t="shared" si="90"/>
        <v>14670.000913593238</v>
      </c>
      <c r="F691" s="139">
        <f t="shared" si="91"/>
        <v>14670</v>
      </c>
      <c r="G691" s="139">
        <f t="shared" si="93"/>
        <v>1.2400000050547533E-3</v>
      </c>
      <c r="I691" s="140">
        <f t="shared" si="95"/>
        <v>1.2400000050547533E-3</v>
      </c>
      <c r="Q691" s="153">
        <f t="shared" si="92"/>
        <v>28869.961000000003</v>
      </c>
      <c r="S691" s="21">
        <f t="shared" si="96"/>
        <v>0.1</v>
      </c>
    </row>
    <row r="692" spans="1:19" s="139" customFormat="1" ht="12.95" customHeight="1">
      <c r="A692" s="20" t="s">
        <v>1978</v>
      </c>
      <c r="B692" s="21"/>
      <c r="C692" s="20">
        <v>43899.315000000002</v>
      </c>
      <c r="D692" s="20"/>
      <c r="E692" s="139">
        <f t="shared" si="90"/>
        <v>14677.997801482084</v>
      </c>
      <c r="F692" s="139">
        <f t="shared" si="91"/>
        <v>14678</v>
      </c>
      <c r="G692" s="139">
        <f t="shared" si="93"/>
        <v>-2.9839999988325872E-3</v>
      </c>
      <c r="I692" s="140">
        <f t="shared" si="95"/>
        <v>-2.9839999988325872E-3</v>
      </c>
      <c r="Q692" s="153">
        <f t="shared" si="92"/>
        <v>28880.815000000002</v>
      </c>
      <c r="S692" s="21">
        <f t="shared" si="96"/>
        <v>0.1</v>
      </c>
    </row>
    <row r="693" spans="1:19" s="139" customFormat="1" ht="12.95" customHeight="1">
      <c r="A693" s="20" t="s">
        <v>1979</v>
      </c>
      <c r="B693" s="21"/>
      <c r="C693" s="20">
        <v>43899.319000000003</v>
      </c>
      <c r="D693" s="20"/>
      <c r="E693" s="139">
        <f t="shared" si="90"/>
        <v>14678.00074855704</v>
      </c>
      <c r="F693" s="139">
        <f t="shared" si="91"/>
        <v>14678</v>
      </c>
      <c r="G693" s="139">
        <f t="shared" si="93"/>
        <v>1.0160000019823201E-3</v>
      </c>
      <c r="I693" s="140">
        <f t="shared" si="95"/>
        <v>1.0160000019823201E-3</v>
      </c>
      <c r="Q693" s="153">
        <f t="shared" si="92"/>
        <v>28880.819000000003</v>
      </c>
      <c r="S693" s="21">
        <f t="shared" si="96"/>
        <v>0.1</v>
      </c>
    </row>
    <row r="694" spans="1:19" s="139" customFormat="1" ht="12.95" customHeight="1">
      <c r="A694" s="20" t="s">
        <v>1979</v>
      </c>
      <c r="B694" s="21"/>
      <c r="C694" s="20">
        <v>43899.324000000001</v>
      </c>
      <c r="D694" s="20"/>
      <c r="E694" s="139">
        <f t="shared" si="90"/>
        <v>14678.004432400732</v>
      </c>
      <c r="F694" s="139">
        <f t="shared" si="91"/>
        <v>14678</v>
      </c>
      <c r="G694" s="139">
        <f t="shared" si="93"/>
        <v>6.0159999993629754E-3</v>
      </c>
      <c r="I694" s="140">
        <f t="shared" si="95"/>
        <v>6.0159999993629754E-3</v>
      </c>
      <c r="Q694" s="153">
        <f t="shared" si="92"/>
        <v>28880.824000000001</v>
      </c>
      <c r="S694" s="21">
        <f t="shared" si="96"/>
        <v>0.1</v>
      </c>
    </row>
    <row r="695" spans="1:19" s="139" customFormat="1" ht="12.95" customHeight="1">
      <c r="A695" s="20" t="s">
        <v>1968</v>
      </c>
      <c r="B695" s="21"/>
      <c r="C695" s="20">
        <v>44132.77</v>
      </c>
      <c r="D695" s="20"/>
      <c r="E695" s="139">
        <f t="shared" si="90"/>
        <v>14850.000147353745</v>
      </c>
      <c r="F695" s="139">
        <f t="shared" si="91"/>
        <v>14850</v>
      </c>
      <c r="G695" s="139">
        <f t="shared" si="93"/>
        <v>1.9999999494757503E-4</v>
      </c>
      <c r="I695" s="140">
        <f t="shared" si="95"/>
        <v>1.9999999494757503E-4</v>
      </c>
      <c r="Q695" s="153">
        <f t="shared" si="92"/>
        <v>29114.269999999997</v>
      </c>
      <c r="S695" s="21">
        <f t="shared" si="96"/>
        <v>0.1</v>
      </c>
    </row>
    <row r="696" spans="1:19" s="139" customFormat="1" ht="12.95" customHeight="1">
      <c r="A696" s="20" t="s">
        <v>1980</v>
      </c>
      <c r="B696" s="21"/>
      <c r="C696" s="20">
        <v>44177.563000000002</v>
      </c>
      <c r="D696" s="20"/>
      <c r="E696" s="139">
        <f t="shared" si="90"/>
        <v>14883.002229462203</v>
      </c>
      <c r="F696" s="139">
        <f t="shared" si="91"/>
        <v>14883</v>
      </c>
      <c r="G696" s="139">
        <f t="shared" si="93"/>
        <v>3.0259999984991737E-3</v>
      </c>
      <c r="I696" s="140">
        <f t="shared" si="95"/>
        <v>3.0259999984991737E-3</v>
      </c>
      <c r="Q696" s="153">
        <f t="shared" si="92"/>
        <v>29159.063000000002</v>
      </c>
      <c r="S696" s="21">
        <f t="shared" si="96"/>
        <v>0.1</v>
      </c>
    </row>
    <row r="697" spans="1:19" s="139" customFormat="1" ht="12.95" customHeight="1">
      <c r="A697" s="20" t="s">
        <v>1981</v>
      </c>
      <c r="B697" s="21"/>
      <c r="C697" s="20">
        <v>44226.425999999999</v>
      </c>
      <c r="D697" s="20"/>
      <c r="E697" s="139">
        <f t="shared" si="90"/>
        <v>14919.002960336791</v>
      </c>
      <c r="F697" s="139">
        <f t="shared" si="91"/>
        <v>14919</v>
      </c>
      <c r="G697" s="139">
        <f t="shared" si="93"/>
        <v>4.0179999996325932E-3</v>
      </c>
      <c r="I697" s="140">
        <f t="shared" si="95"/>
        <v>4.0179999996325932E-3</v>
      </c>
      <c r="Q697" s="153">
        <f t="shared" si="92"/>
        <v>29207.925999999999</v>
      </c>
      <c r="S697" s="21">
        <f t="shared" si="96"/>
        <v>0.1</v>
      </c>
    </row>
    <row r="698" spans="1:19" s="139" customFormat="1" ht="12.95" customHeight="1">
      <c r="A698" s="20" t="s">
        <v>1968</v>
      </c>
      <c r="B698" s="21"/>
      <c r="C698" s="20">
        <v>44238.641000000003</v>
      </c>
      <c r="D698" s="20"/>
      <c r="E698" s="139">
        <f t="shared" si="90"/>
        <v>14928.002590478887</v>
      </c>
      <c r="F698" s="139">
        <f t="shared" si="91"/>
        <v>14928</v>
      </c>
      <c r="G698" s="139">
        <f t="shared" si="93"/>
        <v>3.5160000043106265E-3</v>
      </c>
      <c r="I698" s="140">
        <f t="shared" si="95"/>
        <v>3.5160000043106265E-3</v>
      </c>
      <c r="Q698" s="153">
        <f t="shared" si="92"/>
        <v>29220.141000000003</v>
      </c>
      <c r="S698" s="21">
        <f t="shared" si="96"/>
        <v>0.1</v>
      </c>
    </row>
    <row r="699" spans="1:19" s="139" customFormat="1" ht="12.95" customHeight="1">
      <c r="A699" s="49" t="s">
        <v>2094</v>
      </c>
      <c r="B699" s="50"/>
      <c r="C699" s="49">
        <v>44257.638700000003</v>
      </c>
      <c r="D699" s="49">
        <v>1E-4</v>
      </c>
      <c r="E699" s="139">
        <f t="shared" si="90"/>
        <v>14941.999501944334</v>
      </c>
      <c r="F699" s="139">
        <f t="shared" si="91"/>
        <v>14942</v>
      </c>
      <c r="G699" s="139">
        <f t="shared" si="93"/>
        <v>-6.7599999601952732E-4</v>
      </c>
      <c r="I699" s="140"/>
      <c r="J699" s="139">
        <f>$G699</f>
        <v>-6.7599999601952732E-4</v>
      </c>
      <c r="Q699" s="153">
        <f t="shared" si="92"/>
        <v>29239.138700000003</v>
      </c>
      <c r="S699" s="91">
        <f>S$16</f>
        <v>1</v>
      </c>
    </row>
    <row r="700" spans="1:19" s="139" customFormat="1" ht="12.95" customHeight="1">
      <c r="A700" s="20" t="s">
        <v>1968</v>
      </c>
      <c r="B700" s="21"/>
      <c r="C700" s="20">
        <v>44272.576999999997</v>
      </c>
      <c r="D700" s="20"/>
      <c r="E700" s="139">
        <f t="shared" si="90"/>
        <v>14953.005574392275</v>
      </c>
      <c r="F700" s="139">
        <f t="shared" si="91"/>
        <v>14953</v>
      </c>
      <c r="G700" s="139">
        <f t="shared" si="93"/>
        <v>7.5659999929484911E-3</v>
      </c>
      <c r="I700" s="140">
        <f>$G700</f>
        <v>7.5659999929484911E-3</v>
      </c>
      <c r="Q700" s="153">
        <f t="shared" si="92"/>
        <v>29254.076999999997</v>
      </c>
      <c r="S700" s="21">
        <f>S$15</f>
        <v>0.1</v>
      </c>
    </row>
    <row r="701" spans="1:19" s="139" customFormat="1" ht="12.95" customHeight="1">
      <c r="A701" s="20" t="s">
        <v>1982</v>
      </c>
      <c r="B701" s="21"/>
      <c r="C701" s="20">
        <v>44458.517999999996</v>
      </c>
      <c r="D701" s="20"/>
      <c r="E701" s="139">
        <f t="shared" si="90"/>
        <v>15090.001090417731</v>
      </c>
      <c r="F701" s="139">
        <f t="shared" si="91"/>
        <v>15090</v>
      </c>
      <c r="G701" s="139">
        <f t="shared" si="93"/>
        <v>1.4799999917158857E-3</v>
      </c>
      <c r="I701" s="140">
        <f>$G701</f>
        <v>1.4799999917158857E-3</v>
      </c>
      <c r="Q701" s="153">
        <f t="shared" si="92"/>
        <v>29440.017999999996</v>
      </c>
      <c r="S701" s="21">
        <f>S$15</f>
        <v>0.1</v>
      </c>
    </row>
    <row r="702" spans="1:19" s="139" customFormat="1" ht="12.95" customHeight="1">
      <c r="A702" s="20" t="s">
        <v>1982</v>
      </c>
      <c r="B702" s="21"/>
      <c r="C702" s="20">
        <v>44462.591999999997</v>
      </c>
      <c r="D702" s="20"/>
      <c r="E702" s="139">
        <f t="shared" si="90"/>
        <v>15093.002686258818</v>
      </c>
      <c r="F702" s="139">
        <f t="shared" si="91"/>
        <v>15093</v>
      </c>
      <c r="G702" s="139">
        <f t="shared" si="93"/>
        <v>3.6459999973885715E-3</v>
      </c>
      <c r="I702" s="140">
        <f>$G702</f>
        <v>3.6459999973885715E-3</v>
      </c>
      <c r="Q702" s="153">
        <f t="shared" si="92"/>
        <v>29444.091999999997</v>
      </c>
      <c r="S702" s="21">
        <f>S$15</f>
        <v>0.1</v>
      </c>
    </row>
    <row r="703" spans="1:19" s="139" customFormat="1" ht="12.95" customHeight="1">
      <c r="A703" s="20" t="s">
        <v>1968</v>
      </c>
      <c r="B703" s="21"/>
      <c r="C703" s="20">
        <v>44485.667000000001</v>
      </c>
      <c r="D703" s="20"/>
      <c r="E703" s="139">
        <f t="shared" si="90"/>
        <v>15110.003624902194</v>
      </c>
      <c r="F703" s="139">
        <f t="shared" si="91"/>
        <v>15110</v>
      </c>
      <c r="G703" s="139">
        <f t="shared" si="93"/>
        <v>4.9199999994016252E-3</v>
      </c>
      <c r="I703" s="140">
        <f>$G703</f>
        <v>4.9199999994016252E-3</v>
      </c>
      <c r="Q703" s="153">
        <f t="shared" si="92"/>
        <v>29467.167000000001</v>
      </c>
      <c r="S703" s="21">
        <f>S$15</f>
        <v>0.1</v>
      </c>
    </row>
    <row r="704" spans="1:19" s="139" customFormat="1" ht="12.95" customHeight="1">
      <c r="A704" s="20" t="s">
        <v>1979</v>
      </c>
      <c r="B704" s="21"/>
      <c r="C704" s="20">
        <v>44488.4</v>
      </c>
      <c r="D704" s="20"/>
      <c r="E704" s="139">
        <f t="shared" si="90"/>
        <v>15112.017213864809</v>
      </c>
      <c r="F704" s="139">
        <f t="shared" si="91"/>
        <v>15112</v>
      </c>
      <c r="G704" s="139">
        <f t="shared" ref="G704:G735" si="97">+C704-(C$7+F704*C$8)</f>
        <v>2.3364000000583474E-2</v>
      </c>
      <c r="I704" s="140">
        <f>G704</f>
        <v>2.3364000000583474E-2</v>
      </c>
      <c r="Q704" s="153">
        <f t="shared" si="92"/>
        <v>29469.9</v>
      </c>
      <c r="S704" s="141" t="e">
        <f>#REF!</f>
        <v>#REF!</v>
      </c>
    </row>
    <row r="705" spans="1:19" s="139" customFormat="1" ht="12.95" customHeight="1">
      <c r="A705" s="20" t="s">
        <v>1983</v>
      </c>
      <c r="B705" s="21"/>
      <c r="C705" s="20">
        <v>44541.31</v>
      </c>
      <c r="D705" s="20"/>
      <c r="E705" s="139">
        <f t="shared" si="90"/>
        <v>15150.999647824541</v>
      </c>
      <c r="F705" s="139">
        <f t="shared" si="91"/>
        <v>15151</v>
      </c>
      <c r="G705" s="139">
        <f t="shared" si="97"/>
        <v>-4.780000017490238E-4</v>
      </c>
      <c r="I705" s="140">
        <f>$G705</f>
        <v>-4.780000017490238E-4</v>
      </c>
      <c r="Q705" s="153">
        <f t="shared" si="92"/>
        <v>29522.809999999998</v>
      </c>
      <c r="S705" s="21">
        <f>S$15</f>
        <v>0.1</v>
      </c>
    </row>
    <row r="706" spans="1:19" s="139" customFormat="1" ht="12.95" customHeight="1">
      <c r="A706" s="20" t="s">
        <v>1983</v>
      </c>
      <c r="B706" s="21"/>
      <c r="C706" s="20">
        <v>44541.311000000002</v>
      </c>
      <c r="D706" s="20"/>
      <c r="E706" s="139">
        <f t="shared" si="90"/>
        <v>15151.000384593282</v>
      </c>
      <c r="F706" s="139">
        <f t="shared" si="91"/>
        <v>15151</v>
      </c>
      <c r="G706" s="139">
        <f t="shared" si="97"/>
        <v>5.2200000209268183E-4</v>
      </c>
      <c r="I706" s="140">
        <f>$G706</f>
        <v>5.2200000209268183E-4</v>
      </c>
      <c r="Q706" s="153">
        <f t="shared" si="92"/>
        <v>29522.811000000002</v>
      </c>
      <c r="S706" s="21">
        <f>S$15</f>
        <v>0.1</v>
      </c>
    </row>
    <row r="707" spans="1:19" s="139" customFormat="1" ht="12.95" customHeight="1">
      <c r="A707" s="49" t="s">
        <v>2094</v>
      </c>
      <c r="B707" s="50"/>
      <c r="C707" s="49">
        <v>44542.6659</v>
      </c>
      <c r="D707" s="49"/>
      <c r="E707" s="139">
        <f t="shared" si="90"/>
        <v>15151.998632557221</v>
      </c>
      <c r="F707" s="139">
        <f t="shared" si="91"/>
        <v>15152</v>
      </c>
      <c r="G707" s="139">
        <f t="shared" si="97"/>
        <v>-1.8559999953140505E-3</v>
      </c>
      <c r="I707" s="140"/>
      <c r="J707" s="139">
        <f>$G707</f>
        <v>-1.8559999953140505E-3</v>
      </c>
      <c r="Q707" s="153">
        <f t="shared" si="92"/>
        <v>29524.1659</v>
      </c>
      <c r="S707" s="91">
        <f>S$16</f>
        <v>1</v>
      </c>
    </row>
    <row r="708" spans="1:19" s="139" customFormat="1" ht="12.95" customHeight="1">
      <c r="A708" s="20" t="s">
        <v>1968</v>
      </c>
      <c r="B708" s="21"/>
      <c r="C708" s="20">
        <v>44542.667000000001</v>
      </c>
      <c r="D708" s="20"/>
      <c r="E708" s="139">
        <f t="shared" si="90"/>
        <v>15151.999443002835</v>
      </c>
      <c r="F708" s="139">
        <f t="shared" si="91"/>
        <v>15152</v>
      </c>
      <c r="G708" s="139">
        <f t="shared" si="97"/>
        <v>-7.5599999399855733E-4</v>
      </c>
      <c r="I708" s="140">
        <f t="shared" ref="I708:I739" si="98">$G708</f>
        <v>-7.5599999399855733E-4</v>
      </c>
      <c r="Q708" s="153">
        <f t="shared" si="92"/>
        <v>29524.167000000001</v>
      </c>
      <c r="S708" s="21">
        <f t="shared" ref="S708:S739" si="99">S$15</f>
        <v>0.1</v>
      </c>
    </row>
    <row r="709" spans="1:19" s="139" customFormat="1" ht="12.95" customHeight="1">
      <c r="A709" s="20" t="s">
        <v>1979</v>
      </c>
      <c r="B709" s="21"/>
      <c r="C709" s="20">
        <v>44545.383999999998</v>
      </c>
      <c r="D709" s="20"/>
      <c r="E709" s="139">
        <f t="shared" si="90"/>
        <v>15154.001243665629</v>
      </c>
      <c r="F709" s="139">
        <f t="shared" si="91"/>
        <v>15154</v>
      </c>
      <c r="G709" s="139">
        <f t="shared" si="97"/>
        <v>1.6879999966477044E-3</v>
      </c>
      <c r="I709" s="140">
        <f t="shared" si="98"/>
        <v>1.6879999966477044E-3</v>
      </c>
      <c r="Q709" s="153">
        <f t="shared" si="92"/>
        <v>29526.883999999998</v>
      </c>
      <c r="S709" s="21">
        <f t="shared" si="99"/>
        <v>0.1</v>
      </c>
    </row>
    <row r="710" spans="1:19" s="139" customFormat="1" ht="12.95" customHeight="1">
      <c r="A710" s="20" t="s">
        <v>1968</v>
      </c>
      <c r="B710" s="21"/>
      <c r="C710" s="20">
        <v>44550.811000000002</v>
      </c>
      <c r="D710" s="20"/>
      <c r="E710" s="139">
        <f t="shared" si="90"/>
        <v>15157.999687610056</v>
      </c>
      <c r="F710" s="139">
        <f t="shared" si="91"/>
        <v>15158</v>
      </c>
      <c r="G710" s="139">
        <f t="shared" si="97"/>
        <v>-4.2399999802000821E-4</v>
      </c>
      <c r="I710" s="140">
        <f t="shared" si="98"/>
        <v>-4.2399999802000821E-4</v>
      </c>
      <c r="Q710" s="153">
        <f t="shared" si="92"/>
        <v>29532.311000000002</v>
      </c>
      <c r="S710" s="21">
        <f t="shared" si="99"/>
        <v>0.1</v>
      </c>
    </row>
    <row r="711" spans="1:19" s="139" customFormat="1" ht="12.95" customHeight="1">
      <c r="A711" s="20" t="s">
        <v>1968</v>
      </c>
      <c r="B711" s="21"/>
      <c r="C711" s="20">
        <v>44561.67</v>
      </c>
      <c r="D711" s="20"/>
      <c r="E711" s="139">
        <f t="shared" si="90"/>
        <v>15166.000259342594</v>
      </c>
      <c r="F711" s="139">
        <f t="shared" si="91"/>
        <v>15166</v>
      </c>
      <c r="G711" s="139">
        <f t="shared" si="97"/>
        <v>3.5200000274926424E-4</v>
      </c>
      <c r="I711" s="140">
        <f t="shared" si="98"/>
        <v>3.5200000274926424E-4</v>
      </c>
      <c r="Q711" s="153">
        <f t="shared" si="92"/>
        <v>29543.17</v>
      </c>
      <c r="S711" s="21">
        <f t="shared" si="99"/>
        <v>0.1</v>
      </c>
    </row>
    <row r="712" spans="1:19" s="139" customFormat="1" ht="12.95" customHeight="1">
      <c r="A712" s="20" t="s">
        <v>1984</v>
      </c>
      <c r="B712" s="21"/>
      <c r="C712" s="20">
        <v>44575.247000000003</v>
      </c>
      <c r="D712" s="20"/>
      <c r="E712" s="139">
        <f t="shared" si="90"/>
        <v>15176.003368506676</v>
      </c>
      <c r="F712" s="139">
        <f t="shared" si="91"/>
        <v>15176</v>
      </c>
      <c r="G712" s="139">
        <f t="shared" si="97"/>
        <v>4.5720000052824616E-3</v>
      </c>
      <c r="I712" s="140">
        <f t="shared" si="98"/>
        <v>4.5720000052824616E-3</v>
      </c>
      <c r="Q712" s="153">
        <f t="shared" si="92"/>
        <v>29556.747000000003</v>
      </c>
      <c r="S712" s="21">
        <f t="shared" si="99"/>
        <v>0.1</v>
      </c>
    </row>
    <row r="713" spans="1:19" s="139" customFormat="1" ht="12.95" customHeight="1">
      <c r="A713" s="20" t="s">
        <v>1968</v>
      </c>
      <c r="B713" s="21"/>
      <c r="C713" s="20">
        <v>44576.6</v>
      </c>
      <c r="D713" s="20"/>
      <c r="E713" s="139">
        <f t="shared" si="90"/>
        <v>15177.000216610008</v>
      </c>
      <c r="F713" s="139">
        <f t="shared" si="91"/>
        <v>15177</v>
      </c>
      <c r="G713" s="139">
        <f t="shared" si="97"/>
        <v>2.9399999766610563E-4</v>
      </c>
      <c r="I713" s="140">
        <f t="shared" si="98"/>
        <v>2.9399999766610563E-4</v>
      </c>
      <c r="Q713" s="153">
        <f t="shared" si="92"/>
        <v>29558.1</v>
      </c>
      <c r="S713" s="21">
        <f t="shared" si="99"/>
        <v>0.1</v>
      </c>
    </row>
    <row r="714" spans="1:19" s="139" customFormat="1" ht="12.95" customHeight="1">
      <c r="A714" s="20" t="s">
        <v>1984</v>
      </c>
      <c r="B714" s="21"/>
      <c r="C714" s="20">
        <v>44583.385000000002</v>
      </c>
      <c r="D714" s="20"/>
      <c r="E714" s="139">
        <f t="shared" si="90"/>
        <v>15181.999192501464</v>
      </c>
      <c r="F714" s="139">
        <f t="shared" si="91"/>
        <v>15182</v>
      </c>
      <c r="G714" s="139">
        <f t="shared" si="97"/>
        <v>-1.0959999999613501E-3</v>
      </c>
      <c r="I714" s="140">
        <f t="shared" si="98"/>
        <v>-1.0959999999613501E-3</v>
      </c>
      <c r="Q714" s="153">
        <f t="shared" si="92"/>
        <v>29564.885000000002</v>
      </c>
      <c r="S714" s="21">
        <f t="shared" si="99"/>
        <v>0.1</v>
      </c>
    </row>
    <row r="715" spans="1:19" s="139" customFormat="1" ht="12.95" customHeight="1">
      <c r="A715" s="20" t="s">
        <v>1984</v>
      </c>
      <c r="B715" s="21"/>
      <c r="C715" s="20">
        <v>44598.313999999998</v>
      </c>
      <c r="D715" s="20"/>
      <c r="E715" s="139">
        <f t="shared" si="90"/>
        <v>15192.998413000136</v>
      </c>
      <c r="F715" s="139">
        <f t="shared" si="91"/>
        <v>15193</v>
      </c>
      <c r="G715" s="139">
        <f t="shared" si="97"/>
        <v>-2.1540000016102567E-3</v>
      </c>
      <c r="I715" s="140">
        <f t="shared" si="98"/>
        <v>-2.1540000016102567E-3</v>
      </c>
      <c r="Q715" s="153">
        <f t="shared" si="92"/>
        <v>29579.813999999998</v>
      </c>
      <c r="S715" s="21">
        <f t="shared" si="99"/>
        <v>0.1</v>
      </c>
    </row>
    <row r="716" spans="1:19" s="139" customFormat="1" ht="12.95" customHeight="1">
      <c r="A716" s="20" t="s">
        <v>1984</v>
      </c>
      <c r="B716" s="21"/>
      <c r="C716" s="20">
        <v>44602.383999999998</v>
      </c>
      <c r="D716" s="20"/>
      <c r="E716" s="139">
        <f t="shared" si="90"/>
        <v>15195.997061766269</v>
      </c>
      <c r="F716" s="139">
        <f t="shared" si="91"/>
        <v>15196</v>
      </c>
      <c r="G716" s="139">
        <f t="shared" si="97"/>
        <v>-3.9880000040284358E-3</v>
      </c>
      <c r="I716" s="140">
        <f t="shared" si="98"/>
        <v>-3.9880000040284358E-3</v>
      </c>
      <c r="Q716" s="153">
        <f t="shared" si="92"/>
        <v>29583.883999999998</v>
      </c>
      <c r="S716" s="21">
        <f t="shared" si="99"/>
        <v>0.1</v>
      </c>
    </row>
    <row r="717" spans="1:19" s="139" customFormat="1" ht="12.95" customHeight="1">
      <c r="A717" s="20" t="s">
        <v>1984</v>
      </c>
      <c r="B717" s="21"/>
      <c r="C717" s="20">
        <v>44606.46</v>
      </c>
      <c r="D717" s="20"/>
      <c r="E717" s="139">
        <f t="shared" si="90"/>
        <v>15199.000131144834</v>
      </c>
      <c r="F717" s="139">
        <f t="shared" si="91"/>
        <v>15199</v>
      </c>
      <c r="G717" s="139">
        <f t="shared" si="97"/>
        <v>1.7799999477574602E-4</v>
      </c>
      <c r="I717" s="140">
        <f t="shared" si="98"/>
        <v>1.7799999477574602E-4</v>
      </c>
      <c r="Q717" s="153">
        <f t="shared" si="92"/>
        <v>29587.96</v>
      </c>
      <c r="S717" s="21">
        <f t="shared" si="99"/>
        <v>0.1</v>
      </c>
    </row>
    <row r="718" spans="1:19" s="139" customFormat="1" ht="12.95" customHeight="1">
      <c r="A718" s="20" t="s">
        <v>1984</v>
      </c>
      <c r="B718" s="21"/>
      <c r="C718" s="20">
        <v>44610.531999999999</v>
      </c>
      <c r="D718" s="20"/>
      <c r="E718" s="139">
        <f t="shared" si="90"/>
        <v>15202.000253448445</v>
      </c>
      <c r="F718" s="139">
        <f t="shared" si="91"/>
        <v>15202</v>
      </c>
      <c r="G718" s="139">
        <f t="shared" si="97"/>
        <v>3.4400000004097819E-4</v>
      </c>
      <c r="I718" s="140">
        <f t="shared" si="98"/>
        <v>3.4400000004097819E-4</v>
      </c>
      <c r="Q718" s="153">
        <f t="shared" si="92"/>
        <v>29592.031999999999</v>
      </c>
      <c r="S718" s="21">
        <f t="shared" si="99"/>
        <v>0.1</v>
      </c>
    </row>
    <row r="719" spans="1:19" s="139" customFormat="1" ht="12.95" customHeight="1">
      <c r="A719" s="20" t="s">
        <v>1984</v>
      </c>
      <c r="B719" s="21"/>
      <c r="C719" s="20">
        <v>44613.248</v>
      </c>
      <c r="D719" s="20"/>
      <c r="E719" s="139">
        <f t="shared" si="90"/>
        <v>15204.001317342503</v>
      </c>
      <c r="F719" s="139">
        <f t="shared" si="91"/>
        <v>15204</v>
      </c>
      <c r="G719" s="139">
        <f t="shared" si="97"/>
        <v>1.7880000013974495E-3</v>
      </c>
      <c r="I719" s="140">
        <f t="shared" si="98"/>
        <v>1.7880000013974495E-3</v>
      </c>
      <c r="Q719" s="153">
        <f t="shared" si="92"/>
        <v>29594.748</v>
      </c>
      <c r="S719" s="21">
        <f t="shared" si="99"/>
        <v>0.1</v>
      </c>
    </row>
    <row r="720" spans="1:19" s="139" customFormat="1" ht="12.95" customHeight="1">
      <c r="A720" s="20" t="s">
        <v>1984</v>
      </c>
      <c r="B720" s="21"/>
      <c r="C720" s="20">
        <v>44613.249000000003</v>
      </c>
      <c r="D720" s="20"/>
      <c r="E720" s="139">
        <f t="shared" si="90"/>
        <v>15204.002054111244</v>
      </c>
      <c r="F720" s="139">
        <f t="shared" si="91"/>
        <v>15204</v>
      </c>
      <c r="G720" s="139">
        <f t="shared" si="97"/>
        <v>2.7880000052391551E-3</v>
      </c>
      <c r="I720" s="140">
        <f t="shared" si="98"/>
        <v>2.7880000052391551E-3</v>
      </c>
      <c r="Q720" s="153">
        <f t="shared" si="92"/>
        <v>29594.749000000003</v>
      </c>
      <c r="S720" s="21">
        <f t="shared" si="99"/>
        <v>0.1</v>
      </c>
    </row>
    <row r="721" spans="1:19" s="139" customFormat="1" ht="12.95" customHeight="1">
      <c r="A721" s="20" t="s">
        <v>1984</v>
      </c>
      <c r="B721" s="21"/>
      <c r="C721" s="20">
        <v>44636.315000000002</v>
      </c>
      <c r="D721" s="20"/>
      <c r="E721" s="139">
        <f t="shared" si="90"/>
        <v>15220.996361835971</v>
      </c>
      <c r="F721" s="139">
        <f t="shared" si="91"/>
        <v>15221</v>
      </c>
      <c r="G721" s="139">
        <f t="shared" si="97"/>
        <v>-4.9379999982193112E-3</v>
      </c>
      <c r="I721" s="140">
        <f t="shared" si="98"/>
        <v>-4.9379999982193112E-3</v>
      </c>
      <c r="Q721" s="153">
        <f t="shared" si="92"/>
        <v>29617.815000000002</v>
      </c>
      <c r="S721" s="21">
        <f t="shared" si="99"/>
        <v>0.1</v>
      </c>
    </row>
    <row r="722" spans="1:19" s="139" customFormat="1" ht="12.95" customHeight="1">
      <c r="A722" s="20" t="s">
        <v>1984</v>
      </c>
      <c r="B722" s="21"/>
      <c r="C722" s="20">
        <v>44636.32</v>
      </c>
      <c r="D722" s="20"/>
      <c r="E722" s="139">
        <f t="shared" si="90"/>
        <v>15221.000045679661</v>
      </c>
      <c r="F722" s="139">
        <f t="shared" si="91"/>
        <v>15221</v>
      </c>
      <c r="G722" s="139">
        <f t="shared" si="97"/>
        <v>6.1999999161344022E-5</v>
      </c>
      <c r="I722" s="140">
        <f t="shared" si="98"/>
        <v>6.1999999161344022E-5</v>
      </c>
      <c r="Q722" s="153">
        <f t="shared" si="92"/>
        <v>29617.82</v>
      </c>
      <c r="S722" s="21">
        <f t="shared" si="99"/>
        <v>0.1</v>
      </c>
    </row>
    <row r="723" spans="1:19" s="139" customFormat="1" ht="12.95" customHeight="1">
      <c r="A723" s="20" t="s">
        <v>1985</v>
      </c>
      <c r="B723" s="21"/>
      <c r="C723" s="20">
        <v>44815.48</v>
      </c>
      <c r="D723" s="20"/>
      <c r="E723" s="139">
        <f t="shared" si="90"/>
        <v>15352.999532888622</v>
      </c>
      <c r="F723" s="139">
        <f t="shared" si="91"/>
        <v>15353</v>
      </c>
      <c r="G723" s="139">
        <f t="shared" si="97"/>
        <v>-6.339999963529408E-4</v>
      </c>
      <c r="I723" s="140">
        <f t="shared" si="98"/>
        <v>-6.339999963529408E-4</v>
      </c>
      <c r="Q723" s="153">
        <f t="shared" si="92"/>
        <v>29796.980000000003</v>
      </c>
      <c r="S723" s="21">
        <f t="shared" si="99"/>
        <v>0.1</v>
      </c>
    </row>
    <row r="724" spans="1:19" s="139" customFormat="1" ht="12.95" customHeight="1">
      <c r="A724" s="20" t="s">
        <v>1968</v>
      </c>
      <c r="B724" s="21"/>
      <c r="C724" s="20">
        <v>44816.839</v>
      </c>
      <c r="D724" s="20"/>
      <c r="E724" s="139">
        <f t="shared" si="90"/>
        <v>15354.000801604387</v>
      </c>
      <c r="F724" s="139">
        <f t="shared" si="91"/>
        <v>15354</v>
      </c>
      <c r="G724" s="139">
        <f t="shared" si="97"/>
        <v>1.0879999972530641E-3</v>
      </c>
      <c r="I724" s="140">
        <f t="shared" si="98"/>
        <v>1.0879999972530641E-3</v>
      </c>
      <c r="Q724" s="153">
        <f t="shared" si="92"/>
        <v>29798.339</v>
      </c>
      <c r="S724" s="21">
        <f t="shared" si="99"/>
        <v>0.1</v>
      </c>
    </row>
    <row r="725" spans="1:19" s="139" customFormat="1" ht="12.95" customHeight="1">
      <c r="A725" s="20" t="s">
        <v>1985</v>
      </c>
      <c r="B725" s="21"/>
      <c r="C725" s="20">
        <v>44838.561999999998</v>
      </c>
      <c r="D725" s="20"/>
      <c r="E725" s="139">
        <f t="shared" ref="E725:E788" si="100">+(C725-C$7)/C$8</f>
        <v>15370.005628913161</v>
      </c>
      <c r="F725" s="139">
        <f t="shared" ref="F725:F788" si="101">ROUND(2*E725,0)/2</f>
        <v>15370</v>
      </c>
      <c r="G725" s="139">
        <f t="shared" si="97"/>
        <v>7.6399999961722642E-3</v>
      </c>
      <c r="I725" s="140">
        <f t="shared" si="98"/>
        <v>7.6399999961722642E-3</v>
      </c>
      <c r="Q725" s="153">
        <f t="shared" si="92"/>
        <v>29820.061999999998</v>
      </c>
      <c r="S725" s="21">
        <f t="shared" si="99"/>
        <v>0.1</v>
      </c>
    </row>
    <row r="726" spans="1:19" s="139" customFormat="1" ht="12.95" customHeight="1">
      <c r="A726" s="20" t="s">
        <v>1985</v>
      </c>
      <c r="B726" s="21"/>
      <c r="C726" s="20">
        <v>44857.557000000001</v>
      </c>
      <c r="D726" s="20"/>
      <c r="E726" s="139">
        <f t="shared" si="100"/>
        <v>15384.000551103016</v>
      </c>
      <c r="F726" s="139">
        <f t="shared" si="101"/>
        <v>15384</v>
      </c>
      <c r="G726" s="139">
        <f t="shared" si="97"/>
        <v>7.479999985662289E-4</v>
      </c>
      <c r="I726" s="140">
        <f t="shared" si="98"/>
        <v>7.479999985662289E-4</v>
      </c>
      <c r="Q726" s="153">
        <f t="shared" si="92"/>
        <v>29839.057000000001</v>
      </c>
      <c r="S726" s="21">
        <f t="shared" si="99"/>
        <v>0.1</v>
      </c>
    </row>
    <row r="727" spans="1:19" s="139" customFormat="1" ht="12.95" customHeight="1">
      <c r="A727" s="20" t="s">
        <v>1968</v>
      </c>
      <c r="B727" s="21"/>
      <c r="C727" s="20">
        <v>44865.7</v>
      </c>
      <c r="D727" s="20"/>
      <c r="E727" s="139">
        <f t="shared" si="100"/>
        <v>15390.000058941496</v>
      </c>
      <c r="F727" s="139">
        <f t="shared" si="101"/>
        <v>15390</v>
      </c>
      <c r="G727" s="139">
        <f t="shared" si="97"/>
        <v>7.9999997979030013E-5</v>
      </c>
      <c r="I727" s="140">
        <f t="shared" si="98"/>
        <v>7.9999997979030013E-5</v>
      </c>
      <c r="Q727" s="153">
        <f t="shared" si="92"/>
        <v>29847.199999999997</v>
      </c>
      <c r="S727" s="21">
        <f t="shared" si="99"/>
        <v>0.1</v>
      </c>
    </row>
    <row r="728" spans="1:19" s="139" customFormat="1" ht="12.95" customHeight="1">
      <c r="A728" s="20" t="s">
        <v>1968</v>
      </c>
      <c r="B728" s="21"/>
      <c r="C728" s="20">
        <v>44876.557000000001</v>
      </c>
      <c r="D728" s="20"/>
      <c r="E728" s="139">
        <f t="shared" si="100"/>
        <v>15397.999157136563</v>
      </c>
      <c r="F728" s="139">
        <f t="shared" si="101"/>
        <v>15398</v>
      </c>
      <c r="G728" s="139">
        <f t="shared" si="97"/>
        <v>-1.1440000016591512E-3</v>
      </c>
      <c r="I728" s="140">
        <f t="shared" si="98"/>
        <v>-1.1440000016591512E-3</v>
      </c>
      <c r="Q728" s="153">
        <f t="shared" si="92"/>
        <v>29858.057000000001</v>
      </c>
      <c r="S728" s="21">
        <f t="shared" si="99"/>
        <v>0.1</v>
      </c>
    </row>
    <row r="729" spans="1:19" s="139" customFormat="1" ht="12.95" customHeight="1">
      <c r="A729" s="20" t="s">
        <v>1986</v>
      </c>
      <c r="B729" s="21"/>
      <c r="C729" s="20">
        <v>44879.281000000003</v>
      </c>
      <c r="D729" s="20"/>
      <c r="E729" s="139">
        <f t="shared" si="100"/>
        <v>15400.006115180531</v>
      </c>
      <c r="F729" s="139">
        <f t="shared" si="101"/>
        <v>15400</v>
      </c>
      <c r="G729" s="139">
        <f t="shared" si="97"/>
        <v>8.3000000013271347E-3</v>
      </c>
      <c r="I729" s="140">
        <f t="shared" si="98"/>
        <v>8.3000000013271347E-3</v>
      </c>
      <c r="Q729" s="153">
        <f t="shared" ref="Q729:Q792" si="102">+C729-15018.5</f>
        <v>29860.781000000003</v>
      </c>
      <c r="S729" s="21">
        <f t="shared" si="99"/>
        <v>0.1</v>
      </c>
    </row>
    <row r="730" spans="1:19" s="139" customFormat="1" ht="12.95" customHeight="1">
      <c r="A730" s="20" t="s">
        <v>1968</v>
      </c>
      <c r="B730" s="21"/>
      <c r="C730" s="20">
        <v>44880.629000000001</v>
      </c>
      <c r="D730" s="20"/>
      <c r="E730" s="139">
        <f t="shared" si="100"/>
        <v>15400.999279440173</v>
      </c>
      <c r="F730" s="139">
        <f t="shared" si="101"/>
        <v>15401</v>
      </c>
      <c r="G730" s="139">
        <f t="shared" si="97"/>
        <v>-9.7799999639391899E-4</v>
      </c>
      <c r="I730" s="140">
        <f t="shared" si="98"/>
        <v>-9.7799999639391899E-4</v>
      </c>
      <c r="Q730" s="153">
        <f t="shared" si="102"/>
        <v>29862.129000000001</v>
      </c>
      <c r="S730" s="21">
        <f t="shared" si="99"/>
        <v>0.1</v>
      </c>
    </row>
    <row r="731" spans="1:19" s="139" customFormat="1" ht="12.95" customHeight="1">
      <c r="A731" s="20" t="s">
        <v>1986</v>
      </c>
      <c r="B731" s="21"/>
      <c r="C731" s="20">
        <v>44883.341</v>
      </c>
      <c r="D731" s="20"/>
      <c r="E731" s="139">
        <f t="shared" si="100"/>
        <v>15402.997396259278</v>
      </c>
      <c r="F731" s="139">
        <f t="shared" si="101"/>
        <v>15403</v>
      </c>
      <c r="G731" s="139">
        <f t="shared" si="97"/>
        <v>-3.5340000031283125E-3</v>
      </c>
      <c r="I731" s="140">
        <f t="shared" si="98"/>
        <v>-3.5340000031283125E-3</v>
      </c>
      <c r="Q731" s="153">
        <f t="shared" si="102"/>
        <v>29864.841</v>
      </c>
      <c r="S731" s="21">
        <f t="shared" si="99"/>
        <v>0.1</v>
      </c>
    </row>
    <row r="732" spans="1:19" s="139" customFormat="1" ht="12.95" customHeight="1">
      <c r="A732" s="20" t="s">
        <v>1986</v>
      </c>
      <c r="B732" s="21"/>
      <c r="C732" s="20">
        <v>44883.347999999998</v>
      </c>
      <c r="D732" s="20"/>
      <c r="E732" s="139">
        <f t="shared" si="100"/>
        <v>15403.002553640446</v>
      </c>
      <c r="F732" s="139">
        <f t="shared" si="101"/>
        <v>15403</v>
      </c>
      <c r="G732" s="139">
        <f t="shared" si="97"/>
        <v>3.4659999946597964E-3</v>
      </c>
      <c r="I732" s="140">
        <f t="shared" si="98"/>
        <v>3.4659999946597964E-3</v>
      </c>
      <c r="Q732" s="153">
        <f t="shared" si="102"/>
        <v>29864.847999999998</v>
      </c>
      <c r="S732" s="21">
        <f t="shared" si="99"/>
        <v>0.1</v>
      </c>
    </row>
    <row r="733" spans="1:19" s="139" customFormat="1" ht="12.95" customHeight="1">
      <c r="A733" s="20" t="s">
        <v>1986</v>
      </c>
      <c r="B733" s="21"/>
      <c r="C733" s="20">
        <v>44883.35</v>
      </c>
      <c r="D733" s="20"/>
      <c r="E733" s="139">
        <f t="shared" si="100"/>
        <v>15403.004027177923</v>
      </c>
      <c r="F733" s="139">
        <f t="shared" si="101"/>
        <v>15403</v>
      </c>
      <c r="G733" s="139">
        <f t="shared" si="97"/>
        <v>5.46599999506725E-3</v>
      </c>
      <c r="I733" s="140">
        <f t="shared" si="98"/>
        <v>5.46599999506725E-3</v>
      </c>
      <c r="Q733" s="153">
        <f t="shared" si="102"/>
        <v>29864.85</v>
      </c>
      <c r="S733" s="21">
        <f t="shared" si="99"/>
        <v>0.1</v>
      </c>
    </row>
    <row r="734" spans="1:19" s="139" customFormat="1" ht="12.95" customHeight="1">
      <c r="A734" s="20" t="s">
        <v>1968</v>
      </c>
      <c r="B734" s="21"/>
      <c r="C734" s="20">
        <v>44884.701999999997</v>
      </c>
      <c r="D734" s="20"/>
      <c r="E734" s="139">
        <f t="shared" si="100"/>
        <v>15404.00013851252</v>
      </c>
      <c r="F734" s="139">
        <f t="shared" si="101"/>
        <v>15404</v>
      </c>
      <c r="G734" s="139">
        <f t="shared" si="97"/>
        <v>1.8799999816110358E-4</v>
      </c>
      <c r="I734" s="140">
        <f t="shared" si="98"/>
        <v>1.8799999816110358E-4</v>
      </c>
      <c r="Q734" s="153">
        <f t="shared" si="102"/>
        <v>29866.201999999997</v>
      </c>
      <c r="S734" s="21">
        <f t="shared" si="99"/>
        <v>0.1</v>
      </c>
    </row>
    <row r="735" spans="1:19" s="139" customFormat="1" ht="12.95" customHeight="1">
      <c r="A735" s="20" t="s">
        <v>1986</v>
      </c>
      <c r="B735" s="21"/>
      <c r="C735" s="20">
        <v>44895.56</v>
      </c>
      <c r="D735" s="20"/>
      <c r="E735" s="139">
        <f t="shared" si="100"/>
        <v>15411.999973476324</v>
      </c>
      <c r="F735" s="139">
        <f t="shared" si="101"/>
        <v>15412</v>
      </c>
      <c r="G735" s="139">
        <f t="shared" si="97"/>
        <v>-3.5999997635371983E-5</v>
      </c>
      <c r="I735" s="140">
        <f t="shared" si="98"/>
        <v>-3.5999997635371983E-5</v>
      </c>
      <c r="Q735" s="153">
        <f t="shared" si="102"/>
        <v>29877.059999999998</v>
      </c>
      <c r="S735" s="21">
        <f t="shared" si="99"/>
        <v>0.1</v>
      </c>
    </row>
    <row r="736" spans="1:19" s="139" customFormat="1" ht="12.95" customHeight="1">
      <c r="A736" s="20" t="s">
        <v>1986</v>
      </c>
      <c r="B736" s="21"/>
      <c r="C736" s="20">
        <v>44902.349000000002</v>
      </c>
      <c r="D736" s="20"/>
      <c r="E736" s="139">
        <f t="shared" si="100"/>
        <v>15417.001896442735</v>
      </c>
      <c r="F736" s="139">
        <f t="shared" si="101"/>
        <v>15417</v>
      </c>
      <c r="G736" s="139">
        <f t="shared" ref="G736:G767" si="103">+C736-(C$7+F736*C$8)</f>
        <v>2.5739999982761219E-3</v>
      </c>
      <c r="I736" s="140">
        <f t="shared" si="98"/>
        <v>2.5739999982761219E-3</v>
      </c>
      <c r="Q736" s="153">
        <f t="shared" si="102"/>
        <v>29883.849000000002</v>
      </c>
      <c r="S736" s="21">
        <f t="shared" si="99"/>
        <v>0.1</v>
      </c>
    </row>
    <row r="737" spans="1:19" s="139" customFormat="1" ht="12.95" customHeight="1">
      <c r="A737" s="20" t="s">
        <v>1986</v>
      </c>
      <c r="B737" s="21"/>
      <c r="C737" s="20">
        <v>44902.355000000003</v>
      </c>
      <c r="D737" s="20"/>
      <c r="E737" s="139">
        <f t="shared" si="100"/>
        <v>15417.006317055168</v>
      </c>
      <c r="F737" s="139">
        <f t="shared" si="101"/>
        <v>15417</v>
      </c>
      <c r="G737" s="139">
        <f t="shared" si="103"/>
        <v>8.5739999994984828E-3</v>
      </c>
      <c r="I737" s="140">
        <f t="shared" si="98"/>
        <v>8.5739999994984828E-3</v>
      </c>
      <c r="Q737" s="153">
        <f t="shared" si="102"/>
        <v>29883.855000000003</v>
      </c>
      <c r="S737" s="21">
        <f t="shared" si="99"/>
        <v>0.1</v>
      </c>
    </row>
    <row r="738" spans="1:19" s="139" customFormat="1" ht="12.95" customHeight="1">
      <c r="A738" s="20" t="s">
        <v>1986</v>
      </c>
      <c r="B738" s="21"/>
      <c r="C738" s="20">
        <v>44917.281999999999</v>
      </c>
      <c r="D738" s="20"/>
      <c r="E738" s="139">
        <f t="shared" si="100"/>
        <v>15428.004064016361</v>
      </c>
      <c r="F738" s="139">
        <f t="shared" si="101"/>
        <v>15428</v>
      </c>
      <c r="G738" s="139">
        <f t="shared" si="103"/>
        <v>5.5159999974421225E-3</v>
      </c>
      <c r="I738" s="140">
        <f t="shared" si="98"/>
        <v>5.5159999974421225E-3</v>
      </c>
      <c r="Q738" s="153">
        <f t="shared" si="102"/>
        <v>29898.781999999999</v>
      </c>
      <c r="S738" s="21">
        <f t="shared" si="99"/>
        <v>0.1</v>
      </c>
    </row>
    <row r="739" spans="1:19" s="139" customFormat="1" ht="12.95" customHeight="1">
      <c r="A739" s="20" t="s">
        <v>1986</v>
      </c>
      <c r="B739" s="21"/>
      <c r="C739" s="20">
        <v>44925.417999999998</v>
      </c>
      <c r="D739" s="20"/>
      <c r="E739" s="139">
        <f t="shared" si="100"/>
        <v>15433.998414473672</v>
      </c>
      <c r="F739" s="139">
        <f t="shared" si="101"/>
        <v>15434</v>
      </c>
      <c r="G739" s="139">
        <f t="shared" si="103"/>
        <v>-2.1520000009331852E-3</v>
      </c>
      <c r="I739" s="140">
        <f t="shared" si="98"/>
        <v>-2.1520000009331852E-3</v>
      </c>
      <c r="Q739" s="153">
        <f t="shared" si="102"/>
        <v>29906.917999999998</v>
      </c>
      <c r="S739" s="21">
        <f t="shared" si="99"/>
        <v>0.1</v>
      </c>
    </row>
    <row r="740" spans="1:19" s="139" customFormat="1" ht="12.95" customHeight="1">
      <c r="A740" s="20" t="s">
        <v>1986</v>
      </c>
      <c r="B740" s="21"/>
      <c r="C740" s="20">
        <v>44929.491000000002</v>
      </c>
      <c r="D740" s="20"/>
      <c r="E740" s="139">
        <f t="shared" si="100"/>
        <v>15436.999273546026</v>
      </c>
      <c r="F740" s="139">
        <f t="shared" si="101"/>
        <v>15437</v>
      </c>
      <c r="G740" s="139">
        <f t="shared" si="103"/>
        <v>-9.8599999910220504E-4</v>
      </c>
      <c r="I740" s="140">
        <f t="shared" ref="I740:I771" si="104">$G740</f>
        <v>-9.8599999910220504E-4</v>
      </c>
      <c r="Q740" s="153">
        <f t="shared" si="102"/>
        <v>29910.991000000002</v>
      </c>
      <c r="S740" s="21">
        <f t="shared" ref="S740:S771" si="105">S$15</f>
        <v>0.1</v>
      </c>
    </row>
    <row r="741" spans="1:19" s="139" customFormat="1" ht="12.95" customHeight="1">
      <c r="A741" s="20" t="s">
        <v>1987</v>
      </c>
      <c r="B741" s="21"/>
      <c r="C741" s="20">
        <v>44989.214999999997</v>
      </c>
      <c r="D741" s="20"/>
      <c r="E741" s="139">
        <f t="shared" si="100"/>
        <v>15481.002049690627</v>
      </c>
      <c r="F741" s="139">
        <f t="shared" si="101"/>
        <v>15481</v>
      </c>
      <c r="G741" s="139">
        <f t="shared" si="103"/>
        <v>2.781999995931983E-3</v>
      </c>
      <c r="I741" s="140">
        <f t="shared" si="104"/>
        <v>2.781999995931983E-3</v>
      </c>
      <c r="Q741" s="153">
        <f t="shared" si="102"/>
        <v>29970.714999999997</v>
      </c>
      <c r="S741" s="21">
        <f t="shared" si="105"/>
        <v>0.1</v>
      </c>
    </row>
    <row r="742" spans="1:19" s="139" customFormat="1" ht="12.95" customHeight="1">
      <c r="A742" s="20" t="s">
        <v>1987</v>
      </c>
      <c r="B742" s="21"/>
      <c r="C742" s="20">
        <v>44993.286999999997</v>
      </c>
      <c r="D742" s="20"/>
      <c r="E742" s="139">
        <f t="shared" si="100"/>
        <v>15484.002171994238</v>
      </c>
      <c r="F742" s="139">
        <f t="shared" si="101"/>
        <v>15484</v>
      </c>
      <c r="G742" s="139">
        <f t="shared" si="103"/>
        <v>2.9479999939212576E-3</v>
      </c>
      <c r="I742" s="140">
        <f t="shared" si="104"/>
        <v>2.9479999939212576E-3</v>
      </c>
      <c r="Q742" s="153">
        <f t="shared" si="102"/>
        <v>29974.786999999997</v>
      </c>
      <c r="S742" s="21">
        <f t="shared" si="105"/>
        <v>0.1</v>
      </c>
    </row>
    <row r="743" spans="1:19" s="139" customFormat="1" ht="12.95" customHeight="1">
      <c r="A743" s="20" t="s">
        <v>1988</v>
      </c>
      <c r="B743" s="21"/>
      <c r="C743" s="20">
        <v>45012.284</v>
      </c>
      <c r="D743" s="20"/>
      <c r="E743" s="139">
        <f t="shared" si="100"/>
        <v>15497.998567721572</v>
      </c>
      <c r="F743" s="139">
        <f t="shared" si="101"/>
        <v>15498</v>
      </c>
      <c r="G743" s="139">
        <f t="shared" si="103"/>
        <v>-1.9440000032773241E-3</v>
      </c>
      <c r="I743" s="140">
        <f t="shared" si="104"/>
        <v>-1.9440000032773241E-3</v>
      </c>
      <c r="Q743" s="153">
        <f t="shared" si="102"/>
        <v>29993.784</v>
      </c>
      <c r="S743" s="21">
        <f t="shared" si="105"/>
        <v>0.1</v>
      </c>
    </row>
    <row r="744" spans="1:19" s="139" customFormat="1" ht="12.95" customHeight="1">
      <c r="A744" s="20" t="s">
        <v>1988</v>
      </c>
      <c r="B744" s="21"/>
      <c r="C744" s="20">
        <v>45012.288</v>
      </c>
      <c r="D744" s="20"/>
      <c r="E744" s="139">
        <f t="shared" si="100"/>
        <v>15498.001514796526</v>
      </c>
      <c r="F744" s="139">
        <f t="shared" si="101"/>
        <v>15498</v>
      </c>
      <c r="G744" s="139">
        <f t="shared" si="103"/>
        <v>2.0559999975375831E-3</v>
      </c>
      <c r="I744" s="140">
        <f t="shared" si="104"/>
        <v>2.0559999975375831E-3</v>
      </c>
      <c r="Q744" s="153">
        <f t="shared" si="102"/>
        <v>29993.788</v>
      </c>
      <c r="S744" s="21">
        <f t="shared" si="105"/>
        <v>0.1</v>
      </c>
    </row>
    <row r="745" spans="1:19" s="139" customFormat="1" ht="12.95" customHeight="1">
      <c r="A745" s="20" t="s">
        <v>1989</v>
      </c>
      <c r="B745" s="21"/>
      <c r="C745" s="20">
        <v>45138.51</v>
      </c>
      <c r="D745" s="20"/>
      <c r="E745" s="139">
        <f t="shared" si="100"/>
        <v>15590.99793852107</v>
      </c>
      <c r="F745" s="139">
        <f t="shared" si="101"/>
        <v>15591</v>
      </c>
      <c r="G745" s="139">
        <f t="shared" si="103"/>
        <v>-2.7979999940725975E-3</v>
      </c>
      <c r="I745" s="140">
        <f t="shared" si="104"/>
        <v>-2.7979999940725975E-3</v>
      </c>
      <c r="Q745" s="153">
        <f t="shared" si="102"/>
        <v>30120.010000000002</v>
      </c>
      <c r="S745" s="21">
        <f t="shared" si="105"/>
        <v>0.1</v>
      </c>
    </row>
    <row r="746" spans="1:19" s="139" customFormat="1" ht="12.95" customHeight="1">
      <c r="A746" s="20" t="s">
        <v>1990</v>
      </c>
      <c r="B746" s="21"/>
      <c r="C746" s="20">
        <v>45195.521999999997</v>
      </c>
      <c r="D746" s="20"/>
      <c r="E746" s="139">
        <f t="shared" si="100"/>
        <v>15633.002597846569</v>
      </c>
      <c r="F746" s="139">
        <f t="shared" si="101"/>
        <v>15633</v>
      </c>
      <c r="G746" s="139">
        <f t="shared" si="103"/>
        <v>3.5260000004200265E-3</v>
      </c>
      <c r="I746" s="140">
        <f t="shared" si="104"/>
        <v>3.5260000004200265E-3</v>
      </c>
      <c r="Q746" s="153">
        <f t="shared" si="102"/>
        <v>30177.021999999997</v>
      </c>
      <c r="S746" s="21">
        <f t="shared" si="105"/>
        <v>0.1</v>
      </c>
    </row>
    <row r="747" spans="1:19" s="139" customFormat="1" ht="12.95" customHeight="1">
      <c r="A747" s="20" t="s">
        <v>1990</v>
      </c>
      <c r="B747" s="21"/>
      <c r="C747" s="20">
        <v>45214.52</v>
      </c>
      <c r="D747" s="20"/>
      <c r="E747" s="139">
        <f t="shared" si="100"/>
        <v>15646.999730342639</v>
      </c>
      <c r="F747" s="139">
        <f t="shared" si="101"/>
        <v>15647</v>
      </c>
      <c r="G747" s="139">
        <f t="shared" si="103"/>
        <v>-3.6600000021280721E-4</v>
      </c>
      <c r="I747" s="140">
        <f t="shared" si="104"/>
        <v>-3.6600000021280721E-4</v>
      </c>
      <c r="Q747" s="153">
        <f t="shared" si="102"/>
        <v>30196.019999999997</v>
      </c>
      <c r="S747" s="21">
        <f t="shared" si="105"/>
        <v>0.1</v>
      </c>
    </row>
    <row r="748" spans="1:19" s="139" customFormat="1" ht="12.95" customHeight="1">
      <c r="A748" s="20" t="s">
        <v>1990</v>
      </c>
      <c r="B748" s="21"/>
      <c r="C748" s="20">
        <v>45225.377999999997</v>
      </c>
      <c r="D748" s="20"/>
      <c r="E748" s="139">
        <f t="shared" si="100"/>
        <v>15654.999565306442</v>
      </c>
      <c r="F748" s="139">
        <f t="shared" si="101"/>
        <v>15655</v>
      </c>
      <c r="G748" s="139">
        <f t="shared" si="103"/>
        <v>-5.9000000328524038E-4</v>
      </c>
      <c r="I748" s="140">
        <f t="shared" si="104"/>
        <v>-5.9000000328524038E-4</v>
      </c>
      <c r="Q748" s="153">
        <f t="shared" si="102"/>
        <v>30206.877999999997</v>
      </c>
      <c r="S748" s="21">
        <f t="shared" si="105"/>
        <v>0.1</v>
      </c>
    </row>
    <row r="749" spans="1:19" s="139" customFormat="1" ht="12.95" customHeight="1">
      <c r="A749" s="20" t="s">
        <v>1990</v>
      </c>
      <c r="B749" s="21"/>
      <c r="C749" s="20">
        <v>45240.311000000002</v>
      </c>
      <c r="D749" s="20"/>
      <c r="E749" s="139">
        <f t="shared" si="100"/>
        <v>15666.001732880073</v>
      </c>
      <c r="F749" s="139">
        <f t="shared" si="101"/>
        <v>15666</v>
      </c>
      <c r="G749" s="139">
        <f t="shared" si="103"/>
        <v>2.3519999958807603E-3</v>
      </c>
      <c r="I749" s="140">
        <f t="shared" si="104"/>
        <v>2.3519999958807603E-3</v>
      </c>
      <c r="Q749" s="153">
        <f t="shared" si="102"/>
        <v>30221.811000000002</v>
      </c>
      <c r="S749" s="21">
        <f t="shared" si="105"/>
        <v>0.1</v>
      </c>
    </row>
    <row r="750" spans="1:19" s="139" customFormat="1" ht="12.95" customHeight="1">
      <c r="A750" s="20" t="s">
        <v>1990</v>
      </c>
      <c r="B750" s="21"/>
      <c r="C750" s="20">
        <v>45240.311999999998</v>
      </c>
      <c r="D750" s="20"/>
      <c r="E750" s="139">
        <f t="shared" si="100"/>
        <v>15666.002469648811</v>
      </c>
      <c r="F750" s="139">
        <f t="shared" si="101"/>
        <v>15666</v>
      </c>
      <c r="G750" s="139">
        <f t="shared" si="103"/>
        <v>3.3519999924465083E-3</v>
      </c>
      <c r="I750" s="140">
        <f t="shared" si="104"/>
        <v>3.3519999924465083E-3</v>
      </c>
      <c r="Q750" s="153">
        <f t="shared" si="102"/>
        <v>30221.811999999998</v>
      </c>
      <c r="S750" s="21">
        <f t="shared" si="105"/>
        <v>0.1</v>
      </c>
    </row>
    <row r="751" spans="1:19" s="139" customFormat="1" ht="12.95" customHeight="1">
      <c r="A751" s="20" t="s">
        <v>1968</v>
      </c>
      <c r="B751" s="21"/>
      <c r="C751" s="20">
        <v>45256.601000000002</v>
      </c>
      <c r="D751" s="20"/>
      <c r="E751" s="139">
        <f t="shared" si="100"/>
        <v>15678.003695631995</v>
      </c>
      <c r="F751" s="139">
        <f t="shared" si="101"/>
        <v>15678</v>
      </c>
      <c r="G751" s="139">
        <f t="shared" si="103"/>
        <v>5.0160000027972274E-3</v>
      </c>
      <c r="I751" s="140">
        <f t="shared" si="104"/>
        <v>5.0160000027972274E-3</v>
      </c>
      <c r="Q751" s="153">
        <f t="shared" si="102"/>
        <v>30238.101000000002</v>
      </c>
      <c r="S751" s="21">
        <f t="shared" si="105"/>
        <v>0.1</v>
      </c>
    </row>
    <row r="752" spans="1:19" s="139" customFormat="1" ht="12.95" customHeight="1">
      <c r="A752" s="20" t="s">
        <v>1991</v>
      </c>
      <c r="B752" s="21"/>
      <c r="C752" s="20">
        <v>45263.381000000001</v>
      </c>
      <c r="D752" s="20"/>
      <c r="E752" s="139">
        <f t="shared" si="100"/>
        <v>15682.998987679754</v>
      </c>
      <c r="F752" s="139">
        <f t="shared" si="101"/>
        <v>15683</v>
      </c>
      <c r="G752" s="139">
        <f t="shared" si="103"/>
        <v>-1.3739999994868413E-3</v>
      </c>
      <c r="I752" s="140">
        <f t="shared" si="104"/>
        <v>-1.3739999994868413E-3</v>
      </c>
      <c r="Q752" s="153">
        <f t="shared" si="102"/>
        <v>30244.881000000001</v>
      </c>
      <c r="S752" s="21">
        <f t="shared" si="105"/>
        <v>0.1</v>
      </c>
    </row>
    <row r="753" spans="1:19" s="139" customFormat="1" ht="12.95" customHeight="1">
      <c r="A753" s="20" t="s">
        <v>1992</v>
      </c>
      <c r="B753" s="21"/>
      <c r="C753" s="20">
        <v>45263.383999999998</v>
      </c>
      <c r="D753" s="20"/>
      <c r="E753" s="139">
        <f t="shared" si="100"/>
        <v>15683.001197985966</v>
      </c>
      <c r="F753" s="139">
        <f t="shared" si="101"/>
        <v>15683</v>
      </c>
      <c r="G753" s="139">
        <f t="shared" si="103"/>
        <v>1.6259999974863604E-3</v>
      </c>
      <c r="I753" s="140">
        <f t="shared" si="104"/>
        <v>1.6259999974863604E-3</v>
      </c>
      <c r="Q753" s="153">
        <f t="shared" si="102"/>
        <v>30244.883999999998</v>
      </c>
      <c r="S753" s="21">
        <f t="shared" si="105"/>
        <v>0.1</v>
      </c>
    </row>
    <row r="754" spans="1:19" s="139" customFormat="1" ht="12.95" customHeight="1">
      <c r="A754" s="20" t="s">
        <v>1991</v>
      </c>
      <c r="B754" s="21"/>
      <c r="C754" s="20">
        <v>45271.519</v>
      </c>
      <c r="D754" s="20"/>
      <c r="E754" s="139">
        <f t="shared" si="100"/>
        <v>15688.994811674542</v>
      </c>
      <c r="F754" s="139">
        <f t="shared" si="101"/>
        <v>15689</v>
      </c>
      <c r="G754" s="139">
        <f t="shared" si="103"/>
        <v>-7.0419999974546954E-3</v>
      </c>
      <c r="I754" s="140">
        <f t="shared" si="104"/>
        <v>-7.0419999974546954E-3</v>
      </c>
      <c r="Q754" s="153">
        <f t="shared" si="102"/>
        <v>30253.019</v>
      </c>
      <c r="S754" s="21">
        <f t="shared" si="105"/>
        <v>0.1</v>
      </c>
    </row>
    <row r="755" spans="1:19" s="139" customFormat="1" ht="12.95" customHeight="1">
      <c r="A755" s="20" t="s">
        <v>1991</v>
      </c>
      <c r="B755" s="21"/>
      <c r="C755" s="20">
        <v>45278.311999999998</v>
      </c>
      <c r="D755" s="20"/>
      <c r="E755" s="139">
        <f t="shared" si="100"/>
        <v>15693.999681715903</v>
      </c>
      <c r="F755" s="139">
        <f t="shared" si="101"/>
        <v>15694</v>
      </c>
      <c r="G755" s="139">
        <f t="shared" si="103"/>
        <v>-4.3200000072829425E-4</v>
      </c>
      <c r="I755" s="140">
        <f t="shared" si="104"/>
        <v>-4.3200000072829425E-4</v>
      </c>
      <c r="Q755" s="153">
        <f t="shared" si="102"/>
        <v>30259.811999999998</v>
      </c>
      <c r="S755" s="21">
        <f t="shared" si="105"/>
        <v>0.1</v>
      </c>
    </row>
    <row r="756" spans="1:19" s="139" customFormat="1" ht="12.95" customHeight="1">
      <c r="A756" s="20" t="s">
        <v>1991</v>
      </c>
      <c r="B756" s="21"/>
      <c r="C756" s="20">
        <v>45278.313999999998</v>
      </c>
      <c r="D756" s="20"/>
      <c r="E756" s="139">
        <f t="shared" si="100"/>
        <v>15694.00115525338</v>
      </c>
      <c r="F756" s="139">
        <f t="shared" si="101"/>
        <v>15694</v>
      </c>
      <c r="G756" s="139">
        <f t="shared" si="103"/>
        <v>1.5679999996791594E-3</v>
      </c>
      <c r="I756" s="140">
        <f t="shared" si="104"/>
        <v>1.5679999996791594E-3</v>
      </c>
      <c r="Q756" s="153">
        <f t="shared" si="102"/>
        <v>30259.813999999998</v>
      </c>
      <c r="S756" s="21">
        <f t="shared" si="105"/>
        <v>0.1</v>
      </c>
    </row>
    <row r="757" spans="1:19" s="139" customFormat="1" ht="12.95" customHeight="1">
      <c r="A757" s="20" t="s">
        <v>1991</v>
      </c>
      <c r="B757" s="21"/>
      <c r="C757" s="20">
        <v>45286.447</v>
      </c>
      <c r="D757" s="20"/>
      <c r="E757" s="139">
        <f t="shared" si="100"/>
        <v>15699.993295404478</v>
      </c>
      <c r="F757" s="139">
        <f t="shared" si="101"/>
        <v>15700</v>
      </c>
      <c r="G757" s="139">
        <f t="shared" si="103"/>
        <v>-9.09999999566935E-3</v>
      </c>
      <c r="I757" s="140">
        <f t="shared" si="104"/>
        <v>-9.09999999566935E-3</v>
      </c>
      <c r="Q757" s="153">
        <f t="shared" si="102"/>
        <v>30267.947</v>
      </c>
      <c r="S757" s="21">
        <f t="shared" si="105"/>
        <v>0.1</v>
      </c>
    </row>
    <row r="758" spans="1:19" s="139" customFormat="1" ht="12.95" customHeight="1">
      <c r="A758" s="20" t="s">
        <v>1991</v>
      </c>
      <c r="B758" s="21"/>
      <c r="C758" s="20">
        <v>45297.317999999999</v>
      </c>
      <c r="D758" s="20"/>
      <c r="E758" s="139">
        <f t="shared" si="100"/>
        <v>15708.002708361882</v>
      </c>
      <c r="F758" s="139">
        <f t="shared" si="101"/>
        <v>15708</v>
      </c>
      <c r="G758" s="139">
        <f t="shared" si="103"/>
        <v>3.6760000002686866E-3</v>
      </c>
      <c r="I758" s="140">
        <f t="shared" si="104"/>
        <v>3.6760000002686866E-3</v>
      </c>
      <c r="Q758" s="153">
        <f t="shared" si="102"/>
        <v>30278.817999999999</v>
      </c>
      <c r="S758" s="21">
        <f t="shared" si="105"/>
        <v>0.1</v>
      </c>
    </row>
    <row r="759" spans="1:19" s="139" customFormat="1" ht="12.95" customHeight="1">
      <c r="A759" s="20" t="s">
        <v>1968</v>
      </c>
      <c r="B759" s="21"/>
      <c r="C759" s="20">
        <v>45298.671999999999</v>
      </c>
      <c r="D759" s="20"/>
      <c r="E759" s="139">
        <f t="shared" si="100"/>
        <v>15709.000293233956</v>
      </c>
      <c r="F759" s="139">
        <f t="shared" si="101"/>
        <v>15709</v>
      </c>
      <c r="G759" s="139">
        <f t="shared" si="103"/>
        <v>3.9799999649403617E-4</v>
      </c>
      <c r="I759" s="140">
        <f t="shared" si="104"/>
        <v>3.9799999649403617E-4</v>
      </c>
      <c r="Q759" s="153">
        <f t="shared" si="102"/>
        <v>30280.171999999999</v>
      </c>
      <c r="S759" s="21">
        <f t="shared" si="105"/>
        <v>0.1</v>
      </c>
    </row>
    <row r="760" spans="1:19" s="139" customFormat="1" ht="12.95" customHeight="1">
      <c r="A760" s="20" t="s">
        <v>1968</v>
      </c>
      <c r="B760" s="21"/>
      <c r="C760" s="20">
        <v>45298.678</v>
      </c>
      <c r="D760" s="20"/>
      <c r="E760" s="139">
        <f t="shared" si="100"/>
        <v>15709.004713846389</v>
      </c>
      <c r="F760" s="139">
        <f t="shared" si="101"/>
        <v>15709</v>
      </c>
      <c r="G760" s="139">
        <f t="shared" si="103"/>
        <v>6.397999997716397E-3</v>
      </c>
      <c r="I760" s="140">
        <f t="shared" si="104"/>
        <v>6.397999997716397E-3</v>
      </c>
      <c r="Q760" s="153">
        <f t="shared" si="102"/>
        <v>30280.178</v>
      </c>
      <c r="S760" s="21">
        <f t="shared" si="105"/>
        <v>0.1</v>
      </c>
    </row>
    <row r="761" spans="1:19" s="139" customFormat="1" ht="12.95" customHeight="1">
      <c r="A761" s="20" t="s">
        <v>1968</v>
      </c>
      <c r="B761" s="21"/>
      <c r="C761" s="20">
        <v>45313.601000000002</v>
      </c>
      <c r="D761" s="20"/>
      <c r="E761" s="139">
        <f t="shared" si="100"/>
        <v>15719.999513732633</v>
      </c>
      <c r="F761" s="139">
        <f t="shared" si="101"/>
        <v>15720</v>
      </c>
      <c r="G761" s="139">
        <f t="shared" si="103"/>
        <v>-6.5999999787891284E-4</v>
      </c>
      <c r="I761" s="140">
        <f t="shared" si="104"/>
        <v>-6.5999999787891284E-4</v>
      </c>
      <c r="Q761" s="153">
        <f t="shared" si="102"/>
        <v>30295.101000000002</v>
      </c>
      <c r="S761" s="21">
        <f t="shared" si="105"/>
        <v>0.1</v>
      </c>
    </row>
    <row r="762" spans="1:19" s="139" customFormat="1" ht="12.95" customHeight="1">
      <c r="A762" s="20" t="s">
        <v>1968</v>
      </c>
      <c r="B762" s="21"/>
      <c r="C762" s="20">
        <v>45313.607000000004</v>
      </c>
      <c r="D762" s="20"/>
      <c r="E762" s="139">
        <f t="shared" si="100"/>
        <v>15720.003934345066</v>
      </c>
      <c r="F762" s="139">
        <f t="shared" si="101"/>
        <v>15720</v>
      </c>
      <c r="G762" s="139">
        <f t="shared" si="103"/>
        <v>5.340000003343448E-3</v>
      </c>
      <c r="I762" s="140">
        <f t="shared" si="104"/>
        <v>5.340000003343448E-3</v>
      </c>
      <c r="Q762" s="153">
        <f t="shared" si="102"/>
        <v>30295.107000000004</v>
      </c>
      <c r="S762" s="21">
        <f t="shared" si="105"/>
        <v>0.1</v>
      </c>
    </row>
    <row r="763" spans="1:19" s="139" customFormat="1" ht="12.95" customHeight="1">
      <c r="A763" s="20" t="s">
        <v>1968</v>
      </c>
      <c r="B763" s="21"/>
      <c r="C763" s="20">
        <v>45317.678999999996</v>
      </c>
      <c r="D763" s="20"/>
      <c r="E763" s="139">
        <f t="shared" si="100"/>
        <v>15723.004056648671</v>
      </c>
      <c r="F763" s="139">
        <f t="shared" si="101"/>
        <v>15723</v>
      </c>
      <c r="G763" s="139">
        <f t="shared" si="103"/>
        <v>5.505999994056765E-3</v>
      </c>
      <c r="I763" s="140">
        <f t="shared" si="104"/>
        <v>5.505999994056765E-3</v>
      </c>
      <c r="Q763" s="153">
        <f t="shared" si="102"/>
        <v>30299.178999999996</v>
      </c>
      <c r="S763" s="21">
        <f t="shared" si="105"/>
        <v>0.1</v>
      </c>
    </row>
    <row r="764" spans="1:19" s="139" customFormat="1" ht="12.95" customHeight="1">
      <c r="A764" s="20" t="s">
        <v>1993</v>
      </c>
      <c r="B764" s="21"/>
      <c r="C764" s="20">
        <v>45533.489000000001</v>
      </c>
      <c r="D764" s="20"/>
      <c r="E764" s="139">
        <f t="shared" si="100"/>
        <v>15882.006118127607</v>
      </c>
      <c r="F764" s="139">
        <f t="shared" si="101"/>
        <v>15882</v>
      </c>
      <c r="G764" s="139">
        <f t="shared" si="103"/>
        <v>8.3040000026812777E-3</v>
      </c>
      <c r="I764" s="140">
        <f t="shared" si="104"/>
        <v>8.3040000026812777E-3</v>
      </c>
      <c r="Q764" s="153">
        <f t="shared" si="102"/>
        <v>30514.989000000001</v>
      </c>
      <c r="S764" s="21">
        <f t="shared" si="105"/>
        <v>0.1</v>
      </c>
    </row>
    <row r="765" spans="1:19" s="139" customFormat="1" ht="12.95" customHeight="1">
      <c r="A765" s="20" t="s">
        <v>1993</v>
      </c>
      <c r="B765" s="21"/>
      <c r="C765" s="20">
        <v>45537.544999999998</v>
      </c>
      <c r="D765" s="20"/>
      <c r="E765" s="139">
        <f t="shared" si="100"/>
        <v>15884.994452131397</v>
      </c>
      <c r="F765" s="139">
        <f t="shared" si="101"/>
        <v>15885</v>
      </c>
      <c r="G765" s="139">
        <f t="shared" si="103"/>
        <v>-7.5300000025890768E-3</v>
      </c>
      <c r="I765" s="140">
        <f t="shared" si="104"/>
        <v>-7.5300000025890768E-3</v>
      </c>
      <c r="Q765" s="153">
        <f t="shared" si="102"/>
        <v>30519.044999999998</v>
      </c>
      <c r="S765" s="21">
        <f t="shared" si="105"/>
        <v>0.1</v>
      </c>
    </row>
    <row r="766" spans="1:19" s="139" customFormat="1" ht="12.95" customHeight="1">
      <c r="A766" s="20" t="s">
        <v>1993</v>
      </c>
      <c r="B766" s="21"/>
      <c r="C766" s="20">
        <v>45537.557999999997</v>
      </c>
      <c r="D766" s="20"/>
      <c r="E766" s="139">
        <f t="shared" si="100"/>
        <v>15885.004030124997</v>
      </c>
      <c r="F766" s="139">
        <f t="shared" si="101"/>
        <v>15885</v>
      </c>
      <c r="G766" s="139">
        <f t="shared" si="103"/>
        <v>5.469999996421393E-3</v>
      </c>
      <c r="I766" s="140">
        <f t="shared" si="104"/>
        <v>5.469999996421393E-3</v>
      </c>
      <c r="Q766" s="153">
        <f t="shared" si="102"/>
        <v>30519.057999999997</v>
      </c>
      <c r="S766" s="21">
        <f t="shared" si="105"/>
        <v>0.1</v>
      </c>
    </row>
    <row r="767" spans="1:19" s="139" customFormat="1" ht="12.95" customHeight="1">
      <c r="A767" s="20" t="s">
        <v>1994</v>
      </c>
      <c r="B767" s="21"/>
      <c r="C767" s="20">
        <v>45586.415000000001</v>
      </c>
      <c r="D767" s="20"/>
      <c r="E767" s="139">
        <f t="shared" si="100"/>
        <v>15921.000340387158</v>
      </c>
      <c r="F767" s="139">
        <f t="shared" si="101"/>
        <v>15921</v>
      </c>
      <c r="G767" s="139">
        <f t="shared" si="103"/>
        <v>4.6200000360840932E-4</v>
      </c>
      <c r="I767" s="140">
        <f t="shared" si="104"/>
        <v>4.6200000360840932E-4</v>
      </c>
      <c r="Q767" s="153">
        <f t="shared" si="102"/>
        <v>30567.915000000001</v>
      </c>
      <c r="S767" s="21">
        <f t="shared" si="105"/>
        <v>0.1</v>
      </c>
    </row>
    <row r="768" spans="1:19" s="139" customFormat="1" ht="12.95" customHeight="1">
      <c r="A768" s="20" t="s">
        <v>1995</v>
      </c>
      <c r="B768" s="21"/>
      <c r="C768" s="20">
        <v>45609.495000000003</v>
      </c>
      <c r="D768" s="20"/>
      <c r="E768" s="139">
        <f t="shared" si="100"/>
        <v>15938.004962874225</v>
      </c>
      <c r="F768" s="139">
        <f t="shared" si="101"/>
        <v>15938</v>
      </c>
      <c r="G768" s="139">
        <f t="shared" ref="G768:G793" si="106">+C768-(C$7+F768*C$8)</f>
        <v>6.7360000030021183E-3</v>
      </c>
      <c r="I768" s="140">
        <f t="shared" si="104"/>
        <v>6.7360000030021183E-3</v>
      </c>
      <c r="Q768" s="153">
        <f t="shared" si="102"/>
        <v>30590.995000000003</v>
      </c>
      <c r="S768" s="21">
        <f t="shared" si="105"/>
        <v>0.1</v>
      </c>
    </row>
    <row r="769" spans="1:19" s="139" customFormat="1" ht="12.95" customHeight="1">
      <c r="A769" s="20" t="s">
        <v>1996</v>
      </c>
      <c r="B769" s="21"/>
      <c r="C769" s="20">
        <v>45609.497000000003</v>
      </c>
      <c r="D769" s="20"/>
      <c r="E769" s="139">
        <f t="shared" si="100"/>
        <v>15938.006436411702</v>
      </c>
      <c r="F769" s="139">
        <f t="shared" si="101"/>
        <v>15938</v>
      </c>
      <c r="G769" s="139">
        <f t="shared" si="106"/>
        <v>8.7360000034095719E-3</v>
      </c>
      <c r="I769" s="140">
        <f t="shared" si="104"/>
        <v>8.7360000034095719E-3</v>
      </c>
      <c r="Q769" s="153">
        <f t="shared" si="102"/>
        <v>30590.997000000003</v>
      </c>
      <c r="S769" s="21">
        <f t="shared" si="105"/>
        <v>0.1</v>
      </c>
    </row>
    <row r="770" spans="1:19" s="139" customFormat="1" ht="12.95" customHeight="1">
      <c r="A770" s="20" t="s">
        <v>1995</v>
      </c>
      <c r="B770" s="21"/>
      <c r="C770" s="20">
        <v>45617.631000000001</v>
      </c>
      <c r="D770" s="20"/>
      <c r="E770" s="139">
        <f t="shared" si="100"/>
        <v>15943.999313331537</v>
      </c>
      <c r="F770" s="139">
        <f t="shared" si="101"/>
        <v>15944</v>
      </c>
      <c r="G770" s="139">
        <f t="shared" si="106"/>
        <v>-9.3200000264914706E-4</v>
      </c>
      <c r="I770" s="140">
        <f t="shared" si="104"/>
        <v>-9.3200000264914706E-4</v>
      </c>
      <c r="Q770" s="153">
        <f t="shared" si="102"/>
        <v>30599.131000000001</v>
      </c>
      <c r="S770" s="21">
        <f t="shared" si="105"/>
        <v>0.1</v>
      </c>
    </row>
    <row r="771" spans="1:19" s="139" customFormat="1" ht="12.95" customHeight="1">
      <c r="A771" s="20" t="s">
        <v>1995</v>
      </c>
      <c r="B771" s="21"/>
      <c r="C771" s="20">
        <v>45635.279000000002</v>
      </c>
      <c r="D771" s="20"/>
      <c r="E771" s="139">
        <f t="shared" si="100"/>
        <v>15957.001808030485</v>
      </c>
      <c r="F771" s="139">
        <f t="shared" si="101"/>
        <v>15957</v>
      </c>
      <c r="G771" s="139">
        <f t="shared" si="106"/>
        <v>2.4540000013075769E-3</v>
      </c>
      <c r="I771" s="140">
        <f t="shared" si="104"/>
        <v>2.4540000013075769E-3</v>
      </c>
      <c r="Q771" s="153">
        <f t="shared" si="102"/>
        <v>30616.779000000002</v>
      </c>
      <c r="S771" s="21">
        <f t="shared" si="105"/>
        <v>0.1</v>
      </c>
    </row>
    <row r="772" spans="1:19" s="139" customFormat="1" ht="12.95" customHeight="1">
      <c r="A772" s="20" t="s">
        <v>1995</v>
      </c>
      <c r="B772" s="21"/>
      <c r="C772" s="20">
        <v>45635.28</v>
      </c>
      <c r="D772" s="20"/>
      <c r="E772" s="139">
        <f t="shared" si="100"/>
        <v>15957.002544799221</v>
      </c>
      <c r="F772" s="139">
        <f t="shared" si="101"/>
        <v>15957</v>
      </c>
      <c r="G772" s="139">
        <f t="shared" si="106"/>
        <v>3.4539999978733249E-3</v>
      </c>
      <c r="I772" s="140">
        <f t="shared" ref="I772:I793" si="107">$G772</f>
        <v>3.4539999978733249E-3</v>
      </c>
      <c r="Q772" s="153">
        <f t="shared" si="102"/>
        <v>30616.78</v>
      </c>
      <c r="S772" s="21">
        <f t="shared" ref="S772:S793" si="108">S$15</f>
        <v>0.1</v>
      </c>
    </row>
    <row r="773" spans="1:19" s="139" customFormat="1" ht="12.95" customHeight="1">
      <c r="A773" s="20" t="s">
        <v>1995</v>
      </c>
      <c r="B773" s="21"/>
      <c r="C773" s="20">
        <v>45635.281000000003</v>
      </c>
      <c r="D773" s="20"/>
      <c r="E773" s="139">
        <f t="shared" si="100"/>
        <v>15957.003281567964</v>
      </c>
      <c r="F773" s="139">
        <f t="shared" si="101"/>
        <v>15957</v>
      </c>
      <c r="G773" s="139">
        <f t="shared" si="106"/>
        <v>4.4540000017150305E-3</v>
      </c>
      <c r="I773" s="140">
        <f t="shared" si="107"/>
        <v>4.4540000017150305E-3</v>
      </c>
      <c r="Q773" s="153">
        <f t="shared" si="102"/>
        <v>30616.781000000003</v>
      </c>
      <c r="S773" s="21">
        <f t="shared" si="108"/>
        <v>0.1</v>
      </c>
    </row>
    <row r="774" spans="1:19" s="139" customFormat="1" ht="12.95" customHeight="1">
      <c r="A774" s="20" t="s">
        <v>1995</v>
      </c>
      <c r="B774" s="21"/>
      <c r="C774" s="20">
        <v>45635.290999999997</v>
      </c>
      <c r="D774" s="20"/>
      <c r="E774" s="139">
        <f t="shared" si="100"/>
        <v>15957.010649255346</v>
      </c>
      <c r="F774" s="139">
        <f t="shared" si="101"/>
        <v>15957</v>
      </c>
      <c r="G774" s="139">
        <f t="shared" si="106"/>
        <v>1.4453999996476341E-2</v>
      </c>
      <c r="I774" s="140">
        <f t="shared" si="107"/>
        <v>1.4453999996476341E-2</v>
      </c>
      <c r="Q774" s="153">
        <f t="shared" si="102"/>
        <v>30616.790999999997</v>
      </c>
      <c r="S774" s="21">
        <f t="shared" si="108"/>
        <v>0.1</v>
      </c>
    </row>
    <row r="775" spans="1:19" s="139" customFormat="1" ht="12.95" customHeight="1">
      <c r="A775" s="20" t="s">
        <v>1997</v>
      </c>
      <c r="B775" s="21"/>
      <c r="C775" s="20">
        <v>45673.286</v>
      </c>
      <c r="D775" s="20"/>
      <c r="E775" s="139">
        <f t="shared" si="100"/>
        <v>15985.004177478748</v>
      </c>
      <c r="F775" s="139">
        <f t="shared" si="101"/>
        <v>15985</v>
      </c>
      <c r="G775" s="139">
        <f t="shared" si="106"/>
        <v>5.6699999986449257E-3</v>
      </c>
      <c r="I775" s="140">
        <f t="shared" si="107"/>
        <v>5.6699999986449257E-3</v>
      </c>
      <c r="Q775" s="153">
        <f t="shared" si="102"/>
        <v>30654.786</v>
      </c>
      <c r="S775" s="21">
        <f t="shared" si="108"/>
        <v>0.1</v>
      </c>
    </row>
    <row r="776" spans="1:19" s="139" customFormat="1" ht="12.95" customHeight="1">
      <c r="A776" s="20" t="s">
        <v>1996</v>
      </c>
      <c r="B776" s="21"/>
      <c r="C776" s="20">
        <v>45677.356</v>
      </c>
      <c r="D776" s="20"/>
      <c r="E776" s="139">
        <f t="shared" si="100"/>
        <v>15988.002826244881</v>
      </c>
      <c r="F776" s="139">
        <f t="shared" si="101"/>
        <v>15988</v>
      </c>
      <c r="G776" s="139">
        <f t="shared" si="106"/>
        <v>3.8360000035027042E-3</v>
      </c>
      <c r="I776" s="140">
        <f t="shared" si="107"/>
        <v>3.8360000035027042E-3</v>
      </c>
      <c r="Q776" s="153">
        <f t="shared" si="102"/>
        <v>30658.856</v>
      </c>
      <c r="S776" s="21">
        <f t="shared" si="108"/>
        <v>0.1</v>
      </c>
    </row>
    <row r="777" spans="1:19" s="139" customFormat="1" ht="12.95" customHeight="1">
      <c r="A777" s="20" t="s">
        <v>1997</v>
      </c>
      <c r="B777" s="21"/>
      <c r="C777" s="20">
        <v>45730.288999999997</v>
      </c>
      <c r="D777" s="20"/>
      <c r="E777" s="139">
        <f t="shared" si="100"/>
        <v>16027.002205885601</v>
      </c>
      <c r="F777" s="139">
        <f t="shared" si="101"/>
        <v>16027</v>
      </c>
      <c r="G777" s="139">
        <f t="shared" si="106"/>
        <v>2.9939999949419871E-3</v>
      </c>
      <c r="I777" s="140">
        <f t="shared" si="107"/>
        <v>2.9939999949419871E-3</v>
      </c>
      <c r="Q777" s="153">
        <f t="shared" si="102"/>
        <v>30711.788999999997</v>
      </c>
      <c r="S777" s="21">
        <f t="shared" si="108"/>
        <v>0.1</v>
      </c>
    </row>
    <row r="778" spans="1:19" s="139" customFormat="1" ht="12.95" customHeight="1">
      <c r="A778" s="20" t="s">
        <v>1968</v>
      </c>
      <c r="B778" s="21"/>
      <c r="C778" s="20">
        <v>45731.642</v>
      </c>
      <c r="D778" s="20"/>
      <c r="E778" s="139">
        <f t="shared" si="100"/>
        <v>16027.999053988939</v>
      </c>
      <c r="F778" s="139">
        <f t="shared" si="101"/>
        <v>16028</v>
      </c>
      <c r="G778" s="139">
        <f t="shared" si="106"/>
        <v>-1.2840000053984113E-3</v>
      </c>
      <c r="I778" s="140">
        <f t="shared" si="107"/>
        <v>-1.2840000053984113E-3</v>
      </c>
      <c r="Q778" s="153">
        <f t="shared" si="102"/>
        <v>30713.142</v>
      </c>
      <c r="S778" s="21">
        <f t="shared" si="108"/>
        <v>0.1</v>
      </c>
    </row>
    <row r="779" spans="1:19" s="139" customFormat="1" ht="12.95" customHeight="1">
      <c r="A779" s="20" t="s">
        <v>1998</v>
      </c>
      <c r="B779" s="21"/>
      <c r="C779" s="20">
        <v>45909.449000000001</v>
      </c>
      <c r="D779" s="20"/>
      <c r="E779" s="139">
        <f t="shared" si="100"/>
        <v>16159.001693094562</v>
      </c>
      <c r="F779" s="139">
        <f t="shared" si="101"/>
        <v>16159</v>
      </c>
      <c r="G779" s="139">
        <f t="shared" si="106"/>
        <v>2.2979999994277023E-3</v>
      </c>
      <c r="I779" s="140">
        <f t="shared" si="107"/>
        <v>2.2979999994277023E-3</v>
      </c>
      <c r="Q779" s="153">
        <f t="shared" si="102"/>
        <v>30890.949000000001</v>
      </c>
      <c r="S779" s="21">
        <f t="shared" si="108"/>
        <v>0.1</v>
      </c>
    </row>
    <row r="780" spans="1:19" s="139" customFormat="1" ht="12.95" customHeight="1">
      <c r="A780" s="20" t="s">
        <v>1968</v>
      </c>
      <c r="B780" s="21"/>
      <c r="C780" s="20">
        <v>45910.805999999997</v>
      </c>
      <c r="D780" s="20"/>
      <c r="E780" s="139">
        <f t="shared" si="100"/>
        <v>16160.00148827285</v>
      </c>
      <c r="F780" s="139">
        <f t="shared" si="101"/>
        <v>16160</v>
      </c>
      <c r="G780" s="139">
        <f t="shared" si="106"/>
        <v>2.0199999999022111E-3</v>
      </c>
      <c r="I780" s="140">
        <f t="shared" si="107"/>
        <v>2.0199999999022111E-3</v>
      </c>
      <c r="Q780" s="153">
        <f t="shared" si="102"/>
        <v>30892.305999999997</v>
      </c>
      <c r="S780" s="21">
        <f t="shared" si="108"/>
        <v>0.1</v>
      </c>
    </row>
    <row r="781" spans="1:19" s="139" customFormat="1" ht="12.95" customHeight="1">
      <c r="A781" s="20" t="s">
        <v>1968</v>
      </c>
      <c r="B781" s="21"/>
      <c r="C781" s="20">
        <v>45910.807999999997</v>
      </c>
      <c r="D781" s="20"/>
      <c r="E781" s="139">
        <f t="shared" si="100"/>
        <v>16160.002961810327</v>
      </c>
      <c r="F781" s="139">
        <f t="shared" si="101"/>
        <v>16160</v>
      </c>
      <c r="G781" s="139">
        <f t="shared" si="106"/>
        <v>4.0200000003096648E-3</v>
      </c>
      <c r="I781" s="140">
        <f t="shared" si="107"/>
        <v>4.0200000003096648E-3</v>
      </c>
      <c r="Q781" s="153">
        <f t="shared" si="102"/>
        <v>30892.307999999997</v>
      </c>
      <c r="S781" s="21">
        <f t="shared" si="108"/>
        <v>0.1</v>
      </c>
    </row>
    <row r="782" spans="1:19" s="139" customFormat="1" ht="12.95" customHeight="1">
      <c r="A782" s="20" t="s">
        <v>1998</v>
      </c>
      <c r="B782" s="21"/>
      <c r="C782" s="20">
        <v>45913.519</v>
      </c>
      <c r="D782" s="20"/>
      <c r="E782" s="139">
        <f t="shared" si="100"/>
        <v>16162.000341860694</v>
      </c>
      <c r="F782" s="139">
        <f t="shared" si="101"/>
        <v>16162</v>
      </c>
      <c r="G782" s="139">
        <f t="shared" si="106"/>
        <v>4.6399999700952321E-4</v>
      </c>
      <c r="I782" s="140">
        <f t="shared" si="107"/>
        <v>4.6399999700952321E-4</v>
      </c>
      <c r="Q782" s="153">
        <f t="shared" si="102"/>
        <v>30895.019</v>
      </c>
      <c r="S782" s="21">
        <f t="shared" si="108"/>
        <v>0.1</v>
      </c>
    </row>
    <row r="783" spans="1:19" s="139" customFormat="1" ht="12.95" customHeight="1">
      <c r="A783" s="20" t="s">
        <v>1998</v>
      </c>
      <c r="B783" s="21"/>
      <c r="C783" s="20">
        <v>45932.523999999998</v>
      </c>
      <c r="D783" s="20"/>
      <c r="E783" s="139">
        <f t="shared" si="100"/>
        <v>16176.002631737932</v>
      </c>
      <c r="F783" s="139">
        <f t="shared" si="101"/>
        <v>16176</v>
      </c>
      <c r="G783" s="139">
        <f t="shared" si="106"/>
        <v>3.5719999941647984E-3</v>
      </c>
      <c r="I783" s="140">
        <f t="shared" si="107"/>
        <v>3.5719999941647984E-3</v>
      </c>
      <c r="Q783" s="153">
        <f t="shared" si="102"/>
        <v>30914.023999999998</v>
      </c>
      <c r="S783" s="21">
        <f t="shared" si="108"/>
        <v>0.1</v>
      </c>
    </row>
    <row r="784" spans="1:19" s="139" customFormat="1" ht="12.95" customHeight="1">
      <c r="A784" s="20" t="s">
        <v>1968</v>
      </c>
      <c r="B784" s="21"/>
      <c r="C784" s="20">
        <v>45959.67</v>
      </c>
      <c r="D784" s="20"/>
      <c r="E784" s="139">
        <f t="shared" si="100"/>
        <v>16196.002955916178</v>
      </c>
      <c r="F784" s="139">
        <f t="shared" si="101"/>
        <v>16196</v>
      </c>
      <c r="G784" s="139">
        <f t="shared" si="106"/>
        <v>4.0119999976013787E-3</v>
      </c>
      <c r="I784" s="140">
        <f t="shared" si="107"/>
        <v>4.0119999976013787E-3</v>
      </c>
      <c r="Q784" s="153">
        <f t="shared" si="102"/>
        <v>30941.17</v>
      </c>
      <c r="S784" s="21">
        <f t="shared" si="108"/>
        <v>0.1</v>
      </c>
    </row>
    <row r="785" spans="1:19" s="139" customFormat="1" ht="12.95" customHeight="1">
      <c r="A785" s="20" t="s">
        <v>1999</v>
      </c>
      <c r="B785" s="21"/>
      <c r="C785" s="20">
        <v>45974.603000000003</v>
      </c>
      <c r="D785" s="20"/>
      <c r="E785" s="139">
        <f t="shared" si="100"/>
        <v>16207.005123489809</v>
      </c>
      <c r="F785" s="139">
        <f t="shared" si="101"/>
        <v>16207</v>
      </c>
      <c r="G785" s="139">
        <f t="shared" si="106"/>
        <v>6.954000004043337E-3</v>
      </c>
      <c r="I785" s="140">
        <f t="shared" si="107"/>
        <v>6.954000004043337E-3</v>
      </c>
      <c r="Q785" s="153">
        <f t="shared" si="102"/>
        <v>30956.103000000003</v>
      </c>
      <c r="S785" s="21">
        <f t="shared" si="108"/>
        <v>0.1</v>
      </c>
    </row>
    <row r="786" spans="1:19" s="139" customFormat="1" ht="12.95" customHeight="1">
      <c r="A786" s="20" t="s">
        <v>1968</v>
      </c>
      <c r="B786" s="21"/>
      <c r="C786" s="20">
        <v>45993.601000000002</v>
      </c>
      <c r="D786" s="20"/>
      <c r="E786" s="139">
        <f t="shared" si="100"/>
        <v>16221.002255985879</v>
      </c>
      <c r="F786" s="139">
        <f t="shared" si="101"/>
        <v>16221</v>
      </c>
      <c r="G786" s="139">
        <f t="shared" si="106"/>
        <v>3.0620000034105033E-3</v>
      </c>
      <c r="I786" s="140">
        <f t="shared" si="107"/>
        <v>3.0620000034105033E-3</v>
      </c>
      <c r="Q786" s="153">
        <f t="shared" si="102"/>
        <v>30975.101000000002</v>
      </c>
      <c r="S786" s="21">
        <f t="shared" si="108"/>
        <v>0.1</v>
      </c>
    </row>
    <row r="787" spans="1:19" s="139" customFormat="1" ht="12.95" customHeight="1">
      <c r="A787" s="20" t="s">
        <v>1968</v>
      </c>
      <c r="B787" s="21"/>
      <c r="C787" s="20">
        <v>46016.678</v>
      </c>
      <c r="D787" s="20"/>
      <c r="E787" s="139">
        <f t="shared" si="100"/>
        <v>16238.004668166728</v>
      </c>
      <c r="F787" s="139">
        <f t="shared" si="101"/>
        <v>16238</v>
      </c>
      <c r="G787" s="139">
        <f t="shared" si="106"/>
        <v>6.335999998555053E-3</v>
      </c>
      <c r="I787" s="140">
        <f t="shared" si="107"/>
        <v>6.335999998555053E-3</v>
      </c>
      <c r="Q787" s="153">
        <f t="shared" si="102"/>
        <v>30998.178</v>
      </c>
      <c r="S787" s="21">
        <f t="shared" si="108"/>
        <v>0.1</v>
      </c>
    </row>
    <row r="788" spans="1:19" s="139" customFormat="1" ht="12.95" customHeight="1">
      <c r="A788" s="20" t="s">
        <v>1968</v>
      </c>
      <c r="B788" s="21"/>
      <c r="C788" s="20">
        <v>46020.743000000002</v>
      </c>
      <c r="D788" s="20"/>
      <c r="E788" s="139">
        <f t="shared" si="100"/>
        <v>16240.99963308917</v>
      </c>
      <c r="F788" s="139">
        <f t="shared" si="101"/>
        <v>16241</v>
      </c>
      <c r="G788" s="139">
        <f t="shared" si="106"/>
        <v>-4.9799999396782368E-4</v>
      </c>
      <c r="I788" s="140">
        <f t="shared" si="107"/>
        <v>-4.9799999396782368E-4</v>
      </c>
      <c r="Q788" s="153">
        <f t="shared" si="102"/>
        <v>31002.243000000002</v>
      </c>
      <c r="S788" s="21">
        <f t="shared" si="108"/>
        <v>0.1</v>
      </c>
    </row>
    <row r="789" spans="1:19" s="139" customFormat="1" ht="12.95" customHeight="1">
      <c r="A789" s="20" t="s">
        <v>1968</v>
      </c>
      <c r="B789" s="21"/>
      <c r="C789" s="20">
        <v>46024.815999999999</v>
      </c>
      <c r="D789" s="20"/>
      <c r="E789" s="139">
        <f t="shared" ref="E789:E852" si="109">+(C789-C$7)/C$8</f>
        <v>16244.000492161516</v>
      </c>
      <c r="F789" s="139">
        <f t="shared" ref="F789:F852" si="110">ROUND(2*E789,0)/2</f>
        <v>16244</v>
      </c>
      <c r="G789" s="139">
        <f t="shared" si="106"/>
        <v>6.6800000058719888E-4</v>
      </c>
      <c r="I789" s="140">
        <f t="shared" si="107"/>
        <v>6.6800000058719888E-4</v>
      </c>
      <c r="Q789" s="153">
        <f t="shared" si="102"/>
        <v>31006.315999999999</v>
      </c>
      <c r="S789" s="21">
        <f t="shared" si="108"/>
        <v>0.1</v>
      </c>
    </row>
    <row r="790" spans="1:19" s="139" customFormat="1" ht="12.95" customHeight="1">
      <c r="A790" s="20" t="s">
        <v>1968</v>
      </c>
      <c r="B790" s="21"/>
      <c r="C790" s="20">
        <v>46027.53</v>
      </c>
      <c r="D790" s="20"/>
      <c r="E790" s="139">
        <f t="shared" si="109"/>
        <v>16246.000082518098</v>
      </c>
      <c r="F790" s="139">
        <f t="shared" si="110"/>
        <v>16246</v>
      </c>
      <c r="G790" s="139">
        <f t="shared" si="106"/>
        <v>1.1199999426025897E-4</v>
      </c>
      <c r="I790" s="140">
        <f t="shared" si="107"/>
        <v>1.1199999426025897E-4</v>
      </c>
      <c r="Q790" s="153">
        <f t="shared" si="102"/>
        <v>31009.03</v>
      </c>
      <c r="S790" s="21">
        <f t="shared" si="108"/>
        <v>0.1</v>
      </c>
    </row>
    <row r="791" spans="1:19" s="139" customFormat="1" ht="12.95" customHeight="1">
      <c r="A791" s="20" t="s">
        <v>1968</v>
      </c>
      <c r="B791" s="21"/>
      <c r="C791" s="20">
        <v>46027.531999999999</v>
      </c>
      <c r="D791" s="20"/>
      <c r="E791" s="139">
        <f t="shared" si="109"/>
        <v>16246.001556055575</v>
      </c>
      <c r="F791" s="139">
        <f t="shared" si="110"/>
        <v>16246</v>
      </c>
      <c r="G791" s="139">
        <f t="shared" si="106"/>
        <v>2.1119999946677126E-3</v>
      </c>
      <c r="I791" s="140">
        <f t="shared" si="107"/>
        <v>2.1119999946677126E-3</v>
      </c>
      <c r="Q791" s="153">
        <f t="shared" si="102"/>
        <v>31009.031999999999</v>
      </c>
      <c r="S791" s="21">
        <f t="shared" si="108"/>
        <v>0.1</v>
      </c>
    </row>
    <row r="792" spans="1:19" s="139" customFormat="1" ht="12.95" customHeight="1">
      <c r="A792" s="20" t="s">
        <v>1999</v>
      </c>
      <c r="B792" s="21"/>
      <c r="C792" s="20">
        <v>46034.313999999998</v>
      </c>
      <c r="D792" s="20"/>
      <c r="E792" s="139">
        <f t="shared" si="109"/>
        <v>16250.998321640813</v>
      </c>
      <c r="F792" s="139">
        <f t="shared" si="110"/>
        <v>16251</v>
      </c>
      <c r="G792" s="139">
        <f t="shared" si="106"/>
        <v>-2.2779999999329448E-3</v>
      </c>
      <c r="I792" s="140">
        <f t="shared" si="107"/>
        <v>-2.2779999999329448E-3</v>
      </c>
      <c r="Q792" s="153">
        <f t="shared" si="102"/>
        <v>31015.813999999998</v>
      </c>
      <c r="S792" s="21">
        <f t="shared" si="108"/>
        <v>0.1</v>
      </c>
    </row>
    <row r="793" spans="1:19" s="139" customFormat="1" ht="12.95" customHeight="1">
      <c r="A793" s="20" t="s">
        <v>2000</v>
      </c>
      <c r="B793" s="21"/>
      <c r="C793" s="20">
        <v>46057.394</v>
      </c>
      <c r="D793" s="20"/>
      <c r="E793" s="139">
        <f t="shared" si="109"/>
        <v>16268.002944127878</v>
      </c>
      <c r="F793" s="139">
        <f t="shared" si="110"/>
        <v>16268</v>
      </c>
      <c r="G793" s="139">
        <f t="shared" si="106"/>
        <v>3.9959999994607642E-3</v>
      </c>
      <c r="I793" s="140">
        <f t="shared" si="107"/>
        <v>3.9959999994607642E-3</v>
      </c>
      <c r="Q793" s="153">
        <f t="shared" ref="Q793:Q856" si="111">+C793-15018.5</f>
        <v>31038.894</v>
      </c>
      <c r="S793" s="21">
        <f t="shared" si="108"/>
        <v>0.1</v>
      </c>
    </row>
    <row r="794" spans="1:19" s="139" customFormat="1" ht="12.95" customHeight="1">
      <c r="A794" s="20" t="s">
        <v>2001</v>
      </c>
      <c r="B794" s="21"/>
      <c r="C794" s="20">
        <v>46057.455999999998</v>
      </c>
      <c r="D794" s="20"/>
      <c r="E794" s="139">
        <f t="shared" si="109"/>
        <v>16268.048623789671</v>
      </c>
      <c r="F794" s="139">
        <f t="shared" si="110"/>
        <v>16268</v>
      </c>
      <c r="I794" s="140"/>
      <c r="Q794" s="153">
        <f t="shared" si="111"/>
        <v>31038.955999999998</v>
      </c>
      <c r="R794" s="139">
        <f>+C794-(C$7+F794*C$8)</f>
        <v>6.5995999997539911E-2</v>
      </c>
      <c r="S794" s="141"/>
    </row>
    <row r="795" spans="1:19" s="139" customFormat="1" ht="12.95" customHeight="1">
      <c r="A795" s="20" t="s">
        <v>1968</v>
      </c>
      <c r="B795" s="21"/>
      <c r="C795" s="20">
        <v>46058.747000000003</v>
      </c>
      <c r="D795" s="20"/>
      <c r="E795" s="139">
        <f t="shared" si="109"/>
        <v>16268.999792231218</v>
      </c>
      <c r="F795" s="139">
        <f t="shared" si="110"/>
        <v>16269</v>
      </c>
      <c r="G795" s="139">
        <f t="shared" ref="G795:G826" si="112">+C795-(C$7+F795*C$8)</f>
        <v>-2.8199999360367656E-4</v>
      </c>
      <c r="I795" s="140">
        <f t="shared" ref="I795:I836" si="113">$G795</f>
        <v>-2.8199999360367656E-4</v>
      </c>
      <c r="Q795" s="153">
        <f t="shared" si="111"/>
        <v>31040.247000000003</v>
      </c>
      <c r="S795" s="21">
        <f t="shared" ref="S795:S826" si="114">S$15</f>
        <v>0.1</v>
      </c>
    </row>
    <row r="796" spans="1:19" s="139" customFormat="1" ht="12.95" customHeight="1">
      <c r="A796" s="20" t="s">
        <v>1968</v>
      </c>
      <c r="B796" s="21"/>
      <c r="C796" s="20">
        <v>46058.748</v>
      </c>
      <c r="D796" s="20"/>
      <c r="E796" s="139">
        <f t="shared" si="109"/>
        <v>16269.000528999954</v>
      </c>
      <c r="F796" s="139">
        <f t="shared" si="110"/>
        <v>16269</v>
      </c>
      <c r="G796" s="139">
        <f t="shared" si="112"/>
        <v>7.1800000296207145E-4</v>
      </c>
      <c r="I796" s="140">
        <f t="shared" si="113"/>
        <v>7.1800000296207145E-4</v>
      </c>
      <c r="Q796" s="153">
        <f t="shared" si="111"/>
        <v>31040.248</v>
      </c>
      <c r="S796" s="21">
        <f t="shared" si="114"/>
        <v>0.1</v>
      </c>
    </row>
    <row r="797" spans="1:19" s="139" customFormat="1" ht="12.95" customHeight="1">
      <c r="A797" s="20" t="s">
        <v>2002</v>
      </c>
      <c r="B797" s="21"/>
      <c r="C797" s="20">
        <v>46148.332000000002</v>
      </c>
      <c r="D797" s="20"/>
      <c r="E797" s="139">
        <f t="shared" si="109"/>
        <v>16335.003219679389</v>
      </c>
      <c r="F797" s="139">
        <f t="shared" si="110"/>
        <v>16335</v>
      </c>
      <c r="G797" s="139">
        <f t="shared" si="112"/>
        <v>4.3700000023818575E-3</v>
      </c>
      <c r="I797" s="140">
        <f t="shared" si="113"/>
        <v>4.3700000023818575E-3</v>
      </c>
      <c r="Q797" s="153">
        <f t="shared" si="111"/>
        <v>31129.832000000002</v>
      </c>
      <c r="S797" s="21">
        <f t="shared" si="114"/>
        <v>0.1</v>
      </c>
    </row>
    <row r="798" spans="1:19" s="139" customFormat="1" ht="12.95" customHeight="1">
      <c r="A798" s="20" t="s">
        <v>2003</v>
      </c>
      <c r="B798" s="21"/>
      <c r="C798" s="20">
        <v>46270.476999999999</v>
      </c>
      <c r="D798" s="20"/>
      <c r="E798" s="139">
        <f t="shared" si="109"/>
        <v>16424.995837256625</v>
      </c>
      <c r="F798" s="139">
        <f t="shared" si="110"/>
        <v>16425</v>
      </c>
      <c r="G798" s="139">
        <f t="shared" si="112"/>
        <v>-5.6500000064261258E-3</v>
      </c>
      <c r="I798" s="140">
        <f t="shared" si="113"/>
        <v>-5.6500000064261258E-3</v>
      </c>
      <c r="Q798" s="153">
        <f t="shared" si="111"/>
        <v>31251.976999999999</v>
      </c>
      <c r="S798" s="21">
        <f t="shared" si="114"/>
        <v>0.1</v>
      </c>
    </row>
    <row r="799" spans="1:19" s="139" customFormat="1" ht="12.95" customHeight="1">
      <c r="A799" s="20" t="s">
        <v>2004</v>
      </c>
      <c r="B799" s="21"/>
      <c r="C799" s="20">
        <v>46285.417000000001</v>
      </c>
      <c r="D799" s="20"/>
      <c r="E799" s="139">
        <f t="shared" si="109"/>
        <v>16436.003162211426</v>
      </c>
      <c r="F799" s="139">
        <f t="shared" si="110"/>
        <v>16436</v>
      </c>
      <c r="G799" s="139">
        <f t="shared" si="112"/>
        <v>4.2919999978039414E-3</v>
      </c>
      <c r="I799" s="140">
        <f t="shared" si="113"/>
        <v>4.2919999978039414E-3</v>
      </c>
      <c r="Q799" s="153">
        <f t="shared" si="111"/>
        <v>31266.917000000001</v>
      </c>
      <c r="S799" s="21">
        <f t="shared" si="114"/>
        <v>0.1</v>
      </c>
    </row>
    <row r="800" spans="1:19" s="139" customFormat="1" ht="12.95" customHeight="1">
      <c r="A800" s="20" t="s">
        <v>2004</v>
      </c>
      <c r="B800" s="21"/>
      <c r="C800" s="20">
        <v>46285.417999999998</v>
      </c>
      <c r="D800" s="20"/>
      <c r="E800" s="139">
        <f t="shared" si="109"/>
        <v>16436.003898980161</v>
      </c>
      <c r="F800" s="139">
        <f t="shared" si="110"/>
        <v>16436</v>
      </c>
      <c r="G800" s="139">
        <f t="shared" si="112"/>
        <v>5.2919999943696894E-3</v>
      </c>
      <c r="I800" s="140">
        <f t="shared" si="113"/>
        <v>5.2919999943696894E-3</v>
      </c>
      <c r="Q800" s="153">
        <f t="shared" si="111"/>
        <v>31266.917999999998</v>
      </c>
      <c r="S800" s="21">
        <f t="shared" si="114"/>
        <v>0.1</v>
      </c>
    </row>
    <row r="801" spans="1:19" s="139" customFormat="1" ht="12.95" customHeight="1">
      <c r="A801" s="20" t="s">
        <v>2005</v>
      </c>
      <c r="B801" s="21"/>
      <c r="C801" s="20">
        <v>46289.485000000001</v>
      </c>
      <c r="D801" s="20"/>
      <c r="E801" s="139">
        <f t="shared" si="109"/>
        <v>16439.000337440084</v>
      </c>
      <c r="F801" s="139">
        <f t="shared" si="110"/>
        <v>16439</v>
      </c>
      <c r="G801" s="139">
        <f t="shared" si="112"/>
        <v>4.5799999497830868E-4</v>
      </c>
      <c r="I801" s="140">
        <f t="shared" si="113"/>
        <v>4.5799999497830868E-4</v>
      </c>
      <c r="Q801" s="153">
        <f t="shared" si="111"/>
        <v>31270.985000000001</v>
      </c>
      <c r="S801" s="21">
        <f t="shared" si="114"/>
        <v>0.1</v>
      </c>
    </row>
    <row r="802" spans="1:19" s="139" customFormat="1" ht="12.95" customHeight="1">
      <c r="A802" s="20" t="s">
        <v>2005</v>
      </c>
      <c r="B802" s="21"/>
      <c r="C802" s="20">
        <v>46289.487000000001</v>
      </c>
      <c r="D802" s="20"/>
      <c r="E802" s="139">
        <f t="shared" si="109"/>
        <v>16439.001810977559</v>
      </c>
      <c r="F802" s="139">
        <f t="shared" si="110"/>
        <v>16439</v>
      </c>
      <c r="G802" s="139">
        <f t="shared" si="112"/>
        <v>2.4579999953857623E-3</v>
      </c>
      <c r="I802" s="140">
        <f t="shared" si="113"/>
        <v>2.4579999953857623E-3</v>
      </c>
      <c r="Q802" s="153">
        <f t="shared" si="111"/>
        <v>31270.987000000001</v>
      </c>
      <c r="S802" s="21">
        <f t="shared" si="114"/>
        <v>0.1</v>
      </c>
    </row>
    <row r="803" spans="1:19" s="139" customFormat="1" ht="12.95" customHeight="1">
      <c r="A803" s="20" t="s">
        <v>2004</v>
      </c>
      <c r="B803" s="21"/>
      <c r="C803" s="20">
        <v>46319.34</v>
      </c>
      <c r="D803" s="20"/>
      <c r="E803" s="139">
        <f t="shared" si="109"/>
        <v>16460.996568131213</v>
      </c>
      <c r="F803" s="139">
        <f t="shared" si="110"/>
        <v>16461</v>
      </c>
      <c r="G803" s="139">
        <f t="shared" si="112"/>
        <v>-4.6580000052927062E-3</v>
      </c>
      <c r="I803" s="140">
        <f t="shared" si="113"/>
        <v>-4.6580000052927062E-3</v>
      </c>
      <c r="Q803" s="153">
        <f t="shared" si="111"/>
        <v>31300.839999999997</v>
      </c>
      <c r="S803" s="21">
        <f t="shared" si="114"/>
        <v>0.1</v>
      </c>
    </row>
    <row r="804" spans="1:19" s="139" customFormat="1" ht="12.95" customHeight="1">
      <c r="A804" s="20" t="s">
        <v>2004</v>
      </c>
      <c r="B804" s="21"/>
      <c r="C804" s="20">
        <v>46319.341</v>
      </c>
      <c r="D804" s="20"/>
      <c r="E804" s="139">
        <f t="shared" si="109"/>
        <v>16460.997304899953</v>
      </c>
      <c r="F804" s="139">
        <f t="shared" si="110"/>
        <v>16461</v>
      </c>
      <c r="G804" s="139">
        <f t="shared" si="112"/>
        <v>-3.6580000014510006E-3</v>
      </c>
      <c r="I804" s="140">
        <f t="shared" si="113"/>
        <v>-3.6580000014510006E-3</v>
      </c>
      <c r="Q804" s="153">
        <f t="shared" si="111"/>
        <v>31300.841</v>
      </c>
      <c r="S804" s="21">
        <f t="shared" si="114"/>
        <v>0.1</v>
      </c>
    </row>
    <row r="805" spans="1:19" s="139" customFormat="1" ht="12.95" customHeight="1">
      <c r="A805" s="20" t="s">
        <v>2004</v>
      </c>
      <c r="B805" s="21"/>
      <c r="C805" s="20">
        <v>46319.341999999997</v>
      </c>
      <c r="D805" s="20"/>
      <c r="E805" s="139">
        <f t="shared" si="109"/>
        <v>16460.998041668689</v>
      </c>
      <c r="F805" s="139">
        <f t="shared" si="110"/>
        <v>16461</v>
      </c>
      <c r="G805" s="139">
        <f t="shared" si="112"/>
        <v>-2.6580000048852526E-3</v>
      </c>
      <c r="I805" s="140">
        <f t="shared" si="113"/>
        <v>-2.6580000048852526E-3</v>
      </c>
      <c r="Q805" s="153">
        <f t="shared" si="111"/>
        <v>31300.841999999997</v>
      </c>
      <c r="S805" s="21">
        <f t="shared" si="114"/>
        <v>0.1</v>
      </c>
    </row>
    <row r="806" spans="1:19" s="139" customFormat="1" ht="12.95" customHeight="1">
      <c r="A806" s="20" t="s">
        <v>2004</v>
      </c>
      <c r="B806" s="21"/>
      <c r="C806" s="20">
        <v>46319.349000000002</v>
      </c>
      <c r="D806" s="20"/>
      <c r="E806" s="139">
        <f t="shared" si="109"/>
        <v>16461.003199049865</v>
      </c>
      <c r="F806" s="139">
        <f t="shared" si="110"/>
        <v>16461</v>
      </c>
      <c r="G806" s="139">
        <f t="shared" si="112"/>
        <v>4.3420000001788139E-3</v>
      </c>
      <c r="I806" s="140">
        <f t="shared" si="113"/>
        <v>4.3420000001788139E-3</v>
      </c>
      <c r="Q806" s="153">
        <f t="shared" si="111"/>
        <v>31300.849000000002</v>
      </c>
      <c r="S806" s="21">
        <f t="shared" si="114"/>
        <v>0.1</v>
      </c>
    </row>
    <row r="807" spans="1:19" s="139" customFormat="1" ht="12.95" customHeight="1">
      <c r="A807" s="20" t="s">
        <v>2005</v>
      </c>
      <c r="B807" s="21"/>
      <c r="C807" s="20">
        <v>46323.417999999998</v>
      </c>
      <c r="D807" s="20"/>
      <c r="E807" s="139">
        <f t="shared" si="109"/>
        <v>16464.001111047255</v>
      </c>
      <c r="F807" s="139">
        <f t="shared" si="110"/>
        <v>16464</v>
      </c>
      <c r="G807" s="139">
        <f t="shared" si="112"/>
        <v>1.5079999939189292E-3</v>
      </c>
      <c r="I807" s="140">
        <f t="shared" si="113"/>
        <v>1.5079999939189292E-3</v>
      </c>
      <c r="Q807" s="153">
        <f t="shared" si="111"/>
        <v>31304.917999999998</v>
      </c>
      <c r="S807" s="21">
        <f t="shared" si="114"/>
        <v>0.1</v>
      </c>
    </row>
    <row r="808" spans="1:19" s="139" customFormat="1" ht="12.95" customHeight="1">
      <c r="A808" s="20" t="s">
        <v>2004</v>
      </c>
      <c r="B808" s="21"/>
      <c r="C808" s="20">
        <v>46327.491999999998</v>
      </c>
      <c r="D808" s="20"/>
      <c r="E808" s="139">
        <f t="shared" si="109"/>
        <v>16467.002706888343</v>
      </c>
      <c r="F808" s="139">
        <f t="shared" si="110"/>
        <v>16467</v>
      </c>
      <c r="G808" s="139">
        <f t="shared" si="112"/>
        <v>3.6739999995916151E-3</v>
      </c>
      <c r="I808" s="140">
        <f t="shared" si="113"/>
        <v>3.6739999995916151E-3</v>
      </c>
      <c r="Q808" s="153">
        <f t="shared" si="111"/>
        <v>31308.991999999998</v>
      </c>
      <c r="S808" s="21">
        <f t="shared" si="114"/>
        <v>0.1</v>
      </c>
    </row>
    <row r="809" spans="1:19" s="139" customFormat="1" ht="12.95" customHeight="1">
      <c r="A809" s="20" t="s">
        <v>1968</v>
      </c>
      <c r="B809" s="21"/>
      <c r="C809" s="20">
        <v>46343.777000000002</v>
      </c>
      <c r="D809" s="20"/>
      <c r="E809" s="139">
        <f t="shared" si="109"/>
        <v>16479.000985796574</v>
      </c>
      <c r="F809" s="139">
        <f t="shared" si="110"/>
        <v>16479</v>
      </c>
      <c r="G809" s="139">
        <f t="shared" si="112"/>
        <v>1.3380000018514693E-3</v>
      </c>
      <c r="I809" s="140">
        <f t="shared" si="113"/>
        <v>1.3380000018514693E-3</v>
      </c>
      <c r="Q809" s="153">
        <f t="shared" si="111"/>
        <v>31325.277000000002</v>
      </c>
      <c r="S809" s="21">
        <f t="shared" si="114"/>
        <v>0.1</v>
      </c>
    </row>
    <row r="810" spans="1:19" s="139" customFormat="1" ht="12.95" customHeight="1">
      <c r="A810" s="20" t="s">
        <v>2004</v>
      </c>
      <c r="B810" s="21"/>
      <c r="C810" s="20">
        <v>46361.417000000001</v>
      </c>
      <c r="D810" s="20"/>
      <c r="E810" s="139">
        <f t="shared" si="109"/>
        <v>16491.997586345613</v>
      </c>
      <c r="F810" s="139">
        <f t="shared" si="110"/>
        <v>16492</v>
      </c>
      <c r="G810" s="139">
        <f t="shared" si="112"/>
        <v>-3.2760000030975789E-3</v>
      </c>
      <c r="I810" s="140">
        <f t="shared" si="113"/>
        <v>-3.2760000030975789E-3</v>
      </c>
      <c r="Q810" s="153">
        <f t="shared" si="111"/>
        <v>31342.917000000001</v>
      </c>
      <c r="S810" s="21">
        <f t="shared" si="114"/>
        <v>0.1</v>
      </c>
    </row>
    <row r="811" spans="1:19" s="139" customFormat="1" ht="12.95" customHeight="1">
      <c r="A811" s="20" t="s">
        <v>2006</v>
      </c>
      <c r="B811" s="21"/>
      <c r="C811" s="20">
        <v>46372.279000000002</v>
      </c>
      <c r="D811" s="20"/>
      <c r="E811" s="139">
        <f t="shared" si="109"/>
        <v>16500.000368384372</v>
      </c>
      <c r="F811" s="139">
        <f t="shared" si="110"/>
        <v>16500</v>
      </c>
      <c r="G811" s="139">
        <f t="shared" si="112"/>
        <v>5.0000000192085281E-4</v>
      </c>
      <c r="I811" s="140">
        <f t="shared" si="113"/>
        <v>5.0000000192085281E-4</v>
      </c>
      <c r="Q811" s="153">
        <f t="shared" si="111"/>
        <v>31353.779000000002</v>
      </c>
      <c r="S811" s="21">
        <f t="shared" si="114"/>
        <v>0.1</v>
      </c>
    </row>
    <row r="812" spans="1:19" s="139" customFormat="1" ht="12.95" customHeight="1">
      <c r="A812" s="20" t="s">
        <v>2007</v>
      </c>
      <c r="B812" s="21"/>
      <c r="C812" s="20">
        <v>46373.635999999999</v>
      </c>
      <c r="D812" s="20"/>
      <c r="E812" s="139">
        <f t="shared" si="109"/>
        <v>16501.000163562658</v>
      </c>
      <c r="F812" s="139">
        <f t="shared" si="110"/>
        <v>16501</v>
      </c>
      <c r="G812" s="139">
        <f t="shared" si="112"/>
        <v>2.2200000239536166E-4</v>
      </c>
      <c r="I812" s="140">
        <f t="shared" si="113"/>
        <v>2.2200000239536166E-4</v>
      </c>
      <c r="Q812" s="153">
        <f t="shared" si="111"/>
        <v>31355.135999999999</v>
      </c>
      <c r="S812" s="21">
        <f t="shared" si="114"/>
        <v>0.1</v>
      </c>
    </row>
    <row r="813" spans="1:19" s="139" customFormat="1" ht="12.95" customHeight="1">
      <c r="A813" s="20" t="s">
        <v>1968</v>
      </c>
      <c r="B813" s="21"/>
      <c r="C813" s="20">
        <v>46373.637999999999</v>
      </c>
      <c r="D813" s="20"/>
      <c r="E813" s="139">
        <f t="shared" si="109"/>
        <v>16501.001637100137</v>
      </c>
      <c r="F813" s="139">
        <f t="shared" si="110"/>
        <v>16501</v>
      </c>
      <c r="G813" s="139">
        <f t="shared" si="112"/>
        <v>2.2220000028028153E-3</v>
      </c>
      <c r="I813" s="140">
        <f t="shared" si="113"/>
        <v>2.2220000028028153E-3</v>
      </c>
      <c r="Q813" s="153">
        <f t="shared" si="111"/>
        <v>31355.137999999999</v>
      </c>
      <c r="S813" s="21">
        <f t="shared" si="114"/>
        <v>0.1</v>
      </c>
    </row>
    <row r="814" spans="1:19" s="139" customFormat="1" ht="12.95" customHeight="1">
      <c r="A814" s="20" t="s">
        <v>1968</v>
      </c>
      <c r="B814" s="21"/>
      <c r="C814" s="20">
        <v>46445.57</v>
      </c>
      <c r="D814" s="20"/>
      <c r="E814" s="139">
        <f t="shared" si="109"/>
        <v>16553.998886005666</v>
      </c>
      <c r="F814" s="139">
        <f t="shared" si="110"/>
        <v>16554</v>
      </c>
      <c r="G814" s="139">
        <f t="shared" si="112"/>
        <v>-1.5120000025490299E-3</v>
      </c>
      <c r="I814" s="140">
        <f t="shared" si="113"/>
        <v>-1.5120000025490299E-3</v>
      </c>
      <c r="Q814" s="153">
        <f t="shared" si="111"/>
        <v>31427.07</v>
      </c>
      <c r="S814" s="21">
        <f t="shared" si="114"/>
        <v>0.1</v>
      </c>
    </row>
    <row r="815" spans="1:19" s="139" customFormat="1" ht="12.95" customHeight="1">
      <c r="A815" s="20" t="s">
        <v>2006</v>
      </c>
      <c r="B815" s="21"/>
      <c r="C815" s="20">
        <v>46452.356</v>
      </c>
      <c r="D815" s="20"/>
      <c r="E815" s="139">
        <f t="shared" si="109"/>
        <v>16558.998598665858</v>
      </c>
      <c r="F815" s="139">
        <f t="shared" si="110"/>
        <v>16559</v>
      </c>
      <c r="G815" s="139">
        <f t="shared" si="112"/>
        <v>-1.9020000036107376E-3</v>
      </c>
      <c r="I815" s="140">
        <f t="shared" si="113"/>
        <v>-1.9020000036107376E-3</v>
      </c>
      <c r="Q815" s="153">
        <f t="shared" si="111"/>
        <v>31433.856</v>
      </c>
      <c r="S815" s="21">
        <f t="shared" si="114"/>
        <v>0.1</v>
      </c>
    </row>
    <row r="816" spans="1:19" s="139" customFormat="1" ht="12.95" customHeight="1">
      <c r="A816" s="20" t="s">
        <v>1968</v>
      </c>
      <c r="B816" s="21"/>
      <c r="C816" s="20">
        <v>46472.716999999997</v>
      </c>
      <c r="D816" s="20"/>
      <c r="E816" s="139">
        <f t="shared" si="109"/>
        <v>16573.999946952648</v>
      </c>
      <c r="F816" s="139">
        <f t="shared" si="110"/>
        <v>16574</v>
      </c>
      <c r="G816" s="139">
        <f t="shared" si="112"/>
        <v>-7.200000254670158E-5</v>
      </c>
      <c r="I816" s="140">
        <f t="shared" si="113"/>
        <v>-7.200000254670158E-5</v>
      </c>
      <c r="Q816" s="153">
        <f t="shared" si="111"/>
        <v>31454.216999999997</v>
      </c>
      <c r="S816" s="21">
        <f t="shared" si="114"/>
        <v>0.1</v>
      </c>
    </row>
    <row r="817" spans="1:19" s="139" customFormat="1" ht="12.95" customHeight="1">
      <c r="A817" s="20" t="s">
        <v>2007</v>
      </c>
      <c r="B817" s="21"/>
      <c r="C817" s="20">
        <v>46612.514000000003</v>
      </c>
      <c r="D817" s="20"/>
      <c r="E817" s="139">
        <f t="shared" si="109"/>
        <v>16676.998006303795</v>
      </c>
      <c r="F817" s="139">
        <f t="shared" si="110"/>
        <v>16677</v>
      </c>
      <c r="G817" s="139">
        <f t="shared" si="112"/>
        <v>-2.705999999307096E-3</v>
      </c>
      <c r="I817" s="140">
        <f t="shared" si="113"/>
        <v>-2.705999999307096E-3</v>
      </c>
      <c r="Q817" s="153">
        <f t="shared" si="111"/>
        <v>31594.014000000003</v>
      </c>
      <c r="S817" s="21">
        <f t="shared" si="114"/>
        <v>0.1</v>
      </c>
    </row>
    <row r="818" spans="1:19" s="139" customFormat="1" ht="12.95" customHeight="1">
      <c r="A818" s="20" t="s">
        <v>2007</v>
      </c>
      <c r="B818" s="21"/>
      <c r="C818" s="20">
        <v>46616.578999999998</v>
      </c>
      <c r="D818" s="20"/>
      <c r="E818" s="139">
        <f t="shared" si="109"/>
        <v>16679.992971226231</v>
      </c>
      <c r="F818" s="139">
        <f t="shared" si="110"/>
        <v>16680</v>
      </c>
      <c r="G818" s="139">
        <f t="shared" si="112"/>
        <v>-9.5399999991059303E-3</v>
      </c>
      <c r="I818" s="140">
        <f t="shared" si="113"/>
        <v>-9.5399999991059303E-3</v>
      </c>
      <c r="Q818" s="153">
        <f t="shared" si="111"/>
        <v>31598.078999999998</v>
      </c>
      <c r="S818" s="21">
        <f t="shared" si="114"/>
        <v>0.1</v>
      </c>
    </row>
    <row r="819" spans="1:19" s="139" customFormat="1" ht="12.95" customHeight="1">
      <c r="A819" s="20" t="s">
        <v>2008</v>
      </c>
      <c r="B819" s="21"/>
      <c r="C819" s="20">
        <v>46650.521000000001</v>
      </c>
      <c r="D819" s="20"/>
      <c r="E819" s="139">
        <f t="shared" si="109"/>
        <v>16705.000375752057</v>
      </c>
      <c r="F819" s="139">
        <f t="shared" si="110"/>
        <v>16705</v>
      </c>
      <c r="G819" s="139">
        <f t="shared" si="112"/>
        <v>5.1000000530621037E-4</v>
      </c>
      <c r="I819" s="140">
        <f t="shared" si="113"/>
        <v>5.1000000530621037E-4</v>
      </c>
      <c r="Q819" s="153">
        <f t="shared" si="111"/>
        <v>31632.021000000001</v>
      </c>
      <c r="S819" s="21">
        <f t="shared" si="114"/>
        <v>0.1</v>
      </c>
    </row>
    <row r="820" spans="1:19" s="139" customFormat="1" ht="12.95" customHeight="1">
      <c r="A820" s="20" t="s">
        <v>2008</v>
      </c>
      <c r="B820" s="21"/>
      <c r="C820" s="20">
        <v>46665.457999999999</v>
      </c>
      <c r="D820" s="20"/>
      <c r="E820" s="139">
        <f t="shared" si="109"/>
        <v>16716.005490400639</v>
      </c>
      <c r="F820" s="139">
        <f t="shared" si="110"/>
        <v>16716</v>
      </c>
      <c r="G820" s="139">
        <f t="shared" si="112"/>
        <v>7.4519999980111606E-3</v>
      </c>
      <c r="I820" s="140">
        <f t="shared" si="113"/>
        <v>7.4519999980111606E-3</v>
      </c>
      <c r="Q820" s="153">
        <f t="shared" si="111"/>
        <v>31646.957999999999</v>
      </c>
      <c r="S820" s="21">
        <f t="shared" si="114"/>
        <v>0.1</v>
      </c>
    </row>
    <row r="821" spans="1:19" s="139" customFormat="1" ht="12.95" customHeight="1">
      <c r="A821" s="20" t="s">
        <v>2009</v>
      </c>
      <c r="B821" s="21"/>
      <c r="C821" s="20">
        <v>46684.453999999998</v>
      </c>
      <c r="D821" s="20"/>
      <c r="E821" s="139">
        <f t="shared" si="109"/>
        <v>16730.001149359232</v>
      </c>
      <c r="F821" s="139">
        <f t="shared" si="110"/>
        <v>16730</v>
      </c>
      <c r="G821" s="139">
        <f t="shared" si="112"/>
        <v>1.5599999969708733E-3</v>
      </c>
      <c r="I821" s="140">
        <f t="shared" si="113"/>
        <v>1.5599999969708733E-3</v>
      </c>
      <c r="Q821" s="153">
        <f t="shared" si="111"/>
        <v>31665.953999999998</v>
      </c>
      <c r="S821" s="21">
        <f t="shared" si="114"/>
        <v>0.1</v>
      </c>
    </row>
    <row r="822" spans="1:19" s="139" customFormat="1" ht="12.95" customHeight="1">
      <c r="A822" s="20" t="s">
        <v>2010</v>
      </c>
      <c r="B822" s="21"/>
      <c r="C822" s="20">
        <v>46699.383999999998</v>
      </c>
      <c r="D822" s="20"/>
      <c r="E822" s="139">
        <f t="shared" si="109"/>
        <v>16741.001106626645</v>
      </c>
      <c r="F822" s="139">
        <f t="shared" si="110"/>
        <v>16741</v>
      </c>
      <c r="G822" s="139">
        <f t="shared" si="112"/>
        <v>1.5019999991636723E-3</v>
      </c>
      <c r="I822" s="140">
        <f t="shared" si="113"/>
        <v>1.5019999991636723E-3</v>
      </c>
      <c r="Q822" s="153">
        <f t="shared" si="111"/>
        <v>31680.883999999998</v>
      </c>
      <c r="S822" s="21">
        <f t="shared" si="114"/>
        <v>0.1</v>
      </c>
    </row>
    <row r="823" spans="1:19" s="139" customFormat="1" ht="12.95" customHeight="1">
      <c r="A823" s="20" t="s">
        <v>1968</v>
      </c>
      <c r="B823" s="21"/>
      <c r="C823" s="20">
        <v>46711.599000000002</v>
      </c>
      <c r="D823" s="20"/>
      <c r="E823" s="139">
        <f t="shared" si="109"/>
        <v>16750.000736768739</v>
      </c>
      <c r="F823" s="139">
        <f t="shared" si="110"/>
        <v>16750</v>
      </c>
      <c r="G823" s="139">
        <f t="shared" si="112"/>
        <v>1.0000000038417056E-3</v>
      </c>
      <c r="I823" s="140">
        <f t="shared" si="113"/>
        <v>1.0000000038417056E-3</v>
      </c>
      <c r="Q823" s="153">
        <f t="shared" si="111"/>
        <v>31693.099000000002</v>
      </c>
      <c r="S823" s="21">
        <f t="shared" si="114"/>
        <v>0.1</v>
      </c>
    </row>
    <row r="824" spans="1:19" s="139" customFormat="1" ht="12.95" customHeight="1">
      <c r="A824" s="20" t="s">
        <v>2010</v>
      </c>
      <c r="B824" s="21"/>
      <c r="C824" s="20">
        <v>46714.307000000001</v>
      </c>
      <c r="D824" s="20"/>
      <c r="E824" s="139">
        <f t="shared" si="109"/>
        <v>16751.99590651289</v>
      </c>
      <c r="F824" s="139">
        <f t="shared" si="110"/>
        <v>16752</v>
      </c>
      <c r="G824" s="139">
        <f t="shared" si="112"/>
        <v>-5.5560000037075952E-3</v>
      </c>
      <c r="I824" s="140">
        <f t="shared" si="113"/>
        <v>-5.5560000037075952E-3</v>
      </c>
      <c r="Q824" s="153">
        <f t="shared" si="111"/>
        <v>31695.807000000001</v>
      </c>
      <c r="S824" s="21">
        <f t="shared" si="114"/>
        <v>0.1</v>
      </c>
    </row>
    <row r="825" spans="1:19" s="139" customFormat="1" ht="12.95" customHeight="1">
      <c r="A825" s="20" t="s">
        <v>2009</v>
      </c>
      <c r="B825" s="21"/>
      <c r="C825" s="20">
        <v>46714.315999999999</v>
      </c>
      <c r="D825" s="20"/>
      <c r="E825" s="139">
        <f t="shared" si="109"/>
        <v>16752.002537431534</v>
      </c>
      <c r="F825" s="139">
        <f t="shared" si="110"/>
        <v>16752</v>
      </c>
      <c r="G825" s="139">
        <f t="shared" si="112"/>
        <v>3.4439999944879673E-3</v>
      </c>
      <c r="I825" s="140">
        <f t="shared" si="113"/>
        <v>3.4439999944879673E-3</v>
      </c>
      <c r="Q825" s="153">
        <f t="shared" si="111"/>
        <v>31695.815999999999</v>
      </c>
      <c r="S825" s="21">
        <f t="shared" si="114"/>
        <v>0.1</v>
      </c>
    </row>
    <row r="826" spans="1:19" s="139" customFormat="1" ht="12.95" customHeight="1">
      <c r="A826" s="20" t="s">
        <v>2011</v>
      </c>
      <c r="B826" s="21"/>
      <c r="C826" s="20">
        <v>46767.245999999999</v>
      </c>
      <c r="D826" s="20"/>
      <c r="E826" s="139">
        <f t="shared" si="109"/>
        <v>16790.999706766041</v>
      </c>
      <c r="F826" s="139">
        <f t="shared" si="110"/>
        <v>16791</v>
      </c>
      <c r="G826" s="139">
        <f t="shared" si="112"/>
        <v>-3.9800000376999378E-4</v>
      </c>
      <c r="I826" s="140">
        <f t="shared" si="113"/>
        <v>-3.9800000376999378E-4</v>
      </c>
      <c r="Q826" s="153">
        <f t="shared" si="111"/>
        <v>31748.745999999999</v>
      </c>
      <c r="S826" s="21">
        <f t="shared" si="114"/>
        <v>0.1</v>
      </c>
    </row>
    <row r="827" spans="1:19" s="139" customFormat="1" ht="12.95" customHeight="1">
      <c r="A827" s="20" t="s">
        <v>2011</v>
      </c>
      <c r="B827" s="21"/>
      <c r="C827" s="20">
        <v>46767.247000000003</v>
      </c>
      <c r="D827" s="20"/>
      <c r="E827" s="139">
        <f t="shared" si="109"/>
        <v>16791.000443534784</v>
      </c>
      <c r="F827" s="139">
        <f t="shared" si="110"/>
        <v>16791</v>
      </c>
      <c r="G827" s="139">
        <f t="shared" ref="G827:G858" si="115">+C827-(C$7+F827*C$8)</f>
        <v>6.0200000007171184E-4</v>
      </c>
      <c r="I827" s="140">
        <f t="shared" si="113"/>
        <v>6.0200000007171184E-4</v>
      </c>
      <c r="Q827" s="153">
        <f t="shared" si="111"/>
        <v>31748.747000000003</v>
      </c>
      <c r="S827" s="21">
        <f t="shared" ref="S827:S858" si="116">S$15</f>
        <v>0.1</v>
      </c>
    </row>
    <row r="828" spans="1:19" s="139" customFormat="1" ht="12.95" customHeight="1">
      <c r="A828" s="20" t="s">
        <v>1968</v>
      </c>
      <c r="B828" s="21"/>
      <c r="C828" s="20">
        <v>46768.603000000003</v>
      </c>
      <c r="D828" s="20"/>
      <c r="E828" s="139">
        <f t="shared" si="109"/>
        <v>16791.999501944334</v>
      </c>
      <c r="F828" s="139">
        <f t="shared" si="110"/>
        <v>16792</v>
      </c>
      <c r="G828" s="139">
        <f t="shared" si="115"/>
        <v>-6.7599999601952732E-4</v>
      </c>
      <c r="I828" s="140">
        <f t="shared" si="113"/>
        <v>-6.7599999601952732E-4</v>
      </c>
      <c r="Q828" s="153">
        <f t="shared" si="111"/>
        <v>31750.103000000003</v>
      </c>
      <c r="S828" s="21">
        <f t="shared" si="116"/>
        <v>0.1</v>
      </c>
    </row>
    <row r="829" spans="1:19" s="139" customFormat="1" ht="12.95" customHeight="1">
      <c r="A829" s="20" t="s">
        <v>2010</v>
      </c>
      <c r="B829" s="21"/>
      <c r="C829" s="20">
        <v>46771.313000000002</v>
      </c>
      <c r="D829" s="20"/>
      <c r="E829" s="139">
        <f t="shared" si="109"/>
        <v>16793.996145225959</v>
      </c>
      <c r="F829" s="139">
        <f t="shared" si="110"/>
        <v>16794</v>
      </c>
      <c r="G829" s="139">
        <f t="shared" si="115"/>
        <v>-5.2320000031613745E-3</v>
      </c>
      <c r="I829" s="140">
        <f t="shared" si="113"/>
        <v>-5.2320000031613745E-3</v>
      </c>
      <c r="Q829" s="153">
        <f t="shared" si="111"/>
        <v>31752.813000000002</v>
      </c>
      <c r="S829" s="21">
        <f t="shared" si="116"/>
        <v>0.1</v>
      </c>
    </row>
    <row r="830" spans="1:19" s="139" customFormat="1" ht="12.95" customHeight="1">
      <c r="A830" s="20" t="s">
        <v>1968</v>
      </c>
      <c r="B830" s="21"/>
      <c r="C830" s="20">
        <v>46795.748</v>
      </c>
      <c r="D830" s="20"/>
      <c r="E830" s="139">
        <f t="shared" si="109"/>
        <v>16811.999089353838</v>
      </c>
      <c r="F830" s="139">
        <f t="shared" si="110"/>
        <v>16812</v>
      </c>
      <c r="G830" s="139">
        <f t="shared" si="115"/>
        <v>-1.2360000037006103E-3</v>
      </c>
      <c r="I830" s="140">
        <f t="shared" si="113"/>
        <v>-1.2360000037006103E-3</v>
      </c>
      <c r="Q830" s="153">
        <f t="shared" si="111"/>
        <v>31777.248</v>
      </c>
      <c r="S830" s="21">
        <f t="shared" si="116"/>
        <v>0.1</v>
      </c>
    </row>
    <row r="831" spans="1:19" s="139" customFormat="1" ht="12.95" customHeight="1">
      <c r="A831" s="20" t="s">
        <v>2011</v>
      </c>
      <c r="B831" s="21"/>
      <c r="C831" s="20">
        <v>46798.466999999997</v>
      </c>
      <c r="D831" s="20"/>
      <c r="E831" s="139">
        <f t="shared" si="109"/>
        <v>16814.002363554111</v>
      </c>
      <c r="F831" s="139">
        <f t="shared" si="110"/>
        <v>16814</v>
      </c>
      <c r="G831" s="139">
        <f t="shared" si="115"/>
        <v>3.2079999946290627E-3</v>
      </c>
      <c r="I831" s="140">
        <f t="shared" si="113"/>
        <v>3.2079999946290627E-3</v>
      </c>
      <c r="Q831" s="153">
        <f t="shared" si="111"/>
        <v>31779.966999999997</v>
      </c>
      <c r="S831" s="21">
        <f t="shared" si="116"/>
        <v>0.1</v>
      </c>
    </row>
    <row r="832" spans="1:19" s="139" customFormat="1" ht="12.95" customHeight="1">
      <c r="A832" s="20" t="s">
        <v>2011</v>
      </c>
      <c r="B832" s="21"/>
      <c r="C832" s="20">
        <v>46809.322999999997</v>
      </c>
      <c r="D832" s="20"/>
      <c r="E832" s="139">
        <f t="shared" si="109"/>
        <v>16822.000724980437</v>
      </c>
      <c r="F832" s="139">
        <f t="shared" si="110"/>
        <v>16822</v>
      </c>
      <c r="G832" s="139">
        <f t="shared" si="115"/>
        <v>9.8399999114917591E-4</v>
      </c>
      <c r="I832" s="140">
        <f t="shared" si="113"/>
        <v>9.8399999114917591E-4</v>
      </c>
      <c r="Q832" s="153">
        <f t="shared" si="111"/>
        <v>31790.822999999997</v>
      </c>
      <c r="S832" s="21">
        <f t="shared" si="116"/>
        <v>0.1</v>
      </c>
    </row>
    <row r="833" spans="1:19" s="139" customFormat="1" ht="12.95" customHeight="1">
      <c r="A833" s="20" t="s">
        <v>2012</v>
      </c>
      <c r="B833" s="21"/>
      <c r="C833" s="20">
        <v>46824.254000000001</v>
      </c>
      <c r="D833" s="20"/>
      <c r="E833" s="139">
        <f t="shared" si="109"/>
        <v>16833.001419016589</v>
      </c>
      <c r="F833" s="139">
        <f t="shared" si="110"/>
        <v>16833</v>
      </c>
      <c r="G833" s="139">
        <f t="shared" si="115"/>
        <v>1.9259999971836805E-3</v>
      </c>
      <c r="I833" s="140">
        <f t="shared" si="113"/>
        <v>1.9259999971836805E-3</v>
      </c>
      <c r="Q833" s="153">
        <f t="shared" si="111"/>
        <v>31805.754000000001</v>
      </c>
      <c r="S833" s="21">
        <f t="shared" si="116"/>
        <v>0.1</v>
      </c>
    </row>
    <row r="834" spans="1:19" s="139" customFormat="1" ht="12.95" customHeight="1">
      <c r="A834" s="20" t="s">
        <v>2012</v>
      </c>
      <c r="B834" s="21"/>
      <c r="C834" s="20">
        <v>46866.317999999999</v>
      </c>
      <c r="D834" s="20"/>
      <c r="E834" s="139">
        <f t="shared" si="109"/>
        <v>16863.992859237384</v>
      </c>
      <c r="F834" s="139">
        <f t="shared" si="110"/>
        <v>16864</v>
      </c>
      <c r="G834" s="139">
        <f t="shared" si="115"/>
        <v>-9.6919999996316619E-3</v>
      </c>
      <c r="I834" s="140">
        <f t="shared" si="113"/>
        <v>-9.6919999996316619E-3</v>
      </c>
      <c r="Q834" s="153">
        <f t="shared" si="111"/>
        <v>31847.817999999999</v>
      </c>
      <c r="S834" s="21">
        <f t="shared" si="116"/>
        <v>0.1</v>
      </c>
    </row>
    <row r="835" spans="1:19" s="139" customFormat="1" ht="12.95" customHeight="1">
      <c r="A835" s="20" t="s">
        <v>2013</v>
      </c>
      <c r="B835" s="21"/>
      <c r="C835" s="20">
        <v>47007.472000000002</v>
      </c>
      <c r="D835" s="20"/>
      <c r="E835" s="139">
        <f t="shared" si="109"/>
        <v>16967.99071376682</v>
      </c>
      <c r="F835" s="139">
        <f t="shared" si="110"/>
        <v>16968</v>
      </c>
      <c r="G835" s="139">
        <f t="shared" si="115"/>
        <v>-1.2603999995917547E-2</v>
      </c>
      <c r="I835" s="140">
        <f t="shared" si="113"/>
        <v>-1.2603999995917547E-2</v>
      </c>
      <c r="Q835" s="153">
        <f t="shared" si="111"/>
        <v>31988.972000000002</v>
      </c>
      <c r="S835" s="21">
        <f t="shared" si="116"/>
        <v>0.1</v>
      </c>
    </row>
    <row r="836" spans="1:19" s="139" customFormat="1" ht="12.95" customHeight="1">
      <c r="A836" s="20" t="s">
        <v>2014</v>
      </c>
      <c r="B836" s="21"/>
      <c r="C836" s="20">
        <v>47056.347000000002</v>
      </c>
      <c r="D836" s="20"/>
      <c r="E836" s="139">
        <f t="shared" si="109"/>
        <v>17004.00028586627</v>
      </c>
      <c r="F836" s="139">
        <f t="shared" si="110"/>
        <v>17004</v>
      </c>
      <c r="G836" s="139">
        <f t="shared" si="115"/>
        <v>3.8800000038463622E-4</v>
      </c>
      <c r="I836" s="140">
        <f t="shared" si="113"/>
        <v>3.8800000038463622E-4</v>
      </c>
      <c r="Q836" s="153">
        <f t="shared" si="111"/>
        <v>32037.847000000002</v>
      </c>
      <c r="S836" s="21">
        <f t="shared" si="116"/>
        <v>0.1</v>
      </c>
    </row>
    <row r="837" spans="1:19" s="139" customFormat="1" ht="12.95" customHeight="1">
      <c r="A837" s="95" t="s">
        <v>570</v>
      </c>
      <c r="B837" s="29" t="s">
        <v>2053</v>
      </c>
      <c r="C837" s="95">
        <v>47059.06</v>
      </c>
      <c r="D837" s="95" t="s">
        <v>2084</v>
      </c>
      <c r="E837" s="151">
        <f t="shared" si="109"/>
        <v>17005.99913945411</v>
      </c>
      <c r="F837" s="139">
        <f t="shared" si="110"/>
        <v>17006</v>
      </c>
      <c r="G837" s="139">
        <f t="shared" si="115"/>
        <v>-1.1680000025080517E-3</v>
      </c>
      <c r="I837" s="140">
        <f>G837</f>
        <v>-1.1680000025080517E-3</v>
      </c>
      <c r="Q837" s="153">
        <f t="shared" si="111"/>
        <v>32040.559999999998</v>
      </c>
      <c r="S837" s="21">
        <f t="shared" si="116"/>
        <v>0.1</v>
      </c>
    </row>
    <row r="838" spans="1:19" s="139" customFormat="1" ht="12.95" customHeight="1">
      <c r="A838" s="20" t="s">
        <v>2015</v>
      </c>
      <c r="B838" s="21"/>
      <c r="C838" s="20">
        <v>47060.421000000002</v>
      </c>
      <c r="D838" s="20"/>
      <c r="E838" s="139">
        <f t="shared" si="109"/>
        <v>17007.001881707358</v>
      </c>
      <c r="F838" s="139">
        <f t="shared" si="110"/>
        <v>17007</v>
      </c>
      <c r="G838" s="139">
        <f t="shared" si="115"/>
        <v>2.554000006057322E-3</v>
      </c>
      <c r="I838" s="140">
        <f>$G838</f>
        <v>2.554000006057322E-3</v>
      </c>
      <c r="Q838" s="153">
        <f t="shared" si="111"/>
        <v>32041.921000000002</v>
      </c>
      <c r="S838" s="21">
        <f t="shared" si="116"/>
        <v>0.1</v>
      </c>
    </row>
    <row r="839" spans="1:19" s="139" customFormat="1" ht="12.95" customHeight="1">
      <c r="A839" s="20" t="s">
        <v>2015</v>
      </c>
      <c r="B839" s="21"/>
      <c r="C839" s="20">
        <v>47064.493000000002</v>
      </c>
      <c r="D839" s="20"/>
      <c r="E839" s="139">
        <f t="shared" si="109"/>
        <v>17010.00200401097</v>
      </c>
      <c r="F839" s="139">
        <f t="shared" si="110"/>
        <v>17010</v>
      </c>
      <c r="G839" s="139">
        <f t="shared" si="115"/>
        <v>2.7200000040465966E-3</v>
      </c>
      <c r="I839" s="140">
        <f>$G839</f>
        <v>2.7200000040465966E-3</v>
      </c>
      <c r="Q839" s="153">
        <f t="shared" si="111"/>
        <v>32045.993000000002</v>
      </c>
      <c r="S839" s="21">
        <f t="shared" si="116"/>
        <v>0.1</v>
      </c>
    </row>
    <row r="840" spans="1:19" s="139" customFormat="1" ht="12.95" customHeight="1">
      <c r="A840" s="20" t="s">
        <v>2015</v>
      </c>
      <c r="B840" s="21"/>
      <c r="C840" s="20">
        <v>47083.497000000003</v>
      </c>
      <c r="D840" s="20"/>
      <c r="E840" s="139">
        <f t="shared" si="109"/>
        <v>17024.003557119471</v>
      </c>
      <c r="F840" s="139">
        <f t="shared" si="110"/>
        <v>17024</v>
      </c>
      <c r="G840" s="139">
        <f t="shared" si="115"/>
        <v>4.8280000046361238E-3</v>
      </c>
      <c r="I840" s="140">
        <f>$G840</f>
        <v>4.8280000046361238E-3</v>
      </c>
      <c r="Q840" s="153">
        <f t="shared" si="111"/>
        <v>32064.997000000003</v>
      </c>
      <c r="S840" s="21">
        <f t="shared" si="116"/>
        <v>0.1</v>
      </c>
    </row>
    <row r="841" spans="1:19" s="139" customFormat="1" ht="12.95" customHeight="1">
      <c r="A841" s="20" t="s">
        <v>2015</v>
      </c>
      <c r="B841" s="21"/>
      <c r="C841" s="20">
        <v>47094.353999999999</v>
      </c>
      <c r="D841" s="20"/>
      <c r="E841" s="139">
        <f t="shared" si="109"/>
        <v>17032.002655314533</v>
      </c>
      <c r="F841" s="139">
        <f t="shared" si="110"/>
        <v>17032</v>
      </c>
      <c r="G841" s="139">
        <f t="shared" si="115"/>
        <v>3.603999997721985E-3</v>
      </c>
      <c r="I841" s="140">
        <f>$G841</f>
        <v>3.603999997721985E-3</v>
      </c>
      <c r="Q841" s="153">
        <f t="shared" si="111"/>
        <v>32075.853999999999</v>
      </c>
      <c r="S841" s="21">
        <f t="shared" si="116"/>
        <v>0.1</v>
      </c>
    </row>
    <row r="842" spans="1:19" s="139" customFormat="1" ht="12.95" customHeight="1">
      <c r="A842" s="95" t="s">
        <v>570</v>
      </c>
      <c r="B842" s="29" t="s">
        <v>2053</v>
      </c>
      <c r="C842" s="95">
        <v>47097.065999999999</v>
      </c>
      <c r="D842" s="95" t="s">
        <v>2084</v>
      </c>
      <c r="E842" s="151">
        <f t="shared" si="109"/>
        <v>17034.000772133637</v>
      </c>
      <c r="F842" s="139">
        <f t="shared" si="110"/>
        <v>17034</v>
      </c>
      <c r="G842" s="139">
        <f t="shared" si="115"/>
        <v>1.0479999982635491E-3</v>
      </c>
      <c r="I842" s="140">
        <f>G842</f>
        <v>1.0479999982635491E-3</v>
      </c>
      <c r="Q842" s="153">
        <f t="shared" si="111"/>
        <v>32078.565999999999</v>
      </c>
      <c r="S842" s="21">
        <f t="shared" si="116"/>
        <v>0.1</v>
      </c>
    </row>
    <row r="843" spans="1:19" s="139" customFormat="1" ht="12.95" customHeight="1">
      <c r="A843" s="20" t="s">
        <v>1968</v>
      </c>
      <c r="B843" s="21"/>
      <c r="C843" s="20">
        <v>47114.711000000003</v>
      </c>
      <c r="D843" s="20"/>
      <c r="E843" s="139">
        <f t="shared" si="109"/>
        <v>17047.001056526373</v>
      </c>
      <c r="F843" s="139">
        <f t="shared" si="110"/>
        <v>17047</v>
      </c>
      <c r="G843" s="139">
        <f t="shared" si="115"/>
        <v>1.4339999979711138E-3</v>
      </c>
      <c r="I843" s="140">
        <f t="shared" ref="I843:I874" si="117">$G843</f>
        <v>1.4339999979711138E-3</v>
      </c>
      <c r="Q843" s="153">
        <f t="shared" si="111"/>
        <v>32096.211000000003</v>
      </c>
      <c r="S843" s="21">
        <f t="shared" si="116"/>
        <v>0.1</v>
      </c>
    </row>
    <row r="844" spans="1:19" s="139" customFormat="1" ht="12.95" customHeight="1">
      <c r="A844" s="20" t="s">
        <v>2015</v>
      </c>
      <c r="B844" s="21"/>
      <c r="C844" s="20">
        <v>47117.423999999999</v>
      </c>
      <c r="D844" s="20"/>
      <c r="E844" s="139">
        <f t="shared" si="109"/>
        <v>17048.999910114213</v>
      </c>
      <c r="F844" s="139">
        <f t="shared" si="110"/>
        <v>17049</v>
      </c>
      <c r="G844" s="139">
        <f t="shared" si="115"/>
        <v>-1.2199999764561653E-4</v>
      </c>
      <c r="I844" s="140">
        <f t="shared" si="117"/>
        <v>-1.2199999764561653E-4</v>
      </c>
      <c r="Q844" s="153">
        <f t="shared" si="111"/>
        <v>32098.923999999999</v>
      </c>
      <c r="S844" s="21">
        <f t="shared" si="116"/>
        <v>0.1</v>
      </c>
    </row>
    <row r="845" spans="1:19" s="139" customFormat="1" ht="12.95" customHeight="1">
      <c r="A845" s="20" t="s">
        <v>1968</v>
      </c>
      <c r="B845" s="21"/>
      <c r="C845" s="20">
        <v>47118.781999999999</v>
      </c>
      <c r="D845" s="20"/>
      <c r="E845" s="139">
        <f t="shared" si="109"/>
        <v>17050.000442061242</v>
      </c>
      <c r="F845" s="139">
        <f t="shared" si="110"/>
        <v>17050</v>
      </c>
      <c r="G845" s="139">
        <f t="shared" si="115"/>
        <v>5.9999999939464033E-4</v>
      </c>
      <c r="I845" s="140">
        <f t="shared" si="117"/>
        <v>5.9999999939464033E-4</v>
      </c>
      <c r="Q845" s="153">
        <f t="shared" si="111"/>
        <v>32100.281999999999</v>
      </c>
      <c r="S845" s="21">
        <f t="shared" si="116"/>
        <v>0.1</v>
      </c>
    </row>
    <row r="846" spans="1:19" s="139" customFormat="1" ht="12.95" customHeight="1">
      <c r="A846" s="20" t="s">
        <v>1968</v>
      </c>
      <c r="B846" s="21"/>
      <c r="C846" s="20">
        <v>47137.786</v>
      </c>
      <c r="D846" s="20"/>
      <c r="E846" s="139">
        <f t="shared" si="109"/>
        <v>17064.001995169743</v>
      </c>
      <c r="F846" s="139">
        <f t="shared" si="110"/>
        <v>17064</v>
      </c>
      <c r="G846" s="139">
        <f t="shared" si="115"/>
        <v>2.7079999999841675E-3</v>
      </c>
      <c r="I846" s="140">
        <f t="shared" si="117"/>
        <v>2.7079999999841675E-3</v>
      </c>
      <c r="Q846" s="153">
        <f t="shared" si="111"/>
        <v>32119.286</v>
      </c>
      <c r="S846" s="21">
        <f t="shared" si="116"/>
        <v>0.1</v>
      </c>
    </row>
    <row r="847" spans="1:19" s="139" customFormat="1" ht="12.95" customHeight="1">
      <c r="A847" s="20" t="s">
        <v>2015</v>
      </c>
      <c r="B847" s="21"/>
      <c r="C847" s="20">
        <v>47151.357000000004</v>
      </c>
      <c r="D847" s="20"/>
      <c r="E847" s="139">
        <f t="shared" si="109"/>
        <v>17074.000683721391</v>
      </c>
      <c r="F847" s="139">
        <f t="shared" si="110"/>
        <v>17074</v>
      </c>
      <c r="G847" s="139">
        <f t="shared" si="115"/>
        <v>9.2800000129500404E-4</v>
      </c>
      <c r="I847" s="140">
        <f t="shared" si="117"/>
        <v>9.2800000129500404E-4</v>
      </c>
      <c r="Q847" s="153">
        <f t="shared" si="111"/>
        <v>32132.857000000004</v>
      </c>
      <c r="S847" s="21">
        <f t="shared" si="116"/>
        <v>0.1</v>
      </c>
    </row>
    <row r="848" spans="1:19" s="139" customFormat="1" ht="12.95" customHeight="1">
      <c r="A848" s="20" t="s">
        <v>1968</v>
      </c>
      <c r="B848" s="21"/>
      <c r="C848" s="20">
        <v>47152.712</v>
      </c>
      <c r="D848" s="20"/>
      <c r="E848" s="139">
        <f t="shared" si="109"/>
        <v>17074.999005362202</v>
      </c>
      <c r="F848" s="139">
        <f t="shared" si="110"/>
        <v>17075</v>
      </c>
      <c r="G848" s="139">
        <f t="shared" si="115"/>
        <v>-1.3500000059138983E-3</v>
      </c>
      <c r="I848" s="140">
        <f t="shared" si="117"/>
        <v>-1.3500000059138983E-3</v>
      </c>
      <c r="Q848" s="153">
        <f t="shared" si="111"/>
        <v>32134.212</v>
      </c>
      <c r="S848" s="21">
        <f t="shared" si="116"/>
        <v>0.1</v>
      </c>
    </row>
    <row r="849" spans="1:19" s="139" customFormat="1" ht="12.95" customHeight="1">
      <c r="A849" s="20" t="s">
        <v>2016</v>
      </c>
      <c r="B849" s="21"/>
      <c r="C849" s="20">
        <v>47170.362000000001</v>
      </c>
      <c r="D849" s="20"/>
      <c r="E849" s="139">
        <f t="shared" si="109"/>
        <v>17088.002973598628</v>
      </c>
      <c r="F849" s="139">
        <f t="shared" si="110"/>
        <v>17088</v>
      </c>
      <c r="G849" s="139">
        <f t="shared" si="115"/>
        <v>4.0360000057262369E-3</v>
      </c>
      <c r="I849" s="140">
        <f t="shared" si="117"/>
        <v>4.0360000057262369E-3</v>
      </c>
      <c r="Q849" s="153">
        <f t="shared" si="111"/>
        <v>32151.862000000001</v>
      </c>
      <c r="S849" s="21">
        <f t="shared" si="116"/>
        <v>0.1</v>
      </c>
    </row>
    <row r="850" spans="1:19" s="139" customFormat="1" ht="12.95" customHeight="1">
      <c r="A850" s="20" t="s">
        <v>1968</v>
      </c>
      <c r="B850" s="21"/>
      <c r="C850" s="20">
        <v>47205.648999999998</v>
      </c>
      <c r="D850" s="20"/>
      <c r="E850" s="139">
        <f t="shared" si="109"/>
        <v>17114.001332077878</v>
      </c>
      <c r="F850" s="139">
        <f t="shared" si="110"/>
        <v>17114</v>
      </c>
      <c r="G850" s="139">
        <f t="shared" si="115"/>
        <v>1.8079999936162494E-3</v>
      </c>
      <c r="I850" s="140">
        <f t="shared" si="117"/>
        <v>1.8079999936162494E-3</v>
      </c>
      <c r="Q850" s="153">
        <f t="shared" si="111"/>
        <v>32187.148999999998</v>
      </c>
      <c r="S850" s="21">
        <f t="shared" si="116"/>
        <v>0.1</v>
      </c>
    </row>
    <row r="851" spans="1:19" s="139" customFormat="1" ht="12.95" customHeight="1">
      <c r="A851" s="20" t="s">
        <v>1968</v>
      </c>
      <c r="B851" s="21"/>
      <c r="C851" s="20">
        <v>47205.652000000002</v>
      </c>
      <c r="D851" s="20"/>
      <c r="E851" s="139">
        <f t="shared" si="109"/>
        <v>17114.003542384096</v>
      </c>
      <c r="F851" s="139">
        <f t="shared" si="110"/>
        <v>17114</v>
      </c>
      <c r="G851" s="139">
        <f t="shared" si="115"/>
        <v>4.8079999978654087E-3</v>
      </c>
      <c r="I851" s="140">
        <f t="shared" si="117"/>
        <v>4.8079999978654087E-3</v>
      </c>
      <c r="Q851" s="153">
        <f t="shared" si="111"/>
        <v>32187.152000000002</v>
      </c>
      <c r="S851" s="21">
        <f t="shared" si="116"/>
        <v>0.1</v>
      </c>
    </row>
    <row r="852" spans="1:19" s="139" customFormat="1" ht="12.95" customHeight="1">
      <c r="A852" s="20" t="s">
        <v>2016</v>
      </c>
      <c r="B852" s="21"/>
      <c r="C852" s="20">
        <v>47208.360999999997</v>
      </c>
      <c r="D852" s="20"/>
      <c r="E852" s="139">
        <f t="shared" si="109"/>
        <v>17115.999448896982</v>
      </c>
      <c r="F852" s="139">
        <f t="shared" si="110"/>
        <v>17116</v>
      </c>
      <c r="G852" s="139">
        <f t="shared" si="115"/>
        <v>-7.479999985662289E-4</v>
      </c>
      <c r="I852" s="140">
        <f t="shared" si="117"/>
        <v>-7.479999985662289E-4</v>
      </c>
      <c r="Q852" s="153">
        <f t="shared" si="111"/>
        <v>32189.860999999997</v>
      </c>
      <c r="S852" s="21">
        <f t="shared" si="116"/>
        <v>0.1</v>
      </c>
    </row>
    <row r="853" spans="1:19" s="139" customFormat="1" ht="12.95" customHeight="1">
      <c r="A853" s="20" t="s">
        <v>2017</v>
      </c>
      <c r="B853" s="21"/>
      <c r="C853" s="20">
        <v>47330.521000000001</v>
      </c>
      <c r="D853" s="20"/>
      <c r="E853" s="139">
        <f t="shared" ref="E853:E916" si="118">+(C853-C$7)/C$8</f>
        <v>17206.003118005301</v>
      </c>
      <c r="F853" s="139">
        <f t="shared" ref="F853:F916" si="119">ROUND(2*E853,0)/2</f>
        <v>17206</v>
      </c>
      <c r="G853" s="139">
        <f t="shared" si="115"/>
        <v>4.2319999993196689E-3</v>
      </c>
      <c r="I853" s="140">
        <f t="shared" si="117"/>
        <v>4.2319999993196689E-3</v>
      </c>
      <c r="Q853" s="153">
        <f t="shared" si="111"/>
        <v>32312.021000000001</v>
      </c>
      <c r="S853" s="21">
        <f t="shared" si="116"/>
        <v>0.1</v>
      </c>
    </row>
    <row r="854" spans="1:19" s="139" customFormat="1" ht="12.95" customHeight="1">
      <c r="A854" s="20" t="s">
        <v>2018</v>
      </c>
      <c r="B854" s="21"/>
      <c r="C854" s="20">
        <v>47353.595000000001</v>
      </c>
      <c r="D854" s="20"/>
      <c r="E854" s="139">
        <f t="shared" si="118"/>
        <v>17223.003319879936</v>
      </c>
      <c r="F854" s="139">
        <f t="shared" si="119"/>
        <v>17223</v>
      </c>
      <c r="G854" s="139">
        <f t="shared" si="115"/>
        <v>4.505999997491017E-3</v>
      </c>
      <c r="I854" s="140">
        <f t="shared" si="117"/>
        <v>4.505999997491017E-3</v>
      </c>
      <c r="Q854" s="153">
        <f t="shared" si="111"/>
        <v>32335.095000000001</v>
      </c>
      <c r="S854" s="21">
        <f t="shared" si="116"/>
        <v>0.1</v>
      </c>
    </row>
    <row r="855" spans="1:19" s="139" customFormat="1" ht="12.95" customHeight="1">
      <c r="A855" s="20" t="s">
        <v>2018</v>
      </c>
      <c r="B855" s="21"/>
      <c r="C855" s="20">
        <v>47368.517999999996</v>
      </c>
      <c r="D855" s="20"/>
      <c r="E855" s="139">
        <f t="shared" si="118"/>
        <v>17233.998119766176</v>
      </c>
      <c r="F855" s="139">
        <f t="shared" si="119"/>
        <v>17234</v>
      </c>
      <c r="G855" s="139">
        <f t="shared" si="115"/>
        <v>-2.5520000053802505E-3</v>
      </c>
      <c r="I855" s="140">
        <f t="shared" si="117"/>
        <v>-2.5520000053802505E-3</v>
      </c>
      <c r="Q855" s="153">
        <f t="shared" si="111"/>
        <v>32350.017999999996</v>
      </c>
      <c r="S855" s="21">
        <f t="shared" si="116"/>
        <v>0.1</v>
      </c>
    </row>
    <row r="856" spans="1:19" s="139" customFormat="1" ht="12.95" customHeight="1">
      <c r="A856" s="20" t="s">
        <v>1968</v>
      </c>
      <c r="B856" s="21"/>
      <c r="C856" s="20">
        <v>47380.74</v>
      </c>
      <c r="D856" s="20"/>
      <c r="E856" s="139">
        <f t="shared" si="118"/>
        <v>17243.002907289439</v>
      </c>
      <c r="F856" s="139">
        <f t="shared" si="119"/>
        <v>17243</v>
      </c>
      <c r="G856" s="139">
        <f t="shared" si="115"/>
        <v>3.9459999970858917E-3</v>
      </c>
      <c r="I856" s="140">
        <f t="shared" si="117"/>
        <v>3.9459999970858917E-3</v>
      </c>
      <c r="Q856" s="153">
        <f t="shared" si="111"/>
        <v>32362.239999999998</v>
      </c>
      <c r="S856" s="21">
        <f t="shared" si="116"/>
        <v>0.1</v>
      </c>
    </row>
    <row r="857" spans="1:19" s="139" customFormat="1" ht="12.95" customHeight="1">
      <c r="A857" s="20" t="s">
        <v>1968</v>
      </c>
      <c r="B857" s="21"/>
      <c r="C857" s="20">
        <v>47414.673000000003</v>
      </c>
      <c r="D857" s="20"/>
      <c r="E857" s="139">
        <f t="shared" si="118"/>
        <v>17268.003680896618</v>
      </c>
      <c r="F857" s="139">
        <f t="shared" si="119"/>
        <v>17268</v>
      </c>
      <c r="G857" s="139">
        <f t="shared" si="115"/>
        <v>4.9960000033024698E-3</v>
      </c>
      <c r="I857" s="140">
        <f t="shared" si="117"/>
        <v>4.9960000033024698E-3</v>
      </c>
      <c r="Q857" s="153">
        <f t="shared" ref="Q857:Q920" si="120">+C857-15018.5</f>
        <v>32396.173000000003</v>
      </c>
      <c r="S857" s="21">
        <f t="shared" si="116"/>
        <v>0.1</v>
      </c>
    </row>
    <row r="858" spans="1:19" s="139" customFormat="1" ht="12.95" customHeight="1">
      <c r="A858" s="20" t="s">
        <v>1968</v>
      </c>
      <c r="B858" s="21"/>
      <c r="C858" s="20">
        <v>47418.743000000002</v>
      </c>
      <c r="D858" s="20"/>
      <c r="E858" s="139">
        <f t="shared" si="118"/>
        <v>17271.002329662751</v>
      </c>
      <c r="F858" s="139">
        <f t="shared" si="119"/>
        <v>17271</v>
      </c>
      <c r="G858" s="139">
        <f t="shared" si="115"/>
        <v>3.1620000008842908E-3</v>
      </c>
      <c r="I858" s="140">
        <f t="shared" si="117"/>
        <v>3.1620000008842908E-3</v>
      </c>
      <c r="Q858" s="153">
        <f t="shared" si="120"/>
        <v>32400.243000000002</v>
      </c>
      <c r="S858" s="21">
        <f t="shared" si="116"/>
        <v>0.1</v>
      </c>
    </row>
    <row r="859" spans="1:19" s="139" customFormat="1" ht="12.95" customHeight="1">
      <c r="A859" s="20" t="s">
        <v>1968</v>
      </c>
      <c r="B859" s="21"/>
      <c r="C859" s="20">
        <v>47422.815000000002</v>
      </c>
      <c r="D859" s="20"/>
      <c r="E859" s="139">
        <f t="shared" si="118"/>
        <v>17274.002451966364</v>
      </c>
      <c r="F859" s="139">
        <f t="shared" si="119"/>
        <v>17274</v>
      </c>
      <c r="G859" s="139">
        <f t="shared" ref="G859:G890" si="121">+C859-(C$7+F859*C$8)</f>
        <v>3.328000006149523E-3</v>
      </c>
      <c r="I859" s="140">
        <f t="shared" si="117"/>
        <v>3.328000006149523E-3</v>
      </c>
      <c r="Q859" s="153">
        <f t="shared" si="120"/>
        <v>32404.315000000002</v>
      </c>
      <c r="S859" s="21">
        <f t="shared" ref="S859:S890" si="122">S$15</f>
        <v>0.1</v>
      </c>
    </row>
    <row r="860" spans="1:19" s="139" customFormat="1" ht="12.95" customHeight="1">
      <c r="A860" s="20" t="s">
        <v>1968</v>
      </c>
      <c r="B860" s="21"/>
      <c r="C860" s="20">
        <v>47448.606</v>
      </c>
      <c r="D860" s="20"/>
      <c r="E860" s="139">
        <f t="shared" si="118"/>
        <v>17293.004454503793</v>
      </c>
      <c r="F860" s="139">
        <f t="shared" si="119"/>
        <v>17293</v>
      </c>
      <c r="G860" s="139">
        <f t="shared" si="121"/>
        <v>6.0459999949671328E-3</v>
      </c>
      <c r="I860" s="140">
        <f t="shared" si="117"/>
        <v>6.0459999949671328E-3</v>
      </c>
      <c r="Q860" s="153">
        <f t="shared" si="120"/>
        <v>32430.106</v>
      </c>
      <c r="S860" s="21">
        <f t="shared" si="122"/>
        <v>0.1</v>
      </c>
    </row>
    <row r="861" spans="1:19" s="139" customFormat="1" ht="12.95" customHeight="1">
      <c r="A861" s="20" t="s">
        <v>1968</v>
      </c>
      <c r="B861" s="21"/>
      <c r="C861" s="20">
        <v>47460.822999999997</v>
      </c>
      <c r="D861" s="20"/>
      <c r="E861" s="139">
        <f t="shared" si="118"/>
        <v>17302.005558183362</v>
      </c>
      <c r="F861" s="139">
        <f t="shared" si="119"/>
        <v>17302</v>
      </c>
      <c r="G861" s="139">
        <f t="shared" si="121"/>
        <v>7.5440000000526197E-3</v>
      </c>
      <c r="I861" s="140">
        <f t="shared" si="117"/>
        <v>7.5440000000526197E-3</v>
      </c>
      <c r="Q861" s="153">
        <f t="shared" si="120"/>
        <v>32442.322999999997</v>
      </c>
      <c r="S861" s="21">
        <f t="shared" si="122"/>
        <v>0.1</v>
      </c>
    </row>
    <row r="862" spans="1:19" s="139" customFormat="1" ht="12.95" customHeight="1">
      <c r="A862" s="20" t="s">
        <v>2019</v>
      </c>
      <c r="B862" s="21"/>
      <c r="C862" s="20">
        <v>47466.252</v>
      </c>
      <c r="D862" s="20"/>
      <c r="E862" s="139">
        <f t="shared" si="118"/>
        <v>17306.005475665264</v>
      </c>
      <c r="F862" s="139">
        <f t="shared" si="119"/>
        <v>17306</v>
      </c>
      <c r="G862" s="139">
        <f t="shared" si="121"/>
        <v>7.4319999985164031E-3</v>
      </c>
      <c r="I862" s="140">
        <f t="shared" si="117"/>
        <v>7.4319999985164031E-3</v>
      </c>
      <c r="Q862" s="153">
        <f t="shared" si="120"/>
        <v>32447.752</v>
      </c>
      <c r="S862" s="21">
        <f t="shared" si="122"/>
        <v>0.1</v>
      </c>
    </row>
    <row r="863" spans="1:19" s="139" customFormat="1" ht="12.95" customHeight="1">
      <c r="A863" s="20" t="s">
        <v>1968</v>
      </c>
      <c r="B863" s="21"/>
      <c r="C863" s="20">
        <v>47467.607000000004</v>
      </c>
      <c r="D863" s="20"/>
      <c r="E863" s="139">
        <f t="shared" si="118"/>
        <v>17307.003797306083</v>
      </c>
      <c r="F863" s="139">
        <f t="shared" si="119"/>
        <v>17307</v>
      </c>
      <c r="G863" s="139">
        <f t="shared" si="121"/>
        <v>5.1539999985834584E-3</v>
      </c>
      <c r="I863" s="140">
        <f t="shared" si="117"/>
        <v>5.1539999985834584E-3</v>
      </c>
      <c r="Q863" s="153">
        <f t="shared" si="120"/>
        <v>32449.107000000004</v>
      </c>
      <c r="S863" s="21">
        <f t="shared" si="122"/>
        <v>0.1</v>
      </c>
    </row>
    <row r="864" spans="1:19" s="139" customFormat="1" ht="12.95" customHeight="1">
      <c r="A864" s="20" t="s">
        <v>2019</v>
      </c>
      <c r="B864" s="21"/>
      <c r="C864" s="20">
        <v>47470.324000000001</v>
      </c>
      <c r="D864" s="20"/>
      <c r="E864" s="139">
        <f t="shared" si="118"/>
        <v>17309.005597968877</v>
      </c>
      <c r="F864" s="139">
        <f t="shared" si="119"/>
        <v>17309</v>
      </c>
      <c r="G864" s="139">
        <f t="shared" si="121"/>
        <v>7.5980000037816353E-3</v>
      </c>
      <c r="I864" s="140">
        <f t="shared" si="117"/>
        <v>7.5980000037816353E-3</v>
      </c>
      <c r="Q864" s="153">
        <f t="shared" si="120"/>
        <v>32451.824000000001</v>
      </c>
      <c r="S864" s="21">
        <f t="shared" si="122"/>
        <v>0.1</v>
      </c>
    </row>
    <row r="865" spans="1:19" s="139" customFormat="1" ht="12.95" customHeight="1">
      <c r="A865" s="20" t="s">
        <v>1968</v>
      </c>
      <c r="B865" s="21"/>
      <c r="C865" s="20">
        <v>47471.673999999999</v>
      </c>
      <c r="D865" s="20"/>
      <c r="E865" s="139">
        <f t="shared" si="118"/>
        <v>17310.000235765994</v>
      </c>
      <c r="F865" s="139">
        <f t="shared" si="119"/>
        <v>17310</v>
      </c>
      <c r="G865" s="139">
        <f t="shared" si="121"/>
        <v>3.1999999919207767E-4</v>
      </c>
      <c r="I865" s="140">
        <f t="shared" si="117"/>
        <v>3.1999999919207767E-4</v>
      </c>
      <c r="Q865" s="153">
        <f t="shared" si="120"/>
        <v>32453.173999999999</v>
      </c>
      <c r="S865" s="21">
        <f t="shared" si="122"/>
        <v>0.1</v>
      </c>
    </row>
    <row r="866" spans="1:19" s="139" customFormat="1" ht="12.95" customHeight="1">
      <c r="A866" s="20" t="s">
        <v>1968</v>
      </c>
      <c r="B866" s="21"/>
      <c r="C866" s="20">
        <v>47486.606</v>
      </c>
      <c r="D866" s="20"/>
      <c r="E866" s="139">
        <f t="shared" si="118"/>
        <v>17321.001666570886</v>
      </c>
      <c r="F866" s="139">
        <f t="shared" si="119"/>
        <v>17321</v>
      </c>
      <c r="G866" s="139">
        <f t="shared" si="121"/>
        <v>2.2619999945163727E-3</v>
      </c>
      <c r="I866" s="140">
        <f t="shared" si="117"/>
        <v>2.2619999945163727E-3</v>
      </c>
      <c r="Q866" s="153">
        <f t="shared" si="120"/>
        <v>32468.106</v>
      </c>
      <c r="S866" s="21">
        <f t="shared" si="122"/>
        <v>0.1</v>
      </c>
    </row>
    <row r="867" spans="1:19" s="139" customFormat="1" ht="12.95" customHeight="1">
      <c r="A867" s="20" t="s">
        <v>1968</v>
      </c>
      <c r="B867" s="21"/>
      <c r="C867" s="20">
        <v>47501.536999999997</v>
      </c>
      <c r="D867" s="20"/>
      <c r="E867" s="139">
        <f t="shared" si="118"/>
        <v>17332.002360607035</v>
      </c>
      <c r="F867" s="139">
        <f t="shared" si="119"/>
        <v>17332</v>
      </c>
      <c r="G867" s="139">
        <f t="shared" si="121"/>
        <v>3.2039999932749197E-3</v>
      </c>
      <c r="I867" s="140">
        <f t="shared" si="117"/>
        <v>3.2039999932749197E-3</v>
      </c>
      <c r="Q867" s="153">
        <f t="shared" si="120"/>
        <v>32483.036999999997</v>
      </c>
      <c r="S867" s="21">
        <f t="shared" si="122"/>
        <v>0.1</v>
      </c>
    </row>
    <row r="868" spans="1:19" s="139" customFormat="1" ht="12.95" customHeight="1">
      <c r="A868" s="20" t="s">
        <v>1968</v>
      </c>
      <c r="B868" s="21"/>
      <c r="C868" s="20">
        <v>47505.612000000001</v>
      </c>
      <c r="D868" s="20"/>
      <c r="E868" s="139">
        <f t="shared" si="118"/>
        <v>17335.004693216866</v>
      </c>
      <c r="F868" s="139">
        <f t="shared" si="119"/>
        <v>17335</v>
      </c>
      <c r="G868" s="139">
        <f t="shared" si="121"/>
        <v>6.3699999955133535E-3</v>
      </c>
      <c r="I868" s="140">
        <f t="shared" si="117"/>
        <v>6.3699999955133535E-3</v>
      </c>
      <c r="Q868" s="153">
        <f t="shared" si="120"/>
        <v>32487.112000000001</v>
      </c>
      <c r="S868" s="21">
        <f t="shared" si="122"/>
        <v>0.1</v>
      </c>
    </row>
    <row r="869" spans="1:19" s="139" customFormat="1" ht="12.95" customHeight="1">
      <c r="A869" s="20" t="s">
        <v>2019</v>
      </c>
      <c r="B869" s="21"/>
      <c r="C869" s="20">
        <v>47523.256000000001</v>
      </c>
      <c r="D869" s="20"/>
      <c r="E869" s="139">
        <f t="shared" si="118"/>
        <v>17348.004240840859</v>
      </c>
      <c r="F869" s="139">
        <f t="shared" si="119"/>
        <v>17348</v>
      </c>
      <c r="G869" s="139">
        <f t="shared" si="121"/>
        <v>5.7560000059311278E-3</v>
      </c>
      <c r="I869" s="140">
        <f t="shared" si="117"/>
        <v>5.7560000059311278E-3</v>
      </c>
      <c r="Q869" s="153">
        <f t="shared" si="120"/>
        <v>32504.756000000001</v>
      </c>
      <c r="S869" s="21">
        <f t="shared" si="122"/>
        <v>0.1</v>
      </c>
    </row>
    <row r="870" spans="1:19" s="139" customFormat="1" ht="12.95" customHeight="1">
      <c r="A870" s="20" t="s">
        <v>1968</v>
      </c>
      <c r="B870" s="21"/>
      <c r="C870" s="20">
        <v>47524.612999999998</v>
      </c>
      <c r="D870" s="20"/>
      <c r="E870" s="139">
        <f t="shared" si="118"/>
        <v>17349.004036019149</v>
      </c>
      <c r="F870" s="139">
        <f t="shared" si="119"/>
        <v>17349</v>
      </c>
      <c r="G870" s="139">
        <f t="shared" si="121"/>
        <v>5.4779999918537214E-3</v>
      </c>
      <c r="I870" s="140">
        <f t="shared" si="117"/>
        <v>5.4779999918537214E-3</v>
      </c>
      <c r="Q870" s="153">
        <f t="shared" si="120"/>
        <v>32506.112999999998</v>
      </c>
      <c r="S870" s="21">
        <f t="shared" si="122"/>
        <v>0.1</v>
      </c>
    </row>
    <row r="871" spans="1:19" s="139" customFormat="1" ht="12.95" customHeight="1">
      <c r="A871" s="20" t="s">
        <v>1968</v>
      </c>
      <c r="B871" s="21"/>
      <c r="C871" s="20">
        <v>47524.616999999998</v>
      </c>
      <c r="D871" s="20"/>
      <c r="E871" s="139">
        <f t="shared" si="118"/>
        <v>17349.006983094103</v>
      </c>
      <c r="F871" s="139">
        <f t="shared" si="119"/>
        <v>17349</v>
      </c>
      <c r="G871" s="139">
        <f t="shared" si="121"/>
        <v>9.4779999926686287E-3</v>
      </c>
      <c r="I871" s="140">
        <f t="shared" si="117"/>
        <v>9.4779999926686287E-3</v>
      </c>
      <c r="Q871" s="153">
        <f t="shared" si="120"/>
        <v>32506.116999999998</v>
      </c>
      <c r="S871" s="21">
        <f t="shared" si="122"/>
        <v>0.1</v>
      </c>
    </row>
    <row r="872" spans="1:19" s="139" customFormat="1" ht="12.95" customHeight="1">
      <c r="A872" s="20" t="s">
        <v>2020</v>
      </c>
      <c r="B872" s="21"/>
      <c r="C872" s="20">
        <v>47531.396999999997</v>
      </c>
      <c r="D872" s="20"/>
      <c r="E872" s="139">
        <f t="shared" si="118"/>
        <v>17354.002275141862</v>
      </c>
      <c r="F872" s="139">
        <f t="shared" si="119"/>
        <v>17354</v>
      </c>
      <c r="G872" s="139">
        <f t="shared" si="121"/>
        <v>3.0879999976605177E-3</v>
      </c>
      <c r="I872" s="140">
        <f t="shared" si="117"/>
        <v>3.0879999976605177E-3</v>
      </c>
      <c r="Q872" s="153">
        <f t="shared" si="120"/>
        <v>32512.896999999997</v>
      </c>
      <c r="S872" s="21">
        <f t="shared" si="122"/>
        <v>0.1</v>
      </c>
    </row>
    <row r="873" spans="1:19" s="139" customFormat="1" ht="12.95" customHeight="1">
      <c r="A873" s="20" t="s">
        <v>1968</v>
      </c>
      <c r="B873" s="21"/>
      <c r="C873" s="20">
        <v>47543.614999999998</v>
      </c>
      <c r="D873" s="20"/>
      <c r="E873" s="139">
        <f t="shared" si="118"/>
        <v>17363.004115590171</v>
      </c>
      <c r="F873" s="139">
        <f t="shared" si="119"/>
        <v>17363</v>
      </c>
      <c r="G873" s="139">
        <f t="shared" si="121"/>
        <v>5.585999992035795E-3</v>
      </c>
      <c r="I873" s="140">
        <f t="shared" si="117"/>
        <v>5.585999992035795E-3</v>
      </c>
      <c r="Q873" s="153">
        <f t="shared" si="120"/>
        <v>32525.114999999998</v>
      </c>
      <c r="S873" s="21">
        <f t="shared" si="122"/>
        <v>0.1</v>
      </c>
    </row>
    <row r="874" spans="1:19" s="139" customFormat="1" ht="12.95" customHeight="1">
      <c r="A874" s="20" t="s">
        <v>1968</v>
      </c>
      <c r="B874" s="21"/>
      <c r="C874" s="20">
        <v>47543.618000000002</v>
      </c>
      <c r="D874" s="20"/>
      <c r="E874" s="139">
        <f t="shared" si="118"/>
        <v>17363.006325896389</v>
      </c>
      <c r="F874" s="139">
        <f t="shared" si="119"/>
        <v>17363</v>
      </c>
      <c r="G874" s="139">
        <f t="shared" si="121"/>
        <v>8.5859999962849542E-3</v>
      </c>
      <c r="I874" s="140">
        <f t="shared" si="117"/>
        <v>8.5859999962849542E-3</v>
      </c>
      <c r="Q874" s="153">
        <f t="shared" si="120"/>
        <v>32525.118000000002</v>
      </c>
      <c r="S874" s="21">
        <f t="shared" si="122"/>
        <v>0.1</v>
      </c>
    </row>
    <row r="875" spans="1:19" s="139" customFormat="1" ht="12.95" customHeight="1">
      <c r="A875" s="20" t="s">
        <v>2020</v>
      </c>
      <c r="B875" s="21"/>
      <c r="C875" s="20">
        <v>47565.328000000001</v>
      </c>
      <c r="D875" s="20"/>
      <c r="E875" s="139">
        <f t="shared" si="118"/>
        <v>17379.001575211565</v>
      </c>
      <c r="F875" s="139">
        <f t="shared" si="119"/>
        <v>17379</v>
      </c>
      <c r="G875" s="139">
        <f t="shared" si="121"/>
        <v>2.1380000034696423E-3</v>
      </c>
      <c r="I875" s="140">
        <f t="shared" ref="I875:I906" si="123">$G875</f>
        <v>2.1380000034696423E-3</v>
      </c>
      <c r="Q875" s="153">
        <f t="shared" si="120"/>
        <v>32546.828000000001</v>
      </c>
      <c r="S875" s="21">
        <f t="shared" si="122"/>
        <v>0.1</v>
      </c>
    </row>
    <row r="876" spans="1:19" s="139" customFormat="1" ht="12.95" customHeight="1">
      <c r="A876" s="20" t="s">
        <v>2020</v>
      </c>
      <c r="B876" s="21"/>
      <c r="C876" s="20">
        <v>47565.332000000002</v>
      </c>
      <c r="D876" s="20"/>
      <c r="E876" s="139">
        <f t="shared" si="118"/>
        <v>17379.004522286519</v>
      </c>
      <c r="F876" s="139">
        <f t="shared" si="119"/>
        <v>17379</v>
      </c>
      <c r="G876" s="139">
        <f t="shared" si="121"/>
        <v>6.1380000042845495E-3</v>
      </c>
      <c r="I876" s="140">
        <f t="shared" si="123"/>
        <v>6.1380000042845495E-3</v>
      </c>
      <c r="Q876" s="153">
        <f t="shared" si="120"/>
        <v>32546.832000000002</v>
      </c>
      <c r="S876" s="21">
        <f t="shared" si="122"/>
        <v>0.1</v>
      </c>
    </row>
    <row r="877" spans="1:19" s="139" customFormat="1" ht="12.95" customHeight="1">
      <c r="A877" s="20" t="s">
        <v>2021</v>
      </c>
      <c r="B877" s="21"/>
      <c r="C877" s="20">
        <v>47565.332999999999</v>
      </c>
      <c r="D877" s="20"/>
      <c r="E877" s="139">
        <f t="shared" si="118"/>
        <v>17379.005259055255</v>
      </c>
      <c r="F877" s="139">
        <f t="shared" si="119"/>
        <v>17379</v>
      </c>
      <c r="G877" s="139">
        <f t="shared" si="121"/>
        <v>7.1380000008502975E-3</v>
      </c>
      <c r="I877" s="140">
        <f t="shared" si="123"/>
        <v>7.1380000008502975E-3</v>
      </c>
      <c r="Q877" s="153">
        <f t="shared" si="120"/>
        <v>32546.832999999999</v>
      </c>
      <c r="S877" s="21">
        <f t="shared" si="122"/>
        <v>0.1</v>
      </c>
    </row>
    <row r="878" spans="1:19" s="139" customFormat="1" ht="12.95" customHeight="1">
      <c r="A878" s="20" t="s">
        <v>2020</v>
      </c>
      <c r="B878" s="21"/>
      <c r="C878" s="20">
        <v>47565.334000000003</v>
      </c>
      <c r="D878" s="20"/>
      <c r="E878" s="139">
        <f t="shared" si="118"/>
        <v>17379.005995823998</v>
      </c>
      <c r="F878" s="139">
        <f t="shared" si="119"/>
        <v>17379</v>
      </c>
      <c r="G878" s="139">
        <f t="shared" si="121"/>
        <v>8.1380000046920031E-3</v>
      </c>
      <c r="I878" s="140">
        <f t="shared" si="123"/>
        <v>8.1380000046920031E-3</v>
      </c>
      <c r="Q878" s="153">
        <f t="shared" si="120"/>
        <v>32546.834000000003</v>
      </c>
      <c r="S878" s="21">
        <f t="shared" si="122"/>
        <v>0.1</v>
      </c>
    </row>
    <row r="879" spans="1:19" s="139" customFormat="1" ht="12.95" customHeight="1">
      <c r="A879" s="20" t="s">
        <v>2020</v>
      </c>
      <c r="B879" s="21"/>
      <c r="C879" s="20">
        <v>47565.334999999999</v>
      </c>
      <c r="D879" s="20"/>
      <c r="E879" s="139">
        <f t="shared" si="118"/>
        <v>17379.006732592734</v>
      </c>
      <c r="F879" s="139">
        <f t="shared" si="119"/>
        <v>17379</v>
      </c>
      <c r="G879" s="139">
        <f t="shared" si="121"/>
        <v>9.1380000012577511E-3</v>
      </c>
      <c r="I879" s="140">
        <f t="shared" si="123"/>
        <v>9.1380000012577511E-3</v>
      </c>
      <c r="Q879" s="153">
        <f t="shared" si="120"/>
        <v>32546.834999999999</v>
      </c>
      <c r="S879" s="21">
        <f t="shared" si="122"/>
        <v>0.1</v>
      </c>
    </row>
    <row r="880" spans="1:19" s="139" customFormat="1" ht="12.95" customHeight="1">
      <c r="A880" s="20" t="s">
        <v>1968</v>
      </c>
      <c r="B880" s="21"/>
      <c r="C880" s="20">
        <v>47585.694000000003</v>
      </c>
      <c r="D880" s="20"/>
      <c r="E880" s="139">
        <f t="shared" si="118"/>
        <v>17394.006607342049</v>
      </c>
      <c r="F880" s="139">
        <f t="shared" si="119"/>
        <v>17394</v>
      </c>
      <c r="G880" s="139">
        <f t="shared" si="121"/>
        <v>8.9680000019143336E-3</v>
      </c>
      <c r="I880" s="140">
        <f t="shared" si="123"/>
        <v>8.9680000019143336E-3</v>
      </c>
      <c r="Q880" s="153">
        <f t="shared" si="120"/>
        <v>32567.194000000003</v>
      </c>
      <c r="S880" s="21">
        <f t="shared" si="122"/>
        <v>0.1</v>
      </c>
    </row>
    <row r="881" spans="1:19" s="139" customFormat="1" ht="12.95" customHeight="1">
      <c r="A881" s="20" t="s">
        <v>2022</v>
      </c>
      <c r="B881" s="21"/>
      <c r="C881" s="20">
        <v>47691.557000000001</v>
      </c>
      <c r="D881" s="20"/>
      <c r="E881" s="139">
        <f t="shared" si="118"/>
        <v>17472.003156317278</v>
      </c>
      <c r="F881" s="139">
        <f t="shared" si="119"/>
        <v>17472</v>
      </c>
      <c r="G881" s="139">
        <f t="shared" si="121"/>
        <v>4.2839999950956553E-3</v>
      </c>
      <c r="I881" s="140">
        <f t="shared" si="123"/>
        <v>4.2839999950956553E-3</v>
      </c>
      <c r="Q881" s="153">
        <f t="shared" si="120"/>
        <v>32673.057000000001</v>
      </c>
      <c r="S881" s="21">
        <f t="shared" si="122"/>
        <v>0.1</v>
      </c>
    </row>
    <row r="882" spans="1:19" s="139" customFormat="1" ht="12.95" customHeight="1">
      <c r="A882" s="20" t="s">
        <v>2023</v>
      </c>
      <c r="B882" s="21"/>
      <c r="C882" s="20">
        <v>47778.432000000001</v>
      </c>
      <c r="D882" s="20"/>
      <c r="E882" s="139">
        <f t="shared" si="118"/>
        <v>17536.009940483822</v>
      </c>
      <c r="F882" s="139">
        <f t="shared" si="119"/>
        <v>17536</v>
      </c>
      <c r="G882" s="139">
        <f t="shared" si="121"/>
        <v>1.3491999998223037E-2</v>
      </c>
      <c r="I882" s="140">
        <f t="shared" si="123"/>
        <v>1.3491999998223037E-2</v>
      </c>
      <c r="Q882" s="153">
        <f t="shared" si="120"/>
        <v>32759.932000000001</v>
      </c>
      <c r="S882" s="21">
        <f t="shared" si="122"/>
        <v>0.1</v>
      </c>
    </row>
    <row r="883" spans="1:19" s="139" customFormat="1" ht="12.95" customHeight="1">
      <c r="A883" s="20" t="s">
        <v>2024</v>
      </c>
      <c r="B883" s="21"/>
      <c r="C883" s="20">
        <v>47778.432999999997</v>
      </c>
      <c r="D883" s="20"/>
      <c r="E883" s="139">
        <f t="shared" si="118"/>
        <v>17536.010677252558</v>
      </c>
      <c r="F883" s="139">
        <f t="shared" si="119"/>
        <v>17536</v>
      </c>
      <c r="G883" s="139">
        <f t="shared" si="121"/>
        <v>1.4491999994788785E-2</v>
      </c>
      <c r="I883" s="140">
        <f t="shared" si="123"/>
        <v>1.4491999994788785E-2</v>
      </c>
      <c r="Q883" s="153">
        <f t="shared" si="120"/>
        <v>32759.932999999997</v>
      </c>
      <c r="S883" s="21">
        <f t="shared" si="122"/>
        <v>0.1</v>
      </c>
    </row>
    <row r="884" spans="1:19" s="139" customFormat="1" ht="12.95" customHeight="1">
      <c r="A884" s="20" t="s">
        <v>1968</v>
      </c>
      <c r="B884" s="21"/>
      <c r="C884" s="20">
        <v>47790.639000000003</v>
      </c>
      <c r="D884" s="20"/>
      <c r="E884" s="139">
        <f t="shared" si="118"/>
        <v>17545.003676476008</v>
      </c>
      <c r="F884" s="139">
        <f t="shared" si="119"/>
        <v>17545</v>
      </c>
      <c r="G884" s="139">
        <f t="shared" si="121"/>
        <v>4.9900000012712553E-3</v>
      </c>
      <c r="I884" s="140">
        <f t="shared" si="123"/>
        <v>4.9900000012712553E-3</v>
      </c>
      <c r="Q884" s="153">
        <f t="shared" si="120"/>
        <v>32772.139000000003</v>
      </c>
      <c r="S884" s="21">
        <f t="shared" si="122"/>
        <v>0.1</v>
      </c>
    </row>
    <row r="885" spans="1:19" s="139" customFormat="1" ht="12.95" customHeight="1">
      <c r="A885" s="20" t="s">
        <v>1968</v>
      </c>
      <c r="B885" s="21"/>
      <c r="C885" s="20">
        <v>47790.642999999996</v>
      </c>
      <c r="D885" s="20"/>
      <c r="E885" s="139">
        <f t="shared" si="118"/>
        <v>17545.006623550958</v>
      </c>
      <c r="F885" s="139">
        <f t="shared" si="119"/>
        <v>17545</v>
      </c>
      <c r="G885" s="139">
        <f t="shared" si="121"/>
        <v>8.989999994810205E-3</v>
      </c>
      <c r="I885" s="140">
        <f t="shared" si="123"/>
        <v>8.989999994810205E-3</v>
      </c>
      <c r="Q885" s="153">
        <f t="shared" si="120"/>
        <v>32772.142999999996</v>
      </c>
      <c r="S885" s="21">
        <f t="shared" si="122"/>
        <v>0.1</v>
      </c>
    </row>
    <row r="886" spans="1:19" s="139" customFormat="1" ht="12.95" customHeight="1">
      <c r="A886" s="20" t="s">
        <v>1968</v>
      </c>
      <c r="B886" s="21"/>
      <c r="C886" s="20">
        <v>47794.713000000003</v>
      </c>
      <c r="D886" s="20"/>
      <c r="E886" s="139">
        <f t="shared" si="118"/>
        <v>17548.005272317096</v>
      </c>
      <c r="F886" s="139">
        <f t="shared" si="119"/>
        <v>17548</v>
      </c>
      <c r="G886" s="139">
        <f t="shared" si="121"/>
        <v>7.1560000069439411E-3</v>
      </c>
      <c r="I886" s="140">
        <f t="shared" si="123"/>
        <v>7.1560000069439411E-3</v>
      </c>
      <c r="Q886" s="153">
        <f t="shared" si="120"/>
        <v>32776.213000000003</v>
      </c>
      <c r="S886" s="21">
        <f t="shared" si="122"/>
        <v>0.1</v>
      </c>
    </row>
    <row r="887" spans="1:19" s="139" customFormat="1" ht="12.95" customHeight="1">
      <c r="A887" s="20" t="s">
        <v>2024</v>
      </c>
      <c r="B887" s="21"/>
      <c r="C887" s="20">
        <v>47812.360999999997</v>
      </c>
      <c r="D887" s="20"/>
      <c r="E887" s="139">
        <f t="shared" si="118"/>
        <v>17561.007767016039</v>
      </c>
      <c r="F887" s="139">
        <f t="shared" si="119"/>
        <v>17561</v>
      </c>
      <c r="G887" s="139">
        <f t="shared" si="121"/>
        <v>1.054199999634875E-2</v>
      </c>
      <c r="I887" s="140">
        <f t="shared" si="123"/>
        <v>1.054199999634875E-2</v>
      </c>
      <c r="Q887" s="153">
        <f t="shared" si="120"/>
        <v>32793.860999999997</v>
      </c>
      <c r="S887" s="21">
        <f t="shared" si="122"/>
        <v>0.1</v>
      </c>
    </row>
    <row r="888" spans="1:19" s="139" customFormat="1" ht="12.95" customHeight="1">
      <c r="A888" s="20" t="s">
        <v>2025</v>
      </c>
      <c r="B888" s="21"/>
      <c r="C888" s="20">
        <v>47816.428</v>
      </c>
      <c r="D888" s="20"/>
      <c r="E888" s="139">
        <f t="shared" si="118"/>
        <v>17564.004205475958</v>
      </c>
      <c r="F888" s="139">
        <f t="shared" si="119"/>
        <v>17564</v>
      </c>
      <c r="G888" s="139">
        <f t="shared" si="121"/>
        <v>5.7079999969573691E-3</v>
      </c>
      <c r="I888" s="140">
        <f t="shared" si="123"/>
        <v>5.7079999969573691E-3</v>
      </c>
      <c r="Q888" s="153">
        <f t="shared" si="120"/>
        <v>32797.928</v>
      </c>
      <c r="S888" s="21">
        <f t="shared" si="122"/>
        <v>0.1</v>
      </c>
    </row>
    <row r="889" spans="1:19" s="139" customFormat="1" ht="12.95" customHeight="1">
      <c r="A889" s="20" t="s">
        <v>2024</v>
      </c>
      <c r="B889" s="21"/>
      <c r="C889" s="20">
        <v>47846.294000000002</v>
      </c>
      <c r="D889" s="20"/>
      <c r="E889" s="139">
        <f t="shared" si="118"/>
        <v>17586.008540623217</v>
      </c>
      <c r="F889" s="139">
        <f t="shared" si="119"/>
        <v>17586</v>
      </c>
      <c r="G889" s="139">
        <f t="shared" si="121"/>
        <v>1.1592000002565328E-2</v>
      </c>
      <c r="I889" s="140">
        <f t="shared" si="123"/>
        <v>1.1592000002565328E-2</v>
      </c>
      <c r="Q889" s="153">
        <f t="shared" si="120"/>
        <v>32827.794000000002</v>
      </c>
      <c r="S889" s="21">
        <f t="shared" si="122"/>
        <v>0.1</v>
      </c>
    </row>
    <row r="890" spans="1:19" s="139" customFormat="1" ht="12.95" customHeight="1">
      <c r="A890" s="20" t="s">
        <v>2025</v>
      </c>
      <c r="B890" s="21"/>
      <c r="C890" s="20">
        <v>47850.353999999999</v>
      </c>
      <c r="D890" s="20"/>
      <c r="E890" s="139">
        <f t="shared" si="118"/>
        <v>17588.999821701964</v>
      </c>
      <c r="F890" s="139">
        <f t="shared" si="119"/>
        <v>17589</v>
      </c>
      <c r="G890" s="139">
        <f t="shared" si="121"/>
        <v>-2.4200000189011917E-4</v>
      </c>
      <c r="I890" s="140">
        <f t="shared" si="123"/>
        <v>-2.4200000189011917E-4</v>
      </c>
      <c r="Q890" s="153">
        <f t="shared" si="120"/>
        <v>32831.853999999999</v>
      </c>
      <c r="S890" s="21">
        <f t="shared" si="122"/>
        <v>0.1</v>
      </c>
    </row>
    <row r="891" spans="1:19" s="139" customFormat="1" ht="12.95" customHeight="1">
      <c r="A891" s="20" t="s">
        <v>2024</v>
      </c>
      <c r="B891" s="21"/>
      <c r="C891" s="20">
        <v>47854.436999999998</v>
      </c>
      <c r="D891" s="20"/>
      <c r="E891" s="139">
        <f t="shared" si="118"/>
        <v>17592.008048461699</v>
      </c>
      <c r="F891" s="139">
        <f t="shared" si="119"/>
        <v>17592</v>
      </c>
      <c r="G891" s="139">
        <f t="shared" ref="G891:G922" si="124">+C891-(C$7+F891*C$8)</f>
        <v>1.0923999994702172E-2</v>
      </c>
      <c r="I891" s="140">
        <f t="shared" si="123"/>
        <v>1.0923999994702172E-2</v>
      </c>
      <c r="Q891" s="153">
        <f t="shared" si="120"/>
        <v>32835.936999999998</v>
      </c>
      <c r="S891" s="21">
        <f t="shared" ref="S891:S922" si="125">S$15</f>
        <v>0.1</v>
      </c>
    </row>
    <row r="892" spans="1:19" s="139" customFormat="1" ht="12.95" customHeight="1">
      <c r="A892" s="20" t="s">
        <v>1968</v>
      </c>
      <c r="B892" s="21"/>
      <c r="C892" s="20">
        <v>47862.58</v>
      </c>
      <c r="D892" s="20"/>
      <c r="E892" s="139">
        <f t="shared" si="118"/>
        <v>17598.007556300185</v>
      </c>
      <c r="F892" s="139">
        <f t="shared" si="119"/>
        <v>17598</v>
      </c>
      <c r="G892" s="139">
        <f t="shared" si="124"/>
        <v>1.025600000139093E-2</v>
      </c>
      <c r="I892" s="140">
        <f t="shared" si="123"/>
        <v>1.025600000139093E-2</v>
      </c>
      <c r="Q892" s="153">
        <f t="shared" si="120"/>
        <v>32844.080000000002</v>
      </c>
      <c r="S892" s="21">
        <f t="shared" si="125"/>
        <v>0.1</v>
      </c>
    </row>
    <row r="893" spans="1:19" s="139" customFormat="1" ht="12.95" customHeight="1">
      <c r="A893" s="20" t="s">
        <v>2025</v>
      </c>
      <c r="B893" s="21"/>
      <c r="C893" s="20">
        <v>47922.303</v>
      </c>
      <c r="D893" s="20"/>
      <c r="E893" s="139">
        <f t="shared" si="118"/>
        <v>17642.009595676052</v>
      </c>
      <c r="F893" s="139">
        <f t="shared" si="119"/>
        <v>17642</v>
      </c>
      <c r="G893" s="139">
        <f t="shared" si="124"/>
        <v>1.302399999985937E-2</v>
      </c>
      <c r="I893" s="140">
        <f t="shared" si="123"/>
        <v>1.302399999985937E-2</v>
      </c>
      <c r="Q893" s="153">
        <f t="shared" si="120"/>
        <v>32903.803</v>
      </c>
      <c r="S893" s="21">
        <f t="shared" si="125"/>
        <v>0.1</v>
      </c>
    </row>
    <row r="894" spans="1:19" s="139" customFormat="1" ht="12.95" customHeight="1">
      <c r="A894" s="20" t="s">
        <v>1968</v>
      </c>
      <c r="B894" s="21"/>
      <c r="C894" s="20">
        <v>47923.66</v>
      </c>
      <c r="D894" s="20"/>
      <c r="E894" s="139">
        <f t="shared" si="118"/>
        <v>17643.009390854346</v>
      </c>
      <c r="F894" s="139">
        <f t="shared" si="119"/>
        <v>17643</v>
      </c>
      <c r="G894" s="139">
        <f t="shared" si="124"/>
        <v>1.2746000007609837E-2</v>
      </c>
      <c r="I894" s="140">
        <f t="shared" si="123"/>
        <v>1.2746000007609837E-2</v>
      </c>
      <c r="Q894" s="153">
        <f t="shared" si="120"/>
        <v>32905.160000000003</v>
      </c>
      <c r="S894" s="21">
        <f t="shared" si="125"/>
        <v>0.1</v>
      </c>
    </row>
    <row r="895" spans="1:19" s="139" customFormat="1" ht="12.95" customHeight="1">
      <c r="A895" s="20" t="s">
        <v>2025</v>
      </c>
      <c r="B895" s="21"/>
      <c r="C895" s="20">
        <v>47941.303999999996</v>
      </c>
      <c r="D895" s="20"/>
      <c r="E895" s="139">
        <f t="shared" si="118"/>
        <v>17656.008938478335</v>
      </c>
      <c r="F895" s="139">
        <f t="shared" si="119"/>
        <v>17656</v>
      </c>
      <c r="G895" s="139">
        <f t="shared" si="124"/>
        <v>1.2131999996199738E-2</v>
      </c>
      <c r="I895" s="140">
        <f t="shared" si="123"/>
        <v>1.2131999996199738E-2</v>
      </c>
      <c r="Q895" s="153">
        <f t="shared" si="120"/>
        <v>32922.803999999996</v>
      </c>
      <c r="S895" s="21">
        <f t="shared" si="125"/>
        <v>0.1</v>
      </c>
    </row>
    <row r="896" spans="1:19" s="139" customFormat="1" ht="12.95" customHeight="1">
      <c r="A896" s="20" t="s">
        <v>1968</v>
      </c>
      <c r="B896" s="21"/>
      <c r="C896" s="20">
        <v>47942.66</v>
      </c>
      <c r="D896" s="20"/>
      <c r="E896" s="139">
        <f t="shared" si="118"/>
        <v>17657.007996887893</v>
      </c>
      <c r="F896" s="139">
        <f t="shared" si="119"/>
        <v>17657</v>
      </c>
      <c r="G896" s="139">
        <f t="shared" si="124"/>
        <v>1.0854000007384457E-2</v>
      </c>
      <c r="I896" s="140">
        <f t="shared" si="123"/>
        <v>1.0854000007384457E-2</v>
      </c>
      <c r="Q896" s="153">
        <f t="shared" si="120"/>
        <v>32924.160000000003</v>
      </c>
      <c r="S896" s="21">
        <f t="shared" si="125"/>
        <v>0.1</v>
      </c>
    </row>
    <row r="897" spans="1:19" s="139" customFormat="1" ht="12.95" customHeight="1">
      <c r="A897" s="20" t="s">
        <v>2026</v>
      </c>
      <c r="B897" s="21"/>
      <c r="C897" s="20">
        <v>48101.461000000003</v>
      </c>
      <c r="D897" s="20"/>
      <c r="E897" s="139">
        <f t="shared" si="118"/>
        <v>17774.007609347533</v>
      </c>
      <c r="F897" s="139">
        <f t="shared" si="119"/>
        <v>17774</v>
      </c>
      <c r="G897" s="139">
        <f t="shared" si="124"/>
        <v>1.0328000003937632E-2</v>
      </c>
      <c r="I897" s="140">
        <f t="shared" si="123"/>
        <v>1.0328000003937632E-2</v>
      </c>
      <c r="Q897" s="153">
        <f t="shared" si="120"/>
        <v>33082.961000000003</v>
      </c>
      <c r="S897" s="21">
        <f t="shared" si="125"/>
        <v>0.1</v>
      </c>
    </row>
    <row r="898" spans="1:19" s="139" customFormat="1" ht="12.95" customHeight="1">
      <c r="A898" s="20" t="s">
        <v>1968</v>
      </c>
      <c r="B898" s="21"/>
      <c r="C898" s="20">
        <v>48151.682000000001</v>
      </c>
      <c r="D898" s="20"/>
      <c r="E898" s="139">
        <f t="shared" si="118"/>
        <v>17811.00887216915</v>
      </c>
      <c r="F898" s="139">
        <f t="shared" si="119"/>
        <v>17811</v>
      </c>
      <c r="G898" s="139">
        <f t="shared" si="124"/>
        <v>1.2042000002111308E-2</v>
      </c>
      <c r="I898" s="140">
        <f t="shared" si="123"/>
        <v>1.2042000002111308E-2</v>
      </c>
      <c r="Q898" s="153">
        <f t="shared" si="120"/>
        <v>33133.182000000001</v>
      </c>
      <c r="S898" s="21">
        <f t="shared" si="125"/>
        <v>0.1</v>
      </c>
    </row>
    <row r="899" spans="1:19" s="139" customFormat="1" ht="12.95" customHeight="1">
      <c r="A899" s="20" t="s">
        <v>2027</v>
      </c>
      <c r="B899" s="21"/>
      <c r="C899" s="20">
        <v>48173.404000000002</v>
      </c>
      <c r="D899" s="20">
        <v>4.0000000000000001E-3</v>
      </c>
      <c r="E899" s="139">
        <f t="shared" si="118"/>
        <v>17827.012962709188</v>
      </c>
      <c r="F899" s="139">
        <f t="shared" si="119"/>
        <v>17827</v>
      </c>
      <c r="G899" s="139">
        <f t="shared" si="124"/>
        <v>1.7593999997188803E-2</v>
      </c>
      <c r="I899" s="140">
        <f t="shared" si="123"/>
        <v>1.7593999997188803E-2</v>
      </c>
      <c r="Q899" s="153">
        <f t="shared" si="120"/>
        <v>33154.904000000002</v>
      </c>
      <c r="S899" s="21">
        <f t="shared" si="125"/>
        <v>0.1</v>
      </c>
    </row>
    <row r="900" spans="1:19" s="139" customFormat="1" ht="12.95" customHeight="1">
      <c r="A900" s="20" t="s">
        <v>2028</v>
      </c>
      <c r="B900" s="21"/>
      <c r="C900" s="20">
        <v>48188.330999999998</v>
      </c>
      <c r="D900" s="20"/>
      <c r="E900" s="139">
        <f t="shared" si="118"/>
        <v>17838.010709670383</v>
      </c>
      <c r="F900" s="139">
        <f t="shared" si="119"/>
        <v>17838</v>
      </c>
      <c r="G900" s="139">
        <f t="shared" si="124"/>
        <v>1.4535999995132443E-2</v>
      </c>
      <c r="I900" s="140">
        <f t="shared" si="123"/>
        <v>1.4535999995132443E-2</v>
      </c>
      <c r="Q900" s="153">
        <f t="shared" si="120"/>
        <v>33169.830999999998</v>
      </c>
      <c r="S900" s="21">
        <f t="shared" si="125"/>
        <v>0.1</v>
      </c>
    </row>
    <row r="901" spans="1:19" s="139" customFormat="1" ht="12.95" customHeight="1">
      <c r="A901" s="20" t="s">
        <v>2029</v>
      </c>
      <c r="B901" s="21"/>
      <c r="C901" s="20">
        <v>48203.26</v>
      </c>
      <c r="D901" s="20"/>
      <c r="E901" s="139">
        <f t="shared" si="118"/>
        <v>17849.009930169061</v>
      </c>
      <c r="F901" s="139">
        <f t="shared" si="119"/>
        <v>17849</v>
      </c>
      <c r="G901" s="139">
        <f t="shared" si="124"/>
        <v>1.3478000000759494E-2</v>
      </c>
      <c r="I901" s="140">
        <f t="shared" si="123"/>
        <v>1.3478000000759494E-2</v>
      </c>
      <c r="Q901" s="153">
        <f t="shared" si="120"/>
        <v>33184.76</v>
      </c>
      <c r="S901" s="21">
        <f t="shared" si="125"/>
        <v>0.1</v>
      </c>
    </row>
    <row r="902" spans="1:19" s="139" customFormat="1" ht="12.95" customHeight="1">
      <c r="A902" s="20" t="s">
        <v>1968</v>
      </c>
      <c r="B902" s="21"/>
      <c r="C902" s="20">
        <v>48208.688000000002</v>
      </c>
      <c r="D902" s="20"/>
      <c r="E902" s="139">
        <f t="shared" si="118"/>
        <v>17853.009110882223</v>
      </c>
      <c r="F902" s="139">
        <f t="shared" si="119"/>
        <v>17853</v>
      </c>
      <c r="G902" s="139">
        <f t="shared" si="124"/>
        <v>1.2366000002657529E-2</v>
      </c>
      <c r="I902" s="140">
        <f t="shared" si="123"/>
        <v>1.2366000002657529E-2</v>
      </c>
      <c r="Q902" s="153">
        <f t="shared" si="120"/>
        <v>33190.188000000002</v>
      </c>
      <c r="S902" s="21">
        <f t="shared" si="125"/>
        <v>0.1</v>
      </c>
    </row>
    <row r="903" spans="1:19" s="139" customFormat="1" ht="12.95" customHeight="1">
      <c r="A903" s="20" t="s">
        <v>1968</v>
      </c>
      <c r="B903" s="21"/>
      <c r="C903" s="20">
        <v>48216.834000000003</v>
      </c>
      <c r="D903" s="20"/>
      <c r="E903" s="139">
        <f t="shared" si="118"/>
        <v>17859.01082902692</v>
      </c>
      <c r="F903" s="139">
        <f t="shared" si="119"/>
        <v>17859</v>
      </c>
      <c r="G903" s="139">
        <f t="shared" si="124"/>
        <v>1.4697999999043532E-2</v>
      </c>
      <c r="I903" s="140">
        <f t="shared" si="123"/>
        <v>1.4697999999043532E-2</v>
      </c>
      <c r="Q903" s="153">
        <f t="shared" si="120"/>
        <v>33198.334000000003</v>
      </c>
      <c r="S903" s="21">
        <f t="shared" si="125"/>
        <v>0.1</v>
      </c>
    </row>
    <row r="904" spans="1:19" s="139" customFormat="1" ht="12.95" customHeight="1">
      <c r="A904" s="20" t="s">
        <v>1968</v>
      </c>
      <c r="B904" s="21"/>
      <c r="C904" s="20">
        <v>48219.548000000003</v>
      </c>
      <c r="D904" s="20"/>
      <c r="E904" s="139">
        <f t="shared" si="118"/>
        <v>17861.010419383503</v>
      </c>
      <c r="F904" s="139">
        <f t="shared" si="119"/>
        <v>17861</v>
      </c>
      <c r="G904" s="139">
        <f t="shared" si="124"/>
        <v>1.4142000007268507E-2</v>
      </c>
      <c r="I904" s="140">
        <f t="shared" si="123"/>
        <v>1.4142000007268507E-2</v>
      </c>
      <c r="Q904" s="153">
        <f t="shared" si="120"/>
        <v>33201.048000000003</v>
      </c>
      <c r="S904" s="21">
        <f t="shared" si="125"/>
        <v>0.1</v>
      </c>
    </row>
    <row r="905" spans="1:19" s="139" customFormat="1" ht="12.95" customHeight="1">
      <c r="A905" s="20" t="s">
        <v>2029</v>
      </c>
      <c r="B905" s="21"/>
      <c r="C905" s="20">
        <v>48222.260999999999</v>
      </c>
      <c r="D905" s="20"/>
      <c r="E905" s="139">
        <f t="shared" si="118"/>
        <v>17863.009272971343</v>
      </c>
      <c r="F905" s="139">
        <f t="shared" si="119"/>
        <v>17863</v>
      </c>
      <c r="G905" s="139">
        <f t="shared" si="124"/>
        <v>1.2585999997099862E-2</v>
      </c>
      <c r="I905" s="140">
        <f t="shared" si="123"/>
        <v>1.2585999997099862E-2</v>
      </c>
      <c r="Q905" s="153">
        <f t="shared" si="120"/>
        <v>33203.760999999999</v>
      </c>
      <c r="S905" s="21">
        <f t="shared" si="125"/>
        <v>0.1</v>
      </c>
    </row>
    <row r="906" spans="1:19" s="139" customFormat="1" ht="12.95" customHeight="1">
      <c r="A906" s="20" t="s">
        <v>2029</v>
      </c>
      <c r="B906" s="21"/>
      <c r="C906" s="20">
        <v>48260.266000000003</v>
      </c>
      <c r="D906" s="20"/>
      <c r="E906" s="139">
        <f t="shared" si="118"/>
        <v>17891.010168882131</v>
      </c>
      <c r="F906" s="139">
        <f t="shared" si="119"/>
        <v>17891</v>
      </c>
      <c r="G906" s="139">
        <f t="shared" si="124"/>
        <v>1.3802000001305714E-2</v>
      </c>
      <c r="I906" s="140">
        <f t="shared" si="123"/>
        <v>1.3802000001305714E-2</v>
      </c>
      <c r="Q906" s="153">
        <f t="shared" si="120"/>
        <v>33241.766000000003</v>
      </c>
      <c r="S906" s="21">
        <f t="shared" si="125"/>
        <v>0.1</v>
      </c>
    </row>
    <row r="907" spans="1:19" s="139" customFormat="1" ht="12.95" customHeight="1">
      <c r="A907" s="20" t="s">
        <v>2029</v>
      </c>
      <c r="B907" s="21"/>
      <c r="C907" s="20">
        <v>48260.267</v>
      </c>
      <c r="D907" s="20">
        <v>3.0000000000000001E-3</v>
      </c>
      <c r="E907" s="139">
        <f t="shared" si="118"/>
        <v>17891.01090565087</v>
      </c>
      <c r="F907" s="139">
        <f t="shared" si="119"/>
        <v>17891</v>
      </c>
      <c r="G907" s="139">
        <f t="shared" si="124"/>
        <v>1.4801999997871462E-2</v>
      </c>
      <c r="I907" s="140">
        <f t="shared" ref="I907:I938" si="126">$G907</f>
        <v>1.4801999997871462E-2</v>
      </c>
      <c r="Q907" s="153">
        <f t="shared" si="120"/>
        <v>33241.767</v>
      </c>
      <c r="S907" s="21">
        <f t="shared" si="125"/>
        <v>0.1</v>
      </c>
    </row>
    <row r="908" spans="1:19" s="139" customFormat="1" ht="12.95" customHeight="1">
      <c r="A908" s="20" t="s">
        <v>2029</v>
      </c>
      <c r="B908" s="21"/>
      <c r="C908" s="20">
        <v>48260.267999999996</v>
      </c>
      <c r="D908" s="20"/>
      <c r="E908" s="139">
        <f t="shared" si="118"/>
        <v>17891.011642419606</v>
      </c>
      <c r="F908" s="139">
        <f t="shared" si="119"/>
        <v>17891</v>
      </c>
      <c r="G908" s="139">
        <f t="shared" si="124"/>
        <v>1.580199999443721E-2</v>
      </c>
      <c r="I908" s="140">
        <f t="shared" si="126"/>
        <v>1.580199999443721E-2</v>
      </c>
      <c r="Q908" s="153">
        <f t="shared" si="120"/>
        <v>33241.767999999996</v>
      </c>
      <c r="S908" s="21">
        <f t="shared" si="125"/>
        <v>0.1</v>
      </c>
    </row>
    <row r="909" spans="1:19" s="139" customFormat="1" ht="12.95" customHeight="1">
      <c r="A909" s="20" t="s">
        <v>2030</v>
      </c>
      <c r="B909" s="21"/>
      <c r="C909" s="20">
        <v>48477.432999999997</v>
      </c>
      <c r="D909" s="20">
        <v>3.0000000000000001E-3</v>
      </c>
      <c r="E909" s="139">
        <f t="shared" si="118"/>
        <v>18051.012025539349</v>
      </c>
      <c r="F909" s="139">
        <f t="shared" si="119"/>
        <v>18051</v>
      </c>
      <c r="G909" s="139">
        <f t="shared" si="124"/>
        <v>1.6321999995852821E-2</v>
      </c>
      <c r="I909" s="140">
        <f t="shared" si="126"/>
        <v>1.6321999995852821E-2</v>
      </c>
      <c r="Q909" s="153">
        <f t="shared" si="120"/>
        <v>33458.932999999997</v>
      </c>
      <c r="S909" s="21">
        <f t="shared" si="125"/>
        <v>0.1</v>
      </c>
    </row>
    <row r="910" spans="1:19" s="139" customFormat="1" ht="12.95" customHeight="1">
      <c r="A910" s="20" t="s">
        <v>1968</v>
      </c>
      <c r="B910" s="21"/>
      <c r="C910" s="20">
        <v>48478.79</v>
      </c>
      <c r="D910" s="20"/>
      <c r="E910" s="139">
        <f t="shared" si="118"/>
        <v>18052.011820717642</v>
      </c>
      <c r="F910" s="139">
        <f t="shared" si="119"/>
        <v>18052</v>
      </c>
      <c r="G910" s="139">
        <f t="shared" si="124"/>
        <v>1.6043999996327329E-2</v>
      </c>
      <c r="I910" s="140">
        <f t="shared" si="126"/>
        <v>1.6043999996327329E-2</v>
      </c>
      <c r="Q910" s="153">
        <f t="shared" si="120"/>
        <v>33460.29</v>
      </c>
      <c r="S910" s="21">
        <f t="shared" si="125"/>
        <v>0.1</v>
      </c>
    </row>
    <row r="911" spans="1:19" s="139" customFormat="1" ht="12.95" customHeight="1">
      <c r="A911" s="20" t="s">
        <v>1968</v>
      </c>
      <c r="B911" s="21"/>
      <c r="C911" s="20">
        <v>48482.862999999998</v>
      </c>
      <c r="D911" s="20"/>
      <c r="E911" s="139">
        <f t="shared" si="118"/>
        <v>18055.01267978999</v>
      </c>
      <c r="F911" s="139">
        <f t="shared" si="119"/>
        <v>18055</v>
      </c>
      <c r="G911" s="139">
        <f t="shared" si="124"/>
        <v>1.720999999815831E-2</v>
      </c>
      <c r="I911" s="140">
        <f t="shared" si="126"/>
        <v>1.720999999815831E-2</v>
      </c>
      <c r="Q911" s="153">
        <f t="shared" si="120"/>
        <v>33464.362999999998</v>
      </c>
      <c r="S911" s="21">
        <f t="shared" si="125"/>
        <v>0.1</v>
      </c>
    </row>
    <row r="912" spans="1:19" s="139" customFormat="1" ht="12.95" customHeight="1">
      <c r="A912" s="20" t="s">
        <v>2030</v>
      </c>
      <c r="B912" s="21"/>
      <c r="C912" s="20">
        <v>48496.434999999998</v>
      </c>
      <c r="D912" s="20">
        <v>6.0000000000000001E-3</v>
      </c>
      <c r="E912" s="139">
        <f t="shared" si="118"/>
        <v>18065.012105110374</v>
      </c>
      <c r="F912" s="139">
        <f t="shared" si="119"/>
        <v>18065</v>
      </c>
      <c r="G912" s="139">
        <f t="shared" si="124"/>
        <v>1.6429999996034894E-2</v>
      </c>
      <c r="I912" s="140">
        <f t="shared" si="126"/>
        <v>1.6429999996034894E-2</v>
      </c>
      <c r="Q912" s="153">
        <f t="shared" si="120"/>
        <v>33477.934999999998</v>
      </c>
      <c r="S912" s="21">
        <f t="shared" si="125"/>
        <v>0.1</v>
      </c>
    </row>
    <row r="913" spans="1:19" s="139" customFormat="1" ht="12.95" customHeight="1">
      <c r="A913" s="20" t="s">
        <v>1968</v>
      </c>
      <c r="B913" s="21"/>
      <c r="C913" s="20">
        <v>48508.652999999998</v>
      </c>
      <c r="D913" s="20"/>
      <c r="E913" s="139">
        <f t="shared" si="118"/>
        <v>18074.013945558683</v>
      </c>
      <c r="F913" s="139">
        <f t="shared" si="119"/>
        <v>18074</v>
      </c>
      <c r="G913" s="139">
        <f t="shared" si="124"/>
        <v>1.8927999997686129E-2</v>
      </c>
      <c r="I913" s="140">
        <f t="shared" si="126"/>
        <v>1.8927999997686129E-2</v>
      </c>
      <c r="Q913" s="153">
        <f t="shared" si="120"/>
        <v>33490.152999999998</v>
      </c>
      <c r="S913" s="21">
        <f t="shared" si="125"/>
        <v>0.1</v>
      </c>
    </row>
    <row r="914" spans="1:19" s="139" customFormat="1" ht="12.95" customHeight="1">
      <c r="A914" s="20" t="s">
        <v>2027</v>
      </c>
      <c r="B914" s="21"/>
      <c r="C914" s="20">
        <v>48530.372000000003</v>
      </c>
      <c r="D914" s="20">
        <v>4.0000000000000001E-3</v>
      </c>
      <c r="E914" s="139">
        <f t="shared" si="118"/>
        <v>18090.015825792507</v>
      </c>
      <c r="F914" s="139">
        <f t="shared" si="119"/>
        <v>18090</v>
      </c>
      <c r="G914" s="139">
        <f t="shared" si="124"/>
        <v>2.148000000306638E-2</v>
      </c>
      <c r="I914" s="140">
        <f t="shared" si="126"/>
        <v>2.148000000306638E-2</v>
      </c>
      <c r="Q914" s="153">
        <f t="shared" si="120"/>
        <v>33511.872000000003</v>
      </c>
      <c r="S914" s="21">
        <f t="shared" si="125"/>
        <v>0.1</v>
      </c>
    </row>
    <row r="915" spans="1:19" s="139" customFormat="1" ht="12.95" customHeight="1">
      <c r="A915" s="20" t="s">
        <v>1968</v>
      </c>
      <c r="B915" s="21"/>
      <c r="C915" s="20">
        <v>48531.726999999999</v>
      </c>
      <c r="D915" s="20"/>
      <c r="E915" s="139">
        <f t="shared" si="118"/>
        <v>18091.014147433318</v>
      </c>
      <c r="F915" s="139">
        <f t="shared" si="119"/>
        <v>18091</v>
      </c>
      <c r="G915" s="139">
        <f t="shared" si="124"/>
        <v>1.9201999995857477E-2</v>
      </c>
      <c r="I915" s="140">
        <f t="shared" si="126"/>
        <v>1.9201999995857477E-2</v>
      </c>
      <c r="Q915" s="153">
        <f t="shared" si="120"/>
        <v>33513.226999999999</v>
      </c>
      <c r="S915" s="21">
        <f t="shared" si="125"/>
        <v>0.1</v>
      </c>
    </row>
    <row r="916" spans="1:19" s="139" customFormat="1" ht="12.95" customHeight="1">
      <c r="A916" s="20" t="s">
        <v>2027</v>
      </c>
      <c r="B916" s="21"/>
      <c r="C916" s="20">
        <v>48534.438000000002</v>
      </c>
      <c r="D916" s="20">
        <v>4.0000000000000001E-3</v>
      </c>
      <c r="E916" s="139">
        <f t="shared" si="118"/>
        <v>18093.011527483686</v>
      </c>
      <c r="F916" s="139">
        <f t="shared" si="119"/>
        <v>18093</v>
      </c>
      <c r="G916" s="139">
        <f t="shared" si="124"/>
        <v>1.5645999999833293E-2</v>
      </c>
      <c r="I916" s="140">
        <f t="shared" si="126"/>
        <v>1.5645999999833293E-2</v>
      </c>
      <c r="Q916" s="153">
        <f t="shared" si="120"/>
        <v>33515.938000000002</v>
      </c>
      <c r="S916" s="21">
        <f t="shared" si="125"/>
        <v>0.1</v>
      </c>
    </row>
    <row r="917" spans="1:19" s="139" customFormat="1" ht="12.95" customHeight="1">
      <c r="A917" s="20" t="s">
        <v>2031</v>
      </c>
      <c r="B917" s="21"/>
      <c r="C917" s="20">
        <v>48535.8</v>
      </c>
      <c r="D917" s="20"/>
      <c r="E917" s="139">
        <f t="shared" ref="E917:E980" si="127">+(C917-C$7)/C$8</f>
        <v>18094.01500650567</v>
      </c>
      <c r="F917" s="139">
        <f t="shared" ref="F917:F980" si="128">ROUND(2*E917,0)/2</f>
        <v>18094</v>
      </c>
      <c r="G917" s="139">
        <f t="shared" si="124"/>
        <v>2.0367999997688457E-2</v>
      </c>
      <c r="I917" s="140">
        <f t="shared" si="126"/>
        <v>2.0367999997688457E-2</v>
      </c>
      <c r="Q917" s="153">
        <f t="shared" si="120"/>
        <v>33517.300000000003</v>
      </c>
      <c r="S917" s="21">
        <f t="shared" si="125"/>
        <v>0.1</v>
      </c>
    </row>
    <row r="918" spans="1:19" s="139" customFormat="1" ht="12.95" customHeight="1">
      <c r="A918" s="20" t="s">
        <v>1968</v>
      </c>
      <c r="B918" s="21"/>
      <c r="C918" s="20">
        <v>48546.656000000003</v>
      </c>
      <c r="D918" s="20"/>
      <c r="E918" s="139">
        <f t="shared" si="127"/>
        <v>18102.013367931995</v>
      </c>
      <c r="F918" s="139">
        <f t="shared" si="128"/>
        <v>18102</v>
      </c>
      <c r="G918" s="139">
        <f t="shared" si="124"/>
        <v>1.8144000001484528E-2</v>
      </c>
      <c r="I918" s="140">
        <f t="shared" si="126"/>
        <v>1.8144000001484528E-2</v>
      </c>
      <c r="Q918" s="153">
        <f t="shared" si="120"/>
        <v>33528.156000000003</v>
      </c>
      <c r="S918" s="21">
        <f t="shared" si="125"/>
        <v>0.1</v>
      </c>
    </row>
    <row r="919" spans="1:19" s="139" customFormat="1" ht="12.95" customHeight="1">
      <c r="A919" s="20" t="s">
        <v>2032</v>
      </c>
      <c r="B919" s="21"/>
      <c r="C919" s="20">
        <v>48564.298999999999</v>
      </c>
      <c r="D919" s="20"/>
      <c r="E919" s="139">
        <f t="shared" si="127"/>
        <v>18115.012178787249</v>
      </c>
      <c r="F919" s="139">
        <f t="shared" si="128"/>
        <v>18115</v>
      </c>
      <c r="G919" s="139">
        <f t="shared" si="124"/>
        <v>1.6529999993508682E-2</v>
      </c>
      <c r="I919" s="140">
        <f t="shared" si="126"/>
        <v>1.6529999993508682E-2</v>
      </c>
      <c r="Q919" s="153">
        <f t="shared" si="120"/>
        <v>33545.798999999999</v>
      </c>
      <c r="S919" s="21">
        <f t="shared" si="125"/>
        <v>0.1</v>
      </c>
    </row>
    <row r="920" spans="1:19" s="139" customFormat="1" ht="12.95" customHeight="1">
      <c r="A920" s="20" t="s">
        <v>2027</v>
      </c>
      <c r="B920" s="21"/>
      <c r="C920" s="20">
        <v>48564.300999999999</v>
      </c>
      <c r="D920" s="20">
        <v>3.0000000000000001E-3</v>
      </c>
      <c r="E920" s="139">
        <f t="shared" si="127"/>
        <v>18115.013652324724</v>
      </c>
      <c r="F920" s="139">
        <f t="shared" si="128"/>
        <v>18115</v>
      </c>
      <c r="G920" s="139">
        <f t="shared" si="124"/>
        <v>1.8529999993916135E-2</v>
      </c>
      <c r="I920" s="140">
        <f t="shared" si="126"/>
        <v>1.8529999993916135E-2</v>
      </c>
      <c r="Q920" s="153">
        <f t="shared" si="120"/>
        <v>33545.800999999999</v>
      </c>
      <c r="S920" s="21">
        <f t="shared" si="125"/>
        <v>0.1</v>
      </c>
    </row>
    <row r="921" spans="1:19" s="139" customFormat="1" ht="12.95" customHeight="1">
      <c r="A921" s="20" t="s">
        <v>2027</v>
      </c>
      <c r="B921" s="21"/>
      <c r="C921" s="20">
        <v>48564.305</v>
      </c>
      <c r="D921" s="20">
        <v>5.0000000000000001E-3</v>
      </c>
      <c r="E921" s="139">
        <f t="shared" si="127"/>
        <v>18115.016599399682</v>
      </c>
      <c r="F921" s="139">
        <f t="shared" si="128"/>
        <v>18115</v>
      </c>
      <c r="G921" s="139">
        <f t="shared" si="124"/>
        <v>2.2529999994731043E-2</v>
      </c>
      <c r="I921" s="140">
        <f t="shared" si="126"/>
        <v>2.2529999994731043E-2</v>
      </c>
      <c r="Q921" s="153">
        <f t="shared" ref="Q921:Q984" si="129">+C921-15018.5</f>
        <v>33545.805</v>
      </c>
      <c r="S921" s="21">
        <f t="shared" si="125"/>
        <v>0.1</v>
      </c>
    </row>
    <row r="922" spans="1:19" s="139" customFormat="1" ht="12.95" customHeight="1">
      <c r="A922" s="20" t="s">
        <v>2032</v>
      </c>
      <c r="B922" s="21"/>
      <c r="C922" s="20">
        <v>48587.375</v>
      </c>
      <c r="D922" s="20"/>
      <c r="E922" s="139">
        <f t="shared" si="127"/>
        <v>18132.013854199362</v>
      </c>
      <c r="F922" s="139">
        <f t="shared" si="128"/>
        <v>18132</v>
      </c>
      <c r="G922" s="139">
        <f t="shared" si="124"/>
        <v>1.8803999999363441E-2</v>
      </c>
      <c r="I922" s="140">
        <f t="shared" si="126"/>
        <v>1.8803999999363441E-2</v>
      </c>
      <c r="Q922" s="153">
        <f t="shared" si="129"/>
        <v>33568.875</v>
      </c>
      <c r="S922" s="21">
        <f t="shared" si="125"/>
        <v>0.1</v>
      </c>
    </row>
    <row r="923" spans="1:19" s="139" customFormat="1" ht="12.95" customHeight="1">
      <c r="A923" s="20" t="s">
        <v>2032</v>
      </c>
      <c r="B923" s="21"/>
      <c r="C923" s="20">
        <v>48598.235999999997</v>
      </c>
      <c r="D923" s="20">
        <v>4.0000000000000001E-3</v>
      </c>
      <c r="E923" s="139">
        <f t="shared" si="127"/>
        <v>18140.015899469377</v>
      </c>
      <c r="F923" s="139">
        <f t="shared" si="128"/>
        <v>18140</v>
      </c>
      <c r="G923" s="139">
        <f t="shared" ref="G923:G954" si="130">+C923-(C$7+F923*C$8)</f>
        <v>2.1579999993264209E-2</v>
      </c>
      <c r="I923" s="140">
        <f t="shared" si="126"/>
        <v>2.1579999993264209E-2</v>
      </c>
      <c r="Q923" s="153">
        <f t="shared" si="129"/>
        <v>33579.735999999997</v>
      </c>
      <c r="S923" s="21">
        <f t="shared" ref="S923:S950" si="131">S$15</f>
        <v>0.1</v>
      </c>
    </row>
    <row r="924" spans="1:19" s="139" customFormat="1" ht="12.95" customHeight="1">
      <c r="A924" s="20" t="s">
        <v>2031</v>
      </c>
      <c r="B924" s="21"/>
      <c r="C924" s="20">
        <v>48603.661999999997</v>
      </c>
      <c r="D924" s="20"/>
      <c r="E924" s="139">
        <f t="shared" si="127"/>
        <v>18144.013606645061</v>
      </c>
      <c r="F924" s="139">
        <f t="shared" si="128"/>
        <v>18144</v>
      </c>
      <c r="G924" s="139">
        <f t="shared" si="130"/>
        <v>1.8467999994754791E-2</v>
      </c>
      <c r="I924" s="140">
        <f t="shared" si="126"/>
        <v>1.8467999994754791E-2</v>
      </c>
      <c r="Q924" s="153">
        <f t="shared" si="129"/>
        <v>33585.161999999997</v>
      </c>
      <c r="S924" s="21">
        <f t="shared" si="131"/>
        <v>0.1</v>
      </c>
    </row>
    <row r="925" spans="1:19" s="139" customFormat="1" ht="12.95" customHeight="1">
      <c r="A925" s="20" t="s">
        <v>2032</v>
      </c>
      <c r="B925" s="21"/>
      <c r="C925" s="20">
        <v>48621.311000000002</v>
      </c>
      <c r="D925" s="20"/>
      <c r="E925" s="139">
        <f t="shared" si="127"/>
        <v>18157.016838112751</v>
      </c>
      <c r="F925" s="139">
        <f t="shared" si="128"/>
        <v>18157</v>
      </c>
      <c r="G925" s="139">
        <f t="shared" si="130"/>
        <v>2.2854000002553221E-2</v>
      </c>
      <c r="I925" s="140">
        <f t="shared" si="126"/>
        <v>2.2854000002553221E-2</v>
      </c>
      <c r="Q925" s="153">
        <f t="shared" si="129"/>
        <v>33602.811000000002</v>
      </c>
      <c r="S925" s="21">
        <f t="shared" si="131"/>
        <v>0.1</v>
      </c>
    </row>
    <row r="926" spans="1:19" s="139" customFormat="1" ht="12.95" customHeight="1">
      <c r="A926" s="20" t="s">
        <v>2032</v>
      </c>
      <c r="B926" s="21"/>
      <c r="C926" s="20">
        <v>48625.379000000001</v>
      </c>
      <c r="D926" s="20">
        <v>5.0000000000000001E-3</v>
      </c>
      <c r="E926" s="139">
        <f t="shared" si="127"/>
        <v>18160.01401334141</v>
      </c>
      <c r="F926" s="139">
        <f t="shared" si="128"/>
        <v>18160</v>
      </c>
      <c r="G926" s="139">
        <f t="shared" si="130"/>
        <v>1.9019999999727588E-2</v>
      </c>
      <c r="I926" s="140">
        <f t="shared" si="126"/>
        <v>1.9019999999727588E-2</v>
      </c>
      <c r="Q926" s="153">
        <f t="shared" si="129"/>
        <v>33606.879000000001</v>
      </c>
      <c r="S926" s="21">
        <f t="shared" si="131"/>
        <v>0.1</v>
      </c>
    </row>
    <row r="927" spans="1:19" s="139" customFormat="1" ht="12.95" customHeight="1">
      <c r="A927" s="20" t="s">
        <v>2031</v>
      </c>
      <c r="B927" s="21"/>
      <c r="C927" s="20">
        <v>48656.597000000002</v>
      </c>
      <c r="D927" s="20"/>
      <c r="E927" s="139">
        <f t="shared" si="127"/>
        <v>18183.014459823265</v>
      </c>
      <c r="F927" s="139">
        <f t="shared" si="128"/>
        <v>18183</v>
      </c>
      <c r="G927" s="139">
        <f t="shared" si="130"/>
        <v>1.9626000001153443E-2</v>
      </c>
      <c r="I927" s="140">
        <f t="shared" si="126"/>
        <v>1.9626000001153443E-2</v>
      </c>
      <c r="Q927" s="153">
        <f t="shared" si="129"/>
        <v>33638.097000000002</v>
      </c>
      <c r="S927" s="21">
        <f t="shared" si="131"/>
        <v>0.1</v>
      </c>
    </row>
    <row r="928" spans="1:19" s="139" customFormat="1" ht="12.95" customHeight="1">
      <c r="A928" s="20" t="s">
        <v>2031</v>
      </c>
      <c r="B928" s="21"/>
      <c r="C928" s="20">
        <v>48675.597999999998</v>
      </c>
      <c r="D928" s="20"/>
      <c r="E928" s="139">
        <f t="shared" si="127"/>
        <v>18197.013802625548</v>
      </c>
      <c r="F928" s="139">
        <f t="shared" si="128"/>
        <v>18197</v>
      </c>
      <c r="G928" s="139">
        <f t="shared" si="130"/>
        <v>1.8733999997493811E-2</v>
      </c>
      <c r="I928" s="140">
        <f t="shared" si="126"/>
        <v>1.8733999997493811E-2</v>
      </c>
      <c r="Q928" s="153">
        <f t="shared" si="129"/>
        <v>33657.097999999998</v>
      </c>
      <c r="S928" s="21">
        <f t="shared" si="131"/>
        <v>0.1</v>
      </c>
    </row>
    <row r="929" spans="1:19" s="139" customFormat="1" ht="12.95" customHeight="1">
      <c r="A929" s="20" t="s">
        <v>2033</v>
      </c>
      <c r="B929" s="21"/>
      <c r="C929" s="20">
        <v>48838.472000000002</v>
      </c>
      <c r="D929" s="20">
        <v>4.0000000000000001E-3</v>
      </c>
      <c r="E929" s="139">
        <f t="shared" si="127"/>
        <v>18317.014274157544</v>
      </c>
      <c r="F929" s="139">
        <f t="shared" si="128"/>
        <v>18317</v>
      </c>
      <c r="G929" s="139">
        <f t="shared" si="130"/>
        <v>1.9374000003153924E-2</v>
      </c>
      <c r="I929" s="140">
        <f t="shared" si="126"/>
        <v>1.9374000003153924E-2</v>
      </c>
      <c r="Q929" s="153">
        <f t="shared" si="129"/>
        <v>33819.972000000002</v>
      </c>
      <c r="S929" s="21">
        <f t="shared" si="131"/>
        <v>0.1</v>
      </c>
    </row>
    <row r="930" spans="1:19" s="139" customFormat="1" ht="12.95" customHeight="1">
      <c r="A930" s="20" t="s">
        <v>2033</v>
      </c>
      <c r="B930" s="21"/>
      <c r="C930" s="20">
        <v>48872.411999999997</v>
      </c>
      <c r="D930" s="20">
        <v>5.0000000000000001E-3</v>
      </c>
      <c r="E930" s="139">
        <f t="shared" si="127"/>
        <v>18342.020205145884</v>
      </c>
      <c r="F930" s="139">
        <f t="shared" si="128"/>
        <v>18342</v>
      </c>
      <c r="G930" s="139">
        <f t="shared" si="130"/>
        <v>2.7423999999882653E-2</v>
      </c>
      <c r="I930" s="140">
        <f t="shared" si="126"/>
        <v>2.7423999999882653E-2</v>
      </c>
      <c r="Q930" s="153">
        <f t="shared" si="129"/>
        <v>33853.911999999997</v>
      </c>
      <c r="S930" s="21">
        <f t="shared" si="131"/>
        <v>0.1</v>
      </c>
    </row>
    <row r="931" spans="1:19" s="139" customFormat="1" ht="12.95" customHeight="1">
      <c r="A931" s="20" t="s">
        <v>2031</v>
      </c>
      <c r="B931" s="21"/>
      <c r="C931" s="20">
        <v>48873.758999999998</v>
      </c>
      <c r="D931" s="20"/>
      <c r="E931" s="139">
        <f t="shared" si="127"/>
        <v>18343.01263263679</v>
      </c>
      <c r="F931" s="139">
        <f t="shared" si="128"/>
        <v>18343</v>
      </c>
      <c r="G931" s="139">
        <f t="shared" si="130"/>
        <v>1.7145999998319894E-2</v>
      </c>
      <c r="I931" s="140">
        <f t="shared" si="126"/>
        <v>1.7145999998319894E-2</v>
      </c>
      <c r="Q931" s="153">
        <f t="shared" si="129"/>
        <v>33855.258999999998</v>
      </c>
      <c r="S931" s="21">
        <f t="shared" si="131"/>
        <v>0.1</v>
      </c>
    </row>
    <row r="932" spans="1:19" s="139" customFormat="1" ht="12.95" customHeight="1">
      <c r="A932" s="20" t="s">
        <v>2031</v>
      </c>
      <c r="B932" s="21"/>
      <c r="C932" s="20">
        <v>48888.694000000003</v>
      </c>
      <c r="D932" s="20"/>
      <c r="E932" s="139">
        <f t="shared" si="127"/>
        <v>18354.0162737479</v>
      </c>
      <c r="F932" s="139">
        <f t="shared" si="128"/>
        <v>18354</v>
      </c>
      <c r="G932" s="139">
        <f t="shared" si="130"/>
        <v>2.2087999997893348E-2</v>
      </c>
      <c r="I932" s="140">
        <f t="shared" si="126"/>
        <v>2.2087999997893348E-2</v>
      </c>
      <c r="Q932" s="153">
        <f t="shared" si="129"/>
        <v>33870.194000000003</v>
      </c>
      <c r="S932" s="21">
        <f t="shared" si="131"/>
        <v>0.1</v>
      </c>
    </row>
    <row r="933" spans="1:19" s="139" customFormat="1" ht="12.95" customHeight="1">
      <c r="A933" s="20" t="s">
        <v>2031</v>
      </c>
      <c r="B933" s="21"/>
      <c r="C933" s="20">
        <v>48888.696000000004</v>
      </c>
      <c r="D933" s="20"/>
      <c r="E933" s="139">
        <f t="shared" si="127"/>
        <v>18354.017747285379</v>
      </c>
      <c r="F933" s="139">
        <f t="shared" si="128"/>
        <v>18354</v>
      </c>
      <c r="G933" s="139">
        <f t="shared" si="130"/>
        <v>2.4087999998300802E-2</v>
      </c>
      <c r="I933" s="140">
        <f t="shared" si="126"/>
        <v>2.4087999998300802E-2</v>
      </c>
      <c r="Q933" s="153">
        <f t="shared" si="129"/>
        <v>33870.196000000004</v>
      </c>
      <c r="S933" s="21">
        <f t="shared" si="131"/>
        <v>0.1</v>
      </c>
    </row>
    <row r="934" spans="1:19" s="139" customFormat="1" ht="12.95" customHeight="1">
      <c r="A934" s="20" t="s">
        <v>2033</v>
      </c>
      <c r="B934" s="21"/>
      <c r="C934" s="20">
        <v>48891.415000000001</v>
      </c>
      <c r="D934" s="20">
        <v>3.0000000000000001E-3</v>
      </c>
      <c r="E934" s="139">
        <f t="shared" si="127"/>
        <v>18356.021021485649</v>
      </c>
      <c r="F934" s="139">
        <f t="shared" si="128"/>
        <v>18356</v>
      </c>
      <c r="G934" s="139">
        <f t="shared" si="130"/>
        <v>2.8532000003906433E-2</v>
      </c>
      <c r="I934" s="140">
        <f t="shared" si="126"/>
        <v>2.8532000003906433E-2</v>
      </c>
      <c r="Q934" s="153">
        <f t="shared" si="129"/>
        <v>33872.915000000001</v>
      </c>
      <c r="S934" s="21">
        <f t="shared" si="131"/>
        <v>0.1</v>
      </c>
    </row>
    <row r="935" spans="1:19" s="139" customFormat="1" ht="12.95" customHeight="1">
      <c r="A935" s="20" t="s">
        <v>2031</v>
      </c>
      <c r="B935" s="21"/>
      <c r="C935" s="20">
        <v>48896.838000000003</v>
      </c>
      <c r="D935" s="20"/>
      <c r="E935" s="139">
        <f t="shared" si="127"/>
        <v>18360.016518355122</v>
      </c>
      <c r="F935" s="139">
        <f t="shared" si="128"/>
        <v>18360</v>
      </c>
      <c r="G935" s="139">
        <f t="shared" si="130"/>
        <v>2.2420000001147855E-2</v>
      </c>
      <c r="I935" s="140">
        <f t="shared" si="126"/>
        <v>2.2420000001147855E-2</v>
      </c>
      <c r="Q935" s="153">
        <f t="shared" si="129"/>
        <v>33878.338000000003</v>
      </c>
      <c r="S935" s="21">
        <f t="shared" si="131"/>
        <v>0.1</v>
      </c>
    </row>
    <row r="936" spans="1:19" s="139" customFormat="1" ht="12.95" customHeight="1">
      <c r="A936" s="20" t="s">
        <v>2031</v>
      </c>
      <c r="B936" s="21"/>
      <c r="C936" s="20">
        <v>48922.627999999997</v>
      </c>
      <c r="D936" s="20"/>
      <c r="E936" s="139">
        <f t="shared" si="127"/>
        <v>18379.017784123811</v>
      </c>
      <c r="F936" s="139">
        <f t="shared" si="128"/>
        <v>18379</v>
      </c>
      <c r="G936" s="139">
        <f t="shared" si="130"/>
        <v>2.4137999993399717E-2</v>
      </c>
      <c r="I936" s="140">
        <f t="shared" si="126"/>
        <v>2.4137999993399717E-2</v>
      </c>
      <c r="Q936" s="153">
        <f t="shared" si="129"/>
        <v>33904.127999999997</v>
      </c>
      <c r="S936" s="21">
        <f t="shared" si="131"/>
        <v>0.1</v>
      </c>
    </row>
    <row r="937" spans="1:19" s="139" customFormat="1" ht="12.95" customHeight="1">
      <c r="A937" s="20" t="s">
        <v>2034</v>
      </c>
      <c r="B937" s="21"/>
      <c r="C937" s="20">
        <v>49001.351999999999</v>
      </c>
      <c r="D937" s="20">
        <v>4.0000000000000001E-3</v>
      </c>
      <c r="E937" s="139">
        <f t="shared" si="127"/>
        <v>18437.019166301965</v>
      </c>
      <c r="F937" s="139">
        <f t="shared" si="128"/>
        <v>18437</v>
      </c>
      <c r="G937" s="139">
        <f t="shared" si="130"/>
        <v>2.601400000276044E-2</v>
      </c>
      <c r="I937" s="140">
        <f t="shared" si="126"/>
        <v>2.601400000276044E-2</v>
      </c>
      <c r="Q937" s="153">
        <f t="shared" si="129"/>
        <v>33982.851999999999</v>
      </c>
      <c r="S937" s="21">
        <f t="shared" si="131"/>
        <v>0.1</v>
      </c>
    </row>
    <row r="938" spans="1:19" s="139" customFormat="1" ht="12.95" customHeight="1">
      <c r="A938" s="20" t="s">
        <v>2034</v>
      </c>
      <c r="B938" s="21"/>
      <c r="C938" s="20">
        <v>49009.498</v>
      </c>
      <c r="D938" s="20">
        <v>4.0000000000000001E-3</v>
      </c>
      <c r="E938" s="139">
        <f t="shared" si="127"/>
        <v>18443.020884446665</v>
      </c>
      <c r="F938" s="139">
        <f t="shared" si="128"/>
        <v>18443</v>
      </c>
      <c r="G938" s="139">
        <f t="shared" si="130"/>
        <v>2.8345999999146443E-2</v>
      </c>
      <c r="I938" s="140">
        <f t="shared" si="126"/>
        <v>2.8345999999146443E-2</v>
      </c>
      <c r="Q938" s="153">
        <f t="shared" si="129"/>
        <v>33990.998</v>
      </c>
      <c r="S938" s="21">
        <f t="shared" si="131"/>
        <v>0.1</v>
      </c>
    </row>
    <row r="939" spans="1:19" s="139" customFormat="1" ht="12.95" customHeight="1">
      <c r="A939" s="20" t="s">
        <v>2031</v>
      </c>
      <c r="B939" s="21"/>
      <c r="C939" s="20">
        <v>49013.567999999999</v>
      </c>
      <c r="D939" s="20"/>
      <c r="E939" s="139">
        <f t="shared" si="127"/>
        <v>18446.019533212799</v>
      </c>
      <c r="F939" s="139">
        <f t="shared" si="128"/>
        <v>18446</v>
      </c>
      <c r="G939" s="139">
        <f t="shared" si="130"/>
        <v>2.6511999996728264E-2</v>
      </c>
      <c r="I939" s="140">
        <f t="shared" ref="I939:I950" si="132">$G939</f>
        <v>2.6511999996728264E-2</v>
      </c>
      <c r="Q939" s="153">
        <f t="shared" si="129"/>
        <v>33995.067999999999</v>
      </c>
      <c r="S939" s="21">
        <f t="shared" si="131"/>
        <v>0.1</v>
      </c>
    </row>
    <row r="940" spans="1:19" s="139" customFormat="1" ht="12.95" customHeight="1">
      <c r="A940" s="20" t="s">
        <v>2031</v>
      </c>
      <c r="B940" s="21"/>
      <c r="C940" s="20">
        <v>49017.64</v>
      </c>
      <c r="D940" s="20"/>
      <c r="E940" s="139">
        <f t="shared" si="127"/>
        <v>18449.019655516408</v>
      </c>
      <c r="F940" s="139">
        <f t="shared" si="128"/>
        <v>18449</v>
      </c>
      <c r="G940" s="139">
        <f t="shared" si="130"/>
        <v>2.6677999994717538E-2</v>
      </c>
      <c r="I940" s="140">
        <f t="shared" si="132"/>
        <v>2.6677999994717538E-2</v>
      </c>
      <c r="Q940" s="153">
        <f t="shared" si="129"/>
        <v>33999.14</v>
      </c>
      <c r="S940" s="21">
        <f t="shared" si="131"/>
        <v>0.1</v>
      </c>
    </row>
    <row r="941" spans="1:19" s="139" customFormat="1" ht="12.95" customHeight="1">
      <c r="A941" s="20" t="s">
        <v>2031</v>
      </c>
      <c r="B941" s="21"/>
      <c r="C941" s="20">
        <v>49036.639000000003</v>
      </c>
      <c r="D941" s="20"/>
      <c r="E941" s="139">
        <f t="shared" si="127"/>
        <v>18463.017524781219</v>
      </c>
      <c r="F941" s="139">
        <f t="shared" si="128"/>
        <v>18463</v>
      </c>
      <c r="G941" s="139">
        <f t="shared" si="130"/>
        <v>2.378599999792641E-2</v>
      </c>
      <c r="I941" s="140">
        <f t="shared" si="132"/>
        <v>2.378599999792641E-2</v>
      </c>
      <c r="Q941" s="153">
        <f t="shared" si="129"/>
        <v>34018.139000000003</v>
      </c>
      <c r="S941" s="21">
        <f t="shared" si="131"/>
        <v>0.1</v>
      </c>
    </row>
    <row r="942" spans="1:19" s="139" customFormat="1" ht="12.95" customHeight="1">
      <c r="A942" s="20" t="s">
        <v>2031</v>
      </c>
      <c r="B942" s="21"/>
      <c r="C942" s="20">
        <v>49158.794999999998</v>
      </c>
      <c r="D942" s="20"/>
      <c r="E942" s="139">
        <f t="shared" si="127"/>
        <v>18553.018246814579</v>
      </c>
      <c r="F942" s="139">
        <f t="shared" si="128"/>
        <v>18553</v>
      </c>
      <c r="G942" s="139">
        <f t="shared" si="130"/>
        <v>2.4766000002273358E-2</v>
      </c>
      <c r="I942" s="140">
        <f t="shared" si="132"/>
        <v>2.4766000002273358E-2</v>
      </c>
      <c r="Q942" s="153">
        <f t="shared" si="129"/>
        <v>34140.294999999998</v>
      </c>
      <c r="S942" s="21">
        <f t="shared" si="131"/>
        <v>0.1</v>
      </c>
    </row>
    <row r="943" spans="1:19" s="139" customFormat="1" ht="12.95" customHeight="1">
      <c r="A943" s="20" t="s">
        <v>2028</v>
      </c>
      <c r="B943" s="21"/>
      <c r="C943" s="20">
        <v>49214.444000000003</v>
      </c>
      <c r="D943" s="20"/>
      <c r="E943" s="139">
        <f t="shared" si="127"/>
        <v>18594.018690349363</v>
      </c>
      <c r="F943" s="139">
        <f t="shared" si="128"/>
        <v>18594</v>
      </c>
      <c r="G943" s="139">
        <f t="shared" si="130"/>
        <v>2.536800000234507E-2</v>
      </c>
      <c r="I943" s="140">
        <f t="shared" si="132"/>
        <v>2.536800000234507E-2</v>
      </c>
      <c r="Q943" s="153">
        <f t="shared" si="129"/>
        <v>34195.944000000003</v>
      </c>
      <c r="S943" s="21">
        <f t="shared" si="131"/>
        <v>0.1</v>
      </c>
    </row>
    <row r="944" spans="1:19" s="139" customFormat="1" ht="12.95" customHeight="1">
      <c r="A944" s="20" t="s">
        <v>2028</v>
      </c>
      <c r="B944" s="21"/>
      <c r="C944" s="20">
        <v>49214.447</v>
      </c>
      <c r="D944" s="20"/>
      <c r="E944" s="139">
        <f t="shared" si="127"/>
        <v>18594.020900655578</v>
      </c>
      <c r="F944" s="139">
        <f t="shared" si="128"/>
        <v>18594</v>
      </c>
      <c r="G944" s="139">
        <f t="shared" si="130"/>
        <v>2.8367999999318272E-2</v>
      </c>
      <c r="I944" s="140">
        <f t="shared" si="132"/>
        <v>2.8367999999318272E-2</v>
      </c>
      <c r="Q944" s="153">
        <f t="shared" si="129"/>
        <v>34195.947</v>
      </c>
      <c r="S944" s="21">
        <f t="shared" si="131"/>
        <v>0.1</v>
      </c>
    </row>
    <row r="945" spans="1:19" s="139" customFormat="1" ht="12.95" customHeight="1">
      <c r="A945" s="20" t="s">
        <v>2028</v>
      </c>
      <c r="B945" s="21"/>
      <c r="C945" s="20">
        <v>49214.447999999997</v>
      </c>
      <c r="D945" s="20"/>
      <c r="E945" s="139">
        <f t="shared" si="127"/>
        <v>18594.021637424314</v>
      </c>
      <c r="F945" s="139">
        <f t="shared" si="128"/>
        <v>18594</v>
      </c>
      <c r="G945" s="139">
        <f t="shared" si="130"/>
        <v>2.936799999588402E-2</v>
      </c>
      <c r="I945" s="140">
        <f t="shared" si="132"/>
        <v>2.936799999588402E-2</v>
      </c>
      <c r="Q945" s="153">
        <f t="shared" si="129"/>
        <v>34195.947999999997</v>
      </c>
      <c r="S945" s="21">
        <f t="shared" si="131"/>
        <v>0.1</v>
      </c>
    </row>
    <row r="946" spans="1:19" s="139" customFormat="1" ht="12.95" customHeight="1">
      <c r="A946" s="20" t="s">
        <v>2035</v>
      </c>
      <c r="B946" s="21"/>
      <c r="C946" s="20">
        <v>49214.453000000001</v>
      </c>
      <c r="D946" s="20"/>
      <c r="E946" s="139">
        <f t="shared" si="127"/>
        <v>18594.025321268011</v>
      </c>
      <c r="F946" s="139">
        <f t="shared" si="128"/>
        <v>18594</v>
      </c>
      <c r="G946" s="139">
        <f t="shared" si="130"/>
        <v>3.4368000000540633E-2</v>
      </c>
      <c r="I946" s="140">
        <f t="shared" si="132"/>
        <v>3.4368000000540633E-2</v>
      </c>
      <c r="Q946" s="153">
        <f t="shared" si="129"/>
        <v>34195.953000000001</v>
      </c>
      <c r="S946" s="21">
        <f t="shared" si="131"/>
        <v>0.1</v>
      </c>
    </row>
    <row r="947" spans="1:19" s="139" customFormat="1" ht="12.95" customHeight="1">
      <c r="A947" s="20" t="s">
        <v>2028</v>
      </c>
      <c r="B947" s="21"/>
      <c r="C947" s="20">
        <v>49214.453999999998</v>
      </c>
      <c r="D947" s="20"/>
      <c r="E947" s="139">
        <f t="shared" si="127"/>
        <v>18594.026058036747</v>
      </c>
      <c r="F947" s="139">
        <f t="shared" si="128"/>
        <v>18594</v>
      </c>
      <c r="G947" s="139">
        <f t="shared" si="130"/>
        <v>3.5367999997106381E-2</v>
      </c>
      <c r="I947" s="140">
        <f t="shared" si="132"/>
        <v>3.5367999997106381E-2</v>
      </c>
      <c r="Q947" s="153">
        <f t="shared" si="129"/>
        <v>34195.953999999998</v>
      </c>
      <c r="S947" s="21">
        <f t="shared" si="131"/>
        <v>0.1</v>
      </c>
    </row>
    <row r="948" spans="1:19" s="139" customFormat="1" ht="12.95" customHeight="1">
      <c r="A948" s="20" t="s">
        <v>2036</v>
      </c>
      <c r="B948" s="21"/>
      <c r="C948" s="20">
        <v>49229.377</v>
      </c>
      <c r="D948" s="20">
        <v>4.0000000000000001E-3</v>
      </c>
      <c r="E948" s="139">
        <f t="shared" si="127"/>
        <v>18605.020857922991</v>
      </c>
      <c r="F948" s="139">
        <f t="shared" si="128"/>
        <v>18605</v>
      </c>
      <c r="G948" s="139">
        <f t="shared" si="130"/>
        <v>2.8310000001511071E-2</v>
      </c>
      <c r="I948" s="140">
        <f t="shared" si="132"/>
        <v>2.8310000001511071E-2</v>
      </c>
      <c r="Q948" s="153">
        <f t="shared" si="129"/>
        <v>34210.877</v>
      </c>
      <c r="S948" s="21">
        <f t="shared" si="131"/>
        <v>0.1</v>
      </c>
    </row>
    <row r="949" spans="1:19" s="139" customFormat="1" ht="12.95" customHeight="1">
      <c r="A949" s="20" t="s">
        <v>2031</v>
      </c>
      <c r="B949" s="21"/>
      <c r="C949" s="20">
        <v>49241.595000000001</v>
      </c>
      <c r="D949" s="20"/>
      <c r="E949" s="139">
        <f t="shared" si="127"/>
        <v>18614.0226983713</v>
      </c>
      <c r="F949" s="139">
        <f t="shared" si="128"/>
        <v>18614</v>
      </c>
      <c r="G949" s="139">
        <f t="shared" si="130"/>
        <v>3.0807999995886348E-2</v>
      </c>
      <c r="I949" s="140">
        <f t="shared" si="132"/>
        <v>3.0807999995886348E-2</v>
      </c>
      <c r="Q949" s="153">
        <f t="shared" si="129"/>
        <v>34223.095000000001</v>
      </c>
      <c r="S949" s="21">
        <f t="shared" si="131"/>
        <v>0.1</v>
      </c>
    </row>
    <row r="950" spans="1:19" s="139" customFormat="1" ht="12.95" customHeight="1">
      <c r="A950" s="20" t="s">
        <v>2031</v>
      </c>
      <c r="B950" s="21"/>
      <c r="C950" s="20">
        <v>49283.669000000002</v>
      </c>
      <c r="D950" s="20"/>
      <c r="E950" s="139">
        <f t="shared" si="127"/>
        <v>18645.021506279481</v>
      </c>
      <c r="F950" s="139">
        <f t="shared" si="128"/>
        <v>18645</v>
      </c>
      <c r="G950" s="139">
        <f t="shared" si="130"/>
        <v>2.9190000001108274E-2</v>
      </c>
      <c r="I950" s="140">
        <f t="shared" si="132"/>
        <v>2.9190000001108274E-2</v>
      </c>
      <c r="Q950" s="153">
        <f t="shared" si="129"/>
        <v>34265.169000000002</v>
      </c>
      <c r="S950" s="21">
        <f t="shared" si="131"/>
        <v>0.1</v>
      </c>
    </row>
    <row r="951" spans="1:19" s="139" customFormat="1" ht="12.95" customHeight="1">
      <c r="A951" s="49" t="s">
        <v>2037</v>
      </c>
      <c r="B951" s="50" t="s">
        <v>2053</v>
      </c>
      <c r="C951" s="49">
        <v>49313.533600000002</v>
      </c>
      <c r="D951" s="49">
        <v>1E-4</v>
      </c>
      <c r="E951" s="139">
        <f t="shared" si="127"/>
        <v>18667.024809950504</v>
      </c>
      <c r="F951" s="139">
        <f t="shared" si="128"/>
        <v>18667</v>
      </c>
      <c r="G951" s="139">
        <f t="shared" si="130"/>
        <v>3.3673999998427462E-2</v>
      </c>
      <c r="I951" s="140"/>
      <c r="K951" s="139">
        <f>$G951</f>
        <v>3.3673999998427462E-2</v>
      </c>
      <c r="Q951" s="153">
        <f t="shared" si="129"/>
        <v>34295.033600000002</v>
      </c>
      <c r="S951" s="148">
        <f>S$17</f>
        <v>1</v>
      </c>
    </row>
    <row r="952" spans="1:19" s="139" customFormat="1" ht="12.95" customHeight="1">
      <c r="A952" s="20" t="s">
        <v>2038</v>
      </c>
      <c r="B952" s="21"/>
      <c r="C952" s="20">
        <v>49560.561999999998</v>
      </c>
      <c r="D952" s="20">
        <v>3.0000000000000001E-3</v>
      </c>
      <c r="E952" s="139">
        <f t="shared" si="127"/>
        <v>18849.027612618785</v>
      </c>
      <c r="F952" s="139">
        <f t="shared" si="128"/>
        <v>18849</v>
      </c>
      <c r="G952" s="139">
        <f t="shared" si="130"/>
        <v>3.7477999998372979E-2</v>
      </c>
      <c r="I952" s="140">
        <f>$G952</f>
        <v>3.7477999998372979E-2</v>
      </c>
      <c r="Q952" s="153">
        <f t="shared" si="129"/>
        <v>34542.061999999998</v>
      </c>
      <c r="S952" s="21">
        <f>S$15</f>
        <v>0.1</v>
      </c>
    </row>
    <row r="953" spans="1:19" s="139" customFormat="1" ht="12.95" customHeight="1">
      <c r="A953" s="20" t="s">
        <v>2031</v>
      </c>
      <c r="B953" s="21"/>
      <c r="C953" s="20">
        <v>49602.637000000002</v>
      </c>
      <c r="D953" s="20"/>
      <c r="E953" s="139">
        <f t="shared" si="127"/>
        <v>18880.027157295706</v>
      </c>
      <c r="F953" s="139">
        <f t="shared" si="128"/>
        <v>18880</v>
      </c>
      <c r="G953" s="139">
        <f t="shared" si="130"/>
        <v>3.6860000000160653E-2</v>
      </c>
      <c r="I953" s="140">
        <f>$G953</f>
        <v>3.6860000000160653E-2</v>
      </c>
      <c r="Q953" s="153">
        <f t="shared" si="129"/>
        <v>34584.137000000002</v>
      </c>
      <c r="S953" s="21">
        <f>S$15</f>
        <v>0.1</v>
      </c>
    </row>
    <row r="954" spans="1:19" s="139" customFormat="1" ht="12.95" customHeight="1">
      <c r="A954" s="20" t="s">
        <v>2038</v>
      </c>
      <c r="B954" s="21"/>
      <c r="C954" s="20">
        <v>49605.349000000002</v>
      </c>
      <c r="D954" s="20">
        <v>4.0000000000000001E-3</v>
      </c>
      <c r="E954" s="139">
        <f t="shared" si="127"/>
        <v>18882.025274114811</v>
      </c>
      <c r="F954" s="139">
        <f t="shared" si="128"/>
        <v>18882</v>
      </c>
      <c r="G954" s="139">
        <f t="shared" si="130"/>
        <v>3.4304000000702217E-2</v>
      </c>
      <c r="I954" s="140">
        <f>$G954</f>
        <v>3.4304000000702217E-2</v>
      </c>
      <c r="Q954" s="153">
        <f t="shared" si="129"/>
        <v>34586.849000000002</v>
      </c>
      <c r="S954" s="21">
        <f>S$15</f>
        <v>0.1</v>
      </c>
    </row>
    <row r="955" spans="1:19" s="139" customFormat="1" ht="12.95" customHeight="1">
      <c r="A955" s="20" t="s">
        <v>2038</v>
      </c>
      <c r="B955" s="21"/>
      <c r="C955" s="20">
        <v>49624.356</v>
      </c>
      <c r="D955" s="20">
        <v>3.0000000000000001E-3</v>
      </c>
      <c r="E955" s="139">
        <f t="shared" si="127"/>
        <v>18896.029037529526</v>
      </c>
      <c r="F955" s="139">
        <f t="shared" si="128"/>
        <v>18896</v>
      </c>
      <c r="G955" s="139">
        <f t="shared" ref="G955:G961" si="133">+C955-(C$7+F955*C$8)</f>
        <v>3.9411999998264946E-2</v>
      </c>
      <c r="I955" s="140">
        <f>$G955</f>
        <v>3.9411999998264946E-2</v>
      </c>
      <c r="Q955" s="153">
        <f t="shared" si="129"/>
        <v>34605.856</v>
      </c>
      <c r="S955" s="21">
        <f>S$15</f>
        <v>0.1</v>
      </c>
    </row>
    <row r="956" spans="1:19" s="139" customFormat="1" ht="12.95" customHeight="1">
      <c r="A956" s="154" t="s">
        <v>2039</v>
      </c>
      <c r="B956" s="50" t="s">
        <v>2053</v>
      </c>
      <c r="C956" s="49">
        <v>49651.499199999998</v>
      </c>
      <c r="D956" s="49"/>
      <c r="E956" s="139">
        <f t="shared" si="127"/>
        <v>18916.0272987553</v>
      </c>
      <c r="F956" s="139">
        <f t="shared" si="128"/>
        <v>18916</v>
      </c>
      <c r="G956" s="139">
        <f t="shared" si="133"/>
        <v>3.70519999996759E-2</v>
      </c>
      <c r="I956" s="140"/>
      <c r="J956" s="139">
        <f>$G956</f>
        <v>3.70519999996759E-2</v>
      </c>
      <c r="Q956" s="153">
        <f t="shared" si="129"/>
        <v>34632.999199999998</v>
      </c>
      <c r="S956" s="91">
        <f>S$16</f>
        <v>1</v>
      </c>
    </row>
    <row r="957" spans="1:19" s="139" customFormat="1" ht="12.95" customHeight="1">
      <c r="A957" s="154" t="s">
        <v>2039</v>
      </c>
      <c r="B957" s="50" t="s">
        <v>2053</v>
      </c>
      <c r="C957" s="49">
        <v>49655.571300000003</v>
      </c>
      <c r="D957" s="49"/>
      <c r="E957" s="139">
        <f t="shared" si="127"/>
        <v>18919.02749473579</v>
      </c>
      <c r="F957" s="139">
        <f t="shared" si="128"/>
        <v>18919</v>
      </c>
      <c r="G957" s="139">
        <f t="shared" si="133"/>
        <v>3.7318000002414919E-2</v>
      </c>
      <c r="I957" s="140"/>
      <c r="J957" s="139">
        <f>$G957</f>
        <v>3.7318000002414919E-2</v>
      </c>
      <c r="Q957" s="153">
        <f t="shared" si="129"/>
        <v>34637.071300000003</v>
      </c>
      <c r="S957" s="91">
        <f>S$16</f>
        <v>1</v>
      </c>
    </row>
    <row r="958" spans="1:19" s="139" customFormat="1" ht="12.95" customHeight="1">
      <c r="A958" s="95" t="s">
        <v>570</v>
      </c>
      <c r="B958" s="29" t="s">
        <v>2053</v>
      </c>
      <c r="C958" s="95">
        <v>49661.002</v>
      </c>
      <c r="D958" s="95" t="s">
        <v>2084</v>
      </c>
      <c r="E958" s="151">
        <f t="shared" si="127"/>
        <v>18923.028664724545</v>
      </c>
      <c r="F958" s="139">
        <f t="shared" si="128"/>
        <v>18923</v>
      </c>
      <c r="G958" s="139">
        <f t="shared" si="133"/>
        <v>3.8906000001588836E-2</v>
      </c>
      <c r="I958" s="140">
        <f>G958</f>
        <v>3.8906000001588836E-2</v>
      </c>
      <c r="Q958" s="153">
        <f t="shared" si="129"/>
        <v>34642.502</v>
      </c>
      <c r="S958" s="21">
        <f>S$15</f>
        <v>0.1</v>
      </c>
    </row>
    <row r="959" spans="1:19" s="139" customFormat="1" ht="12.95" customHeight="1">
      <c r="A959" s="20" t="s">
        <v>2040</v>
      </c>
      <c r="B959" s="21"/>
      <c r="C959" s="20">
        <v>49734.29</v>
      </c>
      <c r="D959" s="20">
        <v>2E-3</v>
      </c>
      <c r="E959" s="139">
        <f t="shared" si="127"/>
        <v>18977.024972039628</v>
      </c>
      <c r="F959" s="139">
        <f t="shared" si="128"/>
        <v>18977</v>
      </c>
      <c r="G959" s="139">
        <f t="shared" si="133"/>
        <v>3.3894000000145752E-2</v>
      </c>
      <c r="I959" s="140">
        <f>$G959</f>
        <v>3.3894000000145752E-2</v>
      </c>
      <c r="Q959" s="153">
        <f t="shared" si="129"/>
        <v>34715.79</v>
      </c>
      <c r="S959" s="21">
        <f>S$15</f>
        <v>0.1</v>
      </c>
    </row>
    <row r="960" spans="1:19" s="139" customFormat="1" ht="12.95" customHeight="1">
      <c r="A960" s="20" t="s">
        <v>2031</v>
      </c>
      <c r="B960" s="21"/>
      <c r="C960" s="20">
        <v>49754.656999999999</v>
      </c>
      <c r="D960" s="20"/>
      <c r="E960" s="139">
        <f t="shared" si="127"/>
        <v>18992.030740938848</v>
      </c>
      <c r="F960" s="139">
        <f t="shared" si="128"/>
        <v>18992</v>
      </c>
      <c r="G960" s="139">
        <f t="shared" si="133"/>
        <v>4.1724000002432149E-2</v>
      </c>
      <c r="I960" s="140">
        <f>$G960</f>
        <v>4.1724000002432149E-2</v>
      </c>
      <c r="Q960" s="153">
        <f t="shared" si="129"/>
        <v>34736.156999999999</v>
      </c>
      <c r="S960" s="21">
        <f>S$15</f>
        <v>0.1</v>
      </c>
    </row>
    <row r="961" spans="1:19" s="139" customFormat="1" ht="12.95" customHeight="1">
      <c r="A961" s="20" t="s">
        <v>2040</v>
      </c>
      <c r="B961" s="21"/>
      <c r="C961" s="20">
        <v>49776.372000000003</v>
      </c>
      <c r="D961" s="20">
        <v>4.0000000000000001E-3</v>
      </c>
      <c r="E961" s="139">
        <f t="shared" si="127"/>
        <v>19008.029674097717</v>
      </c>
      <c r="F961" s="139">
        <f t="shared" si="128"/>
        <v>19008</v>
      </c>
      <c r="G961" s="139">
        <f t="shared" si="133"/>
        <v>4.0275999999721535E-2</v>
      </c>
      <c r="I961" s="140">
        <f>$G961</f>
        <v>4.0275999999721535E-2</v>
      </c>
      <c r="Q961" s="153">
        <f t="shared" si="129"/>
        <v>34757.872000000003</v>
      </c>
      <c r="S961" s="21">
        <f>S$15</f>
        <v>0.1</v>
      </c>
    </row>
    <row r="962" spans="1:19" s="139" customFormat="1" ht="12.95" customHeight="1">
      <c r="A962" s="49" t="s">
        <v>2092</v>
      </c>
      <c r="B962" s="50" t="s">
        <v>2053</v>
      </c>
      <c r="C962" s="49">
        <v>49820.678999999996</v>
      </c>
      <c r="D962" s="49"/>
      <c r="E962" s="139">
        <f t="shared" si="127"/>
        <v>19040.673686599206</v>
      </c>
      <c r="F962" s="139">
        <f t="shared" si="128"/>
        <v>19040.5</v>
      </c>
      <c r="I962" s="140"/>
      <c r="Q962" s="153">
        <f t="shared" si="129"/>
        <v>34802.178999999996</v>
      </c>
      <c r="R962" s="139">
        <f>+C962-(C$7+F962*C$8)</f>
        <v>0.23574099999677856</v>
      </c>
      <c r="S962" s="141">
        <v>0</v>
      </c>
    </row>
    <row r="963" spans="1:19" s="139" customFormat="1" ht="12.95" customHeight="1">
      <c r="A963" s="20" t="s">
        <v>2031</v>
      </c>
      <c r="B963" s="21"/>
      <c r="C963" s="20">
        <v>49929.750999999997</v>
      </c>
      <c r="D963" s="20"/>
      <c r="E963" s="139">
        <f t="shared" si="127"/>
        <v>19121.034526456624</v>
      </c>
      <c r="F963" s="139">
        <f t="shared" si="128"/>
        <v>19121</v>
      </c>
      <c r="G963" s="139">
        <f t="shared" ref="G963:G999" si="134">+C963-(C$7+F963*C$8)</f>
        <v>4.6861999995599035E-2</v>
      </c>
      <c r="I963" s="140">
        <f>$G963</f>
        <v>4.6861999995599035E-2</v>
      </c>
      <c r="Q963" s="153">
        <f t="shared" si="129"/>
        <v>34911.250999999997</v>
      </c>
      <c r="S963" s="21">
        <f t="shared" ref="S963:S968" si="135">S$15</f>
        <v>0.1</v>
      </c>
    </row>
    <row r="964" spans="1:19" s="139" customFormat="1" ht="12.95" customHeight="1">
      <c r="A964" s="20" t="s">
        <v>2041</v>
      </c>
      <c r="B964" s="21"/>
      <c r="C964" s="20">
        <v>49940.608999999997</v>
      </c>
      <c r="D964" s="20">
        <v>3.0000000000000001E-3</v>
      </c>
      <c r="E964" s="139">
        <f t="shared" si="127"/>
        <v>19129.034361420428</v>
      </c>
      <c r="F964" s="139">
        <f t="shared" si="128"/>
        <v>19129</v>
      </c>
      <c r="G964" s="139">
        <f t="shared" si="134"/>
        <v>4.663799999980256E-2</v>
      </c>
      <c r="I964" s="140">
        <f>$G964</f>
        <v>4.663799999980256E-2</v>
      </c>
      <c r="Q964" s="153">
        <f t="shared" si="129"/>
        <v>34922.108999999997</v>
      </c>
      <c r="S964" s="21">
        <f t="shared" si="135"/>
        <v>0.1</v>
      </c>
    </row>
    <row r="965" spans="1:19" s="139" customFormat="1" ht="12.95" customHeight="1">
      <c r="A965" s="20" t="s">
        <v>2031</v>
      </c>
      <c r="B965" s="21"/>
      <c r="C965" s="20">
        <v>49952.822999999997</v>
      </c>
      <c r="D965" s="20"/>
      <c r="E965" s="139">
        <f t="shared" si="127"/>
        <v>19138.033254793783</v>
      </c>
      <c r="F965" s="139">
        <f t="shared" si="128"/>
        <v>19138</v>
      </c>
      <c r="G965" s="139">
        <f t="shared" si="134"/>
        <v>4.513599999336293E-2</v>
      </c>
      <c r="I965" s="140">
        <f>$G965</f>
        <v>4.513599999336293E-2</v>
      </c>
      <c r="Q965" s="153">
        <f t="shared" si="129"/>
        <v>34934.322999999997</v>
      </c>
      <c r="S965" s="21">
        <f t="shared" si="135"/>
        <v>0.1</v>
      </c>
    </row>
    <row r="966" spans="1:19" s="139" customFormat="1" ht="12.95" customHeight="1">
      <c r="A966" s="20" t="s">
        <v>2031</v>
      </c>
      <c r="B966" s="21"/>
      <c r="C966" s="20">
        <v>49978.612000000001</v>
      </c>
      <c r="D966" s="20"/>
      <c r="E966" s="139">
        <f t="shared" si="127"/>
        <v>19157.03378379374</v>
      </c>
      <c r="F966" s="139">
        <f t="shared" si="128"/>
        <v>19157</v>
      </c>
      <c r="G966" s="139">
        <f t="shared" si="134"/>
        <v>4.5854000003600959E-2</v>
      </c>
      <c r="I966" s="140">
        <f>$G966</f>
        <v>4.5854000003600959E-2</v>
      </c>
      <c r="Q966" s="153">
        <f t="shared" si="129"/>
        <v>34960.112000000001</v>
      </c>
      <c r="S966" s="21">
        <f t="shared" si="135"/>
        <v>0.1</v>
      </c>
    </row>
    <row r="967" spans="1:19" s="139" customFormat="1" ht="12.95" customHeight="1">
      <c r="A967" s="20" t="s">
        <v>2031</v>
      </c>
      <c r="B967" s="21"/>
      <c r="C967" s="20">
        <v>49978.612999999998</v>
      </c>
      <c r="D967" s="20"/>
      <c r="E967" s="139">
        <f t="shared" si="127"/>
        <v>19157.034520562476</v>
      </c>
      <c r="F967" s="139">
        <f t="shared" si="128"/>
        <v>19157</v>
      </c>
      <c r="G967" s="139">
        <f t="shared" si="134"/>
        <v>4.6854000000166707E-2</v>
      </c>
      <c r="I967" s="140">
        <f>$G967</f>
        <v>4.6854000000166707E-2</v>
      </c>
      <c r="Q967" s="153">
        <f t="shared" si="129"/>
        <v>34960.112999999998</v>
      </c>
      <c r="S967" s="21">
        <f t="shared" si="135"/>
        <v>0.1</v>
      </c>
    </row>
    <row r="968" spans="1:19" s="139" customFormat="1" ht="12.95" customHeight="1">
      <c r="A968" s="95" t="s">
        <v>570</v>
      </c>
      <c r="B968" s="29" t="s">
        <v>2053</v>
      </c>
      <c r="C968" s="95">
        <v>50007.116999999998</v>
      </c>
      <c r="D968" s="95" t="s">
        <v>2084</v>
      </c>
      <c r="E968" s="151">
        <f t="shared" si="127"/>
        <v>19178.035376687752</v>
      </c>
      <c r="F968" s="139">
        <f t="shared" si="128"/>
        <v>19178</v>
      </c>
      <c r="G968" s="139">
        <f t="shared" si="134"/>
        <v>4.8016000000643544E-2</v>
      </c>
      <c r="I968" s="140">
        <f>G968</f>
        <v>4.8016000000643544E-2</v>
      </c>
      <c r="Q968" s="153">
        <f t="shared" si="129"/>
        <v>34988.616999999998</v>
      </c>
      <c r="S968" s="21">
        <f t="shared" si="135"/>
        <v>0.1</v>
      </c>
    </row>
    <row r="969" spans="1:19" s="139" customFormat="1" ht="12.95" customHeight="1">
      <c r="A969" s="49" t="s">
        <v>2042</v>
      </c>
      <c r="B969" s="50" t="s">
        <v>2053</v>
      </c>
      <c r="C969" s="49">
        <v>50008.4732</v>
      </c>
      <c r="D969" s="49">
        <v>1E-4</v>
      </c>
      <c r="E969" s="139">
        <f t="shared" si="127"/>
        <v>19179.034582451051</v>
      </c>
      <c r="F969" s="139">
        <f t="shared" si="128"/>
        <v>19179</v>
      </c>
      <c r="G969" s="139">
        <f t="shared" si="134"/>
        <v>4.693799999949988E-2</v>
      </c>
      <c r="I969" s="140"/>
      <c r="J969" s="139">
        <f>$G969</f>
        <v>4.693799999949988E-2</v>
      </c>
      <c r="Q969" s="153">
        <f t="shared" si="129"/>
        <v>34989.9732</v>
      </c>
      <c r="S969" s="91">
        <f>S$16</f>
        <v>1</v>
      </c>
    </row>
    <row r="970" spans="1:19" s="139" customFormat="1" ht="12.95" customHeight="1">
      <c r="A970" s="20" t="s">
        <v>2031</v>
      </c>
      <c r="B970" s="21"/>
      <c r="C970" s="20">
        <v>50016.618000000002</v>
      </c>
      <c r="D970" s="20"/>
      <c r="E970" s="139">
        <f t="shared" si="127"/>
        <v>19185.035416473267</v>
      </c>
      <c r="F970" s="139">
        <f t="shared" si="128"/>
        <v>19185</v>
      </c>
      <c r="G970" s="139">
        <f t="shared" si="134"/>
        <v>4.8070000004372559E-2</v>
      </c>
      <c r="I970" s="140">
        <f t="shared" ref="I970:I991" si="136">$G970</f>
        <v>4.8070000004372559E-2</v>
      </c>
      <c r="Q970" s="153">
        <f t="shared" si="129"/>
        <v>34998.118000000002</v>
      </c>
      <c r="S970" s="21">
        <f t="shared" ref="S970:S999" si="137">S$15</f>
        <v>0.1</v>
      </c>
    </row>
    <row r="971" spans="1:19" s="139" customFormat="1" ht="12.95" customHeight="1">
      <c r="A971" s="20" t="s">
        <v>2043</v>
      </c>
      <c r="B971" s="21"/>
      <c r="C971" s="20">
        <v>50042.406000000003</v>
      </c>
      <c r="D971" s="20">
        <v>4.0000000000000001E-3</v>
      </c>
      <c r="E971" s="139">
        <f t="shared" si="127"/>
        <v>19204.035208704481</v>
      </c>
      <c r="F971" s="139">
        <f t="shared" si="128"/>
        <v>19204</v>
      </c>
      <c r="G971" s="139">
        <f t="shared" si="134"/>
        <v>4.7788000003492925E-2</v>
      </c>
      <c r="I971" s="140">
        <f t="shared" si="136"/>
        <v>4.7788000003492925E-2</v>
      </c>
      <c r="Q971" s="153">
        <f t="shared" si="129"/>
        <v>35023.906000000003</v>
      </c>
      <c r="S971" s="21">
        <f t="shared" si="137"/>
        <v>0.1</v>
      </c>
    </row>
    <row r="972" spans="1:19" s="139" customFormat="1" ht="12.95" customHeight="1">
      <c r="A972" s="20" t="s">
        <v>2031</v>
      </c>
      <c r="B972" s="21"/>
      <c r="C972" s="20">
        <v>50050.553</v>
      </c>
      <c r="D972" s="20"/>
      <c r="E972" s="139">
        <f t="shared" si="127"/>
        <v>19210.037663617917</v>
      </c>
      <c r="F972" s="139">
        <f t="shared" si="128"/>
        <v>19210</v>
      </c>
      <c r="G972" s="139">
        <f t="shared" si="134"/>
        <v>5.1120000003720634E-2</v>
      </c>
      <c r="I972" s="140">
        <f t="shared" si="136"/>
        <v>5.1120000003720634E-2</v>
      </c>
      <c r="Q972" s="153">
        <f t="shared" si="129"/>
        <v>35032.053</v>
      </c>
      <c r="S972" s="21">
        <f t="shared" si="137"/>
        <v>0.1</v>
      </c>
    </row>
    <row r="973" spans="1:19" s="139" customFormat="1" ht="12.95" customHeight="1">
      <c r="A973" s="20" t="s">
        <v>2031</v>
      </c>
      <c r="B973" s="21"/>
      <c r="C973" s="20">
        <v>50054.618999999999</v>
      </c>
      <c r="D973" s="20"/>
      <c r="E973" s="139">
        <f t="shared" si="127"/>
        <v>19213.033365309097</v>
      </c>
      <c r="F973" s="139">
        <f t="shared" si="128"/>
        <v>19213</v>
      </c>
      <c r="G973" s="139">
        <f t="shared" si="134"/>
        <v>4.5286000000487547E-2</v>
      </c>
      <c r="I973" s="140">
        <f t="shared" si="136"/>
        <v>4.5286000000487547E-2</v>
      </c>
      <c r="Q973" s="153">
        <f t="shared" si="129"/>
        <v>35036.118999999999</v>
      </c>
      <c r="S973" s="21">
        <f t="shared" si="137"/>
        <v>0.1</v>
      </c>
    </row>
    <row r="974" spans="1:19" s="139" customFormat="1" ht="12.95" customHeight="1">
      <c r="A974" s="20" t="s">
        <v>2043</v>
      </c>
      <c r="B974" s="21"/>
      <c r="C974" s="20">
        <v>50099.413</v>
      </c>
      <c r="D974" s="20">
        <v>4.0000000000000001E-3</v>
      </c>
      <c r="E974" s="139">
        <f t="shared" si="127"/>
        <v>19246.03618418629</v>
      </c>
      <c r="F974" s="139">
        <f t="shared" si="128"/>
        <v>19246</v>
      </c>
      <c r="G974" s="139">
        <f t="shared" si="134"/>
        <v>4.9112000000604894E-2</v>
      </c>
      <c r="I974" s="140">
        <f t="shared" si="136"/>
        <v>4.9112000000604894E-2</v>
      </c>
      <c r="Q974" s="153">
        <f t="shared" si="129"/>
        <v>35080.913</v>
      </c>
      <c r="S974" s="21">
        <f t="shared" si="137"/>
        <v>0.1</v>
      </c>
    </row>
    <row r="975" spans="1:19" s="139" customFormat="1" ht="12.95" customHeight="1">
      <c r="A975" s="20" t="s">
        <v>2031</v>
      </c>
      <c r="B975" s="21"/>
      <c r="C975" s="20">
        <v>50107.559000000001</v>
      </c>
      <c r="D975" s="20"/>
      <c r="E975" s="139">
        <f t="shared" si="127"/>
        <v>19252.037902330991</v>
      </c>
      <c r="F975" s="139">
        <f t="shared" si="128"/>
        <v>19252</v>
      </c>
      <c r="G975" s="139">
        <f t="shared" si="134"/>
        <v>5.1444000004266854E-2</v>
      </c>
      <c r="I975" s="140">
        <f t="shared" si="136"/>
        <v>5.1444000004266854E-2</v>
      </c>
      <c r="Q975" s="153">
        <f t="shared" si="129"/>
        <v>35089.059000000001</v>
      </c>
      <c r="S975" s="21">
        <f t="shared" si="137"/>
        <v>0.1</v>
      </c>
    </row>
    <row r="976" spans="1:19" s="139" customFormat="1" ht="12.95" customHeight="1">
      <c r="A976" s="20" t="s">
        <v>2043</v>
      </c>
      <c r="B976" s="21"/>
      <c r="C976" s="20">
        <v>50114.343999999997</v>
      </c>
      <c r="D976" s="20">
        <v>4.0000000000000001E-3</v>
      </c>
      <c r="E976" s="139">
        <f t="shared" si="127"/>
        <v>19257.03687822244</v>
      </c>
      <c r="F976" s="139">
        <f t="shared" si="128"/>
        <v>19257</v>
      </c>
      <c r="G976" s="139">
        <f t="shared" si="134"/>
        <v>5.0053999992087483E-2</v>
      </c>
      <c r="I976" s="140">
        <f t="shared" si="136"/>
        <v>5.0053999992087483E-2</v>
      </c>
      <c r="Q976" s="153">
        <f t="shared" si="129"/>
        <v>35095.843999999997</v>
      </c>
      <c r="S976" s="21">
        <f t="shared" si="137"/>
        <v>0.1</v>
      </c>
    </row>
    <row r="977" spans="1:19" s="139" customFormat="1" ht="12.95" customHeight="1">
      <c r="A977" s="20" t="s">
        <v>2043</v>
      </c>
      <c r="B977" s="21"/>
      <c r="C977" s="20">
        <v>50148.277999999998</v>
      </c>
      <c r="D977" s="20">
        <v>5.0000000000000001E-3</v>
      </c>
      <c r="E977" s="139">
        <f t="shared" si="127"/>
        <v>19282.038388598354</v>
      </c>
      <c r="F977" s="139">
        <f t="shared" si="128"/>
        <v>19282</v>
      </c>
      <c r="G977" s="139">
        <f t="shared" si="134"/>
        <v>5.210399999486981E-2</v>
      </c>
      <c r="I977" s="140">
        <f t="shared" si="136"/>
        <v>5.210399999486981E-2</v>
      </c>
      <c r="Q977" s="153">
        <f t="shared" si="129"/>
        <v>35129.777999999998</v>
      </c>
      <c r="S977" s="21">
        <f t="shared" si="137"/>
        <v>0.1</v>
      </c>
    </row>
    <row r="978" spans="1:19" s="139" customFormat="1" ht="12.95" customHeight="1">
      <c r="A978" s="20" t="s">
        <v>2031</v>
      </c>
      <c r="B978" s="21"/>
      <c r="C978" s="20">
        <v>50290.798000000003</v>
      </c>
      <c r="D978" s="20"/>
      <c r="E978" s="139">
        <f t="shared" si="127"/>
        <v>19387.042669224727</v>
      </c>
      <c r="F978" s="139">
        <f t="shared" si="128"/>
        <v>19387</v>
      </c>
      <c r="G978" s="139">
        <f t="shared" si="134"/>
        <v>5.7913999997253995E-2</v>
      </c>
      <c r="I978" s="140">
        <f t="shared" si="136"/>
        <v>5.7913999997253995E-2</v>
      </c>
      <c r="Q978" s="153">
        <f t="shared" si="129"/>
        <v>35272.298000000003</v>
      </c>
      <c r="S978" s="21">
        <f t="shared" si="137"/>
        <v>0.1</v>
      </c>
    </row>
    <row r="979" spans="1:19" s="139" customFormat="1" ht="12.95" customHeight="1">
      <c r="A979" s="20" t="s">
        <v>2031</v>
      </c>
      <c r="B979" s="21"/>
      <c r="C979" s="20">
        <v>50305.726999999999</v>
      </c>
      <c r="D979" s="20"/>
      <c r="E979" s="139">
        <f t="shared" si="127"/>
        <v>19398.041889723401</v>
      </c>
      <c r="F979" s="139">
        <f t="shared" si="128"/>
        <v>19398</v>
      </c>
      <c r="G979" s="139">
        <f t="shared" si="134"/>
        <v>5.6855999995605089E-2</v>
      </c>
      <c r="I979" s="140">
        <f t="shared" si="136"/>
        <v>5.6855999995605089E-2</v>
      </c>
      <c r="Q979" s="153">
        <f t="shared" si="129"/>
        <v>35287.226999999999</v>
      </c>
      <c r="S979" s="21">
        <f t="shared" si="137"/>
        <v>0.1</v>
      </c>
    </row>
    <row r="980" spans="1:19" s="139" customFormat="1" ht="12.95" customHeight="1">
      <c r="A980" s="20" t="s">
        <v>2031</v>
      </c>
      <c r="B980" s="21"/>
      <c r="C980" s="20">
        <v>50309.798999999999</v>
      </c>
      <c r="D980" s="20"/>
      <c r="E980" s="139">
        <f t="shared" si="127"/>
        <v>19401.04201202701</v>
      </c>
      <c r="F980" s="139">
        <f t="shared" si="128"/>
        <v>19401</v>
      </c>
      <c r="G980" s="139">
        <f t="shared" si="134"/>
        <v>5.7021999993594363E-2</v>
      </c>
      <c r="I980" s="140">
        <f t="shared" si="136"/>
        <v>5.7021999993594363E-2</v>
      </c>
      <c r="Q980" s="153">
        <f t="shared" si="129"/>
        <v>35291.298999999999</v>
      </c>
      <c r="S980" s="21">
        <f t="shared" si="137"/>
        <v>0.1</v>
      </c>
    </row>
    <row r="981" spans="1:19" s="139" customFormat="1" ht="12.95" customHeight="1">
      <c r="A981" s="20" t="s">
        <v>2031</v>
      </c>
      <c r="B981" s="21"/>
      <c r="C981" s="20">
        <v>50339.661</v>
      </c>
      <c r="D981" s="20"/>
      <c r="E981" s="139">
        <f t="shared" ref="E981:E1044" si="138">+(C981-C$7)/C$8</f>
        <v>19423.043400099315</v>
      </c>
      <c r="F981" s="139">
        <f t="shared" ref="F981:F1044" si="139">ROUND(2*E981,0)/2</f>
        <v>19423</v>
      </c>
      <c r="G981" s="139">
        <f t="shared" si="134"/>
        <v>5.8905999998387415E-2</v>
      </c>
      <c r="I981" s="140">
        <f t="shared" si="136"/>
        <v>5.8905999998387415E-2</v>
      </c>
      <c r="Q981" s="153">
        <f t="shared" si="129"/>
        <v>35321.161</v>
      </c>
      <c r="S981" s="21">
        <f t="shared" si="137"/>
        <v>0.1</v>
      </c>
    </row>
    <row r="982" spans="1:19" s="139" customFormat="1" ht="12.95" customHeight="1">
      <c r="A982" s="20" t="s">
        <v>2044</v>
      </c>
      <c r="B982" s="21"/>
      <c r="C982" s="20">
        <v>50357.305999999997</v>
      </c>
      <c r="D982" s="20">
        <v>4.0000000000000001E-3</v>
      </c>
      <c r="E982" s="139">
        <f t="shared" si="138"/>
        <v>19436.043684492048</v>
      </c>
      <c r="F982" s="139">
        <f t="shared" si="139"/>
        <v>19436</v>
      </c>
      <c r="G982" s="139">
        <f t="shared" si="134"/>
        <v>5.929199999809498E-2</v>
      </c>
      <c r="I982" s="140">
        <f t="shared" si="136"/>
        <v>5.929199999809498E-2</v>
      </c>
      <c r="Q982" s="153">
        <f t="shared" si="129"/>
        <v>35338.805999999997</v>
      </c>
      <c r="S982" s="21">
        <f t="shared" si="137"/>
        <v>0.1</v>
      </c>
    </row>
    <row r="983" spans="1:19" s="139" customFormat="1" ht="12.95" customHeight="1">
      <c r="A983" s="20" t="s">
        <v>2031</v>
      </c>
      <c r="B983" s="21"/>
      <c r="C983" s="20">
        <v>50373.595000000001</v>
      </c>
      <c r="D983" s="20"/>
      <c r="E983" s="139">
        <f t="shared" si="138"/>
        <v>19448.04491047523</v>
      </c>
      <c r="F983" s="139">
        <f t="shared" si="139"/>
        <v>19448</v>
      </c>
      <c r="G983" s="139">
        <f t="shared" si="134"/>
        <v>6.0956000001169741E-2</v>
      </c>
      <c r="I983" s="140">
        <f t="shared" si="136"/>
        <v>6.0956000001169741E-2</v>
      </c>
      <c r="Q983" s="153">
        <f t="shared" si="129"/>
        <v>35355.095000000001</v>
      </c>
      <c r="S983" s="21">
        <f t="shared" si="137"/>
        <v>0.1</v>
      </c>
    </row>
    <row r="984" spans="1:19" s="139" customFormat="1" ht="12.95" customHeight="1">
      <c r="A984" s="20" t="s">
        <v>2044</v>
      </c>
      <c r="B984" s="21"/>
      <c r="C984" s="20">
        <v>50380.377999999997</v>
      </c>
      <c r="D984" s="20">
        <v>4.0000000000000001E-3</v>
      </c>
      <c r="E984" s="139">
        <f t="shared" si="138"/>
        <v>19453.042412829203</v>
      </c>
      <c r="F984" s="139">
        <f t="shared" si="139"/>
        <v>19453</v>
      </c>
      <c r="G984" s="139">
        <f t="shared" si="134"/>
        <v>5.7565999995858874E-2</v>
      </c>
      <c r="I984" s="140">
        <f t="shared" si="136"/>
        <v>5.7565999995858874E-2</v>
      </c>
      <c r="Q984" s="153">
        <f t="shared" si="129"/>
        <v>35361.877999999997</v>
      </c>
      <c r="S984" s="21">
        <f t="shared" si="137"/>
        <v>0.1</v>
      </c>
    </row>
    <row r="985" spans="1:19" s="139" customFormat="1" ht="12.95" customHeight="1">
      <c r="A985" s="20" t="s">
        <v>2031</v>
      </c>
      <c r="B985" s="21"/>
      <c r="C985" s="20">
        <v>50426.527999999998</v>
      </c>
      <c r="D985" s="20"/>
      <c r="E985" s="139">
        <f t="shared" si="138"/>
        <v>19487.044290115951</v>
      </c>
      <c r="F985" s="139">
        <f t="shared" si="139"/>
        <v>19487</v>
      </c>
      <c r="G985" s="139">
        <f t="shared" si="134"/>
        <v>6.0113999999884982E-2</v>
      </c>
      <c r="I985" s="140">
        <f t="shared" si="136"/>
        <v>6.0113999999884982E-2</v>
      </c>
      <c r="Q985" s="153">
        <f t="shared" ref="Q985:Q1048" si="140">+C985-15018.5</f>
        <v>35408.027999999998</v>
      </c>
      <c r="S985" s="21">
        <f t="shared" si="137"/>
        <v>0.1</v>
      </c>
    </row>
    <row r="986" spans="1:19" s="139" customFormat="1" ht="12.95" customHeight="1">
      <c r="A986" s="20" t="s">
        <v>2031</v>
      </c>
      <c r="B986" s="21"/>
      <c r="C986" s="20">
        <v>50430.6</v>
      </c>
      <c r="D986" s="20"/>
      <c r="E986" s="139">
        <f t="shared" si="138"/>
        <v>19490.04441241956</v>
      </c>
      <c r="F986" s="139">
        <f t="shared" si="139"/>
        <v>19490</v>
      </c>
      <c r="G986" s="139">
        <f t="shared" si="134"/>
        <v>6.0279999997874256E-2</v>
      </c>
      <c r="I986" s="140">
        <f t="shared" si="136"/>
        <v>6.0279999997874256E-2</v>
      </c>
      <c r="Q986" s="153">
        <f t="shared" si="140"/>
        <v>35412.1</v>
      </c>
      <c r="S986" s="21">
        <f t="shared" si="137"/>
        <v>0.1</v>
      </c>
    </row>
    <row r="987" spans="1:19" s="139" customFormat="1" ht="12.95" customHeight="1">
      <c r="A987" s="20" t="s">
        <v>2045</v>
      </c>
      <c r="B987" s="21"/>
      <c r="C987" s="20">
        <v>50433.315999999999</v>
      </c>
      <c r="D987" s="20">
        <v>5.0000000000000001E-3</v>
      </c>
      <c r="E987" s="139">
        <f t="shared" si="138"/>
        <v>19492.045476313622</v>
      </c>
      <c r="F987" s="139">
        <f t="shared" si="139"/>
        <v>19492</v>
      </c>
      <c r="G987" s="139">
        <f t="shared" si="134"/>
        <v>6.1723999999230728E-2</v>
      </c>
      <c r="I987" s="140">
        <f t="shared" si="136"/>
        <v>6.1723999999230728E-2</v>
      </c>
      <c r="Q987" s="153">
        <f t="shared" si="140"/>
        <v>35414.815999999999</v>
      </c>
      <c r="S987" s="21">
        <f t="shared" si="137"/>
        <v>0.1</v>
      </c>
    </row>
    <row r="988" spans="1:19" s="139" customFormat="1" ht="12.95" customHeight="1">
      <c r="A988" s="20" t="s">
        <v>2046</v>
      </c>
      <c r="B988" s="21" t="s">
        <v>2097</v>
      </c>
      <c r="C988" s="20">
        <v>50443.502999999997</v>
      </c>
      <c r="D988" s="20">
        <v>7.0000000000000001E-3</v>
      </c>
      <c r="E988" s="139">
        <f t="shared" si="138"/>
        <v>19499.550939453817</v>
      </c>
      <c r="F988" s="139">
        <f t="shared" si="139"/>
        <v>19499.5</v>
      </c>
      <c r="G988" s="139">
        <f t="shared" si="134"/>
        <v>6.913899999926798E-2</v>
      </c>
      <c r="I988" s="140">
        <f t="shared" si="136"/>
        <v>6.913899999926798E-2</v>
      </c>
      <c r="Q988" s="153">
        <f t="shared" si="140"/>
        <v>35425.002999999997</v>
      </c>
      <c r="S988" s="21">
        <f t="shared" si="137"/>
        <v>0.1</v>
      </c>
    </row>
    <row r="989" spans="1:19" s="139" customFormat="1" ht="12.95" customHeight="1">
      <c r="A989" s="20" t="s">
        <v>2047</v>
      </c>
      <c r="B989" s="21"/>
      <c r="C989" s="20">
        <v>50475.392</v>
      </c>
      <c r="D989" s="20"/>
      <c r="E989" s="139">
        <f t="shared" si="138"/>
        <v>19523.045757759279</v>
      </c>
      <c r="F989" s="139">
        <f t="shared" si="139"/>
        <v>19523</v>
      </c>
      <c r="G989" s="139">
        <f t="shared" si="134"/>
        <v>6.2105999997584149E-2</v>
      </c>
      <c r="I989" s="140">
        <f t="shared" si="136"/>
        <v>6.2105999997584149E-2</v>
      </c>
      <c r="Q989" s="153">
        <f t="shared" si="140"/>
        <v>35456.892</v>
      </c>
      <c r="S989" s="21">
        <f t="shared" si="137"/>
        <v>0.1</v>
      </c>
    </row>
    <row r="990" spans="1:19" s="139" customFormat="1" ht="12.95" customHeight="1">
      <c r="A990" s="20" t="s">
        <v>2045</v>
      </c>
      <c r="B990" s="21"/>
      <c r="C990" s="20">
        <v>50509.322999999997</v>
      </c>
      <c r="D990" s="20">
        <v>3.0000000000000001E-3</v>
      </c>
      <c r="E990" s="139">
        <f t="shared" si="138"/>
        <v>19548.045057828975</v>
      </c>
      <c r="F990" s="139">
        <f t="shared" si="139"/>
        <v>19548</v>
      </c>
      <c r="G990" s="139">
        <f t="shared" si="134"/>
        <v>6.1155999996117316E-2</v>
      </c>
      <c r="I990" s="140">
        <f t="shared" si="136"/>
        <v>6.1155999996117316E-2</v>
      </c>
      <c r="Q990" s="153">
        <f t="shared" si="140"/>
        <v>35490.822999999997</v>
      </c>
      <c r="S990" s="21">
        <f t="shared" si="137"/>
        <v>0.1</v>
      </c>
    </row>
    <row r="991" spans="1:19" s="139" customFormat="1" ht="12.95" customHeight="1">
      <c r="A991" s="20" t="s">
        <v>2045</v>
      </c>
      <c r="B991" s="21"/>
      <c r="C991" s="20">
        <v>50509.326999999997</v>
      </c>
      <c r="D991" s="20">
        <v>5.0000000000000001E-3</v>
      </c>
      <c r="E991" s="139">
        <f t="shared" si="138"/>
        <v>19548.048004903929</v>
      </c>
      <c r="F991" s="139">
        <f t="shared" si="139"/>
        <v>19548</v>
      </c>
      <c r="G991" s="139">
        <f t="shared" si="134"/>
        <v>6.5155999996932223E-2</v>
      </c>
      <c r="I991" s="140">
        <f t="shared" si="136"/>
        <v>6.5155999996932223E-2</v>
      </c>
      <c r="Q991" s="153">
        <f t="shared" si="140"/>
        <v>35490.826999999997</v>
      </c>
      <c r="S991" s="21">
        <f t="shared" si="137"/>
        <v>0.1</v>
      </c>
    </row>
    <row r="992" spans="1:19" s="139" customFormat="1" ht="12.95" customHeight="1">
      <c r="A992" s="95" t="s">
        <v>1461</v>
      </c>
      <c r="B992" s="29" t="s">
        <v>2053</v>
      </c>
      <c r="C992" s="95">
        <v>50632.843999999997</v>
      </c>
      <c r="D992" s="95" t="s">
        <v>2084</v>
      </c>
      <c r="E992" s="151">
        <f t="shared" si="138"/>
        <v>19639.051469190541</v>
      </c>
      <c r="F992" s="139">
        <f t="shared" si="139"/>
        <v>19639</v>
      </c>
      <c r="G992" s="139">
        <f t="shared" si="134"/>
        <v>6.985799999529263E-2</v>
      </c>
      <c r="I992" s="140">
        <f>G992</f>
        <v>6.985799999529263E-2</v>
      </c>
      <c r="Q992" s="153">
        <f t="shared" si="140"/>
        <v>35614.343999999997</v>
      </c>
      <c r="S992" s="21">
        <f t="shared" si="137"/>
        <v>0.1</v>
      </c>
    </row>
    <row r="993" spans="1:19" s="139" customFormat="1" ht="12.95" customHeight="1">
      <c r="A993" s="20" t="s">
        <v>2048</v>
      </c>
      <c r="B993" s="21"/>
      <c r="C993" s="20">
        <v>50673.56</v>
      </c>
      <c r="D993" s="20">
        <v>2E-3</v>
      </c>
      <c r="E993" s="139">
        <f t="shared" si="138"/>
        <v>19669.049745151689</v>
      </c>
      <c r="F993" s="139">
        <f t="shared" si="139"/>
        <v>19669</v>
      </c>
      <c r="G993" s="139">
        <f t="shared" si="134"/>
        <v>6.7517999996198341E-2</v>
      </c>
      <c r="I993" s="140">
        <f>$G993</f>
        <v>6.7517999996198341E-2</v>
      </c>
      <c r="Q993" s="153">
        <f t="shared" si="140"/>
        <v>35655.06</v>
      </c>
      <c r="S993" s="21">
        <f t="shared" si="137"/>
        <v>0.1</v>
      </c>
    </row>
    <row r="994" spans="1:19" s="139" customFormat="1" ht="12.95" customHeight="1">
      <c r="A994" s="20" t="s">
        <v>2048</v>
      </c>
      <c r="B994" s="21"/>
      <c r="C994" s="20">
        <v>50684.417999999998</v>
      </c>
      <c r="D994" s="20">
        <v>4.0000000000000001E-3</v>
      </c>
      <c r="E994" s="139">
        <f t="shared" si="138"/>
        <v>19677.049580115494</v>
      </c>
      <c r="F994" s="139">
        <f t="shared" si="139"/>
        <v>19677</v>
      </c>
      <c r="G994" s="139">
        <f t="shared" si="134"/>
        <v>6.7294000000401866E-2</v>
      </c>
      <c r="I994" s="140">
        <f>$G994</f>
        <v>6.7294000000401866E-2</v>
      </c>
      <c r="Q994" s="153">
        <f t="shared" si="140"/>
        <v>35665.917999999998</v>
      </c>
      <c r="S994" s="21">
        <f t="shared" si="137"/>
        <v>0.1</v>
      </c>
    </row>
    <row r="995" spans="1:19" s="139" customFormat="1" ht="12.95" customHeight="1">
      <c r="A995" s="95" t="s">
        <v>1461</v>
      </c>
      <c r="B995" s="29" t="s">
        <v>2053</v>
      </c>
      <c r="C995" s="95">
        <v>50696.637999999999</v>
      </c>
      <c r="D995" s="95" t="s">
        <v>2084</v>
      </c>
      <c r="E995" s="151">
        <f t="shared" si="138"/>
        <v>19686.052894101282</v>
      </c>
      <c r="F995" s="139">
        <f t="shared" si="139"/>
        <v>19686</v>
      </c>
      <c r="G995" s="139">
        <f t="shared" si="134"/>
        <v>7.1791999995184597E-2</v>
      </c>
      <c r="I995" s="140">
        <f>G995</f>
        <v>7.1791999995184597E-2</v>
      </c>
      <c r="Q995" s="153">
        <f t="shared" si="140"/>
        <v>35678.137999999999</v>
      </c>
      <c r="S995" s="21">
        <f t="shared" si="137"/>
        <v>0.1</v>
      </c>
    </row>
    <row r="996" spans="1:19" s="139" customFormat="1" ht="12.95" customHeight="1">
      <c r="A996" s="20" t="s">
        <v>2049</v>
      </c>
      <c r="B996" s="21"/>
      <c r="C996" s="20">
        <v>50699.351000000002</v>
      </c>
      <c r="D996" s="20">
        <v>5.0000000000000001E-3</v>
      </c>
      <c r="E996" s="139">
        <f t="shared" si="138"/>
        <v>19688.051747689125</v>
      </c>
      <c r="F996" s="139">
        <f t="shared" si="139"/>
        <v>19688</v>
      </c>
      <c r="G996" s="139">
        <f t="shared" si="134"/>
        <v>7.0236000006843824E-2</v>
      </c>
      <c r="I996" s="140">
        <f>$G996</f>
        <v>7.0236000006843824E-2</v>
      </c>
      <c r="Q996" s="153">
        <f t="shared" si="140"/>
        <v>35680.851000000002</v>
      </c>
      <c r="S996" s="21">
        <f t="shared" si="137"/>
        <v>0.1</v>
      </c>
    </row>
    <row r="997" spans="1:19" s="139" customFormat="1" ht="12.95" customHeight="1">
      <c r="A997" s="20" t="s">
        <v>2049</v>
      </c>
      <c r="B997" s="21"/>
      <c r="C997" s="20">
        <v>50718.358</v>
      </c>
      <c r="D997" s="20">
        <v>4.0000000000000001E-3</v>
      </c>
      <c r="E997" s="139">
        <f t="shared" si="138"/>
        <v>19702.055511103841</v>
      </c>
      <c r="F997" s="139">
        <f t="shared" si="139"/>
        <v>19702</v>
      </c>
      <c r="G997" s="139">
        <f t="shared" si="134"/>
        <v>7.5344000004406553E-2</v>
      </c>
      <c r="I997" s="140">
        <f>$G997</f>
        <v>7.5344000004406553E-2</v>
      </c>
      <c r="Q997" s="153">
        <f t="shared" si="140"/>
        <v>35699.858</v>
      </c>
      <c r="S997" s="21">
        <f t="shared" si="137"/>
        <v>0.1</v>
      </c>
    </row>
    <row r="998" spans="1:19" s="139" customFormat="1" ht="12.95" customHeight="1">
      <c r="A998" s="95" t="s">
        <v>1461</v>
      </c>
      <c r="B998" s="29" t="s">
        <v>2053</v>
      </c>
      <c r="C998" s="95">
        <v>50719.713000000003</v>
      </c>
      <c r="D998" s="95" t="s">
        <v>2084</v>
      </c>
      <c r="E998" s="151">
        <f t="shared" si="138"/>
        <v>19703.053832744656</v>
      </c>
      <c r="F998" s="139">
        <f t="shared" si="139"/>
        <v>19703</v>
      </c>
      <c r="G998" s="139">
        <f t="shared" si="134"/>
        <v>7.3066000004473608E-2</v>
      </c>
      <c r="I998" s="140">
        <f>G998</f>
        <v>7.3066000004473608E-2</v>
      </c>
      <c r="Q998" s="153">
        <f t="shared" si="140"/>
        <v>35701.213000000003</v>
      </c>
      <c r="S998" s="21">
        <f t="shared" si="137"/>
        <v>0.1</v>
      </c>
    </row>
    <row r="999" spans="1:19" s="139" customFormat="1" ht="12.95" customHeight="1">
      <c r="A999" s="95" t="s">
        <v>1461</v>
      </c>
      <c r="B999" s="29" t="s">
        <v>2053</v>
      </c>
      <c r="C999" s="95">
        <v>50727.853000000003</v>
      </c>
      <c r="D999" s="95" t="s">
        <v>2084</v>
      </c>
      <c r="E999" s="151">
        <f t="shared" si="138"/>
        <v>19709.051130276923</v>
      </c>
      <c r="F999" s="139">
        <f t="shared" si="139"/>
        <v>19709</v>
      </c>
      <c r="G999" s="139">
        <f t="shared" si="134"/>
        <v>6.9398000006913207E-2</v>
      </c>
      <c r="I999" s="140">
        <f>G999</f>
        <v>6.9398000006913207E-2</v>
      </c>
      <c r="Q999" s="153">
        <f t="shared" si="140"/>
        <v>35709.353000000003</v>
      </c>
      <c r="S999" s="21">
        <f t="shared" si="137"/>
        <v>0.1</v>
      </c>
    </row>
    <row r="1000" spans="1:19" s="139" customFormat="1" ht="12.95" customHeight="1">
      <c r="A1000" s="20" t="s">
        <v>2049</v>
      </c>
      <c r="B1000" s="21"/>
      <c r="C1000" s="20">
        <v>50752.31</v>
      </c>
      <c r="D1000" s="20">
        <v>6.0000000000000001E-3</v>
      </c>
      <c r="E1000" s="139">
        <f t="shared" si="138"/>
        <v>19727.070283317047</v>
      </c>
      <c r="F1000" s="139">
        <f t="shared" si="139"/>
        <v>19727</v>
      </c>
      <c r="I1000" s="140"/>
      <c r="Q1000" s="153">
        <f t="shared" si="140"/>
        <v>35733.81</v>
      </c>
      <c r="R1000" s="139">
        <f>+C1000-(C$7+F1000*C$8)</f>
        <v>9.5393999996304046E-2</v>
      </c>
      <c r="S1000" s="91"/>
    </row>
    <row r="1001" spans="1:19" s="139" customFormat="1" ht="12.95" customHeight="1">
      <c r="A1001" s="95" t="s">
        <v>1461</v>
      </c>
      <c r="B1001" s="29" t="s">
        <v>2053</v>
      </c>
      <c r="C1001" s="95">
        <v>51027.824999999997</v>
      </c>
      <c r="D1001" s="95" t="s">
        <v>2084</v>
      </c>
      <c r="E1001" s="151">
        <f t="shared" si="138"/>
        <v>19930.061122334551</v>
      </c>
      <c r="F1001" s="139">
        <f t="shared" si="139"/>
        <v>19930</v>
      </c>
      <c r="G1001" s="139">
        <f t="shared" ref="G1001:G1032" si="141">+C1001-(C$7+F1001*C$8)</f>
        <v>8.2959999999729916E-2</v>
      </c>
      <c r="I1001" s="140">
        <f>G1001</f>
        <v>8.2959999999729916E-2</v>
      </c>
      <c r="Q1001" s="153">
        <f t="shared" si="140"/>
        <v>36009.324999999997</v>
      </c>
      <c r="S1001" s="21">
        <f t="shared" ref="S1001:S1013" si="142">S$15</f>
        <v>0.1</v>
      </c>
    </row>
    <row r="1002" spans="1:19" s="139" customFormat="1" ht="12.95" customHeight="1">
      <c r="A1002" s="20" t="s">
        <v>2050</v>
      </c>
      <c r="B1002" s="21"/>
      <c r="C1002" s="20">
        <v>51034.608</v>
      </c>
      <c r="D1002" s="20">
        <v>2E-3</v>
      </c>
      <c r="E1002" s="139">
        <f t="shared" si="138"/>
        <v>19935.058624688532</v>
      </c>
      <c r="F1002" s="139">
        <f t="shared" si="139"/>
        <v>19935</v>
      </c>
      <c r="G1002" s="139">
        <f t="shared" si="141"/>
        <v>7.9569999994419049E-2</v>
      </c>
      <c r="I1002" s="140">
        <f>$G1002</f>
        <v>7.9569999994419049E-2</v>
      </c>
      <c r="Q1002" s="153">
        <f t="shared" si="140"/>
        <v>36016.108</v>
      </c>
      <c r="S1002" s="21">
        <f t="shared" si="142"/>
        <v>0.1</v>
      </c>
    </row>
    <row r="1003" spans="1:19" s="139" customFormat="1" ht="12.95" customHeight="1">
      <c r="A1003" s="95" t="s">
        <v>1461</v>
      </c>
      <c r="B1003" s="29" t="s">
        <v>2053</v>
      </c>
      <c r="C1003" s="95">
        <v>51046.826000000001</v>
      </c>
      <c r="D1003" s="95" t="s">
        <v>2084</v>
      </c>
      <c r="E1003" s="151">
        <f t="shared" si="138"/>
        <v>19944.060465136841</v>
      </c>
      <c r="F1003" s="139">
        <f t="shared" si="139"/>
        <v>19944</v>
      </c>
      <c r="G1003" s="139">
        <f t="shared" si="141"/>
        <v>8.2068000003346242E-2</v>
      </c>
      <c r="I1003" s="140">
        <f t="shared" ref="I1003:I1010" si="143">G1003</f>
        <v>8.2068000003346242E-2</v>
      </c>
      <c r="Q1003" s="153">
        <f t="shared" si="140"/>
        <v>36028.326000000001</v>
      </c>
      <c r="S1003" s="21">
        <f t="shared" si="142"/>
        <v>0.1</v>
      </c>
    </row>
    <row r="1004" spans="1:19" s="139" customFormat="1" ht="12.95" customHeight="1">
      <c r="A1004" s="95" t="s">
        <v>1461</v>
      </c>
      <c r="B1004" s="29" t="s">
        <v>2053</v>
      </c>
      <c r="C1004" s="95">
        <v>51076.684000000001</v>
      </c>
      <c r="D1004" s="95" t="s">
        <v>2084</v>
      </c>
      <c r="E1004" s="151">
        <f t="shared" si="138"/>
        <v>19966.058906134189</v>
      </c>
      <c r="F1004" s="139">
        <f t="shared" si="139"/>
        <v>19966</v>
      </c>
      <c r="G1004" s="139">
        <f t="shared" si="141"/>
        <v>7.9952000000048429E-2</v>
      </c>
      <c r="I1004" s="140">
        <f t="shared" si="143"/>
        <v>7.9952000000048429E-2</v>
      </c>
      <c r="Q1004" s="153">
        <f t="shared" si="140"/>
        <v>36058.184000000001</v>
      </c>
      <c r="S1004" s="21">
        <f t="shared" si="142"/>
        <v>0.1</v>
      </c>
    </row>
    <row r="1005" spans="1:19" s="139" customFormat="1" ht="12.95" customHeight="1">
      <c r="A1005" s="95" t="s">
        <v>1461</v>
      </c>
      <c r="B1005" s="29" t="s">
        <v>2053</v>
      </c>
      <c r="C1005" s="95">
        <v>51080.76</v>
      </c>
      <c r="D1005" s="95" t="s">
        <v>2084</v>
      </c>
      <c r="E1005" s="151">
        <f t="shared" si="138"/>
        <v>19969.061975512755</v>
      </c>
      <c r="F1005" s="139">
        <f t="shared" si="139"/>
        <v>19969</v>
      </c>
      <c r="G1005" s="139">
        <f t="shared" si="141"/>
        <v>8.4118000006128568E-2</v>
      </c>
      <c r="I1005" s="140">
        <f t="shared" si="143"/>
        <v>8.4118000006128568E-2</v>
      </c>
      <c r="Q1005" s="153">
        <f t="shared" si="140"/>
        <v>36062.26</v>
      </c>
      <c r="S1005" s="21">
        <f t="shared" si="142"/>
        <v>0.1</v>
      </c>
    </row>
    <row r="1006" spans="1:19" s="139" customFormat="1" ht="12.95" customHeight="1">
      <c r="A1006" s="95" t="s">
        <v>570</v>
      </c>
      <c r="B1006" s="29" t="s">
        <v>2053</v>
      </c>
      <c r="C1006" s="95">
        <v>51111.978000000003</v>
      </c>
      <c r="D1006" s="95" t="s">
        <v>2084</v>
      </c>
      <c r="E1006" s="151">
        <f t="shared" si="138"/>
        <v>19992.062421994611</v>
      </c>
      <c r="F1006" s="139">
        <f t="shared" si="139"/>
        <v>19992</v>
      </c>
      <c r="G1006" s="139">
        <f t="shared" si="141"/>
        <v>8.4724000000278465E-2</v>
      </c>
      <c r="I1006" s="140">
        <f t="shared" si="143"/>
        <v>8.4724000000278465E-2</v>
      </c>
      <c r="Q1006" s="153">
        <f t="shared" si="140"/>
        <v>36093.478000000003</v>
      </c>
      <c r="S1006" s="21">
        <f t="shared" si="142"/>
        <v>0.1</v>
      </c>
    </row>
    <row r="1007" spans="1:19" s="139" customFormat="1" ht="12.95" customHeight="1">
      <c r="A1007" s="95" t="s">
        <v>1461</v>
      </c>
      <c r="B1007" s="29" t="s">
        <v>2053</v>
      </c>
      <c r="C1007" s="95">
        <v>51125.552000000003</v>
      </c>
      <c r="D1007" s="95" t="s">
        <v>2084</v>
      </c>
      <c r="E1007" s="151">
        <f t="shared" si="138"/>
        <v>20002.063320852474</v>
      </c>
      <c r="F1007" s="139">
        <f t="shared" si="139"/>
        <v>20002</v>
      </c>
      <c r="G1007" s="139">
        <f t="shared" si="141"/>
        <v>8.5943999998562504E-2</v>
      </c>
      <c r="I1007" s="140">
        <f t="shared" si="143"/>
        <v>8.5943999998562504E-2</v>
      </c>
      <c r="Q1007" s="153">
        <f t="shared" si="140"/>
        <v>36107.052000000003</v>
      </c>
      <c r="S1007" s="21">
        <f t="shared" si="142"/>
        <v>0.1</v>
      </c>
    </row>
    <row r="1008" spans="1:19" s="139" customFormat="1" ht="12.95" customHeight="1">
      <c r="A1008" s="95" t="s">
        <v>1461</v>
      </c>
      <c r="B1008" s="29" t="s">
        <v>2053</v>
      </c>
      <c r="C1008" s="95">
        <v>51129.624000000003</v>
      </c>
      <c r="D1008" s="95" t="s">
        <v>2084</v>
      </c>
      <c r="E1008" s="151">
        <f t="shared" si="138"/>
        <v>20005.063443156083</v>
      </c>
      <c r="F1008" s="139">
        <f t="shared" si="139"/>
        <v>20005</v>
      </c>
      <c r="G1008" s="139">
        <f t="shared" si="141"/>
        <v>8.6110000003827736E-2</v>
      </c>
      <c r="I1008" s="140">
        <f t="shared" si="143"/>
        <v>8.6110000003827736E-2</v>
      </c>
      <c r="Q1008" s="153">
        <f t="shared" si="140"/>
        <v>36111.124000000003</v>
      </c>
      <c r="S1008" s="21">
        <f t="shared" si="142"/>
        <v>0.1</v>
      </c>
    </row>
    <row r="1009" spans="1:19" s="139" customFormat="1" ht="12.95" customHeight="1">
      <c r="A1009" s="95" t="s">
        <v>1461</v>
      </c>
      <c r="B1009" s="29" t="s">
        <v>2053</v>
      </c>
      <c r="C1009" s="95">
        <v>51133.695</v>
      </c>
      <c r="D1009" s="95" t="s">
        <v>2084</v>
      </c>
      <c r="E1009" s="151">
        <f t="shared" si="138"/>
        <v>20008.062828690952</v>
      </c>
      <c r="F1009" s="139">
        <f t="shared" si="139"/>
        <v>20008</v>
      </c>
      <c r="G1009" s="139">
        <f t="shared" si="141"/>
        <v>8.5275999997975305E-2</v>
      </c>
      <c r="I1009" s="140">
        <f t="shared" si="143"/>
        <v>8.5275999997975305E-2</v>
      </c>
      <c r="Q1009" s="153">
        <f t="shared" si="140"/>
        <v>36115.195</v>
      </c>
      <c r="S1009" s="21">
        <f t="shared" si="142"/>
        <v>0.1</v>
      </c>
    </row>
    <row r="1010" spans="1:19" s="139" customFormat="1" ht="12.95" customHeight="1">
      <c r="A1010" s="95" t="s">
        <v>1461</v>
      </c>
      <c r="B1010" s="29" t="s">
        <v>2053</v>
      </c>
      <c r="C1010" s="95">
        <v>51133.696000000004</v>
      </c>
      <c r="D1010" s="95" t="s">
        <v>2084</v>
      </c>
      <c r="E1010" s="151">
        <f t="shared" si="138"/>
        <v>20008.063565459695</v>
      </c>
      <c r="F1010" s="139">
        <f t="shared" si="139"/>
        <v>20008</v>
      </c>
      <c r="G1010" s="139">
        <f t="shared" si="141"/>
        <v>8.627600000181701E-2</v>
      </c>
      <c r="I1010" s="140">
        <f t="shared" si="143"/>
        <v>8.627600000181701E-2</v>
      </c>
      <c r="Q1010" s="153">
        <f t="shared" si="140"/>
        <v>36115.196000000004</v>
      </c>
      <c r="S1010" s="21">
        <f t="shared" si="142"/>
        <v>0.1</v>
      </c>
    </row>
    <row r="1011" spans="1:19" s="139" customFormat="1" ht="12.95" customHeight="1">
      <c r="A1011" s="134" t="s">
        <v>2153</v>
      </c>
      <c r="B1011" s="113"/>
      <c r="C1011" s="98">
        <v>51208.351999999999</v>
      </c>
      <c r="D1011" s="134" t="s">
        <v>2084</v>
      </c>
      <c r="E1011" s="151">
        <f t="shared" si="138"/>
        <v>20063.067772409187</v>
      </c>
      <c r="F1011" s="139">
        <f t="shared" si="139"/>
        <v>20063</v>
      </c>
      <c r="G1011" s="139">
        <f t="shared" si="141"/>
        <v>9.1985999999451451E-2</v>
      </c>
      <c r="I1011" s="139">
        <f>$G1011</f>
        <v>9.1985999999451451E-2</v>
      </c>
      <c r="Q1011" s="153">
        <f t="shared" si="140"/>
        <v>36189.851999999999</v>
      </c>
      <c r="S1011" s="21">
        <f t="shared" si="142"/>
        <v>0.1</v>
      </c>
    </row>
    <row r="1012" spans="1:19" s="139" customFormat="1" ht="12.95" customHeight="1">
      <c r="A1012" s="95" t="s">
        <v>1461</v>
      </c>
      <c r="B1012" s="29" t="s">
        <v>2053</v>
      </c>
      <c r="C1012" s="95">
        <v>51224.635000000002</v>
      </c>
      <c r="D1012" s="95" t="s">
        <v>2084</v>
      </c>
      <c r="E1012" s="151">
        <f t="shared" si="138"/>
        <v>20075.06457777994</v>
      </c>
      <c r="F1012" s="139">
        <f t="shared" si="139"/>
        <v>20075</v>
      </c>
      <c r="G1012" s="139">
        <f t="shared" si="141"/>
        <v>8.7650000001303852E-2</v>
      </c>
      <c r="I1012" s="140">
        <f>G1012</f>
        <v>8.7650000001303852E-2</v>
      </c>
      <c r="Q1012" s="153">
        <f t="shared" si="140"/>
        <v>36206.135000000002</v>
      </c>
      <c r="S1012" s="21">
        <f t="shared" si="142"/>
        <v>0.1</v>
      </c>
    </row>
    <row r="1013" spans="1:19" s="139" customFormat="1" ht="12.95" customHeight="1">
      <c r="A1013" s="95" t="s">
        <v>1461</v>
      </c>
      <c r="B1013" s="29" t="s">
        <v>2053</v>
      </c>
      <c r="C1013" s="95">
        <v>51224.637000000002</v>
      </c>
      <c r="D1013" s="95" t="s">
        <v>2084</v>
      </c>
      <c r="E1013" s="151">
        <f t="shared" si="138"/>
        <v>20075.066051317419</v>
      </c>
      <c r="F1013" s="139">
        <f t="shared" si="139"/>
        <v>20075</v>
      </c>
      <c r="G1013" s="139">
        <f t="shared" si="141"/>
        <v>8.9650000001711305E-2</v>
      </c>
      <c r="I1013" s="140">
        <f>G1013</f>
        <v>8.9650000001711305E-2</v>
      </c>
      <c r="Q1013" s="153">
        <f t="shared" si="140"/>
        <v>36206.137000000002</v>
      </c>
      <c r="S1013" s="21">
        <f t="shared" si="142"/>
        <v>0.1</v>
      </c>
    </row>
    <row r="1014" spans="1:19" s="139" customFormat="1" ht="12.95" customHeight="1">
      <c r="A1014" s="20" t="s">
        <v>2046</v>
      </c>
      <c r="B1014" s="21"/>
      <c r="C1014" s="20">
        <v>51349.510999999999</v>
      </c>
      <c r="D1014" s="20">
        <v>2E-3</v>
      </c>
      <c r="E1014" s="139">
        <f t="shared" si="138"/>
        <v>20167.069310782314</v>
      </c>
      <c r="F1014" s="139">
        <f t="shared" si="139"/>
        <v>20167</v>
      </c>
      <c r="G1014" s="139">
        <f t="shared" si="141"/>
        <v>9.4073999993270263E-2</v>
      </c>
      <c r="I1014" s="140"/>
      <c r="K1014" s="139">
        <f>$G1014</f>
        <v>9.4073999993270263E-2</v>
      </c>
      <c r="Q1014" s="153">
        <f t="shared" si="140"/>
        <v>36331.010999999999</v>
      </c>
      <c r="S1014" s="148">
        <f>S$17</f>
        <v>1</v>
      </c>
    </row>
    <row r="1015" spans="1:19" s="139" customFormat="1" ht="12.95" customHeight="1">
      <c r="A1015" s="95" t="s">
        <v>1461</v>
      </c>
      <c r="B1015" s="29" t="s">
        <v>2053</v>
      </c>
      <c r="C1015" s="95">
        <v>51407.875</v>
      </c>
      <c r="D1015" s="95" t="s">
        <v>2084</v>
      </c>
      <c r="E1015" s="151">
        <f t="shared" si="138"/>
        <v>20210.070081442416</v>
      </c>
      <c r="F1015" s="139">
        <f t="shared" si="139"/>
        <v>20210</v>
      </c>
      <c r="G1015" s="139">
        <f t="shared" si="141"/>
        <v>9.5119999998132698E-2</v>
      </c>
      <c r="I1015" s="140">
        <f t="shared" ref="I1015:I1023" si="144">G1015</f>
        <v>9.5119999998132698E-2</v>
      </c>
      <c r="Q1015" s="153">
        <f t="shared" si="140"/>
        <v>36389.375</v>
      </c>
      <c r="S1015" s="21">
        <f t="shared" ref="S1015:S1023" si="145">S$15</f>
        <v>0.1</v>
      </c>
    </row>
    <row r="1016" spans="1:19" s="139" customFormat="1" ht="12.95" customHeight="1">
      <c r="A1016" s="95" t="s">
        <v>1519</v>
      </c>
      <c r="B1016" s="29" t="s">
        <v>2053</v>
      </c>
      <c r="C1016" s="95">
        <v>51421.447999999997</v>
      </c>
      <c r="D1016" s="95" t="s">
        <v>2084</v>
      </c>
      <c r="E1016" s="151">
        <f t="shared" si="138"/>
        <v>20220.070243531536</v>
      </c>
      <c r="F1016" s="139">
        <f t="shared" si="139"/>
        <v>20220</v>
      </c>
      <c r="G1016" s="139">
        <f t="shared" si="141"/>
        <v>9.5339999992575031E-2</v>
      </c>
      <c r="I1016" s="140">
        <f t="shared" si="144"/>
        <v>9.5339999992575031E-2</v>
      </c>
      <c r="Q1016" s="153">
        <f t="shared" si="140"/>
        <v>36402.947999999997</v>
      </c>
      <c r="S1016" s="21">
        <f t="shared" si="145"/>
        <v>0.1</v>
      </c>
    </row>
    <row r="1017" spans="1:19" s="139" customFormat="1" ht="12.95" customHeight="1">
      <c r="A1017" s="95" t="s">
        <v>1461</v>
      </c>
      <c r="B1017" s="29" t="s">
        <v>2053</v>
      </c>
      <c r="C1017" s="95">
        <v>51426.875</v>
      </c>
      <c r="D1017" s="95" t="s">
        <v>2084</v>
      </c>
      <c r="E1017" s="151">
        <f t="shared" si="138"/>
        <v>20224.068687475963</v>
      </c>
      <c r="F1017" s="139">
        <f t="shared" si="139"/>
        <v>20224</v>
      </c>
      <c r="G1017" s="139">
        <f t="shared" si="141"/>
        <v>9.3227999997907318E-2</v>
      </c>
      <c r="I1017" s="140">
        <f t="shared" si="144"/>
        <v>9.3227999997907318E-2</v>
      </c>
      <c r="Q1017" s="153">
        <f t="shared" si="140"/>
        <v>36408.375</v>
      </c>
      <c r="S1017" s="21">
        <f t="shared" si="145"/>
        <v>0.1</v>
      </c>
    </row>
    <row r="1018" spans="1:19" s="139" customFormat="1" ht="12.95" customHeight="1">
      <c r="A1018" s="95" t="s">
        <v>1461</v>
      </c>
      <c r="B1018" s="29" t="s">
        <v>2053</v>
      </c>
      <c r="C1018" s="95">
        <v>51433.665000000001</v>
      </c>
      <c r="D1018" s="95" t="s">
        <v>2084</v>
      </c>
      <c r="E1018" s="151">
        <f t="shared" si="138"/>
        <v>20229.071347211109</v>
      </c>
      <c r="F1018" s="139">
        <f t="shared" si="139"/>
        <v>20229</v>
      </c>
      <c r="G1018" s="139">
        <f t="shared" si="141"/>
        <v>9.6838000004936475E-2</v>
      </c>
      <c r="I1018" s="140">
        <f t="shared" si="144"/>
        <v>9.6838000004936475E-2</v>
      </c>
      <c r="Q1018" s="153">
        <f t="shared" si="140"/>
        <v>36415.165000000001</v>
      </c>
      <c r="S1018" s="21">
        <f t="shared" si="145"/>
        <v>0.1</v>
      </c>
    </row>
    <row r="1019" spans="1:19" s="139" customFormat="1" ht="12.95" customHeight="1">
      <c r="A1019" s="95" t="s">
        <v>1461</v>
      </c>
      <c r="B1019" s="29" t="s">
        <v>2053</v>
      </c>
      <c r="C1019" s="95">
        <v>51433.665999999997</v>
      </c>
      <c r="D1019" s="95" t="s">
        <v>2084</v>
      </c>
      <c r="E1019" s="151">
        <f t="shared" si="138"/>
        <v>20229.072083979845</v>
      </c>
      <c r="F1019" s="139">
        <f t="shared" si="139"/>
        <v>20229</v>
      </c>
      <c r="G1019" s="139">
        <f t="shared" si="141"/>
        <v>9.7838000001502223E-2</v>
      </c>
      <c r="I1019" s="140">
        <f t="shared" si="144"/>
        <v>9.7838000001502223E-2</v>
      </c>
      <c r="Q1019" s="153">
        <f t="shared" si="140"/>
        <v>36415.165999999997</v>
      </c>
      <c r="S1019" s="21">
        <f t="shared" si="145"/>
        <v>0.1</v>
      </c>
    </row>
    <row r="1020" spans="1:19" s="139" customFormat="1" ht="12.95" customHeight="1">
      <c r="A1020" s="95" t="s">
        <v>1461</v>
      </c>
      <c r="B1020" s="29" t="s">
        <v>2053</v>
      </c>
      <c r="C1020" s="95">
        <v>51437.737000000001</v>
      </c>
      <c r="D1020" s="95" t="s">
        <v>2084</v>
      </c>
      <c r="E1020" s="151">
        <f t="shared" si="138"/>
        <v>20232.071469514722</v>
      </c>
      <c r="F1020" s="139">
        <f t="shared" si="139"/>
        <v>20232</v>
      </c>
      <c r="G1020" s="139">
        <f t="shared" si="141"/>
        <v>9.700400000292575E-2</v>
      </c>
      <c r="I1020" s="140">
        <f t="shared" si="144"/>
        <v>9.700400000292575E-2</v>
      </c>
      <c r="Q1020" s="153">
        <f t="shared" si="140"/>
        <v>36419.237000000001</v>
      </c>
      <c r="S1020" s="21">
        <f t="shared" si="145"/>
        <v>0.1</v>
      </c>
    </row>
    <row r="1021" spans="1:19" s="139" customFormat="1" ht="12.95" customHeight="1">
      <c r="A1021" s="95" t="s">
        <v>1461</v>
      </c>
      <c r="B1021" s="29" t="s">
        <v>2053</v>
      </c>
      <c r="C1021" s="95">
        <v>51456.735999999997</v>
      </c>
      <c r="D1021" s="95" t="s">
        <v>2084</v>
      </c>
      <c r="E1021" s="151">
        <f t="shared" si="138"/>
        <v>20246.069338779525</v>
      </c>
      <c r="F1021" s="139">
        <f t="shared" si="139"/>
        <v>20246</v>
      </c>
      <c r="G1021" s="139">
        <f t="shared" si="141"/>
        <v>9.4111999998858664E-2</v>
      </c>
      <c r="I1021" s="140">
        <f t="shared" si="144"/>
        <v>9.4111999998858664E-2</v>
      </c>
      <c r="Q1021" s="153">
        <f t="shared" si="140"/>
        <v>36438.235999999997</v>
      </c>
      <c r="S1021" s="21">
        <f t="shared" si="145"/>
        <v>0.1</v>
      </c>
    </row>
    <row r="1022" spans="1:19" s="139" customFormat="1" ht="12.95" customHeight="1">
      <c r="A1022" s="95" t="s">
        <v>1461</v>
      </c>
      <c r="B1022" s="29" t="s">
        <v>2053</v>
      </c>
      <c r="C1022" s="95">
        <v>51467.597999999998</v>
      </c>
      <c r="D1022" s="95" t="s">
        <v>2084</v>
      </c>
      <c r="E1022" s="151">
        <f t="shared" si="138"/>
        <v>20254.072120818284</v>
      </c>
      <c r="F1022" s="139">
        <f t="shared" si="139"/>
        <v>20254</v>
      </c>
      <c r="G1022" s="139">
        <f t="shared" si="141"/>
        <v>9.7887999996601138E-2</v>
      </c>
      <c r="I1022" s="140">
        <f t="shared" si="144"/>
        <v>9.7887999996601138E-2</v>
      </c>
      <c r="Q1022" s="153">
        <f t="shared" si="140"/>
        <v>36449.097999999998</v>
      </c>
      <c r="S1022" s="21">
        <f t="shared" si="145"/>
        <v>0.1</v>
      </c>
    </row>
    <row r="1023" spans="1:19" s="139" customFormat="1" ht="12.95" customHeight="1">
      <c r="A1023" s="95" t="s">
        <v>1461</v>
      </c>
      <c r="B1023" s="29" t="s">
        <v>2053</v>
      </c>
      <c r="C1023" s="95">
        <v>51486.6</v>
      </c>
      <c r="D1023" s="95" t="s">
        <v>2084</v>
      </c>
      <c r="E1023" s="151">
        <f t="shared" si="138"/>
        <v>20268.072200389306</v>
      </c>
      <c r="F1023" s="139">
        <f t="shared" si="139"/>
        <v>20268</v>
      </c>
      <c r="G1023" s="139">
        <f t="shared" si="141"/>
        <v>9.7995999996783212E-2</v>
      </c>
      <c r="I1023" s="140">
        <f t="shared" si="144"/>
        <v>9.7995999996783212E-2</v>
      </c>
      <c r="Q1023" s="153">
        <f t="shared" si="140"/>
        <v>36468.1</v>
      </c>
      <c r="S1023" s="21">
        <f t="shared" si="145"/>
        <v>0.1</v>
      </c>
    </row>
    <row r="1024" spans="1:19" s="139" customFormat="1" ht="12.95" customHeight="1">
      <c r="A1024" s="95" t="s">
        <v>1461</v>
      </c>
      <c r="B1024" s="29" t="s">
        <v>2053</v>
      </c>
      <c r="C1024" s="95">
        <v>51486.600100000003</v>
      </c>
      <c r="D1024" s="95" t="s">
        <v>2084</v>
      </c>
      <c r="E1024" s="151">
        <f t="shared" si="138"/>
        <v>20268.072274066184</v>
      </c>
      <c r="F1024" s="139">
        <f t="shared" si="139"/>
        <v>20268</v>
      </c>
      <c r="G1024" s="139">
        <f t="shared" si="141"/>
        <v>9.8096000001532957E-2</v>
      </c>
      <c r="I1024" s="140"/>
      <c r="J1024" s="140">
        <f>G1024</f>
        <v>9.8096000001532957E-2</v>
      </c>
      <c r="Q1024" s="153">
        <f t="shared" si="140"/>
        <v>36468.100100000003</v>
      </c>
      <c r="S1024" s="91">
        <f>S$16</f>
        <v>1</v>
      </c>
    </row>
    <row r="1025" spans="1:27" s="139" customFormat="1" ht="12.95" customHeight="1">
      <c r="A1025" s="95" t="s">
        <v>1461</v>
      </c>
      <c r="B1025" s="29" t="s">
        <v>2053</v>
      </c>
      <c r="C1025" s="95">
        <v>51486.603999999999</v>
      </c>
      <c r="D1025" s="95" t="s">
        <v>2084</v>
      </c>
      <c r="E1025" s="151">
        <f t="shared" si="138"/>
        <v>20268.075147464264</v>
      </c>
      <c r="F1025" s="139">
        <f t="shared" si="139"/>
        <v>20268</v>
      </c>
      <c r="G1025" s="139">
        <f t="shared" si="141"/>
        <v>0.10199599999759812</v>
      </c>
      <c r="I1025" s="140">
        <f>G1025</f>
        <v>0.10199599999759812</v>
      </c>
      <c r="Q1025" s="153">
        <f t="shared" si="140"/>
        <v>36468.103999999999</v>
      </c>
      <c r="S1025" s="21">
        <f>S$15</f>
        <v>0.1</v>
      </c>
    </row>
    <row r="1026" spans="1:27" s="139" customFormat="1" ht="12.95" customHeight="1">
      <c r="A1026" s="20" t="s">
        <v>2054</v>
      </c>
      <c r="B1026" s="21"/>
      <c r="C1026" s="20">
        <v>51512.388400000003</v>
      </c>
      <c r="D1026" s="20">
        <v>5.0000000000000001E-4</v>
      </c>
      <c r="E1026" s="139">
        <f t="shared" si="138"/>
        <v>20287.072287328021</v>
      </c>
      <c r="F1026" s="139">
        <f t="shared" si="139"/>
        <v>20287</v>
      </c>
      <c r="G1026" s="139">
        <f t="shared" si="141"/>
        <v>9.8114000000350643E-2</v>
      </c>
      <c r="I1026" s="140"/>
      <c r="J1026" s="139">
        <f>$G1026</f>
        <v>9.8114000000350643E-2</v>
      </c>
      <c r="Q1026" s="153">
        <f t="shared" si="140"/>
        <v>36493.888400000003</v>
      </c>
      <c r="S1026" s="91">
        <f>S$16</f>
        <v>1</v>
      </c>
    </row>
    <row r="1027" spans="1:27" s="139" customFormat="1" ht="12.95" customHeight="1">
      <c r="A1027" s="95" t="s">
        <v>1461</v>
      </c>
      <c r="B1027" s="29" t="s">
        <v>2053</v>
      </c>
      <c r="C1027" s="95">
        <v>51539.536999999997</v>
      </c>
      <c r="D1027" s="95" t="s">
        <v>2084</v>
      </c>
      <c r="E1027" s="151">
        <f t="shared" si="138"/>
        <v>20307.074527104982</v>
      </c>
      <c r="F1027" s="139">
        <f t="shared" si="139"/>
        <v>20307</v>
      </c>
      <c r="G1027" s="139">
        <f t="shared" si="141"/>
        <v>0.10115399999631336</v>
      </c>
      <c r="I1027" s="140">
        <f>G1027</f>
        <v>0.10115399999631336</v>
      </c>
      <c r="Q1027" s="153">
        <f t="shared" si="140"/>
        <v>36521.036999999997</v>
      </c>
      <c r="S1027" s="21">
        <f t="shared" ref="S1027:S1032" si="146">S$15</f>
        <v>0.1</v>
      </c>
    </row>
    <row r="1028" spans="1:27" s="139" customFormat="1" ht="12.95" customHeight="1">
      <c r="A1028" s="95" t="s">
        <v>1548</v>
      </c>
      <c r="B1028" s="29" t="s">
        <v>2053</v>
      </c>
      <c r="C1028" s="95">
        <v>51569.394999999997</v>
      </c>
      <c r="D1028" s="95" t="s">
        <v>2084</v>
      </c>
      <c r="E1028" s="151">
        <f t="shared" si="138"/>
        <v>20329.072968102333</v>
      </c>
      <c r="F1028" s="139">
        <f t="shared" si="139"/>
        <v>20329</v>
      </c>
      <c r="G1028" s="139">
        <f t="shared" si="141"/>
        <v>9.9037999993015546E-2</v>
      </c>
      <c r="I1028" s="140">
        <f>G1028</f>
        <v>9.9037999993015546E-2</v>
      </c>
      <c r="Q1028" s="153">
        <f t="shared" si="140"/>
        <v>36550.894999999997</v>
      </c>
      <c r="S1028" s="21">
        <f t="shared" si="146"/>
        <v>0.1</v>
      </c>
    </row>
    <row r="1029" spans="1:27" s="139" customFormat="1" ht="12.95" customHeight="1">
      <c r="A1029" s="95" t="s">
        <v>1551</v>
      </c>
      <c r="B1029" s="29" t="s">
        <v>2053</v>
      </c>
      <c r="C1029" s="95">
        <v>51812.356</v>
      </c>
      <c r="D1029" s="95" t="s">
        <v>2084</v>
      </c>
      <c r="E1029" s="151">
        <f t="shared" si="138"/>
        <v>20508.079037603202</v>
      </c>
      <c r="F1029" s="139">
        <f t="shared" si="139"/>
        <v>20508</v>
      </c>
      <c r="G1029" s="139">
        <f t="shared" si="141"/>
        <v>0.10727599999518134</v>
      </c>
      <c r="I1029" s="140">
        <f>G1029</f>
        <v>0.10727599999518134</v>
      </c>
      <c r="Q1029" s="153">
        <f t="shared" si="140"/>
        <v>36793.856</v>
      </c>
      <c r="S1029" s="21">
        <f t="shared" si="146"/>
        <v>0.1</v>
      </c>
    </row>
    <row r="1030" spans="1:27" s="139" customFormat="1" ht="12.95" customHeight="1">
      <c r="A1030" s="134" t="s">
        <v>2152</v>
      </c>
      <c r="B1030" s="113"/>
      <c r="C1030" s="98">
        <v>51812.357000000004</v>
      </c>
      <c r="D1030" s="134" t="s">
        <v>2084</v>
      </c>
      <c r="E1030" s="151">
        <f t="shared" si="138"/>
        <v>20508.079774371945</v>
      </c>
      <c r="F1030" s="139">
        <f t="shared" si="139"/>
        <v>20508</v>
      </c>
      <c r="G1030" s="139">
        <f t="shared" si="141"/>
        <v>0.10827599999902304</v>
      </c>
      <c r="I1030" s="139">
        <f>$G1030</f>
        <v>0.10827599999902304</v>
      </c>
      <c r="Q1030" s="153">
        <f t="shared" si="140"/>
        <v>36793.857000000004</v>
      </c>
      <c r="S1030" s="21">
        <f t="shared" si="146"/>
        <v>0.1</v>
      </c>
    </row>
    <row r="1031" spans="1:27" s="139" customFormat="1" ht="12.95" customHeight="1">
      <c r="A1031" s="95" t="s">
        <v>1557</v>
      </c>
      <c r="B1031" s="29" t="s">
        <v>2053</v>
      </c>
      <c r="C1031" s="95">
        <v>51854.436000000002</v>
      </c>
      <c r="D1031" s="95" t="s">
        <v>2084</v>
      </c>
      <c r="E1031" s="151">
        <f t="shared" si="138"/>
        <v>20539.082266123816</v>
      </c>
      <c r="F1031" s="139">
        <f t="shared" si="139"/>
        <v>20539</v>
      </c>
      <c r="G1031" s="139">
        <f t="shared" si="141"/>
        <v>0.11165800000162562</v>
      </c>
      <c r="I1031" s="140">
        <f>G1031</f>
        <v>0.11165800000162562</v>
      </c>
      <c r="Q1031" s="153">
        <f t="shared" si="140"/>
        <v>36835.936000000002</v>
      </c>
      <c r="S1031" s="21">
        <f t="shared" si="146"/>
        <v>0.1</v>
      </c>
    </row>
    <row r="1032" spans="1:27" s="139" customFormat="1" ht="12.95" customHeight="1">
      <c r="A1032" s="95" t="s">
        <v>1560</v>
      </c>
      <c r="B1032" s="29" t="s">
        <v>2053</v>
      </c>
      <c r="C1032" s="95">
        <v>51874.79</v>
      </c>
      <c r="D1032" s="95" t="s">
        <v>2084</v>
      </c>
      <c r="E1032" s="151">
        <f t="shared" si="138"/>
        <v>20554.078457029438</v>
      </c>
      <c r="F1032" s="139">
        <f t="shared" si="139"/>
        <v>20554</v>
      </c>
      <c r="G1032" s="139">
        <f t="shared" si="141"/>
        <v>0.10648799999762559</v>
      </c>
      <c r="I1032" s="140">
        <f>G1032</f>
        <v>0.10648799999762559</v>
      </c>
      <c r="Q1032" s="153">
        <f t="shared" si="140"/>
        <v>36856.29</v>
      </c>
      <c r="S1032" s="21">
        <f t="shared" si="146"/>
        <v>0.1</v>
      </c>
      <c r="AA1032" s="139" t="s">
        <v>1925</v>
      </c>
    </row>
    <row r="1033" spans="1:27" s="139" customFormat="1" ht="12.95" customHeight="1">
      <c r="A1033" s="95" t="s">
        <v>1560</v>
      </c>
      <c r="B1033" s="29" t="s">
        <v>2053</v>
      </c>
      <c r="C1033" s="95">
        <v>51881.578200000004</v>
      </c>
      <c r="D1033" s="95" t="s">
        <v>2084</v>
      </c>
      <c r="E1033" s="151">
        <f t="shared" si="138"/>
        <v>20559.079790580858</v>
      </c>
      <c r="F1033" s="139">
        <f t="shared" si="139"/>
        <v>20559</v>
      </c>
      <c r="G1033" s="139">
        <f t="shared" ref="G1033:G1064" si="147">+C1033-(C$7+F1033*C$8)</f>
        <v>0.10829800000647083</v>
      </c>
      <c r="I1033" s="140"/>
      <c r="K1033" s="140">
        <f>G1033</f>
        <v>0.10829800000647083</v>
      </c>
      <c r="Q1033" s="153">
        <f t="shared" si="140"/>
        <v>36863.078200000004</v>
      </c>
      <c r="S1033" s="148">
        <f>S$17</f>
        <v>1</v>
      </c>
      <c r="AA1033" s="139" t="s">
        <v>1925</v>
      </c>
    </row>
    <row r="1034" spans="1:27" s="139" customFormat="1" ht="12.95" customHeight="1">
      <c r="A1034" s="95" t="s">
        <v>1567</v>
      </c>
      <c r="B1034" s="29" t="s">
        <v>2053</v>
      </c>
      <c r="C1034" s="95">
        <v>52120.462</v>
      </c>
      <c r="D1034" s="95" t="s">
        <v>2084</v>
      </c>
      <c r="E1034" s="151">
        <f t="shared" si="138"/>
        <v>20735.081906580672</v>
      </c>
      <c r="F1034" s="139">
        <f t="shared" si="139"/>
        <v>20735</v>
      </c>
      <c r="G1034" s="139">
        <f t="shared" si="147"/>
        <v>0.1111700000037672</v>
      </c>
      <c r="I1034" s="140">
        <f t="shared" ref="I1034:I1039" si="148">G1034</f>
        <v>0.1111700000037672</v>
      </c>
      <c r="Q1034" s="153">
        <f t="shared" si="140"/>
        <v>37101.962</v>
      </c>
      <c r="S1034" s="21">
        <f t="shared" ref="S1034:S1039" si="149">S$15</f>
        <v>0.1</v>
      </c>
      <c r="AA1034" s="139" t="s">
        <v>1925</v>
      </c>
    </row>
    <row r="1035" spans="1:27" s="139" customFormat="1" ht="12.95" customHeight="1">
      <c r="A1035" s="95" t="s">
        <v>1560</v>
      </c>
      <c r="B1035" s="29" t="s">
        <v>2053</v>
      </c>
      <c r="C1035" s="95">
        <v>52219.55</v>
      </c>
      <c r="D1035" s="95" t="s">
        <v>2084</v>
      </c>
      <c r="E1035" s="151">
        <f t="shared" si="138"/>
        <v>20808.086847351835</v>
      </c>
      <c r="F1035" s="139">
        <f t="shared" si="139"/>
        <v>20808</v>
      </c>
      <c r="G1035" s="139">
        <f t="shared" si="147"/>
        <v>0.1178760000038892</v>
      </c>
      <c r="I1035" s="140">
        <f t="shared" si="148"/>
        <v>0.1178760000038892</v>
      </c>
      <c r="Q1035" s="153">
        <f t="shared" si="140"/>
        <v>37201.050000000003</v>
      </c>
      <c r="S1035" s="21">
        <f t="shared" si="149"/>
        <v>0.1</v>
      </c>
      <c r="AA1035" s="139" t="s">
        <v>1925</v>
      </c>
    </row>
    <row r="1036" spans="1:27" s="139" customFormat="1" ht="12.95" customHeight="1">
      <c r="A1036" s="95" t="s">
        <v>1560</v>
      </c>
      <c r="B1036" s="29" t="s">
        <v>2053</v>
      </c>
      <c r="C1036" s="95">
        <v>52223.62</v>
      </c>
      <c r="D1036" s="95" t="s">
        <v>2084</v>
      </c>
      <c r="E1036" s="151">
        <f t="shared" si="138"/>
        <v>20811.085496117968</v>
      </c>
      <c r="F1036" s="139">
        <f t="shared" si="139"/>
        <v>20811</v>
      </c>
      <c r="G1036" s="139">
        <f t="shared" si="147"/>
        <v>0.11604200000147102</v>
      </c>
      <c r="I1036" s="140">
        <f t="shared" si="148"/>
        <v>0.11604200000147102</v>
      </c>
      <c r="Q1036" s="153">
        <f t="shared" si="140"/>
        <v>37205.120000000003</v>
      </c>
      <c r="S1036" s="21">
        <f t="shared" si="149"/>
        <v>0.1</v>
      </c>
      <c r="AA1036" s="139" t="s">
        <v>1925</v>
      </c>
    </row>
    <row r="1037" spans="1:27" s="139" customFormat="1" ht="12.95" customHeight="1">
      <c r="A1037" s="95" t="s">
        <v>1575</v>
      </c>
      <c r="B1037" s="29" t="s">
        <v>2053</v>
      </c>
      <c r="C1037" s="95">
        <v>52234.483</v>
      </c>
      <c r="D1037" s="95" t="s">
        <v>2084</v>
      </c>
      <c r="E1037" s="151">
        <f t="shared" si="138"/>
        <v>20819.089014925459</v>
      </c>
      <c r="F1037" s="139">
        <f t="shared" si="139"/>
        <v>20819</v>
      </c>
      <c r="G1037" s="139">
        <f t="shared" si="147"/>
        <v>0.1208180000030552</v>
      </c>
      <c r="I1037" s="140">
        <f t="shared" si="148"/>
        <v>0.1208180000030552</v>
      </c>
      <c r="Q1037" s="153">
        <f t="shared" si="140"/>
        <v>37215.983</v>
      </c>
      <c r="S1037" s="21">
        <f t="shared" si="149"/>
        <v>0.1</v>
      </c>
      <c r="AA1037" s="139" t="s">
        <v>1925</v>
      </c>
    </row>
    <row r="1038" spans="1:27" s="139" customFormat="1" ht="12.95" customHeight="1">
      <c r="A1038" s="95" t="s">
        <v>1560</v>
      </c>
      <c r="B1038" s="29" t="s">
        <v>2053</v>
      </c>
      <c r="C1038" s="95">
        <v>52250.771000000001</v>
      </c>
      <c r="D1038" s="95" t="s">
        <v>2084</v>
      </c>
      <c r="E1038" s="151">
        <f t="shared" si="138"/>
        <v>20831.089504139905</v>
      </c>
      <c r="F1038" s="139">
        <f t="shared" si="139"/>
        <v>20831</v>
      </c>
      <c r="G1038" s="139">
        <f t="shared" si="147"/>
        <v>0.1214819999950123</v>
      </c>
      <c r="I1038" s="140">
        <f t="shared" si="148"/>
        <v>0.1214819999950123</v>
      </c>
      <c r="Q1038" s="153">
        <f t="shared" si="140"/>
        <v>37232.271000000001</v>
      </c>
      <c r="S1038" s="21">
        <f t="shared" si="149"/>
        <v>0.1</v>
      </c>
      <c r="AA1038" s="139" t="s">
        <v>1925</v>
      </c>
    </row>
    <row r="1039" spans="1:27" s="139" customFormat="1" ht="12.95" customHeight="1">
      <c r="A1039" s="95" t="s">
        <v>1575</v>
      </c>
      <c r="B1039" s="29" t="s">
        <v>2053</v>
      </c>
      <c r="C1039" s="95">
        <v>52279.271399999998</v>
      </c>
      <c r="D1039" s="95" t="s">
        <v>2084</v>
      </c>
      <c r="E1039" s="151">
        <f t="shared" si="138"/>
        <v>20852.087707897717</v>
      </c>
      <c r="F1039" s="139">
        <f t="shared" si="139"/>
        <v>20852</v>
      </c>
      <c r="G1039" s="139">
        <f t="shared" si="147"/>
        <v>0.1190439999991213</v>
      </c>
      <c r="I1039" s="140">
        <f t="shared" si="148"/>
        <v>0.1190439999991213</v>
      </c>
      <c r="Q1039" s="153">
        <f t="shared" si="140"/>
        <v>37260.771399999998</v>
      </c>
      <c r="S1039" s="21">
        <f t="shared" si="149"/>
        <v>0.1</v>
      </c>
      <c r="AA1039" s="139" t="s">
        <v>1925</v>
      </c>
    </row>
    <row r="1040" spans="1:27" s="139" customFormat="1" ht="12.95" customHeight="1">
      <c r="A1040" s="20" t="s">
        <v>2080</v>
      </c>
      <c r="B1040" s="21"/>
      <c r="C1040" s="20">
        <v>52321.348299999998</v>
      </c>
      <c r="D1040" s="20">
        <v>6.9999999999999999E-4</v>
      </c>
      <c r="E1040" s="139">
        <f t="shared" si="138"/>
        <v>20883.088652435239</v>
      </c>
      <c r="F1040" s="139">
        <f t="shared" si="139"/>
        <v>20883</v>
      </c>
      <c r="G1040" s="139">
        <f t="shared" si="147"/>
        <v>0.12032599999656668</v>
      </c>
      <c r="I1040" s="140"/>
      <c r="J1040" s="139">
        <f>$G1040</f>
        <v>0.12032599999656668</v>
      </c>
      <c r="Q1040" s="153">
        <f t="shared" si="140"/>
        <v>37302.848299999998</v>
      </c>
      <c r="S1040" s="91">
        <f>S$16</f>
        <v>1</v>
      </c>
    </row>
    <row r="1041" spans="1:19" s="139" customFormat="1" ht="12.95" customHeight="1">
      <c r="A1041" s="95" t="s">
        <v>1560</v>
      </c>
      <c r="B1041" s="29" t="s">
        <v>2053</v>
      </c>
      <c r="C1041" s="95">
        <v>52497.8</v>
      </c>
      <c r="D1041" s="95" t="s">
        <v>2084</v>
      </c>
      <c r="E1041" s="151">
        <f t="shared" si="138"/>
        <v>21013.092748869429</v>
      </c>
      <c r="F1041" s="139">
        <f t="shared" si="139"/>
        <v>21013</v>
      </c>
      <c r="G1041" s="139">
        <f t="shared" si="147"/>
        <v>0.12588600000162842</v>
      </c>
      <c r="I1041" s="140">
        <f>G1041</f>
        <v>0.12588600000162842</v>
      </c>
      <c r="Q1041" s="153">
        <f t="shared" si="140"/>
        <v>37479.300000000003</v>
      </c>
      <c r="S1041" s="21">
        <f>S$15</f>
        <v>0.1</v>
      </c>
    </row>
    <row r="1042" spans="1:19" s="139" customFormat="1" ht="12.95" customHeight="1">
      <c r="A1042" s="95" t="s">
        <v>1592</v>
      </c>
      <c r="B1042" s="29" t="s">
        <v>2053</v>
      </c>
      <c r="C1042" s="95">
        <v>52500.514000000003</v>
      </c>
      <c r="D1042" s="95" t="s">
        <v>2084</v>
      </c>
      <c r="E1042" s="151">
        <f t="shared" si="138"/>
        <v>21015.092339226012</v>
      </c>
      <c r="F1042" s="139">
        <f t="shared" si="139"/>
        <v>21015</v>
      </c>
      <c r="G1042" s="139">
        <f t="shared" si="147"/>
        <v>0.12533000000257744</v>
      </c>
      <c r="I1042" s="140">
        <f>G1042</f>
        <v>0.12533000000257744</v>
      </c>
      <c r="Q1042" s="153">
        <f t="shared" si="140"/>
        <v>37482.014000000003</v>
      </c>
      <c r="S1042" s="21">
        <f>S$15</f>
        <v>0.1</v>
      </c>
    </row>
    <row r="1043" spans="1:19" s="139" customFormat="1" ht="12.95" customHeight="1">
      <c r="A1043" s="20" t="s">
        <v>2080</v>
      </c>
      <c r="B1043" s="155"/>
      <c r="C1043" s="20">
        <v>52530.371800000001</v>
      </c>
      <c r="D1043" s="156" t="s">
        <v>2069</v>
      </c>
      <c r="E1043" s="139">
        <f t="shared" si="138"/>
        <v>21037.090632869611</v>
      </c>
      <c r="F1043" s="139">
        <f t="shared" si="139"/>
        <v>21037</v>
      </c>
      <c r="G1043" s="139">
        <f t="shared" si="147"/>
        <v>0.12301400000433205</v>
      </c>
      <c r="I1043" s="140"/>
      <c r="J1043" s="139">
        <f>$G1043</f>
        <v>0.12301400000433205</v>
      </c>
      <c r="Q1043" s="153">
        <f t="shared" si="140"/>
        <v>37511.871800000001</v>
      </c>
      <c r="S1043" s="91">
        <f>S$16</f>
        <v>1</v>
      </c>
    </row>
    <row r="1044" spans="1:19" s="139" customFormat="1" ht="12.95" customHeight="1">
      <c r="A1044" s="135" t="s">
        <v>2105</v>
      </c>
      <c r="B1044" s="21" t="s">
        <v>2053</v>
      </c>
      <c r="C1044" s="20">
        <v>52530.375999999997</v>
      </c>
      <c r="D1044" s="20" t="s">
        <v>2104</v>
      </c>
      <c r="E1044" s="139">
        <f t="shared" si="138"/>
        <v>21037.09372729831</v>
      </c>
      <c r="F1044" s="139">
        <f t="shared" si="139"/>
        <v>21037</v>
      </c>
      <c r="G1044" s="139">
        <f t="shared" si="147"/>
        <v>0.12721400000009453</v>
      </c>
      <c r="I1044" s="140">
        <f>$G1044</f>
        <v>0.12721400000009453</v>
      </c>
      <c r="Q1044" s="153">
        <f t="shared" si="140"/>
        <v>37511.875999999997</v>
      </c>
      <c r="S1044" s="21">
        <f>S$15</f>
        <v>0.1</v>
      </c>
    </row>
    <row r="1045" spans="1:19" s="139" customFormat="1" ht="12.95" customHeight="1">
      <c r="A1045" s="95" t="s">
        <v>1560</v>
      </c>
      <c r="B1045" s="29" t="s">
        <v>2053</v>
      </c>
      <c r="C1045" s="95">
        <v>52531.728000000003</v>
      </c>
      <c r="D1045" s="95" t="s">
        <v>2084</v>
      </c>
      <c r="E1045" s="151">
        <f t="shared" ref="E1045:E1108" si="150">+(C1045-C$7)/C$8</f>
        <v>21038.089838632914</v>
      </c>
      <c r="F1045" s="139">
        <f t="shared" ref="F1045:F1108" si="151">ROUND(2*E1045,0)/2</f>
        <v>21038</v>
      </c>
      <c r="G1045" s="139">
        <f t="shared" si="147"/>
        <v>0.12193600000318838</v>
      </c>
      <c r="I1045" s="140">
        <f>G1045</f>
        <v>0.12193600000318838</v>
      </c>
      <c r="Q1045" s="153">
        <f t="shared" si="140"/>
        <v>37513.228000000003</v>
      </c>
      <c r="S1045" s="21">
        <f>S$15</f>
        <v>0.1</v>
      </c>
    </row>
    <row r="1046" spans="1:19" s="139" customFormat="1" ht="12.95" customHeight="1">
      <c r="A1046" s="95" t="s">
        <v>1560</v>
      </c>
      <c r="B1046" s="29" t="s">
        <v>2053</v>
      </c>
      <c r="C1046" s="95">
        <v>52531.732000000004</v>
      </c>
      <c r="D1046" s="95" t="s">
        <v>2084</v>
      </c>
      <c r="E1046" s="151">
        <f t="shared" si="150"/>
        <v>21038.092785707868</v>
      </c>
      <c r="F1046" s="139">
        <f t="shared" si="151"/>
        <v>21038</v>
      </c>
      <c r="G1046" s="139">
        <f t="shared" si="147"/>
        <v>0.12593600000400329</v>
      </c>
      <c r="I1046" s="140">
        <f>G1046</f>
        <v>0.12593600000400329</v>
      </c>
      <c r="Q1046" s="153">
        <f t="shared" si="140"/>
        <v>37513.232000000004</v>
      </c>
      <c r="S1046" s="21">
        <f>S$15</f>
        <v>0.1</v>
      </c>
    </row>
    <row r="1047" spans="1:19" s="139" customFormat="1" ht="12.95" customHeight="1">
      <c r="A1047" s="20" t="s">
        <v>2052</v>
      </c>
      <c r="B1047" s="21" t="s">
        <v>2053</v>
      </c>
      <c r="C1047" s="20">
        <v>52534.446000000004</v>
      </c>
      <c r="D1047" s="20">
        <v>1E-4</v>
      </c>
      <c r="E1047" s="139">
        <f t="shared" si="150"/>
        <v>21040.092376064447</v>
      </c>
      <c r="F1047" s="139">
        <f t="shared" si="151"/>
        <v>21040</v>
      </c>
      <c r="G1047" s="139">
        <f t="shared" si="147"/>
        <v>0.12538000000495231</v>
      </c>
      <c r="I1047" s="140"/>
      <c r="K1047" s="139">
        <f>$G1047</f>
        <v>0.12538000000495231</v>
      </c>
      <c r="Q1047" s="153">
        <f t="shared" si="140"/>
        <v>37515.946000000004</v>
      </c>
      <c r="S1047" s="148">
        <f>S$17</f>
        <v>1</v>
      </c>
    </row>
    <row r="1048" spans="1:19" s="139" customFormat="1" ht="12.95" customHeight="1">
      <c r="A1048" s="95" t="s">
        <v>1560</v>
      </c>
      <c r="B1048" s="29" t="s">
        <v>2053</v>
      </c>
      <c r="C1048" s="95">
        <v>52542.589899999999</v>
      </c>
      <c r="D1048" s="95" t="s">
        <v>2084</v>
      </c>
      <c r="E1048" s="151">
        <f t="shared" si="150"/>
        <v>21046.092546994794</v>
      </c>
      <c r="F1048" s="139">
        <f t="shared" si="151"/>
        <v>21046</v>
      </c>
      <c r="G1048" s="139">
        <f t="shared" si="147"/>
        <v>0.12561199999618111</v>
      </c>
      <c r="I1048" s="140"/>
      <c r="K1048" s="140">
        <f>G1048</f>
        <v>0.12561199999618111</v>
      </c>
      <c r="Q1048" s="153">
        <f t="shared" si="140"/>
        <v>37524.089899999999</v>
      </c>
      <c r="S1048" s="148">
        <f>S$17</f>
        <v>1</v>
      </c>
    </row>
    <row r="1049" spans="1:19" s="139" customFormat="1" ht="12.95" customHeight="1">
      <c r="A1049" s="95" t="s">
        <v>1560</v>
      </c>
      <c r="B1049" s="29" t="s">
        <v>2053</v>
      </c>
      <c r="C1049" s="95">
        <v>52546.663999999997</v>
      </c>
      <c r="D1049" s="95" t="s">
        <v>2084</v>
      </c>
      <c r="E1049" s="151">
        <f t="shared" si="150"/>
        <v>21049.094216512753</v>
      </c>
      <c r="F1049" s="139">
        <f t="shared" si="151"/>
        <v>21049</v>
      </c>
      <c r="G1049" s="139">
        <f t="shared" si="147"/>
        <v>0.12787799999205163</v>
      </c>
      <c r="I1049" s="140">
        <f>G1049</f>
        <v>0.12787799999205163</v>
      </c>
      <c r="Q1049" s="153">
        <f t="shared" ref="Q1049:Q1112" si="152">+C1049-15018.5</f>
        <v>37528.163999999997</v>
      </c>
      <c r="S1049" s="21">
        <f>S$15</f>
        <v>0.1</v>
      </c>
    </row>
    <row r="1050" spans="1:19" s="139" customFormat="1" ht="12.95" customHeight="1">
      <c r="A1050" s="95" t="s">
        <v>1560</v>
      </c>
      <c r="B1050" s="29" t="s">
        <v>2053</v>
      </c>
      <c r="C1050" s="95">
        <v>52580.595000000001</v>
      </c>
      <c r="D1050" s="95" t="s">
        <v>2084</v>
      </c>
      <c r="E1050" s="151">
        <f t="shared" si="150"/>
        <v>21074.093516582456</v>
      </c>
      <c r="F1050" s="139">
        <f t="shared" si="151"/>
        <v>21074</v>
      </c>
      <c r="G1050" s="139">
        <f t="shared" si="147"/>
        <v>0.12692799999786075</v>
      </c>
      <c r="I1050" s="140">
        <f>G1050</f>
        <v>0.12692799999786075</v>
      </c>
      <c r="Q1050" s="153">
        <f t="shared" si="152"/>
        <v>37562.095000000001</v>
      </c>
      <c r="S1050" s="21">
        <f>S$15</f>
        <v>0.1</v>
      </c>
    </row>
    <row r="1051" spans="1:19" s="139" customFormat="1" ht="12.95" customHeight="1">
      <c r="A1051" s="95" t="s">
        <v>1560</v>
      </c>
      <c r="B1051" s="29" t="s">
        <v>2053</v>
      </c>
      <c r="C1051" s="95">
        <v>52637.605000000003</v>
      </c>
      <c r="D1051" s="95" t="s">
        <v>2084</v>
      </c>
      <c r="E1051" s="151">
        <f t="shared" si="150"/>
        <v>21116.096702370483</v>
      </c>
      <c r="F1051" s="139">
        <f t="shared" si="151"/>
        <v>21116</v>
      </c>
      <c r="G1051" s="139">
        <f t="shared" si="147"/>
        <v>0.13125199999922188</v>
      </c>
      <c r="I1051" s="140">
        <f>G1051</f>
        <v>0.13125199999922188</v>
      </c>
      <c r="Q1051" s="153">
        <f t="shared" si="152"/>
        <v>37619.105000000003</v>
      </c>
      <c r="S1051" s="21">
        <f>S$15</f>
        <v>0.1</v>
      </c>
    </row>
    <row r="1052" spans="1:19" s="139" customFormat="1" ht="12.95" customHeight="1">
      <c r="A1052" s="134" t="s">
        <v>2151</v>
      </c>
      <c r="B1052" s="113"/>
      <c r="C1052" s="98">
        <v>52648.463000000003</v>
      </c>
      <c r="D1052" s="134" t="s">
        <v>2084</v>
      </c>
      <c r="E1052" s="151">
        <f t="shared" si="150"/>
        <v>21124.096537334284</v>
      </c>
      <c r="F1052" s="139">
        <f t="shared" si="151"/>
        <v>21124</v>
      </c>
      <c r="G1052" s="139">
        <f t="shared" si="147"/>
        <v>0.1310280000034254</v>
      </c>
      <c r="I1052" s="139">
        <f>$G1052</f>
        <v>0.1310280000034254</v>
      </c>
      <c r="Q1052" s="153">
        <f t="shared" si="152"/>
        <v>37629.963000000003</v>
      </c>
      <c r="S1052" s="21">
        <f>S$15</f>
        <v>0.1</v>
      </c>
    </row>
    <row r="1053" spans="1:19" s="139" customFormat="1" ht="12.95" customHeight="1">
      <c r="A1053" s="135" t="s">
        <v>2081</v>
      </c>
      <c r="B1053" s="21" t="s">
        <v>2053</v>
      </c>
      <c r="C1053" s="20">
        <v>52884.631000000001</v>
      </c>
      <c r="D1053" s="20">
        <v>2E-3</v>
      </c>
      <c r="E1053" s="139">
        <f t="shared" si="150"/>
        <v>21298.097736793788</v>
      </c>
      <c r="F1053" s="139">
        <f t="shared" si="151"/>
        <v>21298</v>
      </c>
      <c r="G1053" s="139">
        <f t="shared" si="147"/>
        <v>0.13265600000158884</v>
      </c>
      <c r="I1053" s="140"/>
      <c r="K1053" s="139">
        <f>$G1053</f>
        <v>0.13265600000158884</v>
      </c>
      <c r="Q1053" s="153">
        <f t="shared" si="152"/>
        <v>37866.131000000001</v>
      </c>
      <c r="S1053" s="148">
        <f>S$17</f>
        <v>1</v>
      </c>
    </row>
    <row r="1054" spans="1:19" s="139" customFormat="1" ht="12.95" customHeight="1">
      <c r="A1054" s="95" t="s">
        <v>1560</v>
      </c>
      <c r="B1054" s="29" t="s">
        <v>2053</v>
      </c>
      <c r="C1054" s="95">
        <v>52934.841999999997</v>
      </c>
      <c r="D1054" s="95" t="s">
        <v>2084</v>
      </c>
      <c r="E1054" s="151">
        <f t="shared" si="150"/>
        <v>21335.091631928019</v>
      </c>
      <c r="F1054" s="139">
        <f t="shared" si="151"/>
        <v>21335</v>
      </c>
      <c r="G1054" s="139">
        <f t="shared" si="147"/>
        <v>0.12436999999772524</v>
      </c>
      <c r="I1054" s="140">
        <f>G1054</f>
        <v>0.12436999999772524</v>
      </c>
      <c r="Q1054" s="153">
        <f t="shared" si="152"/>
        <v>37916.341999999997</v>
      </c>
      <c r="S1054" s="21">
        <f>S$15</f>
        <v>0.1</v>
      </c>
    </row>
    <row r="1055" spans="1:19" s="139" customFormat="1" ht="12.95" customHeight="1">
      <c r="A1055" s="49" t="s">
        <v>2096</v>
      </c>
      <c r="B1055" s="155" t="s">
        <v>2053</v>
      </c>
      <c r="C1055" s="156">
        <v>52934.852599999998</v>
      </c>
      <c r="D1055" s="156">
        <v>2.5000000000000001E-4</v>
      </c>
      <c r="E1055" s="139">
        <f t="shared" si="150"/>
        <v>21335.099441676648</v>
      </c>
      <c r="F1055" s="139">
        <f t="shared" si="151"/>
        <v>21335</v>
      </c>
      <c r="G1055" s="139">
        <f t="shared" si="147"/>
        <v>0.13496999999915715</v>
      </c>
      <c r="I1055" s="140"/>
      <c r="K1055" s="139">
        <f>$G1055</f>
        <v>0.13496999999915715</v>
      </c>
      <c r="Q1055" s="153">
        <f t="shared" si="152"/>
        <v>37916.352599999998</v>
      </c>
      <c r="S1055" s="148">
        <f>S$17</f>
        <v>1</v>
      </c>
    </row>
    <row r="1056" spans="1:19" s="139" customFormat="1" ht="12.95" customHeight="1">
      <c r="A1056" s="95" t="s">
        <v>1637</v>
      </c>
      <c r="B1056" s="29" t="s">
        <v>2053</v>
      </c>
      <c r="C1056" s="95">
        <v>52938.928</v>
      </c>
      <c r="D1056" s="95" t="s">
        <v>2084</v>
      </c>
      <c r="E1056" s="151">
        <f t="shared" si="150"/>
        <v>21338.102068993972</v>
      </c>
      <c r="F1056" s="139">
        <f t="shared" si="151"/>
        <v>21338</v>
      </c>
      <c r="G1056" s="139">
        <f t="shared" si="147"/>
        <v>0.13853599999856669</v>
      </c>
      <c r="I1056" s="140">
        <f>G1056</f>
        <v>0.13853599999856669</v>
      </c>
      <c r="Q1056" s="153">
        <f t="shared" si="152"/>
        <v>37920.428</v>
      </c>
      <c r="S1056" s="21">
        <f>S$15</f>
        <v>0.1</v>
      </c>
    </row>
    <row r="1057" spans="1:19" s="139" customFormat="1" ht="12.95" customHeight="1">
      <c r="A1057" s="49" t="s">
        <v>2098</v>
      </c>
      <c r="B1057" s="155"/>
      <c r="C1057" s="20">
        <v>52940.281999999999</v>
      </c>
      <c r="D1057" s="20">
        <v>5.0000000000000001E-4</v>
      </c>
      <c r="E1057" s="139">
        <f t="shared" si="150"/>
        <v>21339.099653866047</v>
      </c>
      <c r="F1057" s="139">
        <f t="shared" si="151"/>
        <v>21339</v>
      </c>
      <c r="G1057" s="139">
        <f t="shared" si="147"/>
        <v>0.135258000002068</v>
      </c>
      <c r="I1057" s="140"/>
      <c r="J1057" s="139">
        <f>$G1057</f>
        <v>0.135258000002068</v>
      </c>
      <c r="Q1057" s="153">
        <f t="shared" si="152"/>
        <v>37921.781999999999</v>
      </c>
      <c r="S1057" s="91">
        <f>S$16</f>
        <v>1</v>
      </c>
    </row>
    <row r="1058" spans="1:19" s="139" customFormat="1" ht="12.95" customHeight="1">
      <c r="A1058" s="137" t="s">
        <v>2113</v>
      </c>
      <c r="B1058" s="21"/>
      <c r="C1058" s="20">
        <v>52949.782659999997</v>
      </c>
      <c r="D1058" s="20">
        <v>5.0000000000000002E-5</v>
      </c>
      <c r="E1058" s="139">
        <f t="shared" si="150"/>
        <v>21346.099443150186</v>
      </c>
      <c r="F1058" s="139">
        <f t="shared" si="151"/>
        <v>21346</v>
      </c>
      <c r="G1058" s="139">
        <f t="shared" si="147"/>
        <v>0.13497199999983422</v>
      </c>
      <c r="I1058" s="140"/>
      <c r="K1058" s="139">
        <f>$G1058</f>
        <v>0.13497199999983422</v>
      </c>
      <c r="Q1058" s="153">
        <f t="shared" si="152"/>
        <v>37931.282659999997</v>
      </c>
      <c r="S1058" s="148">
        <f>S$17</f>
        <v>1</v>
      </c>
    </row>
    <row r="1059" spans="1:19" s="139" customFormat="1" ht="12.95" customHeight="1">
      <c r="A1059" s="95" t="s">
        <v>1647</v>
      </c>
      <c r="B1059" s="29" t="s">
        <v>2053</v>
      </c>
      <c r="C1059" s="95">
        <v>52949.782700000003</v>
      </c>
      <c r="D1059" s="95" t="s">
        <v>2084</v>
      </c>
      <c r="E1059" s="151">
        <f t="shared" si="150"/>
        <v>21346.099472620939</v>
      </c>
      <c r="F1059" s="139">
        <f t="shared" si="151"/>
        <v>21346</v>
      </c>
      <c r="G1059" s="139">
        <f t="shared" si="147"/>
        <v>0.1350120000060997</v>
      </c>
      <c r="I1059" s="140"/>
      <c r="K1059" s="139">
        <f>G1059</f>
        <v>0.1350120000060997</v>
      </c>
      <c r="Q1059" s="153">
        <f t="shared" si="152"/>
        <v>37931.282700000003</v>
      </c>
      <c r="S1059" s="148">
        <f>S$17</f>
        <v>1</v>
      </c>
    </row>
    <row r="1060" spans="1:19" s="139" customFormat="1" ht="12.95" customHeight="1">
      <c r="A1060" s="95" t="s">
        <v>1560</v>
      </c>
      <c r="B1060" s="29" t="s">
        <v>2053</v>
      </c>
      <c r="C1060" s="95">
        <v>52975.571600000003</v>
      </c>
      <c r="D1060" s="95" t="s">
        <v>2084</v>
      </c>
      <c r="E1060" s="151">
        <f t="shared" si="150"/>
        <v>21365.099927944018</v>
      </c>
      <c r="F1060" s="139">
        <f t="shared" si="151"/>
        <v>21365</v>
      </c>
      <c r="G1060" s="139">
        <f t="shared" si="147"/>
        <v>0.13562999999703607</v>
      </c>
      <c r="I1060" s="140"/>
      <c r="K1060" s="139">
        <f>G1060</f>
        <v>0.13562999999703607</v>
      </c>
      <c r="Q1060" s="153">
        <f t="shared" si="152"/>
        <v>37957.071600000003</v>
      </c>
      <c r="S1060" s="148">
        <f>S$17</f>
        <v>1</v>
      </c>
    </row>
    <row r="1061" spans="1:19" s="139" customFormat="1" ht="12.95" customHeight="1">
      <c r="A1061" s="95" t="s">
        <v>1560</v>
      </c>
      <c r="B1061" s="29" t="s">
        <v>2053</v>
      </c>
      <c r="C1061" s="95">
        <v>52975.571600000003</v>
      </c>
      <c r="D1061" s="95" t="s">
        <v>2084</v>
      </c>
      <c r="E1061" s="151">
        <f t="shared" si="150"/>
        <v>21365.099927944018</v>
      </c>
      <c r="F1061" s="139">
        <f t="shared" si="151"/>
        <v>21365</v>
      </c>
      <c r="G1061" s="139">
        <f t="shared" si="147"/>
        <v>0.13562999999703607</v>
      </c>
      <c r="I1061" s="140"/>
      <c r="K1061" s="139">
        <f>G1061</f>
        <v>0.13562999999703607</v>
      </c>
      <c r="Q1061" s="153">
        <f t="shared" si="152"/>
        <v>37957.071600000003</v>
      </c>
      <c r="S1061" s="148">
        <f>S$17</f>
        <v>1</v>
      </c>
    </row>
    <row r="1062" spans="1:19" s="139" customFormat="1" ht="12.95" customHeight="1">
      <c r="A1062" s="95" t="s">
        <v>1560</v>
      </c>
      <c r="B1062" s="29" t="s">
        <v>2053</v>
      </c>
      <c r="C1062" s="95">
        <v>52994.58</v>
      </c>
      <c r="D1062" s="95" t="s">
        <v>2084</v>
      </c>
      <c r="E1062" s="151">
        <f t="shared" si="150"/>
        <v>21379.104722834971</v>
      </c>
      <c r="F1062" s="139">
        <f t="shared" si="151"/>
        <v>21379</v>
      </c>
      <c r="G1062" s="139">
        <f t="shared" si="147"/>
        <v>0.14213800000288757</v>
      </c>
      <c r="I1062" s="140">
        <f>G1062</f>
        <v>0.14213800000288757</v>
      </c>
      <c r="Q1062" s="153">
        <f t="shared" si="152"/>
        <v>37976.080000000002</v>
      </c>
      <c r="S1062" s="21">
        <f>S$15</f>
        <v>0.1</v>
      </c>
    </row>
    <row r="1063" spans="1:19" s="139" customFormat="1" ht="12.95" customHeight="1">
      <c r="A1063" s="134" t="s">
        <v>2150</v>
      </c>
      <c r="B1063" s="113"/>
      <c r="C1063" s="98">
        <v>52997.292000000001</v>
      </c>
      <c r="D1063" s="134" t="s">
        <v>2084</v>
      </c>
      <c r="E1063" s="151">
        <f t="shared" si="150"/>
        <v>21381.102839654071</v>
      </c>
      <c r="F1063" s="139">
        <f t="shared" si="151"/>
        <v>21381</v>
      </c>
      <c r="G1063" s="139">
        <f t="shared" si="147"/>
        <v>0.13958200000342913</v>
      </c>
      <c r="I1063" s="139">
        <f>$G1063</f>
        <v>0.13958200000342913</v>
      </c>
      <c r="Q1063" s="153">
        <f t="shared" si="152"/>
        <v>37978.792000000001</v>
      </c>
      <c r="S1063" s="21">
        <f>S$15</f>
        <v>0.1</v>
      </c>
    </row>
    <row r="1064" spans="1:19" s="139" customFormat="1" ht="12.95" customHeight="1">
      <c r="A1064" s="49" t="s">
        <v>2121</v>
      </c>
      <c r="B1064" s="50" t="s">
        <v>2053</v>
      </c>
      <c r="C1064" s="49">
        <v>53218.525000000001</v>
      </c>
      <c r="D1064" s="49">
        <v>2E-3</v>
      </c>
      <c r="E1064" s="139">
        <f t="shared" si="150"/>
        <v>21544.100398002473</v>
      </c>
      <c r="F1064" s="139">
        <f t="shared" si="151"/>
        <v>21544</v>
      </c>
      <c r="G1064" s="139">
        <f t="shared" si="147"/>
        <v>0.13626800000201911</v>
      </c>
      <c r="I1064" s="140">
        <f>$G1064</f>
        <v>0.13626800000201911</v>
      </c>
      <c r="Q1064" s="153">
        <f t="shared" si="152"/>
        <v>38200.025000000001</v>
      </c>
      <c r="S1064" s="21">
        <f>S$15</f>
        <v>0.1</v>
      </c>
    </row>
    <row r="1065" spans="1:19" s="139" customFormat="1" ht="12.95" customHeight="1">
      <c r="A1065" s="49" t="s">
        <v>2099</v>
      </c>
      <c r="B1065" s="155"/>
      <c r="C1065" s="20">
        <v>53267.391900000002</v>
      </c>
      <c r="D1065" s="20">
        <v>2.0000000000000001E-4</v>
      </c>
      <c r="E1065" s="139">
        <f t="shared" si="150"/>
        <v>21580.104002275144</v>
      </c>
      <c r="F1065" s="139">
        <f t="shared" si="151"/>
        <v>21580</v>
      </c>
      <c r="G1065" s="139">
        <f t="shared" ref="G1065:G1096" si="153">+C1065-(C$7+F1065*C$8)</f>
        <v>0.14115999999921769</v>
      </c>
      <c r="I1065" s="140"/>
      <c r="J1065" s="139">
        <f>$G1065</f>
        <v>0.14115999999921769</v>
      </c>
      <c r="Q1065" s="153">
        <f t="shared" si="152"/>
        <v>38248.891900000002</v>
      </c>
      <c r="S1065" s="91">
        <f>S$16</f>
        <v>1</v>
      </c>
    </row>
    <row r="1066" spans="1:19" s="139" customFormat="1" ht="12.95" customHeight="1">
      <c r="A1066" s="49" t="s">
        <v>2126</v>
      </c>
      <c r="B1066" s="50" t="s">
        <v>2053</v>
      </c>
      <c r="C1066" s="49">
        <v>53286.408000000003</v>
      </c>
      <c r="D1066" s="49" t="s">
        <v>2084</v>
      </c>
      <c r="E1066" s="139">
        <f t="shared" si="150"/>
        <v>21594.114470285382</v>
      </c>
      <c r="F1066" s="139">
        <f t="shared" si="151"/>
        <v>21594</v>
      </c>
      <c r="G1066" s="139">
        <f t="shared" si="153"/>
        <v>0.15536799999972573</v>
      </c>
      <c r="I1066" s="140">
        <f>$G1066</f>
        <v>0.15536799999972573</v>
      </c>
      <c r="Q1066" s="153">
        <f t="shared" si="152"/>
        <v>38267.908000000003</v>
      </c>
      <c r="S1066" s="21">
        <f>S$15</f>
        <v>0.1</v>
      </c>
    </row>
    <row r="1067" spans="1:19" s="139" customFormat="1" ht="12.95" customHeight="1">
      <c r="A1067" s="95" t="s">
        <v>1670</v>
      </c>
      <c r="B1067" s="29" t="s">
        <v>2053</v>
      </c>
      <c r="C1067" s="95">
        <v>53313.540999999997</v>
      </c>
      <c r="D1067" s="95" t="s">
        <v>2084</v>
      </c>
      <c r="E1067" s="151">
        <f t="shared" si="150"/>
        <v>21614.10521647002</v>
      </c>
      <c r="F1067" s="139">
        <f t="shared" si="151"/>
        <v>21614</v>
      </c>
      <c r="G1067" s="139">
        <f t="shared" si="153"/>
        <v>0.14280799999687588</v>
      </c>
      <c r="I1067" s="140">
        <f>G1067</f>
        <v>0.14280799999687588</v>
      </c>
      <c r="Q1067" s="153">
        <f t="shared" si="152"/>
        <v>38295.040999999997</v>
      </c>
      <c r="S1067" s="21">
        <f>S$15</f>
        <v>0.1</v>
      </c>
    </row>
    <row r="1068" spans="1:19" s="139" customFormat="1" ht="12.95" customHeight="1">
      <c r="A1068" s="49" t="s">
        <v>2096</v>
      </c>
      <c r="B1068" s="155" t="s">
        <v>2053</v>
      </c>
      <c r="C1068" s="156">
        <v>53318.970099999999</v>
      </c>
      <c r="D1068" s="156">
        <v>2.9999999999999997E-4</v>
      </c>
      <c r="E1068" s="139">
        <f t="shared" si="150"/>
        <v>21618.105207628796</v>
      </c>
      <c r="F1068" s="139">
        <f t="shared" si="151"/>
        <v>21618</v>
      </c>
      <c r="G1068" s="139">
        <f t="shared" si="153"/>
        <v>0.14279599999281345</v>
      </c>
      <c r="I1068" s="140"/>
      <c r="K1068" s="139">
        <f>$G1068</f>
        <v>0.14279599999281345</v>
      </c>
      <c r="Q1068" s="153">
        <f t="shared" si="152"/>
        <v>38300.470099999999</v>
      </c>
      <c r="S1068" s="148">
        <f>S$17</f>
        <v>1</v>
      </c>
    </row>
    <row r="1069" spans="1:19" s="139" customFormat="1" ht="12.95" customHeight="1">
      <c r="A1069" s="49" t="s">
        <v>2096</v>
      </c>
      <c r="B1069" s="155" t="s">
        <v>2053</v>
      </c>
      <c r="C1069" s="156">
        <v>53329.828200000004</v>
      </c>
      <c r="D1069" s="156">
        <v>2.0000000000000001E-4</v>
      </c>
      <c r="E1069" s="139">
        <f t="shared" si="150"/>
        <v>21626.105116269478</v>
      </c>
      <c r="F1069" s="139">
        <f t="shared" si="151"/>
        <v>21626</v>
      </c>
      <c r="G1069" s="139">
        <f t="shared" si="153"/>
        <v>0.14267200000176672</v>
      </c>
      <c r="I1069" s="140"/>
      <c r="K1069" s="139">
        <f>$G1069</f>
        <v>0.14267200000176672</v>
      </c>
      <c r="Q1069" s="153">
        <f t="shared" si="152"/>
        <v>38311.328200000004</v>
      </c>
      <c r="S1069" s="148">
        <f>S$17</f>
        <v>1</v>
      </c>
    </row>
    <row r="1070" spans="1:19" s="139" customFormat="1" ht="12.95" customHeight="1">
      <c r="A1070" s="135" t="s">
        <v>2102</v>
      </c>
      <c r="B1070" s="155"/>
      <c r="C1070" s="20">
        <v>53335.257299999997</v>
      </c>
      <c r="D1070" s="20">
        <v>2.0000000000000001E-4</v>
      </c>
      <c r="E1070" s="139">
        <f t="shared" si="150"/>
        <v>21630.105107428248</v>
      </c>
      <c r="F1070" s="139">
        <f t="shared" si="151"/>
        <v>21630</v>
      </c>
      <c r="G1070" s="139">
        <f t="shared" si="153"/>
        <v>0.14265999999770429</v>
      </c>
      <c r="I1070" s="140"/>
      <c r="J1070" s="139">
        <f>$G1070</f>
        <v>0.14265999999770429</v>
      </c>
      <c r="Q1070" s="153">
        <f t="shared" si="152"/>
        <v>38316.757299999997</v>
      </c>
      <c r="S1070" s="91">
        <f>S$16</f>
        <v>1</v>
      </c>
    </row>
    <row r="1071" spans="1:19" s="139" customFormat="1" ht="12.95" customHeight="1">
      <c r="A1071" s="49" t="s">
        <v>2096</v>
      </c>
      <c r="B1071" s="155" t="s">
        <v>2053</v>
      </c>
      <c r="C1071" s="156">
        <v>53348.830800000003</v>
      </c>
      <c r="D1071" s="156">
        <v>2.9999999999999997E-4</v>
      </c>
      <c r="E1071" s="139">
        <f t="shared" si="150"/>
        <v>21640.105637901743</v>
      </c>
      <c r="F1071" s="139">
        <f t="shared" si="151"/>
        <v>21640</v>
      </c>
      <c r="G1071" s="139">
        <f t="shared" si="153"/>
        <v>0.14338000000134343</v>
      </c>
      <c r="I1071" s="140"/>
      <c r="K1071" s="139">
        <f>$G1071</f>
        <v>0.14338000000134343</v>
      </c>
      <c r="Q1071" s="153">
        <f t="shared" si="152"/>
        <v>38330.330800000003</v>
      </c>
      <c r="S1071" s="148">
        <f>S$17</f>
        <v>1</v>
      </c>
    </row>
    <row r="1072" spans="1:19" s="139" customFormat="1" ht="12.95" customHeight="1">
      <c r="A1072" s="95" t="s">
        <v>1686</v>
      </c>
      <c r="B1072" s="29" t="s">
        <v>2053</v>
      </c>
      <c r="C1072" s="95">
        <v>53375.982000000004</v>
      </c>
      <c r="D1072" s="95" t="s">
        <v>2084</v>
      </c>
      <c r="E1072" s="151">
        <f t="shared" si="150"/>
        <v>21660.109793277428</v>
      </c>
      <c r="F1072" s="139">
        <f t="shared" si="151"/>
        <v>21660</v>
      </c>
      <c r="G1072" s="139">
        <f t="shared" si="153"/>
        <v>0.1490200000043842</v>
      </c>
      <c r="I1072" s="140">
        <f>G1072</f>
        <v>0.1490200000043842</v>
      </c>
      <c r="Q1072" s="153">
        <f t="shared" si="152"/>
        <v>38357.482000000004</v>
      </c>
      <c r="S1072" s="21">
        <f>S$15</f>
        <v>0.1</v>
      </c>
    </row>
    <row r="1073" spans="1:19" s="139" customFormat="1" ht="12.95" customHeight="1">
      <c r="A1073" s="95" t="s">
        <v>1670</v>
      </c>
      <c r="B1073" s="29" t="s">
        <v>2053</v>
      </c>
      <c r="C1073" s="95">
        <v>53393.618999999999</v>
      </c>
      <c r="D1073" s="95" t="s">
        <v>2084</v>
      </c>
      <c r="E1073" s="151">
        <f t="shared" si="150"/>
        <v>21673.104183520249</v>
      </c>
      <c r="F1073" s="139">
        <f t="shared" si="151"/>
        <v>21673</v>
      </c>
      <c r="G1073" s="139">
        <f t="shared" si="153"/>
        <v>0.14140600000246195</v>
      </c>
      <c r="I1073" s="140">
        <f>G1073</f>
        <v>0.14140600000246195</v>
      </c>
      <c r="Q1073" s="153">
        <f t="shared" si="152"/>
        <v>38375.118999999999</v>
      </c>
      <c r="S1073" s="21">
        <f>S$15</f>
        <v>0.1</v>
      </c>
    </row>
    <row r="1074" spans="1:19" s="139" customFormat="1" ht="12.95" customHeight="1">
      <c r="A1074" s="49" t="s">
        <v>2121</v>
      </c>
      <c r="B1074" s="50" t="s">
        <v>2053</v>
      </c>
      <c r="C1074" s="49">
        <v>53579.572</v>
      </c>
      <c r="D1074" s="49">
        <v>1E-3</v>
      </c>
      <c r="E1074" s="139">
        <f t="shared" si="150"/>
        <v>21810.108540770572</v>
      </c>
      <c r="F1074" s="139">
        <f t="shared" si="151"/>
        <v>21810</v>
      </c>
      <c r="G1074" s="139">
        <f t="shared" si="153"/>
        <v>0.14732000000367407</v>
      </c>
      <c r="I1074" s="140">
        <f>$G1074</f>
        <v>0.14732000000367407</v>
      </c>
      <c r="Q1074" s="153">
        <f t="shared" si="152"/>
        <v>38561.072</v>
      </c>
      <c r="S1074" s="21">
        <f>S$15</f>
        <v>0.1</v>
      </c>
    </row>
    <row r="1075" spans="1:19" s="139" customFormat="1" ht="12.95" customHeight="1">
      <c r="A1075" s="95" t="s">
        <v>1695</v>
      </c>
      <c r="B1075" s="29" t="s">
        <v>2053</v>
      </c>
      <c r="C1075" s="95">
        <v>53624.370900000002</v>
      </c>
      <c r="D1075" s="95" t="s">
        <v>2084</v>
      </c>
      <c r="E1075" s="151">
        <f t="shared" si="150"/>
        <v>21843.114969814585</v>
      </c>
      <c r="F1075" s="139">
        <f t="shared" si="151"/>
        <v>21843</v>
      </c>
      <c r="G1075" s="139">
        <f t="shared" si="153"/>
        <v>0.15604599999642232</v>
      </c>
      <c r="I1075" s="140"/>
      <c r="K1075" s="139">
        <f>G1075</f>
        <v>0.15604599999642232</v>
      </c>
      <c r="Q1075" s="153">
        <f t="shared" si="152"/>
        <v>38605.870900000002</v>
      </c>
      <c r="S1075" s="148">
        <f>S$17</f>
        <v>1</v>
      </c>
    </row>
    <row r="1076" spans="1:19" s="139" customFormat="1" ht="12.95" customHeight="1">
      <c r="A1076" s="135" t="s">
        <v>2120</v>
      </c>
      <c r="B1076" s="21" t="s">
        <v>2053</v>
      </c>
      <c r="C1076" s="20">
        <v>53624.370920000001</v>
      </c>
      <c r="D1076" s="20" t="s">
        <v>2084</v>
      </c>
      <c r="E1076" s="139">
        <f t="shared" si="150"/>
        <v>21843.11498454996</v>
      </c>
      <c r="F1076" s="139">
        <f t="shared" si="151"/>
        <v>21843</v>
      </c>
      <c r="G1076" s="139">
        <f t="shared" si="153"/>
        <v>0.15606599999591708</v>
      </c>
      <c r="I1076" s="140">
        <f>$G1076</f>
        <v>0.15606599999591708</v>
      </c>
      <c r="Q1076" s="153">
        <f t="shared" si="152"/>
        <v>38605.870920000001</v>
      </c>
      <c r="S1076" s="21">
        <f>S$15</f>
        <v>0.1</v>
      </c>
    </row>
    <row r="1077" spans="1:19" s="139" customFormat="1" ht="12.95" customHeight="1">
      <c r="A1077" s="95" t="s">
        <v>1670</v>
      </c>
      <c r="B1077" s="29" t="s">
        <v>2053</v>
      </c>
      <c r="C1077" s="95">
        <v>53644.724000000002</v>
      </c>
      <c r="D1077" s="95" t="s">
        <v>2084</v>
      </c>
      <c r="E1077" s="151">
        <f t="shared" si="150"/>
        <v>21858.110497628342</v>
      </c>
      <c r="F1077" s="139">
        <f t="shared" si="151"/>
        <v>21858</v>
      </c>
      <c r="G1077" s="139">
        <f t="shared" si="153"/>
        <v>0.14997600000060629</v>
      </c>
      <c r="I1077" s="140">
        <f>G1077</f>
        <v>0.14997600000060629</v>
      </c>
      <c r="Q1077" s="153">
        <f t="shared" si="152"/>
        <v>38626.224000000002</v>
      </c>
      <c r="S1077" s="21">
        <f>S$15</f>
        <v>0.1</v>
      </c>
    </row>
    <row r="1078" spans="1:19" s="139" customFormat="1" ht="12.95" customHeight="1">
      <c r="A1078" s="135" t="s">
        <v>2102</v>
      </c>
      <c r="B1078" s="155"/>
      <c r="C1078" s="20">
        <v>53681.371200000001</v>
      </c>
      <c r="D1078" s="20">
        <v>2.9999999999999997E-4</v>
      </c>
      <c r="E1078" s="139">
        <f t="shared" si="150"/>
        <v>21885.111008945845</v>
      </c>
      <c r="F1078" s="139">
        <f t="shared" si="151"/>
        <v>21885</v>
      </c>
      <c r="G1078" s="139">
        <f t="shared" si="153"/>
        <v>0.15067000000271946</v>
      </c>
      <c r="I1078" s="140"/>
      <c r="J1078" s="139">
        <f>$G1078</f>
        <v>0.15067000000271946</v>
      </c>
      <c r="Q1078" s="153">
        <f t="shared" si="152"/>
        <v>38662.871200000001</v>
      </c>
      <c r="S1078" s="91">
        <f>S$16</f>
        <v>1</v>
      </c>
    </row>
    <row r="1079" spans="1:19" s="139" customFormat="1" ht="12.95" customHeight="1">
      <c r="A1079" s="95" t="s">
        <v>1670</v>
      </c>
      <c r="B1079" s="29" t="s">
        <v>2053</v>
      </c>
      <c r="C1079" s="95">
        <v>53708.517999999996</v>
      </c>
      <c r="D1079" s="95" t="s">
        <v>2084</v>
      </c>
      <c r="E1079" s="151">
        <f t="shared" si="150"/>
        <v>21905.111922539079</v>
      </c>
      <c r="F1079" s="139">
        <f t="shared" si="151"/>
        <v>21905</v>
      </c>
      <c r="G1079" s="139">
        <f t="shared" si="153"/>
        <v>0.15191000000049826</v>
      </c>
      <c r="I1079" s="140">
        <f>G1079</f>
        <v>0.15191000000049826</v>
      </c>
      <c r="Q1079" s="153">
        <f t="shared" si="152"/>
        <v>38690.017999999996</v>
      </c>
      <c r="S1079" s="21">
        <f>S$15</f>
        <v>0.1</v>
      </c>
    </row>
    <row r="1080" spans="1:19" s="139" customFormat="1" ht="12.95" customHeight="1">
      <c r="A1080" s="135" t="s">
        <v>2102</v>
      </c>
      <c r="B1080" s="155"/>
      <c r="C1080" s="20">
        <v>53715.305500000002</v>
      </c>
      <c r="D1080" s="20">
        <v>2.0000000000000001E-4</v>
      </c>
      <c r="E1080" s="139">
        <f t="shared" si="150"/>
        <v>21910.112740352382</v>
      </c>
      <c r="F1080" s="139">
        <f t="shared" si="151"/>
        <v>21910</v>
      </c>
      <c r="G1080" s="139">
        <f t="shared" si="153"/>
        <v>0.15301999999792315</v>
      </c>
      <c r="I1080" s="140"/>
      <c r="J1080" s="139">
        <f>$G1080</f>
        <v>0.15301999999792315</v>
      </c>
      <c r="Q1080" s="153">
        <f t="shared" si="152"/>
        <v>38696.805500000002</v>
      </c>
      <c r="S1080" s="91">
        <f>S$16</f>
        <v>1</v>
      </c>
    </row>
    <row r="1081" spans="1:19" s="139" customFormat="1" ht="12.95" customHeight="1">
      <c r="A1081" s="95" t="s">
        <v>1670</v>
      </c>
      <c r="B1081" s="29" t="s">
        <v>2053</v>
      </c>
      <c r="C1081" s="95">
        <v>53952.832600000002</v>
      </c>
      <c r="D1081" s="95" t="s">
        <v>2084</v>
      </c>
      <c r="E1081" s="151">
        <f t="shared" si="150"/>
        <v>22085.11528220453</v>
      </c>
      <c r="F1081" s="139">
        <f t="shared" si="151"/>
        <v>22085</v>
      </c>
      <c r="G1081" s="139">
        <f t="shared" si="153"/>
        <v>0.15647000000171829</v>
      </c>
      <c r="I1081" s="140"/>
      <c r="K1081" s="140">
        <f>G1081</f>
        <v>0.15647000000171829</v>
      </c>
      <c r="Q1081" s="153">
        <f t="shared" si="152"/>
        <v>38934.332600000002</v>
      </c>
      <c r="S1081" s="148">
        <f>S$17</f>
        <v>1</v>
      </c>
    </row>
    <row r="1082" spans="1:19" s="139" customFormat="1" ht="12.95" customHeight="1">
      <c r="A1082" s="134" t="s">
        <v>2149</v>
      </c>
      <c r="B1082" s="113"/>
      <c r="C1082" s="98">
        <v>54000.34</v>
      </c>
      <c r="D1082" s="134" t="s">
        <v>2084</v>
      </c>
      <c r="E1082" s="151">
        <f t="shared" si="150"/>
        <v>22120.117249377057</v>
      </c>
      <c r="F1082" s="139">
        <f t="shared" si="151"/>
        <v>22120</v>
      </c>
      <c r="G1082" s="139">
        <f t="shared" si="153"/>
        <v>0.15913999999611406</v>
      </c>
      <c r="I1082" s="139">
        <f>$G1082</f>
        <v>0.15913999999611406</v>
      </c>
      <c r="Q1082" s="153">
        <f t="shared" si="152"/>
        <v>38981.839999999997</v>
      </c>
      <c r="S1082" s="21">
        <f>S$15</f>
        <v>0.1</v>
      </c>
    </row>
    <row r="1083" spans="1:19" s="139" customFormat="1" ht="12.95" customHeight="1">
      <c r="A1083" s="135" t="s">
        <v>2106</v>
      </c>
      <c r="B1083" s="155" t="s">
        <v>2053</v>
      </c>
      <c r="C1083" s="156">
        <v>54012.553899999999</v>
      </c>
      <c r="D1083" s="20">
        <v>2.0000000000000001E-4</v>
      </c>
      <c r="E1083" s="139">
        <f t="shared" si="150"/>
        <v>22129.116069073541</v>
      </c>
      <c r="F1083" s="139">
        <f t="shared" si="151"/>
        <v>22129</v>
      </c>
      <c r="G1083" s="139">
        <f t="shared" si="153"/>
        <v>0.1575379999994766</v>
      </c>
      <c r="I1083" s="140"/>
      <c r="K1083" s="139">
        <f>$G1083</f>
        <v>0.1575379999994766</v>
      </c>
      <c r="Q1083" s="153">
        <f t="shared" si="152"/>
        <v>38994.053899999999</v>
      </c>
      <c r="S1083" s="148">
        <f>S$17</f>
        <v>1</v>
      </c>
    </row>
    <row r="1084" spans="1:19" s="139" customFormat="1" ht="12.95" customHeight="1">
      <c r="A1084" s="95" t="s">
        <v>1720</v>
      </c>
      <c r="B1084" s="29" t="s">
        <v>2053</v>
      </c>
      <c r="C1084" s="95">
        <v>54017.985999999997</v>
      </c>
      <c r="D1084" s="95" t="s">
        <v>2084</v>
      </c>
      <c r="E1084" s="151">
        <f t="shared" si="150"/>
        <v>22133.118270538533</v>
      </c>
      <c r="F1084" s="139">
        <f t="shared" si="151"/>
        <v>22133</v>
      </c>
      <c r="G1084" s="139">
        <f t="shared" si="153"/>
        <v>0.16052599999966333</v>
      </c>
      <c r="I1084" s="140">
        <f>G1084</f>
        <v>0.16052599999966333</v>
      </c>
      <c r="O1084" s="139">
        <f t="shared" ref="O1084:O1115" ca="1" si="154">+C$11+C$12*F1084</f>
        <v>0.14506678461775843</v>
      </c>
      <c r="Q1084" s="153">
        <f t="shared" si="152"/>
        <v>38999.485999999997</v>
      </c>
      <c r="S1084" s="21">
        <f>S$15</f>
        <v>0.1</v>
      </c>
    </row>
    <row r="1085" spans="1:19" s="139" customFormat="1" ht="12.95" customHeight="1">
      <c r="A1085" s="95" t="s">
        <v>1720</v>
      </c>
      <c r="B1085" s="29" t="s">
        <v>2053</v>
      </c>
      <c r="C1085" s="95">
        <v>54032.915000000001</v>
      </c>
      <c r="D1085" s="95" t="s">
        <v>2084</v>
      </c>
      <c r="E1085" s="151">
        <f t="shared" si="150"/>
        <v>22144.11749103721</v>
      </c>
      <c r="F1085" s="139">
        <f t="shared" si="151"/>
        <v>22144</v>
      </c>
      <c r="G1085" s="139">
        <f t="shared" si="153"/>
        <v>0.15946800000529038</v>
      </c>
      <c r="I1085" s="140">
        <f>G1085</f>
        <v>0.15946800000529038</v>
      </c>
      <c r="O1085" s="139">
        <f t="shared" ca="1" si="154"/>
        <v>0.14523699897516421</v>
      </c>
      <c r="Q1085" s="153">
        <f t="shared" si="152"/>
        <v>39014.415000000001</v>
      </c>
      <c r="S1085" s="21">
        <f>S$15</f>
        <v>0.1</v>
      </c>
    </row>
    <row r="1086" spans="1:19" s="139" customFormat="1" ht="12.95" customHeight="1">
      <c r="A1086" s="20" t="s">
        <v>2128</v>
      </c>
      <c r="B1086" s="21" t="s">
        <v>2097</v>
      </c>
      <c r="C1086" s="20">
        <v>54107.565499999997</v>
      </c>
      <c r="D1086" s="20">
        <v>1E-4</v>
      </c>
      <c r="E1086" s="139">
        <f t="shared" si="150"/>
        <v>22199.117645758641</v>
      </c>
      <c r="F1086" s="139">
        <f t="shared" si="151"/>
        <v>22199</v>
      </c>
      <c r="G1086" s="139">
        <f t="shared" si="153"/>
        <v>0.15967799999634735</v>
      </c>
      <c r="I1086" s="140"/>
      <c r="K1086" s="139">
        <f>$G1086</f>
        <v>0.15967799999634735</v>
      </c>
      <c r="O1086" s="139">
        <f t="shared" ca="1" si="154"/>
        <v>0.14608807076219318</v>
      </c>
      <c r="Q1086" s="153">
        <f t="shared" si="152"/>
        <v>39089.065499999997</v>
      </c>
      <c r="S1086" s="148">
        <f>S$17</f>
        <v>1</v>
      </c>
    </row>
    <row r="1087" spans="1:19" s="139" customFormat="1" ht="12.95" customHeight="1">
      <c r="A1087" s="20" t="s">
        <v>2128</v>
      </c>
      <c r="B1087" s="21" t="s">
        <v>2097</v>
      </c>
      <c r="C1087" s="20">
        <v>54107.565600000002</v>
      </c>
      <c r="D1087" s="20">
        <v>1E-4</v>
      </c>
      <c r="E1087" s="139">
        <f t="shared" si="150"/>
        <v>22199.117719435519</v>
      </c>
      <c r="F1087" s="139">
        <f t="shared" si="151"/>
        <v>22199</v>
      </c>
      <c r="G1087" s="139">
        <f t="shared" si="153"/>
        <v>0.1597780000010971</v>
      </c>
      <c r="I1087" s="140"/>
      <c r="K1087" s="139">
        <f>$G1087</f>
        <v>0.1597780000010971</v>
      </c>
      <c r="O1087" s="139">
        <f t="shared" ca="1" si="154"/>
        <v>0.14608807076219318</v>
      </c>
      <c r="Q1087" s="153">
        <f t="shared" si="152"/>
        <v>39089.065600000002</v>
      </c>
      <c r="S1087" s="148">
        <f>S$17</f>
        <v>1</v>
      </c>
    </row>
    <row r="1088" spans="1:19" s="139" customFormat="1" ht="12.95" customHeight="1">
      <c r="A1088" s="95" t="s">
        <v>1731</v>
      </c>
      <c r="B1088" s="29" t="s">
        <v>2053</v>
      </c>
      <c r="C1088" s="95">
        <v>54379.025999999998</v>
      </c>
      <c r="D1088" s="95" t="s">
        <v>2084</v>
      </c>
      <c r="E1088" s="151">
        <f t="shared" si="150"/>
        <v>22399.12125592546</v>
      </c>
      <c r="F1088" s="139">
        <f t="shared" si="151"/>
        <v>22399</v>
      </c>
      <c r="G1088" s="139">
        <f t="shared" si="153"/>
        <v>0.16457799999625422</v>
      </c>
      <c r="I1088" s="140">
        <f>G1088</f>
        <v>0.16457799999625422</v>
      </c>
      <c r="O1088" s="139">
        <f t="shared" ca="1" si="154"/>
        <v>0.14918287726048043</v>
      </c>
      <c r="Q1088" s="153">
        <f t="shared" si="152"/>
        <v>39360.525999999998</v>
      </c>
      <c r="S1088" s="21">
        <f>S$15</f>
        <v>0.1</v>
      </c>
    </row>
    <row r="1089" spans="1:19" s="139" customFormat="1" ht="12.95" customHeight="1">
      <c r="A1089" s="135" t="s">
        <v>2132</v>
      </c>
      <c r="B1089" s="21" t="s">
        <v>2053</v>
      </c>
      <c r="C1089" s="20">
        <v>54381.740599999997</v>
      </c>
      <c r="D1089" s="20">
        <v>1E-4</v>
      </c>
      <c r="E1089" s="139">
        <f t="shared" si="150"/>
        <v>22401.121288343285</v>
      </c>
      <c r="F1089" s="139">
        <f t="shared" si="151"/>
        <v>22401</v>
      </c>
      <c r="G1089" s="139">
        <f t="shared" si="153"/>
        <v>0.16462199999659788</v>
      </c>
      <c r="I1089" s="140"/>
      <c r="K1089" s="139">
        <f>$G1089</f>
        <v>0.16462199999659788</v>
      </c>
      <c r="O1089" s="139">
        <f t="shared" ca="1" si="154"/>
        <v>0.14921382532546332</v>
      </c>
      <c r="Q1089" s="153">
        <f t="shared" si="152"/>
        <v>39363.240599999997</v>
      </c>
      <c r="S1089" s="148">
        <f t="shared" ref="S1089:S1099" si="155">S$17</f>
        <v>1</v>
      </c>
    </row>
    <row r="1090" spans="1:19" s="139" customFormat="1" ht="12.95" customHeight="1">
      <c r="A1090" s="134" t="s">
        <v>2148</v>
      </c>
      <c r="B1090" s="113"/>
      <c r="C1090" s="98">
        <v>54429.246099999997</v>
      </c>
      <c r="D1090" s="134" t="s">
        <v>2146</v>
      </c>
      <c r="E1090" s="151">
        <f t="shared" si="150"/>
        <v>22436.121855655212</v>
      </c>
      <c r="F1090" s="139">
        <f t="shared" si="151"/>
        <v>22436</v>
      </c>
      <c r="G1090" s="139">
        <f t="shared" si="153"/>
        <v>0.16539199999533594</v>
      </c>
      <c r="I1090" s="140"/>
      <c r="K1090" s="139">
        <f>$G1090</f>
        <v>0.16539199999533594</v>
      </c>
      <c r="O1090" s="139">
        <f t="shared" ca="1" si="154"/>
        <v>0.14975541646266358</v>
      </c>
      <c r="Q1090" s="153">
        <f t="shared" si="152"/>
        <v>39410.746099999997</v>
      </c>
      <c r="S1090" s="148">
        <f t="shared" si="155"/>
        <v>1</v>
      </c>
    </row>
    <row r="1091" spans="1:19" s="139" customFormat="1" ht="12.95" customHeight="1">
      <c r="A1091" s="135" t="s">
        <v>2132</v>
      </c>
      <c r="B1091" s="21" t="s">
        <v>2053</v>
      </c>
      <c r="C1091" s="20">
        <v>54468.607600000003</v>
      </c>
      <c r="D1091" s="20">
        <v>1E-4</v>
      </c>
      <c r="E1091" s="139">
        <f t="shared" si="150"/>
        <v>22465.122178359925</v>
      </c>
      <c r="F1091" s="139">
        <f t="shared" si="151"/>
        <v>22465</v>
      </c>
      <c r="G1091" s="139">
        <f t="shared" si="153"/>
        <v>0.16582999999809545</v>
      </c>
      <c r="I1091" s="140"/>
      <c r="K1091" s="139">
        <f>$G1091</f>
        <v>0.16582999999809545</v>
      </c>
      <c r="O1091" s="139">
        <f t="shared" ca="1" si="154"/>
        <v>0.15020416340491524</v>
      </c>
      <c r="Q1091" s="153">
        <f t="shared" si="152"/>
        <v>39450.107600000003</v>
      </c>
      <c r="S1091" s="148">
        <f t="shared" si="155"/>
        <v>1</v>
      </c>
    </row>
    <row r="1092" spans="1:19" s="139" customFormat="1" ht="12.95" customHeight="1">
      <c r="A1092" s="95" t="s">
        <v>1746</v>
      </c>
      <c r="B1092" s="29" t="s">
        <v>2097</v>
      </c>
      <c r="C1092" s="95">
        <v>54469.286099999998</v>
      </c>
      <c r="D1092" s="95" t="s">
        <v>2084</v>
      </c>
      <c r="E1092" s="151">
        <f t="shared" si="150"/>
        <v>22465.622075949068</v>
      </c>
      <c r="F1092" s="139">
        <f t="shared" si="151"/>
        <v>22465.5</v>
      </c>
      <c r="G1092" s="139">
        <f t="shared" si="153"/>
        <v>0.16569100000197068</v>
      </c>
      <c r="I1092" s="140"/>
      <c r="K1092" s="139">
        <f>G1092</f>
        <v>0.16569100000197068</v>
      </c>
      <c r="O1092" s="139">
        <f t="shared" ca="1" si="154"/>
        <v>0.15021190042116098</v>
      </c>
      <c r="Q1092" s="153">
        <f t="shared" si="152"/>
        <v>39450.786099999998</v>
      </c>
      <c r="S1092" s="148">
        <f t="shared" si="155"/>
        <v>1</v>
      </c>
    </row>
    <row r="1093" spans="1:19" s="139" customFormat="1" ht="12.95" customHeight="1">
      <c r="A1093" s="20" t="s">
        <v>2114</v>
      </c>
      <c r="B1093" s="21" t="s">
        <v>2097</v>
      </c>
      <c r="C1093" s="20">
        <v>54469.28613</v>
      </c>
      <c r="D1093" s="20">
        <v>2.0000000000000001E-4</v>
      </c>
      <c r="E1093" s="139">
        <f t="shared" si="150"/>
        <v>22465.622098052132</v>
      </c>
      <c r="F1093" s="139">
        <f t="shared" si="151"/>
        <v>22465.5</v>
      </c>
      <c r="G1093" s="139">
        <f t="shared" si="153"/>
        <v>0.16572100000485079</v>
      </c>
      <c r="I1093" s="140"/>
      <c r="K1093" s="139">
        <f t="shared" ref="K1093:K1099" si="156">$G1093</f>
        <v>0.16572100000485079</v>
      </c>
      <c r="O1093" s="139">
        <f t="shared" ca="1" si="154"/>
        <v>0.15021190042116098</v>
      </c>
      <c r="Q1093" s="153">
        <f t="shared" si="152"/>
        <v>39450.78613</v>
      </c>
      <c r="S1093" s="148">
        <f t="shared" si="155"/>
        <v>1</v>
      </c>
    </row>
    <row r="1094" spans="1:19" s="139" customFormat="1" ht="12.95" customHeight="1">
      <c r="A1094" s="135" t="s">
        <v>2132</v>
      </c>
      <c r="B1094" s="21" t="s">
        <v>2053</v>
      </c>
      <c r="C1094" s="20">
        <v>54476.752</v>
      </c>
      <c r="D1094" s="20">
        <v>5.9999999999999995E-4</v>
      </c>
      <c r="E1094" s="139">
        <f t="shared" si="150"/>
        <v>22471.12271767464</v>
      </c>
      <c r="F1094" s="139">
        <f t="shared" si="151"/>
        <v>22471</v>
      </c>
      <c r="G1094" s="139">
        <f t="shared" si="153"/>
        <v>0.16656199999852106</v>
      </c>
      <c r="I1094" s="140"/>
      <c r="K1094" s="139">
        <f t="shared" si="156"/>
        <v>0.16656199999852106</v>
      </c>
      <c r="O1094" s="139">
        <f t="shared" ca="1" si="154"/>
        <v>0.15029700759986389</v>
      </c>
      <c r="Q1094" s="153">
        <f t="shared" si="152"/>
        <v>39458.252</v>
      </c>
      <c r="S1094" s="148">
        <f t="shared" si="155"/>
        <v>1</v>
      </c>
    </row>
    <row r="1095" spans="1:19" s="139" customFormat="1" ht="12.95" customHeight="1">
      <c r="A1095" s="135" t="s">
        <v>2131</v>
      </c>
      <c r="B1095" s="21" t="s">
        <v>2053</v>
      </c>
      <c r="C1095" s="20">
        <v>54708.8488</v>
      </c>
      <c r="D1095" s="20">
        <v>1E-4</v>
      </c>
      <c r="E1095" s="139">
        <f t="shared" si="150"/>
        <v>22642.124384245526</v>
      </c>
      <c r="F1095" s="139">
        <f t="shared" si="151"/>
        <v>22642</v>
      </c>
      <c r="G1095" s="139">
        <f t="shared" si="153"/>
        <v>0.16882400000031339</v>
      </c>
      <c r="I1095" s="140"/>
      <c r="K1095" s="139">
        <f t="shared" si="156"/>
        <v>0.16882400000031339</v>
      </c>
      <c r="O1095" s="139">
        <f t="shared" ca="1" si="154"/>
        <v>0.15294306715589948</v>
      </c>
      <c r="Q1095" s="153">
        <f t="shared" si="152"/>
        <v>39690.3488</v>
      </c>
      <c r="S1095" s="148">
        <f t="shared" si="155"/>
        <v>1</v>
      </c>
    </row>
    <row r="1096" spans="1:19" s="139" customFormat="1" ht="12.95" customHeight="1">
      <c r="A1096" s="134" t="s">
        <v>2147</v>
      </c>
      <c r="B1096" s="113"/>
      <c r="C1096" s="98">
        <v>54779.4277</v>
      </c>
      <c r="D1096" s="134" t="s">
        <v>2146</v>
      </c>
      <c r="E1096" s="151">
        <f t="shared" si="150"/>
        <v>22694.124711370845</v>
      </c>
      <c r="F1096" s="139">
        <f t="shared" si="151"/>
        <v>22694</v>
      </c>
      <c r="G1096" s="139">
        <f t="shared" si="153"/>
        <v>0.16926799999782816</v>
      </c>
      <c r="I1096" s="140"/>
      <c r="K1096" s="139">
        <f t="shared" si="156"/>
        <v>0.16926799999782816</v>
      </c>
      <c r="O1096" s="139">
        <f t="shared" ca="1" si="154"/>
        <v>0.15374771684545416</v>
      </c>
      <c r="Q1096" s="153">
        <f t="shared" si="152"/>
        <v>39760.9277</v>
      </c>
      <c r="S1096" s="148">
        <f t="shared" si="155"/>
        <v>1</v>
      </c>
    </row>
    <row r="1097" spans="1:19" s="139" customFormat="1" ht="12.95" customHeight="1">
      <c r="A1097" s="135" t="s">
        <v>2130</v>
      </c>
      <c r="B1097" s="21" t="s">
        <v>2053</v>
      </c>
      <c r="C1097" s="20">
        <v>54799.787600000003</v>
      </c>
      <c r="D1097" s="20">
        <v>1E-4</v>
      </c>
      <c r="E1097" s="139">
        <f t="shared" si="150"/>
        <v>22709.125249212029</v>
      </c>
      <c r="F1097" s="139">
        <f t="shared" si="151"/>
        <v>22709</v>
      </c>
      <c r="G1097" s="139">
        <f t="shared" ref="G1097:G1128" si="157">+C1097-(C$7+F1097*C$8)</f>
        <v>0.16999800000485266</v>
      </c>
      <c r="I1097" s="140"/>
      <c r="K1097" s="139">
        <f t="shared" si="156"/>
        <v>0.16999800000485266</v>
      </c>
      <c r="O1097" s="139">
        <f t="shared" ca="1" si="154"/>
        <v>0.1539798273328257</v>
      </c>
      <c r="Q1097" s="153">
        <f t="shared" si="152"/>
        <v>39781.287600000003</v>
      </c>
      <c r="S1097" s="148">
        <f t="shared" si="155"/>
        <v>1</v>
      </c>
    </row>
    <row r="1098" spans="1:19" s="139" customFormat="1" ht="12.95" customHeight="1">
      <c r="A1098" s="134" t="s">
        <v>2147</v>
      </c>
      <c r="B1098" s="113"/>
      <c r="C1098" s="98">
        <v>54824.218099999998</v>
      </c>
      <c r="D1098" s="134" t="s">
        <v>2146</v>
      </c>
      <c r="E1098" s="151">
        <f t="shared" si="150"/>
        <v>22727.124877880578</v>
      </c>
      <c r="F1098" s="139">
        <f t="shared" si="151"/>
        <v>22727</v>
      </c>
      <c r="G1098" s="139">
        <f t="shared" si="157"/>
        <v>0.16949400000157766</v>
      </c>
      <c r="I1098" s="140"/>
      <c r="K1098" s="139">
        <f t="shared" si="156"/>
        <v>0.16949400000157766</v>
      </c>
      <c r="O1098" s="139">
        <f t="shared" ca="1" si="154"/>
        <v>0.15425835991767153</v>
      </c>
      <c r="Q1098" s="153">
        <f t="shared" si="152"/>
        <v>39805.718099999998</v>
      </c>
      <c r="S1098" s="148">
        <f t="shared" si="155"/>
        <v>1</v>
      </c>
    </row>
    <row r="1099" spans="1:19" s="139" customFormat="1" ht="12.95" customHeight="1">
      <c r="A1099" s="135" t="s">
        <v>2130</v>
      </c>
      <c r="B1099" s="21" t="s">
        <v>2053</v>
      </c>
      <c r="C1099" s="20">
        <v>54863.579700000002</v>
      </c>
      <c r="D1099" s="20">
        <v>2.0000000000000001E-4</v>
      </c>
      <c r="E1099" s="139">
        <f t="shared" si="150"/>
        <v>22756.125274262165</v>
      </c>
      <c r="F1099" s="139">
        <f t="shared" si="151"/>
        <v>22756</v>
      </c>
      <c r="G1099" s="139">
        <f t="shared" si="157"/>
        <v>0.17003200000181096</v>
      </c>
      <c r="I1099" s="140"/>
      <c r="K1099" s="139">
        <f t="shared" si="156"/>
        <v>0.17003200000181096</v>
      </c>
      <c r="O1099" s="139">
        <f t="shared" ca="1" si="154"/>
        <v>0.1547071068599232</v>
      </c>
      <c r="Q1099" s="153">
        <f t="shared" si="152"/>
        <v>39845.079700000002</v>
      </c>
      <c r="S1099" s="148">
        <f t="shared" si="155"/>
        <v>1</v>
      </c>
    </row>
    <row r="1100" spans="1:19" s="139" customFormat="1" ht="12.95" customHeight="1">
      <c r="A1100" s="95" t="s">
        <v>1771</v>
      </c>
      <c r="B1100" s="29" t="s">
        <v>2053</v>
      </c>
      <c r="C1100" s="95">
        <v>54883.942999999999</v>
      </c>
      <c r="D1100" s="95" t="s">
        <v>2084</v>
      </c>
      <c r="E1100" s="151">
        <f t="shared" si="150"/>
        <v>22771.128317117051</v>
      </c>
      <c r="F1100" s="139">
        <f t="shared" si="151"/>
        <v>22771</v>
      </c>
      <c r="G1100" s="139">
        <f t="shared" si="157"/>
        <v>0.17416199999570381</v>
      </c>
      <c r="I1100" s="140">
        <f>G1100</f>
        <v>0.17416199999570381</v>
      </c>
      <c r="O1100" s="139">
        <f t="shared" ca="1" si="154"/>
        <v>0.15493921734729474</v>
      </c>
      <c r="Q1100" s="153">
        <f t="shared" si="152"/>
        <v>39865.442999999999</v>
      </c>
      <c r="S1100" s="21">
        <f>S$15</f>
        <v>0.1</v>
      </c>
    </row>
    <row r="1101" spans="1:19" s="139" customFormat="1" ht="12.95" customHeight="1">
      <c r="A1101" s="135" t="s">
        <v>2129</v>
      </c>
      <c r="B1101" s="21"/>
      <c r="C1101" s="20">
        <v>55084.817999999999</v>
      </c>
      <c r="D1101" s="20">
        <v>1E-4</v>
      </c>
      <c r="E1101" s="139">
        <f t="shared" si="150"/>
        <v>22919.126737484876</v>
      </c>
      <c r="F1101" s="139">
        <f t="shared" si="151"/>
        <v>22919</v>
      </c>
      <c r="G1101" s="139">
        <f t="shared" si="157"/>
        <v>0.17201799999747891</v>
      </c>
      <c r="I1101" s="140"/>
      <c r="K1101" s="139">
        <f>$G1101</f>
        <v>0.17201799999747891</v>
      </c>
      <c r="O1101" s="139">
        <f t="shared" ca="1" si="154"/>
        <v>0.15722937415602731</v>
      </c>
      <c r="Q1101" s="153">
        <f t="shared" si="152"/>
        <v>40066.317999999999</v>
      </c>
      <c r="S1101" s="148">
        <f>S$17</f>
        <v>1</v>
      </c>
    </row>
    <row r="1102" spans="1:19" s="139" customFormat="1" ht="12.95" customHeight="1">
      <c r="A1102" s="49" t="s">
        <v>2116</v>
      </c>
      <c r="B1102" s="50" t="s">
        <v>2053</v>
      </c>
      <c r="C1102" s="49">
        <v>55140.4666</v>
      </c>
      <c r="D1102" s="49">
        <v>2.0000000000000001E-4</v>
      </c>
      <c r="E1102" s="151">
        <f t="shared" si="150"/>
        <v>22960.126886312162</v>
      </c>
      <c r="F1102" s="139">
        <f t="shared" si="151"/>
        <v>22960</v>
      </c>
      <c r="G1102" s="139">
        <f t="shared" si="157"/>
        <v>0.17222000000037951</v>
      </c>
      <c r="I1102" s="140"/>
      <c r="K1102" s="139">
        <f>$G1102</f>
        <v>0.17222000000037951</v>
      </c>
      <c r="O1102" s="139">
        <f t="shared" ca="1" si="154"/>
        <v>0.15786380948817622</v>
      </c>
      <c r="Q1102" s="153">
        <f t="shared" si="152"/>
        <v>40121.9666</v>
      </c>
      <c r="S1102" s="148">
        <f>S$17</f>
        <v>1</v>
      </c>
    </row>
    <row r="1103" spans="1:19" s="139" customFormat="1" ht="12.95" customHeight="1">
      <c r="A1103" s="95" t="s">
        <v>1771</v>
      </c>
      <c r="B1103" s="29" t="s">
        <v>2053</v>
      </c>
      <c r="C1103" s="95">
        <v>55149.97</v>
      </c>
      <c r="D1103" s="95" t="s">
        <v>2084</v>
      </c>
      <c r="E1103" s="151">
        <f t="shared" si="150"/>
        <v>22967.128694342649</v>
      </c>
      <c r="F1103" s="139">
        <f t="shared" si="151"/>
        <v>22967</v>
      </c>
      <c r="G1103" s="139">
        <f t="shared" si="157"/>
        <v>0.17467400000168709</v>
      </c>
      <c r="I1103" s="140">
        <f>G1103</f>
        <v>0.17467400000168709</v>
      </c>
      <c r="O1103" s="139">
        <f t="shared" ca="1" si="154"/>
        <v>0.15797212771561628</v>
      </c>
      <c r="Q1103" s="153">
        <f t="shared" si="152"/>
        <v>40131.47</v>
      </c>
      <c r="S1103" s="21">
        <f>S$15</f>
        <v>0.1</v>
      </c>
    </row>
    <row r="1104" spans="1:19" s="139" customFormat="1" ht="12.95" customHeight="1">
      <c r="A1104" s="49" t="s">
        <v>2116</v>
      </c>
      <c r="B1104" s="50" t="s">
        <v>2097</v>
      </c>
      <c r="C1104" s="49">
        <v>55187.293899999997</v>
      </c>
      <c r="D1104" s="49">
        <v>2.9999999999999997E-4</v>
      </c>
      <c r="E1104" s="151">
        <f t="shared" si="150"/>
        <v>22994.627777065565</v>
      </c>
      <c r="F1104" s="139">
        <f t="shared" si="151"/>
        <v>22994.5</v>
      </c>
      <c r="G1104" s="139">
        <f t="shared" si="157"/>
        <v>0.17342899999493966</v>
      </c>
      <c r="I1104" s="140"/>
      <c r="K1104" s="139">
        <f>$G1104</f>
        <v>0.17342899999493966</v>
      </c>
      <c r="O1104" s="139">
        <f t="shared" ca="1" si="154"/>
        <v>0.15839766360913074</v>
      </c>
      <c r="Q1104" s="153">
        <f t="shared" si="152"/>
        <v>40168.793899999997</v>
      </c>
      <c r="S1104" s="148">
        <f t="shared" ref="S1104:S1116" si="158">S$17</f>
        <v>1</v>
      </c>
    </row>
    <row r="1105" spans="1:19" s="139" customFormat="1" ht="12.95" customHeight="1">
      <c r="A1105" s="135" t="s">
        <v>2129</v>
      </c>
      <c r="B1105" s="21"/>
      <c r="C1105" s="20">
        <v>55239.548799999997</v>
      </c>
      <c r="D1105" s="20">
        <v>1E-4</v>
      </c>
      <c r="E1105" s="151">
        <f t="shared" si="150"/>
        <v>23033.127553824637</v>
      </c>
      <c r="F1105" s="139">
        <f t="shared" si="151"/>
        <v>23033</v>
      </c>
      <c r="G1105" s="139">
        <f t="shared" si="157"/>
        <v>0.17312600000150269</v>
      </c>
      <c r="I1105" s="140"/>
      <c r="K1105" s="139">
        <f>$G1105</f>
        <v>0.17312600000150269</v>
      </c>
      <c r="O1105" s="139">
        <f t="shared" ca="1" si="154"/>
        <v>0.15899341386005103</v>
      </c>
      <c r="Q1105" s="153">
        <f t="shared" si="152"/>
        <v>40221.048799999997</v>
      </c>
      <c r="S1105" s="148">
        <f t="shared" si="158"/>
        <v>1</v>
      </c>
    </row>
    <row r="1106" spans="1:19" s="139" customFormat="1" ht="12.95" customHeight="1">
      <c r="A1106" s="154" t="s">
        <v>2117</v>
      </c>
      <c r="B1106" s="157" t="s">
        <v>2097</v>
      </c>
      <c r="C1106" s="154">
        <v>55423.46</v>
      </c>
      <c r="D1106" s="154">
        <v>2.0000000000000001E-4</v>
      </c>
      <c r="E1106" s="151">
        <f t="shared" si="150"/>
        <v>23168.627576664469</v>
      </c>
      <c r="F1106" s="139">
        <f t="shared" si="151"/>
        <v>23168.5</v>
      </c>
      <c r="G1106" s="139">
        <f t="shared" si="157"/>
        <v>0.17315699999744538</v>
      </c>
      <c r="I1106" s="140"/>
      <c r="K1106" s="139">
        <f>$G1106</f>
        <v>0.17315699999744538</v>
      </c>
      <c r="O1106" s="139">
        <f t="shared" ca="1" si="154"/>
        <v>0.16109014526264068</v>
      </c>
      <c r="Q1106" s="153">
        <f t="shared" si="152"/>
        <v>40404.959999999999</v>
      </c>
      <c r="S1106" s="148">
        <f t="shared" si="158"/>
        <v>1</v>
      </c>
    </row>
    <row r="1107" spans="1:19" s="139" customFormat="1" ht="12.95" customHeight="1">
      <c r="A1107" s="20" t="s">
        <v>2128</v>
      </c>
      <c r="B1107" s="21" t="s">
        <v>2097</v>
      </c>
      <c r="C1107" s="20">
        <v>55486.574000000001</v>
      </c>
      <c r="D1107" s="20">
        <v>1E-4</v>
      </c>
      <c r="E1107" s="151">
        <f t="shared" si="150"/>
        <v>23215.127998832959</v>
      </c>
      <c r="F1107" s="139">
        <f t="shared" si="151"/>
        <v>23215</v>
      </c>
      <c r="G1107" s="139">
        <f t="shared" si="157"/>
        <v>0.17373000000225147</v>
      </c>
      <c r="I1107" s="140"/>
      <c r="K1107" s="139">
        <f>$G1107</f>
        <v>0.17373000000225147</v>
      </c>
      <c r="O1107" s="139">
        <f t="shared" ca="1" si="154"/>
        <v>0.16180968777349244</v>
      </c>
      <c r="Q1107" s="153">
        <f t="shared" si="152"/>
        <v>40468.074000000001</v>
      </c>
      <c r="S1107" s="148">
        <f t="shared" si="158"/>
        <v>1</v>
      </c>
    </row>
    <row r="1108" spans="1:19" s="139" customFormat="1" ht="12.95" customHeight="1">
      <c r="A1108" s="20" t="s">
        <v>2128</v>
      </c>
      <c r="B1108" s="21" t="s">
        <v>2097</v>
      </c>
      <c r="C1108" s="20">
        <v>55490.645900000003</v>
      </c>
      <c r="D1108" s="20">
        <v>1E-4</v>
      </c>
      <c r="E1108" s="151">
        <f t="shared" si="150"/>
        <v>23218.128047459697</v>
      </c>
      <c r="F1108" s="139">
        <f t="shared" si="151"/>
        <v>23218</v>
      </c>
      <c r="G1108" s="139">
        <f t="shared" si="157"/>
        <v>0.17379600000276696</v>
      </c>
      <c r="I1108" s="140"/>
      <c r="K1108" s="139">
        <f>$G1108</f>
        <v>0.17379600000276696</v>
      </c>
      <c r="O1108" s="139">
        <f t="shared" ca="1" si="154"/>
        <v>0.16185610987096674</v>
      </c>
      <c r="Q1108" s="153">
        <f t="shared" si="152"/>
        <v>40472.145900000003</v>
      </c>
      <c r="S1108" s="148">
        <f t="shared" si="158"/>
        <v>1</v>
      </c>
    </row>
    <row r="1109" spans="1:19" s="139" customFormat="1" ht="12.95" customHeight="1">
      <c r="A1109" s="95" t="s">
        <v>1695</v>
      </c>
      <c r="B1109" s="29" t="s">
        <v>2053</v>
      </c>
      <c r="C1109" s="95">
        <v>55561.224199999997</v>
      </c>
      <c r="D1109" s="95" t="s">
        <v>2084</v>
      </c>
      <c r="E1109" s="151">
        <f t="shared" ref="E1109:E1168" si="159">+(C1109-C$7)/C$8</f>
        <v>23270.12793252377</v>
      </c>
      <c r="F1109" s="139">
        <f t="shared" ref="F1109:F1167" si="160">ROUND(2*E1109,0)/2</f>
        <v>23270</v>
      </c>
      <c r="G1109" s="139">
        <f t="shared" si="157"/>
        <v>0.17363999999361113</v>
      </c>
      <c r="I1109" s="140"/>
      <c r="K1109" s="139">
        <f>G1109</f>
        <v>0.17363999999361113</v>
      </c>
      <c r="O1109" s="139">
        <f t="shared" ca="1" si="154"/>
        <v>0.16266075956052142</v>
      </c>
      <c r="Q1109" s="153">
        <f t="shared" si="152"/>
        <v>40542.724199999997</v>
      </c>
      <c r="S1109" s="148">
        <f t="shared" si="158"/>
        <v>1</v>
      </c>
    </row>
    <row r="1110" spans="1:19" s="139" customFormat="1" ht="12.95" customHeight="1">
      <c r="A1110" s="135" t="s">
        <v>2120</v>
      </c>
      <c r="B1110" s="21" t="s">
        <v>2053</v>
      </c>
      <c r="C1110" s="20">
        <v>55561.224240000003</v>
      </c>
      <c r="D1110" s="20">
        <v>5.0000000000000001E-4</v>
      </c>
      <c r="E1110" s="151">
        <f t="shared" si="159"/>
        <v>23270.127961994524</v>
      </c>
      <c r="F1110" s="139">
        <f t="shared" si="160"/>
        <v>23270</v>
      </c>
      <c r="G1110" s="139">
        <f t="shared" si="157"/>
        <v>0.1736799999998766</v>
      </c>
      <c r="I1110" s="140"/>
      <c r="K1110" s="139">
        <f>$G1110</f>
        <v>0.1736799999998766</v>
      </c>
      <c r="O1110" s="139">
        <f t="shared" ca="1" si="154"/>
        <v>0.16266075956052142</v>
      </c>
      <c r="Q1110" s="153">
        <f t="shared" si="152"/>
        <v>40542.724240000003</v>
      </c>
      <c r="S1110" s="148">
        <f t="shared" si="158"/>
        <v>1</v>
      </c>
    </row>
    <row r="1111" spans="1:19" s="139" customFormat="1" ht="12.95" customHeight="1">
      <c r="A1111" s="95" t="s">
        <v>1809</v>
      </c>
      <c r="B1111" s="29" t="s">
        <v>2053</v>
      </c>
      <c r="C1111" s="95">
        <v>55563.938600000001</v>
      </c>
      <c r="D1111" s="95" t="s">
        <v>2084</v>
      </c>
      <c r="E1111" s="151">
        <f t="shared" si="159"/>
        <v>23272.127817587851</v>
      </c>
      <c r="F1111" s="139">
        <f t="shared" si="160"/>
        <v>23272</v>
      </c>
      <c r="G1111" s="139">
        <f t="shared" si="157"/>
        <v>0.17348400000628317</v>
      </c>
      <c r="I1111" s="140"/>
      <c r="K1111" s="140">
        <f>G1111</f>
        <v>0.17348400000628317</v>
      </c>
      <c r="O1111" s="139">
        <f t="shared" ca="1" si="154"/>
        <v>0.16269170762550431</v>
      </c>
      <c r="Q1111" s="153">
        <f t="shared" si="152"/>
        <v>40545.438600000001</v>
      </c>
      <c r="S1111" s="148">
        <f t="shared" si="158"/>
        <v>1</v>
      </c>
    </row>
    <row r="1112" spans="1:19" s="139" customFormat="1" ht="12.95" customHeight="1">
      <c r="A1112" s="135" t="s">
        <v>2127</v>
      </c>
      <c r="B1112" s="21" t="s">
        <v>2053</v>
      </c>
      <c r="C1112" s="20">
        <v>55836.751799999998</v>
      </c>
      <c r="D1112" s="20">
        <v>1E-4</v>
      </c>
      <c r="E1112" s="151">
        <f t="shared" si="159"/>
        <v>23473.128054827383</v>
      </c>
      <c r="F1112" s="139">
        <f t="shared" si="160"/>
        <v>23473</v>
      </c>
      <c r="G1112" s="139">
        <f t="shared" si="157"/>
        <v>0.17380599999887636</v>
      </c>
      <c r="I1112" s="140"/>
      <c r="K1112" s="139">
        <f>$G1112</f>
        <v>0.17380599999887636</v>
      </c>
      <c r="O1112" s="139">
        <f t="shared" ca="1" si="154"/>
        <v>0.16580198815628303</v>
      </c>
      <c r="Q1112" s="153">
        <f t="shared" si="152"/>
        <v>40818.251799999998</v>
      </c>
      <c r="S1112" s="148">
        <f t="shared" si="158"/>
        <v>1</v>
      </c>
    </row>
    <row r="1113" spans="1:19" s="139" customFormat="1" ht="12.95" customHeight="1">
      <c r="A1113" s="135" t="s">
        <v>2139</v>
      </c>
      <c r="B1113" s="21" t="s">
        <v>2053</v>
      </c>
      <c r="C1113" s="20">
        <v>55836.751799999998</v>
      </c>
      <c r="D1113" s="20">
        <v>1E-4</v>
      </c>
      <c r="E1113" s="151">
        <f t="shared" si="159"/>
        <v>23473.128054827383</v>
      </c>
      <c r="F1113" s="139">
        <f t="shared" si="160"/>
        <v>23473</v>
      </c>
      <c r="G1113" s="139">
        <f t="shared" si="157"/>
        <v>0.17380599999887636</v>
      </c>
      <c r="I1113" s="140"/>
      <c r="K1113" s="139">
        <f>$G1113</f>
        <v>0.17380599999887636</v>
      </c>
      <c r="O1113" s="139">
        <f t="shared" ca="1" si="154"/>
        <v>0.16580198815628303</v>
      </c>
      <c r="Q1113" s="153">
        <f t="shared" ref="Q1113:Q1168" si="161">+C1113-15018.5</f>
        <v>40818.251799999998</v>
      </c>
      <c r="S1113" s="148">
        <f t="shared" si="158"/>
        <v>1</v>
      </c>
    </row>
    <row r="1114" spans="1:19" s="139" customFormat="1" ht="12.95" customHeight="1">
      <c r="A1114" s="95" t="s">
        <v>1809</v>
      </c>
      <c r="B1114" s="29" t="s">
        <v>2053</v>
      </c>
      <c r="C1114" s="95">
        <v>55842.180899999999</v>
      </c>
      <c r="D1114" s="95" t="s">
        <v>2084</v>
      </c>
      <c r="E1114" s="151">
        <f t="shared" si="159"/>
        <v>23477.128045986155</v>
      </c>
      <c r="F1114" s="139">
        <f t="shared" si="160"/>
        <v>23477</v>
      </c>
      <c r="G1114" s="139">
        <f t="shared" si="157"/>
        <v>0.17379399999481393</v>
      </c>
      <c r="I1114" s="140"/>
      <c r="K1114" s="140">
        <f>G1114</f>
        <v>0.17379399999481393</v>
      </c>
      <c r="O1114" s="139">
        <f t="shared" ca="1" si="154"/>
        <v>0.16586388428624874</v>
      </c>
      <c r="Q1114" s="153">
        <f t="shared" si="161"/>
        <v>40823.680899999999</v>
      </c>
      <c r="S1114" s="148">
        <f t="shared" si="158"/>
        <v>1</v>
      </c>
    </row>
    <row r="1115" spans="1:19" s="139" customFormat="1" ht="12.95" customHeight="1">
      <c r="A1115" s="158" t="s">
        <v>3065</v>
      </c>
      <c r="B1115" s="159" t="s">
        <v>2053</v>
      </c>
      <c r="C1115" s="160">
        <v>55850.324000000001</v>
      </c>
      <c r="D1115" s="160">
        <v>5.0000000000000001E-4</v>
      </c>
      <c r="E1115" s="151">
        <f t="shared" si="159"/>
        <v>23483.127627501515</v>
      </c>
      <c r="F1115" s="139">
        <f t="shared" si="160"/>
        <v>23483</v>
      </c>
      <c r="G1115" s="139">
        <f t="shared" si="157"/>
        <v>0.17322599999897648</v>
      </c>
      <c r="I1115" s="140"/>
      <c r="K1115" s="139">
        <f>$G1115</f>
        <v>0.17322599999897648</v>
      </c>
      <c r="O1115" s="139">
        <f t="shared" ca="1" si="154"/>
        <v>0.16595672848119739</v>
      </c>
      <c r="Q1115" s="153">
        <f t="shared" si="161"/>
        <v>40831.824000000001</v>
      </c>
      <c r="S1115" s="148">
        <f t="shared" si="158"/>
        <v>1</v>
      </c>
    </row>
    <row r="1116" spans="1:19" s="139" customFormat="1" ht="12.95" customHeight="1">
      <c r="A1116" s="135" t="s">
        <v>2134</v>
      </c>
      <c r="B1116" s="21" t="s">
        <v>2053</v>
      </c>
      <c r="C1116" s="20">
        <v>55869.326350000003</v>
      </c>
      <c r="D1116" s="20">
        <v>1E-4</v>
      </c>
      <c r="E1116" s="151">
        <f t="shared" si="159"/>
        <v>23497.127964941599</v>
      </c>
      <c r="F1116" s="139">
        <f t="shared" si="160"/>
        <v>23497</v>
      </c>
      <c r="G1116" s="139">
        <f t="shared" si="157"/>
        <v>0.17368400000123074</v>
      </c>
      <c r="I1116" s="140"/>
      <c r="K1116" s="139">
        <f>$G1116</f>
        <v>0.17368400000123074</v>
      </c>
      <c r="O1116" s="139">
        <f t="shared" ref="O1116:O1147" ca="1" si="162">+C$11+C$12*F1116</f>
        <v>0.16617336493607746</v>
      </c>
      <c r="Q1116" s="153">
        <f t="shared" si="161"/>
        <v>40850.826350000003</v>
      </c>
      <c r="S1116" s="148">
        <f t="shared" si="158"/>
        <v>1</v>
      </c>
    </row>
    <row r="1117" spans="1:19" s="139" customFormat="1" ht="12.95" customHeight="1">
      <c r="A1117" s="95" t="s">
        <v>1809</v>
      </c>
      <c r="B1117" s="29" t="s">
        <v>2053</v>
      </c>
      <c r="C1117" s="95">
        <v>55885.616999999998</v>
      </c>
      <c r="D1117" s="95" t="s">
        <v>2084</v>
      </c>
      <c r="E1117" s="151">
        <f t="shared" si="159"/>
        <v>23509.130406593194</v>
      </c>
      <c r="F1117" s="139">
        <f t="shared" si="160"/>
        <v>23509</v>
      </c>
      <c r="G1117" s="139">
        <f t="shared" si="157"/>
        <v>0.17699799999536481</v>
      </c>
      <c r="I1117" s="140">
        <f>G1117</f>
        <v>0.17699799999536481</v>
      </c>
      <c r="O1117" s="139">
        <f t="shared" ca="1" si="162"/>
        <v>0.1663590533259747</v>
      </c>
      <c r="Q1117" s="153">
        <f t="shared" si="161"/>
        <v>40867.116999999998</v>
      </c>
      <c r="S1117" s="21">
        <f>S$15</f>
        <v>0.1</v>
      </c>
    </row>
    <row r="1118" spans="1:19" s="139" customFormat="1" ht="12.95" customHeight="1">
      <c r="A1118" s="135" t="s">
        <v>2138</v>
      </c>
      <c r="B1118" s="21" t="s">
        <v>2053</v>
      </c>
      <c r="C1118" s="20">
        <v>55938.547299999998</v>
      </c>
      <c r="D1118" s="20">
        <v>1E-4</v>
      </c>
      <c r="E1118" s="151">
        <f t="shared" si="159"/>
        <v>23548.127796958321</v>
      </c>
      <c r="F1118" s="139">
        <f t="shared" si="160"/>
        <v>23548</v>
      </c>
      <c r="G1118" s="139">
        <f t="shared" si="157"/>
        <v>0.17345599999680417</v>
      </c>
      <c r="I1118" s="140"/>
      <c r="K1118" s="139">
        <f>$G1118</f>
        <v>0.17345599999680417</v>
      </c>
      <c r="O1118" s="139">
        <f t="shared" ca="1" si="162"/>
        <v>0.16696254059314072</v>
      </c>
      <c r="Q1118" s="153">
        <f t="shared" si="161"/>
        <v>40920.047299999998</v>
      </c>
      <c r="S1118" s="148">
        <f t="shared" ref="S1118:S1161" si="163">S$17</f>
        <v>1</v>
      </c>
    </row>
    <row r="1119" spans="1:19" s="139" customFormat="1" ht="12.95" customHeight="1">
      <c r="A1119" s="135" t="s">
        <v>2138</v>
      </c>
      <c r="B1119" s="21" t="s">
        <v>2053</v>
      </c>
      <c r="C1119" s="20">
        <v>55938.547299999998</v>
      </c>
      <c r="D1119" s="20">
        <v>1E-4</v>
      </c>
      <c r="E1119" s="151">
        <f t="shared" si="159"/>
        <v>23548.127796958321</v>
      </c>
      <c r="F1119" s="139">
        <f t="shared" si="160"/>
        <v>23548</v>
      </c>
      <c r="G1119" s="139">
        <f t="shared" si="157"/>
        <v>0.17345599999680417</v>
      </c>
      <c r="I1119" s="140"/>
      <c r="K1119" s="139">
        <f>$G1119</f>
        <v>0.17345599999680417</v>
      </c>
      <c r="O1119" s="139">
        <f t="shared" ca="1" si="162"/>
        <v>0.16696254059314072</v>
      </c>
      <c r="Q1119" s="153">
        <f t="shared" si="161"/>
        <v>40920.047299999998</v>
      </c>
      <c r="S1119" s="148">
        <f t="shared" si="163"/>
        <v>1</v>
      </c>
    </row>
    <row r="1120" spans="1:19" s="139" customFormat="1" ht="12.95" customHeight="1">
      <c r="A1120" s="135" t="s">
        <v>2138</v>
      </c>
      <c r="B1120" s="21" t="s">
        <v>2053</v>
      </c>
      <c r="C1120" s="20">
        <v>56163.855499999998</v>
      </c>
      <c r="D1120" s="20">
        <v>2.0000000000000001E-4</v>
      </c>
      <c r="E1120" s="151">
        <f t="shared" si="159"/>
        <v>23714.127835270298</v>
      </c>
      <c r="F1120" s="139">
        <f t="shared" si="160"/>
        <v>23714</v>
      </c>
      <c r="G1120" s="139">
        <f t="shared" si="157"/>
        <v>0.17350799999985611</v>
      </c>
      <c r="I1120" s="140"/>
      <c r="K1120" s="139">
        <f>$G1120</f>
        <v>0.17350799999985611</v>
      </c>
      <c r="O1120" s="139">
        <f t="shared" ca="1" si="162"/>
        <v>0.16953122998671913</v>
      </c>
      <c r="Q1120" s="153">
        <f t="shared" si="161"/>
        <v>41145.355499999998</v>
      </c>
      <c r="S1120" s="148">
        <f t="shared" si="163"/>
        <v>1</v>
      </c>
    </row>
    <row r="1121" spans="1:19" s="139" customFormat="1" ht="12.95" customHeight="1">
      <c r="A1121" s="95" t="s">
        <v>1836</v>
      </c>
      <c r="B1121" s="29" t="s">
        <v>2053</v>
      </c>
      <c r="C1121" s="95">
        <v>56243.935100000002</v>
      </c>
      <c r="D1121" s="95" t="s">
        <v>2084</v>
      </c>
      <c r="E1121" s="151">
        <f t="shared" si="159"/>
        <v>23773.127981150508</v>
      </c>
      <c r="F1121" s="139">
        <f t="shared" si="160"/>
        <v>23773</v>
      </c>
      <c r="G1121" s="139">
        <f t="shared" si="157"/>
        <v>0.17370600000140257</v>
      </c>
      <c r="I1121" s="140"/>
      <c r="K1121" s="140">
        <f>G1121</f>
        <v>0.17370600000140257</v>
      </c>
      <c r="O1121" s="139">
        <f t="shared" ca="1" si="162"/>
        <v>0.17044419790371387</v>
      </c>
      <c r="Q1121" s="153">
        <f t="shared" si="161"/>
        <v>41225.435100000002</v>
      </c>
      <c r="S1121" s="148">
        <f t="shared" si="163"/>
        <v>1</v>
      </c>
    </row>
    <row r="1122" spans="1:19" s="139" customFormat="1" ht="12.95" customHeight="1">
      <c r="A1122" s="135" t="s">
        <v>2133</v>
      </c>
      <c r="B1122" s="21" t="s">
        <v>2053</v>
      </c>
      <c r="C1122" s="20">
        <v>56265.651400000002</v>
      </c>
      <c r="D1122" s="20">
        <v>1E-4</v>
      </c>
      <c r="E1122" s="151">
        <f t="shared" si="159"/>
        <v>23789.127872108736</v>
      </c>
      <c r="F1122" s="139">
        <f t="shared" si="160"/>
        <v>23789</v>
      </c>
      <c r="G1122" s="139">
        <f t="shared" si="157"/>
        <v>0.17355800000223098</v>
      </c>
      <c r="I1122" s="140"/>
      <c r="K1122" s="139">
        <f>$G1122</f>
        <v>0.17355800000223098</v>
      </c>
      <c r="O1122" s="139">
        <f t="shared" ca="1" si="162"/>
        <v>0.17069178242357688</v>
      </c>
      <c r="Q1122" s="153">
        <f t="shared" si="161"/>
        <v>41247.151400000002</v>
      </c>
      <c r="S1122" s="148">
        <f t="shared" si="163"/>
        <v>1</v>
      </c>
    </row>
    <row r="1123" spans="1:19" s="139" customFormat="1" ht="12.95" customHeight="1">
      <c r="A1123" s="95" t="s">
        <v>1836</v>
      </c>
      <c r="B1123" s="29" t="s">
        <v>2053</v>
      </c>
      <c r="C1123" s="95">
        <v>56286.010699999999</v>
      </c>
      <c r="D1123" s="95" t="s">
        <v>2084</v>
      </c>
      <c r="E1123" s="151">
        <f t="shared" si="159"/>
        <v>23804.127967888671</v>
      </c>
      <c r="F1123" s="139">
        <f t="shared" si="160"/>
        <v>23804</v>
      </c>
      <c r="G1123" s="139">
        <f t="shared" si="157"/>
        <v>0.17368799999530893</v>
      </c>
      <c r="I1123" s="140"/>
      <c r="K1123" s="140">
        <f>G1123</f>
        <v>0.17368799999530893</v>
      </c>
      <c r="O1123" s="139">
        <f t="shared" ca="1" si="162"/>
        <v>0.17092389291094842</v>
      </c>
      <c r="Q1123" s="153">
        <f t="shared" si="161"/>
        <v>41267.510699999999</v>
      </c>
      <c r="S1123" s="148">
        <f t="shared" si="163"/>
        <v>1</v>
      </c>
    </row>
    <row r="1124" spans="1:19" s="139" customFormat="1" ht="12.95" customHeight="1">
      <c r="A1124" s="135" t="s">
        <v>2134</v>
      </c>
      <c r="B1124" s="21" t="s">
        <v>2053</v>
      </c>
      <c r="C1124" s="20">
        <v>56291.439749999998</v>
      </c>
      <c r="D1124" s="20">
        <v>2.0000000000000001E-4</v>
      </c>
      <c r="E1124" s="151">
        <f t="shared" si="159"/>
        <v>23808.127922209009</v>
      </c>
      <c r="F1124" s="139">
        <f t="shared" si="160"/>
        <v>23808</v>
      </c>
      <c r="G1124" s="139">
        <f t="shared" si="157"/>
        <v>0.17362599999614758</v>
      </c>
      <c r="I1124" s="140"/>
      <c r="K1124" s="139">
        <f t="shared" ref="K1124:K1155" si="164">$G1124</f>
        <v>0.17362599999614758</v>
      </c>
      <c r="O1124" s="139">
        <f t="shared" ca="1" si="162"/>
        <v>0.17098578904091413</v>
      </c>
      <c r="Q1124" s="153">
        <f t="shared" si="161"/>
        <v>41272.939749999998</v>
      </c>
      <c r="S1124" s="148">
        <f t="shared" si="163"/>
        <v>1</v>
      </c>
    </row>
    <row r="1125" spans="1:19" s="139" customFormat="1" ht="12.95" customHeight="1">
      <c r="A1125" s="135" t="s">
        <v>2137</v>
      </c>
      <c r="B1125" s="21" t="s">
        <v>2053</v>
      </c>
      <c r="C1125" s="20">
        <v>56520.820500000002</v>
      </c>
      <c r="D1125" s="20">
        <v>1E-4</v>
      </c>
      <c r="E1125" s="151">
        <f t="shared" si="159"/>
        <v>23977.128488047401</v>
      </c>
      <c r="F1125" s="139">
        <f t="shared" si="160"/>
        <v>23977</v>
      </c>
      <c r="G1125" s="139">
        <f t="shared" si="157"/>
        <v>0.17439400000148453</v>
      </c>
      <c r="I1125" s="140"/>
      <c r="K1125" s="139">
        <f t="shared" si="164"/>
        <v>0.17439400000148453</v>
      </c>
      <c r="O1125" s="139">
        <f t="shared" ca="1" si="162"/>
        <v>0.17360090053196689</v>
      </c>
      <c r="Q1125" s="153">
        <f t="shared" si="161"/>
        <v>41502.320500000002</v>
      </c>
      <c r="S1125" s="148">
        <f t="shared" si="163"/>
        <v>1</v>
      </c>
    </row>
    <row r="1126" spans="1:19" s="139" customFormat="1" ht="12.95" customHeight="1">
      <c r="A1126" s="135" t="s">
        <v>2136</v>
      </c>
      <c r="B1126" s="21" t="s">
        <v>2053</v>
      </c>
      <c r="C1126" s="20">
        <v>56603.614999999998</v>
      </c>
      <c r="D1126" s="20">
        <v>1E-4</v>
      </c>
      <c r="E1126" s="151">
        <f t="shared" si="159"/>
        <v>24038.128887376057</v>
      </c>
      <c r="F1126" s="139">
        <f t="shared" si="160"/>
        <v>24038</v>
      </c>
      <c r="G1126" s="139">
        <f t="shared" si="157"/>
        <v>0.17493599999579601</v>
      </c>
      <c r="I1126" s="140"/>
      <c r="K1126" s="139">
        <f t="shared" si="164"/>
        <v>0.17493599999579601</v>
      </c>
      <c r="O1126" s="139">
        <f t="shared" ca="1" si="162"/>
        <v>0.17454481651394446</v>
      </c>
      <c r="Q1126" s="153">
        <f t="shared" si="161"/>
        <v>41585.114999999998</v>
      </c>
      <c r="S1126" s="148">
        <f t="shared" si="163"/>
        <v>1</v>
      </c>
    </row>
    <row r="1127" spans="1:19" s="139" customFormat="1" ht="12.95" customHeight="1">
      <c r="A1127" s="135" t="s">
        <v>2136</v>
      </c>
      <c r="B1127" s="21" t="s">
        <v>2053</v>
      </c>
      <c r="C1127" s="20">
        <v>56862.856200000002</v>
      </c>
      <c r="D1127" s="20">
        <v>1E-4</v>
      </c>
      <c r="E1127" s="151">
        <f t="shared" si="159"/>
        <v>24229.129699295208</v>
      </c>
      <c r="F1127" s="139">
        <f t="shared" si="160"/>
        <v>24229</v>
      </c>
      <c r="G1127" s="139">
        <f t="shared" si="157"/>
        <v>0.17603800000506453</v>
      </c>
      <c r="I1127" s="140"/>
      <c r="K1127" s="139">
        <f t="shared" si="164"/>
        <v>0.17603800000506453</v>
      </c>
      <c r="O1127" s="139">
        <f t="shared" ca="1" si="162"/>
        <v>0.17750035671980882</v>
      </c>
      <c r="Q1127" s="153">
        <f t="shared" si="161"/>
        <v>41844.356200000002</v>
      </c>
      <c r="S1127" s="148">
        <f t="shared" si="163"/>
        <v>1</v>
      </c>
    </row>
    <row r="1128" spans="1:19" s="139" customFormat="1" ht="12.95" customHeight="1">
      <c r="A1128" s="161" t="s">
        <v>1493</v>
      </c>
      <c r="B1128" s="162" t="s">
        <v>2097</v>
      </c>
      <c r="C1128" s="161">
        <v>56997.907379999997</v>
      </c>
      <c r="D1128" s="161">
        <v>9.0000000000000006E-5</v>
      </c>
      <c r="E1128" s="151">
        <f t="shared" si="159"/>
        <v>24328.631186831288</v>
      </c>
      <c r="F1128" s="139">
        <f t="shared" si="160"/>
        <v>24328.5</v>
      </c>
      <c r="G1128" s="139">
        <f t="shared" si="157"/>
        <v>0.17805699999735225</v>
      </c>
      <c r="I1128" s="140"/>
      <c r="K1128" s="139">
        <f t="shared" si="164"/>
        <v>0.17805699999735225</v>
      </c>
      <c r="O1128" s="139">
        <f t="shared" ca="1" si="162"/>
        <v>0.17904002295270674</v>
      </c>
      <c r="Q1128" s="153">
        <f t="shared" si="161"/>
        <v>41979.407379999997</v>
      </c>
      <c r="S1128" s="148">
        <f t="shared" si="163"/>
        <v>1</v>
      </c>
    </row>
    <row r="1129" spans="1:19" s="139" customFormat="1" ht="12.95" customHeight="1">
      <c r="A1129" s="161" t="s">
        <v>1493</v>
      </c>
      <c r="B1129" s="162" t="s">
        <v>2053</v>
      </c>
      <c r="C1129" s="161">
        <v>57004.014029999998</v>
      </c>
      <c r="D1129" s="161">
        <v>6.0000000000000008E-5</v>
      </c>
      <c r="E1129" s="151">
        <f t="shared" si="159"/>
        <v>24333.130375648907</v>
      </c>
      <c r="F1129" s="139">
        <f t="shared" si="160"/>
        <v>24333</v>
      </c>
      <c r="G1129" s="139">
        <f t="shared" ref="G1129:G1160" si="165">+C1129-(C$7+F1129*C$8)</f>
        <v>0.17695599999569822</v>
      </c>
      <c r="I1129" s="140"/>
      <c r="K1129" s="139">
        <f t="shared" si="164"/>
        <v>0.17695599999569822</v>
      </c>
      <c r="O1129" s="139">
        <f t="shared" ca="1" si="162"/>
        <v>0.17910965609891819</v>
      </c>
      <c r="Q1129" s="153">
        <f t="shared" si="161"/>
        <v>41985.514029999998</v>
      </c>
      <c r="S1129" s="148">
        <f t="shared" si="163"/>
        <v>1</v>
      </c>
    </row>
    <row r="1130" spans="1:19" s="139" customFormat="1" ht="12.95" customHeight="1">
      <c r="A1130" s="161" t="s">
        <v>1493</v>
      </c>
      <c r="B1130" s="162" t="s">
        <v>2097</v>
      </c>
      <c r="C1130" s="161">
        <v>57010.123829999997</v>
      </c>
      <c r="D1130" s="161">
        <v>9.0000000000000006E-5</v>
      </c>
      <c r="E1130" s="151">
        <f t="shared" si="159"/>
        <v>24337.63188528805</v>
      </c>
      <c r="F1130" s="139">
        <f t="shared" si="160"/>
        <v>24337.5</v>
      </c>
      <c r="G1130" s="139">
        <f t="shared" si="165"/>
        <v>0.17900499999814201</v>
      </c>
      <c r="I1130" s="140"/>
      <c r="K1130" s="139">
        <f t="shared" si="164"/>
        <v>0.17900499999814201</v>
      </c>
      <c r="O1130" s="139">
        <f t="shared" ca="1" si="162"/>
        <v>0.17917928924512963</v>
      </c>
      <c r="Q1130" s="153">
        <f t="shared" si="161"/>
        <v>41991.623829999997</v>
      </c>
      <c r="S1130" s="148">
        <f t="shared" si="163"/>
        <v>1</v>
      </c>
    </row>
    <row r="1131" spans="1:19" s="139" customFormat="1" ht="12.95" customHeight="1">
      <c r="A1131" s="161" t="s">
        <v>1493</v>
      </c>
      <c r="B1131" s="162" t="s">
        <v>2053</v>
      </c>
      <c r="C1131" s="161">
        <v>57012.158210000001</v>
      </c>
      <c r="D1131" s="161">
        <v>6.0000000000000008E-5</v>
      </c>
      <c r="E1131" s="151">
        <f t="shared" si="159"/>
        <v>24339.130752874506</v>
      </c>
      <c r="F1131" s="139">
        <f t="shared" si="160"/>
        <v>24339</v>
      </c>
      <c r="G1131" s="139">
        <f t="shared" si="165"/>
        <v>0.1774680000016815</v>
      </c>
      <c r="I1131" s="140"/>
      <c r="K1131" s="139">
        <f t="shared" si="164"/>
        <v>0.1774680000016815</v>
      </c>
      <c r="O1131" s="139">
        <f t="shared" ca="1" si="162"/>
        <v>0.17920250029386678</v>
      </c>
      <c r="Q1131" s="153">
        <f t="shared" si="161"/>
        <v>41993.658210000001</v>
      </c>
      <c r="S1131" s="148">
        <f t="shared" si="163"/>
        <v>1</v>
      </c>
    </row>
    <row r="1132" spans="1:19" s="139" customFormat="1" ht="12.95" customHeight="1">
      <c r="A1132" s="161" t="s">
        <v>1493</v>
      </c>
      <c r="B1132" s="162" t="s">
        <v>2053</v>
      </c>
      <c r="C1132" s="161">
        <v>57018.944349999998</v>
      </c>
      <c r="D1132" s="161">
        <v>6.0000000000000008E-5</v>
      </c>
      <c r="E1132" s="151">
        <f t="shared" si="159"/>
        <v>24344.130568682318</v>
      </c>
      <c r="F1132" s="139">
        <f t="shared" si="160"/>
        <v>24344</v>
      </c>
      <c r="G1132" s="139">
        <f t="shared" si="165"/>
        <v>0.1772179999970831</v>
      </c>
      <c r="I1132" s="140"/>
      <c r="K1132" s="139">
        <f t="shared" si="164"/>
        <v>0.1772179999970831</v>
      </c>
      <c r="O1132" s="139">
        <f t="shared" ca="1" si="162"/>
        <v>0.17927987045632396</v>
      </c>
      <c r="Q1132" s="153">
        <f t="shared" si="161"/>
        <v>42000.444349999998</v>
      </c>
      <c r="S1132" s="148">
        <f t="shared" si="163"/>
        <v>1</v>
      </c>
    </row>
    <row r="1133" spans="1:19" s="139" customFormat="1" ht="12.95" customHeight="1">
      <c r="A1133" s="161" t="s">
        <v>1493</v>
      </c>
      <c r="B1133" s="162" t="s">
        <v>2097</v>
      </c>
      <c r="C1133" s="161">
        <v>57020.9827</v>
      </c>
      <c r="D1133" s="161">
        <v>2.0000000000000001E-4</v>
      </c>
      <c r="E1133" s="151">
        <f t="shared" si="159"/>
        <v>24345.63236124066</v>
      </c>
      <c r="F1133" s="139">
        <f t="shared" si="160"/>
        <v>24345.5</v>
      </c>
      <c r="G1133" s="139">
        <f t="shared" si="165"/>
        <v>0.17965099999855738</v>
      </c>
      <c r="I1133" s="140"/>
      <c r="K1133" s="139">
        <f t="shared" si="164"/>
        <v>0.17965099999855738</v>
      </c>
      <c r="O1133" s="139">
        <f t="shared" ca="1" si="162"/>
        <v>0.17930308150506116</v>
      </c>
      <c r="Q1133" s="153">
        <f t="shared" si="161"/>
        <v>42002.4827</v>
      </c>
      <c r="S1133" s="148">
        <f t="shared" si="163"/>
        <v>1</v>
      </c>
    </row>
    <row r="1134" spans="1:19" s="139" customFormat="1" ht="12.95" customHeight="1">
      <c r="A1134" s="161" t="s">
        <v>1493</v>
      </c>
      <c r="B1134" s="162" t="s">
        <v>2053</v>
      </c>
      <c r="C1134" s="161">
        <v>57023.017189999999</v>
      </c>
      <c r="D1134" s="161">
        <v>6.0000000000000008E-5</v>
      </c>
      <c r="E1134" s="151">
        <f t="shared" si="159"/>
        <v>24347.131309871667</v>
      </c>
      <c r="F1134" s="139">
        <f t="shared" si="160"/>
        <v>24347</v>
      </c>
      <c r="G1134" s="139">
        <f t="shared" si="165"/>
        <v>0.17822399999568006</v>
      </c>
      <c r="I1134" s="140"/>
      <c r="K1134" s="139">
        <f t="shared" si="164"/>
        <v>0.17822399999568006</v>
      </c>
      <c r="O1134" s="139">
        <f t="shared" ca="1" si="162"/>
        <v>0.17932629255379831</v>
      </c>
      <c r="Q1134" s="153">
        <f t="shared" si="161"/>
        <v>42004.517189999999</v>
      </c>
      <c r="S1134" s="148">
        <f t="shared" si="163"/>
        <v>1</v>
      </c>
    </row>
    <row r="1135" spans="1:19" s="139" customFormat="1" ht="12.95" customHeight="1">
      <c r="A1135" s="161" t="s">
        <v>1493</v>
      </c>
      <c r="B1135" s="162" t="s">
        <v>2097</v>
      </c>
      <c r="C1135" s="161">
        <v>57025.053500000002</v>
      </c>
      <c r="D1135" s="161">
        <v>2.0000000000000001E-4</v>
      </c>
      <c r="E1135" s="151">
        <f t="shared" si="159"/>
        <v>24348.631599421784</v>
      </c>
      <c r="F1135" s="139">
        <f t="shared" si="160"/>
        <v>24348.5</v>
      </c>
      <c r="G1135" s="139">
        <f t="shared" si="165"/>
        <v>0.17861699999775738</v>
      </c>
      <c r="I1135" s="140"/>
      <c r="K1135" s="139">
        <f t="shared" si="164"/>
        <v>0.17861699999775738</v>
      </c>
      <c r="O1135" s="139">
        <f t="shared" ca="1" si="162"/>
        <v>0.17934950360253546</v>
      </c>
      <c r="Q1135" s="153">
        <f t="shared" si="161"/>
        <v>42006.553500000002</v>
      </c>
      <c r="S1135" s="148">
        <f t="shared" si="163"/>
        <v>1</v>
      </c>
    </row>
    <row r="1136" spans="1:19" s="139" customFormat="1" ht="12.95" customHeight="1">
      <c r="A1136" s="161" t="s">
        <v>1493</v>
      </c>
      <c r="B1136" s="162" t="s">
        <v>2097</v>
      </c>
      <c r="C1136" s="161">
        <v>57257.152900000001</v>
      </c>
      <c r="D1136" s="161">
        <v>2.0000000000000001E-4</v>
      </c>
      <c r="E1136" s="151">
        <f t="shared" si="159"/>
        <v>24519.635181591391</v>
      </c>
      <c r="F1136" s="139">
        <f t="shared" si="160"/>
        <v>24519.5</v>
      </c>
      <c r="G1136" s="139">
        <f t="shared" si="165"/>
        <v>0.1834789999993518</v>
      </c>
      <c r="I1136" s="140"/>
      <c r="K1136" s="139">
        <f t="shared" si="164"/>
        <v>0.1834789999993518</v>
      </c>
      <c r="O1136" s="139">
        <f t="shared" ca="1" si="162"/>
        <v>0.18199556315857104</v>
      </c>
      <c r="Q1136" s="153">
        <f t="shared" si="161"/>
        <v>42238.652900000001</v>
      </c>
      <c r="S1136" s="148">
        <f t="shared" si="163"/>
        <v>1</v>
      </c>
    </row>
    <row r="1137" spans="1:19" s="139" customFormat="1" ht="12.95" customHeight="1">
      <c r="A1137" s="161" t="s">
        <v>1493</v>
      </c>
      <c r="B1137" s="162" t="s">
        <v>2053</v>
      </c>
      <c r="C1137" s="161">
        <v>57270.0429</v>
      </c>
      <c r="D1137" s="161">
        <v>6.0000000000000008E-5</v>
      </c>
      <c r="E1137" s="151">
        <f t="shared" si="159"/>
        <v>24529.132130632046</v>
      </c>
      <c r="F1137" s="139">
        <f t="shared" si="160"/>
        <v>24529</v>
      </c>
      <c r="G1137" s="139">
        <f t="shared" si="165"/>
        <v>0.17933800000173505</v>
      </c>
      <c r="I1137" s="140"/>
      <c r="K1137" s="139">
        <f t="shared" si="164"/>
        <v>0.17933800000173505</v>
      </c>
      <c r="O1137" s="139">
        <f t="shared" ca="1" si="162"/>
        <v>0.18214256646723967</v>
      </c>
      <c r="Q1137" s="153">
        <f t="shared" si="161"/>
        <v>42251.5429</v>
      </c>
      <c r="S1137" s="148">
        <f t="shared" si="163"/>
        <v>1</v>
      </c>
    </row>
    <row r="1138" spans="1:19" s="139" customFormat="1" ht="12.95" customHeight="1">
      <c r="A1138" s="161" t="s">
        <v>1493</v>
      </c>
      <c r="B1138" s="162" t="s">
        <v>2097</v>
      </c>
      <c r="C1138" s="161">
        <v>57276.152499999997</v>
      </c>
      <c r="D1138" s="161">
        <v>4.0000000000000002E-4</v>
      </c>
      <c r="E1138" s="151">
        <f t="shared" si="159"/>
        <v>24533.633492917441</v>
      </c>
      <c r="F1138" s="139">
        <f t="shared" si="160"/>
        <v>24533.5</v>
      </c>
      <c r="G1138" s="139">
        <f t="shared" si="165"/>
        <v>0.18118699999467935</v>
      </c>
      <c r="I1138" s="140"/>
      <c r="K1138" s="139">
        <f t="shared" si="164"/>
        <v>0.18118699999467935</v>
      </c>
      <c r="O1138" s="139">
        <f t="shared" ca="1" si="162"/>
        <v>0.18221219961345117</v>
      </c>
      <c r="Q1138" s="153">
        <f t="shared" si="161"/>
        <v>42257.652499999997</v>
      </c>
      <c r="S1138" s="148">
        <f t="shared" si="163"/>
        <v>1</v>
      </c>
    </row>
    <row r="1139" spans="1:19" s="139" customFormat="1" ht="12.95" customHeight="1">
      <c r="A1139" s="161" t="s">
        <v>1493</v>
      </c>
      <c r="B1139" s="162" t="s">
        <v>2097</v>
      </c>
      <c r="C1139" s="161">
        <v>57280.2215</v>
      </c>
      <c r="D1139" s="161">
        <v>3.0000000000000003E-4</v>
      </c>
      <c r="E1139" s="151">
        <f t="shared" si="159"/>
        <v>24536.631404914835</v>
      </c>
      <c r="F1139" s="139">
        <f t="shared" si="160"/>
        <v>24536.5</v>
      </c>
      <c r="G1139" s="139">
        <f t="shared" si="165"/>
        <v>0.17835299999569543</v>
      </c>
      <c r="I1139" s="140"/>
      <c r="K1139" s="139">
        <f t="shared" si="164"/>
        <v>0.17835299999569543</v>
      </c>
      <c r="O1139" s="139">
        <f t="shared" ca="1" si="162"/>
        <v>0.18225862171092547</v>
      </c>
      <c r="Q1139" s="153">
        <f t="shared" si="161"/>
        <v>42261.7215</v>
      </c>
      <c r="S1139" s="148">
        <f t="shared" si="163"/>
        <v>1</v>
      </c>
    </row>
    <row r="1140" spans="1:19" s="139" customFormat="1" ht="12.95" customHeight="1">
      <c r="A1140" s="163" t="s">
        <v>1216</v>
      </c>
      <c r="B1140" s="164" t="s">
        <v>2053</v>
      </c>
      <c r="C1140" s="163">
        <v>57290.401899999997</v>
      </c>
      <c r="D1140" s="163">
        <v>6.9999999999999999E-4</v>
      </c>
      <c r="E1140" s="151">
        <f t="shared" si="159"/>
        <v>24544.132005381358</v>
      </c>
      <c r="F1140" s="139">
        <f t="shared" si="160"/>
        <v>24544</v>
      </c>
      <c r="G1140" s="139">
        <f t="shared" si="165"/>
        <v>0.17916799999511568</v>
      </c>
      <c r="I1140" s="140"/>
      <c r="K1140" s="139">
        <f t="shared" si="164"/>
        <v>0.17916799999511568</v>
      </c>
      <c r="O1140" s="139">
        <f t="shared" ca="1" si="162"/>
        <v>0.18237467695461126</v>
      </c>
      <c r="Q1140" s="153">
        <f t="shared" si="161"/>
        <v>42271.901899999997</v>
      </c>
      <c r="S1140" s="148">
        <f t="shared" si="163"/>
        <v>1</v>
      </c>
    </row>
    <row r="1141" spans="1:19" s="139" customFormat="1" ht="12.95" customHeight="1">
      <c r="A1141" s="161" t="s">
        <v>1493</v>
      </c>
      <c r="B1141" s="162" t="s">
        <v>2097</v>
      </c>
      <c r="C1141" s="161">
        <v>57299.220300000001</v>
      </c>
      <c r="D1141" s="161">
        <v>1E-4</v>
      </c>
      <c r="E1141" s="151">
        <f t="shared" si="159"/>
        <v>24550.629126825897</v>
      </c>
      <c r="F1141" s="139">
        <f t="shared" si="160"/>
        <v>24550.5</v>
      </c>
      <c r="G1141" s="139">
        <f t="shared" si="165"/>
        <v>0.17526100000395672</v>
      </c>
      <c r="I1141" s="140"/>
      <c r="K1141" s="139">
        <f t="shared" si="164"/>
        <v>0.17526100000395672</v>
      </c>
      <c r="O1141" s="139">
        <f t="shared" ca="1" si="162"/>
        <v>0.18247525816580559</v>
      </c>
      <c r="Q1141" s="153">
        <f t="shared" si="161"/>
        <v>42280.720300000001</v>
      </c>
      <c r="S1141" s="148">
        <f t="shared" si="163"/>
        <v>1</v>
      </c>
    </row>
    <row r="1142" spans="1:19" s="139" customFormat="1" ht="12.95" customHeight="1">
      <c r="A1142" s="163" t="s">
        <v>1216</v>
      </c>
      <c r="B1142" s="164" t="s">
        <v>2053</v>
      </c>
      <c r="C1142" s="163">
        <v>57305.331599999998</v>
      </c>
      <c r="D1142" s="163">
        <v>1.9E-3</v>
      </c>
      <c r="E1142" s="151">
        <f t="shared" si="159"/>
        <v>24555.131741618148</v>
      </c>
      <c r="F1142" s="139">
        <f t="shared" si="160"/>
        <v>24555</v>
      </c>
      <c r="G1142" s="139">
        <f t="shared" si="165"/>
        <v>0.17880999999761116</v>
      </c>
      <c r="I1142" s="140"/>
      <c r="K1142" s="139">
        <f t="shared" si="164"/>
        <v>0.17880999999761116</v>
      </c>
      <c r="O1142" s="139">
        <f t="shared" ca="1" si="162"/>
        <v>0.18254489131201704</v>
      </c>
      <c r="Q1142" s="153">
        <f t="shared" si="161"/>
        <v>42286.831599999998</v>
      </c>
      <c r="S1142" s="148">
        <f t="shared" si="163"/>
        <v>1</v>
      </c>
    </row>
    <row r="1143" spans="1:19" s="139" customFormat="1" ht="12.95" customHeight="1">
      <c r="A1143" s="165" t="s">
        <v>3062</v>
      </c>
      <c r="B1143" s="166" t="s">
        <v>2053</v>
      </c>
      <c r="C1143" s="167">
        <v>57321.619400000003</v>
      </c>
      <c r="D1143" s="167">
        <v>1E-4</v>
      </c>
      <c r="E1143" s="151">
        <f t="shared" si="159"/>
        <v>24567.132083478846</v>
      </c>
      <c r="F1143" s="139">
        <f t="shared" si="160"/>
        <v>24567</v>
      </c>
      <c r="G1143" s="139">
        <f t="shared" si="165"/>
        <v>0.17927400000189664</v>
      </c>
      <c r="I1143" s="140"/>
      <c r="K1143" s="139">
        <f t="shared" si="164"/>
        <v>0.17927400000189664</v>
      </c>
      <c r="O1143" s="139">
        <f t="shared" ca="1" si="162"/>
        <v>0.18273057970191428</v>
      </c>
      <c r="Q1143" s="153">
        <f t="shared" si="161"/>
        <v>42303.119400000003</v>
      </c>
      <c r="S1143" s="148">
        <f t="shared" si="163"/>
        <v>1</v>
      </c>
    </row>
    <row r="1144" spans="1:19" s="139" customFormat="1" ht="12.95" customHeight="1">
      <c r="A1144" s="165" t="s">
        <v>3061</v>
      </c>
      <c r="B1144" s="166" t="s">
        <v>2053</v>
      </c>
      <c r="C1144" s="167">
        <v>57336.549200000001</v>
      </c>
      <c r="D1144" s="167">
        <v>1E-4</v>
      </c>
      <c r="E1144" s="151">
        <f t="shared" si="159"/>
        <v>24578.13189339251</v>
      </c>
      <c r="F1144" s="139">
        <f t="shared" si="160"/>
        <v>24578</v>
      </c>
      <c r="G1144" s="139">
        <f t="shared" si="165"/>
        <v>0.1790160000018659</v>
      </c>
      <c r="I1144" s="140"/>
      <c r="K1144" s="139">
        <f t="shared" si="164"/>
        <v>0.1790160000018659</v>
      </c>
      <c r="O1144" s="139">
        <f t="shared" ca="1" si="162"/>
        <v>0.18290079405932005</v>
      </c>
      <c r="Q1144" s="153">
        <f t="shared" si="161"/>
        <v>42318.049200000001</v>
      </c>
      <c r="S1144" s="148">
        <f t="shared" si="163"/>
        <v>1</v>
      </c>
    </row>
    <row r="1145" spans="1:19" s="139" customFormat="1" ht="12.95" customHeight="1">
      <c r="A1145" s="165" t="s">
        <v>3061</v>
      </c>
      <c r="B1145" s="166" t="s">
        <v>2053</v>
      </c>
      <c r="C1145" s="167">
        <v>57355.550999999999</v>
      </c>
      <c r="D1145" s="167">
        <v>1E-4</v>
      </c>
      <c r="E1145" s="151">
        <f t="shared" si="159"/>
        <v>24592.131825609787</v>
      </c>
      <c r="F1145" s="139">
        <f t="shared" si="160"/>
        <v>24592</v>
      </c>
      <c r="G1145" s="139">
        <f t="shared" si="165"/>
        <v>0.17892399999982445</v>
      </c>
      <c r="I1145" s="140"/>
      <c r="K1145" s="139">
        <f t="shared" si="164"/>
        <v>0.17892399999982445</v>
      </c>
      <c r="O1145" s="139">
        <f t="shared" ca="1" si="162"/>
        <v>0.18311743051420018</v>
      </c>
      <c r="Q1145" s="153">
        <f t="shared" si="161"/>
        <v>42337.050999999999</v>
      </c>
      <c r="S1145" s="148">
        <f t="shared" si="163"/>
        <v>1</v>
      </c>
    </row>
    <row r="1146" spans="1:19" s="139" customFormat="1" ht="12.95" customHeight="1">
      <c r="A1146" s="165" t="s">
        <v>3064</v>
      </c>
      <c r="B1146" s="166" t="s">
        <v>2053</v>
      </c>
      <c r="C1146" s="167">
        <v>57359.623599999999</v>
      </c>
      <c r="D1146" s="167">
        <v>2.0000000000000001E-4</v>
      </c>
      <c r="E1146" s="151">
        <f t="shared" si="159"/>
        <v>24595.132389974638</v>
      </c>
      <c r="F1146" s="139">
        <f t="shared" si="160"/>
        <v>24595</v>
      </c>
      <c r="G1146" s="139">
        <f t="shared" si="165"/>
        <v>0.17968999999720836</v>
      </c>
      <c r="I1146" s="140"/>
      <c r="K1146" s="139">
        <f t="shared" si="164"/>
        <v>0.17968999999720836</v>
      </c>
      <c r="O1146" s="139">
        <f t="shared" ca="1" si="162"/>
        <v>0.18316385261167448</v>
      </c>
      <c r="Q1146" s="153">
        <f t="shared" si="161"/>
        <v>42341.123599999999</v>
      </c>
      <c r="S1146" s="148">
        <f t="shared" si="163"/>
        <v>1</v>
      </c>
    </row>
    <row r="1147" spans="1:19" s="139" customFormat="1" ht="12.95" customHeight="1">
      <c r="A1147" s="165" t="s">
        <v>3063</v>
      </c>
      <c r="B1147" s="166" t="s">
        <v>2053</v>
      </c>
      <c r="C1147" s="167">
        <v>57633.796000000002</v>
      </c>
      <c r="D1147" s="167">
        <v>1E-4</v>
      </c>
      <c r="E1147" s="151">
        <f t="shared" si="159"/>
        <v>24797.134043283691</v>
      </c>
      <c r="F1147" s="139">
        <f t="shared" si="160"/>
        <v>24797</v>
      </c>
      <c r="G1147" s="139">
        <f t="shared" si="165"/>
        <v>0.181934000000183</v>
      </c>
      <c r="I1147" s="140"/>
      <c r="K1147" s="139">
        <f t="shared" si="164"/>
        <v>0.181934000000183</v>
      </c>
      <c r="O1147" s="139">
        <f t="shared" ca="1" si="162"/>
        <v>0.18628960717494461</v>
      </c>
      <c r="Q1147" s="153">
        <f t="shared" si="161"/>
        <v>42615.296000000002</v>
      </c>
      <c r="S1147" s="148">
        <f t="shared" si="163"/>
        <v>1</v>
      </c>
    </row>
    <row r="1148" spans="1:19" s="139" customFormat="1" ht="12.95" customHeight="1">
      <c r="A1148" s="165" t="s">
        <v>3063</v>
      </c>
      <c r="B1148" s="166" t="s">
        <v>2053</v>
      </c>
      <c r="C1148" s="167">
        <v>57754.594899999996</v>
      </c>
      <c r="D1148" s="167">
        <v>1E-4</v>
      </c>
      <c r="E1148" s="151">
        <f t="shared" si="159"/>
        <v>24886.134896461885</v>
      </c>
      <c r="F1148" s="139">
        <f t="shared" si="160"/>
        <v>24886</v>
      </c>
      <c r="G1148" s="139">
        <f t="shared" si="165"/>
        <v>0.1830919999993057</v>
      </c>
      <c r="I1148" s="140"/>
      <c r="K1148" s="139">
        <f t="shared" si="164"/>
        <v>0.1830919999993057</v>
      </c>
      <c r="O1148" s="139">
        <f t="shared" ref="O1148:O1168" ca="1" si="166">+C$11+C$12*F1148</f>
        <v>0.18766679606668243</v>
      </c>
      <c r="Q1148" s="153">
        <f t="shared" si="161"/>
        <v>42736.094899999996</v>
      </c>
      <c r="S1148" s="148">
        <f t="shared" si="163"/>
        <v>1</v>
      </c>
    </row>
    <row r="1149" spans="1:19" s="139" customFormat="1" ht="12.95" customHeight="1">
      <c r="A1149" s="168" t="s">
        <v>3066</v>
      </c>
      <c r="B1149" s="124" t="s">
        <v>2053</v>
      </c>
      <c r="C1149" s="168">
        <v>58043.698199999999</v>
      </c>
      <c r="D1149" s="168">
        <v>1E-4</v>
      </c>
      <c r="E1149" s="151">
        <f t="shared" si="159"/>
        <v>25099.137170130216</v>
      </c>
      <c r="F1149" s="139">
        <f t="shared" si="160"/>
        <v>25099</v>
      </c>
      <c r="G1149" s="139">
        <f t="shared" si="165"/>
        <v>0.18617799999628915</v>
      </c>
      <c r="I1149" s="140"/>
      <c r="K1149" s="139">
        <f t="shared" si="164"/>
        <v>0.18617799999628915</v>
      </c>
      <c r="O1149" s="139">
        <f t="shared" ca="1" si="166"/>
        <v>0.19096276498735834</v>
      </c>
      <c r="Q1149" s="153">
        <f t="shared" si="161"/>
        <v>43025.198199999999</v>
      </c>
      <c r="S1149" s="148">
        <f t="shared" si="163"/>
        <v>1</v>
      </c>
    </row>
    <row r="1150" spans="1:19" s="139" customFormat="1" ht="12.95" customHeight="1">
      <c r="A1150" s="168" t="s">
        <v>3066</v>
      </c>
      <c r="B1150" s="124" t="s">
        <v>2053</v>
      </c>
      <c r="C1150" s="168">
        <v>58050.485099999998</v>
      </c>
      <c r="D1150" s="168">
        <v>1E-4</v>
      </c>
      <c r="E1150" s="151">
        <f t="shared" si="159"/>
        <v>25104.137545882273</v>
      </c>
      <c r="F1150" s="139">
        <f t="shared" si="160"/>
        <v>25104</v>
      </c>
      <c r="G1150" s="139">
        <f t="shared" si="165"/>
        <v>0.1866879999943194</v>
      </c>
      <c r="I1150" s="140"/>
      <c r="K1150" s="139">
        <f t="shared" si="164"/>
        <v>0.1866879999943194</v>
      </c>
      <c r="O1150" s="139">
        <f t="shared" ca="1" si="166"/>
        <v>0.19104013514981552</v>
      </c>
      <c r="Q1150" s="153">
        <f t="shared" si="161"/>
        <v>43031.985099999998</v>
      </c>
      <c r="S1150" s="148">
        <f t="shared" si="163"/>
        <v>1</v>
      </c>
    </row>
    <row r="1151" spans="1:19" s="139" customFormat="1" ht="12.95" customHeight="1">
      <c r="A1151" s="168" t="s">
        <v>3066</v>
      </c>
      <c r="B1151" s="124" t="s">
        <v>2053</v>
      </c>
      <c r="C1151" s="168">
        <v>58058.629300000001</v>
      </c>
      <c r="D1151" s="168">
        <v>1E-4</v>
      </c>
      <c r="E1151" s="151">
        <f t="shared" si="159"/>
        <v>25110.137937843243</v>
      </c>
      <c r="F1151" s="139">
        <f t="shared" si="160"/>
        <v>25110</v>
      </c>
      <c r="G1151" s="139">
        <f t="shared" si="165"/>
        <v>0.18721999999979744</v>
      </c>
      <c r="I1151" s="140"/>
      <c r="K1151" s="139">
        <f t="shared" si="164"/>
        <v>0.18721999999979744</v>
      </c>
      <c r="O1151" s="139">
        <f t="shared" ca="1" si="166"/>
        <v>0.19113297934476417</v>
      </c>
      <c r="Q1151" s="153">
        <f t="shared" si="161"/>
        <v>43040.129300000001</v>
      </c>
      <c r="S1151" s="148">
        <f t="shared" si="163"/>
        <v>1</v>
      </c>
    </row>
    <row r="1152" spans="1:19" s="139" customFormat="1" ht="12.95" customHeight="1">
      <c r="A1152" s="168" t="s">
        <v>3066</v>
      </c>
      <c r="B1152" s="124" t="s">
        <v>2053</v>
      </c>
      <c r="C1152" s="168">
        <v>58073.559300000001</v>
      </c>
      <c r="D1152" s="168">
        <v>1E-4</v>
      </c>
      <c r="E1152" s="151">
        <f t="shared" si="159"/>
        <v>25121.137895110656</v>
      </c>
      <c r="F1152" s="139">
        <f t="shared" si="160"/>
        <v>25121</v>
      </c>
      <c r="G1152" s="139">
        <f t="shared" si="165"/>
        <v>0.18716200000199024</v>
      </c>
      <c r="I1152" s="140"/>
      <c r="K1152" s="139">
        <f t="shared" si="164"/>
        <v>0.18716200000199024</v>
      </c>
      <c r="O1152" s="139">
        <f t="shared" ca="1" si="166"/>
        <v>0.19130319370216994</v>
      </c>
      <c r="Q1152" s="153">
        <f t="shared" si="161"/>
        <v>43055.059300000001</v>
      </c>
      <c r="S1152" s="148">
        <f t="shared" si="163"/>
        <v>1</v>
      </c>
    </row>
    <row r="1153" spans="1:19" s="139" customFormat="1" ht="12.95" customHeight="1">
      <c r="A1153" s="168" t="s">
        <v>3066</v>
      </c>
      <c r="B1153" s="124" t="s">
        <v>2053</v>
      </c>
      <c r="C1153" s="168">
        <v>58111.563699999999</v>
      </c>
      <c r="D1153" s="168">
        <v>1E-4</v>
      </c>
      <c r="E1153" s="151">
        <f t="shared" si="159"/>
        <v>25149.138348960198</v>
      </c>
      <c r="F1153" s="139">
        <f t="shared" si="160"/>
        <v>25149</v>
      </c>
      <c r="G1153" s="139">
        <f t="shared" si="165"/>
        <v>0.18777799999952549</v>
      </c>
      <c r="I1153" s="140"/>
      <c r="K1153" s="139">
        <f t="shared" si="164"/>
        <v>0.18777799999952549</v>
      </c>
      <c r="O1153" s="139">
        <f t="shared" ca="1" si="166"/>
        <v>0.1917364666119302</v>
      </c>
      <c r="Q1153" s="153">
        <f t="shared" si="161"/>
        <v>43093.063699999999</v>
      </c>
      <c r="S1153" s="148">
        <f t="shared" si="163"/>
        <v>1</v>
      </c>
    </row>
    <row r="1154" spans="1:19" s="139" customFormat="1" ht="12.95" customHeight="1">
      <c r="A1154" s="123" t="s">
        <v>1494</v>
      </c>
      <c r="B1154" s="124" t="s">
        <v>2053</v>
      </c>
      <c r="C1154" s="123">
        <v>58374.8802</v>
      </c>
      <c r="D1154" s="123">
        <v>1E-4</v>
      </c>
      <c r="E1154" s="151">
        <f t="shared" si="159"/>
        <v>25343.141714519796</v>
      </c>
      <c r="F1154" s="139">
        <f t="shared" si="160"/>
        <v>25343</v>
      </c>
      <c r="G1154" s="139">
        <f t="shared" si="165"/>
        <v>0.19234599999617785</v>
      </c>
      <c r="I1154" s="140"/>
      <c r="K1154" s="139">
        <f t="shared" si="164"/>
        <v>0.19234599999617785</v>
      </c>
      <c r="O1154" s="139">
        <f t="shared" ca="1" si="166"/>
        <v>0.1947384289152688</v>
      </c>
      <c r="Q1154" s="153">
        <f t="shared" si="161"/>
        <v>43356.3802</v>
      </c>
      <c r="S1154" s="148">
        <f t="shared" si="163"/>
        <v>1</v>
      </c>
    </row>
    <row r="1155" spans="1:19" s="139" customFormat="1" ht="12.95" customHeight="1">
      <c r="A1155" s="123" t="s">
        <v>1494</v>
      </c>
      <c r="B1155" s="124" t="s">
        <v>2053</v>
      </c>
      <c r="C1155" s="123">
        <v>58392.525199999996</v>
      </c>
      <c r="D1155" s="123">
        <v>1E-4</v>
      </c>
      <c r="E1155" s="151">
        <f t="shared" si="159"/>
        <v>25356.141998912528</v>
      </c>
      <c r="F1155" s="139">
        <f t="shared" si="160"/>
        <v>25356</v>
      </c>
      <c r="G1155" s="139">
        <f t="shared" si="165"/>
        <v>0.19273199999588542</v>
      </c>
      <c r="I1155" s="140"/>
      <c r="K1155" s="139">
        <f t="shared" si="164"/>
        <v>0.19273199999588542</v>
      </c>
      <c r="O1155" s="139">
        <f t="shared" ca="1" si="166"/>
        <v>0.19493959133765751</v>
      </c>
      <c r="Q1155" s="153">
        <f t="shared" si="161"/>
        <v>43374.025199999996</v>
      </c>
      <c r="S1155" s="148">
        <f t="shared" si="163"/>
        <v>1</v>
      </c>
    </row>
    <row r="1156" spans="1:19" s="139" customFormat="1" ht="12.95" customHeight="1">
      <c r="A1156" s="123" t="s">
        <v>1494</v>
      </c>
      <c r="B1156" s="124" t="s">
        <v>2053</v>
      </c>
      <c r="C1156" s="123">
        <v>58396.597099999999</v>
      </c>
      <c r="D1156" s="123">
        <v>1E-4</v>
      </c>
      <c r="E1156" s="151">
        <f t="shared" si="159"/>
        <v>25359.142047539266</v>
      </c>
      <c r="F1156" s="139">
        <f t="shared" si="160"/>
        <v>25359</v>
      </c>
      <c r="G1156" s="139">
        <f t="shared" si="165"/>
        <v>0.1927979999964009</v>
      </c>
      <c r="I1156" s="140"/>
      <c r="K1156" s="139">
        <f t="shared" ref="K1156:K1214" si="167">$G1156</f>
        <v>0.1927979999964009</v>
      </c>
      <c r="O1156" s="139">
        <f t="shared" ca="1" si="166"/>
        <v>0.19498601343513181</v>
      </c>
      <c r="Q1156" s="153">
        <f t="shared" si="161"/>
        <v>43378.097099999999</v>
      </c>
      <c r="S1156" s="148">
        <f t="shared" si="163"/>
        <v>1</v>
      </c>
    </row>
    <row r="1157" spans="1:19" s="139" customFormat="1" ht="12.95" customHeight="1">
      <c r="A1157" s="123" t="s">
        <v>1494</v>
      </c>
      <c r="B1157" s="124" t="s">
        <v>2053</v>
      </c>
      <c r="C1157" s="123">
        <v>58415.600200000001</v>
      </c>
      <c r="D1157" s="123">
        <v>1E-4</v>
      </c>
      <c r="E1157" s="151">
        <f t="shared" si="159"/>
        <v>25373.142937555902</v>
      </c>
      <c r="F1157" s="139">
        <f t="shared" si="160"/>
        <v>25373</v>
      </c>
      <c r="G1157" s="139">
        <f t="shared" si="165"/>
        <v>0.19400599999789847</v>
      </c>
      <c r="I1157" s="140"/>
      <c r="K1157" s="139">
        <f t="shared" si="167"/>
        <v>0.19400599999789847</v>
      </c>
      <c r="O1157" s="139">
        <f t="shared" ca="1" si="166"/>
        <v>0.19520264989001188</v>
      </c>
      <c r="Q1157" s="153">
        <f t="shared" si="161"/>
        <v>43397.100200000001</v>
      </c>
      <c r="S1157" s="148">
        <f t="shared" si="163"/>
        <v>1</v>
      </c>
    </row>
    <row r="1158" spans="1:19" s="139" customFormat="1" ht="12.95" customHeight="1">
      <c r="A1158" s="123" t="s">
        <v>1494</v>
      </c>
      <c r="B1158" s="124" t="s">
        <v>2053</v>
      </c>
      <c r="C1158" s="123">
        <v>58464.463000000003</v>
      </c>
      <c r="D1158" s="123">
        <v>1E-4</v>
      </c>
      <c r="E1158" s="151">
        <f t="shared" si="159"/>
        <v>25409.143521076745</v>
      </c>
      <c r="F1158" s="139">
        <f t="shared" si="160"/>
        <v>25409</v>
      </c>
      <c r="G1158" s="139">
        <f t="shared" si="165"/>
        <v>0.19479800000408432</v>
      </c>
      <c r="I1158" s="140"/>
      <c r="K1158" s="139">
        <f t="shared" si="167"/>
        <v>0.19479800000408432</v>
      </c>
      <c r="O1158" s="139">
        <f t="shared" ca="1" si="166"/>
        <v>0.1957597150597036</v>
      </c>
      <c r="Q1158" s="153">
        <f t="shared" si="161"/>
        <v>43445.963000000003</v>
      </c>
      <c r="S1158" s="148">
        <f t="shared" si="163"/>
        <v>1</v>
      </c>
    </row>
    <row r="1159" spans="1:19" s="139" customFormat="1" ht="12.95" customHeight="1">
      <c r="A1159" s="123" t="s">
        <v>1494</v>
      </c>
      <c r="B1159" s="124" t="s">
        <v>2053</v>
      </c>
      <c r="C1159" s="123">
        <v>58479.392399999997</v>
      </c>
      <c r="D1159" s="123">
        <v>1E-4</v>
      </c>
      <c r="E1159" s="151">
        <f t="shared" si="159"/>
        <v>25420.143036282912</v>
      </c>
      <c r="F1159" s="139">
        <f t="shared" si="160"/>
        <v>25420</v>
      </c>
      <c r="G1159" s="139">
        <f t="shared" si="165"/>
        <v>0.19413999999960652</v>
      </c>
      <c r="I1159" s="140"/>
      <c r="K1159" s="139">
        <f t="shared" si="167"/>
        <v>0.19413999999960652</v>
      </c>
      <c r="O1159" s="139">
        <f t="shared" ca="1" si="166"/>
        <v>0.19592992941710938</v>
      </c>
      <c r="Q1159" s="153">
        <f t="shared" si="161"/>
        <v>43460.892399999997</v>
      </c>
      <c r="S1159" s="148">
        <f t="shared" si="163"/>
        <v>1</v>
      </c>
    </row>
    <row r="1160" spans="1:19" s="139" customFormat="1" ht="12.95" customHeight="1">
      <c r="A1160" s="123" t="s">
        <v>1494</v>
      </c>
      <c r="B1160" s="124" t="s">
        <v>2053</v>
      </c>
      <c r="C1160" s="123">
        <v>58494.322699999997</v>
      </c>
      <c r="D1160" s="123">
        <v>1E-4</v>
      </c>
      <c r="E1160" s="151">
        <f t="shared" si="159"/>
        <v>25431.143214580945</v>
      </c>
      <c r="F1160" s="139">
        <f t="shared" si="160"/>
        <v>25431</v>
      </c>
      <c r="G1160" s="139">
        <f t="shared" si="165"/>
        <v>0.19438199999422068</v>
      </c>
      <c r="I1160" s="140"/>
      <c r="K1160" s="139">
        <f t="shared" si="167"/>
        <v>0.19438199999422068</v>
      </c>
      <c r="O1160" s="139">
        <f t="shared" ca="1" si="166"/>
        <v>0.19610014377451521</v>
      </c>
      <c r="Q1160" s="153">
        <f t="shared" si="161"/>
        <v>43475.822699999997</v>
      </c>
      <c r="S1160" s="148">
        <f t="shared" si="163"/>
        <v>1</v>
      </c>
    </row>
    <row r="1161" spans="1:19" s="139" customFormat="1" ht="12.95" customHeight="1">
      <c r="A1161" s="161" t="s">
        <v>1492</v>
      </c>
      <c r="B1161" s="162" t="s">
        <v>2053</v>
      </c>
      <c r="C1161" s="161">
        <v>58712.849000000002</v>
      </c>
      <c r="D1161" s="161">
        <v>1E-4</v>
      </c>
      <c r="E1161" s="151">
        <f t="shared" si="159"/>
        <v>25592.146560984558</v>
      </c>
      <c r="F1161" s="139">
        <f t="shared" si="160"/>
        <v>25592</v>
      </c>
      <c r="G1161" s="139">
        <f t="shared" ref="G1161:G1168" si="168">+C1161-(C$7+F1161*C$8)</f>
        <v>0.19892400000389898</v>
      </c>
      <c r="I1161" s="140"/>
      <c r="K1161" s="139">
        <f t="shared" si="167"/>
        <v>0.19892400000389898</v>
      </c>
      <c r="O1161" s="139">
        <f t="shared" ca="1" si="166"/>
        <v>0.19859146300563643</v>
      </c>
      <c r="Q1161" s="153">
        <f t="shared" si="161"/>
        <v>43694.349000000002</v>
      </c>
      <c r="S1161" s="148">
        <f t="shared" si="163"/>
        <v>1</v>
      </c>
    </row>
    <row r="1162" spans="1:19" s="139" customFormat="1" ht="12.95" customHeight="1">
      <c r="A1162" s="161" t="s">
        <v>1492</v>
      </c>
      <c r="B1162" s="162" t="s">
        <v>2053</v>
      </c>
      <c r="C1162" s="161">
        <v>58825.503900000003</v>
      </c>
      <c r="D1162" s="161">
        <v>2.0000000000000001E-4</v>
      </c>
      <c r="E1162" s="151">
        <f t="shared" si="159"/>
        <v>25675.147169555537</v>
      </c>
      <c r="F1162" s="139">
        <f t="shared" si="160"/>
        <v>25675</v>
      </c>
      <c r="G1162" s="139">
        <f t="shared" si="168"/>
        <v>0.19974999999976717</v>
      </c>
      <c r="I1162" s="140"/>
      <c r="K1162" s="139">
        <f t="shared" si="167"/>
        <v>0.19974999999976717</v>
      </c>
      <c r="O1162" s="139">
        <f t="shared" ca="1" si="166"/>
        <v>0.19987580770242566</v>
      </c>
      <c r="Q1162" s="153">
        <f t="shared" si="161"/>
        <v>43807.003900000003</v>
      </c>
      <c r="S1162" s="148">
        <f>S$17</f>
        <v>1</v>
      </c>
    </row>
    <row r="1163" spans="1:19" s="139" customFormat="1" ht="12.95" customHeight="1">
      <c r="A1163" s="98" t="s">
        <v>3349</v>
      </c>
      <c r="B1163" s="169" t="s">
        <v>2053</v>
      </c>
      <c r="C1163" s="98">
        <v>59130.897299999997</v>
      </c>
      <c r="D1163" s="98">
        <v>1E-4</v>
      </c>
      <c r="E1163" s="151">
        <f t="shared" si="159"/>
        <v>25900.151479652654</v>
      </c>
      <c r="F1163" s="139">
        <f t="shared" si="160"/>
        <v>25900</v>
      </c>
      <c r="G1163" s="139">
        <f t="shared" si="168"/>
        <v>0.20559999999386491</v>
      </c>
      <c r="I1163" s="140"/>
      <c r="K1163" s="139">
        <f t="shared" si="167"/>
        <v>0.20559999999386491</v>
      </c>
      <c r="O1163" s="139">
        <f t="shared" ca="1" si="166"/>
        <v>0.20335746501299881</v>
      </c>
      <c r="Q1163" s="153">
        <f t="shared" si="161"/>
        <v>44112.397299999997</v>
      </c>
      <c r="S1163" s="148">
        <f>S$17</f>
        <v>1</v>
      </c>
    </row>
    <row r="1164" spans="1:19" s="139" customFormat="1" ht="12.95" customHeight="1">
      <c r="A1164" s="98" t="s">
        <v>3349</v>
      </c>
      <c r="B1164" s="169" t="s">
        <v>2053</v>
      </c>
      <c r="C1164" s="98">
        <v>59167.544199999997</v>
      </c>
      <c r="D1164" s="98">
        <v>1E-4</v>
      </c>
      <c r="E1164" s="151">
        <f t="shared" si="159"/>
        <v>25927.151769939537</v>
      </c>
      <c r="F1164" s="139">
        <f t="shared" si="160"/>
        <v>25927</v>
      </c>
      <c r="G1164" s="139">
        <f t="shared" si="168"/>
        <v>0.20599399999628076</v>
      </c>
      <c r="I1164" s="140"/>
      <c r="K1164" s="139">
        <f t="shared" si="167"/>
        <v>0.20599399999628076</v>
      </c>
      <c r="O1164" s="139">
        <f t="shared" ca="1" si="166"/>
        <v>0.20377526389026759</v>
      </c>
      <c r="Q1164" s="153">
        <f t="shared" si="161"/>
        <v>44149.044199999997</v>
      </c>
      <c r="S1164" s="148">
        <f>S$17</f>
        <v>1</v>
      </c>
    </row>
    <row r="1165" spans="1:19" s="139" customFormat="1" ht="12.95" customHeight="1">
      <c r="A1165" s="98" t="s">
        <v>3349</v>
      </c>
      <c r="B1165" s="169" t="s">
        <v>2053</v>
      </c>
      <c r="C1165" s="98">
        <v>59186.546199999997</v>
      </c>
      <c r="D1165" s="98">
        <v>1E-4</v>
      </c>
      <c r="E1165" s="151">
        <f t="shared" si="159"/>
        <v>25941.151849510563</v>
      </c>
      <c r="F1165" s="139">
        <f t="shared" si="160"/>
        <v>25941</v>
      </c>
      <c r="G1165" s="139">
        <f t="shared" si="168"/>
        <v>0.20610199999646284</v>
      </c>
      <c r="I1165" s="140"/>
      <c r="K1165" s="139">
        <f t="shared" si="167"/>
        <v>0.20610199999646284</v>
      </c>
      <c r="O1165" s="139">
        <f t="shared" ca="1" si="166"/>
        <v>0.20399190034514772</v>
      </c>
      <c r="Q1165" s="153">
        <f t="shared" si="161"/>
        <v>44168.046199999997</v>
      </c>
      <c r="S1165" s="148">
        <f>S$17</f>
        <v>1</v>
      </c>
    </row>
    <row r="1166" spans="1:19" s="139" customFormat="1" ht="12.95" customHeight="1">
      <c r="A1166" s="98" t="s">
        <v>3348</v>
      </c>
      <c r="B1166" s="169" t="s">
        <v>2053</v>
      </c>
      <c r="C1166" s="98">
        <v>59426.787199999999</v>
      </c>
      <c r="D1166" s="98">
        <v>1E-4</v>
      </c>
      <c r="E1166" s="151">
        <f t="shared" si="159"/>
        <v>26118.153908042419</v>
      </c>
      <c r="F1166" s="139">
        <f t="shared" si="160"/>
        <v>26118</v>
      </c>
      <c r="G1166" s="139">
        <f t="shared" si="168"/>
        <v>0.20889599999645725</v>
      </c>
      <c r="I1166" s="140"/>
      <c r="K1166" s="139">
        <f t="shared" si="167"/>
        <v>0.20889599999645725</v>
      </c>
      <c r="O1166" s="139">
        <f t="shared" ca="1" si="166"/>
        <v>0.2067308040961319</v>
      </c>
      <c r="Q1166" s="153">
        <f t="shared" si="161"/>
        <v>44408.287199999999</v>
      </c>
      <c r="S1166" s="148">
        <f>S$17</f>
        <v>1</v>
      </c>
    </row>
    <row r="1167" spans="1:19" s="139" customFormat="1" ht="12.95" customHeight="1">
      <c r="A1167" s="130" t="s">
        <v>3350</v>
      </c>
      <c r="B1167" s="129" t="s">
        <v>2053</v>
      </c>
      <c r="C1167" s="171">
        <v>59441.717199999999</v>
      </c>
      <c r="D1167" s="130">
        <v>2.9999999999999997E-4</v>
      </c>
      <c r="E1167" s="151">
        <f t="shared" si="159"/>
        <v>26129.153865309832</v>
      </c>
      <c r="F1167" s="139">
        <f t="shared" si="160"/>
        <v>26129</v>
      </c>
      <c r="G1167" s="139">
        <f t="shared" si="168"/>
        <v>0.20883799999865005</v>
      </c>
      <c r="I1167" s="140"/>
      <c r="K1167" s="139">
        <f t="shared" si="167"/>
        <v>0.20883799999865005</v>
      </c>
      <c r="O1167" s="139">
        <f t="shared" ca="1" si="166"/>
        <v>0.20690101845353773</v>
      </c>
      <c r="Q1167" s="153">
        <f t="shared" si="161"/>
        <v>44423.217199999999</v>
      </c>
      <c r="S1167" s="141"/>
    </row>
    <row r="1168" spans="1:19" s="139" customFormat="1" ht="12.95" customHeight="1">
      <c r="A1168" s="130" t="s">
        <v>3350</v>
      </c>
      <c r="B1168" s="129" t="s">
        <v>2053</v>
      </c>
      <c r="C1168" s="171">
        <v>59592.377200000003</v>
      </c>
      <c r="D1168" s="130">
        <v>1E-4</v>
      </c>
      <c r="E1168" s="151">
        <f t="shared" si="159"/>
        <v>26240.155443468473</v>
      </c>
      <c r="F1168" s="139">
        <f t="shared" ref="F1168:F1226" si="169">ROUND(2*E1168,0)/2</f>
        <v>26240</v>
      </c>
      <c r="G1168" s="139">
        <f t="shared" si="168"/>
        <v>0.21098000000347383</v>
      </c>
      <c r="I1168" s="140"/>
      <c r="K1168" s="139">
        <f t="shared" si="167"/>
        <v>0.21098000000347383</v>
      </c>
      <c r="O1168" s="139">
        <f t="shared" ca="1" si="166"/>
        <v>0.20861863606008715</v>
      </c>
      <c r="Q1168" s="153">
        <f t="shared" si="161"/>
        <v>44573.877200000003</v>
      </c>
      <c r="S1168" s="141"/>
    </row>
    <row r="1169" spans="1:19" s="139" customFormat="1" ht="12.95" customHeight="1">
      <c r="A1169" s="130" t="s">
        <v>3351</v>
      </c>
      <c r="B1169" s="129"/>
      <c r="C1169" s="172">
        <v>50430.601999999999</v>
      </c>
      <c r="D1169" s="130">
        <v>2.5140000000000002E-3</v>
      </c>
      <c r="E1169" s="151">
        <f t="shared" ref="E1169:E1226" si="170">+(C1169-C$7)/C$8</f>
        <v>19490.045885957039</v>
      </c>
      <c r="F1169" s="139">
        <f t="shared" si="169"/>
        <v>19490</v>
      </c>
      <c r="G1169" s="139">
        <f t="shared" ref="G1169:G1226" si="171">+C1169-(C$7+F1169*C$8)</f>
        <v>6.227999999828171E-2</v>
      </c>
      <c r="I1169" s="140"/>
      <c r="K1169" s="139">
        <f t="shared" si="167"/>
        <v>6.227999999828171E-2</v>
      </c>
      <c r="O1169" s="139">
        <f t="shared" ref="O1169:O1226" ca="1" si="172">+C$11+C$12*F1169</f>
        <v>0.10416891674289239</v>
      </c>
      <c r="Q1169" s="153">
        <f t="shared" ref="Q1169:Q1226" si="173">+C1169-15018.5</f>
        <v>35412.101999999999</v>
      </c>
      <c r="S1169" s="141"/>
    </row>
    <row r="1170" spans="1:19" s="139" customFormat="1" ht="12.95" customHeight="1">
      <c r="A1170" s="130" t="s">
        <v>3351</v>
      </c>
      <c r="B1170" s="129"/>
      <c r="C1170" s="172">
        <v>51486.6005</v>
      </c>
      <c r="D1170" s="130">
        <v>2.1900000000000001E-3</v>
      </c>
      <c r="E1170" s="151">
        <f t="shared" si="170"/>
        <v>20268.072568773678</v>
      </c>
      <c r="F1170" s="139">
        <f t="shared" si="169"/>
        <v>20268</v>
      </c>
      <c r="G1170" s="139">
        <f t="shared" si="171"/>
        <v>9.8495999998704065E-2</v>
      </c>
      <c r="I1170" s="140"/>
      <c r="K1170" s="139">
        <f t="shared" si="167"/>
        <v>9.8495999998704065E-2</v>
      </c>
      <c r="O1170" s="139">
        <f t="shared" ca="1" si="172"/>
        <v>0.11620771402122979</v>
      </c>
      <c r="Q1170" s="153">
        <f t="shared" si="173"/>
        <v>36468.1005</v>
      </c>
      <c r="S1170" s="141"/>
    </row>
    <row r="1171" spans="1:19" s="139" customFormat="1" ht="12.95" customHeight="1">
      <c r="A1171" s="130" t="s">
        <v>3351</v>
      </c>
      <c r="B1171" s="129"/>
      <c r="C1171" s="172">
        <v>53591.79</v>
      </c>
      <c r="D1171" s="130">
        <v>1.168E-3</v>
      </c>
      <c r="E1171" s="151">
        <f t="shared" si="170"/>
        <v>21819.110381218881</v>
      </c>
      <c r="F1171" s="139">
        <f t="shared" si="169"/>
        <v>21819</v>
      </c>
      <c r="G1171" s="139">
        <f t="shared" si="171"/>
        <v>0.14981799999804934</v>
      </c>
      <c r="I1171" s="140"/>
      <c r="K1171" s="139">
        <f t="shared" si="167"/>
        <v>0.14981799999804934</v>
      </c>
      <c r="O1171" s="139">
        <f t="shared" ca="1" si="172"/>
        <v>0.1402079384154474</v>
      </c>
      <c r="Q1171" s="153">
        <f t="shared" si="173"/>
        <v>38573.29</v>
      </c>
      <c r="S1171" s="141"/>
    </row>
    <row r="1172" spans="1:19" s="139" customFormat="1" ht="12.95" customHeight="1">
      <c r="A1172" s="130" t="s">
        <v>3351</v>
      </c>
      <c r="B1172" s="129"/>
      <c r="C1172" s="172">
        <v>53769.595999999998</v>
      </c>
      <c r="D1172" s="130">
        <v>1.08E-4</v>
      </c>
      <c r="E1172" s="151">
        <f t="shared" si="170"/>
        <v>21950.112283555762</v>
      </c>
      <c r="F1172" s="139">
        <f t="shared" si="169"/>
        <v>21950</v>
      </c>
      <c r="G1172" s="139">
        <f t="shared" si="171"/>
        <v>0.15239999999903375</v>
      </c>
      <c r="I1172" s="140"/>
      <c r="K1172" s="139">
        <f t="shared" si="167"/>
        <v>0.15239999999903375</v>
      </c>
      <c r="O1172" s="139">
        <f t="shared" ca="1" si="172"/>
        <v>0.14223503667182555</v>
      </c>
      <c r="Q1172" s="153">
        <f t="shared" si="173"/>
        <v>38751.095999999998</v>
      </c>
      <c r="S1172" s="141"/>
    </row>
    <row r="1173" spans="1:19" s="139" customFormat="1" ht="12.95" customHeight="1">
      <c r="A1173" s="130" t="s">
        <v>3351</v>
      </c>
      <c r="B1173" s="129"/>
      <c r="C1173" s="172">
        <v>54107.565999999999</v>
      </c>
      <c r="D1173" s="130">
        <v>7.8999999999999996E-5</v>
      </c>
      <c r="E1173" s="151">
        <f t="shared" si="170"/>
        <v>22199.118014143012</v>
      </c>
      <c r="F1173" s="139">
        <f t="shared" si="169"/>
        <v>22199</v>
      </c>
      <c r="G1173" s="139">
        <f t="shared" si="171"/>
        <v>0.16017799999826821</v>
      </c>
      <c r="I1173" s="140"/>
      <c r="K1173" s="139">
        <f t="shared" si="167"/>
        <v>0.16017799999826821</v>
      </c>
      <c r="O1173" s="139">
        <f t="shared" ca="1" si="172"/>
        <v>0.14608807076219318</v>
      </c>
      <c r="Q1173" s="153">
        <f t="shared" si="173"/>
        <v>39089.065999999999</v>
      </c>
      <c r="S1173" s="141"/>
    </row>
    <row r="1174" spans="1:19" s="139" customFormat="1" ht="12.95" customHeight="1">
      <c r="A1174" s="130" t="s">
        <v>3351</v>
      </c>
      <c r="B1174" s="129"/>
      <c r="C1174" s="172">
        <v>54476.750999999997</v>
      </c>
      <c r="D1174" s="130">
        <v>1.6969999999999999E-3</v>
      </c>
      <c r="E1174" s="151">
        <f t="shared" si="170"/>
        <v>22471.1219809059</v>
      </c>
      <c r="F1174" s="139">
        <f t="shared" si="169"/>
        <v>22471</v>
      </c>
      <c r="G1174" s="139">
        <f t="shared" si="171"/>
        <v>0.16556199999467935</v>
      </c>
      <c r="I1174" s="140"/>
      <c r="K1174" s="139">
        <f t="shared" si="167"/>
        <v>0.16556199999467935</v>
      </c>
      <c r="O1174" s="139">
        <f t="shared" ca="1" si="172"/>
        <v>0.15029700759986389</v>
      </c>
      <c r="Q1174" s="153">
        <f t="shared" si="173"/>
        <v>39458.250999999997</v>
      </c>
      <c r="S1174" s="141"/>
    </row>
    <row r="1175" spans="1:19" s="139" customFormat="1" ht="12.95" customHeight="1">
      <c r="A1175" s="130" t="s">
        <v>3351</v>
      </c>
      <c r="B1175" s="129"/>
      <c r="C1175" s="172">
        <v>54799.788999999997</v>
      </c>
      <c r="D1175" s="130">
        <v>6.2299999999999996E-4</v>
      </c>
      <c r="E1175" s="151">
        <f t="shared" si="170"/>
        <v>22709.126280688259</v>
      </c>
      <c r="F1175" s="139">
        <f t="shared" si="169"/>
        <v>22709</v>
      </c>
      <c r="G1175" s="139">
        <f t="shared" si="171"/>
        <v>0.17139799999858951</v>
      </c>
      <c r="I1175" s="140"/>
      <c r="K1175" s="139">
        <f t="shared" si="167"/>
        <v>0.17139799999858951</v>
      </c>
      <c r="O1175" s="139">
        <f t="shared" ca="1" si="172"/>
        <v>0.1539798273328257</v>
      </c>
      <c r="Q1175" s="153">
        <f t="shared" si="173"/>
        <v>39781.288999999997</v>
      </c>
      <c r="S1175" s="141"/>
    </row>
    <row r="1176" spans="1:19" s="139" customFormat="1" ht="12.95" customHeight="1">
      <c r="A1176" s="130" t="s">
        <v>3351</v>
      </c>
      <c r="B1176" s="129"/>
      <c r="C1176" s="172">
        <v>54833.72</v>
      </c>
      <c r="D1176" s="130">
        <v>9.1000000000000003E-5</v>
      </c>
      <c r="E1176" s="151">
        <f t="shared" si="170"/>
        <v>22734.125580757958</v>
      </c>
      <c r="F1176" s="139">
        <f t="shared" si="169"/>
        <v>22734</v>
      </c>
      <c r="G1176" s="139">
        <f t="shared" si="171"/>
        <v>0.17044800000439864</v>
      </c>
      <c r="I1176" s="140"/>
      <c r="K1176" s="139">
        <f t="shared" si="167"/>
        <v>0.17044800000439864</v>
      </c>
      <c r="O1176" s="139">
        <f t="shared" ca="1" si="172"/>
        <v>0.1543666781451116</v>
      </c>
      <c r="Q1176" s="153">
        <f t="shared" si="173"/>
        <v>39815.22</v>
      </c>
      <c r="S1176" s="141"/>
    </row>
    <row r="1177" spans="1:19" s="139" customFormat="1" ht="12.95" customHeight="1">
      <c r="A1177" s="130" t="s">
        <v>3351</v>
      </c>
      <c r="B1177" s="129"/>
      <c r="C1177" s="172">
        <v>54863.58</v>
      </c>
      <c r="D1177" s="130">
        <v>2.6200000000000003E-4</v>
      </c>
      <c r="E1177" s="151">
        <f t="shared" si="170"/>
        <v>22756.125495292785</v>
      </c>
      <c r="F1177" s="139">
        <f t="shared" si="169"/>
        <v>22756</v>
      </c>
      <c r="G1177" s="139">
        <f t="shared" si="171"/>
        <v>0.17033200000150828</v>
      </c>
      <c r="I1177" s="140"/>
      <c r="K1177" s="139">
        <f t="shared" si="167"/>
        <v>0.17033200000150828</v>
      </c>
      <c r="O1177" s="139">
        <f t="shared" ca="1" si="172"/>
        <v>0.1547071068599232</v>
      </c>
      <c r="Q1177" s="153">
        <f t="shared" si="173"/>
        <v>39845.08</v>
      </c>
      <c r="S1177" s="141"/>
    </row>
    <row r="1178" spans="1:19" s="139" customFormat="1" ht="12.95" customHeight="1">
      <c r="A1178" s="130" t="s">
        <v>3351</v>
      </c>
      <c r="B1178" s="129"/>
      <c r="C1178" s="172">
        <v>55084.817799999997</v>
      </c>
      <c r="D1178" s="130">
        <v>3.6999999999999998E-5</v>
      </c>
      <c r="E1178" s="151">
        <f t="shared" si="170"/>
        <v>22919.126590131127</v>
      </c>
      <c r="F1178" s="139">
        <f t="shared" si="169"/>
        <v>22919</v>
      </c>
      <c r="G1178" s="139">
        <f t="shared" si="171"/>
        <v>0.17181799999525538</v>
      </c>
      <c r="I1178" s="140"/>
      <c r="K1178" s="139">
        <f t="shared" si="167"/>
        <v>0.17181799999525538</v>
      </c>
      <c r="O1178" s="139">
        <f t="shared" ca="1" si="172"/>
        <v>0.15722937415602731</v>
      </c>
      <c r="Q1178" s="153">
        <f t="shared" si="173"/>
        <v>40066.317799999997</v>
      </c>
      <c r="S1178" s="141"/>
    </row>
    <row r="1179" spans="1:19" s="139" customFormat="1" ht="12.95" customHeight="1">
      <c r="A1179" s="130" t="s">
        <v>3351</v>
      </c>
      <c r="B1179" s="129"/>
      <c r="C1179" s="172">
        <v>55084.817999999999</v>
      </c>
      <c r="D1179" s="130">
        <v>4.4999999999999999E-4</v>
      </c>
      <c r="E1179" s="151">
        <f t="shared" si="170"/>
        <v>22919.126737484876</v>
      </c>
      <c r="F1179" s="139">
        <f t="shared" si="169"/>
        <v>22919</v>
      </c>
      <c r="G1179" s="139">
        <f t="shared" si="171"/>
        <v>0.17201799999747891</v>
      </c>
      <c r="I1179" s="140"/>
      <c r="K1179" s="139">
        <f t="shared" si="167"/>
        <v>0.17201799999747891</v>
      </c>
      <c r="O1179" s="139">
        <f t="shared" ca="1" si="172"/>
        <v>0.15722937415602731</v>
      </c>
      <c r="Q1179" s="153">
        <f t="shared" si="173"/>
        <v>40066.317999999999</v>
      </c>
      <c r="S1179" s="141"/>
    </row>
    <row r="1180" spans="1:19" s="139" customFormat="1" ht="12.95" customHeight="1">
      <c r="A1180" s="130" t="s">
        <v>3351</v>
      </c>
      <c r="B1180" s="129"/>
      <c r="C1180" s="172">
        <v>55239.548999999999</v>
      </c>
      <c r="D1180" s="130">
        <v>4.0999999999999999E-4</v>
      </c>
      <c r="E1180" s="151">
        <f t="shared" si="170"/>
        <v>23033.127701178386</v>
      </c>
      <c r="F1180" s="139">
        <f t="shared" si="169"/>
        <v>23033</v>
      </c>
      <c r="G1180" s="139">
        <f t="shared" si="171"/>
        <v>0.17332600000372622</v>
      </c>
      <c r="I1180" s="140"/>
      <c r="K1180" s="139">
        <f t="shared" si="167"/>
        <v>0.17332600000372622</v>
      </c>
      <c r="O1180" s="139">
        <f t="shared" ca="1" si="172"/>
        <v>0.15899341386005103</v>
      </c>
      <c r="Q1180" s="153">
        <f t="shared" si="173"/>
        <v>40221.048999999999</v>
      </c>
      <c r="S1180" s="141"/>
    </row>
    <row r="1181" spans="1:19" s="139" customFormat="1" ht="12.95" customHeight="1">
      <c r="A1181" s="130" t="s">
        <v>3351</v>
      </c>
      <c r="B1181" s="129"/>
      <c r="C1181" s="172">
        <v>55486.574000000001</v>
      </c>
      <c r="D1181" s="130">
        <v>3.0299999999999999E-4</v>
      </c>
      <c r="E1181" s="151">
        <f t="shared" si="170"/>
        <v>23215.127998832959</v>
      </c>
      <c r="F1181" s="139">
        <f t="shared" si="169"/>
        <v>23215</v>
      </c>
      <c r="G1181" s="139">
        <f t="shared" si="171"/>
        <v>0.17373000000225147</v>
      </c>
      <c r="I1181" s="140"/>
      <c r="K1181" s="139">
        <f t="shared" si="167"/>
        <v>0.17373000000225147</v>
      </c>
      <c r="O1181" s="139">
        <f t="shared" ca="1" si="172"/>
        <v>0.16180968777349244</v>
      </c>
      <c r="Q1181" s="153">
        <f t="shared" si="173"/>
        <v>40468.074000000001</v>
      </c>
      <c r="S1181" s="141"/>
    </row>
    <row r="1182" spans="1:19" s="139" customFormat="1" ht="12.95" customHeight="1">
      <c r="A1182" s="130" t="s">
        <v>3351</v>
      </c>
      <c r="B1182" s="129"/>
      <c r="C1182" s="172">
        <v>55490.646000000001</v>
      </c>
      <c r="D1182" s="130">
        <v>5.8E-5</v>
      </c>
      <c r="E1182" s="151">
        <f t="shared" si="170"/>
        <v>23218.128121136568</v>
      </c>
      <c r="F1182" s="139">
        <f t="shared" si="169"/>
        <v>23218</v>
      </c>
      <c r="G1182" s="139">
        <f t="shared" si="171"/>
        <v>0.17389600000024075</v>
      </c>
      <c r="I1182" s="140"/>
      <c r="K1182" s="139">
        <f t="shared" si="167"/>
        <v>0.17389600000024075</v>
      </c>
      <c r="O1182" s="139">
        <f t="shared" ca="1" si="172"/>
        <v>0.16185610987096674</v>
      </c>
      <c r="Q1182" s="153">
        <f t="shared" si="173"/>
        <v>40472.146000000001</v>
      </c>
      <c r="S1182" s="141"/>
    </row>
    <row r="1183" spans="1:19" s="139" customFormat="1" ht="12.95" customHeight="1">
      <c r="A1183" s="130" t="s">
        <v>3351</v>
      </c>
      <c r="B1183" s="129"/>
      <c r="C1183" s="172">
        <v>55836.752</v>
      </c>
      <c r="D1183" s="130">
        <v>6.0000000000000002E-5</v>
      </c>
      <c r="E1183" s="151">
        <f t="shared" si="170"/>
        <v>23473.128202181131</v>
      </c>
      <c r="F1183" s="139">
        <f t="shared" si="169"/>
        <v>23473</v>
      </c>
      <c r="G1183" s="139">
        <f t="shared" si="171"/>
        <v>0.17400600000109989</v>
      </c>
      <c r="I1183" s="140"/>
      <c r="K1183" s="139">
        <f t="shared" si="167"/>
        <v>0.17400600000109989</v>
      </c>
      <c r="O1183" s="139">
        <f t="shared" ca="1" si="172"/>
        <v>0.16580198815628303</v>
      </c>
      <c r="Q1183" s="153">
        <f t="shared" si="173"/>
        <v>40818.252</v>
      </c>
      <c r="S1183" s="141"/>
    </row>
    <row r="1184" spans="1:19" s="139" customFormat="1" ht="12.95" customHeight="1">
      <c r="A1184" s="130" t="s">
        <v>3351</v>
      </c>
      <c r="B1184" s="129"/>
      <c r="C1184" s="172">
        <v>55938.546999999999</v>
      </c>
      <c r="D1184" s="130">
        <v>1.64E-4</v>
      </c>
      <c r="E1184" s="151">
        <f t="shared" si="170"/>
        <v>23548.127575927701</v>
      </c>
      <c r="F1184" s="139">
        <f t="shared" si="169"/>
        <v>23548</v>
      </c>
      <c r="G1184" s="139">
        <f t="shared" si="171"/>
        <v>0.17315599999710685</v>
      </c>
      <c r="I1184" s="140"/>
      <c r="K1184" s="139">
        <f t="shared" si="167"/>
        <v>0.17315599999710685</v>
      </c>
      <c r="O1184" s="139">
        <f t="shared" ca="1" si="172"/>
        <v>0.16696254059314072</v>
      </c>
      <c r="Q1184" s="153">
        <f t="shared" si="173"/>
        <v>40920.046999999999</v>
      </c>
      <c r="S1184" s="141"/>
    </row>
    <row r="1185" spans="1:19" s="139" customFormat="1" ht="12.95" customHeight="1">
      <c r="A1185" s="130" t="s">
        <v>3351</v>
      </c>
      <c r="B1185" s="129"/>
      <c r="C1185" s="172">
        <v>56163.855000000003</v>
      </c>
      <c r="D1185" s="130">
        <v>1.2149999999999999E-3</v>
      </c>
      <c r="E1185" s="151">
        <f t="shared" si="170"/>
        <v>23714.12746688593</v>
      </c>
      <c r="F1185" s="139">
        <f t="shared" si="169"/>
        <v>23714</v>
      </c>
      <c r="G1185" s="139">
        <f t="shared" si="171"/>
        <v>0.17300800000521122</v>
      </c>
      <c r="I1185" s="140"/>
      <c r="K1185" s="139">
        <f t="shared" si="167"/>
        <v>0.17300800000521122</v>
      </c>
      <c r="O1185" s="139">
        <f t="shared" ca="1" si="172"/>
        <v>0.16953122998671913</v>
      </c>
      <c r="Q1185" s="153">
        <f t="shared" si="173"/>
        <v>41145.355000000003</v>
      </c>
      <c r="S1185" s="141"/>
    </row>
    <row r="1186" spans="1:19" s="139" customFormat="1" ht="12.95" customHeight="1">
      <c r="A1186" s="130" t="s">
        <v>3351</v>
      </c>
      <c r="B1186" s="129"/>
      <c r="C1186" s="172">
        <v>56520.821000000004</v>
      </c>
      <c r="D1186" s="130">
        <v>7.7000000000000001E-5</v>
      </c>
      <c r="E1186" s="151">
        <f t="shared" si="170"/>
        <v>23977.128856431773</v>
      </c>
      <c r="F1186" s="139">
        <f t="shared" si="169"/>
        <v>23977</v>
      </c>
      <c r="G1186" s="139">
        <f t="shared" si="171"/>
        <v>0.17489400000340538</v>
      </c>
      <c r="I1186" s="140"/>
      <c r="K1186" s="139">
        <f t="shared" si="167"/>
        <v>0.17489400000340538</v>
      </c>
      <c r="O1186" s="139">
        <f t="shared" ca="1" si="172"/>
        <v>0.17360090053196689</v>
      </c>
      <c r="Q1186" s="153">
        <f t="shared" si="173"/>
        <v>41502.321000000004</v>
      </c>
      <c r="S1186" s="141"/>
    </row>
    <row r="1187" spans="1:19" s="139" customFormat="1" ht="12.95" customHeight="1">
      <c r="A1187" s="130" t="s">
        <v>3351</v>
      </c>
      <c r="B1187" s="129"/>
      <c r="C1187" s="172">
        <v>56603.614999999998</v>
      </c>
      <c r="D1187" s="130">
        <v>9.0000000000000006E-5</v>
      </c>
      <c r="E1187" s="151">
        <f t="shared" si="170"/>
        <v>24038.128887376057</v>
      </c>
      <c r="F1187" s="139">
        <f t="shared" si="169"/>
        <v>24038</v>
      </c>
      <c r="G1187" s="139">
        <f t="shared" si="171"/>
        <v>0.17493599999579601</v>
      </c>
      <c r="I1187" s="140"/>
      <c r="K1187" s="139">
        <f t="shared" si="167"/>
        <v>0.17493599999579601</v>
      </c>
      <c r="O1187" s="139">
        <f t="shared" ca="1" si="172"/>
        <v>0.17454481651394446</v>
      </c>
      <c r="Q1187" s="153">
        <f t="shared" si="173"/>
        <v>41585.114999999998</v>
      </c>
      <c r="S1187" s="141"/>
    </row>
    <row r="1188" spans="1:19" s="139" customFormat="1" ht="12.95" customHeight="1">
      <c r="A1188" s="130" t="s">
        <v>3351</v>
      </c>
      <c r="B1188" s="129"/>
      <c r="C1188" s="172">
        <v>56862.856</v>
      </c>
      <c r="D1188" s="130">
        <v>1.062E-3</v>
      </c>
      <c r="E1188" s="151">
        <f t="shared" si="170"/>
        <v>24229.12955194146</v>
      </c>
      <c r="F1188" s="139">
        <f t="shared" si="169"/>
        <v>24229</v>
      </c>
      <c r="G1188" s="139">
        <f t="shared" si="171"/>
        <v>0.175838000002841</v>
      </c>
      <c r="I1188" s="140"/>
      <c r="K1188" s="139">
        <f t="shared" si="167"/>
        <v>0.175838000002841</v>
      </c>
      <c r="O1188" s="139">
        <f t="shared" ca="1" si="172"/>
        <v>0.17750035671980882</v>
      </c>
      <c r="Q1188" s="153">
        <f t="shared" si="173"/>
        <v>41844.356</v>
      </c>
      <c r="S1188" s="141"/>
    </row>
    <row r="1189" spans="1:19" s="139" customFormat="1" ht="12.95" customHeight="1">
      <c r="A1189" s="130" t="s">
        <v>3351</v>
      </c>
      <c r="B1189" s="129"/>
      <c r="C1189" s="172">
        <v>57321.62</v>
      </c>
      <c r="D1189" s="130">
        <v>2.0599999999999999E-4</v>
      </c>
      <c r="E1189" s="151">
        <f t="shared" si="170"/>
        <v>24567.132525540092</v>
      </c>
      <c r="F1189" s="139">
        <f t="shared" si="169"/>
        <v>24567</v>
      </c>
      <c r="G1189" s="139">
        <f t="shared" si="171"/>
        <v>0.17987400000129128</v>
      </c>
      <c r="I1189" s="140"/>
      <c r="K1189" s="139">
        <f t="shared" si="167"/>
        <v>0.17987400000129128</v>
      </c>
      <c r="O1189" s="139">
        <f t="shared" ca="1" si="172"/>
        <v>0.18273057970191428</v>
      </c>
      <c r="Q1189" s="153">
        <f t="shared" si="173"/>
        <v>42303.12</v>
      </c>
      <c r="S1189" s="141"/>
    </row>
    <row r="1190" spans="1:19" s="139" customFormat="1" ht="12.95" customHeight="1">
      <c r="A1190" s="130" t="s">
        <v>3351</v>
      </c>
      <c r="B1190" s="129"/>
      <c r="C1190" s="172">
        <v>57336.55</v>
      </c>
      <c r="D1190" s="130">
        <v>7.1000000000000005E-5</v>
      </c>
      <c r="E1190" s="151">
        <f t="shared" si="170"/>
        <v>24578.132482807505</v>
      </c>
      <c r="F1190" s="139">
        <f t="shared" si="169"/>
        <v>24578</v>
      </c>
      <c r="G1190" s="139">
        <f t="shared" si="171"/>
        <v>0.17981600000348408</v>
      </c>
      <c r="I1190" s="140"/>
      <c r="K1190" s="139">
        <f t="shared" si="167"/>
        <v>0.17981600000348408</v>
      </c>
      <c r="O1190" s="139">
        <f t="shared" ca="1" si="172"/>
        <v>0.18290079405932005</v>
      </c>
      <c r="Q1190" s="153">
        <f t="shared" si="173"/>
        <v>42318.05</v>
      </c>
      <c r="S1190" s="141"/>
    </row>
    <row r="1191" spans="1:19" s="139" customFormat="1" ht="12.95" customHeight="1">
      <c r="A1191" s="130" t="s">
        <v>3351</v>
      </c>
      <c r="B1191" s="129"/>
      <c r="C1191" s="172">
        <v>57355.552000000003</v>
      </c>
      <c r="D1191" s="130">
        <v>1.2E-4</v>
      </c>
      <c r="E1191" s="151">
        <f t="shared" si="170"/>
        <v>24592.132562378527</v>
      </c>
      <c r="F1191" s="139">
        <f t="shared" si="169"/>
        <v>24592</v>
      </c>
      <c r="G1191" s="139">
        <f t="shared" si="171"/>
        <v>0.17992400000366615</v>
      </c>
      <c r="I1191" s="140"/>
      <c r="K1191" s="139">
        <f t="shared" si="167"/>
        <v>0.17992400000366615</v>
      </c>
      <c r="O1191" s="139">
        <f t="shared" ca="1" si="172"/>
        <v>0.18311743051420018</v>
      </c>
      <c r="Q1191" s="153">
        <f t="shared" si="173"/>
        <v>42337.052000000003</v>
      </c>
      <c r="S1191" s="141"/>
    </row>
    <row r="1192" spans="1:19" s="139" customFormat="1" ht="12.95" customHeight="1">
      <c r="A1192" s="130" t="s">
        <v>3351</v>
      </c>
      <c r="B1192" s="129"/>
      <c r="C1192" s="172">
        <v>57359.624000000003</v>
      </c>
      <c r="D1192" s="130">
        <v>5.9599999999999996E-4</v>
      </c>
      <c r="E1192" s="151">
        <f t="shared" si="170"/>
        <v>24595.132684682139</v>
      </c>
      <c r="F1192" s="139">
        <f t="shared" si="169"/>
        <v>24595</v>
      </c>
      <c r="G1192" s="139">
        <f t="shared" si="171"/>
        <v>0.18009000000165543</v>
      </c>
      <c r="I1192" s="140"/>
      <c r="K1192" s="139">
        <f t="shared" si="167"/>
        <v>0.18009000000165543</v>
      </c>
      <c r="O1192" s="139">
        <f t="shared" ca="1" si="172"/>
        <v>0.18316385261167448</v>
      </c>
      <c r="Q1192" s="153">
        <f t="shared" si="173"/>
        <v>42341.124000000003</v>
      </c>
      <c r="S1192" s="141"/>
    </row>
    <row r="1193" spans="1:19" s="139" customFormat="1" ht="12.95" customHeight="1">
      <c r="A1193" s="130" t="s">
        <v>3351</v>
      </c>
      <c r="B1193" s="129"/>
      <c r="C1193" s="172">
        <v>57633.796000000002</v>
      </c>
      <c r="D1193" s="130">
        <v>2.61E-4</v>
      </c>
      <c r="E1193" s="151">
        <f t="shared" si="170"/>
        <v>24797.134043283691</v>
      </c>
      <c r="F1193" s="139">
        <f t="shared" si="169"/>
        <v>24797</v>
      </c>
      <c r="G1193" s="139">
        <f t="shared" si="171"/>
        <v>0.181934000000183</v>
      </c>
      <c r="I1193" s="140"/>
      <c r="K1193" s="139">
        <f t="shared" si="167"/>
        <v>0.181934000000183</v>
      </c>
      <c r="O1193" s="139">
        <f t="shared" ca="1" si="172"/>
        <v>0.18628960717494461</v>
      </c>
      <c r="Q1193" s="153">
        <f t="shared" si="173"/>
        <v>42615.296000000002</v>
      </c>
      <c r="S1193" s="141"/>
    </row>
    <row r="1194" spans="1:19" s="139" customFormat="1" ht="12.95" customHeight="1">
      <c r="A1194" s="130" t="s">
        <v>3351</v>
      </c>
      <c r="B1194" s="129"/>
      <c r="C1194" s="172">
        <v>57644.656000000003</v>
      </c>
      <c r="D1194" s="130">
        <v>1.9819999999999998E-3</v>
      </c>
      <c r="E1194" s="151">
        <f t="shared" si="170"/>
        <v>24805.135351784971</v>
      </c>
      <c r="F1194" s="139">
        <f t="shared" si="169"/>
        <v>24805</v>
      </c>
      <c r="G1194" s="139">
        <f t="shared" si="171"/>
        <v>0.18371000000479398</v>
      </c>
      <c r="I1194" s="140"/>
      <c r="K1194" s="139">
        <f t="shared" si="167"/>
        <v>0.18371000000479398</v>
      </c>
      <c r="O1194" s="139">
        <f t="shared" ca="1" si="172"/>
        <v>0.18641339943487609</v>
      </c>
      <c r="Q1194" s="153">
        <f t="shared" si="173"/>
        <v>42626.156000000003</v>
      </c>
      <c r="S1194" s="141"/>
    </row>
    <row r="1195" spans="1:19" s="139" customFormat="1" ht="12.95" customHeight="1">
      <c r="A1195" s="130" t="s">
        <v>3351</v>
      </c>
      <c r="B1195" s="129"/>
      <c r="C1195" s="172">
        <v>57705.732000000004</v>
      </c>
      <c r="D1195" s="130">
        <v>2.04E-4</v>
      </c>
      <c r="E1195" s="151">
        <f t="shared" si="170"/>
        <v>24850.134239264178</v>
      </c>
      <c r="F1195" s="139">
        <f t="shared" si="169"/>
        <v>24850</v>
      </c>
      <c r="G1195" s="139">
        <f t="shared" si="171"/>
        <v>0.18220000000292202</v>
      </c>
      <c r="I1195" s="140"/>
      <c r="K1195" s="139">
        <f t="shared" si="167"/>
        <v>0.18220000000292202</v>
      </c>
      <c r="O1195" s="139">
        <f t="shared" ca="1" si="172"/>
        <v>0.18710973089699076</v>
      </c>
      <c r="Q1195" s="153">
        <f t="shared" si="173"/>
        <v>42687.232000000004</v>
      </c>
      <c r="S1195" s="141"/>
    </row>
    <row r="1196" spans="1:19" s="139" customFormat="1" ht="12.95" customHeight="1">
      <c r="A1196" s="130" t="s">
        <v>3351</v>
      </c>
      <c r="B1196" s="129"/>
      <c r="C1196" s="172">
        <v>57705.733</v>
      </c>
      <c r="D1196" s="130">
        <v>1.119E-3</v>
      </c>
      <c r="E1196" s="151">
        <f t="shared" si="170"/>
        <v>24850.134976032914</v>
      </c>
      <c r="F1196" s="139">
        <f t="shared" si="169"/>
        <v>24850</v>
      </c>
      <c r="G1196" s="139">
        <f t="shared" si="171"/>
        <v>0.18319999999948777</v>
      </c>
      <c r="I1196" s="140"/>
      <c r="K1196" s="139">
        <f t="shared" si="167"/>
        <v>0.18319999999948777</v>
      </c>
      <c r="O1196" s="139">
        <f t="shared" ca="1" si="172"/>
        <v>0.18710973089699076</v>
      </c>
      <c r="Q1196" s="153">
        <f t="shared" si="173"/>
        <v>42687.233</v>
      </c>
      <c r="S1196" s="141"/>
    </row>
    <row r="1197" spans="1:19" s="139" customFormat="1" ht="12.95" customHeight="1">
      <c r="A1197" s="130" t="s">
        <v>3351</v>
      </c>
      <c r="B1197" s="129"/>
      <c r="C1197" s="172">
        <v>57709.803999999996</v>
      </c>
      <c r="D1197" s="130">
        <v>3.4200000000000002E-4</v>
      </c>
      <c r="E1197" s="151">
        <f t="shared" si="170"/>
        <v>24853.134361567783</v>
      </c>
      <c r="F1197" s="139">
        <f t="shared" si="169"/>
        <v>24853</v>
      </c>
      <c r="G1197" s="139">
        <f t="shared" si="171"/>
        <v>0.18236599999363534</v>
      </c>
      <c r="I1197" s="140"/>
      <c r="K1197" s="139">
        <f t="shared" si="167"/>
        <v>0.18236599999363534</v>
      </c>
      <c r="O1197" s="139">
        <f t="shared" ca="1" si="172"/>
        <v>0.18715615299446506</v>
      </c>
      <c r="Q1197" s="153">
        <f t="shared" si="173"/>
        <v>42691.303999999996</v>
      </c>
      <c r="S1197" s="141"/>
    </row>
    <row r="1198" spans="1:19" s="139" customFormat="1" ht="12.95" customHeight="1">
      <c r="A1198" s="130" t="s">
        <v>3351</v>
      </c>
      <c r="B1198" s="129"/>
      <c r="C1198" s="172">
        <v>57709.804900000003</v>
      </c>
      <c r="D1198" s="130">
        <v>3.9899999999999999E-4</v>
      </c>
      <c r="E1198" s="151">
        <f t="shared" si="170"/>
        <v>24853.135024659652</v>
      </c>
      <c r="F1198" s="139">
        <f t="shared" si="169"/>
        <v>24853</v>
      </c>
      <c r="G1198" s="139">
        <f t="shared" si="171"/>
        <v>0.18326600000000326</v>
      </c>
      <c r="I1198" s="140"/>
      <c r="K1198" s="139">
        <f t="shared" si="167"/>
        <v>0.18326600000000326</v>
      </c>
      <c r="O1198" s="139">
        <f t="shared" ca="1" si="172"/>
        <v>0.18715615299446506</v>
      </c>
      <c r="Q1198" s="153">
        <f t="shared" si="173"/>
        <v>42691.304900000003</v>
      </c>
      <c r="S1198" s="141"/>
    </row>
    <row r="1199" spans="1:19" s="139" customFormat="1" ht="12.95" customHeight="1">
      <c r="A1199" s="130" t="s">
        <v>3351</v>
      </c>
      <c r="B1199" s="129"/>
      <c r="C1199" s="172">
        <v>57712.517999999996</v>
      </c>
      <c r="D1199" s="130">
        <v>1.436E-3</v>
      </c>
      <c r="E1199" s="151">
        <f t="shared" si="170"/>
        <v>24855.133951924363</v>
      </c>
      <c r="F1199" s="139">
        <f t="shared" si="169"/>
        <v>24855</v>
      </c>
      <c r="G1199" s="139">
        <f t="shared" si="171"/>
        <v>0.18180999999458436</v>
      </c>
      <c r="I1199" s="140"/>
      <c r="K1199" s="139">
        <f t="shared" si="167"/>
        <v>0.18180999999458436</v>
      </c>
      <c r="O1199" s="139">
        <f t="shared" ca="1" si="172"/>
        <v>0.18718710105944794</v>
      </c>
      <c r="Q1199" s="153">
        <f t="shared" si="173"/>
        <v>42694.017999999996</v>
      </c>
      <c r="S1199" s="141"/>
    </row>
    <row r="1200" spans="1:19" s="139" customFormat="1" ht="12.95" customHeight="1">
      <c r="A1200" s="130" t="s">
        <v>3351</v>
      </c>
      <c r="B1200" s="129"/>
      <c r="C1200" s="172">
        <v>57712.52</v>
      </c>
      <c r="D1200" s="130">
        <v>3.9899999999999999E-4</v>
      </c>
      <c r="E1200" s="151">
        <f t="shared" si="170"/>
        <v>24855.135425461842</v>
      </c>
      <c r="F1200" s="139">
        <f t="shared" si="169"/>
        <v>24855</v>
      </c>
      <c r="G1200" s="139">
        <f t="shared" si="171"/>
        <v>0.18380999999499181</v>
      </c>
      <c r="I1200" s="140"/>
      <c r="K1200" s="139">
        <f t="shared" si="167"/>
        <v>0.18380999999499181</v>
      </c>
      <c r="O1200" s="139">
        <f t="shared" ca="1" si="172"/>
        <v>0.18718710105944794</v>
      </c>
      <c r="Q1200" s="153">
        <f t="shared" si="173"/>
        <v>42694.02</v>
      </c>
      <c r="S1200" s="141"/>
    </row>
    <row r="1201" spans="1:19" s="139" customFormat="1" ht="12.95" customHeight="1">
      <c r="A1201" s="130" t="s">
        <v>3351</v>
      </c>
      <c r="B1201" s="129"/>
      <c r="C1201" s="172">
        <v>57714.555999999997</v>
      </c>
      <c r="D1201" s="130">
        <v>1.433E-3</v>
      </c>
      <c r="E1201" s="151">
        <f t="shared" si="170"/>
        <v>24856.635486613646</v>
      </c>
      <c r="F1201" s="139">
        <f t="shared" si="169"/>
        <v>24856.5</v>
      </c>
      <c r="G1201" s="139">
        <f t="shared" si="171"/>
        <v>0.18389299999398645</v>
      </c>
      <c r="I1201" s="140"/>
      <c r="K1201" s="139">
        <f t="shared" si="167"/>
        <v>0.18389299999398645</v>
      </c>
      <c r="O1201" s="139">
        <f t="shared" ca="1" si="172"/>
        <v>0.18721031210818509</v>
      </c>
      <c r="Q1201" s="153">
        <f t="shared" si="173"/>
        <v>42696.055999999997</v>
      </c>
      <c r="S1201" s="141"/>
    </row>
    <row r="1202" spans="1:19" s="139" customFormat="1" ht="12.95" customHeight="1">
      <c r="A1202" s="130" t="s">
        <v>3351</v>
      </c>
      <c r="B1202" s="129"/>
      <c r="C1202" s="172">
        <v>57724.737800000003</v>
      </c>
      <c r="D1202" s="130">
        <v>7.4999999999999993E-5</v>
      </c>
      <c r="E1202" s="151">
        <f t="shared" si="170"/>
        <v>24864.137118556406</v>
      </c>
      <c r="F1202" s="139">
        <f t="shared" si="169"/>
        <v>24864</v>
      </c>
      <c r="G1202" s="139">
        <f t="shared" si="171"/>
        <v>0.18610800000169547</v>
      </c>
      <c r="I1202" s="140"/>
      <c r="K1202" s="139">
        <f t="shared" si="167"/>
        <v>0.18610800000169547</v>
      </c>
      <c r="O1202" s="139">
        <f t="shared" ca="1" si="172"/>
        <v>0.18732636735187083</v>
      </c>
      <c r="Q1202" s="153">
        <f t="shared" si="173"/>
        <v>42706.237800000003</v>
      </c>
      <c r="S1202" s="141"/>
    </row>
    <row r="1203" spans="1:19" s="139" customFormat="1" ht="12.95" customHeight="1">
      <c r="A1203" s="130" t="s">
        <v>3351</v>
      </c>
      <c r="B1203" s="129"/>
      <c r="C1203" s="172">
        <v>57754.593999999997</v>
      </c>
      <c r="D1203" s="130">
        <v>1.13E-4</v>
      </c>
      <c r="E1203" s="151">
        <f t="shared" si="170"/>
        <v>24886.134233370023</v>
      </c>
      <c r="F1203" s="139">
        <f t="shared" si="169"/>
        <v>24886</v>
      </c>
      <c r="G1203" s="139">
        <f t="shared" si="171"/>
        <v>0.18219200000021374</v>
      </c>
      <c r="I1203" s="140"/>
      <c r="K1203" s="139">
        <f t="shared" si="167"/>
        <v>0.18219200000021374</v>
      </c>
      <c r="O1203" s="139">
        <f t="shared" ca="1" si="172"/>
        <v>0.18766679606668243</v>
      </c>
      <c r="Q1203" s="153">
        <f t="shared" si="173"/>
        <v>42736.093999999997</v>
      </c>
      <c r="S1203" s="141"/>
    </row>
    <row r="1204" spans="1:19" s="139" customFormat="1" ht="12.95" customHeight="1">
      <c r="A1204" s="130" t="s">
        <v>3351</v>
      </c>
      <c r="B1204" s="129"/>
      <c r="C1204" s="172">
        <v>58043.699000000001</v>
      </c>
      <c r="D1204" s="130">
        <v>8.5000000000000006E-5</v>
      </c>
      <c r="E1204" s="151">
        <f t="shared" si="170"/>
        <v>25099.137759545207</v>
      </c>
      <c r="F1204" s="139">
        <f t="shared" si="169"/>
        <v>25099</v>
      </c>
      <c r="G1204" s="139">
        <f t="shared" si="171"/>
        <v>0.18697799999790732</v>
      </c>
      <c r="I1204" s="140"/>
      <c r="K1204" s="139">
        <f t="shared" si="167"/>
        <v>0.18697799999790732</v>
      </c>
      <c r="O1204" s="139">
        <f t="shared" ca="1" si="172"/>
        <v>0.19096276498735834</v>
      </c>
      <c r="Q1204" s="153">
        <f t="shared" si="173"/>
        <v>43025.199000000001</v>
      </c>
      <c r="S1204" s="141"/>
    </row>
    <row r="1205" spans="1:19" s="139" customFormat="1" ht="12.95" customHeight="1">
      <c r="A1205" s="130" t="s">
        <v>3351</v>
      </c>
      <c r="B1205" s="129"/>
      <c r="C1205" s="172">
        <v>58047.771000000001</v>
      </c>
      <c r="D1205" s="130">
        <v>2.5399999999999999E-4</v>
      </c>
      <c r="E1205" s="151">
        <f t="shared" si="170"/>
        <v>25102.137881848819</v>
      </c>
      <c r="F1205" s="139">
        <f t="shared" si="169"/>
        <v>25102</v>
      </c>
      <c r="G1205" s="139">
        <f t="shared" si="171"/>
        <v>0.18714400000317255</v>
      </c>
      <c r="I1205" s="140"/>
      <c r="K1205" s="139">
        <f t="shared" si="167"/>
        <v>0.18714400000317255</v>
      </c>
      <c r="O1205" s="139">
        <f t="shared" ca="1" si="172"/>
        <v>0.19100918708483269</v>
      </c>
      <c r="Q1205" s="153">
        <f t="shared" si="173"/>
        <v>43029.271000000001</v>
      </c>
      <c r="S1205" s="141"/>
    </row>
    <row r="1206" spans="1:19" s="139" customFormat="1" ht="12.95" customHeight="1">
      <c r="A1206" s="130" t="s">
        <v>3351</v>
      </c>
      <c r="B1206" s="129"/>
      <c r="C1206" s="172">
        <v>58050.483999999997</v>
      </c>
      <c r="D1206" s="130">
        <v>5.1E-5</v>
      </c>
      <c r="E1206" s="151">
        <f t="shared" si="170"/>
        <v>25104.136735436659</v>
      </c>
      <c r="F1206" s="139">
        <f t="shared" si="169"/>
        <v>25104</v>
      </c>
      <c r="G1206" s="139">
        <f t="shared" si="171"/>
        <v>0.1855879999930039</v>
      </c>
      <c r="I1206" s="140"/>
      <c r="K1206" s="139">
        <f t="shared" si="167"/>
        <v>0.1855879999930039</v>
      </c>
      <c r="O1206" s="139">
        <f t="shared" ca="1" si="172"/>
        <v>0.19104013514981552</v>
      </c>
      <c r="Q1206" s="153">
        <f t="shared" si="173"/>
        <v>43031.983999999997</v>
      </c>
      <c r="S1206" s="141"/>
    </row>
    <row r="1207" spans="1:19" s="139" customFormat="1" ht="12.95" customHeight="1">
      <c r="A1207" s="130" t="s">
        <v>3351</v>
      </c>
      <c r="B1207" s="129"/>
      <c r="C1207" s="172">
        <v>58058.627</v>
      </c>
      <c r="D1207" s="130">
        <v>1.83E-4</v>
      </c>
      <c r="E1207" s="151">
        <f t="shared" si="170"/>
        <v>25110.136243275145</v>
      </c>
      <c r="F1207" s="139">
        <f t="shared" si="169"/>
        <v>25110</v>
      </c>
      <c r="G1207" s="139">
        <f t="shared" si="171"/>
        <v>0.18491999999969266</v>
      </c>
      <c r="I1207" s="140"/>
      <c r="K1207" s="139">
        <f t="shared" si="167"/>
        <v>0.18491999999969266</v>
      </c>
      <c r="O1207" s="139">
        <f t="shared" ca="1" si="172"/>
        <v>0.19113297934476417</v>
      </c>
      <c r="Q1207" s="153">
        <f t="shared" si="173"/>
        <v>43040.127</v>
      </c>
      <c r="S1207" s="141"/>
    </row>
    <row r="1208" spans="1:19" s="139" customFormat="1" ht="12.95" customHeight="1">
      <c r="A1208" s="130" t="s">
        <v>3351</v>
      </c>
      <c r="B1208" s="129"/>
      <c r="C1208" s="172">
        <v>58073.557000000001</v>
      </c>
      <c r="D1208" s="130">
        <v>5.3000000000000001E-5</v>
      </c>
      <c r="E1208" s="151">
        <f t="shared" si="170"/>
        <v>25121.136200542558</v>
      </c>
      <c r="F1208" s="139">
        <f t="shared" si="169"/>
        <v>25121</v>
      </c>
      <c r="G1208" s="139">
        <f t="shared" si="171"/>
        <v>0.18486200000188546</v>
      </c>
      <c r="I1208" s="140"/>
      <c r="K1208" s="139">
        <f t="shared" si="167"/>
        <v>0.18486200000188546</v>
      </c>
      <c r="O1208" s="139">
        <f t="shared" ca="1" si="172"/>
        <v>0.19130319370216994</v>
      </c>
      <c r="Q1208" s="153">
        <f t="shared" si="173"/>
        <v>43055.057000000001</v>
      </c>
      <c r="S1208" s="141"/>
    </row>
    <row r="1209" spans="1:19" s="139" customFormat="1" ht="12.95" customHeight="1">
      <c r="A1209" s="130" t="s">
        <v>3351</v>
      </c>
      <c r="B1209" s="129"/>
      <c r="C1209" s="172">
        <v>58100.704700000002</v>
      </c>
      <c r="D1209" s="130">
        <v>7.6000000000000004E-5</v>
      </c>
      <c r="E1209" s="151">
        <f t="shared" si="170"/>
        <v>25141.137777227657</v>
      </c>
      <c r="F1209" s="139">
        <f t="shared" si="169"/>
        <v>25141</v>
      </c>
      <c r="G1209" s="139">
        <f t="shared" si="171"/>
        <v>0.18700199999875622</v>
      </c>
      <c r="I1209" s="140"/>
      <c r="K1209" s="139">
        <f t="shared" si="167"/>
        <v>0.18700199999875622</v>
      </c>
      <c r="O1209" s="139">
        <f t="shared" ca="1" si="172"/>
        <v>0.19161267435199866</v>
      </c>
      <c r="Q1209" s="153">
        <f t="shared" si="173"/>
        <v>43082.204700000002</v>
      </c>
      <c r="S1209" s="141"/>
    </row>
    <row r="1210" spans="1:19" s="139" customFormat="1" ht="12.95" customHeight="1">
      <c r="A1210" s="130" t="s">
        <v>3351</v>
      </c>
      <c r="B1210" s="129"/>
      <c r="C1210" s="172">
        <v>58100.705000000002</v>
      </c>
      <c r="D1210" s="130">
        <v>1.08E-4</v>
      </c>
      <c r="E1210" s="151">
        <f t="shared" si="170"/>
        <v>25141.13799825828</v>
      </c>
      <c r="F1210" s="139">
        <f t="shared" si="169"/>
        <v>25141</v>
      </c>
      <c r="G1210" s="139">
        <f t="shared" si="171"/>
        <v>0.18730199999845354</v>
      </c>
      <c r="I1210" s="140"/>
      <c r="K1210" s="139">
        <f t="shared" si="167"/>
        <v>0.18730199999845354</v>
      </c>
      <c r="O1210" s="139">
        <f t="shared" ca="1" si="172"/>
        <v>0.19161267435199866</v>
      </c>
      <c r="Q1210" s="153">
        <f t="shared" si="173"/>
        <v>43082.205000000002</v>
      </c>
      <c r="S1210" s="141"/>
    </row>
    <row r="1211" spans="1:19" s="139" customFormat="1" ht="12.95" customHeight="1">
      <c r="A1211" s="130" t="s">
        <v>3351</v>
      </c>
      <c r="B1211" s="129"/>
      <c r="C1211" s="172">
        <v>58100.705000000002</v>
      </c>
      <c r="D1211" s="130">
        <v>1.73E-4</v>
      </c>
      <c r="E1211" s="151">
        <f t="shared" si="170"/>
        <v>25141.13799825828</v>
      </c>
      <c r="F1211" s="139">
        <f t="shared" si="169"/>
        <v>25141</v>
      </c>
      <c r="G1211" s="139">
        <f t="shared" si="171"/>
        <v>0.18730199999845354</v>
      </c>
      <c r="I1211" s="140"/>
      <c r="K1211" s="139">
        <f t="shared" si="167"/>
        <v>0.18730199999845354</v>
      </c>
      <c r="O1211" s="139">
        <f t="shared" ca="1" si="172"/>
        <v>0.19161267435199866</v>
      </c>
      <c r="Q1211" s="153">
        <f t="shared" si="173"/>
        <v>43082.205000000002</v>
      </c>
      <c r="S1211" s="141"/>
    </row>
    <row r="1212" spans="1:19" s="139" customFormat="1" ht="12.95" customHeight="1">
      <c r="A1212" s="130" t="s">
        <v>3351</v>
      </c>
      <c r="B1212" s="129"/>
      <c r="C1212" s="172">
        <v>58100.705300000001</v>
      </c>
      <c r="D1212" s="130">
        <v>1.8100000000000001E-4</v>
      </c>
      <c r="E1212" s="151">
        <f t="shared" si="170"/>
        <v>25141.1382192889</v>
      </c>
      <c r="F1212" s="139">
        <f t="shared" si="169"/>
        <v>25141</v>
      </c>
      <c r="G1212" s="139">
        <f t="shared" si="171"/>
        <v>0.18760199999815086</v>
      </c>
      <c r="I1212" s="140"/>
      <c r="K1212" s="139">
        <f t="shared" si="167"/>
        <v>0.18760199999815086</v>
      </c>
      <c r="O1212" s="139">
        <f t="shared" ca="1" si="172"/>
        <v>0.19161267435199866</v>
      </c>
      <c r="Q1212" s="153">
        <f t="shared" si="173"/>
        <v>43082.205300000001</v>
      </c>
      <c r="S1212" s="141"/>
    </row>
    <row r="1213" spans="1:19" s="139" customFormat="1" ht="12.95" customHeight="1">
      <c r="A1213" s="130" t="s">
        <v>3351</v>
      </c>
      <c r="B1213" s="129"/>
      <c r="C1213" s="172">
        <v>58111.563999999998</v>
      </c>
      <c r="D1213" s="130">
        <v>5.8E-5</v>
      </c>
      <c r="E1213" s="151">
        <f t="shared" si="170"/>
        <v>25149.138569990817</v>
      </c>
      <c r="F1213" s="139">
        <f t="shared" si="169"/>
        <v>25149</v>
      </c>
      <c r="G1213" s="139">
        <f t="shared" si="171"/>
        <v>0.18807799999922281</v>
      </c>
      <c r="I1213" s="140"/>
      <c r="K1213" s="139">
        <f t="shared" si="167"/>
        <v>0.18807799999922281</v>
      </c>
      <c r="O1213" s="139">
        <f t="shared" ca="1" si="172"/>
        <v>0.1917364666119302</v>
      </c>
      <c r="Q1213" s="153">
        <f t="shared" si="173"/>
        <v>43093.063999999998</v>
      </c>
      <c r="S1213" s="141"/>
    </row>
    <row r="1214" spans="1:19" s="139" customFormat="1" ht="12.95" customHeight="1">
      <c r="A1214" s="130" t="s">
        <v>3351</v>
      </c>
      <c r="B1214" s="129"/>
      <c r="C1214" s="172">
        <v>58374.879999999997</v>
      </c>
      <c r="D1214" s="130">
        <v>4.3000000000000002E-5</v>
      </c>
      <c r="E1214" s="151">
        <f t="shared" si="170"/>
        <v>25343.141567166047</v>
      </c>
      <c r="F1214" s="139">
        <f t="shared" si="169"/>
        <v>25343</v>
      </c>
      <c r="G1214" s="139">
        <f t="shared" si="171"/>
        <v>0.19214599999395432</v>
      </c>
      <c r="I1214" s="140"/>
      <c r="K1214" s="139">
        <f t="shared" si="167"/>
        <v>0.19214599999395432</v>
      </c>
      <c r="O1214" s="139">
        <f t="shared" ca="1" si="172"/>
        <v>0.1947384289152688</v>
      </c>
      <c r="Q1214" s="153">
        <f t="shared" si="173"/>
        <v>43356.38</v>
      </c>
      <c r="S1214" s="141"/>
    </row>
    <row r="1215" spans="1:19" s="139" customFormat="1" ht="12.95" customHeight="1">
      <c r="A1215" s="130" t="s">
        <v>3351</v>
      </c>
      <c r="B1215" s="129"/>
      <c r="C1215" s="172">
        <v>58392.525000000001</v>
      </c>
      <c r="D1215" s="130">
        <v>6.7000000000000002E-5</v>
      </c>
      <c r="E1215" s="151">
        <f t="shared" si="170"/>
        <v>25356.141851558783</v>
      </c>
      <c r="F1215" s="139">
        <f t="shared" si="169"/>
        <v>25356</v>
      </c>
      <c r="G1215" s="139">
        <f t="shared" si="171"/>
        <v>0.19253200000093784</v>
      </c>
      <c r="I1215" s="140"/>
      <c r="K1215" s="139">
        <f t="shared" ref="K1215:K1246" si="174">$G1215</f>
        <v>0.19253200000093784</v>
      </c>
      <c r="O1215" s="139">
        <f t="shared" ca="1" si="172"/>
        <v>0.19493959133765751</v>
      </c>
      <c r="Q1215" s="153">
        <f t="shared" si="173"/>
        <v>43374.025000000001</v>
      </c>
      <c r="S1215" s="141"/>
    </row>
    <row r="1216" spans="1:19" s="139" customFormat="1" ht="12.95" customHeight="1">
      <c r="A1216" s="130" t="s">
        <v>3351</v>
      </c>
      <c r="B1216" s="129"/>
      <c r="C1216" s="172">
        <v>58396.597000000002</v>
      </c>
      <c r="D1216" s="130">
        <v>4.8999999999999998E-5</v>
      </c>
      <c r="E1216" s="151">
        <f t="shared" si="170"/>
        <v>25359.141973862392</v>
      </c>
      <c r="F1216" s="139">
        <f t="shared" si="169"/>
        <v>25359</v>
      </c>
      <c r="G1216" s="139">
        <f t="shared" si="171"/>
        <v>0.19269799999892712</v>
      </c>
      <c r="I1216" s="140"/>
      <c r="K1216" s="139">
        <f t="shared" si="174"/>
        <v>0.19269799999892712</v>
      </c>
      <c r="O1216" s="139">
        <f t="shared" ca="1" si="172"/>
        <v>0.19498601343513181</v>
      </c>
      <c r="Q1216" s="153">
        <f t="shared" si="173"/>
        <v>43378.097000000002</v>
      </c>
      <c r="S1216" s="141"/>
    </row>
    <row r="1217" spans="1:19" s="139" customFormat="1" ht="12.95" customHeight="1">
      <c r="A1217" s="130" t="s">
        <v>3351</v>
      </c>
      <c r="B1217" s="129"/>
      <c r="C1217" s="172">
        <v>58415.6</v>
      </c>
      <c r="D1217" s="130">
        <v>1.06E-4</v>
      </c>
      <c r="E1217" s="151">
        <f t="shared" si="170"/>
        <v>25373.142790202153</v>
      </c>
      <c r="F1217" s="139">
        <f t="shared" si="169"/>
        <v>25373</v>
      </c>
      <c r="G1217" s="139">
        <f t="shared" si="171"/>
        <v>0.19380599999567494</v>
      </c>
      <c r="I1217" s="140"/>
      <c r="K1217" s="139">
        <f t="shared" si="174"/>
        <v>0.19380599999567494</v>
      </c>
      <c r="O1217" s="139">
        <f t="shared" ca="1" si="172"/>
        <v>0.19520264989001188</v>
      </c>
      <c r="Q1217" s="153">
        <f t="shared" si="173"/>
        <v>43397.1</v>
      </c>
      <c r="S1217" s="141"/>
    </row>
    <row r="1218" spans="1:19" s="139" customFormat="1" ht="12.95" customHeight="1">
      <c r="A1218" s="130" t="s">
        <v>3351</v>
      </c>
      <c r="B1218" s="129"/>
      <c r="C1218" s="172">
        <v>58456.315999999999</v>
      </c>
      <c r="D1218" s="130">
        <v>3.1419999999999998E-3</v>
      </c>
      <c r="E1218" s="151">
        <f t="shared" si="170"/>
        <v>25403.141066163305</v>
      </c>
      <c r="F1218" s="139">
        <f t="shared" si="169"/>
        <v>25403</v>
      </c>
      <c r="G1218" s="139">
        <f t="shared" si="171"/>
        <v>0.19146599999658065</v>
      </c>
      <c r="I1218" s="140"/>
      <c r="K1218" s="139">
        <f t="shared" si="174"/>
        <v>0.19146599999658065</v>
      </c>
      <c r="O1218" s="139">
        <f t="shared" ca="1" si="172"/>
        <v>0.19566687086475501</v>
      </c>
      <c r="Q1218" s="153">
        <f t="shared" si="173"/>
        <v>43437.815999999999</v>
      </c>
      <c r="S1218" s="141"/>
    </row>
    <row r="1219" spans="1:19" s="139" customFormat="1" ht="12.95" customHeight="1">
      <c r="A1219" s="130" t="s">
        <v>3351</v>
      </c>
      <c r="B1219" s="129"/>
      <c r="C1219" s="172">
        <v>58464.46</v>
      </c>
      <c r="D1219" s="130">
        <v>5.5999999999999999E-5</v>
      </c>
      <c r="E1219" s="151">
        <f t="shared" si="170"/>
        <v>25409.141310770527</v>
      </c>
      <c r="F1219" s="139">
        <f t="shared" si="169"/>
        <v>25409</v>
      </c>
      <c r="G1219" s="139">
        <f t="shared" si="171"/>
        <v>0.19179799999983516</v>
      </c>
      <c r="I1219" s="140"/>
      <c r="K1219" s="139">
        <f t="shared" si="174"/>
        <v>0.19179799999983516</v>
      </c>
      <c r="O1219" s="139">
        <f t="shared" ca="1" si="172"/>
        <v>0.1957597150597036</v>
      </c>
      <c r="Q1219" s="153">
        <f t="shared" si="173"/>
        <v>43445.96</v>
      </c>
      <c r="S1219" s="141"/>
    </row>
    <row r="1220" spans="1:19" s="139" customFormat="1" ht="12.95" customHeight="1">
      <c r="A1220" s="130" t="s">
        <v>3351</v>
      </c>
      <c r="B1220" s="129"/>
      <c r="C1220" s="172">
        <v>58479.39</v>
      </c>
      <c r="D1220" s="130">
        <v>8.0000000000000007E-5</v>
      </c>
      <c r="E1220" s="151">
        <f t="shared" si="170"/>
        <v>25420.14126803794</v>
      </c>
      <c r="F1220" s="139">
        <f t="shared" si="169"/>
        <v>25420</v>
      </c>
      <c r="G1220" s="139">
        <f t="shared" si="171"/>
        <v>0.19174000000202795</v>
      </c>
      <c r="I1220" s="140"/>
      <c r="K1220" s="139">
        <f t="shared" si="174"/>
        <v>0.19174000000202795</v>
      </c>
      <c r="O1220" s="139">
        <f t="shared" ca="1" si="172"/>
        <v>0.19592992941710938</v>
      </c>
      <c r="Q1220" s="153">
        <f t="shared" si="173"/>
        <v>43460.89</v>
      </c>
      <c r="S1220" s="141"/>
    </row>
    <row r="1221" spans="1:19" s="139" customFormat="1" ht="12.95" customHeight="1">
      <c r="A1221" s="130" t="s">
        <v>3351</v>
      </c>
      <c r="B1221" s="129"/>
      <c r="C1221" s="172">
        <v>58494.32</v>
      </c>
      <c r="D1221" s="130">
        <v>5.3999999999999998E-5</v>
      </c>
      <c r="E1221" s="151">
        <f t="shared" si="170"/>
        <v>25431.141225305353</v>
      </c>
      <c r="F1221" s="139">
        <f t="shared" si="169"/>
        <v>25431</v>
      </c>
      <c r="G1221" s="139">
        <f t="shared" si="171"/>
        <v>0.1916819999969448</v>
      </c>
      <c r="I1221" s="140"/>
      <c r="K1221" s="139">
        <f t="shared" si="174"/>
        <v>0.1916819999969448</v>
      </c>
      <c r="O1221" s="139">
        <f t="shared" ca="1" si="172"/>
        <v>0.19610014377451521</v>
      </c>
      <c r="Q1221" s="153">
        <f t="shared" si="173"/>
        <v>43475.82</v>
      </c>
      <c r="S1221" s="141"/>
    </row>
    <row r="1222" spans="1:19" s="139" customFormat="1" ht="12.95" customHeight="1">
      <c r="A1222" s="130" t="s">
        <v>3351</v>
      </c>
      <c r="B1222" s="129"/>
      <c r="C1222" s="173">
        <v>58825.502</v>
      </c>
      <c r="D1222" s="130">
        <v>9.5000000000000005E-5</v>
      </c>
      <c r="E1222" s="151">
        <f t="shared" si="170"/>
        <v>25675.145769694933</v>
      </c>
      <c r="F1222" s="139">
        <f t="shared" si="169"/>
        <v>25675</v>
      </c>
      <c r="G1222" s="139">
        <f t="shared" si="171"/>
        <v>0.1978499999968335</v>
      </c>
      <c r="I1222" s="140"/>
      <c r="K1222" s="139">
        <f t="shared" si="174"/>
        <v>0.1978499999968335</v>
      </c>
      <c r="O1222" s="139">
        <f t="shared" ca="1" si="172"/>
        <v>0.19987580770242566</v>
      </c>
      <c r="Q1222" s="153">
        <f t="shared" si="173"/>
        <v>43807.002</v>
      </c>
      <c r="S1222" s="141"/>
    </row>
    <row r="1223" spans="1:19" s="139" customFormat="1" ht="12.95" customHeight="1">
      <c r="A1223" s="130" t="s">
        <v>3351</v>
      </c>
      <c r="B1223" s="129"/>
      <c r="C1223" s="173">
        <v>59130.896999999997</v>
      </c>
      <c r="D1223" s="130">
        <v>6.9999999999999994E-5</v>
      </c>
      <c r="E1223" s="151">
        <f t="shared" si="170"/>
        <v>25900.151258622034</v>
      </c>
      <c r="F1223" s="139">
        <f t="shared" si="169"/>
        <v>25900</v>
      </c>
      <c r="G1223" s="139">
        <f t="shared" si="171"/>
        <v>0.20529999999416759</v>
      </c>
      <c r="I1223" s="140"/>
      <c r="K1223" s="139">
        <f t="shared" si="174"/>
        <v>0.20529999999416759</v>
      </c>
      <c r="O1223" s="139">
        <f t="shared" ca="1" si="172"/>
        <v>0.20335746501299881</v>
      </c>
      <c r="Q1223" s="153">
        <f t="shared" si="173"/>
        <v>44112.396999999997</v>
      </c>
      <c r="S1223" s="141"/>
    </row>
    <row r="1224" spans="1:19" s="139" customFormat="1" ht="12.95" customHeight="1">
      <c r="A1224" s="130" t="s">
        <v>3351</v>
      </c>
      <c r="B1224" s="129"/>
      <c r="C1224" s="173">
        <v>59167.544000000002</v>
      </c>
      <c r="D1224" s="130">
        <v>8.5000000000000006E-5</v>
      </c>
      <c r="E1224" s="151">
        <f t="shared" si="170"/>
        <v>25927.151622585792</v>
      </c>
      <c r="F1224" s="139">
        <f t="shared" si="169"/>
        <v>25927</v>
      </c>
      <c r="G1224" s="139">
        <f t="shared" si="171"/>
        <v>0.20579400000133319</v>
      </c>
      <c r="I1224" s="140"/>
      <c r="K1224" s="139">
        <f t="shared" si="174"/>
        <v>0.20579400000133319</v>
      </c>
      <c r="O1224" s="139">
        <f t="shared" ca="1" si="172"/>
        <v>0.20377526389026759</v>
      </c>
      <c r="Q1224" s="153">
        <f t="shared" si="173"/>
        <v>44149.044000000002</v>
      </c>
      <c r="S1224" s="141"/>
    </row>
    <row r="1225" spans="1:19" s="139" customFormat="1" ht="12.95" customHeight="1">
      <c r="A1225" s="130" t="s">
        <v>3351</v>
      </c>
      <c r="B1225" s="129"/>
      <c r="C1225" s="173">
        <v>59186.546000000002</v>
      </c>
      <c r="D1225" s="130">
        <v>7.7000000000000001E-5</v>
      </c>
      <c r="E1225" s="151">
        <f t="shared" si="170"/>
        <v>25941.151702156818</v>
      </c>
      <c r="F1225" s="139">
        <f t="shared" si="169"/>
        <v>25941</v>
      </c>
      <c r="G1225" s="139">
        <f t="shared" si="171"/>
        <v>0.20590200000151526</v>
      </c>
      <c r="I1225" s="140"/>
      <c r="K1225" s="139">
        <f t="shared" si="174"/>
        <v>0.20590200000151526</v>
      </c>
      <c r="O1225" s="139">
        <f t="shared" ca="1" si="172"/>
        <v>0.20399190034514772</v>
      </c>
      <c r="Q1225" s="153">
        <f t="shared" si="173"/>
        <v>44168.046000000002</v>
      </c>
      <c r="S1225" s="141"/>
    </row>
    <row r="1226" spans="1:19" s="139" customFormat="1" ht="12.95" customHeight="1">
      <c r="A1226" s="130" t="s">
        <v>3351</v>
      </c>
      <c r="B1226" s="129"/>
      <c r="C1226" s="173">
        <v>59426.786999999997</v>
      </c>
      <c r="D1226" s="130">
        <v>1.17E-4</v>
      </c>
      <c r="E1226" s="151">
        <f t="shared" si="170"/>
        <v>26118.15376068867</v>
      </c>
      <c r="F1226" s="139">
        <f t="shared" si="169"/>
        <v>26118</v>
      </c>
      <c r="G1226" s="139">
        <f t="shared" si="171"/>
        <v>0.20869599999423372</v>
      </c>
      <c r="I1226" s="140"/>
      <c r="K1226" s="139">
        <f t="shared" si="174"/>
        <v>0.20869599999423372</v>
      </c>
      <c r="O1226" s="139">
        <f t="shared" ca="1" si="172"/>
        <v>0.2067308040961319</v>
      </c>
      <c r="Q1226" s="153">
        <f t="shared" si="173"/>
        <v>44408.286999999997</v>
      </c>
      <c r="S1226" s="141"/>
    </row>
    <row r="1227" spans="1:19" s="139" customFormat="1" ht="12.95" customHeight="1">
      <c r="A1227" s="130" t="s">
        <v>3351</v>
      </c>
      <c r="B1227" s="129"/>
      <c r="C1227" s="173">
        <v>59498.724000000002</v>
      </c>
      <c r="D1227" s="130">
        <v>4.6900000000000002E-4</v>
      </c>
      <c r="E1227" s="151">
        <f t="shared" ref="E1227:E1241" si="175">+(C1227-C$7)/C$8</f>
        <v>26171.154693437897</v>
      </c>
      <c r="F1227" s="139">
        <f t="shared" ref="F1227:F1241" si="176">ROUND(2*E1227,0)/2</f>
        <v>26171</v>
      </c>
      <c r="G1227" s="139">
        <f t="shared" ref="G1227:G1241" si="177">+C1227-(C$7+F1227*C$8)</f>
        <v>0.20996200000081444</v>
      </c>
      <c r="I1227" s="140"/>
      <c r="K1227" s="139">
        <f t="shared" si="174"/>
        <v>0.20996200000081444</v>
      </c>
      <c r="O1227" s="139">
        <f t="shared" ref="O1227:O1241" ca="1" si="178">+C$11+C$12*F1227</f>
        <v>0.20755092781817805</v>
      </c>
      <c r="Q1227" s="153">
        <f t="shared" ref="Q1227:Q1241" si="179">+C1227-15018.5</f>
        <v>44480.224000000002</v>
      </c>
      <c r="S1227" s="141"/>
    </row>
    <row r="1228" spans="1:19" s="139" customFormat="1" ht="12.95" customHeight="1">
      <c r="A1228" s="130" t="s">
        <v>3351</v>
      </c>
      <c r="B1228" s="129"/>
      <c r="C1228" s="173">
        <v>59498.724000000002</v>
      </c>
      <c r="D1228" s="130">
        <v>5.4900000000000001E-4</v>
      </c>
      <c r="E1228" s="151">
        <f t="shared" si="175"/>
        <v>26171.154693437897</v>
      </c>
      <c r="F1228" s="139">
        <f t="shared" si="176"/>
        <v>26171</v>
      </c>
      <c r="G1228" s="139">
        <f t="shared" si="177"/>
        <v>0.20996200000081444</v>
      </c>
      <c r="I1228" s="140"/>
      <c r="K1228" s="139">
        <f t="shared" si="174"/>
        <v>0.20996200000081444</v>
      </c>
      <c r="O1228" s="139">
        <f t="shared" ca="1" si="178"/>
        <v>0.20755092781817805</v>
      </c>
      <c r="Q1228" s="153">
        <f t="shared" si="179"/>
        <v>44480.224000000002</v>
      </c>
      <c r="S1228" s="141"/>
    </row>
    <row r="1229" spans="1:19" s="139" customFormat="1" ht="12.95" customHeight="1">
      <c r="A1229" s="130" t="s">
        <v>3351</v>
      </c>
      <c r="B1229" s="129"/>
      <c r="C1229" s="173">
        <v>59498.724399999999</v>
      </c>
      <c r="D1229" s="130">
        <v>5.1500000000000005E-4</v>
      </c>
      <c r="E1229" s="151">
        <f t="shared" si="175"/>
        <v>26171.15498814539</v>
      </c>
      <c r="F1229" s="139">
        <f t="shared" si="176"/>
        <v>26171</v>
      </c>
      <c r="G1229" s="139">
        <f t="shared" si="177"/>
        <v>0.21036199999798555</v>
      </c>
      <c r="I1229" s="140"/>
      <c r="K1229" s="139">
        <f t="shared" si="174"/>
        <v>0.21036199999798555</v>
      </c>
      <c r="O1229" s="139">
        <f t="shared" ca="1" si="178"/>
        <v>0.20755092781817805</v>
      </c>
      <c r="Q1229" s="153">
        <f t="shared" si="179"/>
        <v>44480.224399999999</v>
      </c>
      <c r="S1229" s="141"/>
    </row>
    <row r="1230" spans="1:19" s="139" customFormat="1" ht="12.95" customHeight="1">
      <c r="A1230" s="130" t="s">
        <v>3351</v>
      </c>
      <c r="B1230" s="129"/>
      <c r="C1230" s="173">
        <v>59506.868000000002</v>
      </c>
      <c r="D1230" s="130">
        <v>3.4200000000000002E-4</v>
      </c>
      <c r="E1230" s="151">
        <f t="shared" si="175"/>
        <v>26177.154938045118</v>
      </c>
      <c r="F1230" s="139">
        <f t="shared" si="176"/>
        <v>26177</v>
      </c>
      <c r="G1230" s="139">
        <f t="shared" si="177"/>
        <v>0.21029400000406895</v>
      </c>
      <c r="I1230" s="140"/>
      <c r="K1230" s="139">
        <f t="shared" si="174"/>
        <v>0.21029400000406895</v>
      </c>
      <c r="O1230" s="139">
        <f t="shared" ca="1" si="178"/>
        <v>0.20764377201312664</v>
      </c>
      <c r="Q1230" s="153">
        <f t="shared" si="179"/>
        <v>44488.368000000002</v>
      </c>
      <c r="S1230" s="141"/>
    </row>
    <row r="1231" spans="1:19" s="139" customFormat="1" ht="12.95" customHeight="1">
      <c r="A1231" s="130" t="s">
        <v>3351</v>
      </c>
      <c r="B1231" s="129"/>
      <c r="C1231" s="173">
        <v>59506.868000000002</v>
      </c>
      <c r="D1231" s="130">
        <v>3.9800000000000002E-4</v>
      </c>
      <c r="E1231" s="151">
        <f t="shared" si="175"/>
        <v>26177.154938045118</v>
      </c>
      <c r="F1231" s="139">
        <f t="shared" si="176"/>
        <v>26177</v>
      </c>
      <c r="G1231" s="139">
        <f t="shared" si="177"/>
        <v>0.21029400000406895</v>
      </c>
      <c r="I1231" s="140"/>
      <c r="K1231" s="139">
        <f t="shared" si="174"/>
        <v>0.21029400000406895</v>
      </c>
      <c r="O1231" s="139">
        <f t="shared" ca="1" si="178"/>
        <v>0.20764377201312664</v>
      </c>
      <c r="Q1231" s="153">
        <f t="shared" si="179"/>
        <v>44488.368000000002</v>
      </c>
      <c r="S1231" s="141"/>
    </row>
    <row r="1232" spans="1:19" s="139" customFormat="1" ht="12.95" customHeight="1">
      <c r="A1232" s="130" t="s">
        <v>3351</v>
      </c>
      <c r="B1232" s="129"/>
      <c r="C1232" s="173">
        <v>59506.868199999997</v>
      </c>
      <c r="D1232" s="130">
        <v>3.9399999999999998E-4</v>
      </c>
      <c r="E1232" s="151">
        <f t="shared" si="175"/>
        <v>26177.155085398863</v>
      </c>
      <c r="F1232" s="139">
        <f t="shared" si="176"/>
        <v>26177</v>
      </c>
      <c r="G1232" s="139">
        <f t="shared" si="177"/>
        <v>0.21049399999901652</v>
      </c>
      <c r="I1232" s="140"/>
      <c r="K1232" s="139">
        <f t="shared" si="174"/>
        <v>0.21049399999901652</v>
      </c>
      <c r="O1232" s="139">
        <f t="shared" ca="1" si="178"/>
        <v>0.20764377201312664</v>
      </c>
      <c r="Q1232" s="153">
        <f t="shared" si="179"/>
        <v>44488.368199999997</v>
      </c>
      <c r="S1232" s="141"/>
    </row>
    <row r="1233" spans="1:19" s="139" customFormat="1" ht="12.95" customHeight="1">
      <c r="A1233" s="130" t="s">
        <v>3351</v>
      </c>
      <c r="B1233" s="129"/>
      <c r="C1233" s="173">
        <v>59509.582000000002</v>
      </c>
      <c r="D1233" s="130">
        <v>2.6499999999999999E-4</v>
      </c>
      <c r="E1233" s="151">
        <f t="shared" si="175"/>
        <v>26179.154528401701</v>
      </c>
      <c r="F1233" s="139">
        <f t="shared" si="176"/>
        <v>26179</v>
      </c>
      <c r="G1233" s="139">
        <f t="shared" si="177"/>
        <v>0.20973800000501797</v>
      </c>
      <c r="I1233" s="140"/>
      <c r="K1233" s="139">
        <f t="shared" si="174"/>
        <v>0.20973800000501797</v>
      </c>
      <c r="O1233" s="139">
        <f t="shared" ca="1" si="178"/>
        <v>0.20767472007810953</v>
      </c>
      <c r="Q1233" s="153">
        <f t="shared" si="179"/>
        <v>44491.082000000002</v>
      </c>
      <c r="S1233" s="141"/>
    </row>
    <row r="1234" spans="1:19" s="139" customFormat="1" ht="12.95" customHeight="1">
      <c r="A1234" s="130" t="s">
        <v>3351</v>
      </c>
      <c r="B1234" s="129"/>
      <c r="C1234" s="173">
        <v>59509.582699999999</v>
      </c>
      <c r="D1234" s="130">
        <v>4.5399999999999998E-4</v>
      </c>
      <c r="E1234" s="151">
        <f t="shared" si="175"/>
        <v>26179.155044139814</v>
      </c>
      <c r="F1234" s="139">
        <f t="shared" si="176"/>
        <v>26179</v>
      </c>
      <c r="G1234" s="139">
        <f t="shared" si="177"/>
        <v>0.21043800000188639</v>
      </c>
      <c r="I1234" s="140"/>
      <c r="K1234" s="139">
        <f t="shared" si="174"/>
        <v>0.21043800000188639</v>
      </c>
      <c r="O1234" s="139">
        <f t="shared" ca="1" si="178"/>
        <v>0.20767472007810953</v>
      </c>
      <c r="Q1234" s="153">
        <f t="shared" si="179"/>
        <v>44491.082699999999</v>
      </c>
      <c r="S1234" s="141"/>
    </row>
    <row r="1235" spans="1:19" s="139" customFormat="1" ht="12.95" customHeight="1">
      <c r="A1235" s="130" t="s">
        <v>3351</v>
      </c>
      <c r="B1235" s="129"/>
      <c r="C1235" s="173">
        <v>59509.582999999999</v>
      </c>
      <c r="D1235" s="130">
        <v>3.5100000000000002E-4</v>
      </c>
      <c r="E1235" s="151">
        <f t="shared" si="175"/>
        <v>26179.155265170437</v>
      </c>
      <c r="F1235" s="139">
        <f t="shared" si="176"/>
        <v>26179</v>
      </c>
      <c r="G1235" s="139">
        <f t="shared" si="177"/>
        <v>0.21073800000158371</v>
      </c>
      <c r="I1235" s="140"/>
      <c r="K1235" s="139">
        <f t="shared" si="174"/>
        <v>0.21073800000158371</v>
      </c>
      <c r="O1235" s="139">
        <f t="shared" ca="1" si="178"/>
        <v>0.20767472007810953</v>
      </c>
      <c r="Q1235" s="153">
        <f t="shared" si="179"/>
        <v>44491.082999999999</v>
      </c>
      <c r="S1235" s="141"/>
    </row>
    <row r="1236" spans="1:19" s="139" customFormat="1" ht="12.95" customHeight="1">
      <c r="A1236" s="130" t="s">
        <v>3351</v>
      </c>
      <c r="B1236" s="129"/>
      <c r="C1236" s="173">
        <v>59524.512000000002</v>
      </c>
      <c r="D1236" s="130">
        <v>5.2899999999999996E-4</v>
      </c>
      <c r="E1236" s="151">
        <f t="shared" si="175"/>
        <v>26190.154485669114</v>
      </c>
      <c r="F1236" s="139">
        <f t="shared" si="176"/>
        <v>26190</v>
      </c>
      <c r="G1236" s="139">
        <f t="shared" si="177"/>
        <v>0.20967999999993481</v>
      </c>
      <c r="I1236" s="140"/>
      <c r="K1236" s="139">
        <f t="shared" si="174"/>
        <v>0.20967999999993481</v>
      </c>
      <c r="O1236" s="139">
        <f t="shared" ca="1" si="178"/>
        <v>0.20784493443551535</v>
      </c>
      <c r="Q1236" s="153">
        <f t="shared" si="179"/>
        <v>44506.012000000002</v>
      </c>
      <c r="S1236" s="141"/>
    </row>
    <row r="1237" spans="1:19" s="139" customFormat="1" ht="12.95" customHeight="1">
      <c r="A1237" s="130" t="s">
        <v>3351</v>
      </c>
      <c r="B1237" s="129"/>
      <c r="C1237" s="173">
        <v>59524.512499999997</v>
      </c>
      <c r="D1237" s="130">
        <v>3.8000000000000002E-4</v>
      </c>
      <c r="E1237" s="151">
        <f t="shared" si="175"/>
        <v>26190.154854053479</v>
      </c>
      <c r="F1237" s="139">
        <f t="shared" si="176"/>
        <v>26190</v>
      </c>
      <c r="G1237" s="139">
        <f t="shared" si="177"/>
        <v>0.2101799999945797</v>
      </c>
      <c r="I1237" s="140"/>
      <c r="K1237" s="139">
        <f t="shared" si="174"/>
        <v>0.2101799999945797</v>
      </c>
      <c r="O1237" s="139">
        <f t="shared" ca="1" si="178"/>
        <v>0.20784493443551535</v>
      </c>
      <c r="Q1237" s="153">
        <f t="shared" si="179"/>
        <v>44506.012499999997</v>
      </c>
      <c r="S1237" s="141"/>
    </row>
    <row r="1238" spans="1:19" s="139" customFormat="1" ht="12.95" customHeight="1">
      <c r="A1238" s="130" t="s">
        <v>3351</v>
      </c>
      <c r="B1238" s="129"/>
      <c r="C1238" s="173">
        <v>59524.512999999999</v>
      </c>
      <c r="D1238" s="130">
        <v>4.1599999999999997E-4</v>
      </c>
      <c r="E1238" s="151">
        <f t="shared" si="175"/>
        <v>26190.15522243785</v>
      </c>
      <c r="F1238" s="139">
        <f t="shared" si="176"/>
        <v>26190</v>
      </c>
      <c r="G1238" s="139">
        <f t="shared" si="177"/>
        <v>0.21067999999650056</v>
      </c>
      <c r="I1238" s="140"/>
      <c r="K1238" s="139">
        <f t="shared" si="174"/>
        <v>0.21067999999650056</v>
      </c>
      <c r="O1238" s="139">
        <f t="shared" ca="1" si="178"/>
        <v>0.20784493443551535</v>
      </c>
      <c r="Q1238" s="153">
        <f t="shared" si="179"/>
        <v>44506.012999999999</v>
      </c>
      <c r="S1238" s="141"/>
    </row>
    <row r="1239" spans="1:19" s="139" customFormat="1" ht="12.95" customHeight="1">
      <c r="A1239" s="130" t="s">
        <v>3351</v>
      </c>
      <c r="B1239" s="129"/>
      <c r="C1239" s="173">
        <v>59525.870199999998</v>
      </c>
      <c r="D1239" s="130">
        <v>2.7799999999999998E-4</v>
      </c>
      <c r="E1239" s="151">
        <f t="shared" si="175"/>
        <v>26191.155164969885</v>
      </c>
      <c r="F1239" s="139">
        <f t="shared" si="176"/>
        <v>26191</v>
      </c>
      <c r="G1239" s="139">
        <f t="shared" si="177"/>
        <v>0.2106019999991986</v>
      </c>
      <c r="I1239" s="140"/>
      <c r="K1239" s="139">
        <f t="shared" si="174"/>
        <v>0.2106019999991986</v>
      </c>
      <c r="O1239" s="139">
        <f t="shared" ca="1" si="178"/>
        <v>0.20786040846800677</v>
      </c>
      <c r="Q1239" s="153">
        <f t="shared" si="179"/>
        <v>44507.370199999998</v>
      </c>
      <c r="S1239" s="141"/>
    </row>
    <row r="1240" spans="1:19" s="139" customFormat="1" ht="12.95" customHeight="1">
      <c r="A1240" s="130" t="s">
        <v>3351</v>
      </c>
      <c r="B1240" s="129"/>
      <c r="C1240" s="173">
        <v>59525.870999999999</v>
      </c>
      <c r="D1240" s="130">
        <v>4.8700000000000002E-4</v>
      </c>
      <c r="E1240" s="151">
        <f t="shared" si="175"/>
        <v>26191.155754384879</v>
      </c>
      <c r="F1240" s="139">
        <f t="shared" si="176"/>
        <v>26191</v>
      </c>
      <c r="G1240" s="139">
        <f t="shared" si="177"/>
        <v>0.21140200000081677</v>
      </c>
      <c r="I1240" s="140"/>
      <c r="K1240" s="139">
        <f t="shared" si="174"/>
        <v>0.21140200000081677</v>
      </c>
      <c r="O1240" s="139">
        <f t="shared" ca="1" si="178"/>
        <v>0.20786040846800677</v>
      </c>
      <c r="Q1240" s="153">
        <f t="shared" si="179"/>
        <v>44507.370999999999</v>
      </c>
      <c r="S1240" s="141"/>
    </row>
    <row r="1241" spans="1:19" s="139" customFormat="1" ht="12.95" customHeight="1">
      <c r="A1241" s="130" t="s">
        <v>3351</v>
      </c>
      <c r="B1241" s="129"/>
      <c r="C1241" s="173">
        <v>59525.870999999999</v>
      </c>
      <c r="D1241" s="130">
        <v>2.03E-4</v>
      </c>
      <c r="E1241" s="151">
        <f t="shared" si="175"/>
        <v>26191.155754384879</v>
      </c>
      <c r="F1241" s="139">
        <f t="shared" si="176"/>
        <v>26191</v>
      </c>
      <c r="G1241" s="139">
        <f t="shared" si="177"/>
        <v>0.21140200000081677</v>
      </c>
      <c r="I1241" s="140"/>
      <c r="K1241" s="139">
        <f t="shared" si="174"/>
        <v>0.21140200000081677</v>
      </c>
      <c r="O1241" s="139">
        <f t="shared" ca="1" si="178"/>
        <v>0.20786040846800677</v>
      </c>
      <c r="Q1241" s="153">
        <f t="shared" si="179"/>
        <v>44507.370999999999</v>
      </c>
      <c r="S1241" s="141"/>
    </row>
    <row r="1242" spans="1:19" s="139" customFormat="1" ht="12.95" customHeight="1">
      <c r="A1242" s="132" t="s">
        <v>3353</v>
      </c>
      <c r="B1242" s="131" t="s">
        <v>2053</v>
      </c>
      <c r="C1242" s="171">
        <v>59798.686699999998</v>
      </c>
      <c r="D1242" s="130">
        <v>2.9999999999999997E-4</v>
      </c>
      <c r="E1242" s="151">
        <f t="shared" ref="E1242:E1243" si="180">+(C1242-C$7)/C$8</f>
        <v>26392.157833546258</v>
      </c>
      <c r="F1242" s="139">
        <f t="shared" ref="F1242:F1243" si="181">ROUND(2*E1242,0)/2</f>
        <v>26392</v>
      </c>
      <c r="G1242" s="139">
        <f t="shared" ref="G1242:G1243" si="182">+C1242-(C$7+F1242*C$8)</f>
        <v>0.21422399999573827</v>
      </c>
      <c r="I1242" s="140"/>
      <c r="K1242" s="139">
        <f t="shared" si="174"/>
        <v>0.21422399999573827</v>
      </c>
      <c r="O1242" s="139">
        <f t="shared" ref="O1242:O1243" ca="1" si="183">+C$11+C$12*F1242</f>
        <v>0.21097068899878543</v>
      </c>
      <c r="Q1242" s="153">
        <f t="shared" ref="Q1242:Q1243" si="184">+C1242-15018.5</f>
        <v>44780.186699999998</v>
      </c>
      <c r="S1242" s="141"/>
    </row>
    <row r="1243" spans="1:19" s="139" customFormat="1" ht="12.95" customHeight="1">
      <c r="A1243" s="132" t="s">
        <v>3353</v>
      </c>
      <c r="B1243" s="131" t="s">
        <v>2053</v>
      </c>
      <c r="C1243" s="171">
        <v>59874.695099999997</v>
      </c>
      <c r="D1243" s="130">
        <v>2.9999999999999997E-4</v>
      </c>
      <c r="E1243" s="151">
        <f t="shared" si="180"/>
        <v>26448.158446537847</v>
      </c>
      <c r="F1243" s="139">
        <f t="shared" si="181"/>
        <v>26448</v>
      </c>
      <c r="G1243" s="139">
        <f t="shared" si="182"/>
        <v>0.21505599999363767</v>
      </c>
      <c r="I1243" s="140"/>
      <c r="K1243" s="139">
        <f t="shared" si="174"/>
        <v>0.21505599999363767</v>
      </c>
      <c r="O1243" s="139">
        <f t="shared" ca="1" si="183"/>
        <v>0.21183723481830588</v>
      </c>
      <c r="Q1243" s="153">
        <f t="shared" si="184"/>
        <v>44856.195099999997</v>
      </c>
      <c r="S1243" s="141"/>
    </row>
    <row r="1244" spans="1:19" s="139" customFormat="1" ht="12.95" customHeight="1">
      <c r="A1244" s="138" t="s">
        <v>3354</v>
      </c>
      <c r="B1244" s="133" t="s">
        <v>2053</v>
      </c>
      <c r="C1244" s="130">
        <v>59987.350200000001</v>
      </c>
      <c r="D1244" s="130">
        <v>1E-4</v>
      </c>
      <c r="E1244" s="151">
        <f t="shared" ref="E1244" si="185">+(C1244-C$7)/C$8</f>
        <v>26531.159202462575</v>
      </c>
      <c r="F1244" s="139">
        <f t="shared" ref="F1244" si="186">ROUND(2*E1244,0)/2</f>
        <v>26531</v>
      </c>
      <c r="G1244" s="139">
        <f t="shared" ref="G1244" si="187">+C1244-(C$7+F1244*C$8)</f>
        <v>0.21608199999900535</v>
      </c>
      <c r="I1244" s="140"/>
      <c r="K1244" s="139">
        <f t="shared" si="174"/>
        <v>0.21608199999900535</v>
      </c>
      <c r="O1244" s="139">
        <f t="shared" ref="O1244" ca="1" si="188">+C$11+C$12*F1244</f>
        <v>0.21312157951509511</v>
      </c>
      <c r="Q1244" s="153">
        <f t="shared" ref="Q1244" si="189">+C1244-15018.5</f>
        <v>44968.850200000001</v>
      </c>
      <c r="S1244" s="141"/>
    </row>
    <row r="1245" spans="1:19" s="139" customFormat="1" ht="12.95" customHeight="1">
      <c r="A1245" s="132" t="s">
        <v>3355</v>
      </c>
      <c r="B1245" s="175" t="s">
        <v>2053</v>
      </c>
      <c r="C1245" s="174">
        <v>60205.874799999998</v>
      </c>
      <c r="D1245" s="174">
        <v>1E-4</v>
      </c>
      <c r="E1245" s="151">
        <f t="shared" ref="E1245:E1246" si="190">+(C1245-C$7)/C$8</f>
        <v>26692.161296359329</v>
      </c>
      <c r="F1245" s="139">
        <f t="shared" ref="F1245:F1246" si="191">ROUND(2*E1245,0)/2</f>
        <v>26692</v>
      </c>
      <c r="G1245" s="139">
        <f t="shared" ref="G1245:G1246" si="192">+C1245-(C$7+F1245*C$8)</f>
        <v>0.21892400000069756</v>
      </c>
      <c r="I1245" s="140"/>
      <c r="K1245" s="139">
        <f t="shared" si="174"/>
        <v>0.21892400000069756</v>
      </c>
      <c r="O1245" s="139">
        <f t="shared" ref="O1245:O1246" ca="1" si="193">+C$11+C$12*F1245</f>
        <v>0.21561289874621634</v>
      </c>
      <c r="Q1245" s="153">
        <f t="shared" ref="Q1245:Q1246" si="194">+C1245-15018.5</f>
        <v>45187.374799999998</v>
      </c>
      <c r="S1245" s="141"/>
    </row>
    <row r="1246" spans="1:19" s="139" customFormat="1" ht="12.95" customHeight="1">
      <c r="A1246" s="132" t="s">
        <v>3355</v>
      </c>
      <c r="B1246" s="175" t="s">
        <v>2053</v>
      </c>
      <c r="C1246" s="174">
        <v>60208.589099999997</v>
      </c>
      <c r="D1246" s="174">
        <v>2.9999999999999997E-4</v>
      </c>
      <c r="E1246" s="151">
        <f t="shared" si="190"/>
        <v>26694.161107746531</v>
      </c>
      <c r="F1246" s="139">
        <f t="shared" si="191"/>
        <v>26694</v>
      </c>
      <c r="G1246" s="139">
        <f t="shared" si="192"/>
        <v>0.21866799999406794</v>
      </c>
      <c r="I1246" s="140"/>
      <c r="K1246" s="139">
        <f t="shared" si="174"/>
        <v>0.21866799999406794</v>
      </c>
      <c r="O1246" s="139">
        <f t="shared" ca="1" si="193"/>
        <v>0.21564384681119922</v>
      </c>
      <c r="Q1246" s="153">
        <f t="shared" si="194"/>
        <v>45190.089099999997</v>
      </c>
      <c r="S1246" s="141"/>
    </row>
    <row r="1247" spans="1:19" s="139" customFormat="1" ht="12.95" customHeight="1">
      <c r="A1247" s="20"/>
      <c r="B1247" s="21"/>
      <c r="C1247" s="20"/>
      <c r="D1247" s="20"/>
      <c r="I1247" s="140"/>
      <c r="S1247" s="141"/>
    </row>
    <row r="1248" spans="1:19" s="139" customFormat="1" ht="12.95" customHeight="1">
      <c r="A1248" s="20"/>
      <c r="B1248" s="21"/>
      <c r="C1248" s="20"/>
      <c r="D1248" s="20"/>
      <c r="I1248" s="140"/>
      <c r="S1248" s="141"/>
    </row>
    <row r="1249" spans="1:19" s="139" customFormat="1" ht="12.95" customHeight="1">
      <c r="A1249" s="20"/>
      <c r="B1249" s="21"/>
      <c r="C1249" s="20"/>
      <c r="D1249" s="20"/>
      <c r="I1249" s="140"/>
      <c r="S1249" s="141"/>
    </row>
    <row r="1250" spans="1:19" s="139" customFormat="1" ht="12.95" customHeight="1">
      <c r="A1250" s="20"/>
      <c r="B1250" s="21"/>
      <c r="C1250" s="20"/>
      <c r="D1250" s="20"/>
      <c r="I1250" s="140"/>
      <c r="S1250" s="141"/>
    </row>
    <row r="1251" spans="1:19" s="139" customFormat="1" ht="12.95" customHeight="1">
      <c r="A1251" s="20"/>
      <c r="B1251" s="21"/>
      <c r="C1251" s="20"/>
      <c r="D1251" s="20"/>
      <c r="I1251" s="140"/>
      <c r="S1251" s="141"/>
    </row>
    <row r="1252" spans="1:19" s="139" customFormat="1" ht="12.95" customHeight="1">
      <c r="A1252" s="20"/>
      <c r="B1252" s="21"/>
      <c r="C1252" s="20"/>
      <c r="D1252" s="20"/>
      <c r="I1252" s="140"/>
      <c r="S1252" s="141"/>
    </row>
    <row r="1253" spans="1:19" s="139" customFormat="1" ht="12.95" customHeight="1">
      <c r="A1253" s="20"/>
      <c r="B1253" s="21"/>
      <c r="C1253" s="20"/>
      <c r="D1253" s="20"/>
      <c r="I1253" s="140"/>
      <c r="S1253" s="141"/>
    </row>
    <row r="1254" spans="1:19" s="139" customFormat="1" ht="12.95" customHeight="1">
      <c r="A1254" s="20"/>
      <c r="B1254" s="21"/>
      <c r="C1254" s="20"/>
      <c r="D1254" s="20"/>
      <c r="I1254" s="140"/>
      <c r="S1254" s="141"/>
    </row>
    <row r="1255" spans="1:19" s="139" customFormat="1" ht="12.95" customHeight="1">
      <c r="A1255" s="20"/>
      <c r="B1255" s="21"/>
      <c r="C1255" s="20"/>
      <c r="D1255" s="20"/>
      <c r="I1255" s="140"/>
      <c r="S1255" s="141"/>
    </row>
    <row r="1256" spans="1:19" s="139" customFormat="1" ht="12.95" customHeight="1">
      <c r="A1256" s="20"/>
      <c r="B1256" s="21"/>
      <c r="C1256" s="20"/>
      <c r="D1256" s="20"/>
      <c r="I1256" s="140"/>
      <c r="S1256" s="141"/>
    </row>
    <row r="1257" spans="1:19" s="139" customFormat="1" ht="12.95" customHeight="1">
      <c r="A1257" s="20"/>
      <c r="B1257" s="21"/>
      <c r="C1257" s="20"/>
      <c r="D1257" s="20"/>
      <c r="I1257" s="140"/>
      <c r="S1257" s="141"/>
    </row>
    <row r="1258" spans="1:19" s="139" customFormat="1" ht="12.95" customHeight="1">
      <c r="A1258" s="20"/>
      <c r="B1258" s="21"/>
      <c r="C1258" s="20"/>
      <c r="D1258" s="20"/>
      <c r="I1258" s="140"/>
      <c r="S1258" s="141"/>
    </row>
    <row r="1259" spans="1:19" s="139" customFormat="1" ht="12.95" customHeight="1">
      <c r="A1259" s="151"/>
      <c r="B1259" s="21"/>
      <c r="C1259" s="20"/>
      <c r="D1259" s="20"/>
      <c r="I1259" s="140"/>
      <c r="S1259" s="141"/>
    </row>
    <row r="1260" spans="1:19" s="139" customFormat="1" ht="12.95" customHeight="1">
      <c r="A1260" s="151"/>
      <c r="B1260" s="21"/>
      <c r="C1260" s="20"/>
      <c r="D1260" s="20"/>
      <c r="I1260" s="140"/>
      <c r="S1260" s="141"/>
    </row>
    <row r="1261" spans="1:19" s="139" customFormat="1" ht="12.95" customHeight="1">
      <c r="A1261" s="151"/>
      <c r="B1261" s="21"/>
      <c r="C1261" s="20"/>
      <c r="D1261" s="20"/>
      <c r="I1261" s="140"/>
      <c r="S1261" s="141"/>
    </row>
    <row r="1262" spans="1:19" s="139" customFormat="1" ht="12.95" customHeight="1">
      <c r="A1262" s="151"/>
      <c r="B1262" s="21"/>
      <c r="C1262" s="20"/>
      <c r="D1262" s="20"/>
      <c r="I1262" s="140"/>
      <c r="S1262" s="141"/>
    </row>
    <row r="1263" spans="1:19" s="139" customFormat="1" ht="12.95" customHeight="1">
      <c r="A1263" s="151"/>
      <c r="B1263" s="21"/>
      <c r="C1263" s="20"/>
      <c r="D1263" s="20"/>
      <c r="I1263" s="140"/>
      <c r="S1263" s="141"/>
    </row>
    <row r="1264" spans="1:19" s="139" customFormat="1" ht="12.95" customHeight="1">
      <c r="A1264" s="151"/>
      <c r="B1264" s="21"/>
      <c r="C1264" s="20"/>
      <c r="D1264" s="20"/>
      <c r="I1264" s="140"/>
      <c r="S1264" s="141"/>
    </row>
    <row r="1265" spans="1:19" s="139" customFormat="1" ht="12.95" customHeight="1">
      <c r="A1265" s="151"/>
      <c r="B1265" s="21"/>
      <c r="C1265" s="20"/>
      <c r="D1265" s="20"/>
      <c r="I1265" s="140"/>
      <c r="S1265" s="141"/>
    </row>
    <row r="1266" spans="1:19" s="139" customFormat="1" ht="12.95" customHeight="1">
      <c r="A1266" s="151"/>
      <c r="B1266" s="21"/>
      <c r="C1266" s="20"/>
      <c r="D1266" s="20"/>
      <c r="I1266" s="140"/>
      <c r="S1266" s="141"/>
    </row>
    <row r="1267" spans="1:19" s="139" customFormat="1" ht="12.95" customHeight="1">
      <c r="A1267" s="151"/>
      <c r="B1267" s="21"/>
      <c r="C1267" s="20"/>
      <c r="D1267" s="20"/>
      <c r="I1267" s="140"/>
      <c r="S1267" s="141"/>
    </row>
    <row r="1268" spans="1:19" s="139" customFormat="1" ht="12.95" customHeight="1">
      <c r="A1268" s="151"/>
      <c r="B1268" s="21"/>
      <c r="C1268" s="20"/>
      <c r="D1268" s="20"/>
      <c r="I1268" s="140"/>
      <c r="S1268" s="141"/>
    </row>
    <row r="1269" spans="1:19" ht="12.95" customHeight="1">
      <c r="A1269" s="12"/>
      <c r="B1269" s="44"/>
      <c r="C1269" s="45"/>
      <c r="D1269" s="45"/>
    </row>
    <row r="1270" spans="1:19" ht="12.95" customHeight="1">
      <c r="A1270" s="12"/>
      <c r="B1270" s="44"/>
      <c r="C1270" s="45"/>
      <c r="D1270" s="45"/>
    </row>
    <row r="1271" spans="1:19" ht="12.95" customHeight="1">
      <c r="A1271" s="12"/>
      <c r="B1271" s="44"/>
      <c r="C1271" s="45"/>
      <c r="D1271" s="45"/>
    </row>
    <row r="1272" spans="1:19" ht="12.95" customHeight="1">
      <c r="A1272" s="12"/>
      <c r="B1272" s="44"/>
      <c r="C1272" s="45"/>
      <c r="D1272" s="45"/>
    </row>
    <row r="1273" spans="1:19" ht="12.95" customHeight="1">
      <c r="A1273" s="12"/>
      <c r="B1273" s="44"/>
      <c r="C1273" s="45"/>
      <c r="D1273" s="45"/>
    </row>
    <row r="1274" spans="1:19" ht="12.95" customHeight="1">
      <c r="A1274" s="12"/>
      <c r="B1274" s="44"/>
      <c r="C1274" s="45"/>
      <c r="D1274" s="45"/>
    </row>
    <row r="1275" spans="1:19" ht="12.95" customHeight="1">
      <c r="A1275" s="12"/>
      <c r="B1275" s="44"/>
      <c r="C1275" s="45"/>
      <c r="D1275" s="45"/>
    </row>
    <row r="1276" spans="1:19" ht="12.95" customHeight="1">
      <c r="A1276" s="12"/>
      <c r="B1276" s="44"/>
      <c r="C1276" s="45"/>
      <c r="D1276" s="45"/>
    </row>
    <row r="1277" spans="1:19" ht="12.95" customHeight="1">
      <c r="A1277" s="12"/>
      <c r="B1277" s="44"/>
      <c r="C1277" s="45"/>
      <c r="D1277" s="45"/>
    </row>
    <row r="1278" spans="1:19" ht="12.95" customHeight="1">
      <c r="A1278" s="12"/>
      <c r="B1278" s="44"/>
      <c r="C1278" s="45"/>
      <c r="D1278" s="45"/>
    </row>
    <row r="1279" spans="1:19" ht="12.95" customHeight="1">
      <c r="A1279" s="12"/>
      <c r="B1279" s="44"/>
      <c r="C1279" s="45"/>
      <c r="D1279" s="45"/>
    </row>
    <row r="1280" spans="1:19" ht="12.95" customHeight="1">
      <c r="A1280" s="12"/>
      <c r="B1280" s="44"/>
      <c r="C1280" s="45"/>
      <c r="D1280" s="45"/>
    </row>
    <row r="1281" spans="1:4" ht="12.95" customHeight="1">
      <c r="A1281" s="12"/>
      <c r="B1281" s="44"/>
      <c r="C1281" s="45"/>
      <c r="D1281" s="45"/>
    </row>
    <row r="1282" spans="1:4" ht="12.95" customHeight="1">
      <c r="A1282" s="12"/>
      <c r="B1282" s="44"/>
      <c r="C1282" s="45"/>
      <c r="D1282" s="45"/>
    </row>
    <row r="1283" spans="1:4" ht="12.95" customHeight="1">
      <c r="A1283" s="12"/>
      <c r="B1283" s="44"/>
      <c r="C1283" s="45"/>
      <c r="D1283" s="45"/>
    </row>
    <row r="1284" spans="1:4" ht="12.95" customHeight="1">
      <c r="A1284" s="12"/>
      <c r="B1284" s="44"/>
      <c r="C1284" s="45"/>
      <c r="D1284" s="45"/>
    </row>
    <row r="1285" spans="1:4" ht="12.95" customHeight="1">
      <c r="A1285" s="12"/>
      <c r="B1285" s="44"/>
      <c r="C1285" s="45"/>
      <c r="D1285" s="45"/>
    </row>
    <row r="1286" spans="1:4" ht="12.95" customHeight="1">
      <c r="A1286" s="12"/>
      <c r="B1286" s="44"/>
      <c r="C1286" s="45"/>
      <c r="D1286" s="45"/>
    </row>
    <row r="1287" spans="1:4" ht="12.95" customHeight="1">
      <c r="A1287" s="12"/>
      <c r="B1287" s="44"/>
      <c r="C1287" s="45"/>
      <c r="D1287" s="45"/>
    </row>
    <row r="1288" spans="1:4" ht="12.95" customHeight="1">
      <c r="A1288" s="12"/>
      <c r="B1288" s="44"/>
      <c r="C1288" s="45"/>
      <c r="D1288" s="45"/>
    </row>
    <row r="1289" spans="1:4" ht="12.95" customHeight="1">
      <c r="A1289" s="12"/>
      <c r="B1289" s="44"/>
      <c r="C1289" s="45"/>
      <c r="D1289" s="45"/>
    </row>
    <row r="1290" spans="1:4" ht="12.95" customHeight="1">
      <c r="A1290" s="12"/>
      <c r="B1290" s="44"/>
      <c r="C1290" s="45"/>
      <c r="D1290" s="45"/>
    </row>
    <row r="1291" spans="1:4" ht="12.95" customHeight="1">
      <c r="A1291" s="12"/>
      <c r="B1291" s="44"/>
      <c r="C1291" s="45"/>
      <c r="D1291" s="45"/>
    </row>
    <row r="1292" spans="1:4" ht="12.95" customHeight="1">
      <c r="A1292" s="12"/>
      <c r="B1292" s="44"/>
      <c r="C1292" s="45"/>
      <c r="D1292" s="45"/>
    </row>
    <row r="1293" spans="1:4" ht="12.95" customHeight="1">
      <c r="A1293" s="12"/>
      <c r="B1293" s="44"/>
      <c r="C1293" s="45"/>
      <c r="D1293" s="45"/>
    </row>
    <row r="1294" spans="1:4" ht="12.95" customHeight="1">
      <c r="A1294" s="12"/>
      <c r="B1294" s="44"/>
      <c r="C1294" s="45"/>
      <c r="D1294" s="45"/>
    </row>
    <row r="1295" spans="1:4" ht="12.95" customHeight="1">
      <c r="A1295" s="12"/>
      <c r="B1295" s="44"/>
      <c r="C1295" s="45"/>
      <c r="D1295" s="45"/>
    </row>
    <row r="1296" spans="1:4" ht="12.95" customHeight="1">
      <c r="A1296" s="12"/>
      <c r="B1296" s="44"/>
      <c r="C1296" s="45"/>
      <c r="D1296" s="45"/>
    </row>
    <row r="1297" spans="1:4" ht="12.95" customHeight="1">
      <c r="A1297" s="12"/>
      <c r="B1297" s="44"/>
      <c r="C1297" s="45"/>
      <c r="D1297" s="45"/>
    </row>
    <row r="1298" spans="1:4" ht="12.95" customHeight="1">
      <c r="A1298" s="12"/>
      <c r="B1298" s="44"/>
      <c r="C1298" s="45"/>
      <c r="D1298" s="45"/>
    </row>
    <row r="1299" spans="1:4" ht="12.95" customHeight="1">
      <c r="A1299" s="12"/>
      <c r="B1299" s="44"/>
      <c r="C1299" s="45"/>
      <c r="D1299" s="45"/>
    </row>
    <row r="1300" spans="1:4" ht="12.95" customHeight="1">
      <c r="A1300" s="12"/>
      <c r="B1300" s="44"/>
      <c r="C1300" s="45"/>
      <c r="D1300" s="45"/>
    </row>
    <row r="1301" spans="1:4" ht="12.95" customHeight="1">
      <c r="A1301" s="12"/>
      <c r="B1301" s="44"/>
      <c r="C1301" s="45"/>
      <c r="D1301" s="45"/>
    </row>
    <row r="1302" spans="1:4" ht="12.95" customHeight="1">
      <c r="A1302" s="12"/>
      <c r="B1302" s="44"/>
      <c r="C1302" s="45"/>
      <c r="D1302" s="45"/>
    </row>
    <row r="1303" spans="1:4" ht="12.95" customHeight="1">
      <c r="A1303" s="12"/>
      <c r="B1303" s="44"/>
      <c r="C1303" s="45"/>
      <c r="D1303" s="45"/>
    </row>
    <row r="1304" spans="1:4" ht="12.95" customHeight="1">
      <c r="A1304" s="12"/>
      <c r="B1304" s="44"/>
      <c r="C1304" s="45"/>
      <c r="D1304" s="45"/>
    </row>
    <row r="1305" spans="1:4" ht="12.95" customHeight="1">
      <c r="A1305" s="12"/>
      <c r="B1305" s="44"/>
      <c r="C1305" s="45"/>
      <c r="D1305" s="45"/>
    </row>
    <row r="1306" spans="1:4" ht="12.95" customHeight="1">
      <c r="A1306" s="12"/>
      <c r="B1306" s="44"/>
      <c r="C1306" s="45"/>
      <c r="D1306" s="45"/>
    </row>
    <row r="1307" spans="1:4" ht="12.95" customHeight="1">
      <c r="A1307" s="12"/>
      <c r="B1307" s="44"/>
      <c r="C1307" s="45"/>
      <c r="D1307" s="45"/>
    </row>
    <row r="1308" spans="1:4" ht="12.95" customHeight="1">
      <c r="A1308" s="12"/>
      <c r="B1308" s="44"/>
      <c r="C1308" s="45"/>
      <c r="D1308" s="45"/>
    </row>
    <row r="1309" spans="1:4" ht="12.95" customHeight="1">
      <c r="A1309" s="12"/>
      <c r="B1309" s="44"/>
      <c r="C1309" s="45"/>
      <c r="D1309" s="45"/>
    </row>
    <row r="1310" spans="1:4" ht="12.95" customHeight="1">
      <c r="A1310" s="12"/>
      <c r="B1310" s="44"/>
      <c r="C1310" s="45"/>
      <c r="D1310" s="45"/>
    </row>
    <row r="1311" spans="1:4" ht="12.95" customHeight="1">
      <c r="A1311" s="12"/>
      <c r="B1311" s="44"/>
      <c r="C1311" s="45"/>
      <c r="D1311" s="45"/>
    </row>
    <row r="1312" spans="1:4" ht="12.95" customHeight="1">
      <c r="A1312" s="12"/>
      <c r="B1312" s="44"/>
      <c r="C1312" s="45"/>
      <c r="D1312" s="45"/>
    </row>
    <row r="1313" spans="1:4" ht="12.95" customHeight="1">
      <c r="A1313" s="12"/>
      <c r="B1313" s="44"/>
      <c r="C1313" s="45"/>
      <c r="D1313" s="45"/>
    </row>
    <row r="1314" spans="1:4" ht="12.95" customHeight="1">
      <c r="A1314" s="12"/>
      <c r="B1314" s="44"/>
      <c r="C1314" s="45"/>
      <c r="D1314" s="45"/>
    </row>
    <row r="1315" spans="1:4" ht="12.95" customHeight="1">
      <c r="A1315" s="12"/>
      <c r="B1315" s="44"/>
      <c r="C1315" s="45"/>
      <c r="D1315" s="45"/>
    </row>
    <row r="1316" spans="1:4" ht="12.95" customHeight="1">
      <c r="A1316" s="12"/>
      <c r="B1316" s="44"/>
      <c r="C1316" s="45"/>
      <c r="D1316" s="45"/>
    </row>
    <row r="1317" spans="1:4" ht="12.95" customHeight="1">
      <c r="A1317" s="12"/>
      <c r="B1317" s="44"/>
      <c r="C1317" s="45"/>
      <c r="D1317" s="45"/>
    </row>
    <row r="1318" spans="1:4" ht="12.95" customHeight="1">
      <c r="A1318" s="12"/>
      <c r="B1318" s="44"/>
      <c r="C1318" s="45"/>
      <c r="D1318" s="45"/>
    </row>
    <row r="1319" spans="1:4" ht="12.95" customHeight="1">
      <c r="A1319" s="12"/>
      <c r="B1319" s="44"/>
      <c r="C1319" s="45"/>
      <c r="D1319" s="45"/>
    </row>
    <row r="1320" spans="1:4" ht="12.95" customHeight="1">
      <c r="A1320" s="12"/>
      <c r="B1320" s="44"/>
      <c r="C1320" s="45"/>
      <c r="D1320" s="45"/>
    </row>
    <row r="1321" spans="1:4" ht="12.95" customHeight="1">
      <c r="A1321" s="12"/>
      <c r="B1321" s="44"/>
      <c r="C1321" s="45"/>
      <c r="D1321" s="45"/>
    </row>
    <row r="1322" spans="1:4" ht="12.95" customHeight="1">
      <c r="A1322" s="12"/>
      <c r="B1322" s="44"/>
      <c r="C1322" s="45"/>
      <c r="D1322" s="45"/>
    </row>
    <row r="1323" spans="1:4" ht="12.95" customHeight="1">
      <c r="A1323" s="12"/>
      <c r="B1323" s="44"/>
      <c r="C1323" s="45"/>
      <c r="D1323" s="45"/>
    </row>
    <row r="1324" spans="1:4" ht="12.95" customHeight="1">
      <c r="A1324" s="12"/>
      <c r="B1324" s="44"/>
      <c r="C1324" s="45"/>
      <c r="D1324" s="45"/>
    </row>
    <row r="1325" spans="1:4" ht="12.95" customHeight="1">
      <c r="A1325" s="12"/>
      <c r="B1325" s="44"/>
      <c r="C1325" s="45"/>
      <c r="D1325" s="45"/>
    </row>
    <row r="1326" spans="1:4" ht="12.95" customHeight="1">
      <c r="A1326" s="12"/>
      <c r="B1326" s="44"/>
      <c r="C1326" s="45"/>
      <c r="D1326" s="45"/>
    </row>
    <row r="1327" spans="1:4" ht="12.95" customHeight="1">
      <c r="A1327" s="12"/>
      <c r="B1327" s="44"/>
      <c r="C1327" s="45"/>
      <c r="D1327" s="45"/>
    </row>
    <row r="1328" spans="1:4" ht="12.95" customHeight="1">
      <c r="A1328" s="12"/>
      <c r="B1328" s="44"/>
      <c r="C1328" s="45"/>
      <c r="D1328" s="45"/>
    </row>
    <row r="1329" spans="1:4" ht="12.95" customHeight="1">
      <c r="A1329" s="12"/>
      <c r="B1329" s="44"/>
      <c r="C1329" s="45"/>
      <c r="D1329" s="45"/>
    </row>
    <row r="1330" spans="1:4" ht="12.95" customHeight="1">
      <c r="A1330" s="12"/>
      <c r="B1330" s="44"/>
      <c r="C1330" s="45"/>
      <c r="D1330" s="45"/>
    </row>
    <row r="1331" spans="1:4" ht="12.95" customHeight="1">
      <c r="A1331" s="12"/>
      <c r="B1331" s="44"/>
      <c r="C1331" s="45"/>
      <c r="D1331" s="45"/>
    </row>
    <row r="1332" spans="1:4" ht="12.95" customHeight="1">
      <c r="A1332" s="12"/>
      <c r="B1332" s="44"/>
      <c r="C1332" s="45"/>
      <c r="D1332" s="45"/>
    </row>
    <row r="1333" spans="1:4" ht="12.95" customHeight="1">
      <c r="A1333" s="12"/>
      <c r="B1333" s="44"/>
      <c r="C1333" s="45"/>
      <c r="D1333" s="45"/>
    </row>
    <row r="1334" spans="1:4" ht="12.95" customHeight="1">
      <c r="A1334" s="12"/>
      <c r="B1334" s="44"/>
      <c r="C1334" s="45"/>
      <c r="D1334" s="45"/>
    </row>
    <row r="1335" spans="1:4" ht="12.95" customHeight="1">
      <c r="A1335" s="12"/>
      <c r="B1335" s="44"/>
      <c r="C1335" s="45"/>
      <c r="D1335" s="45"/>
    </row>
    <row r="1336" spans="1:4" ht="12.95" customHeight="1">
      <c r="A1336" s="12"/>
      <c r="B1336" s="44"/>
      <c r="C1336" s="45"/>
      <c r="D1336" s="45"/>
    </row>
    <row r="1337" spans="1:4" ht="12.95" customHeight="1">
      <c r="A1337" s="12"/>
      <c r="B1337" s="44"/>
      <c r="C1337" s="45"/>
      <c r="D1337" s="45"/>
    </row>
    <row r="1338" spans="1:4" ht="12.95" customHeight="1">
      <c r="A1338" s="12"/>
      <c r="B1338" s="44"/>
      <c r="C1338" s="45"/>
      <c r="D1338" s="45"/>
    </row>
    <row r="1339" spans="1:4" ht="12.95" customHeight="1">
      <c r="A1339" s="12"/>
      <c r="B1339" s="44"/>
      <c r="C1339" s="45"/>
      <c r="D1339" s="45"/>
    </row>
    <row r="1340" spans="1:4" ht="12.95" customHeight="1">
      <c r="A1340" s="12"/>
      <c r="B1340" s="44"/>
      <c r="C1340" s="45"/>
      <c r="D1340" s="45"/>
    </row>
    <row r="1341" spans="1:4" ht="12.95" customHeight="1">
      <c r="A1341" s="12"/>
      <c r="B1341" s="44"/>
      <c r="C1341" s="45"/>
      <c r="D1341" s="45"/>
    </row>
    <row r="1342" spans="1:4" ht="12.95" customHeight="1">
      <c r="A1342" s="12"/>
      <c r="B1342" s="44"/>
      <c r="C1342" s="45"/>
      <c r="D1342" s="45"/>
    </row>
    <row r="1343" spans="1:4" ht="12.95" customHeight="1">
      <c r="A1343" s="12"/>
      <c r="B1343" s="44"/>
      <c r="C1343" s="45"/>
      <c r="D1343" s="45"/>
    </row>
    <row r="1344" spans="1:4" ht="12.95" customHeight="1">
      <c r="A1344" s="12"/>
      <c r="B1344" s="44"/>
      <c r="C1344" s="45"/>
      <c r="D1344" s="45"/>
    </row>
    <row r="1345" spans="1:4" ht="12.95" customHeight="1">
      <c r="A1345" s="12"/>
      <c r="B1345" s="44"/>
      <c r="C1345" s="45"/>
      <c r="D1345" s="45"/>
    </row>
    <row r="1346" spans="1:4" ht="12.95" customHeight="1">
      <c r="A1346" s="12"/>
      <c r="B1346" s="44"/>
      <c r="C1346" s="45"/>
      <c r="D1346" s="45"/>
    </row>
    <row r="1347" spans="1:4" ht="12.95" customHeight="1">
      <c r="A1347" s="12"/>
      <c r="B1347" s="44"/>
      <c r="C1347" s="45"/>
      <c r="D1347" s="45"/>
    </row>
    <row r="1348" spans="1:4" ht="12.95" customHeight="1">
      <c r="A1348" s="12"/>
      <c r="B1348" s="44"/>
      <c r="C1348" s="45"/>
      <c r="D1348" s="45"/>
    </row>
    <row r="1349" spans="1:4" ht="12.95" customHeight="1">
      <c r="A1349" s="12"/>
      <c r="B1349" s="44"/>
      <c r="C1349" s="45"/>
      <c r="D1349" s="45"/>
    </row>
    <row r="1350" spans="1:4" ht="12.95" customHeight="1">
      <c r="A1350" s="12"/>
      <c r="B1350" s="44"/>
      <c r="C1350" s="45"/>
      <c r="D1350" s="45"/>
    </row>
    <row r="1351" spans="1:4" ht="12.95" customHeight="1">
      <c r="A1351" s="12"/>
      <c r="B1351" s="44"/>
      <c r="C1351" s="45"/>
      <c r="D1351" s="45"/>
    </row>
    <row r="1352" spans="1:4" ht="12.95" customHeight="1">
      <c r="A1352" s="12"/>
      <c r="B1352" s="44"/>
      <c r="C1352" s="45"/>
      <c r="D1352" s="45"/>
    </row>
    <row r="1353" spans="1:4" ht="12.95" customHeight="1">
      <c r="A1353" s="12"/>
      <c r="B1353" s="44"/>
      <c r="C1353" s="45"/>
      <c r="D1353" s="45"/>
    </row>
    <row r="1354" spans="1:4" ht="12.95" customHeight="1">
      <c r="A1354" s="12"/>
      <c r="B1354" s="44"/>
      <c r="C1354" s="45"/>
      <c r="D1354" s="45"/>
    </row>
    <row r="1355" spans="1:4" ht="12.95" customHeight="1">
      <c r="A1355" s="12"/>
      <c r="B1355" s="44"/>
      <c r="C1355" s="45"/>
      <c r="D1355" s="45"/>
    </row>
    <row r="1356" spans="1:4" ht="12.95" customHeight="1">
      <c r="A1356" s="12"/>
      <c r="B1356" s="44"/>
      <c r="C1356" s="45"/>
      <c r="D1356" s="45"/>
    </row>
    <row r="1357" spans="1:4" ht="12.95" customHeight="1">
      <c r="A1357" s="12"/>
      <c r="B1357" s="44"/>
      <c r="C1357" s="45"/>
      <c r="D1357" s="45"/>
    </row>
    <row r="1358" spans="1:4" ht="12.95" customHeight="1">
      <c r="A1358" s="12"/>
      <c r="B1358" s="44"/>
      <c r="C1358" s="45"/>
      <c r="D1358" s="45"/>
    </row>
    <row r="1359" spans="1:4" ht="12.95" customHeight="1">
      <c r="A1359" s="12"/>
      <c r="B1359" s="44"/>
      <c r="C1359" s="45"/>
      <c r="D1359" s="45"/>
    </row>
    <row r="1360" spans="1:4" ht="12.95" customHeight="1">
      <c r="A1360" s="12"/>
      <c r="B1360" s="44"/>
      <c r="C1360" s="45"/>
      <c r="D1360" s="45"/>
    </row>
    <row r="1361" spans="1:4" ht="12.95" customHeight="1">
      <c r="A1361" s="12"/>
      <c r="B1361" s="44"/>
      <c r="C1361" s="45"/>
      <c r="D1361" s="45"/>
    </row>
    <row r="1362" spans="1:4" ht="12.95" customHeight="1">
      <c r="A1362" s="12"/>
      <c r="B1362" s="44"/>
      <c r="C1362" s="45"/>
      <c r="D1362" s="45"/>
    </row>
    <row r="1363" spans="1:4" ht="12.95" customHeight="1">
      <c r="A1363" s="12"/>
      <c r="B1363" s="44"/>
      <c r="C1363" s="45"/>
      <c r="D1363" s="45"/>
    </row>
    <row r="1364" spans="1:4" ht="12.95" customHeight="1">
      <c r="A1364" s="12"/>
      <c r="B1364" s="44"/>
      <c r="C1364" s="45"/>
      <c r="D1364" s="45"/>
    </row>
    <row r="1365" spans="1:4" ht="12.95" customHeight="1">
      <c r="A1365" s="12"/>
      <c r="B1365" s="44"/>
      <c r="C1365" s="45"/>
      <c r="D1365" s="45"/>
    </row>
    <row r="1366" spans="1:4" ht="12.95" customHeight="1">
      <c r="A1366" s="12"/>
      <c r="B1366" s="44"/>
      <c r="C1366" s="45"/>
      <c r="D1366" s="45"/>
    </row>
    <row r="1367" spans="1:4" ht="12.95" customHeight="1">
      <c r="A1367" s="12"/>
      <c r="B1367" s="44"/>
      <c r="C1367" s="45"/>
      <c r="D1367" s="45"/>
    </row>
    <row r="1368" spans="1:4" ht="12.95" customHeight="1">
      <c r="A1368" s="12"/>
      <c r="B1368" s="44"/>
      <c r="C1368" s="45"/>
      <c r="D1368" s="45"/>
    </row>
    <row r="1369" spans="1:4" ht="12.95" customHeight="1">
      <c r="A1369" s="12"/>
      <c r="B1369" s="44"/>
      <c r="C1369" s="45"/>
      <c r="D1369" s="45"/>
    </row>
    <row r="1370" spans="1:4" ht="12.95" customHeight="1">
      <c r="A1370" s="12"/>
      <c r="B1370" s="44"/>
      <c r="C1370" s="45"/>
      <c r="D1370" s="45"/>
    </row>
    <row r="1371" spans="1:4" ht="12.95" customHeight="1">
      <c r="A1371" s="12"/>
      <c r="B1371" s="44"/>
      <c r="C1371" s="45"/>
      <c r="D1371" s="45"/>
    </row>
    <row r="1372" spans="1:4" ht="12.95" customHeight="1">
      <c r="A1372" s="12"/>
      <c r="B1372" s="44"/>
      <c r="C1372" s="45"/>
      <c r="D1372" s="45"/>
    </row>
    <row r="1373" spans="1:4" ht="12.95" customHeight="1">
      <c r="A1373" s="12"/>
      <c r="B1373" s="44"/>
      <c r="C1373" s="45"/>
      <c r="D1373" s="45"/>
    </row>
    <row r="1374" spans="1:4" ht="12.95" customHeight="1">
      <c r="A1374" s="12"/>
      <c r="B1374" s="44"/>
      <c r="C1374" s="45"/>
      <c r="D1374" s="45"/>
    </row>
    <row r="1375" spans="1:4" ht="12.95" customHeight="1">
      <c r="A1375" s="12"/>
      <c r="B1375" s="44"/>
      <c r="C1375" s="45"/>
      <c r="D1375" s="45"/>
    </row>
    <row r="1376" spans="1:4" ht="12.95" customHeight="1">
      <c r="A1376" s="12"/>
      <c r="B1376" s="44"/>
      <c r="C1376" s="45"/>
      <c r="D1376" s="45"/>
    </row>
    <row r="1377" spans="1:4" ht="12.95" customHeight="1">
      <c r="A1377" s="12"/>
      <c r="B1377" s="44"/>
      <c r="C1377" s="45"/>
      <c r="D1377" s="45"/>
    </row>
    <row r="1378" spans="1:4" ht="12.95" customHeight="1">
      <c r="A1378" s="12"/>
      <c r="B1378" s="44"/>
      <c r="C1378" s="45"/>
      <c r="D1378" s="45"/>
    </row>
    <row r="1379" spans="1:4" ht="12.95" customHeight="1">
      <c r="A1379" s="12"/>
      <c r="B1379" s="44"/>
      <c r="C1379" s="45"/>
      <c r="D1379" s="45"/>
    </row>
    <row r="1380" spans="1:4" ht="12.95" customHeight="1">
      <c r="A1380" s="12"/>
      <c r="B1380" s="44"/>
      <c r="C1380" s="45"/>
      <c r="D1380" s="45"/>
    </row>
    <row r="1381" spans="1:4" ht="12.95" customHeight="1">
      <c r="A1381" s="12"/>
      <c r="B1381" s="44"/>
      <c r="C1381" s="45"/>
      <c r="D1381" s="45"/>
    </row>
    <row r="1382" spans="1:4" ht="12.95" customHeight="1">
      <c r="A1382" s="12"/>
      <c r="B1382" s="44"/>
      <c r="C1382" s="45"/>
      <c r="D1382" s="45"/>
    </row>
    <row r="1383" spans="1:4" ht="12.95" customHeight="1">
      <c r="A1383" s="12"/>
      <c r="B1383" s="44"/>
      <c r="C1383" s="45"/>
      <c r="D1383" s="45"/>
    </row>
    <row r="1384" spans="1:4" ht="12.95" customHeight="1">
      <c r="A1384" s="12"/>
      <c r="B1384" s="44"/>
      <c r="C1384" s="45"/>
      <c r="D1384" s="45"/>
    </row>
    <row r="1385" spans="1:4" ht="12.95" customHeight="1">
      <c r="A1385" s="12"/>
      <c r="B1385" s="44"/>
      <c r="C1385" s="45"/>
      <c r="D1385" s="45"/>
    </row>
    <row r="1386" spans="1:4" ht="12.95" customHeight="1">
      <c r="A1386" s="12"/>
      <c r="B1386" s="44"/>
      <c r="C1386" s="45"/>
      <c r="D1386" s="45"/>
    </row>
    <row r="1387" spans="1:4" ht="12.95" customHeight="1">
      <c r="A1387" s="12"/>
      <c r="B1387" s="44"/>
      <c r="C1387" s="45"/>
      <c r="D1387" s="45"/>
    </row>
    <row r="1388" spans="1:4" ht="12.95" customHeight="1">
      <c r="A1388" s="12"/>
      <c r="B1388" s="44"/>
      <c r="C1388" s="45"/>
      <c r="D1388" s="45"/>
    </row>
    <row r="1389" spans="1:4" ht="12.95" customHeight="1">
      <c r="A1389" s="12"/>
      <c r="B1389" s="44"/>
      <c r="C1389" s="45"/>
      <c r="D1389" s="45"/>
    </row>
    <row r="1390" spans="1:4" ht="12.95" customHeight="1">
      <c r="A1390" s="12"/>
      <c r="B1390" s="44"/>
      <c r="C1390" s="45"/>
      <c r="D1390" s="45"/>
    </row>
    <row r="1391" spans="1:4" ht="12.95" customHeight="1">
      <c r="A1391" s="12"/>
      <c r="B1391" s="44"/>
      <c r="C1391" s="45"/>
      <c r="D1391" s="45"/>
    </row>
    <row r="1392" spans="1:4" ht="12.95" customHeight="1">
      <c r="A1392" s="12"/>
      <c r="B1392" s="44"/>
      <c r="C1392" s="45"/>
      <c r="D1392" s="45"/>
    </row>
    <row r="1393" spans="1:4" ht="12.95" customHeight="1">
      <c r="A1393" s="12"/>
      <c r="B1393" s="44"/>
      <c r="C1393" s="12"/>
      <c r="D1393" s="12"/>
    </row>
    <row r="1394" spans="1:4" ht="12.95" customHeight="1">
      <c r="A1394" s="12"/>
      <c r="B1394" s="44"/>
      <c r="C1394" s="12"/>
      <c r="D1394" s="12"/>
    </row>
    <row r="1395" spans="1:4" ht="12.95" customHeight="1">
      <c r="A1395" s="12"/>
      <c r="B1395" s="44"/>
      <c r="C1395" s="12"/>
      <c r="D1395" s="12"/>
    </row>
    <row r="1396" spans="1:4" ht="12.95" customHeight="1">
      <c r="A1396" s="12"/>
      <c r="B1396" s="44"/>
      <c r="C1396" s="12"/>
      <c r="D1396" s="12"/>
    </row>
    <row r="1397" spans="1:4" ht="12.95" customHeight="1">
      <c r="A1397" s="12"/>
      <c r="B1397" s="44"/>
      <c r="C1397" s="12"/>
      <c r="D1397" s="12"/>
    </row>
    <row r="1398" spans="1:4" ht="12.95" customHeight="1">
      <c r="A1398" s="12"/>
      <c r="B1398" s="44"/>
      <c r="C1398" s="12"/>
      <c r="D1398" s="12"/>
    </row>
    <row r="1399" spans="1:4" ht="12.95" customHeight="1">
      <c r="A1399" s="12"/>
      <c r="B1399" s="44"/>
      <c r="C1399" s="12"/>
      <c r="D1399" s="12"/>
    </row>
    <row r="1400" spans="1:4" ht="12.95" customHeight="1">
      <c r="A1400" s="12"/>
      <c r="B1400" s="44"/>
      <c r="C1400" s="12"/>
      <c r="D1400" s="12"/>
    </row>
    <row r="1401" spans="1:4" ht="12.95" customHeight="1">
      <c r="A1401" s="12"/>
      <c r="B1401" s="44"/>
      <c r="C1401" s="12"/>
      <c r="D1401" s="12"/>
    </row>
    <row r="1402" spans="1:4" ht="12.95" customHeight="1">
      <c r="A1402" s="12"/>
      <c r="B1402" s="44"/>
      <c r="C1402" s="12"/>
      <c r="D1402" s="12"/>
    </row>
    <row r="1403" spans="1:4" ht="12.95" customHeight="1">
      <c r="A1403" s="12"/>
      <c r="B1403" s="44"/>
      <c r="C1403" s="12"/>
      <c r="D1403" s="12"/>
    </row>
    <row r="1404" spans="1:4" ht="12.95" customHeight="1">
      <c r="A1404" s="12"/>
      <c r="B1404" s="44"/>
      <c r="C1404" s="12"/>
      <c r="D1404" s="12"/>
    </row>
    <row r="1405" spans="1:4" ht="12.95" customHeight="1">
      <c r="A1405" s="12"/>
      <c r="B1405" s="44"/>
      <c r="C1405" s="12"/>
      <c r="D1405" s="12"/>
    </row>
    <row r="1406" spans="1:4" ht="12.95" customHeight="1">
      <c r="A1406" s="12"/>
      <c r="B1406" s="44"/>
      <c r="C1406" s="12"/>
      <c r="D1406" s="12"/>
    </row>
    <row r="1407" spans="1:4" ht="12.95" customHeight="1">
      <c r="A1407" s="12"/>
      <c r="B1407" s="44"/>
      <c r="C1407" s="12"/>
      <c r="D1407" s="12"/>
    </row>
    <row r="1408" spans="1:4" ht="12.95" customHeight="1">
      <c r="A1408" s="12"/>
      <c r="B1408" s="44"/>
      <c r="C1408" s="12"/>
      <c r="D1408" s="12"/>
    </row>
    <row r="1409" spans="1:4" ht="12.95" customHeight="1">
      <c r="A1409" s="12"/>
      <c r="B1409" s="44"/>
      <c r="C1409" s="12"/>
      <c r="D1409" s="12"/>
    </row>
    <row r="1410" spans="1:4" ht="12.95" customHeight="1">
      <c r="A1410" s="12"/>
      <c r="B1410" s="44"/>
      <c r="C1410" s="12"/>
      <c r="D1410" s="12"/>
    </row>
    <row r="1411" spans="1:4" ht="12.95" customHeight="1">
      <c r="A1411" s="12"/>
      <c r="B1411" s="44"/>
      <c r="C1411" s="12"/>
      <c r="D1411" s="12"/>
    </row>
    <row r="1412" spans="1:4" ht="12.95" customHeight="1">
      <c r="A1412" s="12"/>
      <c r="B1412" s="44"/>
      <c r="C1412" s="12"/>
      <c r="D1412" s="12"/>
    </row>
    <row r="1413" spans="1:4" ht="12.95" customHeight="1">
      <c r="A1413" s="12"/>
      <c r="B1413" s="44"/>
      <c r="C1413" s="12"/>
      <c r="D1413" s="12"/>
    </row>
    <row r="1414" spans="1:4" ht="12.95" customHeight="1">
      <c r="A1414" s="12"/>
      <c r="B1414" s="44"/>
      <c r="C1414" s="12"/>
      <c r="D1414" s="12"/>
    </row>
    <row r="1415" spans="1:4" ht="12.95" customHeight="1">
      <c r="A1415" s="12"/>
      <c r="B1415" s="44"/>
      <c r="C1415" s="12"/>
      <c r="D1415" s="12"/>
    </row>
    <row r="1416" spans="1:4" ht="12.95" customHeight="1">
      <c r="A1416" s="12"/>
      <c r="B1416" s="44"/>
      <c r="C1416" s="12"/>
      <c r="D1416" s="12"/>
    </row>
    <row r="1417" spans="1:4" ht="12.95" customHeight="1">
      <c r="A1417" s="12"/>
      <c r="B1417" s="44"/>
      <c r="C1417" s="12"/>
      <c r="D1417" s="12"/>
    </row>
    <row r="1418" spans="1:4" ht="12.95" customHeight="1">
      <c r="A1418" s="12"/>
      <c r="B1418" s="44"/>
      <c r="C1418" s="12"/>
      <c r="D1418" s="12"/>
    </row>
    <row r="1419" spans="1:4" ht="12.95" customHeight="1">
      <c r="A1419" s="12"/>
      <c r="B1419" s="44"/>
      <c r="C1419" s="12"/>
      <c r="D1419" s="12"/>
    </row>
    <row r="1420" spans="1:4" ht="12.95" customHeight="1">
      <c r="A1420" s="12"/>
      <c r="B1420" s="44"/>
      <c r="C1420" s="12"/>
      <c r="D1420" s="12"/>
    </row>
    <row r="1421" spans="1:4" ht="12.95" customHeight="1">
      <c r="A1421" s="12"/>
      <c r="B1421" s="44"/>
      <c r="C1421" s="12"/>
      <c r="D1421" s="12"/>
    </row>
    <row r="1422" spans="1:4" ht="12.95" customHeight="1">
      <c r="A1422" s="12"/>
      <c r="B1422" s="44"/>
      <c r="C1422" s="12"/>
      <c r="D1422" s="12"/>
    </row>
    <row r="1423" spans="1:4" ht="12.95" customHeight="1">
      <c r="A1423" s="12"/>
      <c r="B1423" s="44"/>
      <c r="C1423" s="12"/>
      <c r="D1423" s="12"/>
    </row>
    <row r="1424" spans="1:4" ht="12.95" customHeight="1">
      <c r="A1424" s="12"/>
      <c r="B1424" s="44"/>
      <c r="C1424" s="12"/>
      <c r="D1424" s="12"/>
    </row>
    <row r="1425" spans="1:4">
      <c r="A1425" s="12"/>
      <c r="B1425" s="44"/>
      <c r="C1425" s="12"/>
      <c r="D1425" s="12"/>
    </row>
    <row r="1426" spans="1:4">
      <c r="A1426" s="12"/>
      <c r="B1426" s="44"/>
      <c r="C1426" s="12"/>
      <c r="D1426" s="12"/>
    </row>
    <row r="1427" spans="1:4">
      <c r="A1427" s="12"/>
      <c r="B1427" s="44"/>
      <c r="C1427" s="12"/>
      <c r="D1427" s="12"/>
    </row>
    <row r="1428" spans="1:4">
      <c r="A1428" s="12"/>
      <c r="B1428" s="44"/>
      <c r="C1428" s="12"/>
      <c r="D1428" s="12"/>
    </row>
    <row r="1429" spans="1:4">
      <c r="A1429" s="12"/>
      <c r="B1429" s="44"/>
      <c r="C1429" s="12"/>
      <c r="D1429" s="12"/>
    </row>
    <row r="1430" spans="1:4">
      <c r="A1430" s="12"/>
      <c r="B1430" s="44"/>
      <c r="C1430" s="12"/>
      <c r="D1430" s="12"/>
    </row>
    <row r="1431" spans="1:4">
      <c r="A1431" s="12"/>
      <c r="B1431" s="44"/>
      <c r="C1431" s="12"/>
      <c r="D1431" s="12"/>
    </row>
    <row r="1432" spans="1:4">
      <c r="A1432" s="12"/>
      <c r="B1432" s="44"/>
      <c r="C1432" s="12"/>
      <c r="D1432" s="12"/>
    </row>
    <row r="1433" spans="1:4">
      <c r="A1433" s="12"/>
      <c r="B1433" s="44"/>
      <c r="C1433" s="12"/>
      <c r="D1433" s="12"/>
    </row>
    <row r="1434" spans="1:4">
      <c r="A1434" s="12"/>
      <c r="B1434" s="44"/>
      <c r="C1434" s="12"/>
      <c r="D1434" s="12"/>
    </row>
    <row r="1435" spans="1:4">
      <c r="A1435" s="12"/>
      <c r="B1435" s="44"/>
      <c r="C1435" s="12"/>
      <c r="D1435" s="12"/>
    </row>
    <row r="1436" spans="1:4">
      <c r="A1436" s="12"/>
      <c r="B1436" s="44"/>
      <c r="C1436" s="12"/>
      <c r="D1436" s="12"/>
    </row>
    <row r="1437" spans="1:4">
      <c r="A1437" s="12"/>
      <c r="B1437" s="44"/>
      <c r="C1437" s="12"/>
      <c r="D1437" s="12"/>
    </row>
    <row r="1438" spans="1:4">
      <c r="A1438" s="12"/>
      <c r="B1438" s="44"/>
      <c r="C1438" s="12"/>
      <c r="D1438" s="12"/>
    </row>
    <row r="1439" spans="1:4">
      <c r="A1439" s="12"/>
      <c r="B1439" s="44"/>
      <c r="C1439" s="12"/>
      <c r="D1439" s="12"/>
    </row>
    <row r="1440" spans="1:4">
      <c r="A1440" s="12"/>
      <c r="B1440" s="44"/>
      <c r="C1440" s="12"/>
      <c r="D1440" s="12"/>
    </row>
    <row r="1441" spans="1:4">
      <c r="A1441" s="12"/>
      <c r="B1441" s="44"/>
      <c r="C1441" s="12"/>
      <c r="D1441" s="12"/>
    </row>
    <row r="1442" spans="1:4">
      <c r="A1442" s="12"/>
      <c r="B1442" s="44"/>
      <c r="C1442" s="12"/>
      <c r="D1442" s="12"/>
    </row>
    <row r="1443" spans="1:4">
      <c r="A1443" s="12"/>
      <c r="B1443" s="44"/>
      <c r="C1443" s="12"/>
      <c r="D1443" s="12"/>
    </row>
    <row r="1444" spans="1:4">
      <c r="A1444" s="12"/>
      <c r="B1444" s="44"/>
      <c r="C1444" s="12"/>
      <c r="D1444" s="12"/>
    </row>
    <row r="1445" spans="1:4">
      <c r="A1445" s="12"/>
      <c r="B1445" s="44"/>
      <c r="C1445" s="12"/>
      <c r="D1445" s="12"/>
    </row>
    <row r="1446" spans="1:4">
      <c r="A1446" s="12"/>
      <c r="B1446" s="44"/>
      <c r="C1446" s="12"/>
      <c r="D1446" s="12"/>
    </row>
    <row r="1447" spans="1:4">
      <c r="A1447" s="12"/>
      <c r="B1447" s="44"/>
      <c r="C1447" s="12"/>
      <c r="D1447" s="12"/>
    </row>
    <row r="1448" spans="1:4">
      <c r="A1448" s="12"/>
      <c r="B1448" s="44"/>
      <c r="C1448" s="12"/>
      <c r="D1448" s="12"/>
    </row>
    <row r="1449" spans="1:4">
      <c r="A1449" s="12"/>
      <c r="B1449" s="44"/>
      <c r="C1449" s="12"/>
      <c r="D1449" s="12"/>
    </row>
    <row r="1450" spans="1:4">
      <c r="A1450" s="12"/>
      <c r="B1450" s="44"/>
      <c r="C1450" s="12"/>
      <c r="D1450" s="12"/>
    </row>
    <row r="1451" spans="1:4">
      <c r="A1451" s="12"/>
      <c r="B1451" s="44"/>
      <c r="C1451" s="12"/>
      <c r="D1451" s="12"/>
    </row>
    <row r="1452" spans="1:4">
      <c r="A1452" s="12"/>
      <c r="B1452" s="44"/>
      <c r="C1452" s="12"/>
      <c r="D1452" s="12"/>
    </row>
    <row r="1453" spans="1:4">
      <c r="A1453" s="12"/>
      <c r="B1453" s="44"/>
      <c r="C1453" s="12"/>
      <c r="D1453" s="12"/>
    </row>
    <row r="1454" spans="1:4">
      <c r="A1454" s="12"/>
      <c r="B1454" s="44"/>
      <c r="C1454" s="12"/>
      <c r="D1454" s="12"/>
    </row>
    <row r="1455" spans="1:4">
      <c r="A1455" s="12"/>
      <c r="B1455" s="44"/>
      <c r="C1455" s="12"/>
      <c r="D1455" s="12"/>
    </row>
    <row r="1456" spans="1:4">
      <c r="A1456" s="12"/>
      <c r="B1456" s="44"/>
      <c r="C1456" s="12"/>
      <c r="D1456" s="12"/>
    </row>
    <row r="1457" spans="1:4">
      <c r="A1457" s="12"/>
      <c r="B1457" s="44"/>
      <c r="C1457" s="12"/>
      <c r="D1457" s="12"/>
    </row>
    <row r="1458" spans="1:4">
      <c r="A1458" s="12"/>
      <c r="B1458" s="44"/>
      <c r="C1458" s="12"/>
      <c r="D1458" s="12"/>
    </row>
    <row r="1459" spans="1:4">
      <c r="A1459" s="12"/>
      <c r="B1459" s="44"/>
      <c r="C1459" s="12"/>
      <c r="D1459" s="12"/>
    </row>
    <row r="1460" spans="1:4">
      <c r="A1460" s="12"/>
      <c r="B1460" s="44"/>
      <c r="C1460" s="12"/>
      <c r="D1460" s="12"/>
    </row>
    <row r="1461" spans="1:4">
      <c r="A1461" s="12"/>
      <c r="B1461" s="44"/>
      <c r="C1461" s="12"/>
      <c r="D1461" s="12"/>
    </row>
    <row r="1462" spans="1:4">
      <c r="A1462" s="12"/>
      <c r="B1462" s="44"/>
      <c r="C1462" s="12"/>
      <c r="D1462" s="12"/>
    </row>
    <row r="1463" spans="1:4">
      <c r="A1463" s="12"/>
      <c r="B1463" s="44"/>
      <c r="C1463" s="12"/>
      <c r="D1463" s="12"/>
    </row>
    <row r="1464" spans="1:4">
      <c r="A1464" s="12"/>
      <c r="B1464" s="44"/>
      <c r="C1464" s="12"/>
      <c r="D1464" s="12"/>
    </row>
    <row r="1465" spans="1:4">
      <c r="A1465" s="12"/>
      <c r="B1465" s="44"/>
      <c r="C1465" s="12"/>
      <c r="D1465" s="12"/>
    </row>
    <row r="1466" spans="1:4">
      <c r="A1466" s="12"/>
      <c r="B1466" s="44"/>
      <c r="C1466" s="12"/>
      <c r="D1466" s="12"/>
    </row>
    <row r="1467" spans="1:4">
      <c r="A1467" s="12"/>
      <c r="B1467" s="44"/>
      <c r="C1467" s="12"/>
      <c r="D1467" s="12"/>
    </row>
    <row r="1468" spans="1:4">
      <c r="A1468" s="12"/>
      <c r="B1468" s="44"/>
      <c r="C1468" s="12"/>
      <c r="D1468" s="12"/>
    </row>
    <row r="1469" spans="1:4">
      <c r="A1469" s="12"/>
      <c r="B1469" s="44"/>
      <c r="C1469" s="12"/>
      <c r="D1469" s="12"/>
    </row>
    <row r="1470" spans="1:4">
      <c r="A1470" s="12"/>
      <c r="B1470" s="44"/>
      <c r="C1470" s="12"/>
      <c r="D1470" s="12"/>
    </row>
    <row r="1471" spans="1:4">
      <c r="A1471" s="12"/>
      <c r="B1471" s="44"/>
      <c r="C1471" s="12"/>
      <c r="D1471" s="12"/>
    </row>
    <row r="1472" spans="1:4">
      <c r="A1472" s="12"/>
      <c r="B1472" s="44"/>
      <c r="C1472" s="12"/>
      <c r="D1472" s="12"/>
    </row>
    <row r="1473" spans="1:4">
      <c r="A1473" s="12"/>
      <c r="B1473" s="44"/>
      <c r="C1473" s="12"/>
      <c r="D1473" s="12"/>
    </row>
    <row r="1474" spans="1:4">
      <c r="A1474" s="12"/>
      <c r="B1474" s="44"/>
      <c r="C1474" s="12"/>
      <c r="D1474" s="12"/>
    </row>
    <row r="1475" spans="1:4">
      <c r="A1475" s="12"/>
      <c r="B1475" s="44"/>
      <c r="C1475" s="12"/>
      <c r="D1475" s="12"/>
    </row>
    <row r="1476" spans="1:4">
      <c r="A1476" s="12"/>
      <c r="B1476" s="44"/>
      <c r="C1476" s="12"/>
      <c r="D1476" s="12"/>
    </row>
    <row r="1477" spans="1:4">
      <c r="A1477" s="12"/>
      <c r="B1477" s="44"/>
      <c r="C1477" s="12"/>
      <c r="D1477" s="12"/>
    </row>
    <row r="1478" spans="1:4">
      <c r="A1478" s="12"/>
      <c r="B1478" s="44"/>
      <c r="C1478" s="12"/>
      <c r="D1478" s="12"/>
    </row>
    <row r="1479" spans="1:4">
      <c r="A1479" s="12"/>
      <c r="B1479" s="44"/>
      <c r="C1479" s="12"/>
      <c r="D1479" s="12"/>
    </row>
    <row r="1480" spans="1:4">
      <c r="A1480" s="12"/>
      <c r="B1480" s="44"/>
      <c r="C1480" s="12"/>
      <c r="D1480" s="12"/>
    </row>
    <row r="1481" spans="1:4">
      <c r="A1481" s="12"/>
      <c r="B1481" s="44"/>
      <c r="C1481" s="12"/>
      <c r="D1481" s="12"/>
    </row>
    <row r="1482" spans="1:4">
      <c r="A1482" s="12"/>
      <c r="B1482" s="44"/>
      <c r="C1482" s="12"/>
      <c r="D1482" s="12"/>
    </row>
    <row r="1483" spans="1:4">
      <c r="A1483" s="12"/>
      <c r="B1483" s="44"/>
      <c r="C1483" s="12"/>
      <c r="D1483" s="12"/>
    </row>
    <row r="1484" spans="1:4">
      <c r="A1484" s="12"/>
      <c r="B1484" s="44"/>
      <c r="C1484" s="12"/>
      <c r="D1484" s="12"/>
    </row>
    <row r="1485" spans="1:4">
      <c r="A1485" s="12"/>
      <c r="B1485" s="44"/>
      <c r="C1485" s="12"/>
      <c r="D1485" s="12"/>
    </row>
    <row r="1486" spans="1:4">
      <c r="A1486" s="12"/>
      <c r="B1486" s="44"/>
      <c r="C1486" s="12"/>
      <c r="D1486" s="12"/>
    </row>
    <row r="1487" spans="1:4">
      <c r="A1487" s="12"/>
      <c r="B1487" s="44"/>
      <c r="C1487" s="12"/>
      <c r="D1487" s="12"/>
    </row>
    <row r="1488" spans="1:4">
      <c r="A1488" s="12"/>
      <c r="B1488" s="44"/>
      <c r="C1488" s="12"/>
      <c r="D1488" s="12"/>
    </row>
    <row r="1489" spans="1:4">
      <c r="A1489" s="12"/>
      <c r="B1489" s="44"/>
      <c r="C1489" s="12"/>
      <c r="D1489" s="12"/>
    </row>
    <row r="1490" spans="1:4">
      <c r="A1490" s="12"/>
      <c r="B1490" s="44"/>
      <c r="C1490" s="12"/>
      <c r="D1490" s="12"/>
    </row>
    <row r="1491" spans="1:4">
      <c r="A1491" s="12"/>
      <c r="B1491" s="44"/>
      <c r="C1491" s="12"/>
      <c r="D1491" s="12"/>
    </row>
    <row r="1492" spans="1:4">
      <c r="A1492" s="12"/>
      <c r="B1492" s="44"/>
      <c r="C1492" s="12"/>
      <c r="D1492" s="12"/>
    </row>
    <row r="1493" spans="1:4">
      <c r="A1493" s="12"/>
      <c r="B1493" s="44"/>
      <c r="C1493" s="12"/>
      <c r="D1493" s="12"/>
    </row>
    <row r="1494" spans="1:4">
      <c r="A1494" s="12"/>
      <c r="B1494" s="44"/>
      <c r="C1494" s="12"/>
      <c r="D1494" s="12"/>
    </row>
    <row r="1495" spans="1:4">
      <c r="A1495" s="12"/>
      <c r="B1495" s="44"/>
      <c r="C1495" s="12"/>
      <c r="D1495" s="12"/>
    </row>
    <row r="1496" spans="1:4">
      <c r="A1496" s="12"/>
      <c r="B1496" s="44"/>
      <c r="C1496" s="12"/>
      <c r="D1496" s="12"/>
    </row>
    <row r="1497" spans="1:4">
      <c r="A1497" s="12"/>
      <c r="B1497" s="44"/>
      <c r="C1497" s="12"/>
      <c r="D1497" s="12"/>
    </row>
    <row r="1498" spans="1:4">
      <c r="A1498" s="12"/>
      <c r="B1498" s="44"/>
      <c r="C1498" s="12"/>
      <c r="D1498" s="12"/>
    </row>
    <row r="1499" spans="1:4">
      <c r="A1499" s="12"/>
      <c r="B1499" s="44"/>
      <c r="C1499" s="12"/>
      <c r="D1499" s="12"/>
    </row>
    <row r="1500" spans="1:4">
      <c r="A1500" s="12"/>
      <c r="B1500" s="44"/>
      <c r="C1500" s="12"/>
      <c r="D1500" s="12"/>
    </row>
    <row r="1501" spans="1:4">
      <c r="A1501" s="12"/>
      <c r="B1501" s="44"/>
      <c r="C1501" s="12"/>
      <c r="D1501" s="12"/>
    </row>
    <row r="1502" spans="1:4">
      <c r="A1502" s="12"/>
      <c r="B1502" s="44"/>
      <c r="C1502" s="12"/>
      <c r="D1502" s="12"/>
    </row>
    <row r="1503" spans="1:4">
      <c r="A1503" s="12"/>
      <c r="B1503" s="44"/>
      <c r="C1503" s="12"/>
      <c r="D1503" s="12"/>
    </row>
    <row r="1504" spans="1:4">
      <c r="A1504" s="12"/>
      <c r="B1504" s="44"/>
      <c r="C1504" s="12"/>
      <c r="D1504" s="12"/>
    </row>
    <row r="1505" spans="1:4">
      <c r="A1505" s="12"/>
      <c r="B1505" s="44"/>
      <c r="C1505" s="12"/>
      <c r="D1505" s="12"/>
    </row>
    <row r="1506" spans="1:4">
      <c r="A1506" s="12"/>
      <c r="B1506" s="44"/>
      <c r="C1506" s="12"/>
      <c r="D1506" s="12"/>
    </row>
    <row r="1507" spans="1:4">
      <c r="A1507" s="12"/>
      <c r="B1507" s="44"/>
      <c r="C1507" s="12"/>
      <c r="D1507" s="12"/>
    </row>
    <row r="1508" spans="1:4">
      <c r="A1508" s="12"/>
      <c r="B1508" s="44"/>
      <c r="C1508" s="12"/>
      <c r="D1508" s="12"/>
    </row>
    <row r="1509" spans="1:4">
      <c r="A1509" s="12"/>
      <c r="B1509" s="44"/>
      <c r="C1509" s="12"/>
      <c r="D1509" s="12"/>
    </row>
    <row r="1510" spans="1:4">
      <c r="A1510" s="12"/>
      <c r="B1510" s="44"/>
      <c r="C1510" s="12"/>
      <c r="D1510" s="12"/>
    </row>
    <row r="1511" spans="1:4">
      <c r="A1511" s="12"/>
      <c r="B1511" s="44"/>
      <c r="C1511" s="12"/>
      <c r="D1511" s="12"/>
    </row>
    <row r="1512" spans="1:4">
      <c r="A1512" s="12"/>
      <c r="B1512" s="44"/>
      <c r="C1512" s="12"/>
      <c r="D1512" s="12"/>
    </row>
    <row r="1513" spans="1:4">
      <c r="A1513" s="12"/>
      <c r="B1513" s="44"/>
      <c r="C1513" s="12"/>
      <c r="D1513" s="12"/>
    </row>
    <row r="1514" spans="1:4">
      <c r="A1514" s="12"/>
      <c r="B1514" s="44"/>
      <c r="C1514" s="12"/>
      <c r="D1514" s="12"/>
    </row>
    <row r="1515" spans="1:4">
      <c r="A1515" s="12"/>
      <c r="B1515" s="44"/>
      <c r="C1515" s="12"/>
      <c r="D1515" s="12"/>
    </row>
    <row r="1516" spans="1:4">
      <c r="A1516" s="12"/>
      <c r="B1516" s="44"/>
      <c r="C1516" s="12"/>
      <c r="D1516" s="12"/>
    </row>
    <row r="1517" spans="1:4">
      <c r="A1517" s="12"/>
      <c r="B1517" s="44"/>
      <c r="C1517" s="12"/>
      <c r="D1517" s="12"/>
    </row>
    <row r="1518" spans="1:4">
      <c r="A1518" s="12"/>
      <c r="B1518" s="44"/>
      <c r="C1518" s="12"/>
      <c r="D1518" s="12"/>
    </row>
    <row r="1519" spans="1:4">
      <c r="A1519" s="12"/>
      <c r="B1519" s="44"/>
      <c r="C1519" s="12"/>
      <c r="D1519" s="12"/>
    </row>
    <row r="1520" spans="1:4">
      <c r="A1520" s="12"/>
      <c r="B1520" s="44"/>
      <c r="C1520" s="12"/>
      <c r="D1520" s="12"/>
    </row>
    <row r="1521" spans="1:4">
      <c r="A1521" s="12"/>
      <c r="B1521" s="44"/>
      <c r="C1521" s="12"/>
      <c r="D1521" s="12"/>
    </row>
    <row r="1522" spans="1:4">
      <c r="A1522" s="12"/>
      <c r="B1522" s="44"/>
      <c r="C1522" s="12"/>
      <c r="D1522" s="12"/>
    </row>
    <row r="1523" spans="1:4">
      <c r="A1523" s="12"/>
      <c r="B1523" s="44"/>
      <c r="C1523" s="12"/>
      <c r="D1523" s="12"/>
    </row>
    <row r="1524" spans="1:4">
      <c r="A1524" s="12"/>
      <c r="B1524" s="44"/>
      <c r="C1524" s="12"/>
      <c r="D1524" s="12"/>
    </row>
    <row r="1525" spans="1:4">
      <c r="A1525" s="12"/>
      <c r="B1525" s="44"/>
      <c r="C1525" s="12"/>
      <c r="D1525" s="12"/>
    </row>
    <row r="1526" spans="1:4">
      <c r="A1526" s="12"/>
      <c r="B1526" s="44"/>
      <c r="C1526" s="12"/>
      <c r="D1526" s="12"/>
    </row>
    <row r="1527" spans="1:4">
      <c r="A1527" s="12"/>
      <c r="B1527" s="44"/>
      <c r="C1527" s="12"/>
      <c r="D1527" s="12"/>
    </row>
    <row r="1528" spans="1:4">
      <c r="A1528" s="12"/>
      <c r="B1528" s="44"/>
      <c r="C1528" s="12"/>
      <c r="D1528" s="12"/>
    </row>
    <row r="1529" spans="1:4">
      <c r="A1529" s="12"/>
      <c r="B1529" s="44"/>
      <c r="C1529" s="12"/>
      <c r="D1529" s="12"/>
    </row>
    <row r="1530" spans="1:4">
      <c r="A1530" s="12"/>
      <c r="B1530" s="44"/>
      <c r="C1530" s="12"/>
      <c r="D1530" s="12"/>
    </row>
    <row r="1531" spans="1:4">
      <c r="A1531" s="12"/>
      <c r="B1531" s="44"/>
      <c r="C1531" s="12"/>
      <c r="D1531" s="12"/>
    </row>
    <row r="1532" spans="1:4">
      <c r="A1532" s="12"/>
      <c r="B1532" s="44"/>
      <c r="C1532" s="12"/>
      <c r="D1532" s="12"/>
    </row>
    <row r="1533" spans="1:4">
      <c r="A1533" s="12"/>
      <c r="B1533" s="44"/>
      <c r="C1533" s="12"/>
      <c r="D1533" s="12"/>
    </row>
    <row r="1534" spans="1:4">
      <c r="A1534" s="12"/>
      <c r="B1534" s="44"/>
      <c r="C1534" s="12"/>
      <c r="D1534" s="12"/>
    </row>
    <row r="1535" spans="1:4">
      <c r="A1535" s="12"/>
      <c r="B1535" s="44"/>
      <c r="C1535" s="12"/>
      <c r="D1535" s="12"/>
    </row>
    <row r="1536" spans="1:4">
      <c r="A1536" s="12"/>
      <c r="B1536" s="44"/>
      <c r="C1536" s="12"/>
      <c r="D1536" s="12"/>
    </row>
    <row r="1537" spans="1:4">
      <c r="A1537" s="12"/>
      <c r="B1537" s="44"/>
      <c r="C1537" s="12"/>
      <c r="D1537" s="12"/>
    </row>
    <row r="1538" spans="1:4">
      <c r="A1538" s="12"/>
      <c r="B1538" s="44"/>
      <c r="C1538" s="12"/>
      <c r="D1538" s="12"/>
    </row>
    <row r="1539" spans="1:4">
      <c r="A1539" s="12"/>
      <c r="B1539" s="44"/>
      <c r="C1539" s="12"/>
      <c r="D1539" s="12"/>
    </row>
    <row r="1540" spans="1:4">
      <c r="A1540" s="12"/>
      <c r="B1540" s="44"/>
      <c r="C1540" s="12"/>
      <c r="D1540" s="12"/>
    </row>
    <row r="1541" spans="1:4">
      <c r="A1541" s="12"/>
      <c r="B1541" s="44"/>
      <c r="C1541" s="12"/>
      <c r="D1541" s="12"/>
    </row>
    <row r="1542" spans="1:4">
      <c r="A1542" s="12"/>
      <c r="B1542" s="44"/>
      <c r="C1542" s="12"/>
      <c r="D1542" s="12"/>
    </row>
    <row r="1543" spans="1:4">
      <c r="A1543" s="12"/>
      <c r="B1543" s="44"/>
      <c r="C1543" s="12"/>
      <c r="D1543" s="12"/>
    </row>
    <row r="1544" spans="1:4">
      <c r="A1544" s="12"/>
      <c r="B1544" s="44"/>
      <c r="C1544" s="12"/>
      <c r="D1544" s="12"/>
    </row>
    <row r="1545" spans="1:4">
      <c r="A1545" s="12"/>
      <c r="B1545" s="44"/>
      <c r="C1545" s="12"/>
      <c r="D1545" s="12"/>
    </row>
    <row r="1546" spans="1:4">
      <c r="A1546" s="12"/>
      <c r="B1546" s="44"/>
      <c r="C1546" s="12"/>
      <c r="D1546" s="12"/>
    </row>
    <row r="1547" spans="1:4">
      <c r="A1547" s="12"/>
      <c r="B1547" s="44"/>
      <c r="C1547" s="12"/>
      <c r="D1547" s="12"/>
    </row>
    <row r="1548" spans="1:4">
      <c r="A1548" s="12"/>
      <c r="B1548" s="44"/>
      <c r="C1548" s="12"/>
      <c r="D1548" s="12"/>
    </row>
    <row r="1549" spans="1:4">
      <c r="A1549" s="12"/>
      <c r="B1549" s="44"/>
      <c r="C1549" s="12"/>
      <c r="D1549" s="12"/>
    </row>
    <row r="1550" spans="1:4">
      <c r="A1550" s="12"/>
      <c r="B1550" s="44"/>
      <c r="C1550" s="12"/>
      <c r="D1550" s="12"/>
    </row>
    <row r="1551" spans="1:4">
      <c r="A1551" s="12"/>
      <c r="B1551" s="44"/>
      <c r="C1551" s="12"/>
      <c r="D1551" s="12"/>
    </row>
    <row r="1552" spans="1:4">
      <c r="A1552" s="12"/>
      <c r="B1552" s="44"/>
      <c r="C1552" s="12"/>
      <c r="D1552" s="12"/>
    </row>
    <row r="1553" spans="1:4">
      <c r="A1553" s="12"/>
      <c r="B1553" s="44"/>
      <c r="C1553" s="12"/>
      <c r="D1553" s="12"/>
    </row>
    <row r="1554" spans="1:4">
      <c r="A1554" s="12"/>
      <c r="B1554" s="44"/>
      <c r="C1554" s="12"/>
      <c r="D1554" s="12"/>
    </row>
    <row r="1555" spans="1:4">
      <c r="A1555" s="12"/>
      <c r="B1555" s="44"/>
      <c r="C1555" s="12"/>
      <c r="D1555" s="12"/>
    </row>
    <row r="1556" spans="1:4">
      <c r="A1556" s="12"/>
      <c r="B1556" s="44"/>
      <c r="C1556" s="12"/>
      <c r="D1556" s="12"/>
    </row>
    <row r="1557" spans="1:4">
      <c r="A1557" s="12"/>
      <c r="B1557" s="44"/>
      <c r="C1557" s="12"/>
      <c r="D1557" s="12"/>
    </row>
    <row r="1558" spans="1:4">
      <c r="A1558" s="12"/>
      <c r="B1558" s="44"/>
      <c r="C1558" s="12"/>
      <c r="D1558" s="12"/>
    </row>
    <row r="1559" spans="1:4">
      <c r="A1559" s="12"/>
      <c r="B1559" s="44"/>
      <c r="C1559" s="12"/>
      <c r="D1559" s="12"/>
    </row>
    <row r="1560" spans="1:4">
      <c r="A1560" s="12"/>
      <c r="B1560" s="44"/>
      <c r="C1560" s="12"/>
      <c r="D1560" s="12"/>
    </row>
    <row r="1561" spans="1:4">
      <c r="A1561" s="12"/>
      <c r="B1561" s="44"/>
      <c r="C1561" s="12"/>
      <c r="D1561" s="12"/>
    </row>
    <row r="1562" spans="1:4">
      <c r="A1562" s="12"/>
      <c r="B1562" s="44"/>
      <c r="C1562" s="12"/>
      <c r="D1562" s="12"/>
    </row>
    <row r="1563" spans="1:4">
      <c r="A1563" s="12"/>
      <c r="B1563" s="44"/>
      <c r="C1563" s="12"/>
      <c r="D1563" s="12"/>
    </row>
    <row r="1564" spans="1:4">
      <c r="A1564" s="12"/>
      <c r="B1564" s="44"/>
      <c r="C1564" s="12"/>
      <c r="D1564" s="12"/>
    </row>
    <row r="1565" spans="1:4">
      <c r="A1565" s="12"/>
      <c r="B1565" s="44"/>
      <c r="C1565" s="12"/>
      <c r="D1565" s="12"/>
    </row>
    <row r="1566" spans="1:4">
      <c r="A1566" s="12"/>
      <c r="B1566" s="44"/>
      <c r="C1566" s="12"/>
      <c r="D1566" s="12"/>
    </row>
    <row r="1567" spans="1:4">
      <c r="A1567" s="12"/>
      <c r="B1567" s="44"/>
      <c r="C1567" s="12"/>
      <c r="D1567" s="12"/>
    </row>
    <row r="1568" spans="1:4">
      <c r="A1568" s="12"/>
      <c r="B1568" s="44"/>
      <c r="C1568" s="12"/>
      <c r="D1568" s="12"/>
    </row>
    <row r="1569" spans="1:4">
      <c r="A1569" s="12"/>
      <c r="B1569" s="44"/>
      <c r="C1569" s="12"/>
      <c r="D1569" s="12"/>
    </row>
    <row r="1570" spans="1:4">
      <c r="A1570" s="12"/>
      <c r="B1570" s="44"/>
      <c r="C1570" s="12"/>
      <c r="D1570" s="12"/>
    </row>
    <row r="1571" spans="1:4">
      <c r="A1571" s="12"/>
      <c r="B1571" s="44"/>
      <c r="C1571" s="12"/>
      <c r="D1571" s="12"/>
    </row>
    <row r="1572" spans="1:4">
      <c r="A1572" s="12"/>
      <c r="B1572" s="44"/>
      <c r="C1572" s="12"/>
      <c r="D1572" s="12"/>
    </row>
    <row r="1573" spans="1:4">
      <c r="A1573" s="12"/>
      <c r="B1573" s="44"/>
      <c r="C1573" s="12"/>
      <c r="D1573" s="12"/>
    </row>
    <row r="1574" spans="1:4">
      <c r="A1574" s="12"/>
      <c r="B1574" s="44"/>
      <c r="C1574" s="12"/>
      <c r="D1574" s="12"/>
    </row>
    <row r="1575" spans="1:4">
      <c r="A1575" s="12"/>
      <c r="B1575" s="44"/>
      <c r="C1575" s="12"/>
      <c r="D1575" s="12"/>
    </row>
    <row r="1576" spans="1:4">
      <c r="A1576" s="12"/>
      <c r="B1576" s="44"/>
      <c r="C1576" s="12"/>
      <c r="D1576" s="12"/>
    </row>
    <row r="1577" spans="1:4">
      <c r="A1577" s="12"/>
      <c r="B1577" s="44"/>
      <c r="C1577" s="12"/>
      <c r="D1577" s="12"/>
    </row>
    <row r="1578" spans="1:4">
      <c r="A1578" s="12"/>
      <c r="B1578" s="44"/>
      <c r="C1578" s="12"/>
      <c r="D1578" s="12"/>
    </row>
    <row r="1579" spans="1:4">
      <c r="A1579" s="12"/>
      <c r="B1579" s="44"/>
      <c r="C1579" s="12"/>
      <c r="D1579" s="12"/>
    </row>
    <row r="1580" spans="1:4">
      <c r="A1580" s="12"/>
      <c r="B1580" s="44"/>
      <c r="C1580" s="12"/>
      <c r="D1580" s="12"/>
    </row>
    <row r="1581" spans="1:4">
      <c r="A1581" s="12"/>
      <c r="B1581" s="44"/>
      <c r="C1581" s="12"/>
      <c r="D1581" s="12"/>
    </row>
    <row r="1582" spans="1:4">
      <c r="A1582" s="12"/>
      <c r="B1582" s="44"/>
      <c r="C1582" s="12"/>
      <c r="D1582" s="12"/>
    </row>
    <row r="1583" spans="1:4">
      <c r="A1583" s="12"/>
      <c r="B1583" s="44"/>
      <c r="C1583" s="12"/>
      <c r="D1583" s="12"/>
    </row>
    <row r="1584" spans="1:4">
      <c r="A1584" s="12"/>
      <c r="B1584" s="44"/>
      <c r="C1584" s="12"/>
      <c r="D1584" s="12"/>
    </row>
    <row r="1585" spans="1:4">
      <c r="A1585" s="12"/>
      <c r="B1585" s="44"/>
      <c r="C1585" s="12"/>
      <c r="D1585" s="12"/>
    </row>
    <row r="1586" spans="1:4">
      <c r="A1586" s="12"/>
      <c r="B1586" s="44"/>
      <c r="C1586" s="12"/>
      <c r="D1586" s="12"/>
    </row>
    <row r="1587" spans="1:4">
      <c r="A1587" s="12"/>
      <c r="B1587" s="44"/>
      <c r="C1587" s="12"/>
      <c r="D1587" s="12"/>
    </row>
    <row r="1588" spans="1:4">
      <c r="A1588" s="12"/>
      <c r="B1588" s="44"/>
      <c r="C1588" s="12"/>
      <c r="D1588" s="12"/>
    </row>
    <row r="1589" spans="1:4">
      <c r="A1589" s="12"/>
      <c r="B1589" s="44"/>
      <c r="C1589" s="12"/>
      <c r="D1589" s="12"/>
    </row>
    <row r="1590" spans="1:4">
      <c r="A1590" s="12"/>
      <c r="B1590" s="44"/>
      <c r="C1590" s="12"/>
      <c r="D1590" s="12"/>
    </row>
    <row r="1591" spans="1:4">
      <c r="A1591" s="12"/>
      <c r="B1591" s="44"/>
      <c r="C1591" s="12"/>
      <c r="D1591" s="12"/>
    </row>
    <row r="1592" spans="1:4">
      <c r="A1592" s="12"/>
      <c r="B1592" s="44"/>
      <c r="C1592" s="12"/>
      <c r="D1592" s="12"/>
    </row>
    <row r="1593" spans="1:4">
      <c r="A1593" s="12"/>
      <c r="B1593" s="44"/>
      <c r="C1593" s="12"/>
      <c r="D1593" s="12"/>
    </row>
    <row r="1594" spans="1:4">
      <c r="A1594" s="12"/>
      <c r="B1594" s="44"/>
      <c r="C1594" s="12"/>
      <c r="D1594" s="12"/>
    </row>
    <row r="1595" spans="1:4">
      <c r="A1595" s="12"/>
      <c r="B1595" s="44"/>
      <c r="C1595" s="12"/>
      <c r="D1595" s="12"/>
    </row>
    <row r="1596" spans="1:4">
      <c r="A1596" s="12"/>
      <c r="B1596" s="44"/>
      <c r="C1596" s="12"/>
      <c r="D1596" s="12"/>
    </row>
    <row r="1597" spans="1:4">
      <c r="A1597" s="12"/>
      <c r="B1597" s="44"/>
      <c r="C1597" s="12"/>
      <c r="D1597" s="12"/>
    </row>
    <row r="1598" spans="1:4">
      <c r="A1598" s="12"/>
      <c r="B1598" s="44"/>
      <c r="C1598" s="12"/>
      <c r="D1598" s="12"/>
    </row>
    <row r="1599" spans="1:4">
      <c r="A1599" s="12"/>
      <c r="B1599" s="44"/>
      <c r="C1599" s="12"/>
      <c r="D1599" s="12"/>
    </row>
    <row r="1600" spans="1:4">
      <c r="A1600" s="12"/>
      <c r="B1600" s="44"/>
      <c r="C1600" s="12"/>
      <c r="D1600" s="12"/>
    </row>
    <row r="1601" spans="1:4">
      <c r="A1601" s="12"/>
      <c r="B1601" s="44"/>
      <c r="C1601" s="12"/>
      <c r="D1601" s="12"/>
    </row>
    <row r="1602" spans="1:4">
      <c r="A1602" s="12"/>
      <c r="B1602" s="44"/>
      <c r="C1602" s="12"/>
      <c r="D1602" s="12"/>
    </row>
    <row r="1603" spans="1:4">
      <c r="A1603" s="12"/>
      <c r="B1603" s="44"/>
      <c r="C1603" s="12"/>
      <c r="D1603" s="12"/>
    </row>
    <row r="1604" spans="1:4">
      <c r="A1604" s="12"/>
      <c r="B1604" s="44"/>
      <c r="C1604" s="12"/>
      <c r="D1604" s="12"/>
    </row>
    <row r="1605" spans="1:4">
      <c r="A1605" s="12"/>
      <c r="B1605" s="44"/>
      <c r="C1605" s="12"/>
      <c r="D1605" s="12"/>
    </row>
    <row r="1606" spans="1:4">
      <c r="A1606" s="12"/>
      <c r="B1606" s="44"/>
      <c r="C1606" s="12"/>
      <c r="D1606" s="12"/>
    </row>
    <row r="1607" spans="1:4">
      <c r="A1607" s="12"/>
      <c r="B1607" s="44"/>
      <c r="C1607" s="12"/>
      <c r="D1607" s="12"/>
    </row>
    <row r="1608" spans="1:4">
      <c r="A1608" s="12"/>
      <c r="B1608" s="44"/>
      <c r="C1608" s="12"/>
      <c r="D1608" s="12"/>
    </row>
    <row r="1609" spans="1:4">
      <c r="A1609" s="12"/>
      <c r="B1609" s="44"/>
      <c r="C1609" s="12"/>
      <c r="D1609" s="12"/>
    </row>
    <row r="1610" spans="1:4">
      <c r="A1610" s="12"/>
      <c r="B1610" s="44"/>
      <c r="C1610" s="12"/>
      <c r="D1610" s="12"/>
    </row>
    <row r="1611" spans="1:4">
      <c r="A1611" s="12"/>
      <c r="B1611" s="44"/>
      <c r="C1611" s="12"/>
      <c r="D1611" s="12"/>
    </row>
    <row r="1612" spans="1:4">
      <c r="A1612" s="12"/>
      <c r="B1612" s="44"/>
      <c r="C1612" s="12"/>
      <c r="D1612" s="12"/>
    </row>
    <row r="1613" spans="1:4">
      <c r="A1613" s="12"/>
      <c r="B1613" s="44"/>
      <c r="C1613" s="12"/>
      <c r="D1613" s="12"/>
    </row>
    <row r="1614" spans="1:4">
      <c r="A1614" s="12"/>
      <c r="B1614" s="44"/>
      <c r="C1614" s="12"/>
      <c r="D1614" s="12"/>
    </row>
    <row r="1615" spans="1:4">
      <c r="A1615" s="12"/>
      <c r="B1615" s="44"/>
      <c r="C1615" s="12"/>
      <c r="D1615" s="12"/>
    </row>
    <row r="1616" spans="1:4">
      <c r="A1616" s="12"/>
      <c r="B1616" s="44"/>
      <c r="C1616" s="12"/>
      <c r="D1616" s="12"/>
    </row>
    <row r="1617" spans="1:4">
      <c r="A1617" s="12"/>
      <c r="B1617" s="44"/>
      <c r="C1617" s="12"/>
      <c r="D1617" s="12"/>
    </row>
    <row r="1618" spans="1:4">
      <c r="A1618" s="12"/>
      <c r="B1618" s="44"/>
      <c r="C1618" s="12"/>
      <c r="D1618" s="12"/>
    </row>
    <row r="1619" spans="1:4">
      <c r="A1619" s="12"/>
      <c r="B1619" s="44"/>
      <c r="C1619" s="12"/>
      <c r="D1619" s="12"/>
    </row>
    <row r="1620" spans="1:4">
      <c r="A1620" s="12"/>
      <c r="B1620" s="44"/>
      <c r="C1620" s="12"/>
      <c r="D1620" s="12"/>
    </row>
    <row r="1621" spans="1:4">
      <c r="A1621" s="12"/>
      <c r="B1621" s="44"/>
      <c r="C1621" s="12"/>
      <c r="D1621" s="12"/>
    </row>
    <row r="1622" spans="1:4">
      <c r="A1622" s="12"/>
      <c r="B1622" s="44"/>
      <c r="C1622" s="12"/>
      <c r="D1622" s="12"/>
    </row>
    <row r="1623" spans="1:4">
      <c r="A1623" s="12"/>
      <c r="B1623" s="44"/>
      <c r="C1623" s="12"/>
      <c r="D1623" s="12"/>
    </row>
    <row r="1624" spans="1:4">
      <c r="A1624" s="12"/>
      <c r="B1624" s="44"/>
      <c r="C1624" s="12"/>
      <c r="D1624" s="12"/>
    </row>
    <row r="1625" spans="1:4">
      <c r="A1625" s="12"/>
      <c r="B1625" s="44"/>
      <c r="C1625" s="12"/>
      <c r="D1625" s="12"/>
    </row>
    <row r="1626" spans="1:4">
      <c r="A1626" s="12"/>
      <c r="B1626" s="44"/>
      <c r="C1626" s="12"/>
      <c r="D1626" s="12"/>
    </row>
    <row r="1627" spans="1:4">
      <c r="A1627" s="12"/>
      <c r="B1627" s="44"/>
      <c r="C1627" s="12"/>
      <c r="D1627" s="12"/>
    </row>
    <row r="1628" spans="1:4">
      <c r="A1628" s="12"/>
      <c r="B1628" s="44"/>
      <c r="C1628" s="12"/>
      <c r="D1628" s="12"/>
    </row>
    <row r="1629" spans="1:4">
      <c r="A1629" s="12"/>
      <c r="B1629" s="44"/>
      <c r="C1629" s="12"/>
      <c r="D1629" s="12"/>
    </row>
    <row r="1630" spans="1:4">
      <c r="A1630" s="12"/>
      <c r="B1630" s="44"/>
      <c r="C1630" s="12"/>
      <c r="D1630" s="12"/>
    </row>
    <row r="1631" spans="1:4">
      <c r="A1631" s="12"/>
      <c r="B1631" s="44"/>
      <c r="C1631" s="12"/>
      <c r="D1631" s="12"/>
    </row>
    <row r="1632" spans="1:4">
      <c r="A1632" s="12"/>
      <c r="B1632" s="44"/>
      <c r="C1632" s="12"/>
      <c r="D1632" s="12"/>
    </row>
    <row r="1633" spans="1:4">
      <c r="A1633" s="12"/>
      <c r="B1633" s="44"/>
      <c r="C1633" s="12"/>
      <c r="D1633" s="12"/>
    </row>
    <row r="1634" spans="1:4">
      <c r="A1634" s="12"/>
      <c r="B1634" s="44"/>
      <c r="C1634" s="12"/>
      <c r="D1634" s="12"/>
    </row>
    <row r="1635" spans="1:4">
      <c r="A1635" s="12"/>
      <c r="B1635" s="44"/>
      <c r="C1635" s="12"/>
      <c r="D1635" s="12"/>
    </row>
    <row r="1636" spans="1:4">
      <c r="A1636" s="12"/>
      <c r="B1636" s="44"/>
      <c r="C1636" s="12"/>
      <c r="D1636" s="12"/>
    </row>
    <row r="1637" spans="1:4">
      <c r="A1637" s="12"/>
      <c r="B1637" s="44"/>
      <c r="C1637" s="12"/>
      <c r="D1637" s="12"/>
    </row>
    <row r="1638" spans="1:4">
      <c r="A1638" s="12"/>
      <c r="B1638" s="44"/>
      <c r="C1638" s="12"/>
      <c r="D1638" s="12"/>
    </row>
    <row r="1639" spans="1:4">
      <c r="A1639" s="12"/>
      <c r="B1639" s="44"/>
      <c r="C1639" s="12"/>
      <c r="D1639" s="12"/>
    </row>
    <row r="1640" spans="1:4">
      <c r="A1640" s="12"/>
      <c r="B1640" s="44"/>
      <c r="C1640" s="12"/>
      <c r="D1640" s="12"/>
    </row>
    <row r="1641" spans="1:4">
      <c r="A1641" s="12"/>
      <c r="B1641" s="44"/>
      <c r="C1641" s="12"/>
      <c r="D1641" s="12"/>
    </row>
    <row r="1642" spans="1:4">
      <c r="A1642" s="12"/>
      <c r="B1642" s="44"/>
      <c r="C1642" s="12"/>
      <c r="D1642" s="12"/>
    </row>
    <row r="1643" spans="1:4">
      <c r="A1643" s="12"/>
      <c r="B1643" s="44"/>
      <c r="C1643" s="12"/>
      <c r="D1643" s="12"/>
    </row>
    <row r="1644" spans="1:4">
      <c r="A1644" s="12"/>
      <c r="B1644" s="44"/>
      <c r="C1644" s="12"/>
      <c r="D1644" s="12"/>
    </row>
    <row r="1645" spans="1:4">
      <c r="A1645" s="12"/>
      <c r="B1645" s="44"/>
      <c r="C1645" s="12"/>
      <c r="D1645" s="12"/>
    </row>
    <row r="1646" spans="1:4">
      <c r="A1646" s="12"/>
      <c r="B1646" s="44"/>
      <c r="C1646" s="12"/>
      <c r="D1646" s="12"/>
    </row>
    <row r="1647" spans="1:4">
      <c r="A1647" s="12"/>
      <c r="B1647" s="44"/>
      <c r="C1647" s="12"/>
      <c r="D1647" s="12"/>
    </row>
    <row r="1648" spans="1:4">
      <c r="A1648" s="12"/>
      <c r="B1648" s="44"/>
      <c r="C1648" s="12"/>
      <c r="D1648" s="12"/>
    </row>
    <row r="1649" spans="1:4">
      <c r="A1649" s="12"/>
      <c r="B1649" s="44"/>
      <c r="C1649" s="12"/>
      <c r="D1649" s="12"/>
    </row>
    <row r="1650" spans="1:4">
      <c r="A1650" s="12"/>
      <c r="B1650" s="44"/>
      <c r="C1650" s="12"/>
      <c r="D1650" s="12"/>
    </row>
    <row r="1651" spans="1:4">
      <c r="A1651" s="12"/>
      <c r="B1651" s="44"/>
      <c r="C1651" s="12"/>
      <c r="D1651" s="12"/>
    </row>
    <row r="1652" spans="1:4">
      <c r="A1652" s="12"/>
      <c r="B1652" s="44"/>
      <c r="C1652" s="12"/>
      <c r="D1652" s="12"/>
    </row>
    <row r="1653" spans="1:4">
      <c r="A1653" s="12"/>
      <c r="B1653" s="44"/>
      <c r="C1653" s="12"/>
      <c r="D1653" s="12"/>
    </row>
    <row r="1654" spans="1:4">
      <c r="A1654" s="12"/>
      <c r="B1654" s="44"/>
      <c r="C1654" s="12"/>
      <c r="D1654" s="12"/>
    </row>
    <row r="1655" spans="1:4">
      <c r="A1655" s="12"/>
      <c r="B1655" s="44"/>
      <c r="C1655" s="12"/>
      <c r="D1655" s="12"/>
    </row>
    <row r="1656" spans="1:4">
      <c r="A1656" s="12"/>
      <c r="B1656" s="44"/>
      <c r="C1656" s="12"/>
      <c r="D1656" s="12"/>
    </row>
    <row r="1657" spans="1:4">
      <c r="A1657" s="12"/>
      <c r="B1657" s="44"/>
      <c r="C1657" s="12"/>
      <c r="D1657" s="12"/>
    </row>
    <row r="1658" spans="1:4">
      <c r="A1658" s="12"/>
      <c r="B1658" s="44"/>
      <c r="C1658" s="12"/>
      <c r="D1658" s="12"/>
    </row>
    <row r="1659" spans="1:4">
      <c r="A1659" s="12"/>
      <c r="B1659" s="44"/>
      <c r="C1659" s="12"/>
      <c r="D1659" s="12"/>
    </row>
    <row r="1660" spans="1:4">
      <c r="A1660" s="12"/>
      <c r="B1660" s="44"/>
      <c r="C1660" s="12"/>
      <c r="D1660" s="12"/>
    </row>
    <row r="1661" spans="1:4">
      <c r="A1661" s="12"/>
      <c r="B1661" s="44"/>
      <c r="C1661" s="12"/>
      <c r="D1661" s="12"/>
    </row>
    <row r="1662" spans="1:4">
      <c r="A1662" s="12"/>
      <c r="B1662" s="44"/>
      <c r="C1662" s="12"/>
      <c r="D1662" s="12"/>
    </row>
    <row r="1663" spans="1:4">
      <c r="A1663" s="12"/>
      <c r="B1663" s="44"/>
      <c r="C1663" s="12"/>
      <c r="D1663" s="12"/>
    </row>
    <row r="1664" spans="1:4">
      <c r="A1664" s="12"/>
      <c r="B1664" s="44"/>
      <c r="C1664" s="12"/>
      <c r="D1664" s="12"/>
    </row>
    <row r="1665" spans="1:4">
      <c r="A1665" s="12"/>
      <c r="B1665" s="44"/>
      <c r="C1665" s="12"/>
      <c r="D1665" s="12"/>
    </row>
    <row r="1666" spans="1:4">
      <c r="A1666" s="12"/>
      <c r="B1666" s="44"/>
      <c r="C1666" s="12"/>
      <c r="D1666" s="12"/>
    </row>
    <row r="1667" spans="1:4">
      <c r="A1667" s="12"/>
      <c r="B1667" s="44"/>
      <c r="C1667" s="12"/>
      <c r="D1667" s="12"/>
    </row>
    <row r="1668" spans="1:4">
      <c r="A1668" s="12"/>
      <c r="B1668" s="44"/>
      <c r="C1668" s="12"/>
      <c r="D1668" s="12"/>
    </row>
    <row r="1669" spans="1:4">
      <c r="A1669" s="12"/>
      <c r="B1669" s="44"/>
      <c r="C1669" s="12"/>
      <c r="D1669" s="12"/>
    </row>
    <row r="1670" spans="1:4">
      <c r="A1670" s="12"/>
      <c r="B1670" s="44"/>
      <c r="C1670" s="12"/>
      <c r="D1670" s="12"/>
    </row>
    <row r="1671" spans="1:4">
      <c r="A1671" s="12"/>
      <c r="B1671" s="44"/>
      <c r="C1671" s="12"/>
      <c r="D1671" s="12"/>
    </row>
    <row r="1672" spans="1:4">
      <c r="A1672" s="12"/>
      <c r="B1672" s="44"/>
      <c r="C1672" s="12"/>
      <c r="D1672" s="12"/>
    </row>
    <row r="1673" spans="1:4">
      <c r="A1673" s="12"/>
      <c r="B1673" s="44"/>
      <c r="C1673" s="12"/>
      <c r="D1673" s="12"/>
    </row>
    <row r="1674" spans="1:4">
      <c r="A1674" s="12"/>
      <c r="B1674" s="44"/>
      <c r="C1674" s="12"/>
      <c r="D1674" s="12"/>
    </row>
    <row r="1675" spans="1:4">
      <c r="A1675" s="12"/>
      <c r="B1675" s="44"/>
      <c r="C1675" s="12"/>
      <c r="D1675" s="12"/>
    </row>
    <row r="1676" spans="1:4">
      <c r="A1676" s="12"/>
      <c r="B1676" s="44"/>
      <c r="C1676" s="12"/>
      <c r="D1676" s="12"/>
    </row>
    <row r="1677" spans="1:4">
      <c r="A1677" s="12"/>
      <c r="B1677" s="44"/>
      <c r="C1677" s="12"/>
      <c r="D1677" s="12"/>
    </row>
    <row r="1678" spans="1:4">
      <c r="A1678" s="12"/>
      <c r="B1678" s="44"/>
      <c r="C1678" s="12"/>
      <c r="D1678" s="12"/>
    </row>
    <row r="1679" spans="1:4">
      <c r="A1679" s="12"/>
      <c r="B1679" s="44"/>
      <c r="C1679" s="12"/>
      <c r="D1679" s="12"/>
    </row>
    <row r="1680" spans="1:4">
      <c r="A1680" s="12"/>
      <c r="B1680" s="44"/>
      <c r="C1680" s="12"/>
      <c r="D1680" s="12"/>
    </row>
    <row r="1681" spans="1:4">
      <c r="A1681" s="12"/>
      <c r="B1681" s="44"/>
      <c r="C1681" s="12"/>
      <c r="D1681" s="12"/>
    </row>
    <row r="1682" spans="1:4">
      <c r="A1682" s="12"/>
      <c r="B1682" s="44"/>
      <c r="C1682" s="12"/>
      <c r="D1682" s="12"/>
    </row>
    <row r="1683" spans="1:4">
      <c r="A1683" s="12"/>
      <c r="B1683" s="44"/>
      <c r="C1683" s="12"/>
      <c r="D1683" s="12"/>
    </row>
    <row r="1684" spans="1:4">
      <c r="A1684" s="12"/>
      <c r="B1684" s="44"/>
      <c r="C1684" s="12"/>
      <c r="D1684" s="12"/>
    </row>
    <row r="1685" spans="1:4">
      <c r="A1685" s="12"/>
      <c r="B1685" s="44"/>
      <c r="C1685" s="12"/>
      <c r="D1685" s="12"/>
    </row>
    <row r="1686" spans="1:4">
      <c r="A1686" s="12"/>
      <c r="B1686" s="44"/>
      <c r="C1686" s="12"/>
      <c r="D1686" s="12"/>
    </row>
    <row r="1687" spans="1:4">
      <c r="A1687" s="12"/>
      <c r="B1687" s="44"/>
      <c r="C1687" s="12"/>
      <c r="D1687" s="12"/>
    </row>
    <row r="1688" spans="1:4">
      <c r="A1688" s="12"/>
      <c r="B1688" s="44"/>
      <c r="C1688" s="12"/>
      <c r="D1688" s="12"/>
    </row>
    <row r="1689" spans="1:4">
      <c r="A1689" s="12"/>
      <c r="B1689" s="44"/>
      <c r="C1689" s="12"/>
      <c r="D1689" s="12"/>
    </row>
    <row r="1690" spans="1:4">
      <c r="A1690" s="12"/>
      <c r="B1690" s="44"/>
      <c r="C1690" s="12"/>
      <c r="D1690" s="12"/>
    </row>
    <row r="1691" spans="1:4">
      <c r="A1691" s="12"/>
      <c r="B1691" s="44"/>
      <c r="C1691" s="12"/>
      <c r="D1691" s="12"/>
    </row>
    <row r="1692" spans="1:4">
      <c r="A1692" s="12"/>
      <c r="B1692" s="44"/>
      <c r="C1692" s="12"/>
      <c r="D1692" s="12"/>
    </row>
    <row r="1693" spans="1:4">
      <c r="A1693" s="12"/>
      <c r="B1693" s="44"/>
      <c r="C1693" s="12"/>
      <c r="D1693" s="12"/>
    </row>
    <row r="1694" spans="1:4">
      <c r="A1694" s="12"/>
      <c r="B1694" s="44"/>
      <c r="C1694" s="12"/>
      <c r="D1694" s="12"/>
    </row>
    <row r="1695" spans="1:4">
      <c r="A1695" s="12"/>
      <c r="B1695" s="44"/>
      <c r="C1695" s="12"/>
      <c r="D1695" s="12"/>
    </row>
    <row r="1696" spans="1:4">
      <c r="A1696" s="12"/>
      <c r="B1696" s="44"/>
      <c r="C1696" s="12"/>
      <c r="D1696" s="12"/>
    </row>
    <row r="1697" spans="1:4">
      <c r="A1697" s="12"/>
      <c r="B1697" s="44"/>
      <c r="C1697" s="12"/>
      <c r="D1697" s="12"/>
    </row>
    <row r="1698" spans="1:4">
      <c r="A1698" s="12"/>
      <c r="B1698" s="44"/>
      <c r="C1698" s="12"/>
      <c r="D1698" s="12"/>
    </row>
    <row r="1699" spans="1:4">
      <c r="A1699" s="12"/>
      <c r="B1699" s="44"/>
      <c r="C1699" s="12"/>
      <c r="D1699" s="12"/>
    </row>
    <row r="1700" spans="1:4">
      <c r="A1700" s="12"/>
      <c r="B1700" s="44"/>
      <c r="C1700" s="12"/>
      <c r="D1700" s="12"/>
    </row>
    <row r="1701" spans="1:4">
      <c r="A1701" s="12"/>
      <c r="B1701" s="44"/>
      <c r="C1701" s="12"/>
      <c r="D1701" s="12"/>
    </row>
    <row r="1702" spans="1:4">
      <c r="A1702" s="12"/>
      <c r="B1702" s="44"/>
      <c r="C1702" s="12"/>
      <c r="D1702" s="12"/>
    </row>
    <row r="1703" spans="1:4">
      <c r="A1703" s="12"/>
      <c r="B1703" s="44"/>
      <c r="C1703" s="12"/>
      <c r="D1703" s="12"/>
    </row>
    <row r="1704" spans="1:4">
      <c r="A1704" s="12"/>
      <c r="B1704" s="44"/>
      <c r="C1704" s="12"/>
      <c r="D1704" s="12"/>
    </row>
    <row r="1705" spans="1:4">
      <c r="A1705" s="12"/>
      <c r="B1705" s="44"/>
      <c r="C1705" s="12"/>
      <c r="D1705" s="12"/>
    </row>
    <row r="1706" spans="1:4">
      <c r="A1706" s="12"/>
      <c r="B1706" s="44"/>
      <c r="C1706" s="12"/>
      <c r="D1706" s="12"/>
    </row>
    <row r="1707" spans="1:4">
      <c r="A1707" s="12"/>
      <c r="B1707" s="44"/>
      <c r="C1707" s="12"/>
      <c r="D1707" s="12"/>
    </row>
    <row r="1708" spans="1:4">
      <c r="A1708" s="12"/>
      <c r="B1708" s="44"/>
      <c r="C1708" s="12"/>
      <c r="D1708" s="12"/>
    </row>
    <row r="1709" spans="1:4">
      <c r="A1709" s="12"/>
      <c r="B1709" s="44"/>
      <c r="C1709" s="12"/>
      <c r="D1709" s="12"/>
    </row>
    <row r="1710" spans="1:4">
      <c r="A1710" s="12"/>
      <c r="B1710" s="44"/>
      <c r="C1710" s="12"/>
      <c r="D1710" s="12"/>
    </row>
    <row r="1711" spans="1:4">
      <c r="A1711" s="12"/>
      <c r="B1711" s="44"/>
      <c r="C1711" s="12"/>
      <c r="D1711" s="12"/>
    </row>
    <row r="1712" spans="1:4">
      <c r="A1712" s="12"/>
      <c r="B1712" s="44"/>
      <c r="C1712" s="12"/>
      <c r="D1712" s="12"/>
    </row>
    <row r="1713" spans="1:4">
      <c r="A1713" s="12"/>
      <c r="B1713" s="44"/>
      <c r="C1713" s="12"/>
      <c r="D1713" s="12"/>
    </row>
    <row r="1714" spans="1:4">
      <c r="A1714" s="12"/>
      <c r="B1714" s="44"/>
      <c r="C1714" s="12"/>
      <c r="D1714" s="12"/>
    </row>
    <row r="1715" spans="1:4">
      <c r="A1715" s="12"/>
      <c r="B1715" s="44"/>
      <c r="C1715" s="12"/>
      <c r="D1715" s="12"/>
    </row>
    <row r="1716" spans="1:4">
      <c r="A1716" s="12"/>
      <c r="B1716" s="44"/>
      <c r="C1716" s="12"/>
      <c r="D1716" s="12"/>
    </row>
    <row r="1717" spans="1:4">
      <c r="A1717" s="12"/>
      <c r="B1717" s="44"/>
      <c r="C1717" s="12"/>
      <c r="D1717" s="12"/>
    </row>
    <row r="1718" spans="1:4">
      <c r="A1718" s="12"/>
      <c r="B1718" s="44"/>
      <c r="C1718" s="12"/>
      <c r="D1718" s="12"/>
    </row>
    <row r="1719" spans="1:4">
      <c r="A1719" s="12"/>
      <c r="B1719" s="44"/>
      <c r="C1719" s="12"/>
      <c r="D1719" s="12"/>
    </row>
    <row r="1720" spans="1:4">
      <c r="A1720" s="12"/>
      <c r="B1720" s="44"/>
      <c r="C1720" s="12"/>
      <c r="D1720" s="12"/>
    </row>
    <row r="1721" spans="1:4">
      <c r="A1721" s="12"/>
      <c r="B1721" s="44"/>
      <c r="C1721" s="12"/>
      <c r="D1721" s="12"/>
    </row>
    <row r="1722" spans="1:4">
      <c r="A1722" s="12"/>
      <c r="B1722" s="44"/>
      <c r="C1722" s="12"/>
      <c r="D1722" s="12"/>
    </row>
    <row r="1723" spans="1:4">
      <c r="A1723" s="12"/>
      <c r="B1723" s="44"/>
      <c r="C1723" s="12"/>
      <c r="D1723" s="12"/>
    </row>
    <row r="1724" spans="1:4">
      <c r="A1724" s="12"/>
      <c r="B1724" s="44"/>
      <c r="C1724" s="12"/>
      <c r="D1724" s="12"/>
    </row>
    <row r="1725" spans="1:4">
      <c r="A1725" s="12"/>
      <c r="B1725" s="44"/>
      <c r="C1725" s="12"/>
      <c r="D1725" s="12"/>
    </row>
    <row r="1726" spans="1:4">
      <c r="A1726" s="12"/>
      <c r="B1726" s="44"/>
      <c r="C1726" s="12"/>
      <c r="D1726" s="12"/>
    </row>
    <row r="1727" spans="1:4">
      <c r="A1727" s="12"/>
      <c r="B1727" s="44"/>
      <c r="C1727" s="12"/>
      <c r="D1727" s="12"/>
    </row>
    <row r="1728" spans="1:4">
      <c r="A1728" s="12"/>
      <c r="B1728" s="44"/>
      <c r="C1728" s="12"/>
      <c r="D1728" s="12"/>
    </row>
    <row r="1729" spans="1:4">
      <c r="A1729" s="12"/>
      <c r="B1729" s="44"/>
      <c r="C1729" s="12"/>
      <c r="D1729" s="12"/>
    </row>
    <row r="1730" spans="1:4">
      <c r="A1730" s="12"/>
      <c r="B1730" s="44"/>
      <c r="C1730" s="12"/>
      <c r="D1730" s="12"/>
    </row>
    <row r="1731" spans="1:4">
      <c r="A1731" s="12"/>
      <c r="B1731" s="44"/>
      <c r="C1731" s="12"/>
      <c r="D1731" s="12"/>
    </row>
    <row r="1732" spans="1:4">
      <c r="A1732" s="12"/>
      <c r="B1732" s="44"/>
      <c r="C1732" s="12"/>
      <c r="D1732" s="12"/>
    </row>
    <row r="1733" spans="1:4">
      <c r="A1733" s="12"/>
      <c r="B1733" s="44"/>
      <c r="C1733" s="12"/>
      <c r="D1733" s="12"/>
    </row>
    <row r="1734" spans="1:4">
      <c r="A1734" s="12"/>
      <c r="B1734" s="44"/>
      <c r="C1734" s="12"/>
      <c r="D1734" s="12"/>
    </row>
    <row r="1735" spans="1:4">
      <c r="A1735" s="12"/>
      <c r="B1735" s="44"/>
      <c r="C1735" s="12"/>
      <c r="D1735" s="12"/>
    </row>
    <row r="1736" spans="1:4">
      <c r="A1736" s="12"/>
      <c r="B1736" s="44"/>
      <c r="C1736" s="12"/>
      <c r="D1736" s="12"/>
    </row>
    <row r="1737" spans="1:4">
      <c r="A1737" s="12"/>
      <c r="B1737" s="44"/>
      <c r="C1737" s="12"/>
      <c r="D1737" s="12"/>
    </row>
    <row r="1738" spans="1:4">
      <c r="A1738" s="12"/>
      <c r="B1738" s="44"/>
      <c r="C1738" s="12"/>
      <c r="D1738" s="12"/>
    </row>
    <row r="1739" spans="1:4">
      <c r="A1739" s="12"/>
      <c r="B1739" s="44"/>
      <c r="C1739" s="12"/>
      <c r="D1739" s="12"/>
    </row>
    <row r="1740" spans="1:4">
      <c r="A1740" s="12"/>
      <c r="B1740" s="44"/>
      <c r="C1740" s="12"/>
      <c r="D1740" s="12"/>
    </row>
    <row r="1741" spans="1:4">
      <c r="A1741" s="12"/>
      <c r="B1741" s="44"/>
      <c r="C1741" s="12"/>
      <c r="D1741" s="12"/>
    </row>
    <row r="1742" spans="1:4">
      <c r="A1742" s="12"/>
      <c r="B1742" s="44"/>
      <c r="C1742" s="12"/>
      <c r="D1742" s="12"/>
    </row>
    <row r="1743" spans="1:4">
      <c r="A1743" s="12"/>
      <c r="B1743" s="44"/>
      <c r="C1743" s="12"/>
      <c r="D1743" s="12"/>
    </row>
    <row r="1744" spans="1:4">
      <c r="A1744" s="12"/>
      <c r="B1744" s="44"/>
      <c r="C1744" s="12"/>
      <c r="D1744" s="12"/>
    </row>
    <row r="1745" spans="1:4">
      <c r="A1745" s="12"/>
      <c r="B1745" s="44"/>
      <c r="C1745" s="12"/>
      <c r="D1745" s="12"/>
    </row>
    <row r="1746" spans="1:4">
      <c r="A1746" s="12"/>
      <c r="B1746" s="44"/>
      <c r="C1746" s="12"/>
      <c r="D1746" s="12"/>
    </row>
    <row r="1747" spans="1:4">
      <c r="A1747" s="12"/>
      <c r="B1747" s="44"/>
      <c r="C1747" s="12"/>
      <c r="D1747" s="12"/>
    </row>
    <row r="1748" spans="1:4">
      <c r="A1748" s="12"/>
      <c r="B1748" s="44"/>
      <c r="C1748" s="12"/>
      <c r="D1748" s="12"/>
    </row>
    <row r="1749" spans="1:4">
      <c r="A1749" s="12"/>
      <c r="B1749" s="44"/>
      <c r="C1749" s="12"/>
      <c r="D1749" s="12"/>
    </row>
    <row r="1750" spans="1:4">
      <c r="A1750" s="12"/>
      <c r="B1750" s="44"/>
      <c r="C1750" s="12"/>
      <c r="D1750" s="12"/>
    </row>
    <row r="1751" spans="1:4">
      <c r="A1751" s="12"/>
      <c r="B1751" s="44"/>
      <c r="C1751" s="12"/>
      <c r="D1751" s="12"/>
    </row>
    <row r="1752" spans="1:4">
      <c r="A1752" s="12"/>
      <c r="B1752" s="44"/>
      <c r="C1752" s="12"/>
      <c r="D1752" s="12"/>
    </row>
    <row r="1753" spans="1:4">
      <c r="A1753" s="12"/>
      <c r="B1753" s="44"/>
      <c r="C1753" s="12"/>
      <c r="D1753" s="12"/>
    </row>
    <row r="1754" spans="1:4">
      <c r="A1754" s="12"/>
      <c r="B1754" s="44"/>
      <c r="C1754" s="12"/>
      <c r="D1754" s="12"/>
    </row>
    <row r="1755" spans="1:4">
      <c r="A1755" s="12"/>
      <c r="B1755" s="44"/>
      <c r="C1755" s="12"/>
      <c r="D1755" s="12"/>
    </row>
    <row r="1756" spans="1:4">
      <c r="A1756" s="12"/>
      <c r="B1756" s="44"/>
      <c r="C1756" s="12"/>
      <c r="D1756" s="12"/>
    </row>
    <row r="1757" spans="1:4">
      <c r="A1757" s="12"/>
      <c r="B1757" s="44"/>
      <c r="C1757" s="12"/>
      <c r="D1757" s="12"/>
    </row>
    <row r="1758" spans="1:4">
      <c r="A1758" s="12"/>
      <c r="B1758" s="44"/>
      <c r="C1758" s="12"/>
      <c r="D1758" s="12"/>
    </row>
    <row r="1759" spans="1:4">
      <c r="A1759" s="12"/>
      <c r="B1759" s="44"/>
      <c r="C1759" s="12"/>
      <c r="D1759" s="12"/>
    </row>
    <row r="1760" spans="1:4">
      <c r="A1760" s="12"/>
      <c r="B1760" s="44"/>
      <c r="C1760" s="12"/>
      <c r="D1760" s="12"/>
    </row>
    <row r="1761" spans="1:4">
      <c r="A1761" s="12"/>
      <c r="B1761" s="44"/>
      <c r="C1761" s="12"/>
      <c r="D1761" s="12"/>
    </row>
    <row r="1762" spans="1:4">
      <c r="A1762" s="12"/>
      <c r="B1762" s="44"/>
      <c r="C1762" s="12"/>
      <c r="D1762" s="12"/>
    </row>
    <row r="1763" spans="1:4">
      <c r="A1763" s="12"/>
      <c r="B1763" s="44"/>
      <c r="C1763" s="12"/>
      <c r="D1763" s="12"/>
    </row>
    <row r="1764" spans="1:4">
      <c r="A1764" s="12"/>
      <c r="B1764" s="44"/>
      <c r="C1764" s="12"/>
      <c r="D1764" s="12"/>
    </row>
    <row r="1765" spans="1:4">
      <c r="A1765" s="12"/>
      <c r="B1765" s="44"/>
      <c r="C1765" s="12"/>
      <c r="D1765" s="12"/>
    </row>
    <row r="1766" spans="1:4">
      <c r="A1766" s="12"/>
      <c r="B1766" s="44"/>
      <c r="C1766" s="12"/>
      <c r="D1766" s="12"/>
    </row>
    <row r="1767" spans="1:4">
      <c r="A1767" s="12"/>
      <c r="B1767" s="44"/>
      <c r="C1767" s="12"/>
      <c r="D1767" s="12"/>
    </row>
    <row r="1768" spans="1:4">
      <c r="A1768" s="12"/>
      <c r="B1768" s="44"/>
      <c r="C1768" s="12"/>
      <c r="D1768" s="12"/>
    </row>
    <row r="1769" spans="1:4">
      <c r="A1769" s="12"/>
      <c r="B1769" s="44"/>
      <c r="C1769" s="12"/>
      <c r="D1769" s="12"/>
    </row>
    <row r="1770" spans="1:4">
      <c r="A1770" s="12"/>
      <c r="B1770" s="44"/>
      <c r="C1770" s="12"/>
      <c r="D1770" s="12"/>
    </row>
    <row r="1771" spans="1:4">
      <c r="A1771" s="12"/>
      <c r="B1771" s="44"/>
      <c r="C1771" s="12"/>
      <c r="D1771" s="12"/>
    </row>
    <row r="1772" spans="1:4">
      <c r="A1772" s="12"/>
      <c r="B1772" s="44"/>
      <c r="C1772" s="12"/>
      <c r="D1772" s="12"/>
    </row>
    <row r="1773" spans="1:4">
      <c r="A1773" s="12"/>
      <c r="B1773" s="44"/>
      <c r="C1773" s="12"/>
      <c r="D1773" s="12"/>
    </row>
    <row r="1774" spans="1:4">
      <c r="A1774" s="12"/>
      <c r="B1774" s="44"/>
      <c r="C1774" s="12"/>
      <c r="D1774" s="12"/>
    </row>
    <row r="1775" spans="1:4">
      <c r="A1775" s="12"/>
      <c r="B1775" s="44"/>
      <c r="C1775" s="12"/>
      <c r="D1775" s="12"/>
    </row>
    <row r="1776" spans="1:4">
      <c r="A1776" s="12"/>
      <c r="B1776" s="44"/>
      <c r="C1776" s="12"/>
      <c r="D1776" s="12"/>
    </row>
    <row r="1777" spans="1:4">
      <c r="A1777" s="12"/>
      <c r="B1777" s="44"/>
      <c r="C1777" s="12"/>
      <c r="D1777" s="12"/>
    </row>
    <row r="1778" spans="1:4">
      <c r="A1778" s="12"/>
      <c r="B1778" s="44"/>
      <c r="C1778" s="12"/>
      <c r="D1778" s="12"/>
    </row>
    <row r="1779" spans="1:4">
      <c r="A1779" s="12"/>
      <c r="B1779" s="44"/>
      <c r="C1779" s="12"/>
      <c r="D1779" s="12"/>
    </row>
    <row r="1780" spans="1:4">
      <c r="A1780" s="12"/>
      <c r="B1780" s="44"/>
      <c r="C1780" s="12"/>
      <c r="D1780" s="12"/>
    </row>
    <row r="1781" spans="1:4">
      <c r="A1781" s="12"/>
      <c r="B1781" s="44"/>
      <c r="C1781" s="12"/>
      <c r="D1781" s="12"/>
    </row>
    <row r="1782" spans="1:4">
      <c r="A1782" s="12"/>
      <c r="B1782" s="44"/>
      <c r="C1782" s="12"/>
      <c r="D1782" s="12"/>
    </row>
  </sheetData>
  <protectedRanges>
    <protectedRange sqref="A1148:D1161" name="Range1"/>
  </protectedRanges>
  <phoneticPr fontId="0" type="noConversion"/>
  <hyperlinks>
    <hyperlink ref="H4531" r:id="rId1" display="http://vsolj.cetus-net.org/bulletin.html" xr:uid="{00000000-0004-0000-0000-000000000000}"/>
    <hyperlink ref="H448" r:id="rId2" display="http://vsolj.cetus-net.org/bulletin.html" xr:uid="{00000000-0004-0000-0000-000001000000}"/>
    <hyperlink ref="H441" r:id="rId3" display="http://vsolj.cetus-net.org/bulletin.html" xr:uid="{00000000-0004-0000-0000-000002000000}"/>
    <hyperlink ref="AP3461" r:id="rId4" display="http://cdsbib.u-strasbg.fr/cgi-bin/cdsbib?1990RMxAA..21..381G" xr:uid="{00000000-0004-0000-0000-000003000000}"/>
    <hyperlink ref="AP3464" r:id="rId5" display="http://cdsbib.u-strasbg.fr/cgi-bin/cdsbib?1990RMxAA..21..381G" xr:uid="{00000000-0004-0000-0000-000004000000}"/>
    <hyperlink ref="AP3462" r:id="rId6" display="http://cdsbib.u-strasbg.fr/cgi-bin/cdsbib?1990RMxAA..21..381G" xr:uid="{00000000-0004-0000-0000-000005000000}"/>
    <hyperlink ref="AP3440" r:id="rId7" display="http://cdsbib.u-strasbg.fr/cgi-bin/cdsbib?1990RMxAA..21..381G" xr:uid="{00000000-0004-0000-0000-000006000000}"/>
    <hyperlink ref="I448" r:id="rId8" display="http://vsolj.cetus-net.org/bulletin.html" xr:uid="{00000000-0004-0000-0000-000007000000}"/>
    <hyperlink ref="AQ3574" r:id="rId9" display="http://cdsbib.u-strasbg.fr/cgi-bin/cdsbib?1990RMxAA..21..381G" xr:uid="{00000000-0004-0000-0000-000008000000}"/>
    <hyperlink ref="AQ1843" r:id="rId10" display="http://cdsbib.u-strasbg.fr/cgi-bin/cdsbib?1990RMxAA..21..381G" xr:uid="{00000000-0004-0000-0000-000009000000}"/>
    <hyperlink ref="AQ3575" r:id="rId11" display="http://cdsbib.u-strasbg.fr/cgi-bin/cdsbib?1990RMxAA..21..381G" xr:uid="{00000000-0004-0000-0000-00000A000000}"/>
    <hyperlink ref="H445" r:id="rId12" display="https://www.aavso.org/ejaavso" xr:uid="{00000000-0004-0000-0000-00000B000000}"/>
    <hyperlink ref="H483" r:id="rId13" display="http://vsolj.cetus-net.org/bulletin.html" xr:uid="{00000000-0004-0000-0000-00000C000000}"/>
    <hyperlink ref="H476" r:id="rId14" display="https://www.aavso.org/ejaavso" xr:uid="{00000000-0004-0000-0000-00000D000000}"/>
    <hyperlink ref="I483" r:id="rId15" display="http://vsolj.cetus-net.org/bulletin.html" xr:uid="{00000000-0004-0000-0000-00000E000000}"/>
    <hyperlink ref="AQ59656" r:id="rId16" display="http://cdsbib.u-strasbg.fr/cgi-bin/cdsbib?1990RMxAA..21..381G" xr:uid="{00000000-0004-0000-0000-00000F000000}"/>
    <hyperlink ref="H480" r:id="rId17" display="https://www.aavso.org/ejaavso" xr:uid="{00000000-0004-0000-0000-000010000000}"/>
    <hyperlink ref="AP7020" r:id="rId18" display="http://cdsbib.u-strasbg.fr/cgi-bin/cdsbib?1990RMxAA..21..381G" xr:uid="{00000000-0004-0000-0000-000011000000}"/>
    <hyperlink ref="AP7023" r:id="rId19" display="http://cdsbib.u-strasbg.fr/cgi-bin/cdsbib?1990RMxAA..21..381G" xr:uid="{00000000-0004-0000-0000-000012000000}"/>
    <hyperlink ref="AP7021" r:id="rId20" display="http://cdsbib.u-strasbg.fr/cgi-bin/cdsbib?1990RMxAA..21..381G" xr:uid="{00000000-0004-0000-0000-000013000000}"/>
    <hyperlink ref="AP7005" r:id="rId21" display="http://cdsbib.u-strasbg.fr/cgi-bin/cdsbib?1990RMxAA..21..381G" xr:uid="{00000000-0004-0000-0000-000014000000}"/>
    <hyperlink ref="AQ7234" r:id="rId22" display="http://cdsbib.u-strasbg.fr/cgi-bin/cdsbib?1990RMxAA..21..381G" xr:uid="{00000000-0004-0000-0000-000015000000}"/>
    <hyperlink ref="AQ7238" r:id="rId23" display="http://cdsbib.u-strasbg.fr/cgi-bin/cdsbib?1990RMxAA..21..381G" xr:uid="{00000000-0004-0000-0000-000016000000}"/>
    <hyperlink ref="AQ1743" r:id="rId24" display="http://cdsbib.u-strasbg.fr/cgi-bin/cdsbib?1990RMxAA..21..381G" xr:uid="{00000000-0004-0000-0000-000017000000}"/>
    <hyperlink ref="I5880" r:id="rId25" display="http://vsolj.cetus-net.org/bulletin.html" xr:uid="{00000000-0004-0000-0000-000018000000}"/>
    <hyperlink ref="H5880" r:id="rId26" display="http://vsolj.cetus-net.org/bulletin.html" xr:uid="{00000000-0004-0000-0000-000019000000}"/>
    <hyperlink ref="AQ3306" r:id="rId27" display="http://cdsbib.u-strasbg.fr/cgi-bin/cdsbib?1990RMxAA..21..381G" xr:uid="{00000000-0004-0000-0000-00001A000000}"/>
    <hyperlink ref="AQ3305" r:id="rId28" display="http://cdsbib.u-strasbg.fr/cgi-bin/cdsbib?1990RMxAA..21..381G" xr:uid="{00000000-0004-0000-0000-00001B000000}"/>
    <hyperlink ref="AP3060" r:id="rId29" display="http://cdsbib.u-strasbg.fr/cgi-bin/cdsbib?1990RMxAA..21..381G" xr:uid="{00000000-0004-0000-0000-00001C000000}"/>
    <hyperlink ref="AP3086" r:id="rId30" display="http://cdsbib.u-strasbg.fr/cgi-bin/cdsbib?1990RMxAA..21..381G" xr:uid="{00000000-0004-0000-0000-00001D000000}"/>
    <hyperlink ref="AP3087" r:id="rId31" display="http://cdsbib.u-strasbg.fr/cgi-bin/cdsbib?1990RMxAA..21..381G" xr:uid="{00000000-0004-0000-0000-00001E000000}"/>
    <hyperlink ref="AP3083" r:id="rId32" display="http://cdsbib.u-strasbg.fr/cgi-bin/cdsbib?1990RMxAA..21..381G" xr:uid="{00000000-0004-0000-0000-00001F000000}"/>
  </hyperlinks>
  <pageMargins left="0.75" right="0.75" top="1" bottom="1" header="0.5" footer="0.5"/>
  <pageSetup orientation="portrait" horizontalDpi="300" verticalDpi="300" r:id="rId33"/>
  <headerFooter alignWithMargins="0"/>
  <drawing r:id="rId3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L2502"/>
  <sheetViews>
    <sheetView workbookViewId="0">
      <pane xSplit="13" ySplit="22" topLeftCell="N1236" activePane="bottomRight" state="frozen"/>
      <selection pane="topRight" activeCell="N1" sqref="N1"/>
      <selection pane="bottomLeft" activeCell="A23" sqref="A23"/>
      <selection pane="bottomRight" activeCell="F8" sqref="F8"/>
    </sheetView>
  </sheetViews>
  <sheetFormatPr defaultColWidth="10.28515625" defaultRowHeight="12.75"/>
  <cols>
    <col min="1" max="1" width="20.140625" customWidth="1"/>
    <col min="2" max="2" width="5.140625" style="5" customWidth="1"/>
    <col min="3" max="3" width="11.85546875" customWidth="1"/>
    <col min="4" max="4" width="9.42578125" customWidth="1"/>
    <col min="5" max="5" width="11.5703125" customWidth="1"/>
    <col min="6" max="6" width="16.85546875" customWidth="1"/>
    <col min="7" max="7" width="8.140625" customWidth="1"/>
    <col min="8" max="8" width="8.5703125" customWidth="1"/>
    <col min="9" max="9" width="8.5703125" style="10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10.28515625" style="5" customWidth="1"/>
    <col min="20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>
      <c r="A1" s="1" t="s">
        <v>2100</v>
      </c>
      <c r="AA1" s="56" t="s">
        <v>1885</v>
      </c>
      <c r="AB1" s="57"/>
      <c r="AC1" s="57" t="s">
        <v>1886</v>
      </c>
      <c r="AD1" s="57" t="s">
        <v>1887</v>
      </c>
      <c r="AE1" s="58"/>
      <c r="AW1" s="59" t="s">
        <v>2065</v>
      </c>
      <c r="AX1" s="60" t="s">
        <v>1919</v>
      </c>
      <c r="AY1" s="8" t="s">
        <v>1888</v>
      </c>
      <c r="AZ1" s="61" t="s">
        <v>2144</v>
      </c>
      <c r="BA1" s="62" t="s">
        <v>1890</v>
      </c>
      <c r="BB1" s="61" t="s">
        <v>1891</v>
      </c>
      <c r="BC1" s="62" t="s">
        <v>1892</v>
      </c>
      <c r="BD1" s="61" t="s">
        <v>1893</v>
      </c>
      <c r="BE1" s="63" t="s">
        <v>1894</v>
      </c>
      <c r="BF1" s="62" t="s">
        <v>1895</v>
      </c>
      <c r="BG1" s="61" t="s">
        <v>1896</v>
      </c>
      <c r="BH1" s="63" t="s">
        <v>1897</v>
      </c>
      <c r="BI1" s="62" t="s">
        <v>1898</v>
      </c>
      <c r="BJ1" s="61" t="s">
        <v>1899</v>
      </c>
      <c r="BK1" s="63" t="s">
        <v>1900</v>
      </c>
      <c r="BL1" s="62" t="s">
        <v>1878</v>
      </c>
    </row>
    <row r="2" spans="1:64" ht="12.95" customHeight="1" thickBot="1">
      <c r="A2" t="s">
        <v>2079</v>
      </c>
      <c r="B2" s="18" t="s">
        <v>2101</v>
      </c>
      <c r="AA2" s="64" t="s">
        <v>1866</v>
      </c>
      <c r="AB2" s="65">
        <f>C7</f>
        <v>23977.191500000001</v>
      </c>
      <c r="AC2" s="66" t="s">
        <v>1867</v>
      </c>
      <c r="AD2" s="65">
        <f>C8</f>
        <v>1.357278</v>
      </c>
      <c r="AE2" s="67" t="s">
        <v>1882</v>
      </c>
      <c r="AL2" s="5"/>
      <c r="AW2">
        <v>-10000</v>
      </c>
      <c r="AX2">
        <f>AB$3+AB$4*AW2+AB$5*AW2^2+AZ2</f>
        <v>0.15516670771830127</v>
      </c>
      <c r="AY2">
        <f>AB$3+AB$4*AW2+AB$5*AW2^2</f>
        <v>0.16490194155108812</v>
      </c>
      <c r="AZ2" s="68">
        <f>$AB$6*($AB$11/BA2*BB2+$AB$12)</f>
        <v>-9.7352338327868441E-3</v>
      </c>
      <c r="BA2">
        <f>1+$AB$7*COS(BC2)</f>
        <v>1.0002001403644252</v>
      </c>
      <c r="BB2">
        <f>SIN(BC2+RADIANS($AB$9))</f>
        <v>-0.43632289055783563</v>
      </c>
      <c r="BC2">
        <f>2*ATAN(BD2)</f>
        <v>1.2902826497023765</v>
      </c>
      <c r="BD2">
        <f>SQRT((1+$AB$7)/(1-$AB$7))*TAN(BE2/2)</f>
        <v>0.75256599648305977</v>
      </c>
      <c r="BE2">
        <f t="shared" ref="BE2:BK17" si="0">$BL2+$AB$7*SIN(BF2)</f>
        <v>-17.559967867538266</v>
      </c>
      <c r="BF2">
        <f t="shared" si="0"/>
        <v>-17.559967867538266</v>
      </c>
      <c r="BG2">
        <f t="shared" si="0"/>
        <v>-17.559967867538266</v>
      </c>
      <c r="BH2">
        <f t="shared" si="0"/>
        <v>-17.559967867538266</v>
      </c>
      <c r="BI2">
        <f t="shared" si="0"/>
        <v>-17.559967867538269</v>
      </c>
      <c r="BJ2">
        <f t="shared" si="0"/>
        <v>-17.559967867566254</v>
      </c>
      <c r="BK2">
        <f t="shared" si="0"/>
        <v>-17.559968007043523</v>
      </c>
      <c r="BL2">
        <f>RADIANS($AB$9)+$AB$18*(AW2-AB$15)</f>
        <v>-17.560662393501442</v>
      </c>
    </row>
    <row r="3" spans="1:64" ht="12.95" customHeight="1" thickBot="1">
      <c r="C3" s="39" t="s">
        <v>2115</v>
      </c>
      <c r="D3" t="s">
        <v>1864</v>
      </c>
      <c r="Z3">
        <v>0.03</v>
      </c>
      <c r="AA3" s="69" t="s">
        <v>1901</v>
      </c>
      <c r="AB3" s="70">
        <f t="shared" ref="AB3:AB10" si="1">AC3*AD3</f>
        <v>-5.7915700394650131E-3</v>
      </c>
      <c r="AC3" s="71">
        <v>-0.57915700394650127</v>
      </c>
      <c r="AD3">
        <v>0.01</v>
      </c>
      <c r="AE3" s="72"/>
      <c r="AH3" s="71">
        <v>-0.46928651748953792</v>
      </c>
      <c r="AI3" s="71">
        <v>3.1189252302040122</v>
      </c>
      <c r="AJ3" s="71"/>
      <c r="AK3" s="71"/>
      <c r="AL3" s="71"/>
      <c r="AW3">
        <v>-9800</v>
      </c>
      <c r="AX3">
        <f>AB$3+AB$4*AW3+AB$5*AW3^2+AZ3</f>
        <v>0.15297440086607128</v>
      </c>
      <c r="AY3">
        <f>AB$3+AB$4*AW3+AB$5*AW3^2</f>
        <v>0.16007698249723656</v>
      </c>
      <c r="AZ3" s="68">
        <f>$AB$6*($AB$11/BA3*BB3+$AB$12)</f>
        <v>-7.1025816311652782E-3</v>
      </c>
      <c r="BA3">
        <f>1+$AB$7*COS(BC3)</f>
        <v>1.0001099900455506</v>
      </c>
      <c r="BB3">
        <f>SIN(BC3+RADIANS($AB$9))</f>
        <v>-0.31810884326984146</v>
      </c>
      <c r="BC3">
        <f>2*ATAN(BD3)</f>
        <v>1.4180565835499952</v>
      </c>
      <c r="BD3">
        <f>SQRT((1+$AB$7)/(1-$AB$7))*TAN(BE3/2)</f>
        <v>0.85784047859348245</v>
      </c>
      <c r="BE3">
        <f t="shared" si="0"/>
        <v>-17.432213804198614</v>
      </c>
      <c r="BF3">
        <f t="shared" si="0"/>
        <v>-17.432213804198614</v>
      </c>
      <c r="BG3">
        <f t="shared" si="0"/>
        <v>-17.432213804198614</v>
      </c>
      <c r="BH3">
        <f t="shared" si="0"/>
        <v>-17.432213804198614</v>
      </c>
      <c r="BI3">
        <f t="shared" si="0"/>
        <v>-17.432213804198614</v>
      </c>
      <c r="BJ3">
        <f t="shared" si="0"/>
        <v>-17.432213804207358</v>
      </c>
      <c r="BK3">
        <f t="shared" si="0"/>
        <v>-17.432213883325439</v>
      </c>
      <c r="BL3">
        <f>RADIANS($AB$9)+$AB$18*(AW3-AB$15)</f>
        <v>-17.432928230871067</v>
      </c>
    </row>
    <row r="4" spans="1:64" ht="12.95" customHeight="1" thickTop="1" thickBot="1">
      <c r="A4" s="7" t="s">
        <v>2055</v>
      </c>
      <c r="C4" s="3">
        <v>23977.191500000001</v>
      </c>
      <c r="D4" s="4">
        <v>1.357278</v>
      </c>
      <c r="Z4">
        <v>-2.5000000000000002E-6</v>
      </c>
      <c r="AA4" s="73" t="s">
        <v>1902</v>
      </c>
      <c r="AB4" s="74">
        <f t="shared" si="1"/>
        <v>-9.8699183935425994E-6</v>
      </c>
      <c r="AC4" s="75">
        <v>-9.8699183935425996</v>
      </c>
      <c r="AD4">
        <v>9.9999999999999995E-7</v>
      </c>
      <c r="AE4" s="72"/>
      <c r="AH4" s="75">
        <v>-12.374987095755579</v>
      </c>
      <c r="AI4" s="75">
        <v>-16.261420563511081</v>
      </c>
      <c r="AJ4" s="75"/>
      <c r="AK4" s="75"/>
      <c r="AL4" s="75"/>
      <c r="AW4">
        <v>-9600</v>
      </c>
      <c r="AX4">
        <f>AB$3+AB$4*AW4+AB$5*AW4^2+AZ4</f>
        <v>0.15095519940753216</v>
      </c>
      <c r="AY4">
        <f>AB$3+AB$4*AW4+AB$5*AW4^2</f>
        <v>0.15530961890550909</v>
      </c>
      <c r="AZ4" s="68">
        <f>$AB$6*($AB$11/BA4*BB4+$AB$12)</f>
        <v>-4.3544194979769245E-3</v>
      </c>
      <c r="BA4">
        <f>1+$AB$7*COS(BC4)</f>
        <v>1.0000180632842248</v>
      </c>
      <c r="BB4">
        <f>SIN(BC4+RADIANS($AB$9))</f>
        <v>-0.19473120224014198</v>
      </c>
      <c r="BC4">
        <f>2*ATAN(BD4)</f>
        <v>1.5458072256489346</v>
      </c>
      <c r="BD4">
        <f>SQRT((1+$AB$7)/(1-$AB$7))*TAN(BE4/2)</f>
        <v>0.97531800487700904</v>
      </c>
      <c r="BE4">
        <f t="shared" si="0"/>
        <v>-17.30447138545464</v>
      </c>
      <c r="BF4">
        <f t="shared" si="0"/>
        <v>-17.30447138545464</v>
      </c>
      <c r="BG4">
        <f t="shared" si="0"/>
        <v>-17.30447138545464</v>
      </c>
      <c r="BH4">
        <f t="shared" si="0"/>
        <v>-17.30447138545464</v>
      </c>
      <c r="BI4">
        <f t="shared" si="0"/>
        <v>-17.30447138545464</v>
      </c>
      <c r="BJ4">
        <f t="shared" si="0"/>
        <v>-17.304471385454896</v>
      </c>
      <c r="BK4">
        <f t="shared" si="0"/>
        <v>-17.304471399074824</v>
      </c>
      <c r="BL4">
        <f>RADIANS($AB$9)+$AB$18*(AW4-AB$15)</f>
        <v>-17.305194068240692</v>
      </c>
    </row>
    <row r="5" spans="1:64" ht="12.95" customHeight="1" thickTop="1">
      <c r="A5" s="23" t="s">
        <v>2107</v>
      </c>
      <c r="B5" s="112"/>
      <c r="C5" s="24">
        <v>-9.5</v>
      </c>
      <c r="D5" s="19" t="s">
        <v>2108</v>
      </c>
      <c r="E5" s="19"/>
      <c r="Z5">
        <v>3E-11</v>
      </c>
      <c r="AA5" s="73" t="s">
        <v>1884</v>
      </c>
      <c r="AB5" s="74">
        <f t="shared" si="1"/>
        <v>7.1994327655127126E-10</v>
      </c>
      <c r="AC5" s="75">
        <v>7.1994327655127126</v>
      </c>
      <c r="AD5">
        <v>1E-10</v>
      </c>
      <c r="AE5" s="72"/>
      <c r="AH5" s="75">
        <v>8.3058427966469015</v>
      </c>
      <c r="AI5" s="75">
        <v>9.407485148533187</v>
      </c>
      <c r="AJ5" s="75"/>
      <c r="AK5" s="75"/>
      <c r="AL5" s="75"/>
      <c r="AW5">
        <v>-9400</v>
      </c>
      <c r="AX5">
        <f>AB$3+AB$4*AW5+AB$5*AW5^2+AZ5</f>
        <v>0.14906429105763366</v>
      </c>
      <c r="AY5">
        <f>AB$3+AB$4*AW5+AB$5*AW5^2</f>
        <v>0.15059985077590576</v>
      </c>
      <c r="AZ5" s="68">
        <f>$AB$6*($AB$11/BA5*BB5+$AB$12)</f>
        <v>-1.5355597182720995E-3</v>
      </c>
      <c r="BA5">
        <f>1+$AB$7*COS(BC5)</f>
        <v>0.9999258590633876</v>
      </c>
      <c r="BB5">
        <f>SIN(BC5+RADIANS($AB$9))</f>
        <v>-6.8203321212979784E-2</v>
      </c>
      <c r="BC5">
        <f>2*ATAN(BD5)</f>
        <v>1.6735343154505007</v>
      </c>
      <c r="BD5">
        <f>SQRT((1+$AB$7)/(1-$AB$7))*TAN(BE5/2)</f>
        <v>1.1084018486956648</v>
      </c>
      <c r="BE5">
        <f t="shared" si="0"/>
        <v>-17.176740742644384</v>
      </c>
      <c r="BF5">
        <f t="shared" si="0"/>
        <v>-17.176740742644384</v>
      </c>
      <c r="BG5">
        <f t="shared" si="0"/>
        <v>-17.176740742644384</v>
      </c>
      <c r="BH5">
        <f t="shared" si="0"/>
        <v>-17.176740742644384</v>
      </c>
      <c r="BI5">
        <f t="shared" si="0"/>
        <v>-17.176740742644384</v>
      </c>
      <c r="BJ5">
        <f t="shared" si="0"/>
        <v>-17.176740742648267</v>
      </c>
      <c r="BK5">
        <f t="shared" si="0"/>
        <v>-17.176740689882866</v>
      </c>
      <c r="BL5">
        <f>RADIANS($AB$9)+$AB$18*(AW5-AB$15)</f>
        <v>-17.17745990561032</v>
      </c>
    </row>
    <row r="6" spans="1:64" ht="12.95" customHeight="1">
      <c r="A6" s="7" t="s">
        <v>2056</v>
      </c>
      <c r="AA6" s="73" t="s">
        <v>1903</v>
      </c>
      <c r="AB6" s="74">
        <f t="shared" si="1"/>
        <v>2.2280087753001387E-2</v>
      </c>
      <c r="AC6" s="75">
        <v>2.2280087753001387</v>
      </c>
      <c r="AD6">
        <v>0.01</v>
      </c>
      <c r="AE6" s="72" t="s">
        <v>1882</v>
      </c>
      <c r="AH6" s="75">
        <v>3</v>
      </c>
      <c r="AI6" s="75">
        <v>2.4871527215826776</v>
      </c>
      <c r="AJ6" s="75"/>
      <c r="AK6" s="75"/>
      <c r="AL6" s="75"/>
      <c r="AW6">
        <v>-9200</v>
      </c>
      <c r="AX6">
        <f>AB$3+AB$4*AW6+AB$5*AW6^2+AZ6</f>
        <v>0.14725573639452608</v>
      </c>
      <c r="AY6">
        <f>AB$3+AB$4*AW6+AB$5*AW6^2</f>
        <v>0.14594767810842649</v>
      </c>
      <c r="AZ6">
        <f>$AB$6*($AB$11/BA6*BB6+$AB$12)</f>
        <v>1.3080582860995811E-3</v>
      </c>
      <c r="BA6">
        <f>1+$AB$7*COS(BC6)</f>
        <v>0.9998348792393601</v>
      </c>
      <c r="BB6">
        <f>SIN(BC6+RADIANS($AB$9))</f>
        <v>5.9412343608726013E-2</v>
      </c>
      <c r="BC6">
        <f>2*ATAN(BD6)</f>
        <v>1.8012379762647974</v>
      </c>
      <c r="BD6">
        <f>SQRT((1+$AB$7)/(1-$AB$7))*TAN(BE6/2)</f>
        <v>1.261761408783648</v>
      </c>
      <c r="BE6">
        <f t="shared" si="0"/>
        <v>-17.0490218151897</v>
      </c>
      <c r="BF6">
        <f t="shared" si="0"/>
        <v>-17.0490218151897</v>
      </c>
      <c r="BG6">
        <f t="shared" si="0"/>
        <v>-17.0490218151897</v>
      </c>
      <c r="BH6">
        <f t="shared" si="0"/>
        <v>-17.0490218151897</v>
      </c>
      <c r="BI6">
        <f t="shared" si="0"/>
        <v>-17.049021815189697</v>
      </c>
      <c r="BJ6">
        <f t="shared" si="0"/>
        <v>-17.04902181520875</v>
      </c>
      <c r="BK6">
        <f t="shared" si="0"/>
        <v>-17.04902169947977</v>
      </c>
      <c r="BL6">
        <f>RADIANS($AB$9)+$AB$18*(AW6-AB$15)</f>
        <v>-17.049725742979945</v>
      </c>
    </row>
    <row r="7" spans="1:64" ht="12.95" customHeight="1">
      <c r="A7" t="s">
        <v>2057</v>
      </c>
      <c r="C7">
        <v>23977.191500000001</v>
      </c>
      <c r="AA7" s="76" t="s">
        <v>1913</v>
      </c>
      <c r="AB7" s="74">
        <f t="shared" si="1"/>
        <v>7.2292173328416121E-4</v>
      </c>
      <c r="AC7" s="75">
        <v>7.2292173328416121E-4</v>
      </c>
      <c r="AD7">
        <v>1</v>
      </c>
      <c r="AE7" s="72"/>
      <c r="AH7" s="75">
        <v>0.33903559894015833</v>
      </c>
      <c r="AI7" s="75">
        <v>-0.22403535192196383</v>
      </c>
      <c r="AJ7" s="75"/>
      <c r="AK7" s="75"/>
      <c r="AL7" s="75"/>
      <c r="AW7">
        <v>-9000</v>
      </c>
      <c r="AX7">
        <f t="shared" ref="AX7:AX70" si="2">AB$3+AB$4*AW7+AB$5*AW7^2+AZ7</f>
        <v>0.14548321797977798</v>
      </c>
      <c r="AY7">
        <f t="shared" ref="AY7:AY70" si="3">AB$3+AB$4*AW7+AB$5*AW7^2</f>
        <v>0.14135310090307135</v>
      </c>
      <c r="AZ7" s="68">
        <f t="shared" ref="AZ7:AZ70" si="4">$AB$6*($AB$11/BA7*BB7+$AB$12)</f>
        <v>4.1301170767066228E-3</v>
      </c>
      <c r="BA7">
        <f t="shared" ref="BA7:BA70" si="5">1+$AB$7*COS(BC7)</f>
        <v>0.99974660410526262</v>
      </c>
      <c r="BB7">
        <f t="shared" ref="BB7:BB70" si="6">SIN(BC7+RADIANS($AB$9))</f>
        <v>0.18603789051314351</v>
      </c>
      <c r="BC7">
        <f t="shared" ref="BC7:BC70" si="7">2*ATAN(BD7)</f>
        <v>1.9289187127280845</v>
      </c>
      <c r="BD7">
        <f t="shared" ref="BD7:BD70" si="8">SQRT((1+$AB$7)/(1-$AB$7))*TAN(BE7/2)</f>
        <v>1.4420018479083951</v>
      </c>
      <c r="BE7">
        <f t="shared" si="0"/>
        <v>-16.921314351792727</v>
      </c>
      <c r="BF7">
        <f t="shared" si="0"/>
        <v>-16.921314351792727</v>
      </c>
      <c r="BG7">
        <f t="shared" si="0"/>
        <v>-16.921314351792727</v>
      </c>
      <c r="BH7">
        <f t="shared" si="0"/>
        <v>-16.921314351792727</v>
      </c>
      <c r="BI7">
        <f t="shared" si="0"/>
        <v>-16.921314351792716</v>
      </c>
      <c r="BJ7">
        <f t="shared" si="0"/>
        <v>-16.921314351836017</v>
      </c>
      <c r="BK7">
        <f t="shared" si="0"/>
        <v>-16.921314180651631</v>
      </c>
      <c r="BL7">
        <f t="shared" ref="BL7:BL70" si="9">RADIANS($AB$9)+$AB$18*(AW7-AB$15)</f>
        <v>-16.92199158034957</v>
      </c>
    </row>
    <row r="8" spans="1:64" ht="12.95" customHeight="1">
      <c r="A8" t="s">
        <v>2058</v>
      </c>
      <c r="C8">
        <v>1.357278</v>
      </c>
      <c r="AA8" s="73" t="s">
        <v>1868</v>
      </c>
      <c r="AB8" s="77">
        <f t="shared" si="1"/>
        <v>36.558692780768396</v>
      </c>
      <c r="AC8" s="75">
        <v>3.6558692780768394</v>
      </c>
      <c r="AD8">
        <v>10</v>
      </c>
      <c r="AE8" s="72" t="s">
        <v>1883</v>
      </c>
      <c r="AH8" s="75">
        <v>3.5</v>
      </c>
      <c r="AI8" s="75">
        <v>3.321924019598586</v>
      </c>
      <c r="AJ8" s="75"/>
      <c r="AK8" s="75"/>
      <c r="AL8" s="75"/>
      <c r="AW8">
        <v>-8800</v>
      </c>
      <c r="AX8">
        <f t="shared" si="2"/>
        <v>0.14370079399076896</v>
      </c>
      <c r="AY8">
        <f t="shared" si="3"/>
        <v>0.13681611915984032</v>
      </c>
      <c r="AZ8">
        <f t="shared" si="4"/>
        <v>6.8846748309286431E-3</v>
      </c>
      <c r="BA8">
        <f t="shared" si="5"/>
        <v>0.99966246841028894</v>
      </c>
      <c r="BB8">
        <f t="shared" si="6"/>
        <v>0.30961373311012408</v>
      </c>
      <c r="BC8">
        <f t="shared" si="7"/>
        <v>2.0565774020848928</v>
      </c>
      <c r="BD8">
        <f t="shared" si="8"/>
        <v>1.65880553956488</v>
      </c>
      <c r="BE8">
        <f t="shared" si="0"/>
        <v>-16.793617914728731</v>
      </c>
      <c r="BF8">
        <f t="shared" si="0"/>
        <v>-16.793617914728731</v>
      </c>
      <c r="BG8">
        <f t="shared" si="0"/>
        <v>-16.793617914728731</v>
      </c>
      <c r="BH8">
        <f t="shared" si="0"/>
        <v>-16.793617914728731</v>
      </c>
      <c r="BI8">
        <f t="shared" si="0"/>
        <v>-16.793617914728706</v>
      </c>
      <c r="BJ8">
        <f t="shared" si="0"/>
        <v>-16.793617914801366</v>
      </c>
      <c r="BK8">
        <f t="shared" si="0"/>
        <v>-16.793617699268498</v>
      </c>
      <c r="BL8">
        <f t="shared" si="9"/>
        <v>-16.794257417719194</v>
      </c>
    </row>
    <row r="9" spans="1:64" ht="12.95" customHeight="1">
      <c r="A9" s="37" t="s">
        <v>2112</v>
      </c>
      <c r="B9" s="38">
        <v>622</v>
      </c>
      <c r="C9" s="26" t="str">
        <f>"F"&amp;B9</f>
        <v>F622</v>
      </c>
      <c r="D9" s="27" t="str">
        <f>"G"&amp;B9</f>
        <v>G622</v>
      </c>
      <c r="AA9" s="78" t="s">
        <v>1869</v>
      </c>
      <c r="AB9" s="77">
        <f t="shared" si="1"/>
        <v>-99.79725157786649</v>
      </c>
      <c r="AC9" s="75">
        <v>-9.9797251577866497</v>
      </c>
      <c r="AD9">
        <v>10</v>
      </c>
      <c r="AE9" s="72" t="s">
        <v>1918</v>
      </c>
      <c r="AH9" s="75">
        <v>-0.17832558568823156</v>
      </c>
      <c r="AI9" s="75">
        <v>-8.56964174635117</v>
      </c>
      <c r="AJ9" s="75"/>
      <c r="AK9" s="75"/>
      <c r="AL9" s="75"/>
      <c r="AW9">
        <v>-8600</v>
      </c>
      <c r="AX9">
        <f t="shared" si="2"/>
        <v>0.14186364415663241</v>
      </c>
      <c r="AY9">
        <f t="shared" si="3"/>
        <v>0.13233673287873338</v>
      </c>
      <c r="AZ9" s="68">
        <f t="shared" si="4"/>
        <v>9.5269112778990413E-3</v>
      </c>
      <c r="BA9">
        <f t="shared" si="5"/>
        <v>0.99958383821634622</v>
      </c>
      <c r="BB9">
        <f t="shared" si="6"/>
        <v>0.42813192150794871</v>
      </c>
      <c r="BC9">
        <f t="shared" si="7"/>
        <v>2.1842152794589542</v>
      </c>
      <c r="BD9">
        <f t="shared" si="8"/>
        <v>1.9269855359813881</v>
      </c>
      <c r="BE9">
        <f t="shared" si="0"/>
        <v>-16.665931887152592</v>
      </c>
      <c r="BF9">
        <f t="shared" si="0"/>
        <v>-16.665931887152592</v>
      </c>
      <c r="BG9">
        <f t="shared" si="0"/>
        <v>-16.665931887152592</v>
      </c>
      <c r="BH9">
        <f t="shared" si="0"/>
        <v>-16.665931887152592</v>
      </c>
      <c r="BI9">
        <f t="shared" si="0"/>
        <v>-16.665931887152549</v>
      </c>
      <c r="BJ9">
        <f t="shared" si="0"/>
        <v>-16.665931887254796</v>
      </c>
      <c r="BK9">
        <f t="shared" si="0"/>
        <v>-16.665931641358004</v>
      </c>
      <c r="BL9">
        <f t="shared" si="9"/>
        <v>-16.666523255088819</v>
      </c>
    </row>
    <row r="10" spans="1:64" ht="12.95" customHeight="1" thickBot="1">
      <c r="A10" s="19"/>
      <c r="B10" s="112"/>
      <c r="C10" s="6" t="s">
        <v>2075</v>
      </c>
      <c r="D10" s="6" t="s">
        <v>2076</v>
      </c>
      <c r="E10" s="19"/>
      <c r="AA10" s="79" t="s">
        <v>1915</v>
      </c>
      <c r="AB10" s="80">
        <f t="shared" si="1"/>
        <v>44022.053319206236</v>
      </c>
      <c r="AC10" s="81">
        <v>4.4022053319206238</v>
      </c>
      <c r="AD10">
        <v>10000</v>
      </c>
      <c r="AE10" s="72" t="s">
        <v>1914</v>
      </c>
      <c r="AH10" s="81">
        <v>5.0670474380878705</v>
      </c>
      <c r="AI10" s="81">
        <v>4.4927892147183508</v>
      </c>
      <c r="AJ10" s="81"/>
      <c r="AK10" s="81"/>
      <c r="AL10" s="81"/>
      <c r="AW10">
        <v>-8400</v>
      </c>
      <c r="AX10">
        <f t="shared" si="2"/>
        <v>0.13992879601636501</v>
      </c>
      <c r="AY10">
        <f t="shared" si="3"/>
        <v>0.12791494205975051</v>
      </c>
      <c r="AZ10">
        <f t="shared" si="4"/>
        <v>1.2013853956614511E-2</v>
      </c>
      <c r="BA10">
        <f t="shared" si="5"/>
        <v>0.99951198895379778</v>
      </c>
      <c r="BB10">
        <f t="shared" si="6"/>
        <v>0.53966849656810856</v>
      </c>
      <c r="BC10">
        <f t="shared" si="7"/>
        <v>2.311833917380973</v>
      </c>
      <c r="BD10">
        <f t="shared" si="8"/>
        <v>2.2704326848700296</v>
      </c>
      <c r="BE10">
        <f t="shared" si="0"/>
        <v>-16.538255483288669</v>
      </c>
      <c r="BF10">
        <f t="shared" si="0"/>
        <v>-16.538255483288669</v>
      </c>
      <c r="BG10">
        <f t="shared" si="0"/>
        <v>-16.538255483288669</v>
      </c>
      <c r="BH10">
        <f t="shared" si="0"/>
        <v>-16.538255483288669</v>
      </c>
      <c r="BI10">
        <f t="shared" si="0"/>
        <v>-16.538255483288609</v>
      </c>
      <c r="BJ10">
        <f t="shared" si="0"/>
        <v>-16.538255483415568</v>
      </c>
      <c r="BK10">
        <f t="shared" si="0"/>
        <v>-16.538255223109349</v>
      </c>
      <c r="BL10">
        <f t="shared" si="9"/>
        <v>-16.538789092458448</v>
      </c>
    </row>
    <row r="11" spans="1:64" ht="12.95" customHeight="1">
      <c r="A11" s="19" t="s">
        <v>2071</v>
      </c>
      <c r="B11" s="112"/>
      <c r="C11" s="25">
        <f ca="1">INTERCEPT(INDIRECT($D$9):G983,INDIRECT($C$9):F983)</f>
        <v>-0.10420229361685825</v>
      </c>
      <c r="D11" s="5">
        <f>AB3</f>
        <v>-5.7915700394650131E-3</v>
      </c>
      <c r="E11" s="19"/>
      <c r="AA11" s="82" t="s">
        <v>1905</v>
      </c>
      <c r="AB11" s="27">
        <f>1-AB7^2</f>
        <v>0.9999994773841675</v>
      </c>
      <c r="AC11" s="27">
        <f>SUM(AE21:AE1168)</f>
        <v>8.3243310448799235E-2</v>
      </c>
      <c r="AD11" s="82" t="s">
        <v>1870</v>
      </c>
      <c r="AE11" s="72"/>
      <c r="AH11" s="27">
        <v>3.2070663713506413E-2</v>
      </c>
      <c r="AI11" s="27">
        <v>3.1075523857815742E-3</v>
      </c>
      <c r="AJ11" s="27"/>
      <c r="AK11" s="27"/>
      <c r="AL11" s="27"/>
      <c r="AW11">
        <v>-8200</v>
      </c>
      <c r="AX11">
        <f t="shared" si="2"/>
        <v>0.13785581992870322</v>
      </c>
      <c r="AY11">
        <f t="shared" si="3"/>
        <v>0.12355074670289179</v>
      </c>
      <c r="AZ11" s="68">
        <f t="shared" si="4"/>
        <v>1.4305073225811437E-2</v>
      </c>
      <c r="BA11">
        <f t="shared" si="5"/>
        <v>0.99944808501340465</v>
      </c>
      <c r="BB11">
        <f t="shared" si="6"/>
        <v>0.64241437377499899</v>
      </c>
      <c r="BC11">
        <f t="shared" si="7"/>
        <v>2.4394351999292132</v>
      </c>
      <c r="BD11">
        <f t="shared" si="8"/>
        <v>2.7303646951821179</v>
      </c>
      <c r="BE11">
        <f t="shared" si="0"/>
        <v>-16.410587761328987</v>
      </c>
      <c r="BF11">
        <f t="shared" si="0"/>
        <v>-16.410587761328987</v>
      </c>
      <c r="BG11">
        <f t="shared" si="0"/>
        <v>-16.410587761328987</v>
      </c>
      <c r="BH11">
        <f t="shared" si="0"/>
        <v>-16.410587761328987</v>
      </c>
      <c r="BI11">
        <f t="shared" si="0"/>
        <v>-16.410587761328909</v>
      </c>
      <c r="BJ11">
        <f t="shared" si="0"/>
        <v>-16.410587761471149</v>
      </c>
      <c r="BK11">
        <f t="shared" si="0"/>
        <v>-16.410587503644582</v>
      </c>
      <c r="BL11">
        <f t="shared" si="9"/>
        <v>-16.411054929828072</v>
      </c>
    </row>
    <row r="12" spans="1:64" ht="12.95" customHeight="1">
      <c r="A12" s="19" t="s">
        <v>2072</v>
      </c>
      <c r="B12" s="112"/>
      <c r="C12" s="25">
        <f ca="1">SLOPE(INDIRECT($D$9):G983,INDIRECT($C$9):F983)</f>
        <v>6.8740088099427136E-6</v>
      </c>
      <c r="D12" s="5">
        <f>AB4</f>
        <v>-9.8699183935425994E-6</v>
      </c>
      <c r="E12" s="179" t="s">
        <v>3356</v>
      </c>
      <c r="F12" s="180" t="s">
        <v>3359</v>
      </c>
      <c r="AA12" s="83" t="s">
        <v>1906</v>
      </c>
      <c r="AB12" s="27">
        <f>AB7*SIN(RADIANS(AB9))</f>
        <v>-7.1237868764241681E-4</v>
      </c>
      <c r="AE12" s="72"/>
      <c r="AW12">
        <v>-8000</v>
      </c>
      <c r="AX12">
        <f t="shared" si="2"/>
        <v>0.13560748184562665</v>
      </c>
      <c r="AY12">
        <f t="shared" si="3"/>
        <v>0.11924414680815715</v>
      </c>
      <c r="AZ12">
        <f t="shared" si="4"/>
        <v>1.6363335037469517E-2</v>
      </c>
      <c r="BA12">
        <f t="shared" si="5"/>
        <v>0.99939316118275778</v>
      </c>
      <c r="BB12">
        <f t="shared" si="6"/>
        <v>0.73470428370464369</v>
      </c>
      <c r="BC12">
        <f t="shared" si="7"/>
        <v>2.5670212919193167</v>
      </c>
      <c r="BD12">
        <f t="shared" si="8"/>
        <v>3.3845627300006775</v>
      </c>
      <c r="BE12">
        <f t="shared" si="0"/>
        <v>-16.28292763882358</v>
      </c>
      <c r="BF12">
        <f t="shared" si="0"/>
        <v>-16.28292763882358</v>
      </c>
      <c r="BG12">
        <f t="shared" si="0"/>
        <v>-16.28292763882358</v>
      </c>
      <c r="BH12">
        <f t="shared" si="0"/>
        <v>-16.28292763882358</v>
      </c>
      <c r="BI12">
        <f t="shared" si="0"/>
        <v>-16.282927638823491</v>
      </c>
      <c r="BJ12">
        <f t="shared" si="0"/>
        <v>-16.282927638968257</v>
      </c>
      <c r="BK12">
        <f t="shared" si="0"/>
        <v>-16.282927400349127</v>
      </c>
      <c r="BL12">
        <f t="shared" si="9"/>
        <v>-16.283320767197697</v>
      </c>
    </row>
    <row r="13" spans="1:64" ht="12.95" customHeight="1">
      <c r="A13" s="19" t="s">
        <v>2074</v>
      </c>
      <c r="B13" s="112"/>
      <c r="C13" s="5" t="s">
        <v>2069</v>
      </c>
      <c r="D13" s="5">
        <f>AB5</f>
        <v>7.1994327655127126E-10</v>
      </c>
      <c r="E13" s="177" t="s">
        <v>2118</v>
      </c>
      <c r="F13" s="183">
        <v>1</v>
      </c>
      <c r="AA13" s="84" t="s">
        <v>1907</v>
      </c>
      <c r="AB13" s="85">
        <f>AB6*86400*300000</f>
        <v>577499874.557796</v>
      </c>
      <c r="AC13" t="s">
        <v>1908</v>
      </c>
      <c r="AD13">
        <f>AB13/148600000</f>
        <v>3.8862710266338896</v>
      </c>
      <c r="AE13" s="72" t="s">
        <v>2140</v>
      </c>
      <c r="AW13">
        <v>-7800</v>
      </c>
      <c r="AX13">
        <f t="shared" si="2"/>
        <v>0.13315034360079844</v>
      </c>
      <c r="AY13">
        <f t="shared" si="3"/>
        <v>0.11499514237554662</v>
      </c>
      <c r="AZ13" s="68">
        <f t="shared" si="4"/>
        <v>1.8155201225251823E-2</v>
      </c>
      <c r="BA13">
        <f t="shared" si="5"/>
        <v>0.99934810620324599</v>
      </c>
      <c r="BB13">
        <f t="shared" si="6"/>
        <v>0.81504333226694414</v>
      </c>
      <c r="BC13">
        <f t="shared" si="7"/>
        <v>2.694594603652432</v>
      </c>
      <c r="BD13">
        <f t="shared" si="8"/>
        <v>4.3995434959017805</v>
      </c>
      <c r="BE13">
        <f t="shared" si="0"/>
        <v>-16.155273910309344</v>
      </c>
      <c r="BF13">
        <f t="shared" si="0"/>
        <v>-16.155273910309344</v>
      </c>
      <c r="BG13">
        <f t="shared" si="0"/>
        <v>-16.155273910309344</v>
      </c>
      <c r="BH13">
        <f t="shared" si="0"/>
        <v>-16.155273910309344</v>
      </c>
      <c r="BI13">
        <f t="shared" si="0"/>
        <v>-16.155273910309255</v>
      </c>
      <c r="BJ13">
        <f t="shared" si="0"/>
        <v>-16.155273910442176</v>
      </c>
      <c r="BK13">
        <f t="shared" si="0"/>
        <v>-16.155273706511739</v>
      </c>
      <c r="BL13">
        <f t="shared" si="9"/>
        <v>-16.155586604567322</v>
      </c>
    </row>
    <row r="14" spans="1:64" ht="12.95" customHeight="1">
      <c r="A14" s="19"/>
      <c r="B14" s="112"/>
      <c r="C14" s="19"/>
      <c r="E14" s="177" t="s">
        <v>2109</v>
      </c>
      <c r="F14" s="182">
        <f ca="1">NOW()+15018.5+$C$5/24</f>
        <v>60569.790334490739</v>
      </c>
      <c r="R14" t="s">
        <v>1923</v>
      </c>
      <c r="S14" s="114">
        <v>0.2</v>
      </c>
      <c r="AA14" s="84" t="s">
        <v>1909</v>
      </c>
      <c r="AB14" s="27">
        <f>2*AB5*365.24/C8</f>
        <v>3.8746974802153475E-7</v>
      </c>
      <c r="AC14" t="s">
        <v>1879</v>
      </c>
      <c r="AE14" s="72"/>
      <c r="AW14">
        <v>-7600</v>
      </c>
      <c r="AX14">
        <f t="shared" si="2"/>
        <v>0.13045530134563812</v>
      </c>
      <c r="AY14">
        <f t="shared" si="3"/>
        <v>0.11080373340506017</v>
      </c>
      <c r="AZ14">
        <f t="shared" si="4"/>
        <v>1.9651567940577951E-2</v>
      </c>
      <c r="BA14">
        <f t="shared" si="5"/>
        <v>0.99931364868855055</v>
      </c>
      <c r="BB14">
        <f t="shared" si="6"/>
        <v>0.88213078496384023</v>
      </c>
      <c r="BC14">
        <f t="shared" si="7"/>
        <v>2.822157751794506</v>
      </c>
      <c r="BD14">
        <f t="shared" si="8"/>
        <v>6.2077266878262503</v>
      </c>
      <c r="BE14">
        <f t="shared" si="0"/>
        <v>-16.027625266890769</v>
      </c>
      <c r="BF14">
        <f t="shared" si="0"/>
        <v>-16.027625266890769</v>
      </c>
      <c r="BG14">
        <f t="shared" si="0"/>
        <v>-16.027625266890769</v>
      </c>
      <c r="BH14">
        <f t="shared" si="0"/>
        <v>-16.027625266890769</v>
      </c>
      <c r="BI14">
        <f t="shared" si="0"/>
        <v>-16.027625266890695</v>
      </c>
      <c r="BJ14">
        <f t="shared" si="0"/>
        <v>-16.027625266997767</v>
      </c>
      <c r="BK14">
        <f t="shared" si="0"/>
        <v>-16.02762511098646</v>
      </c>
      <c r="BL14">
        <f t="shared" si="9"/>
        <v>-16.027852441936947</v>
      </c>
    </row>
    <row r="15" spans="1:64" ht="12.95" customHeight="1">
      <c r="A15" s="28" t="s">
        <v>2073</v>
      </c>
      <c r="B15" s="112"/>
      <c r="C15" s="29">
        <f ca="1">(C7+C11)+(C8+C12)*INT(MAX(F21:F3492))</f>
        <v>60208.449724497557</v>
      </c>
      <c r="E15" s="177" t="s">
        <v>2119</v>
      </c>
      <c r="F15" s="182">
        <f ca="1">ROUND(2*($F$14-$C$7)/$C$8,0)/2+$F$13</f>
        <v>26961.5</v>
      </c>
      <c r="R15" t="s">
        <v>2084</v>
      </c>
      <c r="S15" s="5">
        <v>0.1</v>
      </c>
      <c r="AA15" s="83" t="s">
        <v>1871</v>
      </c>
      <c r="AB15" s="27">
        <f>(AB10-AB2)/AD2</f>
        <v>14768.427558102492</v>
      </c>
      <c r="AC15" t="s">
        <v>1916</v>
      </c>
      <c r="AE15" s="72"/>
      <c r="AW15">
        <v>-7400</v>
      </c>
      <c r="AX15">
        <f t="shared" si="2"/>
        <v>0.12749805377311357</v>
      </c>
      <c r="AY15">
        <f t="shared" si="3"/>
        <v>0.10666991989669784</v>
      </c>
      <c r="AZ15" s="68">
        <f t="shared" si="4"/>
        <v>2.082813387641572E-2</v>
      </c>
      <c r="BA15">
        <f t="shared" si="5"/>
        <v>0.99929034560840202</v>
      </c>
      <c r="BB15">
        <f t="shared" si="6"/>
        <v>0.9348807245499855</v>
      </c>
      <c r="BC15">
        <f t="shared" si="7"/>
        <v>2.949713517014152</v>
      </c>
      <c r="BD15">
        <f t="shared" si="8"/>
        <v>10.391228560470418</v>
      </c>
      <c r="BE15">
        <f t="shared" si="0"/>
        <v>-15.899980317457517</v>
      </c>
      <c r="BF15">
        <f t="shared" si="0"/>
        <v>-15.899980317457517</v>
      </c>
      <c r="BG15">
        <f t="shared" si="0"/>
        <v>-15.899980317457517</v>
      </c>
      <c r="BH15">
        <f t="shared" si="0"/>
        <v>-15.899980317457517</v>
      </c>
      <c r="BI15">
        <f t="shared" si="0"/>
        <v>-15.899980317457468</v>
      </c>
      <c r="BJ15">
        <f t="shared" si="0"/>
        <v>-15.899980317526992</v>
      </c>
      <c r="BK15">
        <f t="shared" si="0"/>
        <v>-15.899980219556223</v>
      </c>
      <c r="BL15">
        <f t="shared" si="9"/>
        <v>-15.900118279306575</v>
      </c>
    </row>
    <row r="16" spans="1:64" ht="12.95" customHeight="1">
      <c r="A16" s="32" t="s">
        <v>2059</v>
      </c>
      <c r="B16" s="112"/>
      <c r="C16" s="33">
        <f ca="1">+C8+C12</f>
        <v>1.3572848740088099</v>
      </c>
      <c r="E16" s="177" t="s">
        <v>2110</v>
      </c>
      <c r="F16" s="182">
        <f ca="1">ROUND(2*($F$14-$C$15)/$C$16,0)/2+$F$13</f>
        <v>267</v>
      </c>
      <c r="R16" t="s">
        <v>2125</v>
      </c>
      <c r="S16" s="91">
        <v>1</v>
      </c>
      <c r="AA16" s="82" t="s">
        <v>1881</v>
      </c>
      <c r="AB16">
        <f>365.24*AB8</f>
        <v>13352.69695124785</v>
      </c>
      <c r="AC16" t="s">
        <v>1882</v>
      </c>
      <c r="AD16" s="27"/>
      <c r="AE16" s="72"/>
      <c r="AW16">
        <v>-7200</v>
      </c>
      <c r="AX16">
        <f t="shared" si="2"/>
        <v>0.12425949288642851</v>
      </c>
      <c r="AY16">
        <f t="shared" si="3"/>
        <v>0.1025937018504596</v>
      </c>
      <c r="AZ16">
        <f t="shared" si="4"/>
        <v>2.1665791035968919E-2</v>
      </c>
      <c r="BA16">
        <f t="shared" si="5"/>
        <v>0.99927857350239857</v>
      </c>
      <c r="BB16">
        <f t="shared" si="6"/>
        <v>0.97243927998492374</v>
      </c>
      <c r="BC16">
        <f t="shared" si="7"/>
        <v>3.0772647990516795</v>
      </c>
      <c r="BD16">
        <f t="shared" si="8"/>
        <v>31.080008621047281</v>
      </c>
      <c r="BE16">
        <f t="shared" si="0"/>
        <v>-15.77233761120015</v>
      </c>
      <c r="BF16">
        <f t="shared" si="0"/>
        <v>-15.77233761120015</v>
      </c>
      <c r="BG16">
        <f t="shared" si="0"/>
        <v>-15.77233761120015</v>
      </c>
      <c r="BH16">
        <f t="shared" si="0"/>
        <v>-15.77233761120015</v>
      </c>
      <c r="BI16">
        <f t="shared" si="0"/>
        <v>-15.772337611200133</v>
      </c>
      <c r="BJ16">
        <f t="shared" si="0"/>
        <v>-15.772337611224355</v>
      </c>
      <c r="BK16">
        <f t="shared" si="0"/>
        <v>-15.772337577650019</v>
      </c>
      <c r="BL16">
        <f t="shared" si="9"/>
        <v>-15.7723841166762</v>
      </c>
    </row>
    <row r="17" spans="1:64" ht="12.95" customHeight="1" thickBot="1">
      <c r="A17" s="30" t="s">
        <v>2103</v>
      </c>
      <c r="B17" s="112"/>
      <c r="C17" s="19">
        <f>COUNT(C21:C2150)</f>
        <v>1225</v>
      </c>
      <c r="E17" s="177" t="s">
        <v>3357</v>
      </c>
      <c r="F17" s="184">
        <f ca="1">+$C$15+$C$16*$F$16-15018.5-$C$5/24</f>
        <v>45552.740619191245</v>
      </c>
      <c r="R17" t="s">
        <v>2141</v>
      </c>
      <c r="S17" s="94">
        <v>1</v>
      </c>
      <c r="AA17" s="82" t="s">
        <v>1877</v>
      </c>
      <c r="AB17" s="27">
        <f>AD13^3/AB8^2</f>
        <v>4.3915510704008877E-2</v>
      </c>
      <c r="AE17" s="72"/>
      <c r="AW17">
        <v>-7000</v>
      </c>
      <c r="AX17">
        <f t="shared" si="2"/>
        <v>0.12072601128016298</v>
      </c>
      <c r="AY17">
        <f t="shared" si="3"/>
        <v>9.8575079266345469E-2</v>
      </c>
      <c r="AZ17" s="68">
        <f t="shared" si="4"/>
        <v>2.2150932013817511E-2</v>
      </c>
      <c r="BA17">
        <f t="shared" si="5"/>
        <v>0.99927852254850569</v>
      </c>
      <c r="BB17">
        <f t="shared" si="6"/>
        <v>0.99419817579990233</v>
      </c>
      <c r="BC17">
        <f t="shared" si="7"/>
        <v>-3.0783707372526719</v>
      </c>
      <c r="BD17">
        <f t="shared" si="8"/>
        <v>-31.624061765317308</v>
      </c>
      <c r="BE17">
        <f t="shared" si="0"/>
        <v>-15.644695661067004</v>
      </c>
      <c r="BF17">
        <f t="shared" si="0"/>
        <v>-15.644695661067004</v>
      </c>
      <c r="BG17">
        <f t="shared" si="0"/>
        <v>-15.644695661067004</v>
      </c>
      <c r="BH17">
        <f t="shared" si="0"/>
        <v>-15.644695661067004</v>
      </c>
      <c r="BI17">
        <f t="shared" si="0"/>
        <v>-15.644695661067022</v>
      </c>
      <c r="BJ17">
        <f t="shared" si="0"/>
        <v>-15.644695661043214</v>
      </c>
      <c r="BK17">
        <f t="shared" si="0"/>
        <v>-15.644695694043447</v>
      </c>
      <c r="BL17">
        <f t="shared" si="9"/>
        <v>-15.644649954045825</v>
      </c>
    </row>
    <row r="18" spans="1:64" ht="12.95" customHeight="1" thickTop="1" thickBot="1">
      <c r="A18" s="32" t="s">
        <v>2060</v>
      </c>
      <c r="B18" s="112"/>
      <c r="C18" s="35">
        <f ca="1">+C15</f>
        <v>60208.449724497557</v>
      </c>
      <c r="D18" s="176">
        <f ca="1">+C16</f>
        <v>1.3572848740088099</v>
      </c>
      <c r="E18" s="178" t="s">
        <v>3358</v>
      </c>
      <c r="F18" s="185">
        <f ca="1">+($C$15+$C$16*$F$16)-($C$16/2)-15018.5-$C$5/24</f>
        <v>45552.061976754238</v>
      </c>
      <c r="AA18" s="86" t="s">
        <v>1872</v>
      </c>
      <c r="AB18" s="87">
        <f>2*PI()/(AB8*365.2422)*AD2</f>
        <v>6.3867081315187248E-4</v>
      </c>
      <c r="AC18" s="88" t="s">
        <v>1904</v>
      </c>
      <c r="AD18" s="88"/>
      <c r="AE18" s="89"/>
      <c r="AW18">
        <v>-6800</v>
      </c>
      <c r="AX18">
        <f t="shared" si="2"/>
        <v>0.1168897211887187</v>
      </c>
      <c r="AY18">
        <f t="shared" si="3"/>
        <v>9.4614052144355448E-2</v>
      </c>
      <c r="AZ18">
        <f t="shared" si="4"/>
        <v>2.2275669044363247E-2</v>
      </c>
      <c r="BA18">
        <f t="shared" si="5"/>
        <v>0.9992901935698234</v>
      </c>
      <c r="BB18">
        <f t="shared" si="6"/>
        <v>0.99980440443343244</v>
      </c>
      <c r="BC18">
        <f t="shared" si="7"/>
        <v>-2.9508194811606705</v>
      </c>
      <c r="BD18">
        <f t="shared" si="8"/>
        <v>-10.451839523455243</v>
      </c>
      <c r="BE18">
        <f t="shared" ref="BE18:BK54" si="10">$BL18+$AB$7*SIN(BF18)</f>
        <v>-15.517052967791688</v>
      </c>
      <c r="BF18">
        <f t="shared" si="10"/>
        <v>-15.517052967791688</v>
      </c>
      <c r="BG18">
        <f t="shared" si="10"/>
        <v>-15.517052967791688</v>
      </c>
      <c r="BH18">
        <f t="shared" si="10"/>
        <v>-15.517052967791688</v>
      </c>
      <c r="BI18">
        <f t="shared" si="10"/>
        <v>-15.517052967791736</v>
      </c>
      <c r="BJ18">
        <f t="shared" si="10"/>
        <v>-15.517052967722579</v>
      </c>
      <c r="BK18">
        <f t="shared" si="10"/>
        <v>-15.517053065156491</v>
      </c>
      <c r="BL18">
        <f t="shared" si="9"/>
        <v>-15.516915791415451</v>
      </c>
    </row>
    <row r="19" spans="1:64" ht="12.95" customHeight="1" thickTop="1">
      <c r="E19" s="30"/>
      <c r="F19" s="34"/>
      <c r="AA19" s="90"/>
      <c r="AC19" s="90"/>
      <c r="AW19">
        <v>-6600</v>
      </c>
      <c r="AX19">
        <f t="shared" si="2"/>
        <v>0.11274858190483687</v>
      </c>
      <c r="AY19">
        <f t="shared" si="3"/>
        <v>9.0710620484489524E-2</v>
      </c>
      <c r="AZ19" s="68">
        <f t="shared" si="4"/>
        <v>2.2037961420347349E-2</v>
      </c>
      <c r="BA19">
        <f t="shared" si="5"/>
        <v>0.99931339802163544</v>
      </c>
      <c r="BB19">
        <f t="shared" si="6"/>
        <v>0.98916587926216026</v>
      </c>
      <c r="BC19">
        <f t="shared" si="7"/>
        <v>-2.8232637674138186</v>
      </c>
      <c r="BD19">
        <f t="shared" si="8"/>
        <v>-6.2296656500145025</v>
      </c>
      <c r="BE19">
        <f t="shared" si="10"/>
        <v>-15.389408044112804</v>
      </c>
      <c r="BF19">
        <f t="shared" si="10"/>
        <v>-15.389408044112804</v>
      </c>
      <c r="BG19">
        <f t="shared" si="10"/>
        <v>-15.389408044112804</v>
      </c>
      <c r="BH19">
        <f t="shared" si="10"/>
        <v>-15.389408044112804</v>
      </c>
      <c r="BI19">
        <f t="shared" si="10"/>
        <v>-15.389408044112876</v>
      </c>
      <c r="BJ19">
        <f t="shared" si="10"/>
        <v>-15.389408044006087</v>
      </c>
      <c r="BK19">
        <f t="shared" si="10"/>
        <v>-15.389408199552612</v>
      </c>
      <c r="BL19">
        <f t="shared" si="9"/>
        <v>-15.389181628785076</v>
      </c>
    </row>
    <row r="20" spans="1:64" ht="12.95" customHeight="1" thickBot="1">
      <c r="A20" s="96" t="s">
        <v>2061</v>
      </c>
      <c r="B20" s="6" t="s">
        <v>2062</v>
      </c>
      <c r="C20" s="6" t="s">
        <v>2063</v>
      </c>
      <c r="D20" s="6" t="s">
        <v>2068</v>
      </c>
      <c r="E20" s="6" t="s">
        <v>2064</v>
      </c>
      <c r="F20" s="6" t="s">
        <v>2065</v>
      </c>
      <c r="G20" s="6" t="s">
        <v>2066</v>
      </c>
      <c r="H20" s="9" t="s">
        <v>1923</v>
      </c>
      <c r="I20" s="9" t="s">
        <v>2084</v>
      </c>
      <c r="J20" s="9" t="s">
        <v>2125</v>
      </c>
      <c r="K20" s="9" t="s">
        <v>2141</v>
      </c>
      <c r="L20" s="9" t="s">
        <v>1875</v>
      </c>
      <c r="M20" s="9" t="s">
        <v>1874</v>
      </c>
      <c r="N20" s="9" t="s">
        <v>2051</v>
      </c>
      <c r="O20" s="9" t="s">
        <v>2078</v>
      </c>
      <c r="P20" s="8" t="s">
        <v>2077</v>
      </c>
      <c r="Q20" s="6" t="s">
        <v>2070</v>
      </c>
      <c r="R20" s="52" t="s">
        <v>2135</v>
      </c>
      <c r="Z20" s="6" t="s">
        <v>2065</v>
      </c>
      <c r="AA20" s="8" t="s">
        <v>1917</v>
      </c>
      <c r="AB20" s="8" t="s">
        <v>2143</v>
      </c>
      <c r="AC20" s="8" t="s">
        <v>1910</v>
      </c>
      <c r="AD20" s="8" t="s">
        <v>1911</v>
      </c>
      <c r="AE20" s="8" t="s">
        <v>1873</v>
      </c>
      <c r="AF20" s="8" t="s">
        <v>1865</v>
      </c>
      <c r="AG20" s="62"/>
      <c r="AH20" s="8" t="s">
        <v>1889</v>
      </c>
      <c r="AI20" s="8" t="s">
        <v>1890</v>
      </c>
      <c r="AJ20" s="8" t="s">
        <v>1891</v>
      </c>
      <c r="AK20" s="8" t="s">
        <v>1912</v>
      </c>
      <c r="AL20" s="8" t="s">
        <v>1892</v>
      </c>
      <c r="AM20" s="8" t="s">
        <v>1893</v>
      </c>
      <c r="AN20" s="6" t="s">
        <v>1894</v>
      </c>
      <c r="AO20" s="6" t="s">
        <v>1895</v>
      </c>
      <c r="AP20" s="6" t="s">
        <v>1896</v>
      </c>
      <c r="AQ20" s="6" t="s">
        <v>1897</v>
      </c>
      <c r="AR20" s="6" t="s">
        <v>1898</v>
      </c>
      <c r="AS20" s="6" t="s">
        <v>1899</v>
      </c>
      <c r="AT20" s="6" t="s">
        <v>1900</v>
      </c>
      <c r="AU20" s="6" t="s">
        <v>1878</v>
      </c>
      <c r="AV20" s="91"/>
      <c r="AW20">
        <v>-6400</v>
      </c>
      <c r="AX20">
        <f t="shared" si="2"/>
        <v>0.10830643356325428</v>
      </c>
      <c r="AY20">
        <f t="shared" si="3"/>
        <v>8.6864784286747695E-2</v>
      </c>
      <c r="AZ20">
        <f t="shared" si="4"/>
        <v>2.1441649276506582E-2</v>
      </c>
      <c r="BA20">
        <f t="shared" si="5"/>
        <v>0.99934776095892053</v>
      </c>
      <c r="BB20">
        <f t="shared" si="6"/>
        <v>0.96245298257472145</v>
      </c>
      <c r="BC20">
        <f t="shared" si="7"/>
        <v>-2.6957006954418508</v>
      </c>
      <c r="BD20">
        <f t="shared" si="8"/>
        <v>-4.4108287485745175</v>
      </c>
      <c r="BE20">
        <f t="shared" si="10"/>
        <v>-15.261759438804781</v>
      </c>
      <c r="BF20">
        <f t="shared" si="10"/>
        <v>-15.261759438804781</v>
      </c>
      <c r="BG20">
        <f t="shared" si="10"/>
        <v>-15.261759438804781</v>
      </c>
      <c r="BH20">
        <f t="shared" si="10"/>
        <v>-15.261759438804781</v>
      </c>
      <c r="BI20">
        <f t="shared" si="10"/>
        <v>-15.261759438804866</v>
      </c>
      <c r="BJ20">
        <f t="shared" si="10"/>
        <v>-15.261759438672112</v>
      </c>
      <c r="BK20">
        <f t="shared" si="10"/>
        <v>-15.261759642239994</v>
      </c>
      <c r="BL20">
        <f t="shared" si="9"/>
        <v>-15.261447466154703</v>
      </c>
    </row>
    <row r="21" spans="1:64" ht="12.95" customHeight="1">
      <c r="A21" s="95" t="s">
        <v>2175</v>
      </c>
      <c r="B21" s="29" t="s">
        <v>2053</v>
      </c>
      <c r="C21" s="95">
        <v>11700.59</v>
      </c>
      <c r="D21" s="95" t="s">
        <v>2084</v>
      </c>
      <c r="E21" s="12">
        <f t="shared" ref="E21:E84" si="11">+(C21-C$7)/C$8</f>
        <v>-9045.0162015445621</v>
      </c>
      <c r="F21">
        <f t="shared" ref="F21:F84" si="12">ROUND(2*E21,0)/2</f>
        <v>-9045</v>
      </c>
      <c r="G21">
        <f t="shared" ref="G21:G41" si="13">+C21-(C$7+F21*C$8)</f>
        <v>-2.1990000001096632E-2</v>
      </c>
      <c r="H21">
        <f t="shared" ref="H21:H41" si="14">$G21</f>
        <v>-2.1990000001096632E-2</v>
      </c>
      <c r="O21">
        <f t="shared" ref="O21:O56" ca="1" si="15">+C$11+C$12*F21</f>
        <v>-0.16637770330279009</v>
      </c>
      <c r="P21">
        <f t="shared" ref="P21:P84" si="16">+D$11+D$12*F21+D$13*F21^2</f>
        <v>0.14238185916992233</v>
      </c>
      <c r="Q21" s="115" t="s">
        <v>1860</v>
      </c>
      <c r="S21" s="114">
        <f t="shared" ref="S21:S41" si="17">S$14</f>
        <v>0.2</v>
      </c>
      <c r="Z21">
        <f t="shared" ref="Z21:Z84" si="18">F21</f>
        <v>-9045</v>
      </c>
      <c r="AA21" s="68">
        <f t="shared" ref="AA21:AA84" si="19">AB$3+AB$4*Z21+AB$5*Z21^2+AH21</f>
        <v>0.14588127518536351</v>
      </c>
      <c r="AB21" s="68">
        <f t="shared" ref="AB21:AB84" si="20">G21-AH21</f>
        <v>-2.5489416016537807E-2</v>
      </c>
      <c r="AC21" s="68">
        <f t="shared" ref="AC21:AC84" si="21">+G21-P21-AH21</f>
        <v>-0.16787127518646014</v>
      </c>
      <c r="AD21" s="68"/>
      <c r="AE21" s="68">
        <f t="shared" ref="AE21:AE84" si="22">+(G21-AA21)^2*S21</f>
        <v>5.6361530065456456E-3</v>
      </c>
      <c r="AF21">
        <f t="shared" ref="AF21:AF84" si="23">G21-P21</f>
        <v>-0.16437185917101896</v>
      </c>
      <c r="AG21" s="92"/>
      <c r="AH21">
        <f t="shared" ref="AH21:AH84" si="24">$AB$6*($AB$11/AI21*AJ21+$AB$12)</f>
        <v>3.4994160154411731E-3</v>
      </c>
      <c r="AI21">
        <f t="shared" ref="AI21:AI84" si="25">1+$AB$7*COS(AL21)</f>
        <v>0.99976615525659351</v>
      </c>
      <c r="AJ21">
        <f t="shared" ref="AJ21:AJ84" si="26">SIN(AL21+RADIANS($AB$9))</f>
        <v>0.15774029793787825</v>
      </c>
      <c r="AK21">
        <f t="shared" ref="AK21:AK84" si="27">$AB$7*SIN(AL21)</f>
        <v>6.8405589569546423E-4</v>
      </c>
      <c r="AL21">
        <f t="shared" ref="AL21:AL84" si="28">2*ATAN(AM21)</f>
        <v>1.9001925062637519</v>
      </c>
      <c r="AM21">
        <f t="shared" ref="AM21:AM84" si="29">SQRT((1+$AB$7)/(1-$AB$7))*TAN(AN21/2)</f>
        <v>1.3986671011992944</v>
      </c>
      <c r="AN21" s="68">
        <f t="shared" ref="AN21:AT30" si="30">$AU21+$AB$7*SIN(AO21)</f>
        <v>-16.950047551224205</v>
      </c>
      <c r="AO21" s="68">
        <f t="shared" si="30"/>
        <v>-16.950047551224205</v>
      </c>
      <c r="AP21" s="68">
        <f t="shared" si="30"/>
        <v>-16.950047551224205</v>
      </c>
      <c r="AQ21" s="68">
        <f t="shared" si="30"/>
        <v>-16.950047551224205</v>
      </c>
      <c r="AR21" s="68">
        <f t="shared" si="30"/>
        <v>-16.950047551224198</v>
      </c>
      <c r="AS21" s="68">
        <f t="shared" si="30"/>
        <v>-16.950047551261434</v>
      </c>
      <c r="AT21" s="68">
        <f t="shared" si="30"/>
        <v>-16.95004739170437</v>
      </c>
      <c r="AU21" s="68">
        <f t="shared" ref="AU21:AU84" si="31">RADIANS($AB$9)+$AB$18*(F21-AB$15)</f>
        <v>-16.950731766941402</v>
      </c>
      <c r="AW21">
        <v>-6200</v>
      </c>
      <c r="AX21">
        <f t="shared" si="2"/>
        <v>0.10357293670496986</v>
      </c>
      <c r="AY21">
        <f t="shared" si="3"/>
        <v>8.3076543551129978E-2</v>
      </c>
      <c r="AZ21" s="68">
        <f t="shared" si="4"/>
        <v>2.0496393153839883E-2</v>
      </c>
      <c r="BA21">
        <f t="shared" si="5"/>
        <v>0.99939272694267645</v>
      </c>
      <c r="BB21">
        <f t="shared" si="6"/>
        <v>0.92009598025012451</v>
      </c>
      <c r="BC21">
        <f t="shared" si="7"/>
        <v>-2.5681274833474048</v>
      </c>
      <c r="BD21">
        <f t="shared" si="8"/>
        <v>-3.3914646045435703</v>
      </c>
      <c r="BE21">
        <f t="shared" si="10"/>
        <v>-15.134105760141249</v>
      </c>
      <c r="BF21">
        <f t="shared" si="10"/>
        <v>-15.134105760141249</v>
      </c>
      <c r="BG21">
        <f t="shared" si="10"/>
        <v>-15.134105760141249</v>
      </c>
      <c r="BH21">
        <f t="shared" si="10"/>
        <v>-15.134105760141249</v>
      </c>
      <c r="BI21">
        <f t="shared" si="10"/>
        <v>-15.134105760141338</v>
      </c>
      <c r="BJ21">
        <f t="shared" si="10"/>
        <v>-15.134105759996611</v>
      </c>
      <c r="BK21">
        <f t="shared" si="10"/>
        <v>-15.13410599837894</v>
      </c>
      <c r="BL21">
        <f t="shared" si="9"/>
        <v>-15.133713303524328</v>
      </c>
    </row>
    <row r="22" spans="1:64" ht="12.95" customHeight="1">
      <c r="A22" s="95" t="s">
        <v>2175</v>
      </c>
      <c r="B22" s="29" t="s">
        <v>2053</v>
      </c>
      <c r="C22" s="95">
        <v>12080.629000000001</v>
      </c>
      <c r="D22" s="95" t="s">
        <v>2084</v>
      </c>
      <c r="E22" s="12">
        <f t="shared" si="11"/>
        <v>-8765.0153468928256</v>
      </c>
      <c r="F22">
        <f t="shared" si="12"/>
        <v>-8765</v>
      </c>
      <c r="G22">
        <f t="shared" si="13"/>
        <v>-2.0829999999477877E-2</v>
      </c>
      <c r="H22">
        <f t="shared" si="14"/>
        <v>-2.0829999999477877E-2</v>
      </c>
      <c r="O22">
        <f t="shared" ca="1" si="15"/>
        <v>-0.16445298083600612</v>
      </c>
      <c r="P22">
        <f t="shared" si="16"/>
        <v>0.1360280688882245</v>
      </c>
      <c r="Q22" s="115" t="s">
        <v>1861</v>
      </c>
      <c r="S22" s="114">
        <f t="shared" si="17"/>
        <v>0.2</v>
      </c>
      <c r="Z22">
        <f t="shared" si="18"/>
        <v>-8765</v>
      </c>
      <c r="AA22" s="68">
        <f t="shared" si="19"/>
        <v>0.14338448610330448</v>
      </c>
      <c r="AB22" s="68">
        <f t="shared" si="20"/>
        <v>-2.8186417214557863E-2</v>
      </c>
      <c r="AC22" s="68">
        <f t="shared" si="21"/>
        <v>-0.16421448610278236</v>
      </c>
      <c r="AD22" s="68"/>
      <c r="AE22" s="68">
        <f t="shared" si="22"/>
        <v>5.3932794892001803E-3</v>
      </c>
      <c r="AF22">
        <f t="shared" si="23"/>
        <v>-0.15685806888770237</v>
      </c>
      <c r="AG22" s="92"/>
      <c r="AH22">
        <f t="shared" si="24"/>
        <v>7.3564172150799838E-3</v>
      </c>
      <c r="AI22">
        <f t="shared" si="25"/>
        <v>0.99964827334910455</v>
      </c>
      <c r="AJ22">
        <f t="shared" si="26"/>
        <v>0.33077517366319126</v>
      </c>
      <c r="AK22">
        <f t="shared" si="27"/>
        <v>6.3158862838439225E-4</v>
      </c>
      <c r="AL22">
        <f t="shared" si="28"/>
        <v>2.0789154927506215</v>
      </c>
      <c r="AM22">
        <f t="shared" si="29"/>
        <v>1.7015005272158303</v>
      </c>
      <c r="AN22" s="68">
        <f t="shared" si="30"/>
        <v>-16.771272128570878</v>
      </c>
      <c r="AO22" s="68">
        <f t="shared" si="30"/>
        <v>-16.771272128570878</v>
      </c>
      <c r="AP22" s="68">
        <f t="shared" si="30"/>
        <v>-16.771272128570878</v>
      </c>
      <c r="AQ22" s="68">
        <f t="shared" si="30"/>
        <v>-16.771272128570878</v>
      </c>
      <c r="AR22" s="68">
        <f t="shared" si="30"/>
        <v>-16.77127212857085</v>
      </c>
      <c r="AS22" s="68">
        <f t="shared" si="30"/>
        <v>-16.771272128648818</v>
      </c>
      <c r="AT22" s="68">
        <f t="shared" si="30"/>
        <v>-16.771271906724461</v>
      </c>
      <c r="AU22" s="68">
        <f t="shared" si="31"/>
        <v>-16.77190393925888</v>
      </c>
      <c r="AW22">
        <v>-6000</v>
      </c>
      <c r="AX22">
        <f t="shared" si="2"/>
        <v>9.8563418469662017E-2</v>
      </c>
      <c r="AY22">
        <f t="shared" si="3"/>
        <v>7.9345898277636356E-2</v>
      </c>
      <c r="AZ22">
        <f t="shared" si="4"/>
        <v>1.9217520192025658E-2</v>
      </c>
      <c r="BA22">
        <f t="shared" si="5"/>
        <v>0.99944756880182628</v>
      </c>
      <c r="BB22">
        <f t="shared" si="6"/>
        <v>0.86277833306207219</v>
      </c>
      <c r="BC22">
        <f t="shared" si="7"/>
        <v>-2.44054151285627</v>
      </c>
      <c r="BD22">
        <f t="shared" si="8"/>
        <v>-2.7350486477308391</v>
      </c>
      <c r="BE22">
        <f t="shared" si="10"/>
        <v>-15.006445698420542</v>
      </c>
      <c r="BF22">
        <f t="shared" si="10"/>
        <v>-15.006445698420542</v>
      </c>
      <c r="BG22">
        <f t="shared" si="10"/>
        <v>-15.006445698420542</v>
      </c>
      <c r="BH22">
        <f t="shared" si="10"/>
        <v>-15.006445698420542</v>
      </c>
      <c r="BI22">
        <f t="shared" si="10"/>
        <v>-15.006445698420622</v>
      </c>
      <c r="BJ22">
        <f t="shared" si="10"/>
        <v>-15.006445698278299</v>
      </c>
      <c r="BK22">
        <f t="shared" si="10"/>
        <v>-15.006445956009186</v>
      </c>
      <c r="BL22">
        <f t="shared" si="9"/>
        <v>-15.005979140893952</v>
      </c>
    </row>
    <row r="23" spans="1:64" ht="12.95" customHeight="1">
      <c r="A23" s="95" t="s">
        <v>2175</v>
      </c>
      <c r="B23" s="29" t="s">
        <v>2053</v>
      </c>
      <c r="C23" s="95">
        <v>12711.78</v>
      </c>
      <c r="D23" s="95" t="s">
        <v>2084</v>
      </c>
      <c r="E23" s="12">
        <f t="shared" si="11"/>
        <v>-8300.0030207518284</v>
      </c>
      <c r="F23">
        <f t="shared" si="12"/>
        <v>-8300</v>
      </c>
      <c r="G23">
        <f t="shared" si="13"/>
        <v>-4.1000000001076842E-3</v>
      </c>
      <c r="H23">
        <f t="shared" si="14"/>
        <v>-4.1000000001076842E-3</v>
      </c>
      <c r="O23">
        <f t="shared" ca="1" si="15"/>
        <v>-0.16125656673938277</v>
      </c>
      <c r="P23">
        <f t="shared" si="16"/>
        <v>0.12572564494855565</v>
      </c>
      <c r="Q23" s="115" t="s">
        <v>1862</v>
      </c>
      <c r="S23" s="114">
        <f t="shared" si="17"/>
        <v>0.2</v>
      </c>
      <c r="Z23">
        <f t="shared" si="18"/>
        <v>-8300</v>
      </c>
      <c r="AA23" s="68">
        <f t="shared" si="19"/>
        <v>0.1389119833054632</v>
      </c>
      <c r="AB23" s="68">
        <f t="shared" si="20"/>
        <v>-1.7286338357015228E-2</v>
      </c>
      <c r="AC23" s="68">
        <f t="shared" si="21"/>
        <v>-0.14301198330557088</v>
      </c>
      <c r="AD23" s="68"/>
      <c r="AE23" s="68">
        <f t="shared" si="22"/>
        <v>4.0904854737985772E-3</v>
      </c>
      <c r="AF23">
        <f t="shared" si="23"/>
        <v>-0.12982564494866333</v>
      </c>
      <c r="AG23" s="92"/>
      <c r="AH23">
        <f t="shared" si="24"/>
        <v>1.3186338356907546E-2</v>
      </c>
      <c r="AI23">
        <f t="shared" si="25"/>
        <v>0.99947897590286006</v>
      </c>
      <c r="AJ23">
        <f t="shared" si="26"/>
        <v>0.59224804629588856</v>
      </c>
      <c r="AK23">
        <f t="shared" si="27"/>
        <v>5.0114840382273153E-4</v>
      </c>
      <c r="AL23">
        <f t="shared" si="28"/>
        <v>2.3756365989628629</v>
      </c>
      <c r="AM23">
        <f t="shared" si="29"/>
        <v>2.4821905466232508</v>
      </c>
      <c r="AN23" s="68">
        <f t="shared" si="30"/>
        <v>-16.474420601623951</v>
      </c>
      <c r="AO23" s="68">
        <f t="shared" si="30"/>
        <v>-16.474420601623951</v>
      </c>
      <c r="AP23" s="68">
        <f t="shared" si="30"/>
        <v>-16.474420601623951</v>
      </c>
      <c r="AQ23" s="68">
        <f t="shared" si="30"/>
        <v>-16.474420601623951</v>
      </c>
      <c r="AR23" s="68">
        <f t="shared" si="30"/>
        <v>-16.47442060162388</v>
      </c>
      <c r="AS23" s="68">
        <f t="shared" si="30"/>
        <v>-16.474420601759899</v>
      </c>
      <c r="AT23" s="68">
        <f t="shared" si="30"/>
        <v>-16.474420340566542</v>
      </c>
      <c r="AU23" s="68">
        <f t="shared" si="31"/>
        <v>-16.47492201114326</v>
      </c>
      <c r="AW23">
        <v>-5800</v>
      </c>
      <c r="AX23">
        <f t="shared" si="2"/>
        <v>9.3298627690759695E-2</v>
      </c>
      <c r="AY23">
        <f t="shared" si="3"/>
        <v>7.5672848466266832E-2</v>
      </c>
      <c r="AZ23" s="68">
        <f t="shared" si="4"/>
        <v>1.7625779224492856E-2</v>
      </c>
      <c r="BA23">
        <f t="shared" si="5"/>
        <v>0.99951139912644116</v>
      </c>
      <c r="BB23">
        <f t="shared" si="6"/>
        <v>0.79142599296840532</v>
      </c>
      <c r="BC23">
        <f t="shared" si="7"/>
        <v>-2.3129403717047046</v>
      </c>
      <c r="BD23">
        <f t="shared" si="8"/>
        <v>-2.2738420058079969</v>
      </c>
      <c r="BE23">
        <f t="shared" si="10"/>
        <v>-14.878778047195979</v>
      </c>
      <c r="BF23">
        <f t="shared" si="10"/>
        <v>-14.878778047195979</v>
      </c>
      <c r="BG23">
        <f t="shared" si="10"/>
        <v>-14.878778047195979</v>
      </c>
      <c r="BH23">
        <f t="shared" si="10"/>
        <v>-14.878778047195979</v>
      </c>
      <c r="BI23">
        <f t="shared" si="10"/>
        <v>-14.878778047196041</v>
      </c>
      <c r="BJ23">
        <f t="shared" si="10"/>
        <v>-14.878778047068904</v>
      </c>
      <c r="BK23">
        <f t="shared" si="10"/>
        <v>-14.878778307426769</v>
      </c>
      <c r="BL23">
        <f t="shared" si="9"/>
        <v>-14.878244978263579</v>
      </c>
    </row>
    <row r="24" spans="1:64" ht="12.95" customHeight="1">
      <c r="A24" s="95" t="s">
        <v>2175</v>
      </c>
      <c r="B24" s="29" t="s">
        <v>2053</v>
      </c>
      <c r="C24" s="95">
        <v>14682.562</v>
      </c>
      <c r="D24" s="95" t="s">
        <v>2084</v>
      </c>
      <c r="E24" s="12">
        <f t="shared" si="11"/>
        <v>-6847.9924525410424</v>
      </c>
      <c r="F24">
        <f t="shared" si="12"/>
        <v>-6848</v>
      </c>
      <c r="G24">
        <f t="shared" si="13"/>
        <v>1.0243999999147491E-2</v>
      </c>
      <c r="H24">
        <f t="shared" si="14"/>
        <v>1.0243999999147491E-2</v>
      </c>
      <c r="O24">
        <f t="shared" ca="1" si="15"/>
        <v>-0.15127550594734596</v>
      </c>
      <c r="P24">
        <f t="shared" si="16"/>
        <v>9.5559445947487331E-2</v>
      </c>
      <c r="Q24" s="115" t="s">
        <v>1863</v>
      </c>
      <c r="S24" s="114">
        <f t="shared" si="17"/>
        <v>0.2</v>
      </c>
      <c r="Z24">
        <f t="shared" si="18"/>
        <v>-6848</v>
      </c>
      <c r="AA24" s="68">
        <f t="shared" si="19"/>
        <v>0.11783825374272683</v>
      </c>
      <c r="AB24" s="68">
        <f t="shared" si="20"/>
        <v>-1.203480779609201E-2</v>
      </c>
      <c r="AC24" s="68">
        <f t="shared" si="21"/>
        <v>-0.10759425374357934</v>
      </c>
      <c r="AD24" s="68"/>
      <c r="AE24" s="68">
        <f t="shared" si="22"/>
        <v>2.315304687727547E-3</v>
      </c>
      <c r="AF24">
        <f t="shared" si="23"/>
        <v>-8.5315445948339841E-2</v>
      </c>
      <c r="AG24" s="92"/>
      <c r="AH24">
        <f t="shared" si="24"/>
        <v>2.22788077952395E-2</v>
      </c>
      <c r="AI24">
        <f t="shared" si="25"/>
        <v>0.9992863304445917</v>
      </c>
      <c r="AJ24">
        <f t="shared" si="26"/>
        <v>0.99994131580735512</v>
      </c>
      <c r="AK24">
        <f t="shared" si="27"/>
        <v>-1.1528919350031969E-4</v>
      </c>
      <c r="AL24">
        <f t="shared" si="28"/>
        <v>-2.9814320779503958</v>
      </c>
      <c r="AM24">
        <f t="shared" si="29"/>
        <v>-12.46076275733888</v>
      </c>
      <c r="AN24" s="68">
        <f t="shared" si="30"/>
        <v>-15.547687361947244</v>
      </c>
      <c r="AO24" s="68">
        <f t="shared" si="30"/>
        <v>-15.547687361947244</v>
      </c>
      <c r="AP24" s="68">
        <f t="shared" si="30"/>
        <v>-15.547687361947244</v>
      </c>
      <c r="AQ24" s="68">
        <f t="shared" si="30"/>
        <v>-15.547687361947244</v>
      </c>
      <c r="AR24" s="68">
        <f t="shared" si="30"/>
        <v>-15.547687361947284</v>
      </c>
      <c r="AS24" s="68">
        <f t="shared" si="30"/>
        <v>-15.547687361888483</v>
      </c>
      <c r="AT24" s="68">
        <f t="shared" si="30"/>
        <v>-15.547687444282067</v>
      </c>
      <c r="AU24" s="68">
        <f t="shared" si="31"/>
        <v>-15.547571990446741</v>
      </c>
      <c r="AW24">
        <v>-5600</v>
      </c>
      <c r="AX24">
        <f t="shared" si="2"/>
        <v>8.7804402572313214E-2</v>
      </c>
      <c r="AY24">
        <f t="shared" si="3"/>
        <v>7.2057394117021417E-2</v>
      </c>
      <c r="AZ24">
        <f t="shared" si="4"/>
        <v>1.5747008455291801E-2</v>
      </c>
      <c r="BA24">
        <f t="shared" si="5"/>
        <v>0.99958318432782356</v>
      </c>
      <c r="BB24">
        <f t="shared" si="6"/>
        <v>0.707192831042184</v>
      </c>
      <c r="BC24">
        <f t="shared" si="7"/>
        <v>-2.1853218927910261</v>
      </c>
      <c r="BD24">
        <f t="shared" si="8"/>
        <v>-1.9295962052911502</v>
      </c>
      <c r="BE24">
        <f t="shared" si="10"/>
        <v>-14.751101722872187</v>
      </c>
      <c r="BF24">
        <f t="shared" si="10"/>
        <v>-14.751101722872187</v>
      </c>
      <c r="BG24">
        <f t="shared" si="10"/>
        <v>-14.751101722872187</v>
      </c>
      <c r="BH24">
        <f t="shared" si="10"/>
        <v>-14.751101722872187</v>
      </c>
      <c r="BI24">
        <f t="shared" si="10"/>
        <v>-14.75110172287223</v>
      </c>
      <c r="BJ24">
        <f t="shared" si="10"/>
        <v>-14.751101722769741</v>
      </c>
      <c r="BK24">
        <f t="shared" si="10"/>
        <v>-14.751101968862166</v>
      </c>
      <c r="BL24">
        <f t="shared" si="9"/>
        <v>-14.750510815633204</v>
      </c>
    </row>
    <row r="25" spans="1:64" ht="12.95" customHeight="1">
      <c r="A25" s="95" t="s">
        <v>2175</v>
      </c>
      <c r="B25" s="29" t="s">
        <v>2053</v>
      </c>
      <c r="C25" s="95">
        <v>15039.532999999999</v>
      </c>
      <c r="D25" s="95" t="s">
        <v>2084</v>
      </c>
      <c r="E25" s="12">
        <f t="shared" si="11"/>
        <v>-6584.9873791515083</v>
      </c>
      <c r="F25">
        <f t="shared" si="12"/>
        <v>-6585</v>
      </c>
      <c r="G25">
        <f t="shared" si="13"/>
        <v>1.712999999836029E-2</v>
      </c>
      <c r="H25">
        <f t="shared" si="14"/>
        <v>1.712999999836029E-2</v>
      </c>
      <c r="O25">
        <f t="shared" ca="1" si="15"/>
        <v>-0.14946764163033102</v>
      </c>
      <c r="P25">
        <f t="shared" si="16"/>
        <v>9.0420184927066466E-2</v>
      </c>
      <c r="Q25" s="2">
        <f t="shared" ref="Q25:Q88" si="32">+C25-15018.5</f>
        <v>21.032999999999447</v>
      </c>
      <c r="S25" s="114">
        <f t="shared" si="17"/>
        <v>0.2</v>
      </c>
      <c r="Z25">
        <f t="shared" si="18"/>
        <v>-6585</v>
      </c>
      <c r="AA25" s="68">
        <f t="shared" si="19"/>
        <v>0.11242577650017338</v>
      </c>
      <c r="AB25" s="68">
        <f t="shared" si="20"/>
        <v>-4.8755915747466273E-3</v>
      </c>
      <c r="AC25" s="68">
        <f t="shared" si="21"/>
        <v>-9.529577650181309E-2</v>
      </c>
      <c r="AD25" s="68"/>
      <c r="AE25" s="68">
        <f t="shared" si="22"/>
        <v>1.8162570038167025E-3</v>
      </c>
      <c r="AF25">
        <f t="shared" si="23"/>
        <v>-7.3290184928706176E-2</v>
      </c>
      <c r="AG25" s="92"/>
      <c r="AH25">
        <f t="shared" si="24"/>
        <v>2.2005591573106918E-2</v>
      </c>
      <c r="AI25">
        <f t="shared" si="25"/>
        <v>0.99931559402457415</v>
      </c>
      <c r="AJ25">
        <f t="shared" si="26"/>
        <v>0.98771618660030691</v>
      </c>
      <c r="AK25">
        <f t="shared" si="27"/>
        <v>-2.3281815491057388E-4</v>
      </c>
      <c r="AL25">
        <f t="shared" si="28"/>
        <v>-2.8136968276565604</v>
      </c>
      <c r="AM25">
        <f t="shared" si="29"/>
        <v>-6.0447507165004888</v>
      </c>
      <c r="AN25" s="68">
        <f t="shared" si="30"/>
        <v>-15.379834544133095</v>
      </c>
      <c r="AO25" s="68">
        <f t="shared" si="30"/>
        <v>-15.379834544133095</v>
      </c>
      <c r="AP25" s="68">
        <f t="shared" si="30"/>
        <v>-15.379834544133095</v>
      </c>
      <c r="AQ25" s="68">
        <f t="shared" si="30"/>
        <v>-15.379834544133095</v>
      </c>
      <c r="AR25" s="68">
        <f t="shared" si="30"/>
        <v>-15.379834544133169</v>
      </c>
      <c r="AS25" s="68">
        <f t="shared" si="30"/>
        <v>-15.379834544023987</v>
      </c>
      <c r="AT25" s="68">
        <f t="shared" si="30"/>
        <v>-15.379834703565358</v>
      </c>
      <c r="AU25" s="68">
        <f t="shared" si="31"/>
        <v>-15.379601566587798</v>
      </c>
      <c r="AW25">
        <v>-5400</v>
      </c>
      <c r="AX25">
        <f t="shared" si="2"/>
        <v>8.2111255991363236E-2</v>
      </c>
      <c r="AY25">
        <f t="shared" si="3"/>
        <v>6.8499535229900099E-2</v>
      </c>
      <c r="AZ25" s="68">
        <f t="shared" si="4"/>
        <v>1.3611720761463136E-2</v>
      </c>
      <c r="BA25">
        <f t="shared" si="5"/>
        <v>0.99966176106204729</v>
      </c>
      <c r="BB25">
        <f t="shared" si="6"/>
        <v>0.61144240136295802</v>
      </c>
      <c r="BC25">
        <f t="shared" si="7"/>
        <v>-2.0576841894635964</v>
      </c>
      <c r="BD25">
        <f t="shared" si="8"/>
        <v>-1.6608835789465299</v>
      </c>
      <c r="BE25">
        <f t="shared" si="10"/>
        <v>-14.623415782352179</v>
      </c>
      <c r="BF25">
        <f t="shared" si="10"/>
        <v>-14.623415782352179</v>
      </c>
      <c r="BG25">
        <f t="shared" si="10"/>
        <v>-14.623415782352179</v>
      </c>
      <c r="BH25">
        <f t="shared" si="10"/>
        <v>-14.623415782352179</v>
      </c>
      <c r="BI25">
        <f t="shared" si="10"/>
        <v>-14.623415782352204</v>
      </c>
      <c r="BJ25">
        <f t="shared" si="10"/>
        <v>-14.623415782279279</v>
      </c>
      <c r="BK25">
        <f t="shared" si="10"/>
        <v>-14.623415998139071</v>
      </c>
      <c r="BL25">
        <f t="shared" si="9"/>
        <v>-14.62277665300283</v>
      </c>
    </row>
    <row r="26" spans="1:64" ht="12.95" customHeight="1">
      <c r="A26" s="95" t="s">
        <v>2175</v>
      </c>
      <c r="B26" s="29" t="s">
        <v>2053</v>
      </c>
      <c r="C26" s="95">
        <v>15434.502</v>
      </c>
      <c r="D26" s="95" t="s">
        <v>2084</v>
      </c>
      <c r="E26" s="12">
        <f t="shared" si="11"/>
        <v>-6293.9865672323576</v>
      </c>
      <c r="F26">
        <f t="shared" si="12"/>
        <v>-6294</v>
      </c>
      <c r="G26">
        <f t="shared" si="13"/>
        <v>1.8232000000352855E-2</v>
      </c>
      <c r="H26">
        <f t="shared" si="14"/>
        <v>1.8232000000352855E-2</v>
      </c>
      <c r="O26">
        <f t="shared" ca="1" si="15"/>
        <v>-0.14746730506663769</v>
      </c>
      <c r="P26">
        <f t="shared" si="16"/>
        <v>8.4849843182062748E-2</v>
      </c>
      <c r="Q26" s="2">
        <f t="shared" si="32"/>
        <v>416.00200000000041</v>
      </c>
      <c r="S26" s="114">
        <f t="shared" si="17"/>
        <v>0.2</v>
      </c>
      <c r="Z26">
        <f t="shared" si="18"/>
        <v>-6294</v>
      </c>
      <c r="AA26" s="68">
        <f t="shared" si="19"/>
        <v>0.10583312392101503</v>
      </c>
      <c r="AB26" s="68">
        <f t="shared" si="20"/>
        <v>-2.751280738599423E-3</v>
      </c>
      <c r="AC26" s="68">
        <f t="shared" si="21"/>
        <v>-8.7601123920662174E-2</v>
      </c>
      <c r="AD26" s="68"/>
      <c r="AE26" s="68">
        <f t="shared" si="22"/>
        <v>1.5347913824326422E-3</v>
      </c>
      <c r="AF26">
        <f t="shared" si="23"/>
        <v>-6.6617843181709893E-2</v>
      </c>
      <c r="AG26" s="92"/>
      <c r="AH26">
        <f t="shared" si="24"/>
        <v>2.0983280738952278E-2</v>
      </c>
      <c r="AI26">
        <f t="shared" si="25"/>
        <v>0.99937031462510439</v>
      </c>
      <c r="AJ26">
        <f t="shared" si="26"/>
        <v>0.94191463425037847</v>
      </c>
      <c r="AK26">
        <f t="shared" si="27"/>
        <v>-3.5512274088996101E-4</v>
      </c>
      <c r="AL26">
        <f t="shared" si="28"/>
        <v>-2.6280883266325499</v>
      </c>
      <c r="AM26">
        <f t="shared" si="29"/>
        <v>-3.8088439641742209</v>
      </c>
      <c r="AN26" s="68">
        <f t="shared" si="30"/>
        <v>-15.19410370636513</v>
      </c>
      <c r="AO26" s="68">
        <f t="shared" si="30"/>
        <v>-15.19410370636513</v>
      </c>
      <c r="AP26" s="68">
        <f t="shared" si="30"/>
        <v>-15.19410370636513</v>
      </c>
      <c r="AQ26" s="68">
        <f t="shared" si="30"/>
        <v>-15.19410370636513</v>
      </c>
      <c r="AR26" s="68">
        <f t="shared" si="30"/>
        <v>-15.194103706365219</v>
      </c>
      <c r="AS26" s="68">
        <f t="shared" si="30"/>
        <v>-15.194103706224304</v>
      </c>
      <c r="AT26" s="68">
        <f t="shared" si="30"/>
        <v>-15.194103930054283</v>
      </c>
      <c r="AU26" s="68">
        <f t="shared" si="31"/>
        <v>-15.193748359960603</v>
      </c>
      <c r="AW26">
        <v>-5200</v>
      </c>
      <c r="AX26">
        <f t="shared" si="2"/>
        <v>7.6253884775611666E-2</v>
      </c>
      <c r="AY26">
        <f t="shared" si="3"/>
        <v>6.4999271804902878E-2</v>
      </c>
      <c r="AZ26">
        <f t="shared" si="4"/>
        <v>1.1254612970708792E-2</v>
      </c>
      <c r="BA26">
        <f t="shared" si="5"/>
        <v>0.99974585477627553</v>
      </c>
      <c r="BB26">
        <f t="shared" si="6"/>
        <v>0.50572630162177845</v>
      </c>
      <c r="BC26">
        <f t="shared" si="7"/>
        <v>-1.9300256863717626</v>
      </c>
      <c r="BD26">
        <f t="shared" si="8"/>
        <v>-1.4437075998360762</v>
      </c>
      <c r="BE26">
        <f t="shared" si="10"/>
        <v>-14.495719438448205</v>
      </c>
      <c r="BF26">
        <f t="shared" si="10"/>
        <v>-14.495719438448205</v>
      </c>
      <c r="BG26">
        <f t="shared" si="10"/>
        <v>-14.495719438448205</v>
      </c>
      <c r="BH26">
        <f t="shared" si="10"/>
        <v>-14.495719438448205</v>
      </c>
      <c r="BI26">
        <f t="shared" si="10"/>
        <v>-14.495719438448216</v>
      </c>
      <c r="BJ26">
        <f t="shared" si="10"/>
        <v>-14.495719438404677</v>
      </c>
      <c r="BK26">
        <f t="shared" si="10"/>
        <v>-14.495719610026065</v>
      </c>
      <c r="BL26">
        <f t="shared" si="9"/>
        <v>-14.495042490372455</v>
      </c>
    </row>
    <row r="27" spans="1:64" ht="12.95" customHeight="1">
      <c r="A27" s="95" t="s">
        <v>2175</v>
      </c>
      <c r="B27" s="29" t="s">
        <v>2053</v>
      </c>
      <c r="C27" s="95">
        <v>15714.098</v>
      </c>
      <c r="D27" s="95" t="s">
        <v>2084</v>
      </c>
      <c r="E27" s="12">
        <f t="shared" si="11"/>
        <v>-6087.988974992596</v>
      </c>
      <c r="F27">
        <f t="shared" si="12"/>
        <v>-6088</v>
      </c>
      <c r="G27">
        <f t="shared" si="13"/>
        <v>1.4963999998144573E-2</v>
      </c>
      <c r="H27">
        <f t="shared" si="14"/>
        <v>1.4963999998144573E-2</v>
      </c>
      <c r="O27">
        <f t="shared" ca="1" si="15"/>
        <v>-0.14605125925178949</v>
      </c>
      <c r="P27">
        <f t="shared" si="16"/>
        <v>8.0980286437039861E-2</v>
      </c>
      <c r="Q27" s="2">
        <f t="shared" si="32"/>
        <v>695.59799999999996</v>
      </c>
      <c r="S27" s="114">
        <f t="shared" si="17"/>
        <v>0.2</v>
      </c>
      <c r="Z27">
        <f t="shared" si="18"/>
        <v>-6088</v>
      </c>
      <c r="AA27" s="68">
        <f t="shared" si="19"/>
        <v>0.10080040459903211</v>
      </c>
      <c r="AB27" s="68">
        <f t="shared" si="20"/>
        <v>-4.856118163847678E-3</v>
      </c>
      <c r="AC27" s="68">
        <f t="shared" si="21"/>
        <v>-8.5836404600887539E-2</v>
      </c>
      <c r="AD27" s="68"/>
      <c r="AE27" s="68">
        <f t="shared" si="22"/>
        <v>1.4735776709614535E-3</v>
      </c>
      <c r="AF27">
        <f t="shared" si="23"/>
        <v>-6.6016286438895289E-2</v>
      </c>
      <c r="AG27" s="92"/>
      <c r="AH27">
        <f t="shared" si="24"/>
        <v>1.9820118161992251E-2</v>
      </c>
      <c r="AI27">
        <f t="shared" si="25"/>
        <v>0.99942227498554226</v>
      </c>
      <c r="AJ27">
        <f t="shared" si="26"/>
        <v>0.88978736773567935</v>
      </c>
      <c r="AK27">
        <f t="shared" si="27"/>
        <v>-4.3456833769200373E-4</v>
      </c>
      <c r="AL27">
        <f t="shared" si="28"/>
        <v>-2.49668107147677</v>
      </c>
      <c r="AM27">
        <f t="shared" si="29"/>
        <v>-2.9929625214980873</v>
      </c>
      <c r="AN27" s="68">
        <f t="shared" si="30"/>
        <v>-15.062616991881514</v>
      </c>
      <c r="AO27" s="68">
        <f t="shared" si="30"/>
        <v>-15.062616991881514</v>
      </c>
      <c r="AP27" s="68">
        <f t="shared" si="30"/>
        <v>-15.062616991881514</v>
      </c>
      <c r="AQ27" s="68">
        <f t="shared" si="30"/>
        <v>-15.062616991881514</v>
      </c>
      <c r="AR27" s="68">
        <f t="shared" si="30"/>
        <v>-15.062616991881598</v>
      </c>
      <c r="AS27" s="68">
        <f t="shared" si="30"/>
        <v>-15.062616991736505</v>
      </c>
      <c r="AT27" s="68">
        <f t="shared" si="30"/>
        <v>-15.062617242964301</v>
      </c>
      <c r="AU27" s="68">
        <f t="shared" si="31"/>
        <v>-15.062182172451317</v>
      </c>
      <c r="AW27">
        <v>-5000</v>
      </c>
      <c r="AX27">
        <f t="shared" si="2"/>
        <v>7.0270610534972688E-2</v>
      </c>
      <c r="AY27">
        <f t="shared" si="3"/>
        <v>6.1556603842029767E-2</v>
      </c>
      <c r="AZ27" s="68">
        <f t="shared" si="4"/>
        <v>8.7140066929429216E-3</v>
      </c>
      <c r="BA27">
        <f t="shared" si="5"/>
        <v>0.99983410010210805</v>
      </c>
      <c r="BB27">
        <f t="shared" si="6"/>
        <v>0.39175944570051729</v>
      </c>
      <c r="BC27">
        <f t="shared" si="7"/>
        <v>-1.8023451453702219</v>
      </c>
      <c r="BD27">
        <f t="shared" si="8"/>
        <v>-1.2631973262362808</v>
      </c>
      <c r="BE27">
        <f t="shared" si="10"/>
        <v>-14.368012072802573</v>
      </c>
      <c r="BF27">
        <f t="shared" si="10"/>
        <v>-14.368012072802573</v>
      </c>
      <c r="BG27">
        <f t="shared" si="10"/>
        <v>-14.368012072802573</v>
      </c>
      <c r="BH27">
        <f t="shared" si="10"/>
        <v>-14.368012072802573</v>
      </c>
      <c r="BI27">
        <f t="shared" si="10"/>
        <v>-14.368012072802577</v>
      </c>
      <c r="BJ27">
        <f t="shared" si="10"/>
        <v>-14.368012072783348</v>
      </c>
      <c r="BK27">
        <f t="shared" si="10"/>
        <v>-14.368012189031052</v>
      </c>
      <c r="BL27">
        <f t="shared" si="9"/>
        <v>-14.36730832774208</v>
      </c>
    </row>
    <row r="28" spans="1:64" ht="12.95" customHeight="1">
      <c r="A28" s="95" t="s">
        <v>2175</v>
      </c>
      <c r="B28" s="29" t="s">
        <v>2053</v>
      </c>
      <c r="C28" s="95">
        <v>16099.558999999999</v>
      </c>
      <c r="D28" s="95" t="s">
        <v>2084</v>
      </c>
      <c r="E28" s="12">
        <f t="shared" si="11"/>
        <v>-5803.9933602401288</v>
      </c>
      <c r="F28">
        <f t="shared" si="12"/>
        <v>-5804</v>
      </c>
      <c r="G28">
        <f t="shared" si="13"/>
        <v>9.0119999986200128E-3</v>
      </c>
      <c r="H28">
        <f t="shared" si="14"/>
        <v>9.0119999986200128E-3</v>
      </c>
      <c r="O28">
        <f t="shared" ca="1" si="15"/>
        <v>-0.14409904074976576</v>
      </c>
      <c r="P28">
        <f t="shared" si="16"/>
        <v>7.5745745026965405E-2</v>
      </c>
      <c r="Q28" s="2">
        <f t="shared" si="32"/>
        <v>1081.0589999999993</v>
      </c>
      <c r="S28" s="114">
        <f t="shared" si="17"/>
        <v>0.2</v>
      </c>
      <c r="V28" s="51"/>
      <c r="Z28">
        <f t="shared" si="18"/>
        <v>-5804</v>
      </c>
      <c r="AA28" s="68">
        <f t="shared" si="19"/>
        <v>9.3406266068369867E-2</v>
      </c>
      <c r="AB28" s="68">
        <f t="shared" si="20"/>
        <v>-8.6485210427844489E-3</v>
      </c>
      <c r="AC28" s="68">
        <f t="shared" si="21"/>
        <v>-8.4394266069749854E-2</v>
      </c>
      <c r="AD28" s="68"/>
      <c r="AE28" s="68">
        <f t="shared" si="22"/>
        <v>1.4244784290903464E-3</v>
      </c>
      <c r="AF28">
        <f t="shared" si="23"/>
        <v>-6.6733745028345393E-2</v>
      </c>
      <c r="AG28" s="92"/>
      <c r="AH28">
        <f t="shared" si="24"/>
        <v>1.7660521041404462E-2</v>
      </c>
      <c r="AI28">
        <f t="shared" si="25"/>
        <v>0.99951004089254547</v>
      </c>
      <c r="AJ28">
        <f t="shared" si="26"/>
        <v>0.79298347568002814</v>
      </c>
      <c r="AK28">
        <f t="shared" si="27"/>
        <v>-5.315598794839282E-4</v>
      </c>
      <c r="AL28">
        <f t="shared" si="28"/>
        <v>-2.3154925576574557</v>
      </c>
      <c r="AM28">
        <f t="shared" si="29"/>
        <v>-2.2817388737393038</v>
      </c>
      <c r="AN28" s="68">
        <f t="shared" si="30"/>
        <v>-14.881331481826974</v>
      </c>
      <c r="AO28" s="68">
        <f t="shared" si="30"/>
        <v>-14.881331481826974</v>
      </c>
      <c r="AP28" s="68">
        <f t="shared" si="30"/>
        <v>-14.881331481826974</v>
      </c>
      <c r="AQ28" s="68">
        <f t="shared" si="30"/>
        <v>-14.881331481826974</v>
      </c>
      <c r="AR28" s="68">
        <f t="shared" si="30"/>
        <v>-14.881331481827036</v>
      </c>
      <c r="AS28" s="68">
        <f t="shared" si="30"/>
        <v>-14.881331481699489</v>
      </c>
      <c r="AT28" s="68">
        <f t="shared" si="30"/>
        <v>-14.881331742171616</v>
      </c>
      <c r="AU28" s="68">
        <f t="shared" si="31"/>
        <v>-14.880799661516185</v>
      </c>
      <c r="AW28">
        <v>-4800</v>
      </c>
      <c r="AX28">
        <f t="shared" si="2"/>
        <v>6.4202760757730237E-2</v>
      </c>
      <c r="AY28">
        <f t="shared" si="3"/>
        <v>5.8171531341280759E-2</v>
      </c>
      <c r="AZ28">
        <f t="shared" si="4"/>
        <v>6.0312294164494729E-3</v>
      </c>
      <c r="BA28">
        <f t="shared" si="5"/>
        <v>0.99992506278792781</v>
      </c>
      <c r="BB28">
        <f t="shared" si="6"/>
        <v>0.2713926152500859</v>
      </c>
      <c r="BC28">
        <f t="shared" si="7"/>
        <v>-1.6746416860395839</v>
      </c>
      <c r="BD28">
        <f t="shared" si="8"/>
        <v>-1.1096365244918607</v>
      </c>
      <c r="BE28">
        <f t="shared" si="10"/>
        <v>-14.240293246101785</v>
      </c>
      <c r="BF28">
        <f t="shared" si="10"/>
        <v>-14.240293246101785</v>
      </c>
      <c r="BG28">
        <f t="shared" si="10"/>
        <v>-14.240293246101785</v>
      </c>
      <c r="BH28">
        <f t="shared" si="10"/>
        <v>-14.240293246101785</v>
      </c>
      <c r="BI28">
        <f t="shared" si="10"/>
        <v>-14.240293246101785</v>
      </c>
      <c r="BJ28">
        <f t="shared" si="10"/>
        <v>-14.240293246097817</v>
      </c>
      <c r="BK28">
        <f t="shared" si="10"/>
        <v>-14.240293299430002</v>
      </c>
      <c r="BL28">
        <f t="shared" si="9"/>
        <v>-14.239574165111707</v>
      </c>
    </row>
    <row r="29" spans="1:64" ht="12.95" customHeight="1">
      <c r="A29" s="95" t="s">
        <v>2175</v>
      </c>
      <c r="B29" s="29" t="s">
        <v>2053</v>
      </c>
      <c r="C29" s="95">
        <v>16457.867999999999</v>
      </c>
      <c r="D29" s="95" t="s">
        <v>2084</v>
      </c>
      <c r="E29" s="12">
        <f t="shared" si="11"/>
        <v>-5540.002490278338</v>
      </c>
      <c r="F29">
        <f t="shared" si="12"/>
        <v>-5540</v>
      </c>
      <c r="G29">
        <f t="shared" si="13"/>
        <v>-3.3800000019255094E-3</v>
      </c>
      <c r="H29">
        <f t="shared" si="14"/>
        <v>-3.3800000019255094E-3</v>
      </c>
      <c r="O29">
        <f t="shared" ca="1" si="15"/>
        <v>-0.14228430242394088</v>
      </c>
      <c r="P29">
        <f t="shared" si="16"/>
        <v>7.0983988927361991E-2</v>
      </c>
      <c r="Q29" s="2">
        <f t="shared" si="32"/>
        <v>1439.3679999999986</v>
      </c>
      <c r="S29" s="114">
        <f t="shared" si="17"/>
        <v>0.2</v>
      </c>
      <c r="Z29">
        <f t="shared" si="18"/>
        <v>-5540</v>
      </c>
      <c r="AA29" s="68">
        <f t="shared" si="19"/>
        <v>8.6115842837619652E-2</v>
      </c>
      <c r="AB29" s="68">
        <f t="shared" si="20"/>
        <v>-1.8511853912183171E-2</v>
      </c>
      <c r="AC29" s="68">
        <f t="shared" si="21"/>
        <v>-8.9495842839545162E-2</v>
      </c>
      <c r="AD29" s="68"/>
      <c r="AE29" s="68">
        <f t="shared" si="22"/>
        <v>1.6019011771121136E-3</v>
      </c>
      <c r="AF29">
        <f t="shared" si="23"/>
        <v>-7.43639889292875E-2</v>
      </c>
      <c r="AG29" s="92"/>
      <c r="AH29">
        <f t="shared" si="24"/>
        <v>1.513185391025766E-2</v>
      </c>
      <c r="AI29">
        <f t="shared" si="25"/>
        <v>0.99960610025335905</v>
      </c>
      <c r="AJ29">
        <f t="shared" si="26"/>
        <v>0.6796098456064712</v>
      </c>
      <c r="AK29">
        <f t="shared" si="27"/>
        <v>-6.061838186975524E-4</v>
      </c>
      <c r="AL29">
        <f t="shared" si="28"/>
        <v>-2.1470326783055969</v>
      </c>
      <c r="AM29">
        <f t="shared" si="29"/>
        <v>-1.8423808842749163</v>
      </c>
      <c r="AN29" s="68">
        <f t="shared" si="30"/>
        <v>-14.71279698937407</v>
      </c>
      <c r="AO29" s="68">
        <f t="shared" si="30"/>
        <v>-14.71279698937407</v>
      </c>
      <c r="AP29" s="68">
        <f t="shared" si="30"/>
        <v>-14.71279698937407</v>
      </c>
      <c r="AQ29" s="68">
        <f t="shared" si="30"/>
        <v>-14.71279698937407</v>
      </c>
      <c r="AR29" s="68">
        <f t="shared" si="30"/>
        <v>-14.712796989374105</v>
      </c>
      <c r="AS29" s="68">
        <f t="shared" si="30"/>
        <v>-14.712796989280198</v>
      </c>
      <c r="AT29" s="68">
        <f t="shared" si="30"/>
        <v>-14.712797227909308</v>
      </c>
      <c r="AU29" s="68">
        <f t="shared" si="31"/>
        <v>-14.712190566844091</v>
      </c>
      <c r="AW29">
        <v>-4600</v>
      </c>
      <c r="AX29">
        <f t="shared" si="2"/>
        <v>5.8093999898141215E-2</v>
      </c>
      <c r="AY29">
        <f t="shared" si="3"/>
        <v>5.4844054302655841E-2</v>
      </c>
      <c r="AZ29" s="68">
        <f t="shared" si="4"/>
        <v>3.2499455954853739E-3</v>
      </c>
      <c r="BA29">
        <f t="shared" si="5"/>
        <v>1.0000172628333868</v>
      </c>
      <c r="BB29">
        <f t="shared" si="6"/>
        <v>0.14658270539263596</v>
      </c>
      <c r="BC29">
        <f t="shared" si="7"/>
        <v>-1.5469148004665325</v>
      </c>
      <c r="BD29">
        <f t="shared" si="8"/>
        <v>-0.97639916397104842</v>
      </c>
      <c r="BE29">
        <f t="shared" si="10"/>
        <v>-14.112562705408662</v>
      </c>
      <c r="BF29">
        <f t="shared" si="10"/>
        <v>-14.112562705408662</v>
      </c>
      <c r="BG29">
        <f t="shared" si="10"/>
        <v>-14.112562705408662</v>
      </c>
      <c r="BH29">
        <f t="shared" si="10"/>
        <v>-14.112562705408662</v>
      </c>
      <c r="BI29">
        <f t="shared" si="10"/>
        <v>-14.112562705408662</v>
      </c>
      <c r="BJ29">
        <f t="shared" si="10"/>
        <v>-14.112562705408429</v>
      </c>
      <c r="BK29">
        <f t="shared" si="10"/>
        <v>-14.112562692366554</v>
      </c>
      <c r="BL29">
        <f t="shared" si="9"/>
        <v>-14.111840002481332</v>
      </c>
    </row>
    <row r="30" spans="1:64" ht="12.95" customHeight="1">
      <c r="A30" s="95" t="s">
        <v>2175</v>
      </c>
      <c r="B30" s="29" t="s">
        <v>2053</v>
      </c>
      <c r="C30" s="95">
        <v>17216.577000000001</v>
      </c>
      <c r="D30" s="95" t="s">
        <v>2084</v>
      </c>
      <c r="E30" s="12">
        <f t="shared" si="11"/>
        <v>-4981.0094173780171</v>
      </c>
      <c r="F30">
        <f t="shared" si="12"/>
        <v>-4981</v>
      </c>
      <c r="G30">
        <f t="shared" si="13"/>
        <v>-1.278200000160723E-2</v>
      </c>
      <c r="H30">
        <f t="shared" si="14"/>
        <v>-1.278200000160723E-2</v>
      </c>
      <c r="O30">
        <f t="shared" ca="1" si="15"/>
        <v>-0.1384417314991829</v>
      </c>
      <c r="P30">
        <f t="shared" si="16"/>
        <v>6.1232546069530554E-2</v>
      </c>
      <c r="Q30" s="2">
        <f t="shared" si="32"/>
        <v>2198.0770000000011</v>
      </c>
      <c r="S30" s="114">
        <f t="shared" si="17"/>
        <v>0.2</v>
      </c>
      <c r="Z30">
        <f t="shared" si="18"/>
        <v>-4981</v>
      </c>
      <c r="AA30" s="68">
        <f t="shared" si="19"/>
        <v>6.9697130680379193E-2</v>
      </c>
      <c r="AB30" s="68">
        <f t="shared" si="20"/>
        <v>-2.1246584612455863E-2</v>
      </c>
      <c r="AC30" s="68">
        <f t="shared" si="21"/>
        <v>-8.247913068198641E-2</v>
      </c>
      <c r="AD30" s="68"/>
      <c r="AE30" s="68">
        <f t="shared" si="22"/>
        <v>1.3605613996112388E-3</v>
      </c>
      <c r="AF30">
        <f t="shared" si="23"/>
        <v>-7.4014546071137777E-2</v>
      </c>
      <c r="AG30" s="92"/>
      <c r="AH30">
        <f t="shared" si="24"/>
        <v>8.4645846108486345E-3</v>
      </c>
      <c r="AI30">
        <f t="shared" si="25"/>
        <v>0.99984264769878251</v>
      </c>
      <c r="AJ30">
        <f t="shared" si="26"/>
        <v>0.38056970764691767</v>
      </c>
      <c r="AK30">
        <f t="shared" si="27"/>
        <v>-7.0558917633148463E-4</v>
      </c>
      <c r="AL30">
        <f t="shared" si="28"/>
        <v>-1.7902143127251648</v>
      </c>
      <c r="AM30">
        <f t="shared" si="29"/>
        <v>-1.2475730411262411</v>
      </c>
      <c r="AN30" s="68">
        <f t="shared" si="30"/>
        <v>-14.355879282327676</v>
      </c>
      <c r="AO30" s="68">
        <f t="shared" si="30"/>
        <v>-14.355879282327676</v>
      </c>
      <c r="AP30" s="68">
        <f t="shared" si="30"/>
        <v>-14.355879282327676</v>
      </c>
      <c r="AQ30" s="68">
        <f t="shared" si="30"/>
        <v>-14.355879282327676</v>
      </c>
      <c r="AR30" s="68">
        <f t="shared" si="30"/>
        <v>-14.355879282327678</v>
      </c>
      <c r="AS30" s="68">
        <f t="shared" si="30"/>
        <v>-14.35587928231034</v>
      </c>
      <c r="AT30" s="68">
        <f t="shared" si="30"/>
        <v>-14.355879392844075</v>
      </c>
      <c r="AU30" s="68">
        <f t="shared" si="31"/>
        <v>-14.355173582292196</v>
      </c>
      <c r="AW30">
        <v>-4400</v>
      </c>
      <c r="AX30">
        <f t="shared" si="2"/>
        <v>5.1989621063194165E-2</v>
      </c>
      <c r="AY30">
        <f t="shared" si="3"/>
        <v>5.157417272615504E-2</v>
      </c>
      <c r="AZ30">
        <f t="shared" si="4"/>
        <v>4.1544833703912589E-4</v>
      </c>
      <c r="BA30">
        <f t="shared" si="5"/>
        <v>1.0001091984644856</v>
      </c>
      <c r="BB30">
        <f t="shared" si="6"/>
        <v>1.9361123099604305E-2</v>
      </c>
      <c r="BC30">
        <f t="shared" si="7"/>
        <v>-1.4191643620147352</v>
      </c>
      <c r="BD30">
        <f t="shared" si="8"/>
        <v>-0.85880242669854112</v>
      </c>
      <c r="BE30">
        <f t="shared" si="10"/>
        <v>-13.984820388481754</v>
      </c>
      <c r="BF30">
        <f t="shared" si="10"/>
        <v>-13.984820388481754</v>
      </c>
      <c r="BG30">
        <f t="shared" si="10"/>
        <v>-13.984820388481754</v>
      </c>
      <c r="BH30">
        <f t="shared" si="10"/>
        <v>-13.984820388481754</v>
      </c>
      <c r="BI30">
        <f t="shared" si="10"/>
        <v>-13.984820388481754</v>
      </c>
      <c r="BJ30">
        <f t="shared" si="10"/>
        <v>-13.984820388473135</v>
      </c>
      <c r="BK30">
        <f t="shared" si="10"/>
        <v>-13.984820309906857</v>
      </c>
      <c r="BL30">
        <f t="shared" si="9"/>
        <v>-13.984105839850956</v>
      </c>
    </row>
    <row r="31" spans="1:64" ht="12.95" customHeight="1">
      <c r="A31" s="95" t="s">
        <v>2175</v>
      </c>
      <c r="B31" s="29" t="s">
        <v>2053</v>
      </c>
      <c r="C31" s="95">
        <v>18139.52</v>
      </c>
      <c r="D31" s="95" t="s">
        <v>2084</v>
      </c>
      <c r="E31" s="12">
        <f t="shared" si="11"/>
        <v>-4301.0138674611981</v>
      </c>
      <c r="F31">
        <f t="shared" si="12"/>
        <v>-4301</v>
      </c>
      <c r="G31">
        <f t="shared" si="13"/>
        <v>-1.8822000001819106E-2</v>
      </c>
      <c r="H31">
        <f t="shared" si="14"/>
        <v>-1.8822000001819106E-2</v>
      </c>
      <c r="O31">
        <f t="shared" ca="1" si="15"/>
        <v>-0.13376740550842187</v>
      </c>
      <c r="P31">
        <f t="shared" si="16"/>
        <v>4.9976892386716334E-2</v>
      </c>
      <c r="Q31" s="2">
        <f t="shared" si="32"/>
        <v>3121.0200000000004</v>
      </c>
      <c r="S31" s="114">
        <f t="shared" si="17"/>
        <v>0.2</v>
      </c>
      <c r="Z31">
        <f t="shared" si="18"/>
        <v>-4301</v>
      </c>
      <c r="AA31" s="68">
        <f t="shared" si="19"/>
        <v>4.8983773149810762E-2</v>
      </c>
      <c r="AB31" s="68">
        <f t="shared" si="20"/>
        <v>-1.7828880764913534E-2</v>
      </c>
      <c r="AC31" s="68">
        <f t="shared" si="21"/>
        <v>-6.7805773151629861E-2</v>
      </c>
      <c r="AD31" s="68"/>
      <c r="AE31" s="68">
        <f t="shared" si="22"/>
        <v>9.1952457453805788E-4</v>
      </c>
      <c r="AF31">
        <f t="shared" si="23"/>
        <v>-6.879889238853544E-2</v>
      </c>
      <c r="AG31" s="92"/>
      <c r="AH31">
        <f t="shared" si="24"/>
        <v>-9.9311923690557349E-4</v>
      </c>
      <c r="AI31">
        <f t="shared" si="25"/>
        <v>1.0001541466775441</v>
      </c>
      <c r="AJ31">
        <f t="shared" si="26"/>
        <v>-4.3868701878885079E-2</v>
      </c>
      <c r="AK31">
        <f t="shared" si="27"/>
        <v>-7.0629642095701081E-4</v>
      </c>
      <c r="AL31">
        <f t="shared" si="28"/>
        <v>-1.3559192444211472</v>
      </c>
      <c r="AM31">
        <f t="shared" si="29"/>
        <v>-0.80529228078115045</v>
      </c>
      <c r="AN31" s="68">
        <f t="shared" ref="AN31:AT40" si="33">$AU31+$AB$7*SIN(AO31)</f>
        <v>-13.92158361672888</v>
      </c>
      <c r="AO31" s="68">
        <f t="shared" si="33"/>
        <v>-13.92158361672888</v>
      </c>
      <c r="AP31" s="68">
        <f t="shared" si="33"/>
        <v>-13.92158361672888</v>
      </c>
      <c r="AQ31" s="68">
        <f t="shared" si="33"/>
        <v>-13.92158361672888</v>
      </c>
      <c r="AR31" s="68">
        <f t="shared" si="33"/>
        <v>-13.921583616728876</v>
      </c>
      <c r="AS31" s="68">
        <f t="shared" si="33"/>
        <v>-13.921583616711963</v>
      </c>
      <c r="AT31" s="68">
        <f t="shared" si="33"/>
        <v>-13.921583507344131</v>
      </c>
      <c r="AU31" s="68">
        <f t="shared" si="31"/>
        <v>-13.920877429348922</v>
      </c>
      <c r="AW31">
        <v>-4200</v>
      </c>
      <c r="AX31">
        <f t="shared" si="2"/>
        <v>4.5935809633356257E-2</v>
      </c>
      <c r="AY31">
        <f t="shared" si="3"/>
        <v>4.8361886611778329E-2</v>
      </c>
      <c r="AZ31" s="68">
        <f t="shared" si="4"/>
        <v>-2.4260769784220718E-3</v>
      </c>
      <c r="BA31">
        <f t="shared" si="5"/>
        <v>1.0001993705678891</v>
      </c>
      <c r="BB31">
        <f t="shared" si="6"/>
        <v>-0.10819916551943023</v>
      </c>
      <c r="BC31">
        <f t="shared" si="7"/>
        <v>-1.2913906279115495</v>
      </c>
      <c r="BD31">
        <f t="shared" si="8"/>
        <v>-0.75343410242154296</v>
      </c>
      <c r="BE31">
        <f t="shared" si="10"/>
        <v>-13.85706642499885</v>
      </c>
      <c r="BF31">
        <f t="shared" si="10"/>
        <v>-13.85706642499885</v>
      </c>
      <c r="BG31">
        <f t="shared" si="10"/>
        <v>-13.85706642499885</v>
      </c>
      <c r="BH31">
        <f t="shared" si="10"/>
        <v>-13.85706642499885</v>
      </c>
      <c r="BI31">
        <f t="shared" si="10"/>
        <v>-13.857066424998843</v>
      </c>
      <c r="BJ31">
        <f t="shared" si="10"/>
        <v>-13.857066424971066</v>
      </c>
      <c r="BK31">
        <f t="shared" si="10"/>
        <v>-13.857066285983528</v>
      </c>
      <c r="BL31">
        <f t="shared" si="9"/>
        <v>-13.856371677220583</v>
      </c>
    </row>
    <row r="32" spans="1:64" ht="12.95" customHeight="1">
      <c r="A32" s="95" t="s">
        <v>2175</v>
      </c>
      <c r="B32" s="29" t="s">
        <v>2053</v>
      </c>
      <c r="C32" s="95">
        <v>18719.075000000001</v>
      </c>
      <c r="D32" s="95" t="s">
        <v>2084</v>
      </c>
      <c r="E32" s="12">
        <f t="shared" si="11"/>
        <v>-3874.0158611574047</v>
      </c>
      <c r="F32">
        <f t="shared" si="12"/>
        <v>-3874</v>
      </c>
      <c r="G32">
        <f t="shared" si="13"/>
        <v>-2.1528000001126202E-2</v>
      </c>
      <c r="H32">
        <f t="shared" si="14"/>
        <v>-2.1528000001126202E-2</v>
      </c>
      <c r="O32">
        <f t="shared" ca="1" si="15"/>
        <v>-0.13083220374657631</v>
      </c>
      <c r="P32">
        <f t="shared" si="16"/>
        <v>4.3249313238634207E-2</v>
      </c>
      <c r="Q32" s="2">
        <f t="shared" si="32"/>
        <v>3700.5750000000007</v>
      </c>
      <c r="S32" s="114">
        <f t="shared" si="17"/>
        <v>0.2</v>
      </c>
      <c r="Z32">
        <f t="shared" si="18"/>
        <v>-3874</v>
      </c>
      <c r="AA32" s="68">
        <f t="shared" si="19"/>
        <v>3.6296404094253026E-2</v>
      </c>
      <c r="AB32" s="68">
        <f t="shared" si="20"/>
        <v>-1.4575090856745021E-2</v>
      </c>
      <c r="AC32" s="68">
        <f t="shared" si="21"/>
        <v>-5.7824404095379228E-2</v>
      </c>
      <c r="AD32" s="68"/>
      <c r="AE32" s="68">
        <f t="shared" si="22"/>
        <v>6.6873234179714203E-4</v>
      </c>
      <c r="AF32">
        <f t="shared" si="23"/>
        <v>-6.4777313239760409E-2</v>
      </c>
      <c r="AG32" s="92"/>
      <c r="AH32">
        <f t="shared" si="24"/>
        <v>-6.9529091443811799E-3</v>
      </c>
      <c r="AI32">
        <f t="shared" si="25"/>
        <v>1.0003387736862936</v>
      </c>
      <c r="AJ32">
        <f t="shared" si="26"/>
        <v>-0.31146156487201548</v>
      </c>
      <c r="AK32">
        <f t="shared" si="27"/>
        <v>-6.3862995696226782E-4</v>
      </c>
      <c r="AL32">
        <f t="shared" si="28"/>
        <v>-1.0830713131477703</v>
      </c>
      <c r="AM32">
        <f t="shared" si="29"/>
        <v>-0.60151899046174506</v>
      </c>
      <c r="AN32" s="68">
        <f t="shared" si="33"/>
        <v>-13.648803405645456</v>
      </c>
      <c r="AO32" s="68">
        <f t="shared" si="33"/>
        <v>-13.648803405645456</v>
      </c>
      <c r="AP32" s="68">
        <f t="shared" si="33"/>
        <v>-13.648803405645456</v>
      </c>
      <c r="AQ32" s="68">
        <f t="shared" si="33"/>
        <v>-13.648803405645456</v>
      </c>
      <c r="AR32" s="68">
        <f t="shared" si="33"/>
        <v>-13.648803405645431</v>
      </c>
      <c r="AS32" s="68">
        <f t="shared" si="33"/>
        <v>-13.648803405571966</v>
      </c>
      <c r="AT32" s="68">
        <f t="shared" si="33"/>
        <v>-13.648803188977384</v>
      </c>
      <c r="AU32" s="68">
        <f t="shared" si="31"/>
        <v>-13.648164992133072</v>
      </c>
      <c r="AW32">
        <v>-4000</v>
      </c>
      <c r="AX32">
        <f t="shared" si="2"/>
        <v>3.9978890708248789E-2</v>
      </c>
      <c r="AY32">
        <f t="shared" si="3"/>
        <v>4.5207195959525728E-2</v>
      </c>
      <c r="AZ32">
        <f t="shared" si="4"/>
        <v>-5.2283052512769419E-3</v>
      </c>
      <c r="BA32">
        <f t="shared" si="5"/>
        <v>1.0002863071888803</v>
      </c>
      <c r="BB32">
        <f t="shared" si="6"/>
        <v>-0.23401741193472944</v>
      </c>
      <c r="BC32">
        <f t="shared" si="7"/>
        <v>-1.1635942355744273</v>
      </c>
      <c r="BD32">
        <f t="shared" si="8"/>
        <v>-0.65774000217817274</v>
      </c>
      <c r="BE32">
        <f t="shared" si="10"/>
        <v>-13.729301134651017</v>
      </c>
      <c r="BF32">
        <f t="shared" si="10"/>
        <v>-13.729301134651017</v>
      </c>
      <c r="BG32">
        <f t="shared" si="10"/>
        <v>-13.729301134651017</v>
      </c>
      <c r="BH32">
        <f t="shared" si="10"/>
        <v>-13.729301134651017</v>
      </c>
      <c r="BI32">
        <f t="shared" si="10"/>
        <v>-13.729301134651003</v>
      </c>
      <c r="BJ32">
        <f t="shared" si="10"/>
        <v>-13.72930113459641</v>
      </c>
      <c r="BK32">
        <f t="shared" si="10"/>
        <v>-13.729300944213374</v>
      </c>
      <c r="BL32">
        <f t="shared" si="9"/>
        <v>-13.728637514590208</v>
      </c>
    </row>
    <row r="33" spans="1:64" ht="12.95" customHeight="1">
      <c r="A33" s="95" t="s">
        <v>2175</v>
      </c>
      <c r="B33" s="29" t="s">
        <v>2053</v>
      </c>
      <c r="C33" s="95">
        <v>19367.862000000001</v>
      </c>
      <c r="D33" s="95" t="s">
        <v>2084</v>
      </c>
      <c r="E33" s="12">
        <f t="shared" si="11"/>
        <v>-3396.0098815423221</v>
      </c>
      <c r="F33">
        <f t="shared" si="12"/>
        <v>-3396</v>
      </c>
      <c r="G33">
        <f t="shared" si="13"/>
        <v>-1.3412000000244007E-2</v>
      </c>
      <c r="H33">
        <f t="shared" si="14"/>
        <v>-1.3412000000244007E-2</v>
      </c>
      <c r="O33">
        <f t="shared" ca="1" si="15"/>
        <v>-0.1275464275354237</v>
      </c>
      <c r="P33">
        <f t="shared" si="16"/>
        <v>3.602964616390858E-2</v>
      </c>
      <c r="Q33" s="2">
        <f t="shared" si="32"/>
        <v>4349.362000000001</v>
      </c>
      <c r="S33" s="114">
        <f t="shared" si="17"/>
        <v>0.2</v>
      </c>
      <c r="Z33">
        <f t="shared" si="18"/>
        <v>-3396</v>
      </c>
      <c r="AA33" s="68">
        <f t="shared" si="19"/>
        <v>2.3033672586787578E-2</v>
      </c>
      <c r="AB33" s="68">
        <f t="shared" si="20"/>
        <v>-4.1602642312300528E-4</v>
      </c>
      <c r="AC33" s="68">
        <f t="shared" si="21"/>
        <v>-3.6445672587031588E-2</v>
      </c>
      <c r="AD33" s="68"/>
      <c r="AE33" s="68">
        <f t="shared" si="22"/>
        <v>2.6565741006422117E-4</v>
      </c>
      <c r="AF33">
        <f t="shared" si="23"/>
        <v>-4.9441646164152586E-2</v>
      </c>
      <c r="AG33" s="92"/>
      <c r="AH33">
        <f t="shared" si="24"/>
        <v>-1.2995973577121001E-2</v>
      </c>
      <c r="AI33">
        <f t="shared" si="25"/>
        <v>1.0005151923007845</v>
      </c>
      <c r="AJ33">
        <f t="shared" si="26"/>
        <v>-0.58288799833253757</v>
      </c>
      <c r="AK33">
        <f t="shared" si="27"/>
        <v>-5.0714172148134886E-4</v>
      </c>
      <c r="AL33">
        <f t="shared" si="28"/>
        <v>-0.77752362070809611</v>
      </c>
      <c r="AM33">
        <f t="shared" si="29"/>
        <v>-0.40960824893878167</v>
      </c>
      <c r="AN33" s="68">
        <f t="shared" si="33"/>
        <v>-13.343387223894535</v>
      </c>
      <c r="AO33" s="68">
        <f t="shared" si="33"/>
        <v>-13.343387223894535</v>
      </c>
      <c r="AP33" s="68">
        <f t="shared" si="33"/>
        <v>-13.343387223894535</v>
      </c>
      <c r="AQ33" s="68">
        <f t="shared" si="33"/>
        <v>-13.343387223894535</v>
      </c>
      <c r="AR33" s="68">
        <f t="shared" si="33"/>
        <v>-13.343387223894466</v>
      </c>
      <c r="AS33" s="68">
        <f t="shared" si="33"/>
        <v>-13.343387223759828</v>
      </c>
      <c r="AT33" s="68">
        <f t="shared" si="33"/>
        <v>-13.343386962558228</v>
      </c>
      <c r="AU33" s="68">
        <f t="shared" si="31"/>
        <v>-13.342880343446478</v>
      </c>
      <c r="AW33">
        <v>-3800</v>
      </c>
      <c r="AX33">
        <f t="shared" si="2"/>
        <v>3.4164572637873716E-2</v>
      </c>
      <c r="AY33">
        <f t="shared" si="3"/>
        <v>4.2110100769397224E-2</v>
      </c>
      <c r="AZ33" s="68">
        <f t="shared" si="4"/>
        <v>-7.9455281315235111E-3</v>
      </c>
      <c r="BA33">
        <f t="shared" si="5"/>
        <v>1.0003685876893789</v>
      </c>
      <c r="BB33">
        <f t="shared" si="6"/>
        <v>-0.35603913589421282</v>
      </c>
      <c r="BC33">
        <f t="shared" si="7"/>
        <v>-1.0357761927032754</v>
      </c>
      <c r="BD33">
        <f t="shared" si="8"/>
        <v>-0.56976097008472359</v>
      </c>
      <c r="BE33">
        <f t="shared" si="10"/>
        <v>-13.60152502212487</v>
      </c>
      <c r="BF33">
        <f t="shared" si="10"/>
        <v>-13.60152502212487</v>
      </c>
      <c r="BG33">
        <f t="shared" si="10"/>
        <v>-13.60152502212487</v>
      </c>
      <c r="BH33">
        <f t="shared" si="10"/>
        <v>-13.60152502212487</v>
      </c>
      <c r="BI33">
        <f t="shared" si="10"/>
        <v>-13.601525022124839</v>
      </c>
      <c r="BJ33">
        <f t="shared" si="10"/>
        <v>-13.601525022040191</v>
      </c>
      <c r="BK33">
        <f t="shared" si="10"/>
        <v>-13.601524792624438</v>
      </c>
      <c r="BL33">
        <f t="shared" si="9"/>
        <v>-13.600903351959834</v>
      </c>
    </row>
    <row r="34" spans="1:64" ht="12.95" customHeight="1">
      <c r="A34" s="95" t="s">
        <v>2175</v>
      </c>
      <c r="B34" s="29" t="s">
        <v>2053</v>
      </c>
      <c r="C34" s="95">
        <v>19832.050999999999</v>
      </c>
      <c r="D34" s="95" t="s">
        <v>2084</v>
      </c>
      <c r="E34" s="12">
        <f t="shared" si="11"/>
        <v>-3054.0099375367472</v>
      </c>
      <c r="F34">
        <f t="shared" si="12"/>
        <v>-3054</v>
      </c>
      <c r="G34">
        <f t="shared" si="13"/>
        <v>-1.3488000000506872E-2</v>
      </c>
      <c r="H34">
        <f t="shared" si="14"/>
        <v>-1.3488000000506872E-2</v>
      </c>
      <c r="O34">
        <f t="shared" ca="1" si="15"/>
        <v>-0.12519551652242331</v>
      </c>
      <c r="P34">
        <f t="shared" si="16"/>
        <v>3.1066011199572561E-2</v>
      </c>
      <c r="Q34" s="2">
        <f t="shared" si="32"/>
        <v>4813.5509999999995</v>
      </c>
      <c r="S34" s="114">
        <f t="shared" si="17"/>
        <v>0.2</v>
      </c>
      <c r="Z34">
        <f t="shared" si="18"/>
        <v>-3054</v>
      </c>
      <c r="AA34" s="68">
        <f t="shared" si="19"/>
        <v>1.4455463626545047E-2</v>
      </c>
      <c r="AB34" s="68">
        <f t="shared" si="20"/>
        <v>3.1225475725206418E-3</v>
      </c>
      <c r="AC34" s="68">
        <f t="shared" si="21"/>
        <v>-2.7943463627051916E-2</v>
      </c>
      <c r="AD34" s="68"/>
      <c r="AE34" s="68">
        <f t="shared" si="22"/>
        <v>1.5616743189527472E-4</v>
      </c>
      <c r="AF34">
        <f t="shared" si="23"/>
        <v>-4.455401120007943E-2</v>
      </c>
      <c r="AG34" s="92"/>
      <c r="AH34">
        <f t="shared" si="24"/>
        <v>-1.6610547573027514E-2</v>
      </c>
      <c r="AI34">
        <f t="shared" si="25"/>
        <v>1.0006129401197255</v>
      </c>
      <c r="AJ34">
        <f t="shared" si="26"/>
        <v>-0.74527785159175419</v>
      </c>
      <c r="AK34">
        <f t="shared" si="27"/>
        <v>-3.8330176373914859E-4</v>
      </c>
      <c r="AL34">
        <f t="shared" si="28"/>
        <v>-0.55885056223046758</v>
      </c>
      <c r="AM34">
        <f t="shared" si="29"/>
        <v>-0.2869321875428944</v>
      </c>
      <c r="AN34" s="68">
        <f t="shared" si="33"/>
        <v>-13.124837992215065</v>
      </c>
      <c r="AO34" s="68">
        <f t="shared" si="33"/>
        <v>-13.124837992215065</v>
      </c>
      <c r="AP34" s="68">
        <f t="shared" si="33"/>
        <v>-13.124837992215065</v>
      </c>
      <c r="AQ34" s="68">
        <f t="shared" si="33"/>
        <v>-13.124837992215065</v>
      </c>
      <c r="AR34" s="68">
        <f t="shared" si="33"/>
        <v>-13.124837992214978</v>
      </c>
      <c r="AS34" s="68">
        <f t="shared" si="33"/>
        <v>-13.124837992071063</v>
      </c>
      <c r="AT34" s="68">
        <f t="shared" si="33"/>
        <v>-13.124837757333669</v>
      </c>
      <c r="AU34" s="68">
        <f t="shared" si="31"/>
        <v>-13.124454925348537</v>
      </c>
      <c r="AW34">
        <v>-3600</v>
      </c>
      <c r="AX34">
        <f t="shared" si="2"/>
        <v>2.8537199070369196E-2</v>
      </c>
      <c r="AY34">
        <f t="shared" si="3"/>
        <v>3.9070601041392816E-2</v>
      </c>
      <c r="AZ34">
        <f t="shared" si="4"/>
        <v>-1.0533401971023619E-2</v>
      </c>
      <c r="BA34">
        <f t="shared" si="5"/>
        <v>1.000444866161273</v>
      </c>
      <c r="BB34">
        <f t="shared" si="6"/>
        <v>-0.4722698860220923</v>
      </c>
      <c r="BC34">
        <f t="shared" si="7"/>
        <v>-0.90793786126892229</v>
      </c>
      <c r="BD34">
        <f t="shared" si="8"/>
        <v>-0.48795954392008634</v>
      </c>
      <c r="BE34">
        <f t="shared" si="10"/>
        <v>-13.473738769042241</v>
      </c>
      <c r="BF34">
        <f t="shared" si="10"/>
        <v>-13.473738769042241</v>
      </c>
      <c r="BG34">
        <f t="shared" si="10"/>
        <v>-13.473738769042241</v>
      </c>
      <c r="BH34">
        <f t="shared" si="10"/>
        <v>-13.473738769042241</v>
      </c>
      <c r="BI34">
        <f t="shared" si="10"/>
        <v>-13.473738769042191</v>
      </c>
      <c r="BJ34">
        <f t="shared" si="10"/>
        <v>-13.473738768929312</v>
      </c>
      <c r="BK34">
        <f t="shared" si="10"/>
        <v>-13.473738515378257</v>
      </c>
      <c r="BL34">
        <f t="shared" si="9"/>
        <v>-13.473169189329459</v>
      </c>
    </row>
    <row r="35" spans="1:64" ht="12.95" customHeight="1">
      <c r="A35" s="95" t="s">
        <v>2175</v>
      </c>
      <c r="B35" s="29" t="s">
        <v>2053</v>
      </c>
      <c r="C35" s="95">
        <v>20461.831999999999</v>
      </c>
      <c r="D35" s="95" t="s">
        <v>2084</v>
      </c>
      <c r="E35" s="12">
        <f t="shared" si="11"/>
        <v>-2590.0069845676439</v>
      </c>
      <c r="F35">
        <f t="shared" si="12"/>
        <v>-2590</v>
      </c>
      <c r="G35">
        <f t="shared" si="13"/>
        <v>-9.4800000042596366E-3</v>
      </c>
      <c r="H35">
        <f t="shared" si="14"/>
        <v>-9.4800000042596366E-3</v>
      </c>
      <c r="O35">
        <f t="shared" ca="1" si="15"/>
        <v>-0.12200597643460988</v>
      </c>
      <c r="P35">
        <f t="shared" si="16"/>
        <v>2.4600970093243898E-2</v>
      </c>
      <c r="Q35" s="2">
        <f t="shared" si="32"/>
        <v>5443.3319999999985</v>
      </c>
      <c r="S35" s="114">
        <f t="shared" si="17"/>
        <v>0.2</v>
      </c>
      <c r="Z35">
        <f t="shared" si="18"/>
        <v>-2590</v>
      </c>
      <c r="AA35" s="68">
        <f t="shared" si="19"/>
        <v>4.3763639985948365E-3</v>
      </c>
      <c r="AB35" s="68">
        <f t="shared" si="20"/>
        <v>1.0744606090389425E-2</v>
      </c>
      <c r="AC35" s="68">
        <f t="shared" si="21"/>
        <v>-1.3856364002854473E-2</v>
      </c>
      <c r="AD35" s="68"/>
      <c r="AE35" s="68">
        <f t="shared" si="22"/>
        <v>3.839976467592025E-5</v>
      </c>
      <c r="AF35">
        <f t="shared" si="23"/>
        <v>-3.4080970097503535E-2</v>
      </c>
      <c r="AG35" s="92"/>
      <c r="AH35">
        <f t="shared" si="24"/>
        <v>-2.0224606094649062E-2</v>
      </c>
      <c r="AI35">
        <f t="shared" si="25"/>
        <v>1.0006982295891773</v>
      </c>
      <c r="AJ35">
        <f t="shared" si="26"/>
        <v>-0.90766496811655162</v>
      </c>
      <c r="AK35">
        <f t="shared" si="27"/>
        <v>-1.8732664853607202E-4</v>
      </c>
      <c r="AL35">
        <f t="shared" si="28"/>
        <v>-0.26211551087753499</v>
      </c>
      <c r="AM35">
        <f t="shared" si="29"/>
        <v>-0.13181330205681938</v>
      </c>
      <c r="AN35" s="68">
        <f t="shared" si="33"/>
        <v>-12.828298863939942</v>
      </c>
      <c r="AO35" s="68">
        <f t="shared" si="33"/>
        <v>-12.828298863939942</v>
      </c>
      <c r="AP35" s="68">
        <f t="shared" si="33"/>
        <v>-12.828298863939942</v>
      </c>
      <c r="AQ35" s="68">
        <f t="shared" si="33"/>
        <v>-12.828298863939942</v>
      </c>
      <c r="AR35" s="68">
        <f t="shared" si="33"/>
        <v>-12.828298863939878</v>
      </c>
      <c r="AS35" s="68">
        <f t="shared" si="33"/>
        <v>-12.828298863848667</v>
      </c>
      <c r="AT35" s="68">
        <f t="shared" si="33"/>
        <v>-12.828298733224386</v>
      </c>
      <c r="AU35" s="68">
        <f t="shared" si="31"/>
        <v>-12.828111668046068</v>
      </c>
      <c r="AW35">
        <v>-3400</v>
      </c>
      <c r="AX35">
        <f t="shared" si="2"/>
        <v>2.3139021908580991E-2</v>
      </c>
      <c r="AY35">
        <f t="shared" si="3"/>
        <v>3.6088696775512519E-2</v>
      </c>
      <c r="AZ35" s="68">
        <f t="shared" si="4"/>
        <v>-1.2949674866931528E-2</v>
      </c>
      <c r="BA35">
        <f t="shared" si="5"/>
        <v>1.0005138936964635</v>
      </c>
      <c r="BB35">
        <f t="shared" si="6"/>
        <v>-0.58080814193554353</v>
      </c>
      <c r="BC35">
        <f t="shared" si="7"/>
        <v>-0.78008093563200065</v>
      </c>
      <c r="BD35">
        <f t="shared" si="8"/>
        <v>-0.41110222144595215</v>
      </c>
      <c r="BE35">
        <f t="shared" si="10"/>
        <v>-13.345943222978043</v>
      </c>
      <c r="BF35">
        <f t="shared" si="10"/>
        <v>-13.345943222978043</v>
      </c>
      <c r="BG35">
        <f t="shared" si="10"/>
        <v>-13.345943222978043</v>
      </c>
      <c r="BH35">
        <f t="shared" si="10"/>
        <v>-13.345943222978043</v>
      </c>
      <c r="BI35">
        <f t="shared" si="10"/>
        <v>-13.345943222977974</v>
      </c>
      <c r="BJ35">
        <f t="shared" si="10"/>
        <v>-13.345943222843667</v>
      </c>
      <c r="BK35">
        <f t="shared" si="10"/>
        <v>-13.345942961622249</v>
      </c>
      <c r="BL35">
        <f t="shared" si="9"/>
        <v>-13.345435026699084</v>
      </c>
    </row>
    <row r="36" spans="1:64" ht="12.95" customHeight="1">
      <c r="A36" s="95" t="s">
        <v>2175</v>
      </c>
      <c r="B36" s="29" t="s">
        <v>2053</v>
      </c>
      <c r="C36" s="95">
        <v>20976.242999999999</v>
      </c>
      <c r="D36" s="95" t="s">
        <v>2084</v>
      </c>
      <c r="E36" s="12">
        <f t="shared" si="11"/>
        <v>-2211.0050409717114</v>
      </c>
      <c r="F36">
        <f t="shared" si="12"/>
        <v>-2211</v>
      </c>
      <c r="G36">
        <f t="shared" si="13"/>
        <v>-6.8420000025071204E-3</v>
      </c>
      <c r="H36">
        <f t="shared" si="14"/>
        <v>-6.8420000025071204E-3</v>
      </c>
      <c r="O36">
        <f t="shared" ca="1" si="15"/>
        <v>-0.11940072709564159</v>
      </c>
      <c r="P36">
        <f t="shared" si="16"/>
        <v>1.9550277354887371E-2</v>
      </c>
      <c r="Q36" s="2">
        <f t="shared" si="32"/>
        <v>5957.7429999999986</v>
      </c>
      <c r="S36" s="114">
        <f t="shared" si="17"/>
        <v>0.2</v>
      </c>
      <c r="Z36">
        <f t="shared" si="18"/>
        <v>-2211</v>
      </c>
      <c r="AA36" s="68">
        <f t="shared" si="19"/>
        <v>-2.325940451715653E-3</v>
      </c>
      <c r="AB36" s="68">
        <f t="shared" si="20"/>
        <v>1.5034217804095903E-2</v>
      </c>
      <c r="AC36" s="68">
        <f t="shared" si="21"/>
        <v>-4.5160595507914673E-3</v>
      </c>
      <c r="AD36" s="68"/>
      <c r="AE36" s="68">
        <f t="shared" si="22"/>
        <v>4.0789587732589664E-6</v>
      </c>
      <c r="AF36">
        <f t="shared" si="23"/>
        <v>-2.6392277357394491E-2</v>
      </c>
      <c r="AG36" s="92"/>
      <c r="AH36">
        <f t="shared" si="24"/>
        <v>-2.1876217806603024E-2</v>
      </c>
      <c r="AI36">
        <f t="shared" si="25"/>
        <v>1.0007227812690007</v>
      </c>
      <c r="AJ36">
        <f t="shared" si="26"/>
        <v>-0.98187035306414605</v>
      </c>
      <c r="AK36">
        <f t="shared" si="27"/>
        <v>-1.425025039335754E-5</v>
      </c>
      <c r="AL36">
        <f t="shared" si="28"/>
        <v>-1.9713300560838868E-2</v>
      </c>
      <c r="AM36">
        <f t="shared" si="29"/>
        <v>-9.8569694956954917E-3</v>
      </c>
      <c r="AN36" s="68">
        <f t="shared" si="33"/>
        <v>-12.586069669815805</v>
      </c>
      <c r="AO36" s="68">
        <f t="shared" si="33"/>
        <v>-12.586069669815805</v>
      </c>
      <c r="AP36" s="68">
        <f t="shared" si="33"/>
        <v>-12.586069669815805</v>
      </c>
      <c r="AQ36" s="68">
        <f t="shared" si="33"/>
        <v>-12.586069669815805</v>
      </c>
      <c r="AR36" s="68">
        <f t="shared" si="33"/>
        <v>-12.586069669815799</v>
      </c>
      <c r="AS36" s="68">
        <f t="shared" si="33"/>
        <v>-12.586069669808367</v>
      </c>
      <c r="AT36" s="68">
        <f t="shared" si="33"/>
        <v>-12.58606965952343</v>
      </c>
      <c r="AU36" s="68">
        <f t="shared" si="31"/>
        <v>-12.586055429861508</v>
      </c>
      <c r="AW36">
        <v>-3200</v>
      </c>
      <c r="AX36">
        <f t="shared" si="2"/>
        <v>1.8009507314034549E-2</v>
      </c>
      <c r="AY36">
        <f t="shared" si="3"/>
        <v>3.3164387971756318E-2</v>
      </c>
      <c r="AZ36">
        <f t="shared" si="4"/>
        <v>-1.5154880657721768E-2</v>
      </c>
      <c r="BA36">
        <f t="shared" si="5"/>
        <v>1.0005745391287135</v>
      </c>
      <c r="BB36">
        <f t="shared" si="6"/>
        <v>-0.67987679560943748</v>
      </c>
      <c r="BC36">
        <f t="shared" si="7"/>
        <v>-0.65220741512833158</v>
      </c>
      <c r="BD36">
        <f t="shared" si="8"/>
        <v>-0.33817722952404267</v>
      </c>
      <c r="BE36">
        <f t="shared" si="10"/>
        <v>-13.218139383727079</v>
      </c>
      <c r="BF36">
        <f t="shared" si="10"/>
        <v>-13.218139383727079</v>
      </c>
      <c r="BG36">
        <f t="shared" si="10"/>
        <v>-13.218139383727079</v>
      </c>
      <c r="BH36">
        <f t="shared" si="10"/>
        <v>-13.218139383727079</v>
      </c>
      <c r="BI36">
        <f t="shared" si="10"/>
        <v>-13.218139383726996</v>
      </c>
      <c r="BJ36">
        <f t="shared" si="10"/>
        <v>-13.218139383582205</v>
      </c>
      <c r="BK36">
        <f t="shared" si="10"/>
        <v>-13.218139131653846</v>
      </c>
      <c r="BL36">
        <f t="shared" si="9"/>
        <v>-13.217700864068711</v>
      </c>
    </row>
    <row r="37" spans="1:64" ht="12.95" customHeight="1">
      <c r="A37" s="95" t="s">
        <v>2175</v>
      </c>
      <c r="B37" s="29" t="s">
        <v>2053</v>
      </c>
      <c r="C37" s="95">
        <v>21753.963</v>
      </c>
      <c r="D37" s="95" t="s">
        <v>2084</v>
      </c>
      <c r="E37" s="12">
        <f t="shared" si="11"/>
        <v>-1638.0052575817194</v>
      </c>
      <c r="F37">
        <f t="shared" si="12"/>
        <v>-1638</v>
      </c>
      <c r="G37">
        <f t="shared" si="13"/>
        <v>-7.136000000173226E-3</v>
      </c>
      <c r="H37">
        <f t="shared" si="14"/>
        <v>-7.136000000173226E-3</v>
      </c>
      <c r="O37">
        <f t="shared" ca="1" si="15"/>
        <v>-0.11546192004754441</v>
      </c>
      <c r="P37">
        <f t="shared" si="16"/>
        <v>1.2306995777648991E-2</v>
      </c>
      <c r="Q37" s="2">
        <f t="shared" si="32"/>
        <v>6735.4629999999997</v>
      </c>
      <c r="S37" s="114">
        <f t="shared" si="17"/>
        <v>0.2</v>
      </c>
      <c r="Z37">
        <f t="shared" si="18"/>
        <v>-1638</v>
      </c>
      <c r="AA37" s="68">
        <f t="shared" si="19"/>
        <v>-9.6307588449042712E-3</v>
      </c>
      <c r="AB37" s="68">
        <f t="shared" si="20"/>
        <v>1.4801754622380037E-2</v>
      </c>
      <c r="AC37" s="68">
        <f t="shared" si="21"/>
        <v>2.4947588447310452E-3</v>
      </c>
      <c r="AD37" s="68"/>
      <c r="AE37" s="68">
        <f t="shared" si="22"/>
        <v>1.2447643386727561E-6</v>
      </c>
      <c r="AF37">
        <f t="shared" si="23"/>
        <v>-1.9442995777822217E-2</v>
      </c>
      <c r="AG37" s="92"/>
      <c r="AH37">
        <f t="shared" si="24"/>
        <v>-2.1937754622553263E-2</v>
      </c>
      <c r="AI37">
        <f t="shared" si="25"/>
        <v>1.0006798913897372</v>
      </c>
      <c r="AJ37">
        <f t="shared" si="26"/>
        <v>-0.98459211516254996</v>
      </c>
      <c r="AK37">
        <f t="shared" si="27"/>
        <v>2.4568990743538052E-4</v>
      </c>
      <c r="AL37">
        <f t="shared" si="28"/>
        <v>0.34676468979344305</v>
      </c>
      <c r="AM37">
        <f t="shared" si="29"/>
        <v>0.17514086759196576</v>
      </c>
      <c r="AN37" s="68">
        <f t="shared" si="33"/>
        <v>-12.219851531011166</v>
      </c>
      <c r="AO37" s="68">
        <f t="shared" si="33"/>
        <v>-12.219851531011166</v>
      </c>
      <c r="AP37" s="68">
        <f t="shared" si="33"/>
        <v>-12.219851531011166</v>
      </c>
      <c r="AQ37" s="68">
        <f t="shared" si="33"/>
        <v>-12.219851531011166</v>
      </c>
      <c r="AR37" s="68">
        <f t="shared" si="33"/>
        <v>-12.219851531011244</v>
      </c>
      <c r="AS37" s="68">
        <f t="shared" si="33"/>
        <v>-12.219851531124684</v>
      </c>
      <c r="AT37" s="68">
        <f t="shared" si="33"/>
        <v>-12.219851697962291</v>
      </c>
      <c r="AU37" s="68">
        <f t="shared" si="31"/>
        <v>-12.220097053925485</v>
      </c>
      <c r="AW37">
        <v>-3000</v>
      </c>
      <c r="AX37">
        <f t="shared" si="2"/>
        <v>1.3184686426561509E-2</v>
      </c>
      <c r="AY37">
        <f t="shared" si="3"/>
        <v>3.0297674630124227E-2</v>
      </c>
      <c r="AZ37" s="68">
        <f t="shared" si="4"/>
        <v>-1.7112988203562718E-2</v>
      </c>
      <c r="BA37">
        <f t="shared" si="5"/>
        <v>1.0006258078838275</v>
      </c>
      <c r="BB37">
        <f t="shared" si="6"/>
        <v>-0.76785266667555541</v>
      </c>
      <c r="BC37">
        <f t="shared" si="7"/>
        <v>-0.52431957155474118</v>
      </c>
      <c r="BD37">
        <f t="shared" si="8"/>
        <v>-0.2683355031421078</v>
      </c>
      <c r="BE37">
        <f t="shared" si="10"/>
        <v>-13.090328387038475</v>
      </c>
      <c r="BF37">
        <f t="shared" si="10"/>
        <v>-13.090328387038475</v>
      </c>
      <c r="BG37">
        <f t="shared" si="10"/>
        <v>-13.090328387038475</v>
      </c>
      <c r="BH37">
        <f t="shared" si="10"/>
        <v>-13.090328387038475</v>
      </c>
      <c r="BI37">
        <f t="shared" si="10"/>
        <v>-13.090328387038387</v>
      </c>
      <c r="BJ37">
        <f t="shared" si="10"/>
        <v>-13.090328386896752</v>
      </c>
      <c r="BK37">
        <f t="shared" si="10"/>
        <v>-13.090328160621779</v>
      </c>
      <c r="BL37">
        <f t="shared" si="9"/>
        <v>-13.089966701438335</v>
      </c>
    </row>
    <row r="38" spans="1:64" ht="12.95" customHeight="1">
      <c r="A38" s="95" t="s">
        <v>2175</v>
      </c>
      <c r="B38" s="29" t="s">
        <v>2053</v>
      </c>
      <c r="C38" s="95">
        <v>22375.59</v>
      </c>
      <c r="D38" s="95" t="s">
        <v>2084</v>
      </c>
      <c r="E38" s="12">
        <f t="shared" si="11"/>
        <v>-1180.0099169072221</v>
      </c>
      <c r="F38">
        <f t="shared" si="12"/>
        <v>-1180</v>
      </c>
      <c r="G38">
        <f t="shared" si="13"/>
        <v>-1.3460000001941808E-2</v>
      </c>
      <c r="H38">
        <f t="shared" si="14"/>
        <v>-1.3460000001941808E-2</v>
      </c>
      <c r="O38">
        <f t="shared" ca="1" si="15"/>
        <v>-0.11231362401259065</v>
      </c>
      <c r="P38">
        <f t="shared" si="16"/>
        <v>6.857382683185244E-3</v>
      </c>
      <c r="Q38" s="2">
        <f t="shared" si="32"/>
        <v>7357.09</v>
      </c>
      <c r="S38" s="114">
        <f t="shared" si="17"/>
        <v>0.2</v>
      </c>
      <c r="Z38">
        <f t="shared" si="18"/>
        <v>-1180</v>
      </c>
      <c r="AA38" s="68">
        <f t="shared" si="19"/>
        <v>-1.302474800490025E-2</v>
      </c>
      <c r="AB38" s="68">
        <f t="shared" si="20"/>
        <v>6.4221306861436851E-3</v>
      </c>
      <c r="AC38" s="68">
        <f t="shared" si="21"/>
        <v>-4.3525199704155804E-4</v>
      </c>
      <c r="AD38" s="68"/>
      <c r="AE38" s="68">
        <f t="shared" si="22"/>
        <v>3.7888860185732889E-8</v>
      </c>
      <c r="AF38">
        <f t="shared" si="23"/>
        <v>-2.0317382685127051E-2</v>
      </c>
      <c r="AG38" s="92"/>
      <c r="AH38">
        <f t="shared" si="24"/>
        <v>-1.9882130688085493E-2</v>
      </c>
      <c r="AI38">
        <f t="shared" si="25"/>
        <v>1.0005800046201383</v>
      </c>
      <c r="AJ38">
        <f t="shared" si="26"/>
        <v>-0.89217744378442598</v>
      </c>
      <c r="AK38">
        <f t="shared" si="27"/>
        <v>4.3152111544272198E-4</v>
      </c>
      <c r="AL38">
        <f t="shared" si="28"/>
        <v>0.63964745978009507</v>
      </c>
      <c r="AM38">
        <f t="shared" si="29"/>
        <v>0.33119378874274885</v>
      </c>
      <c r="AN38" s="68">
        <f t="shared" si="33"/>
        <v>-11.927154550638338</v>
      </c>
      <c r="AO38" s="68">
        <f t="shared" si="33"/>
        <v>-11.927154550638338</v>
      </c>
      <c r="AP38" s="68">
        <f t="shared" si="33"/>
        <v>-11.927154550638338</v>
      </c>
      <c r="AQ38" s="68">
        <f t="shared" si="33"/>
        <v>-11.927154550638338</v>
      </c>
      <c r="AR38" s="68">
        <f t="shared" si="33"/>
        <v>-11.927154550638424</v>
      </c>
      <c r="AS38" s="68">
        <f t="shared" si="33"/>
        <v>-11.927154550783538</v>
      </c>
      <c r="AT38" s="68">
        <f t="shared" si="33"/>
        <v>-11.927154800897792</v>
      </c>
      <c r="AU38" s="68">
        <f t="shared" si="31"/>
        <v>-11.927585821501928</v>
      </c>
      <c r="AW38">
        <v>-2800</v>
      </c>
      <c r="AX38">
        <f t="shared" si="2"/>
        <v>8.6965617839686489E-3</v>
      </c>
      <c r="AY38">
        <f t="shared" si="3"/>
        <v>2.748855675061623E-2</v>
      </c>
      <c r="AZ38">
        <f t="shared" si="4"/>
        <v>-1.8791994966647581E-2</v>
      </c>
      <c r="BA38">
        <f t="shared" si="5"/>
        <v>1.0006668586036649</v>
      </c>
      <c r="BB38">
        <f t="shared" si="6"/>
        <v>-0.84329353428726384</v>
      </c>
      <c r="BC38">
        <f t="shared" si="7"/>
        <v>-0.39641991208085831</v>
      </c>
      <c r="BD38">
        <f t="shared" si="8"/>
        <v>-0.2008471102021141</v>
      </c>
      <c r="BE38">
        <f t="shared" si="10"/>
        <v>-12.962511486081125</v>
      </c>
      <c r="BF38">
        <f t="shared" si="10"/>
        <v>-12.962511486081125</v>
      </c>
      <c r="BG38">
        <f t="shared" si="10"/>
        <v>-12.962511486081125</v>
      </c>
      <c r="BH38">
        <f t="shared" si="10"/>
        <v>-12.962511486081125</v>
      </c>
      <c r="BI38">
        <f t="shared" si="10"/>
        <v>-12.962511486081043</v>
      </c>
      <c r="BJ38">
        <f t="shared" si="10"/>
        <v>-12.962511485957041</v>
      </c>
      <c r="BK38">
        <f t="shared" si="10"/>
        <v>-12.962511300030165</v>
      </c>
      <c r="BL38">
        <f t="shared" si="9"/>
        <v>-12.962232538807962</v>
      </c>
    </row>
    <row r="39" spans="1:64" ht="12.95" customHeight="1">
      <c r="A39" s="95" t="s">
        <v>2175</v>
      </c>
      <c r="B39" s="29" t="s">
        <v>2053</v>
      </c>
      <c r="C39" s="95">
        <v>22982.295999999998</v>
      </c>
      <c r="D39" s="95" t="s">
        <v>2084</v>
      </c>
      <c r="E39" s="12">
        <f t="shared" si="11"/>
        <v>-733.00790258149209</v>
      </c>
      <c r="F39">
        <f t="shared" si="12"/>
        <v>-733</v>
      </c>
      <c r="G39">
        <f t="shared" si="13"/>
        <v>-1.0726000004069647E-2</v>
      </c>
      <c r="H39">
        <f t="shared" si="14"/>
        <v>-1.0726000004069647E-2</v>
      </c>
      <c r="O39">
        <f t="shared" ca="1" si="15"/>
        <v>-0.10924094207454625</v>
      </c>
      <c r="P39">
        <f t="shared" si="16"/>
        <v>1.8298977461166683E-3</v>
      </c>
      <c r="Q39" s="2">
        <f t="shared" si="32"/>
        <v>7963.7959999999985</v>
      </c>
      <c r="S39" s="114">
        <f t="shared" si="17"/>
        <v>0.2</v>
      </c>
      <c r="Z39">
        <f t="shared" si="18"/>
        <v>-733</v>
      </c>
      <c r="AA39" s="68">
        <f t="shared" si="19"/>
        <v>-1.4413547908794237E-2</v>
      </c>
      <c r="AB39" s="68">
        <f t="shared" si="20"/>
        <v>5.5174456508412587E-3</v>
      </c>
      <c r="AC39" s="68">
        <f t="shared" si="21"/>
        <v>3.6875479047245897E-3</v>
      </c>
      <c r="AD39" s="68"/>
      <c r="AE39" s="68">
        <f t="shared" si="22"/>
        <v>2.7196019099277427E-6</v>
      </c>
      <c r="AF39">
        <f t="shared" si="23"/>
        <v>-1.2555897750186316E-2</v>
      </c>
      <c r="AG39" s="92"/>
      <c r="AH39">
        <f t="shared" si="24"/>
        <v>-1.6243445654910905E-2</v>
      </c>
      <c r="AI39">
        <f t="shared" si="25"/>
        <v>1.0004348337127813</v>
      </c>
      <c r="AJ39">
        <f t="shared" si="26"/>
        <v>-0.72866133903318409</v>
      </c>
      <c r="AK39">
        <f t="shared" si="27"/>
        <v>5.7752530220192457E-4</v>
      </c>
      <c r="AL39">
        <f t="shared" si="28"/>
        <v>0.92542532029430935</v>
      </c>
      <c r="AM39">
        <f t="shared" si="29"/>
        <v>0.49883185966829913</v>
      </c>
      <c r="AN39" s="68">
        <f t="shared" si="33"/>
        <v>-11.641522693890005</v>
      </c>
      <c r="AO39" s="68">
        <f t="shared" si="33"/>
        <v>-11.641522693890005</v>
      </c>
      <c r="AP39" s="68">
        <f t="shared" si="33"/>
        <v>-11.641522693890005</v>
      </c>
      <c r="AQ39" s="68">
        <f t="shared" si="33"/>
        <v>-11.641522693890005</v>
      </c>
      <c r="AR39" s="68">
        <f t="shared" si="33"/>
        <v>-11.641522693890053</v>
      </c>
      <c r="AS39" s="68">
        <f t="shared" si="33"/>
        <v>-11.641522693999367</v>
      </c>
      <c r="AT39" s="68">
        <f t="shared" si="33"/>
        <v>-11.641522945196892</v>
      </c>
      <c r="AU39" s="68">
        <f t="shared" si="31"/>
        <v>-11.642099968023041</v>
      </c>
      <c r="AW39">
        <v>-2600</v>
      </c>
      <c r="AX39">
        <f t="shared" si="2"/>
        <v>4.5725795368462031E-3</v>
      </c>
      <c r="AY39">
        <f t="shared" si="3"/>
        <v>2.4737034333232339E-2</v>
      </c>
      <c r="AZ39" s="68">
        <f t="shared" si="4"/>
        <v>-2.0164454796386136E-2</v>
      </c>
      <c r="BA39">
        <f t="shared" si="5"/>
        <v>1.0006970172457543</v>
      </c>
      <c r="BB39">
        <f t="shared" si="6"/>
        <v>-0.9049622069416613</v>
      </c>
      <c r="BC39">
        <f t="shared" si="7"/>
        <v>-0.26851113819571037</v>
      </c>
      <c r="BD39">
        <f t="shared" si="8"/>
        <v>-0.13506805993955415</v>
      </c>
      <c r="BE39">
        <f t="shared" si="10"/>
        <v>-12.834690030943925</v>
      </c>
      <c r="BF39">
        <f t="shared" si="10"/>
        <v>-12.834690030943925</v>
      </c>
      <c r="BG39">
        <f t="shared" si="10"/>
        <v>-12.834690030943925</v>
      </c>
      <c r="BH39">
        <f t="shared" si="10"/>
        <v>-12.834690030943925</v>
      </c>
      <c r="BI39">
        <f t="shared" si="10"/>
        <v>-12.834690030943859</v>
      </c>
      <c r="BJ39">
        <f t="shared" si="10"/>
        <v>-12.834690030850801</v>
      </c>
      <c r="BK39">
        <f t="shared" si="10"/>
        <v>-12.834689897346683</v>
      </c>
      <c r="BL39">
        <f t="shared" si="9"/>
        <v>-12.834498376177587</v>
      </c>
    </row>
    <row r="40" spans="1:64" ht="12.95" customHeight="1">
      <c r="A40" s="95" t="s">
        <v>2235</v>
      </c>
      <c r="B40" s="29" t="s">
        <v>2053</v>
      </c>
      <c r="C40" s="95">
        <v>23670.444</v>
      </c>
      <c r="D40" s="95" t="s">
        <v>2084</v>
      </c>
      <c r="E40" s="12">
        <f t="shared" si="11"/>
        <v>-226.00196864607054</v>
      </c>
      <c r="F40">
        <f t="shared" si="12"/>
        <v>-226</v>
      </c>
      <c r="G40">
        <f t="shared" si="13"/>
        <v>-2.6720000023487955E-3</v>
      </c>
      <c r="H40">
        <f t="shared" si="14"/>
        <v>-2.6720000023487955E-3</v>
      </c>
      <c r="O40">
        <f t="shared" ca="1" si="15"/>
        <v>-0.1057558196079053</v>
      </c>
      <c r="P40">
        <f t="shared" si="16"/>
        <v>-3.524196659731253E-3</v>
      </c>
      <c r="Q40" s="2">
        <f t="shared" si="32"/>
        <v>8651.9439999999995</v>
      </c>
      <c r="S40" s="114">
        <f t="shared" si="17"/>
        <v>0.2</v>
      </c>
      <c r="Z40">
        <f t="shared" si="18"/>
        <v>-226</v>
      </c>
      <c r="AA40" s="68">
        <f t="shared" si="19"/>
        <v>-1.4069261737525946E-2</v>
      </c>
      <c r="AB40" s="68">
        <f t="shared" si="20"/>
        <v>7.8730650754458981E-3</v>
      </c>
      <c r="AC40" s="68">
        <f t="shared" si="21"/>
        <v>1.1397261735177151E-2</v>
      </c>
      <c r="AD40" s="68"/>
      <c r="AE40" s="68">
        <f t="shared" si="22"/>
        <v>2.5979515012026653E-5</v>
      </c>
      <c r="AF40">
        <f t="shared" si="23"/>
        <v>8.5219665738245744E-4</v>
      </c>
      <c r="AG40" s="92"/>
      <c r="AH40">
        <f t="shared" si="24"/>
        <v>-1.0545065077794694E-2</v>
      </c>
      <c r="AI40">
        <f t="shared" si="25"/>
        <v>1.0002283318122693</v>
      </c>
      <c r="AJ40">
        <f t="shared" si="26"/>
        <v>-0.47269126534088957</v>
      </c>
      <c r="AK40">
        <f t="shared" si="27"/>
        <v>6.8591574989960958E-4</v>
      </c>
      <c r="AL40">
        <f t="shared" si="28"/>
        <v>1.2494483451075624</v>
      </c>
      <c r="AM40">
        <f t="shared" si="29"/>
        <v>0.721065117818247</v>
      </c>
      <c r="AN40" s="68">
        <f t="shared" si="33"/>
        <v>-11.31760810676497</v>
      </c>
      <c r="AO40" s="68">
        <f t="shared" si="33"/>
        <v>-11.31760810676497</v>
      </c>
      <c r="AP40" s="68">
        <f t="shared" si="33"/>
        <v>-11.31760810676497</v>
      </c>
      <c r="AQ40" s="68">
        <f t="shared" si="33"/>
        <v>-11.31760810676497</v>
      </c>
      <c r="AR40" s="68">
        <f t="shared" si="33"/>
        <v>-11.317608106764979</v>
      </c>
      <c r="AS40" s="68">
        <f t="shared" si="33"/>
        <v>-11.317608106800908</v>
      </c>
      <c r="AT40" s="68">
        <f t="shared" si="33"/>
        <v>-11.317608263829358</v>
      </c>
      <c r="AU40" s="68">
        <f t="shared" si="31"/>
        <v>-11.318293865755042</v>
      </c>
      <c r="AW40">
        <v>-2400</v>
      </c>
      <c r="AX40">
        <f t="shared" si="2"/>
        <v>8.3517647208496484E-4</v>
      </c>
      <c r="AY40">
        <f t="shared" si="3"/>
        <v>2.2043107377972548E-2</v>
      </c>
      <c r="AZ40">
        <f t="shared" si="4"/>
        <v>-2.1207930905887584E-2</v>
      </c>
      <c r="BA40">
        <f t="shared" si="5"/>
        <v>1.0007157884031663</v>
      </c>
      <c r="BB40">
        <f t="shared" si="6"/>
        <v>-0.951847200722992</v>
      </c>
      <c r="BC40">
        <f t="shared" si="7"/>
        <v>-0.14059610137112163</v>
      </c>
      <c r="BD40">
        <f t="shared" si="8"/>
        <v>-7.0414080058193246E-2</v>
      </c>
      <c r="BE40">
        <f t="shared" si="10"/>
        <v>-12.706865446510088</v>
      </c>
      <c r="BF40">
        <f t="shared" si="10"/>
        <v>-12.706865446510088</v>
      </c>
      <c r="BG40">
        <f t="shared" si="10"/>
        <v>-12.706865446510088</v>
      </c>
      <c r="BH40">
        <f t="shared" si="10"/>
        <v>-12.706865446510088</v>
      </c>
      <c r="BI40">
        <f t="shared" si="10"/>
        <v>-12.706865446510051</v>
      </c>
      <c r="BJ40">
        <f t="shared" si="10"/>
        <v>-12.706865446458218</v>
      </c>
      <c r="BK40">
        <f t="shared" si="10"/>
        <v>-12.706865374047149</v>
      </c>
      <c r="BL40">
        <f t="shared" si="9"/>
        <v>-12.706764213547212</v>
      </c>
    </row>
    <row r="41" spans="1:64" ht="12.95" customHeight="1">
      <c r="A41" s="95" t="s">
        <v>2240</v>
      </c>
      <c r="B41" s="29" t="s">
        <v>2053</v>
      </c>
      <c r="C41" s="95">
        <v>23674.514999999999</v>
      </c>
      <c r="D41" s="95" t="s">
        <v>2084</v>
      </c>
      <c r="E41" s="12">
        <f t="shared" si="11"/>
        <v>-223.00258311119859</v>
      </c>
      <c r="F41">
        <f t="shared" si="12"/>
        <v>-223</v>
      </c>
      <c r="G41">
        <f t="shared" si="13"/>
        <v>-3.506000000925269E-3</v>
      </c>
      <c r="H41">
        <f t="shared" si="14"/>
        <v>-3.506000000925269E-3</v>
      </c>
      <c r="O41">
        <f t="shared" ca="1" si="15"/>
        <v>-0.10573519758147547</v>
      </c>
      <c r="P41">
        <f t="shared" si="16"/>
        <v>-3.5547761785053953E-3</v>
      </c>
      <c r="Q41" s="2">
        <f t="shared" si="32"/>
        <v>8656.0149999999994</v>
      </c>
      <c r="S41" s="114">
        <f t="shared" si="17"/>
        <v>0.2</v>
      </c>
      <c r="V41" s="51"/>
      <c r="Z41">
        <f t="shared" si="18"/>
        <v>-223</v>
      </c>
      <c r="AA41" s="68">
        <f t="shared" si="19"/>
        <v>-1.4062208500109587E-2</v>
      </c>
      <c r="AB41" s="68">
        <f t="shared" si="20"/>
        <v>7.0014323206789228E-3</v>
      </c>
      <c r="AC41" s="68">
        <f t="shared" si="21"/>
        <v>1.0556208499184318E-2</v>
      </c>
      <c r="AD41" s="68"/>
      <c r="AE41" s="68">
        <f t="shared" si="22"/>
        <v>2.2286707575650249E-5</v>
      </c>
      <c r="AF41">
        <f t="shared" si="23"/>
        <v>4.8776177580126326E-5</v>
      </c>
      <c r="AG41" s="92"/>
      <c r="AH41">
        <f t="shared" si="24"/>
        <v>-1.0507432321604192E-2</v>
      </c>
      <c r="AI41">
        <f t="shared" si="25"/>
        <v>1.0002270165709397</v>
      </c>
      <c r="AJ41">
        <f t="shared" si="26"/>
        <v>-0.47100118368697114</v>
      </c>
      <c r="AK41">
        <f t="shared" si="27"/>
        <v>6.8635217561636899E-4</v>
      </c>
      <c r="AL41">
        <f t="shared" si="28"/>
        <v>1.2513652316024615</v>
      </c>
      <c r="AM41">
        <f t="shared" si="29"/>
        <v>0.72252289708129458</v>
      </c>
      <c r="AN41" s="68">
        <f t="shared" ref="AN41:AT50" si="34">$AU41+$AB$7*SIN(AO41)</f>
        <v>-11.315691657097231</v>
      </c>
      <c r="AO41" s="68">
        <f t="shared" si="34"/>
        <v>-11.315691657097231</v>
      </c>
      <c r="AP41" s="68">
        <f t="shared" si="34"/>
        <v>-11.315691657097231</v>
      </c>
      <c r="AQ41" s="68">
        <f t="shared" si="34"/>
        <v>-11.315691657097231</v>
      </c>
      <c r="AR41" s="68">
        <f t="shared" si="34"/>
        <v>-11.31569165709724</v>
      </c>
      <c r="AS41" s="68">
        <f t="shared" si="34"/>
        <v>-11.315691657132779</v>
      </c>
      <c r="AT41" s="68">
        <f t="shared" si="34"/>
        <v>-11.315691813359864</v>
      </c>
      <c r="AU41" s="68">
        <f t="shared" si="31"/>
        <v>-11.316377853315586</v>
      </c>
      <c r="AW41">
        <v>-2200</v>
      </c>
      <c r="AX41">
        <f t="shared" si="2"/>
        <v>-2.4985903969288459E-3</v>
      </c>
      <c r="AY41">
        <f t="shared" si="3"/>
        <v>1.9406775884836858E-2</v>
      </c>
      <c r="AZ41" s="68">
        <f t="shared" si="4"/>
        <v>-2.1905366281765704E-2</v>
      </c>
      <c r="BA41">
        <f t="shared" si="5"/>
        <v>1.0007228636380832</v>
      </c>
      <c r="BB41">
        <f t="shared" si="6"/>
        <v>-0.98317965497179238</v>
      </c>
      <c r="BC41">
        <f t="shared" si="7"/>
        <v>-1.2677756185059048E-2</v>
      </c>
      <c r="BD41">
        <f t="shared" si="8"/>
        <v>-6.3389629955077006E-3</v>
      </c>
      <c r="BE41">
        <f t="shared" si="10"/>
        <v>-12.579039209074313</v>
      </c>
      <c r="BF41">
        <f t="shared" si="10"/>
        <v>-12.579039209074313</v>
      </c>
      <c r="BG41">
        <f t="shared" si="10"/>
        <v>-12.579039209074313</v>
      </c>
      <c r="BH41">
        <f t="shared" si="10"/>
        <v>-12.579039209074313</v>
      </c>
      <c r="BI41">
        <f t="shared" si="10"/>
        <v>-12.57903920907431</v>
      </c>
      <c r="BJ41">
        <f t="shared" si="10"/>
        <v>-12.579039209069528</v>
      </c>
      <c r="BK41">
        <f t="shared" si="10"/>
        <v>-12.579039202454213</v>
      </c>
      <c r="BL41">
        <f t="shared" si="9"/>
        <v>-12.579030050916838</v>
      </c>
    </row>
    <row r="42" spans="1:64" ht="12.95" customHeight="1">
      <c r="A42" s="95" t="s">
        <v>2245</v>
      </c>
      <c r="B42" s="29" t="s">
        <v>2053</v>
      </c>
      <c r="C42" s="95">
        <v>23681.21</v>
      </c>
      <c r="D42" s="95" t="s">
        <v>2084</v>
      </c>
      <c r="E42" s="12">
        <f t="shared" si="11"/>
        <v>-218.06991640622016</v>
      </c>
      <c r="F42">
        <f t="shared" si="12"/>
        <v>-218</v>
      </c>
      <c r="O42">
        <f t="shared" ca="1" si="15"/>
        <v>-0.10570082753742575</v>
      </c>
      <c r="P42">
        <f t="shared" si="16"/>
        <v>-3.6057132453979038E-3</v>
      </c>
      <c r="Q42" s="2">
        <f t="shared" si="32"/>
        <v>8662.7099999999991</v>
      </c>
      <c r="R42">
        <f>+C42-(C$7+F42*C$8)</f>
        <v>-9.4896000002336223E-2</v>
      </c>
      <c r="S42" s="114"/>
      <c r="Z42">
        <f t="shared" si="18"/>
        <v>-218</v>
      </c>
      <c r="AA42" s="68">
        <f t="shared" si="19"/>
        <v>-1.4050338726445797E-2</v>
      </c>
      <c r="AB42" s="68">
        <f t="shared" si="20"/>
        <v>1.0444625481047893E-2</v>
      </c>
      <c r="AC42" s="68">
        <f t="shared" si="21"/>
        <v>1.4050338726445797E-2</v>
      </c>
      <c r="AD42" s="68"/>
      <c r="AE42" s="68">
        <f t="shared" si="22"/>
        <v>0</v>
      </c>
      <c r="AF42">
        <f t="shared" si="23"/>
        <v>3.6057132453979038E-3</v>
      </c>
      <c r="AG42" s="92"/>
      <c r="AH42">
        <f t="shared" si="24"/>
        <v>-1.0444625481047893E-2</v>
      </c>
      <c r="AI42">
        <f t="shared" si="25"/>
        <v>1.0002248226584529</v>
      </c>
      <c r="AJ42">
        <f t="shared" si="26"/>
        <v>-0.46818054796674263</v>
      </c>
      <c r="AK42">
        <f t="shared" si="27"/>
        <v>6.8707394412880309E-4</v>
      </c>
      <c r="AL42">
        <f t="shared" si="28"/>
        <v>1.2545600312195515</v>
      </c>
      <c r="AM42">
        <f t="shared" si="29"/>
        <v>0.72495701385206701</v>
      </c>
      <c r="AN42" s="68">
        <f t="shared" si="34"/>
        <v>-11.312497579920265</v>
      </c>
      <c r="AO42" s="68">
        <f t="shared" si="34"/>
        <v>-11.312497579920265</v>
      </c>
      <c r="AP42" s="68">
        <f t="shared" si="34"/>
        <v>-11.312497579920265</v>
      </c>
      <c r="AQ42" s="68">
        <f t="shared" si="34"/>
        <v>-11.312497579920265</v>
      </c>
      <c r="AR42" s="68">
        <f t="shared" si="34"/>
        <v>-11.312497579920274</v>
      </c>
      <c r="AS42" s="68">
        <f t="shared" si="34"/>
        <v>-11.312497579955169</v>
      </c>
      <c r="AT42" s="68">
        <f t="shared" si="34"/>
        <v>-11.31249773484155</v>
      </c>
      <c r="AU42" s="68">
        <f t="shared" si="31"/>
        <v>-11.313184499249827</v>
      </c>
      <c r="AW42">
        <v>-2000</v>
      </c>
      <c r="AX42">
        <f t="shared" si="2"/>
        <v>-5.4173253223311173E-3</v>
      </c>
      <c r="AY42">
        <f t="shared" si="3"/>
        <v>1.682803985382527E-2</v>
      </c>
      <c r="AZ42">
        <f t="shared" si="4"/>
        <v>-2.2245365176156388E-2</v>
      </c>
      <c r="BA42">
        <f t="shared" si="5"/>
        <v>1.0007181266760987</v>
      </c>
      <c r="BB42">
        <f t="shared" si="6"/>
        <v>-0.99844618123043094</v>
      </c>
      <c r="BC42">
        <f t="shared" si="7"/>
        <v>0.11524088830418708</v>
      </c>
      <c r="BD42">
        <f t="shared" si="8"/>
        <v>5.7684297798897173E-2</v>
      </c>
      <c r="BE42">
        <f t="shared" si="10"/>
        <v>-12.451212822094643</v>
      </c>
      <c r="BF42">
        <f t="shared" si="10"/>
        <v>-12.451212822094643</v>
      </c>
      <c r="BG42">
        <f t="shared" si="10"/>
        <v>-12.451212822094643</v>
      </c>
      <c r="BH42">
        <f t="shared" si="10"/>
        <v>-12.451212822094643</v>
      </c>
      <c r="BI42">
        <f t="shared" si="10"/>
        <v>-12.451212822094673</v>
      </c>
      <c r="BJ42">
        <f t="shared" si="10"/>
        <v>-12.451212822137482</v>
      </c>
      <c r="BK42">
        <f t="shared" si="10"/>
        <v>-12.451212881747551</v>
      </c>
      <c r="BL42">
        <f t="shared" si="9"/>
        <v>-12.451295888286463</v>
      </c>
    </row>
    <row r="43" spans="1:64" ht="12.95" customHeight="1">
      <c r="A43" s="95" t="s">
        <v>2245</v>
      </c>
      <c r="B43" s="29" t="s">
        <v>2053</v>
      </c>
      <c r="C43" s="95">
        <v>23694.29</v>
      </c>
      <c r="D43" s="95" t="s">
        <v>2084</v>
      </c>
      <c r="E43" s="12">
        <f t="shared" si="11"/>
        <v>-208.43298130522999</v>
      </c>
      <c r="F43">
        <f t="shared" si="12"/>
        <v>-208.5</v>
      </c>
      <c r="O43">
        <f t="shared" ca="1" si="15"/>
        <v>-0.1056355244537313</v>
      </c>
      <c r="P43">
        <f t="shared" si="16"/>
        <v>-3.702394500307325E-3</v>
      </c>
      <c r="Q43" s="2">
        <f t="shared" si="32"/>
        <v>8675.7900000000009</v>
      </c>
      <c r="R43">
        <f>+C43-(C$7+F43*C$8)</f>
        <v>9.0962999998737359E-2</v>
      </c>
      <c r="S43" s="114"/>
      <c r="Z43">
        <f t="shared" si="18"/>
        <v>-208.5</v>
      </c>
      <c r="AA43" s="68">
        <f t="shared" si="19"/>
        <v>-1.4027394330721196E-2</v>
      </c>
      <c r="AB43" s="68">
        <f t="shared" si="20"/>
        <v>1.0324999830413871E-2</v>
      </c>
      <c r="AC43" s="68">
        <f t="shared" si="21"/>
        <v>1.4027394330721196E-2</v>
      </c>
      <c r="AD43" s="68"/>
      <c r="AE43" s="68">
        <f t="shared" si="22"/>
        <v>0</v>
      </c>
      <c r="AF43">
        <f t="shared" si="23"/>
        <v>3.702394500307325E-3</v>
      </c>
      <c r="AG43" s="92"/>
      <c r="AH43">
        <f t="shared" si="24"/>
        <v>-1.0324999830413871E-2</v>
      </c>
      <c r="AI43">
        <f t="shared" si="25"/>
        <v>1.0002206479479441</v>
      </c>
      <c r="AJ43">
        <f t="shared" si="26"/>
        <v>-0.4628082331582245</v>
      </c>
      <c r="AK43">
        <f t="shared" si="27"/>
        <v>6.8842596952950626E-4</v>
      </c>
      <c r="AL43">
        <f t="shared" si="28"/>
        <v>1.2606301118484637</v>
      </c>
      <c r="AM43">
        <f t="shared" si="29"/>
        <v>0.72959738239298011</v>
      </c>
      <c r="AN43" s="68">
        <f t="shared" si="34"/>
        <v>-11.306428852601474</v>
      </c>
      <c r="AO43" s="68">
        <f t="shared" si="34"/>
        <v>-11.306428852601474</v>
      </c>
      <c r="AP43" s="68">
        <f t="shared" si="34"/>
        <v>-11.306428852601474</v>
      </c>
      <c r="AQ43" s="68">
        <f t="shared" si="34"/>
        <v>-11.306428852601474</v>
      </c>
      <c r="AR43" s="68">
        <f t="shared" si="34"/>
        <v>-11.306428852601481</v>
      </c>
      <c r="AS43" s="68">
        <f t="shared" si="34"/>
        <v>-11.306428852635163</v>
      </c>
      <c r="AT43" s="68">
        <f t="shared" si="34"/>
        <v>-11.306429004956836</v>
      </c>
      <c r="AU43" s="68">
        <f t="shared" si="31"/>
        <v>-11.307117126524883</v>
      </c>
      <c r="AW43">
        <v>-1800</v>
      </c>
      <c r="AX43">
        <f t="shared" si="2"/>
        <v>-7.915481576072473E-3</v>
      </c>
      <c r="AY43">
        <f t="shared" si="3"/>
        <v>1.4306899284937783E-2</v>
      </c>
      <c r="AZ43" s="68">
        <f t="shared" si="4"/>
        <v>-2.2222380861010256E-2</v>
      </c>
      <c r="BA43">
        <f t="shared" si="5"/>
        <v>1.0007016553655248</v>
      </c>
      <c r="BB43">
        <f t="shared" si="6"/>
        <v>-0.99739741501490731</v>
      </c>
      <c r="BC43">
        <f t="shared" si="7"/>
        <v>0.243156818109041</v>
      </c>
      <c r="BD43">
        <f t="shared" si="8"/>
        <v>0.12218100151393878</v>
      </c>
      <c r="BE43">
        <f t="shared" si="10"/>
        <v>-12.323387791486747</v>
      </c>
      <c r="BF43">
        <f t="shared" si="10"/>
        <v>-12.323387791486747</v>
      </c>
      <c r="BG43">
        <f t="shared" si="10"/>
        <v>-12.323387791486747</v>
      </c>
      <c r="BH43">
        <f t="shared" si="10"/>
        <v>-12.323387791486747</v>
      </c>
      <c r="BI43">
        <f t="shared" si="10"/>
        <v>-12.323387791486807</v>
      </c>
      <c r="BJ43">
        <f t="shared" si="10"/>
        <v>-12.323387791572388</v>
      </c>
      <c r="BK43">
        <f t="shared" si="10"/>
        <v>-12.323387913536486</v>
      </c>
      <c r="BL43">
        <f t="shared" si="9"/>
        <v>-12.323561725656088</v>
      </c>
    </row>
    <row r="44" spans="1:64" ht="12.95" customHeight="1">
      <c r="A44" s="95" t="s">
        <v>2245</v>
      </c>
      <c r="B44" s="29" t="s">
        <v>2097</v>
      </c>
      <c r="C44" s="95">
        <v>23699.4</v>
      </c>
      <c r="D44" s="95" t="s">
        <v>2084</v>
      </c>
      <c r="E44" s="12">
        <f t="shared" si="11"/>
        <v>-204.66809305094415</v>
      </c>
      <c r="F44">
        <f t="shared" si="12"/>
        <v>-204.5</v>
      </c>
      <c r="O44">
        <f t="shared" ca="1" si="15"/>
        <v>-0.10560802841849153</v>
      </c>
      <c r="P44">
        <f t="shared" si="16"/>
        <v>-3.7430635201743585E-3</v>
      </c>
      <c r="Q44" s="2">
        <f t="shared" si="32"/>
        <v>8680.9000000000015</v>
      </c>
      <c r="R44">
        <f>+C44-(C$7+F44*C$8)</f>
        <v>-0.22814899999866611</v>
      </c>
      <c r="S44" s="114"/>
      <c r="Z44">
        <f t="shared" si="18"/>
        <v>-204.5</v>
      </c>
      <c r="AA44" s="68">
        <f t="shared" si="19"/>
        <v>-1.4017580787765644E-2</v>
      </c>
      <c r="AB44" s="68">
        <f t="shared" si="20"/>
        <v>1.0274517267591286E-2</v>
      </c>
      <c r="AC44" s="68">
        <f t="shared" si="21"/>
        <v>1.4017580787765644E-2</v>
      </c>
      <c r="AD44" s="68"/>
      <c r="AE44" s="68">
        <f t="shared" si="22"/>
        <v>0</v>
      </c>
      <c r="AF44">
        <f t="shared" si="23"/>
        <v>3.7430635201743585E-3</v>
      </c>
      <c r="AG44" s="92"/>
      <c r="AH44">
        <f t="shared" si="24"/>
        <v>-1.0274517267591286E-2</v>
      </c>
      <c r="AI44">
        <f t="shared" si="25"/>
        <v>1.0002188877444309</v>
      </c>
      <c r="AJ44">
        <f t="shared" si="26"/>
        <v>-0.46054110629775596</v>
      </c>
      <c r="AK44">
        <f t="shared" si="27"/>
        <v>6.8898765431064653E-4</v>
      </c>
      <c r="AL44">
        <f t="shared" si="28"/>
        <v>1.2631859201030973</v>
      </c>
      <c r="AM44">
        <f t="shared" si="29"/>
        <v>0.7315573591191078</v>
      </c>
      <c r="AN44" s="68">
        <f t="shared" si="34"/>
        <v>-11.303873606575914</v>
      </c>
      <c r="AO44" s="68">
        <f t="shared" si="34"/>
        <v>-11.303873606575914</v>
      </c>
      <c r="AP44" s="68">
        <f t="shared" si="34"/>
        <v>-11.303873606575914</v>
      </c>
      <c r="AQ44" s="68">
        <f t="shared" si="34"/>
        <v>-11.303873606575914</v>
      </c>
      <c r="AR44" s="68">
        <f t="shared" si="34"/>
        <v>-11.303873606575921</v>
      </c>
      <c r="AS44" s="68">
        <f t="shared" si="34"/>
        <v>-11.303873606609097</v>
      </c>
      <c r="AT44" s="68">
        <f t="shared" si="34"/>
        <v>-11.30387375784416</v>
      </c>
      <c r="AU44" s="68">
        <f t="shared" si="31"/>
        <v>-11.304562443272276</v>
      </c>
      <c r="AW44">
        <v>-1600</v>
      </c>
      <c r="AX44">
        <f t="shared" si="2"/>
        <v>-9.9934522716612247E-3</v>
      </c>
      <c r="AY44">
        <f t="shared" si="3"/>
        <v>1.1843354178174399E-2</v>
      </c>
      <c r="AZ44">
        <f t="shared" si="4"/>
        <v>-2.1836806449835624E-2</v>
      </c>
      <c r="BA44">
        <f t="shared" si="5"/>
        <v>1.0006737203655212</v>
      </c>
      <c r="BB44">
        <f t="shared" si="6"/>
        <v>-0.98005211882090126</v>
      </c>
      <c r="BC44">
        <f t="shared" si="7"/>
        <v>0.37106706394744249</v>
      </c>
      <c r="BD44">
        <f t="shared" si="8"/>
        <v>0.1876921130315313</v>
      </c>
      <c r="BE44">
        <f t="shared" si="10"/>
        <v>-12.195565600876774</v>
      </c>
      <c r="BF44">
        <f t="shared" si="10"/>
        <v>-12.195565600876774</v>
      </c>
      <c r="BG44">
        <f t="shared" si="10"/>
        <v>-12.195565600876774</v>
      </c>
      <c r="BH44">
        <f t="shared" si="10"/>
        <v>-12.195565600876774</v>
      </c>
      <c r="BI44">
        <f t="shared" si="10"/>
        <v>-12.195565600876854</v>
      </c>
      <c r="BJ44">
        <f t="shared" si="10"/>
        <v>-12.195565600995709</v>
      </c>
      <c r="BK44">
        <f t="shared" si="10"/>
        <v>-12.195565777392984</v>
      </c>
      <c r="BL44">
        <f t="shared" si="9"/>
        <v>-12.195827563025714</v>
      </c>
    </row>
    <row r="45" spans="1:64" ht="12.95" customHeight="1">
      <c r="A45" s="95" t="s">
        <v>2245</v>
      </c>
      <c r="B45" s="29" t="s">
        <v>2053</v>
      </c>
      <c r="C45" s="95">
        <v>23704.376</v>
      </c>
      <c r="D45" s="95" t="s">
        <v>2084</v>
      </c>
      <c r="E45" s="12">
        <f t="shared" si="11"/>
        <v>-201.00193180763307</v>
      </c>
      <c r="F45">
        <f t="shared" si="12"/>
        <v>-201</v>
      </c>
      <c r="G45">
        <f>+C45-(C$7+F45*C$8)</f>
        <v>-2.621999999973923E-3</v>
      </c>
      <c r="H45">
        <f>$G45</f>
        <v>-2.621999999973923E-3</v>
      </c>
      <c r="O45">
        <f t="shared" ca="1" si="15"/>
        <v>-0.10558396938765673</v>
      </c>
      <c r="P45">
        <f t="shared" si="16"/>
        <v>-3.7786300140470025E-3</v>
      </c>
      <c r="Q45" s="2">
        <f t="shared" si="32"/>
        <v>8685.8760000000002</v>
      </c>
      <c r="S45" s="114">
        <f>S$14</f>
        <v>0.2</v>
      </c>
      <c r="Z45">
        <f t="shared" si="18"/>
        <v>-201</v>
      </c>
      <c r="AA45" s="68">
        <f t="shared" si="19"/>
        <v>-1.4008920070111171E-2</v>
      </c>
      <c r="AB45" s="68">
        <f t="shared" si="20"/>
        <v>7.6082900560902455E-3</v>
      </c>
      <c r="AC45" s="68">
        <f t="shared" si="21"/>
        <v>1.1386920070137248E-2</v>
      </c>
      <c r="AD45" s="68"/>
      <c r="AE45" s="68">
        <f t="shared" si="22"/>
        <v>2.5932389736738896E-5</v>
      </c>
      <c r="AF45">
        <f t="shared" si="23"/>
        <v>1.1566300140730796E-3</v>
      </c>
      <c r="AG45" s="92"/>
      <c r="AH45">
        <f t="shared" si="24"/>
        <v>-1.0230290056064168E-2</v>
      </c>
      <c r="AI45">
        <f t="shared" si="25"/>
        <v>1.0002173463981641</v>
      </c>
      <c r="AJ45">
        <f t="shared" si="26"/>
        <v>-0.45855490858189529</v>
      </c>
      <c r="AK45">
        <f t="shared" si="27"/>
        <v>6.8947543513871135E-4</v>
      </c>
      <c r="AL45">
        <f t="shared" si="28"/>
        <v>1.2654222449440391</v>
      </c>
      <c r="AM45">
        <f t="shared" si="29"/>
        <v>0.7332753414462917</v>
      </c>
      <c r="AN45" s="68">
        <f t="shared" si="34"/>
        <v>-11.301637769993672</v>
      </c>
      <c r="AO45" s="68">
        <f t="shared" si="34"/>
        <v>-11.301637769993672</v>
      </c>
      <c r="AP45" s="68">
        <f t="shared" si="34"/>
        <v>-11.301637769993672</v>
      </c>
      <c r="AQ45" s="68">
        <f t="shared" si="34"/>
        <v>-11.301637769993672</v>
      </c>
      <c r="AR45" s="68">
        <f t="shared" si="34"/>
        <v>-11.301637769993679</v>
      </c>
      <c r="AS45" s="68">
        <f t="shared" si="34"/>
        <v>-11.301637770026414</v>
      </c>
      <c r="AT45" s="68">
        <f t="shared" si="34"/>
        <v>-11.301637920307451</v>
      </c>
      <c r="AU45" s="68">
        <f t="shared" si="31"/>
        <v>-11.302327095426245</v>
      </c>
      <c r="AW45">
        <v>-1400</v>
      </c>
      <c r="AX45">
        <f t="shared" si="2"/>
        <v>-1.1657562744644266E-2</v>
      </c>
      <c r="AY45">
        <f t="shared" si="3"/>
        <v>9.4374045335351188E-3</v>
      </c>
      <c r="AZ45" s="68">
        <f t="shared" si="4"/>
        <v>-2.1094967278179385E-2</v>
      </c>
      <c r="BA45">
        <f t="shared" si="5"/>
        <v>1.0006347805872797</v>
      </c>
      <c r="BB45">
        <f t="shared" si="6"/>
        <v>-0.94669676691469484</v>
      </c>
      <c r="BC45">
        <f t="shared" si="7"/>
        <v>0.49896875011831793</v>
      </c>
      <c r="BD45">
        <f t="shared" si="8"/>
        <v>0.25479275004912089</v>
      </c>
      <c r="BE45">
        <f t="shared" si="10"/>
        <v>-12.067747687229735</v>
      </c>
      <c r="BF45">
        <f t="shared" si="10"/>
        <v>-12.067747687229735</v>
      </c>
      <c r="BG45">
        <f t="shared" si="10"/>
        <v>-12.067747687229735</v>
      </c>
      <c r="BH45">
        <f t="shared" si="10"/>
        <v>-12.067747687229737</v>
      </c>
      <c r="BI45">
        <f t="shared" si="10"/>
        <v>-12.067747687229824</v>
      </c>
      <c r="BJ45">
        <f t="shared" si="10"/>
        <v>-12.067747687369106</v>
      </c>
      <c r="BK45">
        <f t="shared" si="10"/>
        <v>-12.067747906743742</v>
      </c>
      <c r="BL45">
        <f t="shared" si="9"/>
        <v>-12.068093400395339</v>
      </c>
    </row>
    <row r="46" spans="1:64" ht="12.95" customHeight="1">
      <c r="A46" s="95" t="s">
        <v>2235</v>
      </c>
      <c r="B46" s="29" t="s">
        <v>2053</v>
      </c>
      <c r="C46" s="95">
        <v>23704.377</v>
      </c>
      <c r="D46" s="95" t="s">
        <v>2084</v>
      </c>
      <c r="E46" s="12">
        <f t="shared" si="11"/>
        <v>-201.00119503889434</v>
      </c>
      <c r="F46">
        <f t="shared" si="12"/>
        <v>-201</v>
      </c>
      <c r="G46">
        <f>+C46-(C$7+F46*C$8)</f>
        <v>-1.6219999997701962E-3</v>
      </c>
      <c r="H46">
        <f>$G46</f>
        <v>-1.6219999997701962E-3</v>
      </c>
      <c r="O46">
        <f t="shared" ca="1" si="15"/>
        <v>-0.10558396938765673</v>
      </c>
      <c r="P46">
        <f t="shared" si="16"/>
        <v>-3.7786300140470025E-3</v>
      </c>
      <c r="Q46" s="2">
        <f t="shared" si="32"/>
        <v>8685.8770000000004</v>
      </c>
      <c r="S46" s="114">
        <f>S$14</f>
        <v>0.2</v>
      </c>
      <c r="Z46">
        <f t="shared" si="18"/>
        <v>-201</v>
      </c>
      <c r="AA46" s="68">
        <f t="shared" si="19"/>
        <v>-1.4008920070111171E-2</v>
      </c>
      <c r="AB46" s="68">
        <f t="shared" si="20"/>
        <v>8.6082900562939723E-3</v>
      </c>
      <c r="AC46" s="68">
        <f t="shared" si="21"/>
        <v>1.2386920070340975E-2</v>
      </c>
      <c r="AD46" s="68"/>
      <c r="AE46" s="68">
        <f t="shared" si="22"/>
        <v>3.0687157765803215E-5</v>
      </c>
      <c r="AF46">
        <f t="shared" si="23"/>
        <v>2.1566300142768064E-3</v>
      </c>
      <c r="AG46" s="92"/>
      <c r="AH46">
        <f t="shared" si="24"/>
        <v>-1.0230290056064168E-2</v>
      </c>
      <c r="AI46">
        <f t="shared" si="25"/>
        <v>1.0002173463981641</v>
      </c>
      <c r="AJ46">
        <f t="shared" si="26"/>
        <v>-0.45855490858189529</v>
      </c>
      <c r="AK46">
        <f t="shared" si="27"/>
        <v>6.8947543513871135E-4</v>
      </c>
      <c r="AL46">
        <f t="shared" si="28"/>
        <v>1.2654222449440391</v>
      </c>
      <c r="AM46">
        <f t="shared" si="29"/>
        <v>0.7332753414462917</v>
      </c>
      <c r="AN46" s="68">
        <f t="shared" si="34"/>
        <v>-11.301637769993672</v>
      </c>
      <c r="AO46" s="68">
        <f t="shared" si="34"/>
        <v>-11.301637769993672</v>
      </c>
      <c r="AP46" s="68">
        <f t="shared" si="34"/>
        <v>-11.301637769993672</v>
      </c>
      <c r="AQ46" s="68">
        <f t="shared" si="34"/>
        <v>-11.301637769993672</v>
      </c>
      <c r="AR46" s="68">
        <f t="shared" si="34"/>
        <v>-11.301637769993679</v>
      </c>
      <c r="AS46" s="68">
        <f t="shared" si="34"/>
        <v>-11.301637770026414</v>
      </c>
      <c r="AT46" s="68">
        <f t="shared" si="34"/>
        <v>-11.301637920307451</v>
      </c>
      <c r="AU46" s="68">
        <f t="shared" si="31"/>
        <v>-11.302327095426245</v>
      </c>
      <c r="AW46">
        <v>-1200</v>
      </c>
      <c r="AX46">
        <f t="shared" si="2"/>
        <v>-1.2919964695689293E-2</v>
      </c>
      <c r="AY46">
        <f t="shared" si="3"/>
        <v>7.0890503510199375E-3</v>
      </c>
      <c r="AZ46">
        <f t="shared" si="4"/>
        <v>-2.0009015046709232E-2</v>
      </c>
      <c r="BA46">
        <f t="shared" si="5"/>
        <v>1.0005854754723249</v>
      </c>
      <c r="BB46">
        <f t="shared" si="6"/>
        <v>-0.89788062590314988</v>
      </c>
      <c r="BC46">
        <f t="shared" si="7"/>
        <v>0.62685914178903712</v>
      </c>
      <c r="BD46">
        <f t="shared" si="8"/>
        <v>0.32411315695506637</v>
      </c>
      <c r="BE46">
        <f t="shared" si="10"/>
        <v>-11.939935417263426</v>
      </c>
      <c r="BF46">
        <f t="shared" si="10"/>
        <v>-11.939935417263426</v>
      </c>
      <c r="BG46">
        <f t="shared" si="10"/>
        <v>-11.939935417263426</v>
      </c>
      <c r="BH46">
        <f t="shared" si="10"/>
        <v>-11.939935417263426</v>
      </c>
      <c r="BI46">
        <f t="shared" si="10"/>
        <v>-11.939935417263511</v>
      </c>
      <c r="BJ46">
        <f t="shared" si="10"/>
        <v>-11.939935417408815</v>
      </c>
      <c r="BK46">
        <f t="shared" si="10"/>
        <v>-11.939935665514163</v>
      </c>
      <c r="BL46">
        <f t="shared" si="9"/>
        <v>-11.940359237764966</v>
      </c>
    </row>
    <row r="47" spans="1:64" ht="12.95" customHeight="1">
      <c r="A47" s="95" t="s">
        <v>2240</v>
      </c>
      <c r="B47" s="29" t="s">
        <v>2053</v>
      </c>
      <c r="C47" s="95">
        <v>23728.806</v>
      </c>
      <c r="D47" s="95" t="s">
        <v>2084</v>
      </c>
      <c r="E47" s="12">
        <f t="shared" si="11"/>
        <v>-183.00267152344642</v>
      </c>
      <c r="F47">
        <f t="shared" si="12"/>
        <v>-183</v>
      </c>
      <c r="G47">
        <f>+C47-(C$7+F47*C$8)</f>
        <v>-3.6260000015317928E-3</v>
      </c>
      <c r="H47">
        <f>$G47</f>
        <v>-3.6260000015317928E-3</v>
      </c>
      <c r="O47">
        <f t="shared" ca="1" si="15"/>
        <v>-0.10546023722907777</v>
      </c>
      <c r="P47">
        <f t="shared" si="16"/>
        <v>-3.9612647930582917E-3</v>
      </c>
      <c r="Q47" s="2">
        <f t="shared" si="32"/>
        <v>8710.3060000000005</v>
      </c>
      <c r="S47" s="114">
        <f>S$14</f>
        <v>0.2</v>
      </c>
      <c r="Z47">
        <f t="shared" si="18"/>
        <v>-183</v>
      </c>
      <c r="AA47" s="68">
        <f t="shared" si="19"/>
        <v>-1.3963298719434428E-2</v>
      </c>
      <c r="AB47" s="68">
        <f t="shared" si="20"/>
        <v>6.3760339248443432E-3</v>
      </c>
      <c r="AC47" s="68">
        <f t="shared" si="21"/>
        <v>1.0337298717902635E-2</v>
      </c>
      <c r="AD47" s="68"/>
      <c r="AE47" s="68">
        <f t="shared" si="22"/>
        <v>2.1371948956630292E-5</v>
      </c>
      <c r="AF47">
        <f t="shared" si="23"/>
        <v>3.3526479152649891E-4</v>
      </c>
      <c r="AG47" s="92"/>
      <c r="AH47">
        <f t="shared" si="24"/>
        <v>-1.0002033926376136E-2</v>
      </c>
      <c r="AI47">
        <f t="shared" si="25"/>
        <v>1.0002094025484281</v>
      </c>
      <c r="AJ47">
        <f t="shared" si="26"/>
        <v>-0.44830426725605377</v>
      </c>
      <c r="AK47">
        <f t="shared" si="27"/>
        <v>6.9192947990845898E-4</v>
      </c>
      <c r="AL47">
        <f t="shared" si="28"/>
        <v>1.2769232351117208</v>
      </c>
      <c r="AM47">
        <f t="shared" si="29"/>
        <v>0.74215537820991917</v>
      </c>
      <c r="AN47" s="68">
        <f t="shared" si="34"/>
        <v>-11.290139236351834</v>
      </c>
      <c r="AO47" s="68">
        <f t="shared" si="34"/>
        <v>-11.290139236351834</v>
      </c>
      <c r="AP47" s="68">
        <f t="shared" si="34"/>
        <v>-11.290139236351834</v>
      </c>
      <c r="AQ47" s="68">
        <f t="shared" si="34"/>
        <v>-11.290139236351834</v>
      </c>
      <c r="AR47" s="68">
        <f t="shared" si="34"/>
        <v>-11.290139236351839</v>
      </c>
      <c r="AS47" s="68">
        <f t="shared" si="34"/>
        <v>-11.290139236382341</v>
      </c>
      <c r="AT47" s="68">
        <f t="shared" si="34"/>
        <v>-11.290139381709912</v>
      </c>
      <c r="AU47" s="68">
        <f t="shared" si="31"/>
        <v>-11.290831020789511</v>
      </c>
      <c r="AW47">
        <v>-1000</v>
      </c>
      <c r="AX47">
        <f t="shared" si="2"/>
        <v>-1.3798434004079714E-2</v>
      </c>
      <c r="AY47">
        <f t="shared" si="3"/>
        <v>4.7982916306288578E-3</v>
      </c>
      <c r="AZ47" s="68">
        <f t="shared" si="4"/>
        <v>-1.8596725634708572E-2</v>
      </c>
      <c r="BA47">
        <f t="shared" si="5"/>
        <v>1.0005266142497953</v>
      </c>
      <c r="BB47">
        <f t="shared" si="6"/>
        <v>-0.83440642780541374</v>
      </c>
      <c r="BC47">
        <f t="shared" si="7"/>
        <v>0.75473568989628792</v>
      </c>
      <c r="BD47">
        <f t="shared" si="8"/>
        <v>0.39636385561280141</v>
      </c>
      <c r="BE47">
        <f t="shared" si="10"/>
        <v>-11.812130065043396</v>
      </c>
      <c r="BF47">
        <f t="shared" si="10"/>
        <v>-11.812130065043396</v>
      </c>
      <c r="BG47">
        <f t="shared" si="10"/>
        <v>-11.812130065043396</v>
      </c>
      <c r="BH47">
        <f t="shared" si="10"/>
        <v>-11.812130065043396</v>
      </c>
      <c r="BI47">
        <f t="shared" si="10"/>
        <v>-11.812130065043469</v>
      </c>
      <c r="BJ47">
        <f t="shared" si="10"/>
        <v>-11.812130065180833</v>
      </c>
      <c r="BK47">
        <f t="shared" si="10"/>
        <v>-11.812130325904759</v>
      </c>
      <c r="BL47">
        <f t="shared" si="9"/>
        <v>-11.812625075134591</v>
      </c>
    </row>
    <row r="48" spans="1:64" ht="12.95" customHeight="1">
      <c r="A48" s="95" t="s">
        <v>2245</v>
      </c>
      <c r="B48" s="29" t="s">
        <v>2053</v>
      </c>
      <c r="C48" s="95">
        <v>23738.312000000002</v>
      </c>
      <c r="D48" s="95" t="s">
        <v>2084</v>
      </c>
      <c r="E48" s="12">
        <f t="shared" si="11"/>
        <v>-175.99894789424062</v>
      </c>
      <c r="F48">
        <f t="shared" si="12"/>
        <v>-176</v>
      </c>
      <c r="G48">
        <f>+C48-(C$7+F48*C$8)</f>
        <v>1.427999999577878E-3</v>
      </c>
      <c r="H48">
        <f>$G48</f>
        <v>1.427999999577878E-3</v>
      </c>
      <c r="O48">
        <f t="shared" ca="1" si="15"/>
        <v>-0.10541211916740817</v>
      </c>
      <c r="P48">
        <f t="shared" si="16"/>
        <v>-4.0321634392670638E-3</v>
      </c>
      <c r="Q48" s="2">
        <f t="shared" si="32"/>
        <v>8719.8120000000017</v>
      </c>
      <c r="S48" s="114">
        <f>S$14</f>
        <v>0.2</v>
      </c>
      <c r="Z48">
        <f t="shared" si="18"/>
        <v>-176</v>
      </c>
      <c r="AA48" s="68">
        <f t="shared" si="19"/>
        <v>-1.3945072785354746E-2</v>
      </c>
      <c r="AB48" s="68">
        <f t="shared" si="20"/>
        <v>1.134090934566556E-2</v>
      </c>
      <c r="AC48" s="68">
        <f t="shared" si="21"/>
        <v>1.5373072784932624E-2</v>
      </c>
      <c r="AD48" s="68"/>
      <c r="AE48" s="68">
        <f t="shared" si="22"/>
        <v>4.7266273370167226E-5</v>
      </c>
      <c r="AF48">
        <f t="shared" si="23"/>
        <v>5.4601634388449418E-3</v>
      </c>
      <c r="AG48" s="92"/>
      <c r="AH48">
        <f t="shared" si="24"/>
        <v>-9.9129093460876821E-3</v>
      </c>
      <c r="AI48">
        <f t="shared" si="25"/>
        <v>1.0002063057696671</v>
      </c>
      <c r="AJ48">
        <f t="shared" si="26"/>
        <v>-0.44430186207118744</v>
      </c>
      <c r="AK48">
        <f t="shared" si="27"/>
        <v>6.9285912121921532E-4</v>
      </c>
      <c r="AL48">
        <f t="shared" si="28"/>
        <v>1.2813957930115527</v>
      </c>
      <c r="AM48">
        <f t="shared" si="29"/>
        <v>0.74562915864920942</v>
      </c>
      <c r="AN48" s="68">
        <f t="shared" si="34"/>
        <v>-11.285667609068591</v>
      </c>
      <c r="AO48" s="68">
        <f t="shared" si="34"/>
        <v>-11.285667609068591</v>
      </c>
      <c r="AP48" s="68">
        <f t="shared" si="34"/>
        <v>-11.285667609068591</v>
      </c>
      <c r="AQ48" s="68">
        <f t="shared" si="34"/>
        <v>-11.285667609068591</v>
      </c>
      <c r="AR48" s="68">
        <f t="shared" si="34"/>
        <v>-11.285667609068598</v>
      </c>
      <c r="AS48" s="68">
        <f t="shared" si="34"/>
        <v>-11.285667609098248</v>
      </c>
      <c r="AT48" s="68">
        <f t="shared" si="34"/>
        <v>-11.285667752478568</v>
      </c>
      <c r="AU48" s="68">
        <f t="shared" si="31"/>
        <v>-11.286360325097448</v>
      </c>
      <c r="AW48">
        <v>-800</v>
      </c>
      <c r="AX48">
        <f t="shared" si="2"/>
        <v>-1.4316075780169447E-2</v>
      </c>
      <c r="AY48">
        <f t="shared" si="3"/>
        <v>2.5651283723618799E-3</v>
      </c>
      <c r="AZ48">
        <f t="shared" si="4"/>
        <v>-1.6881204152531328E-2</v>
      </c>
      <c r="BA48">
        <f t="shared" si="5"/>
        <v>1.0004591623689989</v>
      </c>
      <c r="BB48">
        <f t="shared" si="6"/>
        <v>-0.75731681239250104</v>
      </c>
      <c r="BC48">
        <f t="shared" si="7"/>
        <v>0.88259607290655018</v>
      </c>
      <c r="BD48">
        <f t="shared" si="8"/>
        <v>0.47236722364378325</v>
      </c>
      <c r="BE48">
        <f t="shared" si="10"/>
        <v>-11.684332791132945</v>
      </c>
      <c r="BF48">
        <f t="shared" si="10"/>
        <v>-11.684332791132945</v>
      </c>
      <c r="BG48">
        <f t="shared" si="10"/>
        <v>-11.684332791132945</v>
      </c>
      <c r="BH48">
        <f t="shared" si="10"/>
        <v>-11.684332791132945</v>
      </c>
      <c r="BI48">
        <f t="shared" si="10"/>
        <v>-11.684332791133</v>
      </c>
      <c r="BJ48">
        <f t="shared" si="10"/>
        <v>-11.684332791250815</v>
      </c>
      <c r="BK48">
        <f t="shared" si="10"/>
        <v>-11.684333047662125</v>
      </c>
      <c r="BL48">
        <f t="shared" si="9"/>
        <v>-11.684890912504216</v>
      </c>
    </row>
    <row r="49" spans="1:64" ht="12.95" customHeight="1">
      <c r="A49" s="95" t="s">
        <v>2245</v>
      </c>
      <c r="B49" s="29" t="s">
        <v>2053</v>
      </c>
      <c r="C49" s="95">
        <v>23756.292000000001</v>
      </c>
      <c r="D49" s="95" t="s">
        <v>2084</v>
      </c>
      <c r="E49" s="12">
        <f t="shared" si="11"/>
        <v>-162.75184597407423</v>
      </c>
      <c r="F49">
        <f t="shared" si="12"/>
        <v>-163</v>
      </c>
      <c r="O49">
        <f t="shared" ca="1" si="15"/>
        <v>-0.10532275705287891</v>
      </c>
      <c r="P49">
        <f t="shared" si="16"/>
        <v>-4.163645168402879E-3</v>
      </c>
      <c r="Q49" s="2">
        <f t="shared" si="32"/>
        <v>8737.7920000000013</v>
      </c>
      <c r="R49">
        <f>+C49-(C$7+F49*C$8)</f>
        <v>0.33681400000205031</v>
      </c>
      <c r="S49" s="114"/>
      <c r="Z49">
        <f t="shared" si="18"/>
        <v>-163</v>
      </c>
      <c r="AA49" s="68">
        <f t="shared" si="19"/>
        <v>-1.3910513656647909E-2</v>
      </c>
      <c r="AB49" s="68">
        <f t="shared" si="20"/>
        <v>9.74686848824503E-3</v>
      </c>
      <c r="AC49" s="68">
        <f t="shared" si="21"/>
        <v>1.3910513656647909E-2</v>
      </c>
      <c r="AD49" s="68"/>
      <c r="AE49" s="68">
        <f t="shared" si="22"/>
        <v>0</v>
      </c>
      <c r="AF49">
        <f t="shared" si="23"/>
        <v>4.163645168402879E-3</v>
      </c>
      <c r="AG49" s="92"/>
      <c r="AH49">
        <f t="shared" si="24"/>
        <v>-9.74686848824503E-3</v>
      </c>
      <c r="AI49">
        <f t="shared" si="25"/>
        <v>1.0002005437583306</v>
      </c>
      <c r="AJ49">
        <f t="shared" si="26"/>
        <v>-0.43684537124372347</v>
      </c>
      <c r="AK49">
        <f t="shared" si="27"/>
        <v>6.9454879846505418E-4</v>
      </c>
      <c r="AL49">
        <f t="shared" si="28"/>
        <v>1.2897018984147595</v>
      </c>
      <c r="AM49">
        <f t="shared" si="29"/>
        <v>0.7521112643317539</v>
      </c>
      <c r="AN49" s="68">
        <f t="shared" si="34"/>
        <v>-11.277363195168963</v>
      </c>
      <c r="AO49" s="68">
        <f t="shared" si="34"/>
        <v>-11.277363195168963</v>
      </c>
      <c r="AP49" s="68">
        <f t="shared" si="34"/>
        <v>-11.277363195168963</v>
      </c>
      <c r="AQ49" s="68">
        <f t="shared" si="34"/>
        <v>-11.277363195168963</v>
      </c>
      <c r="AR49" s="68">
        <f t="shared" si="34"/>
        <v>-11.277363195168968</v>
      </c>
      <c r="AS49" s="68">
        <f t="shared" si="34"/>
        <v>-11.277363195197058</v>
      </c>
      <c r="AT49" s="68">
        <f t="shared" si="34"/>
        <v>-11.277363334930751</v>
      </c>
      <c r="AU49" s="68">
        <f t="shared" si="31"/>
        <v>-11.278057604526474</v>
      </c>
      <c r="AW49">
        <v>-600</v>
      </c>
      <c r="AX49">
        <f t="shared" si="2"/>
        <v>-1.4500941809807155E-2</v>
      </c>
      <c r="AY49">
        <f t="shared" si="3"/>
        <v>3.8956057621900454E-4</v>
      </c>
      <c r="AZ49" s="68">
        <f t="shared" si="4"/>
        <v>-1.4890502386026159E-2</v>
      </c>
      <c r="BA49">
        <f t="shared" si="5"/>
        <v>1.000384225353345</v>
      </c>
      <c r="BB49">
        <f t="shared" si="6"/>
        <v>-0.66787679106989906</v>
      </c>
      <c r="BC49">
        <f t="shared" si="7"/>
        <v>1.0104382347411376</v>
      </c>
      <c r="BD49">
        <f t="shared" si="8"/>
        <v>0.55309867315886552</v>
      </c>
      <c r="BE49">
        <f t="shared" si="10"/>
        <v>-11.556544623643667</v>
      </c>
      <c r="BF49">
        <f t="shared" si="10"/>
        <v>-11.556544623643667</v>
      </c>
      <c r="BG49">
        <f t="shared" si="10"/>
        <v>-11.556544623643667</v>
      </c>
      <c r="BH49">
        <f t="shared" si="10"/>
        <v>-11.556544623643667</v>
      </c>
      <c r="BI49">
        <f t="shared" si="10"/>
        <v>-11.556544623643703</v>
      </c>
      <c r="BJ49">
        <f t="shared" si="10"/>
        <v>-11.556544623734256</v>
      </c>
      <c r="BK49">
        <f t="shared" si="10"/>
        <v>-11.556544859182203</v>
      </c>
      <c r="BL49">
        <f t="shared" si="9"/>
        <v>-11.557156749873842</v>
      </c>
    </row>
    <row r="50" spans="1:64" ht="12.95" customHeight="1">
      <c r="A50" s="95" t="s">
        <v>2240</v>
      </c>
      <c r="B50" s="29" t="s">
        <v>2053</v>
      </c>
      <c r="C50" s="95">
        <v>23785.812000000002</v>
      </c>
      <c r="D50" s="95" t="s">
        <v>2084</v>
      </c>
      <c r="E50" s="12">
        <f t="shared" si="11"/>
        <v>-141.00243281037422</v>
      </c>
      <c r="F50">
        <f t="shared" si="12"/>
        <v>-141</v>
      </c>
      <c r="G50">
        <f t="shared" ref="G50:G113" si="35">+C50-(C$7+F50*C$8)</f>
        <v>-3.3019999973475933E-3</v>
      </c>
      <c r="H50">
        <f t="shared" ref="H50:H81" si="36">$G50</f>
        <v>-3.3019999973475933E-3</v>
      </c>
      <c r="O50">
        <f t="shared" ca="1" si="15"/>
        <v>-0.10517152885906017</v>
      </c>
      <c r="P50">
        <f t="shared" si="16"/>
        <v>-4.3855983536943907E-3</v>
      </c>
      <c r="Q50" s="2">
        <f t="shared" si="32"/>
        <v>8767.3120000000017</v>
      </c>
      <c r="S50" s="114">
        <f t="shared" ref="S50:S81" si="37">S$14</f>
        <v>0.2</v>
      </c>
      <c r="Z50">
        <f t="shared" si="18"/>
        <v>-141</v>
      </c>
      <c r="AA50" s="68">
        <f t="shared" si="19"/>
        <v>-1.3849951585376193E-2</v>
      </c>
      <c r="AB50" s="68">
        <f t="shared" si="20"/>
        <v>6.1623532343342089E-3</v>
      </c>
      <c r="AC50" s="68">
        <f t="shared" si="21"/>
        <v>1.05479515880286E-2</v>
      </c>
      <c r="AD50" s="68"/>
      <c r="AE50" s="68">
        <f t="shared" si="22"/>
        <v>2.2251856540679015E-5</v>
      </c>
      <c r="AF50">
        <f t="shared" si="23"/>
        <v>1.0835983563467974E-3</v>
      </c>
      <c r="AG50" s="92"/>
      <c r="AH50">
        <f t="shared" si="24"/>
        <v>-9.4643532316818022E-3</v>
      </c>
      <c r="AI50">
        <f t="shared" si="25"/>
        <v>1.0001907615047332</v>
      </c>
      <c r="AJ50">
        <f t="shared" si="26"/>
        <v>-0.42415850521635268</v>
      </c>
      <c r="AK50">
        <f t="shared" si="27"/>
        <v>6.9729898950632752E-4</v>
      </c>
      <c r="AL50">
        <f t="shared" si="28"/>
        <v>1.3037581660867266</v>
      </c>
      <c r="AM50">
        <f t="shared" si="29"/>
        <v>0.76317366948693699</v>
      </c>
      <c r="AN50" s="68">
        <f t="shared" si="34"/>
        <v>-11.263309680822235</v>
      </c>
      <c r="AO50" s="68">
        <f t="shared" si="34"/>
        <v>-11.263309680822235</v>
      </c>
      <c r="AP50" s="68">
        <f t="shared" si="34"/>
        <v>-11.263309680822235</v>
      </c>
      <c r="AQ50" s="68">
        <f t="shared" si="34"/>
        <v>-11.263309680822235</v>
      </c>
      <c r="AR50" s="68">
        <f t="shared" si="34"/>
        <v>-11.263309680822241</v>
      </c>
      <c r="AS50" s="68">
        <f t="shared" si="34"/>
        <v>-11.263309680847767</v>
      </c>
      <c r="AT50" s="68">
        <f t="shared" si="34"/>
        <v>-11.263309814322966</v>
      </c>
      <c r="AU50" s="68">
        <f t="shared" si="31"/>
        <v>-11.264006846637132</v>
      </c>
      <c r="AW50">
        <v>-400</v>
      </c>
      <c r="AX50">
        <f t="shared" si="2"/>
        <v>-1.4385567021341507E-2</v>
      </c>
      <c r="AY50">
        <f t="shared" si="3"/>
        <v>-1.72841175779977E-3</v>
      </c>
      <c r="AZ50">
        <f t="shared" si="4"/>
        <v>-1.2657155263541737E-2</v>
      </c>
      <c r="BA50">
        <f t="shared" si="5"/>
        <v>1.0003030303658953</v>
      </c>
      <c r="BB50">
        <f t="shared" si="6"/>
        <v>-0.56755255389152559</v>
      </c>
      <c r="BC50">
        <f t="shared" si="7"/>
        <v>1.1382604182415565</v>
      </c>
      <c r="BD50">
        <f t="shared" si="8"/>
        <v>0.63974209880069177</v>
      </c>
      <c r="BE50">
        <f t="shared" si="10"/>
        <v>-11.428766441497862</v>
      </c>
      <c r="BF50">
        <f t="shared" si="10"/>
        <v>-11.428766441497862</v>
      </c>
      <c r="BG50">
        <f t="shared" si="10"/>
        <v>-11.428766441497862</v>
      </c>
      <c r="BH50">
        <f t="shared" si="10"/>
        <v>-11.428766441497862</v>
      </c>
      <c r="BI50">
        <f t="shared" si="10"/>
        <v>-11.428766441497881</v>
      </c>
      <c r="BJ50">
        <f t="shared" si="10"/>
        <v>-11.428766441558329</v>
      </c>
      <c r="BK50">
        <f t="shared" si="10"/>
        <v>-11.428766640753752</v>
      </c>
      <c r="BL50">
        <f t="shared" si="9"/>
        <v>-11.429422587243467</v>
      </c>
    </row>
    <row r="51" spans="1:64" ht="12.95" customHeight="1">
      <c r="A51" s="95" t="s">
        <v>2245</v>
      </c>
      <c r="B51" s="29" t="s">
        <v>2053</v>
      </c>
      <c r="C51" s="95">
        <v>23799.382000000001</v>
      </c>
      <c r="D51" s="95" t="s">
        <v>2084</v>
      </c>
      <c r="E51" s="12">
        <f t="shared" si="11"/>
        <v>-131.00448102746776</v>
      </c>
      <c r="F51">
        <f t="shared" si="12"/>
        <v>-131</v>
      </c>
      <c r="G51">
        <f t="shared" si="35"/>
        <v>-6.0819999998784624E-3</v>
      </c>
      <c r="H51">
        <f t="shared" si="36"/>
        <v>-6.0819999998784624E-3</v>
      </c>
      <c r="O51">
        <f t="shared" ca="1" si="15"/>
        <v>-0.10510278877096074</v>
      </c>
      <c r="P51">
        <f t="shared" si="16"/>
        <v>-4.486255783342036E-3</v>
      </c>
      <c r="Q51" s="2">
        <f t="shared" si="32"/>
        <v>8780.8820000000014</v>
      </c>
      <c r="S51" s="114">
        <f t="shared" si="37"/>
        <v>0.2</v>
      </c>
      <c r="Z51">
        <f t="shared" si="18"/>
        <v>-131</v>
      </c>
      <c r="AA51" s="68">
        <f t="shared" si="19"/>
        <v>-1.3821572627898404E-2</v>
      </c>
      <c r="AB51" s="68">
        <f t="shared" si="20"/>
        <v>3.2533168446779066E-3</v>
      </c>
      <c r="AC51" s="68">
        <f t="shared" si="21"/>
        <v>7.7395726280199426E-3</v>
      </c>
      <c r="AD51" s="68"/>
      <c r="AE51" s="68">
        <f t="shared" si="22"/>
        <v>1.1980196892879102E-5</v>
      </c>
      <c r="AF51">
        <f t="shared" si="23"/>
        <v>-1.5957442165364264E-3</v>
      </c>
      <c r="AG51" s="92"/>
      <c r="AH51">
        <f t="shared" si="24"/>
        <v>-9.335316844556369E-3</v>
      </c>
      <c r="AI51">
        <f t="shared" si="25"/>
        <v>1.0001863025135143</v>
      </c>
      <c r="AJ51">
        <f t="shared" si="26"/>
        <v>-0.41836397574562184</v>
      </c>
      <c r="AK51">
        <f t="shared" si="27"/>
        <v>6.985035475306358E-4</v>
      </c>
      <c r="AL51">
        <f t="shared" si="28"/>
        <v>1.310147287659833</v>
      </c>
      <c r="AM51">
        <f t="shared" si="29"/>
        <v>0.76824122320791555</v>
      </c>
      <c r="AN51" s="68">
        <f t="shared" ref="AN51:AT60" si="38">$AU51+$AB$7*SIN(AO51)</f>
        <v>-11.256921765249301</v>
      </c>
      <c r="AO51" s="68">
        <f t="shared" si="38"/>
        <v>-11.256921765249301</v>
      </c>
      <c r="AP51" s="68">
        <f t="shared" si="38"/>
        <v>-11.256921765249301</v>
      </c>
      <c r="AQ51" s="68">
        <f t="shared" si="38"/>
        <v>-11.256921765249301</v>
      </c>
      <c r="AR51" s="68">
        <f t="shared" si="38"/>
        <v>-11.256921765249304</v>
      </c>
      <c r="AS51" s="68">
        <f t="shared" si="38"/>
        <v>-11.256921765273699</v>
      </c>
      <c r="AT51" s="68">
        <f t="shared" si="38"/>
        <v>-11.256921895868969</v>
      </c>
      <c r="AU51" s="68">
        <f t="shared" si="31"/>
        <v>-11.257620138505613</v>
      </c>
      <c r="AW51">
        <v>-200</v>
      </c>
      <c r="AX51">
        <f t="shared" si="2"/>
        <v>-1.4006432949248781E-2</v>
      </c>
      <c r="AY51">
        <f t="shared" si="3"/>
        <v>-3.7887886296944424E-3</v>
      </c>
      <c r="AZ51" s="68">
        <f t="shared" si="4"/>
        <v>-1.0217644319554339E-2</v>
      </c>
      <c r="BA51">
        <f t="shared" si="5"/>
        <v>1.0002169058144026</v>
      </c>
      <c r="BB51">
        <f t="shared" si="6"/>
        <v>-0.45798700299268408</v>
      </c>
      <c r="BC51">
        <f t="shared" si="7"/>
        <v>1.26606119363241</v>
      </c>
      <c r="BD51">
        <f t="shared" si="8"/>
        <v>0.73376670994761717</v>
      </c>
      <c r="BE51">
        <f t="shared" si="10"/>
        <v>-11.300998960174557</v>
      </c>
      <c r="BF51">
        <f t="shared" si="10"/>
        <v>-11.300998960174557</v>
      </c>
      <c r="BG51">
        <f t="shared" si="10"/>
        <v>-11.300998960174557</v>
      </c>
      <c r="BH51">
        <f t="shared" si="10"/>
        <v>-11.300998960174557</v>
      </c>
      <c r="BI51">
        <f t="shared" si="10"/>
        <v>-11.300998960174564</v>
      </c>
      <c r="BJ51">
        <f t="shared" si="10"/>
        <v>-11.300998960207172</v>
      </c>
      <c r="BK51">
        <f t="shared" si="10"/>
        <v>-11.300999110215079</v>
      </c>
      <c r="BL51">
        <f t="shared" si="9"/>
        <v>-11.301688424613094</v>
      </c>
    </row>
    <row r="52" spans="1:64" ht="12.95" customHeight="1">
      <c r="A52" s="95" t="s">
        <v>2274</v>
      </c>
      <c r="B52" s="29" t="s">
        <v>2053</v>
      </c>
      <c r="C52" s="95">
        <v>23810.244999999999</v>
      </c>
      <c r="D52" s="95" t="s">
        <v>2084</v>
      </c>
      <c r="E52" s="12">
        <f t="shared" si="11"/>
        <v>-123.00096221997397</v>
      </c>
      <c r="F52">
        <f t="shared" si="12"/>
        <v>-123</v>
      </c>
      <c r="G52">
        <f t="shared" si="35"/>
        <v>-1.3060000019322615E-3</v>
      </c>
      <c r="H52">
        <f t="shared" si="36"/>
        <v>-1.3060000019322615E-3</v>
      </c>
      <c r="O52">
        <f t="shared" ca="1" si="15"/>
        <v>-0.1050477967004812</v>
      </c>
      <c r="P52">
        <f t="shared" si="16"/>
        <v>-4.5666780552283291E-3</v>
      </c>
      <c r="Q52" s="2">
        <f t="shared" si="32"/>
        <v>8791.744999999999</v>
      </c>
      <c r="S52" s="114">
        <f t="shared" si="37"/>
        <v>0.2</v>
      </c>
      <c r="Z52">
        <f t="shared" si="18"/>
        <v>-123</v>
      </c>
      <c r="AA52" s="68">
        <f t="shared" si="19"/>
        <v>-1.379849168283654E-2</v>
      </c>
      <c r="AB52" s="68">
        <f t="shared" si="20"/>
        <v>7.9258136256759506E-3</v>
      </c>
      <c r="AC52" s="68">
        <f t="shared" si="21"/>
        <v>1.2492491680904279E-2</v>
      </c>
      <c r="AD52" s="68"/>
      <c r="AE52" s="68">
        <f t="shared" si="22"/>
        <v>3.1212469679492529E-5</v>
      </c>
      <c r="AF52">
        <f t="shared" si="23"/>
        <v>3.2606780532960676E-3</v>
      </c>
      <c r="AG52" s="92"/>
      <c r="AH52">
        <f t="shared" si="24"/>
        <v>-9.2318136276082121E-3</v>
      </c>
      <c r="AI52">
        <f t="shared" si="25"/>
        <v>1.0001827298648975</v>
      </c>
      <c r="AJ52">
        <f t="shared" si="26"/>
        <v>-0.41371608205476229</v>
      </c>
      <c r="AK52">
        <f t="shared" si="27"/>
        <v>6.9944665910211452E-4</v>
      </c>
      <c r="AL52">
        <f t="shared" si="28"/>
        <v>1.3152585438716005</v>
      </c>
      <c r="AM52">
        <f t="shared" si="29"/>
        <v>0.7723131726443424</v>
      </c>
      <c r="AN52" s="68">
        <f t="shared" si="38"/>
        <v>-11.251811453310477</v>
      </c>
      <c r="AO52" s="68">
        <f t="shared" si="38"/>
        <v>-11.251811453310477</v>
      </c>
      <c r="AP52" s="68">
        <f t="shared" si="38"/>
        <v>-11.251811453310477</v>
      </c>
      <c r="AQ52" s="68">
        <f t="shared" si="38"/>
        <v>-11.251811453310477</v>
      </c>
      <c r="AR52" s="68">
        <f t="shared" si="38"/>
        <v>-11.251811453310482</v>
      </c>
      <c r="AS52" s="68">
        <f t="shared" si="38"/>
        <v>-11.251811453333984</v>
      </c>
      <c r="AT52" s="68">
        <f t="shared" si="38"/>
        <v>-11.251811581609939</v>
      </c>
      <c r="AU52" s="68">
        <f t="shared" si="31"/>
        <v>-11.252510772000399</v>
      </c>
      <c r="AW52">
        <v>0</v>
      </c>
      <c r="AX52">
        <f t="shared" si="2"/>
        <v>-1.3403367354304497E-2</v>
      </c>
      <c r="AY52">
        <f t="shared" si="3"/>
        <v>-5.7915700394650131E-3</v>
      </c>
      <c r="AZ52">
        <f t="shared" si="4"/>
        <v>-7.6117973148394835E-3</v>
      </c>
      <c r="BA52">
        <f t="shared" si="5"/>
        <v>1.0001272593541632</v>
      </c>
      <c r="BB52">
        <f t="shared" si="6"/>
        <v>-0.34097244868202625</v>
      </c>
      <c r="BC52">
        <f t="shared" si="7"/>
        <v>1.3938394815292516</v>
      </c>
      <c r="BD52">
        <f t="shared" si="8"/>
        <v>0.83703644155812562</v>
      </c>
      <c r="BE52">
        <f t="shared" si="10"/>
        <v>-11.173242720166909</v>
      </c>
      <c r="BF52">
        <f t="shared" si="10"/>
        <v>-11.173242720166909</v>
      </c>
      <c r="BG52">
        <f t="shared" si="10"/>
        <v>-11.173242720166909</v>
      </c>
      <c r="BH52">
        <f t="shared" si="10"/>
        <v>-11.173242720166909</v>
      </c>
      <c r="BI52">
        <f t="shared" si="10"/>
        <v>-11.173242720166909</v>
      </c>
      <c r="BJ52">
        <f t="shared" si="10"/>
        <v>-11.173242720178546</v>
      </c>
      <c r="BK52">
        <f t="shared" si="10"/>
        <v>-11.173242811257671</v>
      </c>
      <c r="BL52">
        <f t="shared" si="9"/>
        <v>-11.173954261982718</v>
      </c>
    </row>
    <row r="53" spans="1:64" ht="12.95" customHeight="1">
      <c r="A53" s="95" t="s">
        <v>2274</v>
      </c>
      <c r="B53" s="29" t="s">
        <v>2053</v>
      </c>
      <c r="C53" s="95">
        <v>23814.312999999998</v>
      </c>
      <c r="D53" s="95" t="s">
        <v>2084</v>
      </c>
      <c r="E53" s="12">
        <f t="shared" si="11"/>
        <v>-120.00378699131831</v>
      </c>
      <c r="F53">
        <f t="shared" si="12"/>
        <v>-120</v>
      </c>
      <c r="G53">
        <f t="shared" si="35"/>
        <v>-5.1400000011199154E-3</v>
      </c>
      <c r="H53">
        <f t="shared" si="36"/>
        <v>-5.1400000011199154E-3</v>
      </c>
      <c r="O53">
        <f t="shared" ca="1" si="15"/>
        <v>-0.10502717467405137</v>
      </c>
      <c r="P53">
        <f t="shared" si="16"/>
        <v>-4.5968126490575634E-3</v>
      </c>
      <c r="Q53" s="2">
        <f t="shared" si="32"/>
        <v>8795.8129999999983</v>
      </c>
      <c r="S53" s="114">
        <f t="shared" si="37"/>
        <v>0.2</v>
      </c>
      <c r="Z53">
        <f t="shared" si="18"/>
        <v>-120</v>
      </c>
      <c r="AA53" s="68">
        <f t="shared" si="19"/>
        <v>-1.378975036421571E-2</v>
      </c>
      <c r="AB53" s="68">
        <f t="shared" si="20"/>
        <v>4.0529377140382308E-3</v>
      </c>
      <c r="AC53" s="68">
        <f t="shared" si="21"/>
        <v>8.6497503630957942E-3</v>
      </c>
      <c r="AD53" s="68"/>
      <c r="AE53" s="68">
        <f t="shared" si="22"/>
        <v>1.4963636268775167E-5</v>
      </c>
      <c r="AF53">
        <f t="shared" si="23"/>
        <v>-5.4318735206235202E-4</v>
      </c>
      <c r="AG53" s="92"/>
      <c r="AH53">
        <f t="shared" si="24"/>
        <v>-9.1929377151581462E-3</v>
      </c>
      <c r="AI53">
        <f t="shared" si="25"/>
        <v>1.0001813888924953</v>
      </c>
      <c r="AJ53">
        <f t="shared" si="26"/>
        <v>-0.41197033746026784</v>
      </c>
      <c r="AK53">
        <f t="shared" si="27"/>
        <v>6.9979561454323403E-4</v>
      </c>
      <c r="AL53">
        <f t="shared" si="28"/>
        <v>1.3171752555334004</v>
      </c>
      <c r="AM53">
        <f t="shared" si="29"/>
        <v>0.77384429043961966</v>
      </c>
      <c r="AN53" s="68">
        <f t="shared" si="38"/>
        <v>-11.24989509104136</v>
      </c>
      <c r="AO53" s="68">
        <f t="shared" si="38"/>
        <v>-11.24989509104136</v>
      </c>
      <c r="AP53" s="68">
        <f t="shared" si="38"/>
        <v>-11.24989509104136</v>
      </c>
      <c r="AQ53" s="68">
        <f t="shared" si="38"/>
        <v>-11.24989509104136</v>
      </c>
      <c r="AR53" s="68">
        <f t="shared" si="38"/>
        <v>-11.249895091041365</v>
      </c>
      <c r="AS53" s="68">
        <f t="shared" si="38"/>
        <v>-11.249895091064536</v>
      </c>
      <c r="AT53" s="68">
        <f t="shared" si="38"/>
        <v>-11.24989521846728</v>
      </c>
      <c r="AU53" s="68">
        <f t="shared" si="31"/>
        <v>-11.250594759560943</v>
      </c>
      <c r="AW53">
        <v>200</v>
      </c>
      <c r="AX53">
        <f t="shared" si="2"/>
        <v>-1.2618890169577436E-2</v>
      </c>
      <c r="AY53">
        <f t="shared" si="3"/>
        <v>-7.7367559871114816E-3</v>
      </c>
      <c r="AZ53" s="68">
        <f t="shared" si="4"/>
        <v>-4.8821341824659553E-3</v>
      </c>
      <c r="BA53">
        <f t="shared" si="5"/>
        <v>1.000035554669952</v>
      </c>
      <c r="BB53">
        <f t="shared" si="6"/>
        <v>-0.2184209478153703</v>
      </c>
      <c r="BC53">
        <f t="shared" si="7"/>
        <v>1.5215945701354199</v>
      </c>
      <c r="BD53">
        <f t="shared" si="8"/>
        <v>0.95197013064466229</v>
      </c>
      <c r="BE53">
        <f t="shared" si="10"/>
        <v>-11.045498078331558</v>
      </c>
      <c r="BF53">
        <f t="shared" si="10"/>
        <v>-11.045498078331558</v>
      </c>
      <c r="BG53">
        <f t="shared" si="10"/>
        <v>-11.045498078331558</v>
      </c>
      <c r="BH53">
        <f t="shared" si="10"/>
        <v>-11.045498078331558</v>
      </c>
      <c r="BI53">
        <f t="shared" si="10"/>
        <v>-11.045498078331558</v>
      </c>
      <c r="BJ53">
        <f t="shared" si="10"/>
        <v>-11.045498078332505</v>
      </c>
      <c r="BK53">
        <f t="shared" si="10"/>
        <v>-11.04549810456739</v>
      </c>
      <c r="BL53">
        <f t="shared" si="9"/>
        <v>-11.046220099352343</v>
      </c>
    </row>
    <row r="54" spans="1:64" ht="12.95" customHeight="1">
      <c r="A54" s="95" t="s">
        <v>2175</v>
      </c>
      <c r="B54" s="29" t="s">
        <v>2053</v>
      </c>
      <c r="C54" s="95">
        <v>23833.312000000002</v>
      </c>
      <c r="D54" s="95" t="s">
        <v>2084</v>
      </c>
      <c r="E54" s="12">
        <f t="shared" si="11"/>
        <v>-106.00591772650783</v>
      </c>
      <c r="F54">
        <f t="shared" si="12"/>
        <v>-106</v>
      </c>
      <c r="G54">
        <f t="shared" si="35"/>
        <v>-8.0319999979110435E-3</v>
      </c>
      <c r="H54">
        <f t="shared" si="36"/>
        <v>-8.0319999979110435E-3</v>
      </c>
      <c r="O54">
        <f t="shared" ca="1" si="15"/>
        <v>-0.10493093855071217</v>
      </c>
      <c r="P54">
        <f t="shared" si="16"/>
        <v>-4.737269407094168E-3</v>
      </c>
      <c r="Q54" s="2">
        <f t="shared" si="32"/>
        <v>8814.8120000000017</v>
      </c>
      <c r="S54" s="114">
        <f t="shared" si="37"/>
        <v>0.2</v>
      </c>
      <c r="Z54">
        <f t="shared" si="18"/>
        <v>-106</v>
      </c>
      <c r="AA54" s="68">
        <f t="shared" si="19"/>
        <v>-1.3748342811477946E-2</v>
      </c>
      <c r="AB54" s="68">
        <f t="shared" si="20"/>
        <v>9.7907340647273439E-4</v>
      </c>
      <c r="AC54" s="68">
        <f t="shared" si="21"/>
        <v>5.7163428135669023E-3</v>
      </c>
      <c r="AD54" s="68"/>
      <c r="AE54" s="68">
        <f t="shared" si="22"/>
        <v>6.5353150324435939E-6</v>
      </c>
      <c r="AF54">
        <f t="shared" si="23"/>
        <v>-3.2947305908168755E-3</v>
      </c>
      <c r="AG54" s="92"/>
      <c r="AH54">
        <f t="shared" si="24"/>
        <v>-9.0110734043837779E-3</v>
      </c>
      <c r="AI54">
        <f t="shared" si="25"/>
        <v>1.0001751223375996</v>
      </c>
      <c r="AJ54">
        <f t="shared" si="26"/>
        <v>-0.40380368367624192</v>
      </c>
      <c r="AK54">
        <f t="shared" si="27"/>
        <v>7.0139004792500476E-4</v>
      </c>
      <c r="AL54">
        <f t="shared" si="28"/>
        <v>1.3261198419411238</v>
      </c>
      <c r="AM54">
        <f t="shared" si="29"/>
        <v>0.78101962995512986</v>
      </c>
      <c r="AN54" s="68">
        <f t="shared" si="38"/>
        <v>-11.240952101119696</v>
      </c>
      <c r="AO54" s="68">
        <f t="shared" si="38"/>
        <v>-11.240952101119696</v>
      </c>
      <c r="AP54" s="68">
        <f t="shared" si="38"/>
        <v>-11.240952101119696</v>
      </c>
      <c r="AQ54" s="68">
        <f t="shared" si="38"/>
        <v>-11.240952101119696</v>
      </c>
      <c r="AR54" s="68">
        <f t="shared" si="38"/>
        <v>-11.240952101119701</v>
      </c>
      <c r="AS54" s="68">
        <f t="shared" si="38"/>
        <v>-11.240952101141355</v>
      </c>
      <c r="AT54" s="68">
        <f t="shared" si="38"/>
        <v>-11.240952224444573</v>
      </c>
      <c r="AU54" s="68">
        <f t="shared" si="31"/>
        <v>-11.241653368176816</v>
      </c>
      <c r="AW54">
        <v>400</v>
      </c>
      <c r="AX54">
        <f t="shared" si="2"/>
        <v>-1.1697516760045963E-2</v>
      </c>
      <c r="AY54">
        <f t="shared" si="3"/>
        <v>-9.6243464726338494E-3</v>
      </c>
      <c r="AZ54">
        <f t="shared" si="4"/>
        <v>-2.0731702874121141E-3</v>
      </c>
      <c r="BA54">
        <f t="shared" si="5"/>
        <v>0.99994328743353922</v>
      </c>
      <c r="BB54">
        <f t="shared" si="6"/>
        <v>-9.2332797383324949E-2</v>
      </c>
      <c r="BC54">
        <f t="shared" si="7"/>
        <v>1.6493261263732393</v>
      </c>
      <c r="BD54">
        <f t="shared" si="8"/>
        <v>1.0817830357876159</v>
      </c>
      <c r="BE54">
        <f t="shared" si="10"/>
        <v>-10.917765202260636</v>
      </c>
      <c r="BF54">
        <f t="shared" si="10"/>
        <v>-10.917765202260636</v>
      </c>
      <c r="BG54">
        <f t="shared" si="10"/>
        <v>-10.917765202260636</v>
      </c>
      <c r="BH54">
        <f t="shared" ref="BH54:BK117" si="39">$BL54+$AB$7*SIN(BI54)</f>
        <v>-10.917765202260636</v>
      </c>
      <c r="BI54">
        <f t="shared" si="39"/>
        <v>-10.917765202260636</v>
      </c>
      <c r="BJ54">
        <f t="shared" si="39"/>
        <v>-10.917765202262901</v>
      </c>
      <c r="BK54">
        <f t="shared" si="39"/>
        <v>-10.917765161947505</v>
      </c>
      <c r="BL54">
        <f t="shared" si="9"/>
        <v>-10.91848593672197</v>
      </c>
    </row>
    <row r="55" spans="1:64" ht="12.95" customHeight="1">
      <c r="A55" s="95" t="s">
        <v>2274</v>
      </c>
      <c r="B55" s="29" t="s">
        <v>2053</v>
      </c>
      <c r="C55" s="95">
        <v>23970.404999999999</v>
      </c>
      <c r="D55" s="95" t="s">
        <v>2084</v>
      </c>
      <c r="E55" s="12">
        <f t="shared" si="11"/>
        <v>-5.0000810445627053</v>
      </c>
      <c r="F55">
        <f t="shared" si="12"/>
        <v>-5</v>
      </c>
      <c r="G55">
        <f t="shared" si="35"/>
        <v>-1.1000000085914508E-4</v>
      </c>
      <c r="H55">
        <f t="shared" si="36"/>
        <v>-1.1000000085914508E-4</v>
      </c>
      <c r="O55">
        <f t="shared" ca="1" si="15"/>
        <v>-0.10423666366090796</v>
      </c>
      <c r="P55">
        <f t="shared" si="16"/>
        <v>-5.7422024489153858E-3</v>
      </c>
      <c r="Q55" s="2">
        <f t="shared" si="32"/>
        <v>8951.9049999999988</v>
      </c>
      <c r="S55" s="114">
        <f t="shared" si="37"/>
        <v>0.2</v>
      </c>
      <c r="Z55">
        <f t="shared" si="18"/>
        <v>-5</v>
      </c>
      <c r="AA55" s="68">
        <f t="shared" si="19"/>
        <v>-1.3420836701318226E-2</v>
      </c>
      <c r="AB55" s="68">
        <f t="shared" si="20"/>
        <v>7.568634251543695E-3</v>
      </c>
      <c r="AC55" s="68">
        <f t="shared" si="21"/>
        <v>1.3310836700459081E-2</v>
      </c>
      <c r="AD55" s="68"/>
      <c r="AE55" s="68">
        <f t="shared" si="22"/>
        <v>3.5435674733257678E-5</v>
      </c>
      <c r="AF55">
        <f t="shared" si="23"/>
        <v>5.6322024480562408E-3</v>
      </c>
      <c r="AG55" s="92"/>
      <c r="AH55">
        <f t="shared" si="24"/>
        <v>-7.6786342524028401E-3</v>
      </c>
      <c r="AI55">
        <f t="shared" si="25"/>
        <v>1.0001295317811798</v>
      </c>
      <c r="AJ55">
        <f t="shared" si="26"/>
        <v>-0.34397346429480125</v>
      </c>
      <c r="AK55">
        <f t="shared" si="27"/>
        <v>7.1122243364431313E-4</v>
      </c>
      <c r="AL55">
        <f t="shared" si="28"/>
        <v>1.39064530488115</v>
      </c>
      <c r="AM55">
        <f t="shared" si="29"/>
        <v>0.83432400896541836</v>
      </c>
      <c r="AN55" s="68">
        <f t="shared" si="38"/>
        <v>-11.176436485914634</v>
      </c>
      <c r="AO55" s="68">
        <f t="shared" si="38"/>
        <v>-11.176436485914634</v>
      </c>
      <c r="AP55" s="68">
        <f t="shared" si="38"/>
        <v>-11.176436485914634</v>
      </c>
      <c r="AQ55" s="68">
        <f t="shared" si="38"/>
        <v>-11.176436485914634</v>
      </c>
      <c r="AR55" s="68">
        <f t="shared" si="38"/>
        <v>-11.176436485914635</v>
      </c>
      <c r="AS55" s="68">
        <f t="shared" si="38"/>
        <v>-11.176436485926683</v>
      </c>
      <c r="AT55" s="68">
        <f t="shared" si="38"/>
        <v>-11.17643657856806</v>
      </c>
      <c r="AU55" s="68">
        <f t="shared" si="31"/>
        <v>-11.177147616048478</v>
      </c>
      <c r="AW55">
        <v>600</v>
      </c>
      <c r="AX55">
        <f t="shared" si="2"/>
        <v>-1.0685030101764234E-2</v>
      </c>
      <c r="AY55">
        <f t="shared" si="3"/>
        <v>-1.1454341496032115E-2</v>
      </c>
      <c r="AZ55" s="68">
        <f t="shared" si="4"/>
        <v>7.6931139426788002E-4</v>
      </c>
      <c r="BA55">
        <f t="shared" si="5"/>
        <v>0.99985196084090888</v>
      </c>
      <c r="BB55">
        <f t="shared" si="6"/>
        <v>3.523628071241254E-2</v>
      </c>
      <c r="BC55">
        <f t="shared" si="7"/>
        <v>1.7770342007986819</v>
      </c>
      <c r="BD55">
        <f t="shared" si="8"/>
        <v>1.2308631084766926</v>
      </c>
      <c r="BE55">
        <f t="shared" ref="BE55:BJ118" si="40">$BL55+$AB$7*SIN(BF55)</f>
        <v>-10.790044067755966</v>
      </c>
      <c r="BF55">
        <f t="shared" si="40"/>
        <v>-10.790044067755966</v>
      </c>
      <c r="BG55">
        <f t="shared" si="40"/>
        <v>-10.790044067755966</v>
      </c>
      <c r="BH55">
        <f t="shared" si="39"/>
        <v>-10.790044067755966</v>
      </c>
      <c r="BI55">
        <f t="shared" si="39"/>
        <v>-10.790044067755963</v>
      </c>
      <c r="BJ55">
        <f t="shared" si="39"/>
        <v>-10.790044067771344</v>
      </c>
      <c r="BK55">
        <f t="shared" si="39"/>
        <v>-10.790043963519352</v>
      </c>
      <c r="BL55">
        <f t="shared" si="9"/>
        <v>-10.790751774091595</v>
      </c>
    </row>
    <row r="56" spans="1:64" ht="12.95" customHeight="1">
      <c r="A56" s="95" t="s">
        <v>2274</v>
      </c>
      <c r="B56" s="29" t="s">
        <v>2053</v>
      </c>
      <c r="C56" s="95">
        <v>23974.477999999999</v>
      </c>
      <c r="D56" s="95" t="s">
        <v>2084</v>
      </c>
      <c r="E56" s="12">
        <f t="shared" si="11"/>
        <v>-1.9992219722132525</v>
      </c>
      <c r="F56">
        <f t="shared" si="12"/>
        <v>-2</v>
      </c>
      <c r="G56">
        <f t="shared" si="35"/>
        <v>1.0559999973338563E-3</v>
      </c>
      <c r="H56">
        <f t="shared" si="36"/>
        <v>1.0559999973338563E-3</v>
      </c>
      <c r="O56">
        <f t="shared" ca="1" si="15"/>
        <v>-0.10421604163447813</v>
      </c>
      <c r="P56">
        <f t="shared" si="16"/>
        <v>-5.7718273229048211E-3</v>
      </c>
      <c r="Q56" s="2">
        <f t="shared" si="32"/>
        <v>8955.9779999999992</v>
      </c>
      <c r="S56" s="114">
        <f t="shared" si="37"/>
        <v>0.2</v>
      </c>
      <c r="Z56">
        <f t="shared" si="18"/>
        <v>-2</v>
      </c>
      <c r="AA56" s="68">
        <f t="shared" si="19"/>
        <v>-1.3410368749698786E-2</v>
      </c>
      <c r="AB56" s="68">
        <f t="shared" si="20"/>
        <v>8.6945414241278215E-3</v>
      </c>
      <c r="AC56" s="68">
        <f t="shared" si="21"/>
        <v>1.4466368747032643E-2</v>
      </c>
      <c r="AD56" s="68"/>
      <c r="AE56" s="68">
        <f t="shared" si="22"/>
        <v>4.1855164945024556E-5</v>
      </c>
      <c r="AF56">
        <f t="shared" si="23"/>
        <v>6.8278273202386774E-3</v>
      </c>
      <c r="AG56" s="92"/>
      <c r="AH56">
        <f t="shared" si="24"/>
        <v>-7.6385414267939652E-3</v>
      </c>
      <c r="AI56">
        <f t="shared" si="25"/>
        <v>1.0001281684808367</v>
      </c>
      <c r="AJ56">
        <f t="shared" si="26"/>
        <v>-0.3421732724688995</v>
      </c>
      <c r="AK56">
        <f t="shared" si="27"/>
        <v>7.1146937599207954E-4</v>
      </c>
      <c r="AL56">
        <f t="shared" si="28"/>
        <v>1.3925618126118682</v>
      </c>
      <c r="AM56">
        <f t="shared" si="29"/>
        <v>0.8359506009911073</v>
      </c>
      <c r="AN56" s="68">
        <f t="shared" si="38"/>
        <v>-11.174520225595183</v>
      </c>
      <c r="AO56" s="68">
        <f t="shared" si="38"/>
        <v>-11.174520225595183</v>
      </c>
      <c r="AP56" s="68">
        <f t="shared" si="38"/>
        <v>-11.174520225595183</v>
      </c>
      <c r="AQ56" s="68">
        <f t="shared" si="38"/>
        <v>-11.174520225595183</v>
      </c>
      <c r="AR56" s="68">
        <f t="shared" si="38"/>
        <v>-11.174520225595185</v>
      </c>
      <c r="AS56" s="68">
        <f t="shared" si="38"/>
        <v>-11.174520225606983</v>
      </c>
      <c r="AT56" s="68">
        <f t="shared" si="38"/>
        <v>-11.174520317311458</v>
      </c>
      <c r="AU56" s="68">
        <f t="shared" si="31"/>
        <v>-11.175231603609022</v>
      </c>
      <c r="AW56">
        <v>800</v>
      </c>
      <c r="AX56">
        <f t="shared" si="2"/>
        <v>-9.6277338993147003E-3</v>
      </c>
      <c r="AY56">
        <f t="shared" si="3"/>
        <v>-1.3226741057306278E-2</v>
      </c>
      <c r="AZ56">
        <f t="shared" si="4"/>
        <v>3.5990071579915777E-3</v>
      </c>
      <c r="BA56">
        <f t="shared" si="5"/>
        <v>0.99976306113354707</v>
      </c>
      <c r="BB56">
        <f t="shared" si="6"/>
        <v>0.16220871484621188</v>
      </c>
      <c r="BC56">
        <f t="shared" si="7"/>
        <v>1.9047192262526877</v>
      </c>
      <c r="BD56">
        <f t="shared" si="8"/>
        <v>1.4053794643845432</v>
      </c>
      <c r="BE56">
        <f t="shared" si="40"/>
        <v>-10.662334459433335</v>
      </c>
      <c r="BF56">
        <f t="shared" si="40"/>
        <v>-10.662334459433335</v>
      </c>
      <c r="BG56">
        <f t="shared" si="40"/>
        <v>-10.662334459433335</v>
      </c>
      <c r="BH56">
        <f t="shared" si="39"/>
        <v>-10.662334459433335</v>
      </c>
      <c r="BI56">
        <f t="shared" si="39"/>
        <v>-10.662334459433326</v>
      </c>
      <c r="BJ56">
        <f t="shared" si="39"/>
        <v>-10.662334459471499</v>
      </c>
      <c r="BK56">
        <f t="shared" si="39"/>
        <v>-10.662334298046243</v>
      </c>
      <c r="BL56">
        <f t="shared" si="9"/>
        <v>-10.663017611461219</v>
      </c>
    </row>
    <row r="57" spans="1:64" ht="12.95" customHeight="1">
      <c r="A57" s="45" t="s">
        <v>2067</v>
      </c>
      <c r="C57" s="10">
        <v>23977.191500000001</v>
      </c>
      <c r="D57" s="10" t="s">
        <v>2069</v>
      </c>
      <c r="E57">
        <f t="shared" si="11"/>
        <v>0</v>
      </c>
      <c r="F57">
        <f t="shared" si="12"/>
        <v>0</v>
      </c>
      <c r="G57">
        <f t="shared" si="35"/>
        <v>0</v>
      </c>
      <c r="H57">
        <f t="shared" si="36"/>
        <v>0</v>
      </c>
      <c r="P57">
        <f t="shared" si="16"/>
        <v>-5.7915700394650131E-3</v>
      </c>
      <c r="Q57" s="2">
        <f t="shared" si="32"/>
        <v>8958.6915000000008</v>
      </c>
      <c r="S57" s="114">
        <f t="shared" si="37"/>
        <v>0.2</v>
      </c>
      <c r="Z57">
        <f t="shared" si="18"/>
        <v>0</v>
      </c>
      <c r="AA57" s="68">
        <f t="shared" si="19"/>
        <v>-1.3403367354304497E-2</v>
      </c>
      <c r="AB57" s="68">
        <f t="shared" si="20"/>
        <v>7.6117973148394835E-3</v>
      </c>
      <c r="AC57" s="68">
        <f t="shared" si="21"/>
        <v>1.3403367354304497E-2</v>
      </c>
      <c r="AD57" s="68"/>
      <c r="AE57" s="68">
        <f t="shared" si="22"/>
        <v>3.5930051286887101E-5</v>
      </c>
      <c r="AF57">
        <f t="shared" si="23"/>
        <v>5.7915700394650131E-3</v>
      </c>
      <c r="AG57" s="92"/>
      <c r="AH57">
        <f t="shared" si="24"/>
        <v>-7.6117973148394835E-3</v>
      </c>
      <c r="AI57">
        <f t="shared" si="25"/>
        <v>1.0001272593541632</v>
      </c>
      <c r="AJ57">
        <f t="shared" si="26"/>
        <v>-0.34097244868202625</v>
      </c>
      <c r="AK57">
        <f t="shared" si="27"/>
        <v>7.1163255211698464E-4</v>
      </c>
      <c r="AL57">
        <f t="shared" si="28"/>
        <v>1.3938394815292516</v>
      </c>
      <c r="AM57">
        <f t="shared" si="29"/>
        <v>0.83703644155812562</v>
      </c>
      <c r="AN57" s="68">
        <f t="shared" si="38"/>
        <v>-11.173242720166909</v>
      </c>
      <c r="AO57" s="68">
        <f t="shared" si="38"/>
        <v>-11.173242720166909</v>
      </c>
      <c r="AP57" s="68">
        <f t="shared" si="38"/>
        <v>-11.173242720166909</v>
      </c>
      <c r="AQ57" s="68">
        <f t="shared" si="38"/>
        <v>-11.173242720166909</v>
      </c>
      <c r="AR57" s="68">
        <f t="shared" si="38"/>
        <v>-11.173242720166909</v>
      </c>
      <c r="AS57" s="68">
        <f t="shared" si="38"/>
        <v>-11.173242720178546</v>
      </c>
      <c r="AT57" s="68">
        <f t="shared" si="38"/>
        <v>-11.173242811257671</v>
      </c>
      <c r="AU57" s="68">
        <f t="shared" si="31"/>
        <v>-11.173954261982718</v>
      </c>
      <c r="AW57">
        <v>1000</v>
      </c>
      <c r="AX57">
        <f t="shared" si="2"/>
        <v>-8.571698867204134E-3</v>
      </c>
      <c r="AY57">
        <f t="shared" si="3"/>
        <v>-1.4941545156456341E-2</v>
      </c>
      <c r="AZ57" s="68">
        <f t="shared" si="4"/>
        <v>6.3698462892522066E-3</v>
      </c>
      <c r="BA57">
        <f t="shared" si="5"/>
        <v>0.99967803350149531</v>
      </c>
      <c r="BB57">
        <f t="shared" si="6"/>
        <v>0.2865188669177528</v>
      </c>
      <c r="BC57">
        <f t="shared" si="7"/>
        <v>2.0323820103052426</v>
      </c>
      <c r="BD57">
        <f t="shared" si="8"/>
        <v>1.6143101410495311</v>
      </c>
      <c r="BE57">
        <f t="shared" si="40"/>
        <v>-10.534635974433305</v>
      </c>
      <c r="BF57">
        <f t="shared" si="40"/>
        <v>-10.534635974433305</v>
      </c>
      <c r="BG57">
        <f t="shared" si="40"/>
        <v>-10.534635974433305</v>
      </c>
      <c r="BH57">
        <f t="shared" si="39"/>
        <v>-10.534635974433305</v>
      </c>
      <c r="BI57">
        <f t="shared" si="39"/>
        <v>-10.534635974433284</v>
      </c>
      <c r="BJ57">
        <f t="shared" si="39"/>
        <v>-10.534635974500207</v>
      </c>
      <c r="BK57">
        <f t="shared" si="39"/>
        <v>-10.534635766375322</v>
      </c>
      <c r="BL57">
        <f t="shared" si="9"/>
        <v>-10.535283448830846</v>
      </c>
    </row>
    <row r="58" spans="1:64" ht="12.95" customHeight="1">
      <c r="A58" s="95" t="s">
        <v>2274</v>
      </c>
      <c r="B58" s="29" t="s">
        <v>2053</v>
      </c>
      <c r="C58" s="95">
        <v>23989.404999999999</v>
      </c>
      <c r="D58" s="95" t="s">
        <v>2084</v>
      </c>
      <c r="E58" s="12">
        <f t="shared" si="11"/>
        <v>8.9985249889838492</v>
      </c>
      <c r="F58">
        <f t="shared" si="12"/>
        <v>9</v>
      </c>
      <c r="G58">
        <f t="shared" si="35"/>
        <v>-2.0020000010845251E-3</v>
      </c>
      <c r="H58">
        <f t="shared" si="36"/>
        <v>-2.0020000010845251E-3</v>
      </c>
      <c r="O58">
        <f t="shared" ref="O58:O89" ca="1" si="41">+C$11+C$12*F58</f>
        <v>-0.10414042753756876</v>
      </c>
      <c r="P58">
        <f t="shared" si="16"/>
        <v>-5.8803409896014958E-3</v>
      </c>
      <c r="Q58" s="2">
        <f t="shared" si="32"/>
        <v>8970.9049999999988</v>
      </c>
      <c r="S58" s="114">
        <f t="shared" si="37"/>
        <v>0.2</v>
      </c>
      <c r="Z58">
        <f t="shared" si="18"/>
        <v>9</v>
      </c>
      <c r="AA58" s="68">
        <f t="shared" si="19"/>
        <v>-1.337163700319203E-2</v>
      </c>
      <c r="AB58" s="68">
        <f t="shared" si="20"/>
        <v>5.4892960125060095E-3</v>
      </c>
      <c r="AC58" s="68">
        <f t="shared" si="21"/>
        <v>1.1369637002107505E-2</v>
      </c>
      <c r="AD58" s="68"/>
      <c r="AE58" s="68">
        <f t="shared" si="22"/>
        <v>2.5853729111938428E-5</v>
      </c>
      <c r="AF58">
        <f t="shared" si="23"/>
        <v>3.8783409885169706E-3</v>
      </c>
      <c r="AG58" s="92"/>
      <c r="AH58">
        <f t="shared" si="24"/>
        <v>-7.4912960135905347E-3</v>
      </c>
      <c r="AI58">
        <f t="shared" si="25"/>
        <v>1.0001231657552319</v>
      </c>
      <c r="AJ58">
        <f t="shared" si="26"/>
        <v>-0.3355619089260175</v>
      </c>
      <c r="AK58">
        <f t="shared" si="27"/>
        <v>7.1235246135095893E-4</v>
      </c>
      <c r="AL58">
        <f t="shared" si="28"/>
        <v>1.3995889629017095</v>
      </c>
      <c r="AM58">
        <f t="shared" si="29"/>
        <v>0.84193711763835555</v>
      </c>
      <c r="AN58" s="68">
        <f t="shared" si="38"/>
        <v>-11.167493960115744</v>
      </c>
      <c r="AO58" s="68">
        <f t="shared" si="38"/>
        <v>-11.167493960115744</v>
      </c>
      <c r="AP58" s="68">
        <f t="shared" si="38"/>
        <v>-11.167493960115744</v>
      </c>
      <c r="AQ58" s="68">
        <f t="shared" si="38"/>
        <v>-11.167493960115744</v>
      </c>
      <c r="AR58" s="68">
        <f t="shared" si="38"/>
        <v>-11.167493960115745</v>
      </c>
      <c r="AS58" s="68">
        <f t="shared" si="38"/>
        <v>-11.167493960126661</v>
      </c>
      <c r="AT58" s="68">
        <f t="shared" si="38"/>
        <v>-11.167494048384402</v>
      </c>
      <c r="AU58" s="68">
        <f t="shared" si="31"/>
        <v>-11.168206224664351</v>
      </c>
      <c r="AW58">
        <v>1200</v>
      </c>
      <c r="AX58">
        <f t="shared" si="2"/>
        <v>-7.5620144053017355E-3</v>
      </c>
      <c r="AY58">
        <f t="shared" si="3"/>
        <v>-1.6598753793482302E-2</v>
      </c>
      <c r="AZ58">
        <f t="shared" si="4"/>
        <v>9.036739388180566E-3</v>
      </c>
      <c r="BA58">
        <f t="shared" si="5"/>
        <v>0.9995982587528135</v>
      </c>
      <c r="BB58">
        <f t="shared" si="6"/>
        <v>0.40614647796628983</v>
      </c>
      <c r="BC58">
        <f t="shared" si="7"/>
        <v>2.1600237216478884</v>
      </c>
      <c r="BD58">
        <f t="shared" si="8"/>
        <v>1.871270730040125</v>
      </c>
      <c r="BE58">
        <f t="shared" si="40"/>
        <v>-10.406948029165076</v>
      </c>
      <c r="BF58">
        <f t="shared" si="40"/>
        <v>-10.406948029165076</v>
      </c>
      <c r="BG58">
        <f t="shared" si="40"/>
        <v>-10.406948029165076</v>
      </c>
      <c r="BH58">
        <f t="shared" si="39"/>
        <v>-10.406948029165076</v>
      </c>
      <c r="BI58">
        <f t="shared" si="39"/>
        <v>-10.406948029165036</v>
      </c>
      <c r="BJ58">
        <f t="shared" si="39"/>
        <v>-10.406948029261898</v>
      </c>
      <c r="BK58">
        <f t="shared" si="39"/>
        <v>-10.406947787941291</v>
      </c>
      <c r="BL58">
        <f t="shared" si="9"/>
        <v>-10.407549286200471</v>
      </c>
    </row>
    <row r="59" spans="1:64" ht="12.95" customHeight="1">
      <c r="A59" s="95" t="s">
        <v>2274</v>
      </c>
      <c r="B59" s="29" t="s">
        <v>2053</v>
      </c>
      <c r="C59" s="95">
        <v>23997.552</v>
      </c>
      <c r="D59" s="95" t="s">
        <v>2084</v>
      </c>
      <c r="E59" s="12">
        <f t="shared" si="11"/>
        <v>15.000979902421513</v>
      </c>
      <c r="F59">
        <f t="shared" si="12"/>
        <v>15</v>
      </c>
      <c r="G59">
        <f t="shared" si="35"/>
        <v>1.3299999991431832E-3</v>
      </c>
      <c r="H59">
        <f t="shared" si="36"/>
        <v>1.3299999991431832E-3</v>
      </c>
      <c r="O59">
        <f t="shared" ca="1" si="41"/>
        <v>-0.1040991834847091</v>
      </c>
      <c r="P59">
        <f t="shared" si="16"/>
        <v>-5.9394568281309285E-3</v>
      </c>
      <c r="Q59" s="2">
        <f t="shared" si="32"/>
        <v>8979.0519999999997</v>
      </c>
      <c r="S59" s="114">
        <f t="shared" si="37"/>
        <v>0.2</v>
      </c>
      <c r="Z59">
        <f t="shared" si="18"/>
        <v>15</v>
      </c>
      <c r="AA59" s="68">
        <f t="shared" si="19"/>
        <v>-1.3350281128678167E-2</v>
      </c>
      <c r="AB59" s="68">
        <f t="shared" si="20"/>
        <v>8.740824299690423E-3</v>
      </c>
      <c r="AC59" s="68">
        <f t="shared" si="21"/>
        <v>1.4680281127821351E-2</v>
      </c>
      <c r="AD59" s="68"/>
      <c r="AE59" s="68">
        <f t="shared" si="22"/>
        <v>4.3102130798373544E-5</v>
      </c>
      <c r="AF59">
        <f t="shared" si="23"/>
        <v>7.2694568272741117E-3</v>
      </c>
      <c r="AG59" s="92"/>
      <c r="AH59">
        <f t="shared" si="24"/>
        <v>-7.4108243005472398E-3</v>
      </c>
      <c r="AI59">
        <f t="shared" si="25"/>
        <v>1.0001204344376635</v>
      </c>
      <c r="AJ59">
        <f t="shared" si="26"/>
        <v>-0.33194873355031329</v>
      </c>
      <c r="AK59">
        <f t="shared" si="27"/>
        <v>7.1281931699361013E-4</v>
      </c>
      <c r="AL59">
        <f t="shared" si="28"/>
        <v>1.4034219243253541</v>
      </c>
      <c r="AM59">
        <f t="shared" si="29"/>
        <v>0.84521740819489788</v>
      </c>
      <c r="AN59" s="68">
        <f t="shared" si="38"/>
        <v>-11.163661466492345</v>
      </c>
      <c r="AO59" s="68">
        <f t="shared" si="38"/>
        <v>-11.163661466492345</v>
      </c>
      <c r="AP59" s="68">
        <f t="shared" si="38"/>
        <v>-11.163661466492345</v>
      </c>
      <c r="AQ59" s="68">
        <f t="shared" si="38"/>
        <v>-11.163661466492345</v>
      </c>
      <c r="AR59" s="68">
        <f t="shared" si="38"/>
        <v>-11.163661466492346</v>
      </c>
      <c r="AS59" s="68">
        <f t="shared" si="38"/>
        <v>-11.163661466502793</v>
      </c>
      <c r="AT59" s="68">
        <f t="shared" si="38"/>
        <v>-11.163661552873107</v>
      </c>
      <c r="AU59" s="68">
        <f t="shared" si="31"/>
        <v>-11.16437419978544</v>
      </c>
      <c r="AW59">
        <v>1400</v>
      </c>
      <c r="AX59">
        <f t="shared" si="2"/>
        <v>-6.6420577072332475E-3</v>
      </c>
      <c r="AY59">
        <f t="shared" si="3"/>
        <v>-1.8198366968384158E-2</v>
      </c>
      <c r="AZ59" s="68">
        <f t="shared" si="4"/>
        <v>1.1556309261150911E-2</v>
      </c>
      <c r="BA59">
        <f t="shared" si="5"/>
        <v>0.99952503111533553</v>
      </c>
      <c r="BB59">
        <f t="shared" si="6"/>
        <v>0.51914924519282468</v>
      </c>
      <c r="BC59">
        <f t="shared" si="7"/>
        <v>2.2876458706853269</v>
      </c>
      <c r="BD59">
        <f t="shared" si="8"/>
        <v>2.1979814897379151</v>
      </c>
      <c r="BE59">
        <f t="shared" si="40"/>
        <v>-10.279269868961942</v>
      </c>
      <c r="BF59">
        <f t="shared" si="40"/>
        <v>-10.279269868961942</v>
      </c>
      <c r="BG59">
        <f t="shared" si="40"/>
        <v>-10.279269868961942</v>
      </c>
      <c r="BH59">
        <f t="shared" si="39"/>
        <v>-10.279269868961942</v>
      </c>
      <c r="BI59">
        <f t="shared" si="39"/>
        <v>-10.279269868961883</v>
      </c>
      <c r="BJ59">
        <f t="shared" si="39"/>
        <v>-10.279269869084757</v>
      </c>
      <c r="BK59">
        <f t="shared" si="39"/>
        <v>-10.279269610226063</v>
      </c>
      <c r="BL59">
        <f t="shared" si="9"/>
        <v>-10.279815123570097</v>
      </c>
    </row>
    <row r="60" spans="1:64" ht="12.95" customHeight="1">
      <c r="A60" s="95" t="s">
        <v>2274</v>
      </c>
      <c r="B60" s="29" t="s">
        <v>2053</v>
      </c>
      <c r="C60" s="95">
        <v>24008.406999999999</v>
      </c>
      <c r="D60" s="95" t="s">
        <v>2084</v>
      </c>
      <c r="E60" s="12">
        <f t="shared" si="11"/>
        <v>22.998604560007919</v>
      </c>
      <c r="F60">
        <f t="shared" si="12"/>
        <v>23</v>
      </c>
      <c r="G60">
        <f t="shared" si="35"/>
        <v>-1.8940000009024516E-3</v>
      </c>
      <c r="H60">
        <f t="shared" si="36"/>
        <v>-1.8940000009024516E-3</v>
      </c>
      <c r="O60">
        <f t="shared" ca="1" si="41"/>
        <v>-0.10404419141422956</v>
      </c>
      <c r="P60">
        <f t="shared" si="16"/>
        <v>-6.0181973125231969E-3</v>
      </c>
      <c r="Q60" s="2">
        <f t="shared" si="32"/>
        <v>8989.9069999999992</v>
      </c>
      <c r="S60" s="114">
        <f t="shared" si="37"/>
        <v>0.2</v>
      </c>
      <c r="Z60">
        <f t="shared" si="18"/>
        <v>23</v>
      </c>
      <c r="AA60" s="68">
        <f t="shared" si="19"/>
        <v>-1.3321557220648043E-2</v>
      </c>
      <c r="AB60" s="68">
        <f t="shared" si="20"/>
        <v>5.4093599072223952E-3</v>
      </c>
      <c r="AC60" s="68">
        <f t="shared" si="21"/>
        <v>1.1427557219745591E-2</v>
      </c>
      <c r="AD60" s="68"/>
      <c r="AE60" s="68">
        <f t="shared" si="22"/>
        <v>2.6117812802111919E-5</v>
      </c>
      <c r="AF60">
        <f t="shared" si="23"/>
        <v>4.1241973116207453E-3</v>
      </c>
      <c r="AG60" s="92"/>
      <c r="AH60">
        <f t="shared" si="24"/>
        <v>-7.3033599081248467E-3</v>
      </c>
      <c r="AI60">
        <f t="shared" si="25"/>
        <v>1.0001167899587322</v>
      </c>
      <c r="AJ60">
        <f t="shared" si="26"/>
        <v>-0.32712362014376928</v>
      </c>
      <c r="AK60">
        <f t="shared" si="27"/>
        <v>7.1342549575543622E-4</v>
      </c>
      <c r="AL60">
        <f t="shared" si="28"/>
        <v>1.408532506977765</v>
      </c>
      <c r="AM60">
        <f t="shared" si="29"/>
        <v>0.84960767194066122</v>
      </c>
      <c r="AN60" s="68">
        <f t="shared" si="38"/>
        <v>-11.158551491282076</v>
      </c>
      <c r="AO60" s="68">
        <f t="shared" si="38"/>
        <v>-11.158551491282076</v>
      </c>
      <c r="AP60" s="68">
        <f t="shared" si="38"/>
        <v>-11.158551491282076</v>
      </c>
      <c r="AQ60" s="68">
        <f t="shared" si="38"/>
        <v>-11.158551491282076</v>
      </c>
      <c r="AR60" s="68">
        <f t="shared" si="38"/>
        <v>-11.158551491282077</v>
      </c>
      <c r="AS60" s="68">
        <f t="shared" si="38"/>
        <v>-11.158551491291913</v>
      </c>
      <c r="AT60" s="68">
        <f t="shared" si="38"/>
        <v>-11.158551575137778</v>
      </c>
      <c r="AU60" s="68">
        <f t="shared" si="31"/>
        <v>-11.159264833280226</v>
      </c>
      <c r="AW60">
        <v>1600</v>
      </c>
      <c r="AX60">
        <f t="shared" si="2"/>
        <v>-5.8527919635922559E-3</v>
      </c>
      <c r="AY60">
        <f t="shared" si="3"/>
        <v>-1.9740384681161918E-2</v>
      </c>
      <c r="AZ60">
        <f t="shared" si="4"/>
        <v>1.3887592717569662E-2</v>
      </c>
      <c r="BA60">
        <f t="shared" si="5"/>
        <v>0.99945953751282324</v>
      </c>
      <c r="BB60">
        <f t="shared" si="6"/>
        <v>0.62369402187715262</v>
      </c>
      <c r="BC60">
        <f t="shared" si="7"/>
        <v>2.4152502846659352</v>
      </c>
      <c r="BD60">
        <f t="shared" si="8"/>
        <v>2.6313873714961478</v>
      </c>
      <c r="BE60">
        <f t="shared" si="40"/>
        <v>-10.151600580481544</v>
      </c>
      <c r="BF60">
        <f t="shared" si="40"/>
        <v>-10.151600580481544</v>
      </c>
      <c r="BG60">
        <f t="shared" si="40"/>
        <v>-10.151600580481544</v>
      </c>
      <c r="BH60">
        <f t="shared" si="39"/>
        <v>-10.151600580481544</v>
      </c>
      <c r="BI60">
        <f t="shared" si="39"/>
        <v>-10.151600580481469</v>
      </c>
      <c r="BJ60">
        <f t="shared" si="39"/>
        <v>-10.151600580621714</v>
      </c>
      <c r="BK60">
        <f t="shared" si="39"/>
        <v>-10.15160032102016</v>
      </c>
      <c r="BL60">
        <f t="shared" si="9"/>
        <v>-10.152080960939722</v>
      </c>
    </row>
    <row r="61" spans="1:64" ht="12.95" customHeight="1">
      <c r="A61" s="95" t="s">
        <v>2274</v>
      </c>
      <c r="B61" s="29" t="s">
        <v>2053</v>
      </c>
      <c r="C61" s="95">
        <v>24012.482</v>
      </c>
      <c r="D61" s="95" t="s">
        <v>2084</v>
      </c>
      <c r="E61" s="12">
        <f t="shared" si="11"/>
        <v>26.000937169834888</v>
      </c>
      <c r="F61">
        <f t="shared" si="12"/>
        <v>26</v>
      </c>
      <c r="G61">
        <f t="shared" si="35"/>
        <v>1.2719999976980034E-3</v>
      </c>
      <c r="H61">
        <f t="shared" si="36"/>
        <v>1.2719999976980034E-3</v>
      </c>
      <c r="O61">
        <f t="shared" ca="1" si="41"/>
        <v>-0.10402356938779973</v>
      </c>
      <c r="P61">
        <f t="shared" si="16"/>
        <v>-6.0477012360421719E-3</v>
      </c>
      <c r="Q61" s="2">
        <f t="shared" si="32"/>
        <v>8993.982</v>
      </c>
      <c r="S61" s="114">
        <f t="shared" si="37"/>
        <v>0.2</v>
      </c>
      <c r="Z61">
        <f t="shared" si="18"/>
        <v>26</v>
      </c>
      <c r="AA61" s="68">
        <f t="shared" si="19"/>
        <v>-1.3310712781450799E-2</v>
      </c>
      <c r="AB61" s="68">
        <f t="shared" si="20"/>
        <v>8.5350115431066312E-3</v>
      </c>
      <c r="AC61" s="68">
        <f t="shared" si="21"/>
        <v>1.4582712779148802E-2</v>
      </c>
      <c r="AD61" s="68"/>
      <c r="AE61" s="68">
        <f t="shared" si="22"/>
        <v>4.2531102399829958E-5</v>
      </c>
      <c r="AF61">
        <f t="shared" si="23"/>
        <v>7.3197012337401753E-3</v>
      </c>
      <c r="AG61" s="92"/>
      <c r="AH61">
        <f t="shared" si="24"/>
        <v>-7.2630115454086278E-3</v>
      </c>
      <c r="AI61">
        <f t="shared" si="25"/>
        <v>1.0001154224944619</v>
      </c>
      <c r="AJ61">
        <f t="shared" si="26"/>
        <v>-0.32531200222079559</v>
      </c>
      <c r="AK61">
        <f t="shared" si="27"/>
        <v>7.1364800863365466E-4</v>
      </c>
      <c r="AL61">
        <f t="shared" si="28"/>
        <v>1.4104489658674904</v>
      </c>
      <c r="AM61">
        <f t="shared" si="29"/>
        <v>0.8512589280329218</v>
      </c>
      <c r="AN61" s="68">
        <f t="shared" ref="AN61:AT70" si="42">$AU61+$AB$7*SIN(AO61)</f>
        <v>-11.156635255380124</v>
      </c>
      <c r="AO61" s="68">
        <f t="shared" si="42"/>
        <v>-11.156635255380124</v>
      </c>
      <c r="AP61" s="68">
        <f t="shared" si="42"/>
        <v>-11.156635255380124</v>
      </c>
      <c r="AQ61" s="68">
        <f t="shared" si="42"/>
        <v>-11.156635255380124</v>
      </c>
      <c r="AR61" s="68">
        <f t="shared" si="42"/>
        <v>-11.156635255380126</v>
      </c>
      <c r="AS61" s="68">
        <f t="shared" si="42"/>
        <v>-11.156635255389736</v>
      </c>
      <c r="AT61" s="68">
        <f t="shared" si="42"/>
        <v>-11.156635338286661</v>
      </c>
      <c r="AU61" s="68">
        <f t="shared" si="31"/>
        <v>-11.15734882084077</v>
      </c>
      <c r="AW61">
        <v>1800</v>
      </c>
      <c r="AX61">
        <f t="shared" si="2"/>
        <v>-5.2321047709933642E-3</v>
      </c>
      <c r="AY61">
        <f t="shared" si="3"/>
        <v>-2.1224806931815571E-2</v>
      </c>
      <c r="AZ61" s="68">
        <f t="shared" si="4"/>
        <v>1.5992702160822207E-2</v>
      </c>
      <c r="BA61">
        <f t="shared" si="5"/>
        <v>0.99940283862955859</v>
      </c>
      <c r="BB61">
        <f t="shared" si="6"/>
        <v>0.71808616093456179</v>
      </c>
      <c r="BC61">
        <f t="shared" si="7"/>
        <v>2.5428390777729728</v>
      </c>
      <c r="BD61">
        <f t="shared" si="8"/>
        <v>3.2398786601912191</v>
      </c>
      <c r="BE61">
        <f t="shared" si="40"/>
        <v>-10.02393910664223</v>
      </c>
      <c r="BF61">
        <f t="shared" si="40"/>
        <v>-10.02393910664223</v>
      </c>
      <c r="BG61">
        <f t="shared" si="40"/>
        <v>-10.02393910664223</v>
      </c>
      <c r="BH61">
        <f t="shared" si="39"/>
        <v>-10.02393910664223</v>
      </c>
      <c r="BI61">
        <f t="shared" si="39"/>
        <v>-10.023939106642143</v>
      </c>
      <c r="BJ61">
        <f t="shared" si="39"/>
        <v>-10.023939106787513</v>
      </c>
      <c r="BK61">
        <f t="shared" si="39"/>
        <v>-10.023938863286126</v>
      </c>
      <c r="BL61">
        <f t="shared" si="9"/>
        <v>-10.024346798309347</v>
      </c>
    </row>
    <row r="62" spans="1:64" ht="12.95" customHeight="1">
      <c r="A62" s="95" t="s">
        <v>2274</v>
      </c>
      <c r="B62" s="29" t="s">
        <v>2053</v>
      </c>
      <c r="C62" s="95">
        <v>24031.482</v>
      </c>
      <c r="D62" s="95" t="s">
        <v>2084</v>
      </c>
      <c r="E62" s="12">
        <f t="shared" si="11"/>
        <v>39.999543203381442</v>
      </c>
      <c r="F62">
        <f t="shared" si="12"/>
        <v>40</v>
      </c>
      <c r="G62">
        <f t="shared" si="35"/>
        <v>-6.2000000252737664E-4</v>
      </c>
      <c r="H62">
        <f t="shared" si="36"/>
        <v>-6.2000000252737664E-4</v>
      </c>
      <c r="O62">
        <f t="shared" ca="1" si="41"/>
        <v>-0.10392733326446053</v>
      </c>
      <c r="P62">
        <f t="shared" si="16"/>
        <v>-6.1852148659642349E-3</v>
      </c>
      <c r="Q62" s="2">
        <f t="shared" si="32"/>
        <v>9012.982</v>
      </c>
      <c r="S62" s="114">
        <f t="shared" si="37"/>
        <v>0.2</v>
      </c>
      <c r="Z62">
        <f t="shared" si="18"/>
        <v>40</v>
      </c>
      <c r="AA62" s="68">
        <f t="shared" si="19"/>
        <v>-1.3259584551465432E-2</v>
      </c>
      <c r="AB62" s="68">
        <f t="shared" si="20"/>
        <v>6.4543696829738205E-3</v>
      </c>
      <c r="AC62" s="68">
        <f t="shared" si="21"/>
        <v>1.2639584548938055E-2</v>
      </c>
      <c r="AD62" s="68"/>
      <c r="AE62" s="68">
        <f t="shared" si="22"/>
        <v>3.1951819513950725E-5</v>
      </c>
      <c r="AF62">
        <f t="shared" si="23"/>
        <v>5.5652148634368582E-3</v>
      </c>
      <c r="AG62" s="92"/>
      <c r="AH62">
        <f t="shared" si="24"/>
        <v>-7.0743696855011971E-3</v>
      </c>
      <c r="AI62">
        <f t="shared" si="25"/>
        <v>1.0001090355200528</v>
      </c>
      <c r="AJ62">
        <f t="shared" si="26"/>
        <v>-0.31684216060344222</v>
      </c>
      <c r="AK62">
        <f t="shared" si="27"/>
        <v>7.1465172484321969E-4</v>
      </c>
      <c r="AL62">
        <f t="shared" si="28"/>
        <v>1.4193923713554286</v>
      </c>
      <c r="AM62">
        <f t="shared" si="29"/>
        <v>0.85900053395382858</v>
      </c>
      <c r="AN62" s="68">
        <f t="shared" si="42"/>
        <v>-11.147692855832451</v>
      </c>
      <c r="AO62" s="68">
        <f t="shared" si="42"/>
        <v>-11.147692855832451</v>
      </c>
      <c r="AP62" s="68">
        <f t="shared" si="42"/>
        <v>-11.147692855832451</v>
      </c>
      <c r="AQ62" s="68">
        <f t="shared" si="42"/>
        <v>-11.147692855832451</v>
      </c>
      <c r="AR62" s="68">
        <f t="shared" si="42"/>
        <v>-11.147692855832451</v>
      </c>
      <c r="AS62" s="68">
        <f t="shared" si="42"/>
        <v>-11.147692855841045</v>
      </c>
      <c r="AT62" s="68">
        <f t="shared" si="42"/>
        <v>-11.147692934293699</v>
      </c>
      <c r="AU62" s="68">
        <f t="shared" si="31"/>
        <v>-11.148407429456643</v>
      </c>
      <c r="AW62">
        <v>2000</v>
      </c>
      <c r="AX62">
        <f t="shared" si="2"/>
        <v>-4.8141971471955189E-3</v>
      </c>
      <c r="AY62">
        <f t="shared" si="3"/>
        <v>-2.2651633720345128E-2</v>
      </c>
      <c r="AZ62">
        <f t="shared" si="4"/>
        <v>1.7837436573149609E-2</v>
      </c>
      <c r="BA62">
        <f t="shared" si="5"/>
        <v>0.99935585204576372</v>
      </c>
      <c r="BB62">
        <f t="shared" si="6"/>
        <v>0.80079655802671368</v>
      </c>
      <c r="BC62">
        <f t="shared" si="7"/>
        <v>2.6704146166724372</v>
      </c>
      <c r="BD62">
        <f t="shared" si="8"/>
        <v>4.1658582332089642</v>
      </c>
      <c r="BE62">
        <f t="shared" si="40"/>
        <v>-9.8962842638486741</v>
      </c>
      <c r="BF62">
        <f t="shared" si="40"/>
        <v>-9.8962842638486741</v>
      </c>
      <c r="BG62">
        <f t="shared" si="40"/>
        <v>-9.8962842638486741</v>
      </c>
      <c r="BH62">
        <f t="shared" si="39"/>
        <v>-9.8962842638486741</v>
      </c>
      <c r="BI62">
        <f t="shared" si="39"/>
        <v>-9.8962842638485871</v>
      </c>
      <c r="BJ62">
        <f t="shared" si="39"/>
        <v>-9.8962842639848674</v>
      </c>
      <c r="BK62">
        <f t="shared" si="39"/>
        <v>-9.8962840523817235</v>
      </c>
      <c r="BL62">
        <f t="shared" si="9"/>
        <v>-9.8966126356789736</v>
      </c>
    </row>
    <row r="63" spans="1:64" ht="12.95" customHeight="1">
      <c r="A63" s="95" t="s">
        <v>2274</v>
      </c>
      <c r="B63" s="29" t="s">
        <v>2053</v>
      </c>
      <c r="C63" s="95">
        <v>24035.554</v>
      </c>
      <c r="D63" s="95" t="s">
        <v>2084</v>
      </c>
      <c r="E63" s="12">
        <f t="shared" si="11"/>
        <v>42.999665506992137</v>
      </c>
      <c r="F63">
        <f t="shared" si="12"/>
        <v>43</v>
      </c>
      <c r="G63">
        <f t="shared" si="35"/>
        <v>-4.5400000090012327E-4</v>
      </c>
      <c r="H63">
        <f t="shared" si="36"/>
        <v>-4.5400000090012327E-4</v>
      </c>
      <c r="O63">
        <f t="shared" ca="1" si="41"/>
        <v>-0.10390671123803071</v>
      </c>
      <c r="P63">
        <f t="shared" si="16"/>
        <v>-6.2146453552690013E-3</v>
      </c>
      <c r="Q63" s="2">
        <f t="shared" si="32"/>
        <v>9017.0540000000001</v>
      </c>
      <c r="S63" s="114">
        <f t="shared" si="37"/>
        <v>0.2</v>
      </c>
      <c r="Z63">
        <f t="shared" si="18"/>
        <v>43</v>
      </c>
      <c r="AA63" s="68">
        <f t="shared" si="19"/>
        <v>-1.3248517827450425E-2</v>
      </c>
      <c r="AB63" s="68">
        <f t="shared" si="20"/>
        <v>6.5798724712813001E-3</v>
      </c>
      <c r="AC63" s="68">
        <f t="shared" si="21"/>
        <v>1.2794517826550302E-2</v>
      </c>
      <c r="AD63" s="68"/>
      <c r="AE63" s="68">
        <f t="shared" si="22"/>
        <v>3.2739937282782697E-5</v>
      </c>
      <c r="AF63">
        <f t="shared" si="23"/>
        <v>5.760645354368878E-3</v>
      </c>
      <c r="AG63" s="92"/>
      <c r="AH63">
        <f t="shared" si="24"/>
        <v>-7.0338724721814233E-3</v>
      </c>
      <c r="AI63">
        <f t="shared" si="25"/>
        <v>1.0001076657412542</v>
      </c>
      <c r="AJ63">
        <f t="shared" si="26"/>
        <v>-0.31502388844563595</v>
      </c>
      <c r="AK63">
        <f t="shared" si="27"/>
        <v>7.1485937121558885E-4</v>
      </c>
      <c r="AL63">
        <f t="shared" si="28"/>
        <v>1.4213088005221512</v>
      </c>
      <c r="AM63">
        <f t="shared" si="29"/>
        <v>0.8606671700808588</v>
      </c>
      <c r="AN63" s="68">
        <f t="shared" si="42"/>
        <v>-11.145776634790328</v>
      </c>
      <c r="AO63" s="68">
        <f t="shared" si="42"/>
        <v>-11.145776634790328</v>
      </c>
      <c r="AP63" s="68">
        <f t="shared" si="42"/>
        <v>-11.145776634790328</v>
      </c>
      <c r="AQ63" s="68">
        <f t="shared" si="42"/>
        <v>-11.145776634790328</v>
      </c>
      <c r="AR63" s="68">
        <f t="shared" si="42"/>
        <v>-11.14577663479033</v>
      </c>
      <c r="AS63" s="68">
        <f t="shared" si="42"/>
        <v>-11.145776634798713</v>
      </c>
      <c r="AT63" s="68">
        <f t="shared" si="42"/>
        <v>-11.145776712295708</v>
      </c>
      <c r="AU63" s="68">
        <f t="shared" si="31"/>
        <v>-11.146491417017188</v>
      </c>
      <c r="AW63">
        <v>2200</v>
      </c>
      <c r="AX63">
        <f t="shared" si="2"/>
        <v>-4.6290326968316878E-3</v>
      </c>
      <c r="AY63">
        <f t="shared" si="3"/>
        <v>-2.4020865046750578E-2</v>
      </c>
      <c r="AZ63" s="68">
        <f t="shared" si="4"/>
        <v>1.939183234991889E-2</v>
      </c>
      <c r="BA63">
        <f t="shared" si="5"/>
        <v>0.99931933769167003</v>
      </c>
      <c r="BB63">
        <f t="shared" si="6"/>
        <v>0.87048599034842522</v>
      </c>
      <c r="BC63">
        <f t="shared" si="7"/>
        <v>2.7979794820790005</v>
      </c>
      <c r="BD63">
        <f t="shared" si="8"/>
        <v>5.7631167721267369</v>
      </c>
      <c r="BE63">
        <f t="shared" si="40"/>
        <v>-9.7686347612260533</v>
      </c>
      <c r="BF63">
        <f t="shared" si="40"/>
        <v>-9.7686347612260533</v>
      </c>
      <c r="BG63">
        <f t="shared" si="40"/>
        <v>-9.7686347612260533</v>
      </c>
      <c r="BH63">
        <f t="shared" si="39"/>
        <v>-9.7686347612260533</v>
      </c>
      <c r="BI63">
        <f t="shared" si="39"/>
        <v>-9.768634761225977</v>
      </c>
      <c r="BJ63">
        <f t="shared" si="39"/>
        <v>-9.7686347613389408</v>
      </c>
      <c r="BK63">
        <f t="shared" si="39"/>
        <v>-9.7686345953623057</v>
      </c>
      <c r="BL63">
        <f t="shared" si="9"/>
        <v>-9.7688784730485985</v>
      </c>
    </row>
    <row r="64" spans="1:64" ht="12.95" customHeight="1">
      <c r="A64" s="95" t="s">
        <v>2274</v>
      </c>
      <c r="B64" s="29" t="s">
        <v>2053</v>
      </c>
      <c r="C64" s="95">
        <v>24050.484</v>
      </c>
      <c r="D64" s="95" t="s">
        <v>2084</v>
      </c>
      <c r="E64" s="12">
        <f t="shared" si="11"/>
        <v>53.999622774405509</v>
      </c>
      <c r="F64">
        <f t="shared" si="12"/>
        <v>54</v>
      </c>
      <c r="G64">
        <f t="shared" si="35"/>
        <v>-5.1199999870732427E-4</v>
      </c>
      <c r="H64">
        <f t="shared" si="36"/>
        <v>-5.1199999870732427E-4</v>
      </c>
      <c r="O64">
        <f t="shared" ca="1" si="41"/>
        <v>-0.10383109714112133</v>
      </c>
      <c r="P64">
        <f t="shared" si="16"/>
        <v>-6.3224462781218899E-3</v>
      </c>
      <c r="Q64" s="2">
        <f t="shared" si="32"/>
        <v>9031.9840000000004</v>
      </c>
      <c r="S64" s="114">
        <f t="shared" si="37"/>
        <v>0.2</v>
      </c>
      <c r="Z64">
        <f t="shared" si="18"/>
        <v>54</v>
      </c>
      <c r="AA64" s="68">
        <f t="shared" si="19"/>
        <v>-1.320760960576259E-2</v>
      </c>
      <c r="AB64" s="68">
        <f t="shared" si="20"/>
        <v>6.3731633289333756E-3</v>
      </c>
      <c r="AC64" s="68">
        <f t="shared" si="21"/>
        <v>1.2695609607055265E-2</v>
      </c>
      <c r="AD64" s="68"/>
      <c r="AE64" s="68">
        <f t="shared" si="22"/>
        <v>3.2235700658950793E-5</v>
      </c>
      <c r="AF64">
        <f t="shared" si="23"/>
        <v>5.8104462794145656E-3</v>
      </c>
      <c r="AG64" s="92"/>
      <c r="AH64">
        <f t="shared" si="24"/>
        <v>-6.8851633276406999E-3</v>
      </c>
      <c r="AI64">
        <f t="shared" si="25"/>
        <v>1.0001026399063484</v>
      </c>
      <c r="AJ64">
        <f t="shared" si="26"/>
        <v>-0.30834708543035139</v>
      </c>
      <c r="AK64">
        <f t="shared" si="27"/>
        <v>7.1559826863916757E-4</v>
      </c>
      <c r="AL64">
        <f t="shared" si="28"/>
        <v>1.4283356625359296</v>
      </c>
      <c r="AM64">
        <f t="shared" si="29"/>
        <v>0.86680174354720751</v>
      </c>
      <c r="AN64" s="68">
        <f t="shared" si="42"/>
        <v>-11.138750513432251</v>
      </c>
      <c r="AO64" s="68">
        <f t="shared" si="42"/>
        <v>-11.138750513432251</v>
      </c>
      <c r="AP64" s="68">
        <f t="shared" si="42"/>
        <v>-11.138750513432251</v>
      </c>
      <c r="AQ64" s="68">
        <f t="shared" si="42"/>
        <v>-11.138750513432251</v>
      </c>
      <c r="AR64" s="68">
        <f t="shared" si="42"/>
        <v>-11.138750513432251</v>
      </c>
      <c r="AS64" s="68">
        <f t="shared" si="42"/>
        <v>-11.138750513439883</v>
      </c>
      <c r="AT64" s="68">
        <f t="shared" si="42"/>
        <v>-11.138750587423161</v>
      </c>
      <c r="AU64" s="68">
        <f t="shared" si="31"/>
        <v>-11.139466038072516</v>
      </c>
      <c r="AW64">
        <v>2400</v>
      </c>
      <c r="AX64">
        <f t="shared" si="2"/>
        <v>-4.7018554875293515E-3</v>
      </c>
      <c r="AY64">
        <f t="shared" si="3"/>
        <v>-2.5332500911031931E-2</v>
      </c>
      <c r="AZ64">
        <f t="shared" si="4"/>
        <v>2.063064542350258E-2</v>
      </c>
      <c r="BA64">
        <f t="shared" si="5"/>
        <v>0.99929388583118117</v>
      </c>
      <c r="BB64">
        <f t="shared" si="6"/>
        <v>0.9260263916415763</v>
      </c>
      <c r="BC64">
        <f t="shared" si="7"/>
        <v>2.9255364269578661</v>
      </c>
      <c r="BD64">
        <f t="shared" si="8"/>
        <v>9.2208122050480803</v>
      </c>
      <c r="BE64">
        <f t="shared" si="40"/>
        <v>-9.6409892215527169</v>
      </c>
      <c r="BF64">
        <f t="shared" si="40"/>
        <v>-9.6409892215527169</v>
      </c>
      <c r="BG64">
        <f t="shared" si="40"/>
        <v>-9.6409892215527169</v>
      </c>
      <c r="BH64">
        <f t="shared" si="39"/>
        <v>-9.6409892215527169</v>
      </c>
      <c r="BI64">
        <f t="shared" si="39"/>
        <v>-9.6409892215526618</v>
      </c>
      <c r="BJ64">
        <f t="shared" si="39"/>
        <v>-9.6409892216300364</v>
      </c>
      <c r="BK64">
        <f t="shared" si="39"/>
        <v>-9.6409891120478637</v>
      </c>
      <c r="BL64">
        <f t="shared" si="9"/>
        <v>-9.6411443104182233</v>
      </c>
    </row>
    <row r="65" spans="1:64" ht="12.95" customHeight="1">
      <c r="A65" s="95" t="s">
        <v>2235</v>
      </c>
      <c r="B65" s="29" t="s">
        <v>2053</v>
      </c>
      <c r="C65" s="95">
        <v>24065.42</v>
      </c>
      <c r="D65" s="95" t="s">
        <v>2084</v>
      </c>
      <c r="E65" s="12">
        <f t="shared" si="11"/>
        <v>65.004000654248756</v>
      </c>
      <c r="F65">
        <f t="shared" si="12"/>
        <v>65</v>
      </c>
      <c r="G65">
        <f t="shared" si="35"/>
        <v>5.429999997431878E-3</v>
      </c>
      <c r="H65">
        <f t="shared" si="36"/>
        <v>5.429999997431878E-3</v>
      </c>
      <c r="O65">
        <f t="shared" ca="1" si="41"/>
        <v>-0.10375548304421198</v>
      </c>
      <c r="P65">
        <f t="shared" si="16"/>
        <v>-6.4300729747018524E-3</v>
      </c>
      <c r="Q65" s="2">
        <f t="shared" si="32"/>
        <v>9046.9199999999983</v>
      </c>
      <c r="S65" s="114">
        <f t="shared" si="37"/>
        <v>0.2</v>
      </c>
      <c r="Z65">
        <f t="shared" si="18"/>
        <v>65</v>
      </c>
      <c r="AA65" s="68">
        <f t="shared" si="19"/>
        <v>-1.3166188013837891E-2</v>
      </c>
      <c r="AB65" s="68">
        <f t="shared" si="20"/>
        <v>1.2166115036567917E-2</v>
      </c>
      <c r="AC65" s="68">
        <f t="shared" si="21"/>
        <v>1.8596188011269769E-2</v>
      </c>
      <c r="AD65" s="68"/>
      <c r="AE65" s="68">
        <f t="shared" si="22"/>
        <v>6.9163641710098703E-5</v>
      </c>
      <c r="AF65">
        <f t="shared" si="23"/>
        <v>1.186007297213373E-2</v>
      </c>
      <c r="AG65" s="92"/>
      <c r="AH65">
        <f t="shared" si="24"/>
        <v>-6.736115039136039E-3</v>
      </c>
      <c r="AI65">
        <f t="shared" si="25"/>
        <v>1.0000976090540479</v>
      </c>
      <c r="AJ65">
        <f t="shared" si="26"/>
        <v>-0.30165512465661032</v>
      </c>
      <c r="AK65">
        <f t="shared" si="27"/>
        <v>7.163018253658536E-4</v>
      </c>
      <c r="AL65">
        <f t="shared" si="28"/>
        <v>1.435362453890072</v>
      </c>
      <c r="AM65">
        <f t="shared" si="29"/>
        <v>0.87297373410559154</v>
      </c>
      <c r="AN65" s="68">
        <f t="shared" si="42"/>
        <v>-11.131724427400357</v>
      </c>
      <c r="AO65" s="68">
        <f t="shared" si="42"/>
        <v>-11.131724427400357</v>
      </c>
      <c r="AP65" s="68">
        <f t="shared" si="42"/>
        <v>-11.131724427400357</v>
      </c>
      <c r="AQ65" s="68">
        <f t="shared" si="42"/>
        <v>-11.131724427400357</v>
      </c>
      <c r="AR65" s="68">
        <f t="shared" si="42"/>
        <v>-11.131724427400359</v>
      </c>
      <c r="AS65" s="68">
        <f t="shared" si="42"/>
        <v>-11.131724427407271</v>
      </c>
      <c r="AT65" s="68">
        <f t="shared" si="42"/>
        <v>-11.131724497862216</v>
      </c>
      <c r="AU65" s="68">
        <f t="shared" si="31"/>
        <v>-11.132440659127846</v>
      </c>
      <c r="AW65">
        <v>2600</v>
      </c>
      <c r="AX65">
        <f t="shared" si="2"/>
        <v>-5.0527840986490449E-3</v>
      </c>
      <c r="AY65">
        <f t="shared" si="3"/>
        <v>-2.6586541313189178E-2</v>
      </c>
      <c r="AZ65" s="68">
        <f t="shared" si="4"/>
        <v>2.1533757214540133E-2</v>
      </c>
      <c r="BA65">
        <f t="shared" si="5"/>
        <v>0.99927990774741215</v>
      </c>
      <c r="BB65">
        <f t="shared" si="6"/>
        <v>0.96651875190411707</v>
      </c>
      <c r="BC65">
        <f t="shared" si="7"/>
        <v>3.053088332027269</v>
      </c>
      <c r="BD65">
        <f t="shared" si="8"/>
        <v>22.583013933769802</v>
      </c>
      <c r="BE65">
        <f t="shared" si="40"/>
        <v>-9.5133462035568126</v>
      </c>
      <c r="BF65">
        <f t="shared" si="40"/>
        <v>-9.5133462035568126</v>
      </c>
      <c r="BG65">
        <f t="shared" si="40"/>
        <v>-9.5133462035568126</v>
      </c>
      <c r="BH65">
        <f t="shared" si="39"/>
        <v>-9.5133462035568126</v>
      </c>
      <c r="BI65">
        <f t="shared" si="39"/>
        <v>-9.5133462035567877</v>
      </c>
      <c r="BJ65">
        <f t="shared" si="39"/>
        <v>-9.5133462035899683</v>
      </c>
      <c r="BK65">
        <f t="shared" si="39"/>
        <v>-9.5133461575114584</v>
      </c>
      <c r="BL65">
        <f t="shared" si="9"/>
        <v>-9.5134101477878499</v>
      </c>
    </row>
    <row r="66" spans="1:64" ht="12.95" customHeight="1">
      <c r="A66" s="95" t="s">
        <v>2305</v>
      </c>
      <c r="B66" s="29" t="s">
        <v>2053</v>
      </c>
      <c r="C66" s="95">
        <v>24114.28</v>
      </c>
      <c r="D66" s="95" t="s">
        <v>2084</v>
      </c>
      <c r="E66" s="12">
        <f t="shared" si="11"/>
        <v>101.00252122262206</v>
      </c>
      <c r="F66">
        <f t="shared" si="12"/>
        <v>101</v>
      </c>
      <c r="G66">
        <f t="shared" si="35"/>
        <v>3.4219999979541171E-3</v>
      </c>
      <c r="H66">
        <f t="shared" si="36"/>
        <v>3.4219999979541171E-3</v>
      </c>
      <c r="O66">
        <f t="shared" ca="1" si="41"/>
        <v>-0.10350801872705404</v>
      </c>
      <c r="P66">
        <f t="shared" si="16"/>
        <v>-6.7810876558487164E-3</v>
      </c>
      <c r="Q66" s="2">
        <f t="shared" si="32"/>
        <v>9095.7799999999988</v>
      </c>
      <c r="S66" s="114">
        <f t="shared" si="37"/>
        <v>0.2</v>
      </c>
      <c r="Z66">
        <f t="shared" si="18"/>
        <v>101</v>
      </c>
      <c r="AA66" s="68">
        <f t="shared" si="19"/>
        <v>-1.3027127692069948E-2</v>
      </c>
      <c r="AB66" s="68">
        <f t="shared" si="20"/>
        <v>9.6680400341753493E-3</v>
      </c>
      <c r="AC66" s="68">
        <f t="shared" si="21"/>
        <v>1.6449127690024067E-2</v>
      </c>
      <c r="AD66" s="68"/>
      <c r="AE66" s="68">
        <f t="shared" si="22"/>
        <v>5.4114760352543295E-5</v>
      </c>
      <c r="AF66">
        <f t="shared" si="23"/>
        <v>1.0203087653802834E-2</v>
      </c>
      <c r="AG66" s="92"/>
      <c r="AH66">
        <f t="shared" si="24"/>
        <v>-6.2460400362212313E-3</v>
      </c>
      <c r="AI66">
        <f t="shared" si="25"/>
        <v>1.0000811124226576</v>
      </c>
      <c r="AJ66">
        <f t="shared" si="26"/>
        <v>-0.27965225478039424</v>
      </c>
      <c r="AK66">
        <f t="shared" si="27"/>
        <v>7.1835688021010214E-4</v>
      </c>
      <c r="AL66">
        <f t="shared" si="28"/>
        <v>1.4583587307448842</v>
      </c>
      <c r="AM66">
        <f t="shared" si="29"/>
        <v>0.89344075111920496</v>
      </c>
      <c r="AN66" s="68">
        <f t="shared" si="42"/>
        <v>-11.108730211424808</v>
      </c>
      <c r="AO66" s="68">
        <f t="shared" si="42"/>
        <v>-11.108730211424808</v>
      </c>
      <c r="AP66" s="68">
        <f t="shared" si="42"/>
        <v>-11.108730211424808</v>
      </c>
      <c r="AQ66" s="68">
        <f t="shared" si="42"/>
        <v>-11.108730211424808</v>
      </c>
      <c r="AR66" s="68">
        <f t="shared" si="42"/>
        <v>-11.108730211424808</v>
      </c>
      <c r="AS66" s="68">
        <f t="shared" si="42"/>
        <v>-11.108730211429609</v>
      </c>
      <c r="AT66" s="68">
        <f t="shared" si="42"/>
        <v>-11.108730270243671</v>
      </c>
      <c r="AU66" s="68">
        <f t="shared" si="31"/>
        <v>-11.10944850985438</v>
      </c>
      <c r="AW66">
        <v>2800</v>
      </c>
      <c r="AX66">
        <f t="shared" si="2"/>
        <v>-5.6964881109104332E-3</v>
      </c>
      <c r="AY66">
        <f t="shared" si="3"/>
        <v>-2.7782986253222324E-2</v>
      </c>
      <c r="AZ66">
        <f t="shared" si="4"/>
        <v>2.2086498142311891E-2</v>
      </c>
      <c r="BA66">
        <f t="shared" si="5"/>
        <v>0.99927762926241992</v>
      </c>
      <c r="BB66">
        <f t="shared" si="6"/>
        <v>0.99130738102234006</v>
      </c>
      <c r="BC66">
        <f t="shared" si="7"/>
        <v>-3.1025471479161593</v>
      </c>
      <c r="BD66">
        <f t="shared" si="8"/>
        <v>-51.215776748794191</v>
      </c>
      <c r="BE66">
        <f t="shared" si="40"/>
        <v>-9.3857042252228702</v>
      </c>
      <c r="BF66">
        <f t="shared" si="40"/>
        <v>-9.3857042252228702</v>
      </c>
      <c r="BG66">
        <f t="shared" si="40"/>
        <v>-9.3857042252228702</v>
      </c>
      <c r="BH66">
        <f t="shared" si="39"/>
        <v>-9.3857042252228702</v>
      </c>
      <c r="BI66">
        <f t="shared" si="39"/>
        <v>-9.3857042252228808</v>
      </c>
      <c r="BJ66">
        <f t="shared" si="39"/>
        <v>-9.3857042252081335</v>
      </c>
      <c r="BK66">
        <f t="shared" si="39"/>
        <v>-9.3857042456226321</v>
      </c>
      <c r="BL66">
        <f t="shared" si="9"/>
        <v>-9.3856759851574747</v>
      </c>
    </row>
    <row r="67" spans="1:64" ht="12.95" customHeight="1">
      <c r="A67" s="95" t="s">
        <v>2305</v>
      </c>
      <c r="B67" s="29" t="s">
        <v>2053</v>
      </c>
      <c r="C67" s="95">
        <v>24118.362000000001</v>
      </c>
      <c r="D67" s="95" t="s">
        <v>2084</v>
      </c>
      <c r="E67" s="12">
        <f t="shared" si="11"/>
        <v>104.01001121362033</v>
      </c>
      <c r="F67">
        <f t="shared" si="12"/>
        <v>104</v>
      </c>
      <c r="G67">
        <f t="shared" si="35"/>
        <v>1.3588000001618639E-2</v>
      </c>
      <c r="H67">
        <f t="shared" si="36"/>
        <v>1.3588000001618639E-2</v>
      </c>
      <c r="O67">
        <f t="shared" ca="1" si="41"/>
        <v>-0.10348739670062421</v>
      </c>
      <c r="P67">
        <f t="shared" si="16"/>
        <v>-6.8102546459142656E-3</v>
      </c>
      <c r="Q67" s="2">
        <f t="shared" si="32"/>
        <v>9099.862000000001</v>
      </c>
      <c r="S67" s="114">
        <f t="shared" si="37"/>
        <v>0.2</v>
      </c>
      <c r="Z67">
        <f t="shared" si="18"/>
        <v>104</v>
      </c>
      <c r="AA67" s="68">
        <f t="shared" si="19"/>
        <v>-1.301530281415101E-2</v>
      </c>
      <c r="AB67" s="68">
        <f t="shared" si="20"/>
        <v>1.979304816985538E-2</v>
      </c>
      <c r="AC67" s="68">
        <f t="shared" si="21"/>
        <v>2.6603302815769649E-2</v>
      </c>
      <c r="AD67" s="68"/>
      <c r="AE67" s="68">
        <f t="shared" si="22"/>
        <v>1.4154714414150746E-4</v>
      </c>
      <c r="AF67">
        <f t="shared" si="23"/>
        <v>2.0398254647532903E-2</v>
      </c>
      <c r="AG67" s="92"/>
      <c r="AH67">
        <f t="shared" si="24"/>
        <v>-6.2050481682367434E-3</v>
      </c>
      <c r="AI67">
        <f t="shared" si="25"/>
        <v>1.0000797356713713</v>
      </c>
      <c r="AJ67">
        <f t="shared" si="26"/>
        <v>-0.27781187893562986</v>
      </c>
      <c r="AK67">
        <f t="shared" si="27"/>
        <v>7.1851099863923999E-4</v>
      </c>
      <c r="AL67">
        <f t="shared" si="28"/>
        <v>1.4602750528860258</v>
      </c>
      <c r="AM67">
        <f t="shared" si="29"/>
        <v>0.89516522799380072</v>
      </c>
      <c r="AN67" s="68">
        <f t="shared" si="42"/>
        <v>-11.106814043890411</v>
      </c>
      <c r="AO67" s="68">
        <f t="shared" si="42"/>
        <v>-11.106814043890411</v>
      </c>
      <c r="AP67" s="68">
        <f t="shared" si="42"/>
        <v>-11.106814043890411</v>
      </c>
      <c r="AQ67" s="68">
        <f t="shared" si="42"/>
        <v>-11.106814043890411</v>
      </c>
      <c r="AR67" s="68">
        <f t="shared" si="42"/>
        <v>-11.106814043890413</v>
      </c>
      <c r="AS67" s="68">
        <f t="shared" si="42"/>
        <v>-11.106814043895055</v>
      </c>
      <c r="AT67" s="68">
        <f t="shared" si="42"/>
        <v>-11.106814101733082</v>
      </c>
      <c r="AU67" s="68">
        <f t="shared" si="31"/>
        <v>-11.107532497414924</v>
      </c>
      <c r="AW67">
        <v>3000</v>
      </c>
      <c r="AX67">
        <f t="shared" si="2"/>
        <v>-6.6419520312049965E-3</v>
      </c>
      <c r="AY67">
        <f t="shared" si="3"/>
        <v>-2.8921835731131367E-2</v>
      </c>
      <c r="AZ67" s="68">
        <f t="shared" si="4"/>
        <v>2.2279883699926371E-2</v>
      </c>
      <c r="BA67">
        <f t="shared" si="5"/>
        <v>0.99928708718254</v>
      </c>
      <c r="BB67">
        <f t="shared" si="6"/>
        <v>0.999990328606298</v>
      </c>
      <c r="BC67">
        <f t="shared" si="7"/>
        <v>-2.9749964030426574</v>
      </c>
      <c r="BD67">
        <f t="shared" si="8"/>
        <v>-11.977293209513027</v>
      </c>
      <c r="BE67">
        <f t="shared" si="40"/>
        <v>-9.2580617877400471</v>
      </c>
      <c r="BF67">
        <f t="shared" si="40"/>
        <v>-9.2580617877400471</v>
      </c>
      <c r="BG67">
        <f t="shared" si="40"/>
        <v>-9.2580617877400471</v>
      </c>
      <c r="BH67">
        <f t="shared" si="39"/>
        <v>-9.2580617877400471</v>
      </c>
      <c r="BI67">
        <f t="shared" si="39"/>
        <v>-9.2580617877400897</v>
      </c>
      <c r="BJ67">
        <f t="shared" si="39"/>
        <v>-9.2580617876790789</v>
      </c>
      <c r="BK67">
        <f t="shared" si="39"/>
        <v>-9.2580618732621964</v>
      </c>
      <c r="BL67">
        <f t="shared" si="9"/>
        <v>-9.2579418225270995</v>
      </c>
    </row>
    <row r="68" spans="1:64" ht="12.95" customHeight="1">
      <c r="A68" s="95" t="s">
        <v>2274</v>
      </c>
      <c r="B68" s="29" t="s">
        <v>2053</v>
      </c>
      <c r="C68" s="95">
        <v>24134.639999999999</v>
      </c>
      <c r="D68" s="95" t="s">
        <v>2084</v>
      </c>
      <c r="E68" s="12">
        <f t="shared" si="11"/>
        <v>116.00313274067553</v>
      </c>
      <c r="F68">
        <f t="shared" si="12"/>
        <v>116</v>
      </c>
      <c r="G68">
        <f t="shared" si="35"/>
        <v>4.2519999988144264E-3</v>
      </c>
      <c r="H68">
        <f t="shared" si="36"/>
        <v>4.2519999988144264E-3</v>
      </c>
      <c r="O68">
        <f t="shared" ca="1" si="41"/>
        <v>-0.10340490859490489</v>
      </c>
      <c r="P68">
        <f t="shared" si="16"/>
        <v>-6.9267930163866799E-3</v>
      </c>
      <c r="Q68" s="2">
        <f t="shared" si="32"/>
        <v>9116.14</v>
      </c>
      <c r="S68" s="114">
        <f t="shared" si="37"/>
        <v>0.2</v>
      </c>
      <c r="Z68">
        <f t="shared" si="18"/>
        <v>116</v>
      </c>
      <c r="AA68" s="68">
        <f t="shared" si="19"/>
        <v>-1.2967647954355156E-2</v>
      </c>
      <c r="AB68" s="68">
        <f t="shared" si="20"/>
        <v>1.0292854936782902E-2</v>
      </c>
      <c r="AC68" s="68">
        <f t="shared" si="21"/>
        <v>1.7219647953169583E-2</v>
      </c>
      <c r="AD68" s="68"/>
      <c r="AE68" s="68">
        <f t="shared" si="22"/>
        <v>5.9303255126219485E-5</v>
      </c>
      <c r="AF68">
        <f t="shared" si="23"/>
        <v>1.1178793015201107E-2</v>
      </c>
      <c r="AG68" s="92"/>
      <c r="AH68">
        <f t="shared" si="24"/>
        <v>-6.0408549379684755E-3</v>
      </c>
      <c r="AI68">
        <f t="shared" si="25"/>
        <v>1.0000742258266282</v>
      </c>
      <c r="AJ68">
        <f t="shared" si="26"/>
        <v>-0.27044029195168034</v>
      </c>
      <c r="AK68">
        <f t="shared" si="27"/>
        <v>7.1910107712055981E-4</v>
      </c>
      <c r="AL68">
        <f t="shared" si="28"/>
        <v>1.467940288672527</v>
      </c>
      <c r="AM68">
        <f t="shared" si="29"/>
        <v>0.90209280349512277</v>
      </c>
      <c r="AN68" s="68">
        <f t="shared" si="42"/>
        <v>-11.099149400139783</v>
      </c>
      <c r="AO68" s="68">
        <f t="shared" si="42"/>
        <v>-11.099149400139783</v>
      </c>
      <c r="AP68" s="68">
        <f t="shared" si="42"/>
        <v>-11.099149400139783</v>
      </c>
      <c r="AQ68" s="68">
        <f t="shared" si="42"/>
        <v>-11.099149400139783</v>
      </c>
      <c r="AR68" s="68">
        <f t="shared" si="42"/>
        <v>-11.099149400139785</v>
      </c>
      <c r="AS68" s="68">
        <f t="shared" si="42"/>
        <v>-11.099149400143816</v>
      </c>
      <c r="AT68" s="68">
        <f t="shared" si="42"/>
        <v>-11.099149454069357</v>
      </c>
      <c r="AU68" s="68">
        <f t="shared" si="31"/>
        <v>-11.099868447657101</v>
      </c>
      <c r="AW68">
        <v>3200</v>
      </c>
      <c r="AX68">
        <f t="shared" si="2"/>
        <v>-7.8923303092215749E-3</v>
      </c>
      <c r="AY68">
        <f t="shared" si="3"/>
        <v>-3.000308974691631E-2</v>
      </c>
      <c r="AZ68">
        <f t="shared" si="4"/>
        <v>2.2110759437694735E-2</v>
      </c>
      <c r="BA68">
        <f t="shared" si="5"/>
        <v>0.99930812871924823</v>
      </c>
      <c r="BB68">
        <f t="shared" si="6"/>
        <v>0.99242580718242246</v>
      </c>
      <c r="BC68">
        <f t="shared" si="7"/>
        <v>-2.8474417598529027</v>
      </c>
      <c r="BD68">
        <f t="shared" si="8"/>
        <v>-6.7501354306193537</v>
      </c>
      <c r="BE68">
        <f t="shared" si="40"/>
        <v>-9.1304173997146894</v>
      </c>
      <c r="BF68">
        <f t="shared" si="40"/>
        <v>-9.1304173997146894</v>
      </c>
      <c r="BG68">
        <f t="shared" si="40"/>
        <v>-9.1304173997146894</v>
      </c>
      <c r="BH68">
        <f t="shared" si="39"/>
        <v>-9.1304173997146894</v>
      </c>
      <c r="BI68">
        <f t="shared" si="39"/>
        <v>-9.1304173997147586</v>
      </c>
      <c r="BJ68">
        <f t="shared" si="39"/>
        <v>-9.1304173996143057</v>
      </c>
      <c r="BK68">
        <f t="shared" si="39"/>
        <v>-9.1304175448138114</v>
      </c>
      <c r="BL68">
        <f t="shared" si="9"/>
        <v>-9.1302076598967261</v>
      </c>
    </row>
    <row r="69" spans="1:64" ht="12.95" customHeight="1">
      <c r="A69" s="95" t="s">
        <v>2314</v>
      </c>
      <c r="B69" s="29" t="s">
        <v>2053</v>
      </c>
      <c r="C69" s="95">
        <v>24152.284</v>
      </c>
      <c r="D69" s="95" t="s">
        <v>2084</v>
      </c>
      <c r="E69" s="12">
        <f t="shared" si="11"/>
        <v>129.0026803646702</v>
      </c>
      <c r="F69">
        <f t="shared" si="12"/>
        <v>129</v>
      </c>
      <c r="G69">
        <f t="shared" si="35"/>
        <v>3.6379999983182643E-3</v>
      </c>
      <c r="H69">
        <f t="shared" si="36"/>
        <v>3.6379999983182643E-3</v>
      </c>
      <c r="O69">
        <f t="shared" ca="1" si="41"/>
        <v>-0.10331554648037564</v>
      </c>
      <c r="P69">
        <f t="shared" si="16"/>
        <v>-7.052808936166919E-3</v>
      </c>
      <c r="Q69" s="2">
        <f t="shared" si="32"/>
        <v>9133.7839999999997</v>
      </c>
      <c r="S69" s="114">
        <f t="shared" si="37"/>
        <v>0.2</v>
      </c>
      <c r="Z69">
        <f t="shared" si="18"/>
        <v>129</v>
      </c>
      <c r="AA69" s="68">
        <f t="shared" si="19"/>
        <v>-1.2915388731239437E-2</v>
      </c>
      <c r="AB69" s="68">
        <f t="shared" si="20"/>
        <v>9.5005797933907822E-3</v>
      </c>
      <c r="AC69" s="68">
        <f t="shared" si="21"/>
        <v>1.6553388729557701E-2</v>
      </c>
      <c r="AD69" s="68"/>
      <c r="AE69" s="68">
        <f t="shared" si="22"/>
        <v>5.4802935686369587E-5</v>
      </c>
      <c r="AF69">
        <f t="shared" si="23"/>
        <v>1.0690808934485183E-2</v>
      </c>
      <c r="AG69" s="92"/>
      <c r="AH69">
        <f t="shared" si="24"/>
        <v>-5.8625797950725188E-3</v>
      </c>
      <c r="AI69">
        <f t="shared" si="25"/>
        <v>1.0000682519854653</v>
      </c>
      <c r="AJ69">
        <f t="shared" si="26"/>
        <v>-0.26243658038681256</v>
      </c>
      <c r="AK69">
        <f t="shared" si="27"/>
        <v>7.1969264199005711E-4</v>
      </c>
      <c r="AL69">
        <f t="shared" si="28"/>
        <v>1.4762441987554529</v>
      </c>
      <c r="AM69">
        <f t="shared" si="29"/>
        <v>0.9096518563933923</v>
      </c>
      <c r="AN69" s="68">
        <f t="shared" si="42"/>
        <v>-11.090846083749286</v>
      </c>
      <c r="AO69" s="68">
        <f t="shared" si="42"/>
        <v>-11.090846083749286</v>
      </c>
      <c r="AP69" s="68">
        <f t="shared" si="42"/>
        <v>-11.090846083749286</v>
      </c>
      <c r="AQ69" s="68">
        <f t="shared" si="42"/>
        <v>-11.090846083749286</v>
      </c>
      <c r="AR69" s="68">
        <f t="shared" si="42"/>
        <v>-11.090846083749286</v>
      </c>
      <c r="AS69" s="68">
        <f t="shared" si="42"/>
        <v>-11.090846083752702</v>
      </c>
      <c r="AT69" s="68">
        <f t="shared" si="42"/>
        <v>-11.090846133425433</v>
      </c>
      <c r="AU69" s="68">
        <f t="shared" si="31"/>
        <v>-11.091565727086127</v>
      </c>
      <c r="AW69">
        <v>3400</v>
      </c>
      <c r="AX69">
        <f t="shared" si="2"/>
        <v>-9.444895717377895E-3</v>
      </c>
      <c r="AY69">
        <f t="shared" si="3"/>
        <v>-3.1026748300577153E-2</v>
      </c>
      <c r="AZ69" s="68">
        <f t="shared" si="4"/>
        <v>2.1581852583199258E-2</v>
      </c>
      <c r="BA69">
        <f t="shared" si="5"/>
        <v>0.99934041389366968</v>
      </c>
      <c r="BB69">
        <f t="shared" si="6"/>
        <v>0.96873452219094436</v>
      </c>
      <c r="BC69">
        <f t="shared" si="7"/>
        <v>-2.7198803005150234</v>
      </c>
      <c r="BD69">
        <f t="shared" si="8"/>
        <v>-4.6720745541235011</v>
      </c>
      <c r="BE69">
        <f t="shared" si="40"/>
        <v>-9.0027696012661718</v>
      </c>
      <c r="BF69">
        <f t="shared" si="40"/>
        <v>-9.0027696012661718</v>
      </c>
      <c r="BG69">
        <f t="shared" si="40"/>
        <v>-9.0027696012661718</v>
      </c>
      <c r="BH69">
        <f t="shared" si="39"/>
        <v>-9.0027696012661718</v>
      </c>
      <c r="BI69">
        <f t="shared" si="39"/>
        <v>-9.002769601266257</v>
      </c>
      <c r="BJ69">
        <f t="shared" si="39"/>
        <v>-9.0027696011373948</v>
      </c>
      <c r="BK69">
        <f t="shared" si="39"/>
        <v>-9.0027697965333289</v>
      </c>
      <c r="BL69">
        <f t="shared" si="9"/>
        <v>-9.0024734972663509</v>
      </c>
    </row>
    <row r="70" spans="1:64" ht="12.95" customHeight="1">
      <c r="A70" s="95" t="s">
        <v>2274</v>
      </c>
      <c r="B70" s="29" t="s">
        <v>2053</v>
      </c>
      <c r="C70" s="95">
        <v>24152.284</v>
      </c>
      <c r="D70" s="95" t="s">
        <v>2084</v>
      </c>
      <c r="E70" s="12">
        <f t="shared" si="11"/>
        <v>129.0026803646702</v>
      </c>
      <c r="F70">
        <f t="shared" si="12"/>
        <v>129</v>
      </c>
      <c r="G70">
        <f t="shared" si="35"/>
        <v>3.6379999983182643E-3</v>
      </c>
      <c r="H70">
        <f t="shared" si="36"/>
        <v>3.6379999983182643E-3</v>
      </c>
      <c r="O70">
        <f t="shared" ca="1" si="41"/>
        <v>-0.10331554648037564</v>
      </c>
      <c r="P70">
        <f t="shared" si="16"/>
        <v>-7.052808936166919E-3</v>
      </c>
      <c r="Q70" s="2">
        <f t="shared" si="32"/>
        <v>9133.7839999999997</v>
      </c>
      <c r="S70" s="114">
        <f t="shared" si="37"/>
        <v>0.2</v>
      </c>
      <c r="Z70">
        <f t="shared" si="18"/>
        <v>129</v>
      </c>
      <c r="AA70" s="68">
        <f t="shared" si="19"/>
        <v>-1.2915388731239437E-2</v>
      </c>
      <c r="AB70" s="68">
        <f t="shared" si="20"/>
        <v>9.5005797933907822E-3</v>
      </c>
      <c r="AC70" s="68">
        <f t="shared" si="21"/>
        <v>1.6553388729557701E-2</v>
      </c>
      <c r="AD70" s="68"/>
      <c r="AE70" s="68">
        <f t="shared" si="22"/>
        <v>5.4802935686369587E-5</v>
      </c>
      <c r="AF70">
        <f t="shared" si="23"/>
        <v>1.0690808934485183E-2</v>
      </c>
      <c r="AG70" s="92"/>
      <c r="AH70">
        <f t="shared" si="24"/>
        <v>-5.8625797950725188E-3</v>
      </c>
      <c r="AI70">
        <f t="shared" si="25"/>
        <v>1.0000682519854653</v>
      </c>
      <c r="AJ70">
        <f t="shared" si="26"/>
        <v>-0.26243658038681256</v>
      </c>
      <c r="AK70">
        <f t="shared" si="27"/>
        <v>7.1969264199005711E-4</v>
      </c>
      <c r="AL70">
        <f t="shared" si="28"/>
        <v>1.4762441987554529</v>
      </c>
      <c r="AM70">
        <f t="shared" si="29"/>
        <v>0.9096518563933923</v>
      </c>
      <c r="AN70" s="68">
        <f t="shared" si="42"/>
        <v>-11.090846083749286</v>
      </c>
      <c r="AO70" s="68">
        <f t="shared" si="42"/>
        <v>-11.090846083749286</v>
      </c>
      <c r="AP70" s="68">
        <f t="shared" si="42"/>
        <v>-11.090846083749286</v>
      </c>
      <c r="AQ70" s="68">
        <f t="shared" si="42"/>
        <v>-11.090846083749286</v>
      </c>
      <c r="AR70" s="68">
        <f t="shared" si="42"/>
        <v>-11.090846083749286</v>
      </c>
      <c r="AS70" s="68">
        <f t="shared" si="42"/>
        <v>-11.090846083752702</v>
      </c>
      <c r="AT70" s="68">
        <f t="shared" si="42"/>
        <v>-11.090846133425433</v>
      </c>
      <c r="AU70" s="68">
        <f t="shared" si="31"/>
        <v>-11.091565727086127</v>
      </c>
      <c r="AW70">
        <v>3600</v>
      </c>
      <c r="AX70">
        <f t="shared" si="2"/>
        <v>-1.12910819492161E-2</v>
      </c>
      <c r="AY70">
        <f t="shared" si="3"/>
        <v>-3.1992811392113893E-2</v>
      </c>
      <c r="AZ70">
        <f t="shared" si="4"/>
        <v>2.0701729442897793E-2</v>
      </c>
      <c r="BA70">
        <f t="shared" si="5"/>
        <v>0.99938342089099674</v>
      </c>
      <c r="BB70">
        <f t="shared" si="6"/>
        <v>0.92929786958792482</v>
      </c>
      <c r="BC70">
        <f t="shared" si="7"/>
        <v>-2.59230921711884</v>
      </c>
      <c r="BD70">
        <f t="shared" si="8"/>
        <v>-3.5490965065725937</v>
      </c>
      <c r="BE70">
        <f t="shared" si="40"/>
        <v>-8.8751169876266349</v>
      </c>
      <c r="BF70">
        <f t="shared" si="40"/>
        <v>-8.8751169876266349</v>
      </c>
      <c r="BG70">
        <f t="shared" si="40"/>
        <v>-8.8751169876266349</v>
      </c>
      <c r="BH70">
        <f t="shared" si="39"/>
        <v>-8.8751169876266349</v>
      </c>
      <c r="BI70">
        <f t="shared" si="39"/>
        <v>-8.875116987626722</v>
      </c>
      <c r="BJ70">
        <f t="shared" si="39"/>
        <v>-8.8751169874831444</v>
      </c>
      <c r="BK70">
        <f t="shared" si="39"/>
        <v>-8.8751172203988133</v>
      </c>
      <c r="BL70">
        <f t="shared" si="9"/>
        <v>-8.8747393346359775</v>
      </c>
    </row>
    <row r="71" spans="1:64" ht="12.95" customHeight="1">
      <c r="A71" s="95" t="s">
        <v>2317</v>
      </c>
      <c r="B71" s="29" t="s">
        <v>2053</v>
      </c>
      <c r="C71" s="95">
        <v>24179.43</v>
      </c>
      <c r="D71" s="95" t="s">
        <v>2084</v>
      </c>
      <c r="E71" s="12">
        <f t="shared" si="11"/>
        <v>149.00300454291565</v>
      </c>
      <c r="F71">
        <f t="shared" si="12"/>
        <v>149</v>
      </c>
      <c r="G71">
        <f t="shared" si="35"/>
        <v>4.0779999981168658E-3</v>
      </c>
      <c r="H71">
        <f t="shared" si="36"/>
        <v>4.0779999981168658E-3</v>
      </c>
      <c r="O71">
        <f t="shared" ca="1" si="41"/>
        <v>-0.10317806630417678</v>
      </c>
      <c r="P71">
        <f t="shared" si="16"/>
        <v>-7.2462044194201453E-3</v>
      </c>
      <c r="Q71" s="2">
        <f t="shared" si="32"/>
        <v>9160.93</v>
      </c>
      <c r="S71" s="114">
        <f t="shared" si="37"/>
        <v>0.2</v>
      </c>
      <c r="Z71">
        <f t="shared" si="18"/>
        <v>149</v>
      </c>
      <c r="AA71" s="68">
        <f t="shared" si="19"/>
        <v>-1.2833731916496897E-2</v>
      </c>
      <c r="AB71" s="68">
        <f t="shared" si="20"/>
        <v>9.6655274951936172E-3</v>
      </c>
      <c r="AC71" s="68">
        <f t="shared" si="21"/>
        <v>1.6911731914613762E-2</v>
      </c>
      <c r="AD71" s="68"/>
      <c r="AE71" s="68">
        <f t="shared" si="22"/>
        <v>5.7201335270353137E-5</v>
      </c>
      <c r="AF71">
        <f t="shared" si="23"/>
        <v>1.1324204417537011E-2</v>
      </c>
      <c r="AG71" s="92"/>
      <c r="AH71">
        <f t="shared" si="24"/>
        <v>-5.5875274970767514E-3</v>
      </c>
      <c r="AI71">
        <f t="shared" si="25"/>
        <v>1.0000590525549324</v>
      </c>
      <c r="AJ71">
        <f t="shared" si="26"/>
        <v>-0.25008822369479283</v>
      </c>
      <c r="AK71">
        <f t="shared" si="27"/>
        <v>7.205058141406803E-4</v>
      </c>
      <c r="AL71">
        <f t="shared" si="28"/>
        <v>1.4890192512206426</v>
      </c>
      <c r="AM71">
        <f t="shared" si="29"/>
        <v>0.92139322864933693</v>
      </c>
      <c r="AN71" s="68">
        <f t="shared" ref="AN71:AT80" si="43">$AU71+$AB$7*SIN(AO71)</f>
        <v>-11.078071847742409</v>
      </c>
      <c r="AO71" s="68">
        <f t="shared" si="43"/>
        <v>-11.078071847742409</v>
      </c>
      <c r="AP71" s="68">
        <f t="shared" si="43"/>
        <v>-11.078071847742409</v>
      </c>
      <c r="AQ71" s="68">
        <f t="shared" si="43"/>
        <v>-11.078071847742409</v>
      </c>
      <c r="AR71" s="68">
        <f t="shared" si="43"/>
        <v>-11.078071847742409</v>
      </c>
      <c r="AS71" s="68">
        <f t="shared" si="43"/>
        <v>-11.078071847744976</v>
      </c>
      <c r="AT71" s="68">
        <f t="shared" si="43"/>
        <v>-11.078071890848566</v>
      </c>
      <c r="AU71" s="68">
        <f t="shared" si="31"/>
        <v>-11.07879231082309</v>
      </c>
      <c r="AW71">
        <v>3800</v>
      </c>
      <c r="AX71">
        <f t="shared" ref="AX71:AX124" si="44">AB$3+AB$4*AW71+AB$5*AW71^2+AZ71</f>
        <v>-1.3416619860287835E-2</v>
      </c>
      <c r="AY71">
        <f t="shared" ref="AY71:AY124" si="45">AB$3+AB$4*AW71+AB$5*AW71^2</f>
        <v>-3.2901279021526536E-2</v>
      </c>
      <c r="AZ71" s="68">
        <f t="shared" ref="AZ71:AZ124" si="46">$AB$6*($AB$11/BA71*BB71+$AB$12)</f>
        <v>1.9484659161238701E-2</v>
      </c>
      <c r="BA71">
        <f t="shared" ref="BA71:BA124" si="47">1+$AB$7*COS(BC71)</f>
        <v>0.9994364542894405</v>
      </c>
      <c r="BB71">
        <f t="shared" ref="BB71:BB124" si="48">SIN(BC71+RADIANS($AB$9))</f>
        <v>0.87475201991630958</v>
      </c>
      <c r="BC71">
        <f t="shared" ref="BC71:BC124" si="49">2*ATAN(BD71)</f>
        <v>-2.4647258570329349</v>
      </c>
      <c r="BD71">
        <f t="shared" ref="BD71:BD124" si="50">SQRT((1+$AB$7)/(1-$AB$7))*TAN(BE71/2)</f>
        <v>-2.8411090775714927</v>
      </c>
      <c r="BE71">
        <f t="shared" si="40"/>
        <v>-8.7474582318721357</v>
      </c>
      <c r="BF71">
        <f t="shared" si="40"/>
        <v>-8.7474582318721357</v>
      </c>
      <c r="BG71">
        <f t="shared" si="40"/>
        <v>-8.7474582318721357</v>
      </c>
      <c r="BH71">
        <f t="shared" si="39"/>
        <v>-8.7474582318721357</v>
      </c>
      <c r="BI71">
        <f t="shared" si="39"/>
        <v>-8.7474582318722174</v>
      </c>
      <c r="BJ71">
        <f t="shared" si="39"/>
        <v>-8.7474582317283822</v>
      </c>
      <c r="BK71">
        <f t="shared" si="39"/>
        <v>-8.7474584870526293</v>
      </c>
      <c r="BL71">
        <f t="shared" ref="BL71:BL124" si="51">RADIANS($AB$9)+$AB$18*(AW71-AB$15)</f>
        <v>-8.7470051720056023</v>
      </c>
    </row>
    <row r="72" spans="1:64" ht="12.95" customHeight="1">
      <c r="A72" s="95" t="s">
        <v>2317</v>
      </c>
      <c r="B72" s="29" t="s">
        <v>2053</v>
      </c>
      <c r="C72" s="95">
        <v>24228.294999999998</v>
      </c>
      <c r="D72" s="95" t="s">
        <v>2084</v>
      </c>
      <c r="E72" s="12">
        <f t="shared" si="11"/>
        <v>185.00520895498008</v>
      </c>
      <c r="F72">
        <f t="shared" si="12"/>
        <v>185</v>
      </c>
      <c r="G72">
        <f t="shared" si="35"/>
        <v>7.0699999960197601E-3</v>
      </c>
      <c r="H72">
        <f t="shared" si="36"/>
        <v>7.0699999960197601E-3</v>
      </c>
      <c r="O72">
        <f t="shared" ca="1" si="41"/>
        <v>-0.10293060198701884</v>
      </c>
      <c r="P72">
        <f t="shared" si="16"/>
        <v>-7.592864883630427E-3</v>
      </c>
      <c r="Q72" s="2">
        <f t="shared" si="32"/>
        <v>9209.7949999999983</v>
      </c>
      <c r="S72" s="114">
        <f t="shared" si="37"/>
        <v>0.2</v>
      </c>
      <c r="Z72">
        <f t="shared" si="18"/>
        <v>185</v>
      </c>
      <c r="AA72" s="68">
        <f t="shared" si="19"/>
        <v>-1.2683037277193752E-2</v>
      </c>
      <c r="AB72" s="68">
        <f t="shared" si="20"/>
        <v>1.2160172389583085E-2</v>
      </c>
      <c r="AC72" s="68">
        <f t="shared" si="21"/>
        <v>1.9753037273213512E-2</v>
      </c>
      <c r="AD72" s="68"/>
      <c r="AE72" s="68">
        <f t="shared" si="22"/>
        <v>7.8036496303392463E-5</v>
      </c>
      <c r="AF72">
        <f t="shared" si="23"/>
        <v>1.4662864879650187E-2</v>
      </c>
      <c r="AG72" s="92"/>
      <c r="AH72">
        <f t="shared" si="24"/>
        <v>-5.0901723935633247E-3</v>
      </c>
      <c r="AI72">
        <f t="shared" si="25"/>
        <v>1.000042470731499</v>
      </c>
      <c r="AJ72">
        <f t="shared" si="26"/>
        <v>-0.22776026519397435</v>
      </c>
      <c r="AK72">
        <f t="shared" si="27"/>
        <v>7.2167310426571568E-4</v>
      </c>
      <c r="AL72">
        <f t="shared" si="28"/>
        <v>1.5120137529191282</v>
      </c>
      <c r="AM72">
        <f t="shared" si="29"/>
        <v>0.94287981326044901</v>
      </c>
      <c r="AN72" s="68">
        <f t="shared" si="43"/>
        <v>-11.05507851928261</v>
      </c>
      <c r="AO72" s="68">
        <f t="shared" si="43"/>
        <v>-11.05507851928261</v>
      </c>
      <c r="AP72" s="68">
        <f t="shared" si="43"/>
        <v>-11.05507851928261</v>
      </c>
      <c r="AQ72" s="68">
        <f t="shared" si="43"/>
        <v>-11.05507851928261</v>
      </c>
      <c r="AR72" s="68">
        <f t="shared" si="43"/>
        <v>-11.05507851928261</v>
      </c>
      <c r="AS72" s="68">
        <f t="shared" si="43"/>
        <v>-11.055078519283951</v>
      </c>
      <c r="AT72" s="68">
        <f t="shared" si="43"/>
        <v>-11.05507855049501</v>
      </c>
      <c r="AU72" s="68">
        <f t="shared" si="31"/>
        <v>-11.055800161549621</v>
      </c>
      <c r="AW72">
        <v>4000</v>
      </c>
      <c r="AX72">
        <f t="shared" si="44"/>
        <v>-1.580176534631518E-2</v>
      </c>
      <c r="AY72">
        <f t="shared" si="45"/>
        <v>-3.3752151188815069E-2</v>
      </c>
      <c r="AZ72">
        <f t="shared" si="46"/>
        <v>1.7950385842499889E-2</v>
      </c>
      <c r="BA72">
        <f t="shared" si="47"/>
        <v>0.99949865604716848</v>
      </c>
      <c r="BB72">
        <f t="shared" si="48"/>
        <v>0.80597796612579153</v>
      </c>
      <c r="BC72">
        <f t="shared" si="49"/>
        <v>-2.3371277658306826</v>
      </c>
      <c r="BD72">
        <f t="shared" si="50"/>
        <v>-2.3505783660868111</v>
      </c>
      <c r="BE72">
        <f t="shared" si="40"/>
        <v>-8.6197921064251215</v>
      </c>
      <c r="BF72">
        <f t="shared" si="40"/>
        <v>-8.6197921064251215</v>
      </c>
      <c r="BG72">
        <f t="shared" si="40"/>
        <v>-8.6197921064251215</v>
      </c>
      <c r="BH72">
        <f t="shared" si="39"/>
        <v>-8.6197921064251215</v>
      </c>
      <c r="BI72">
        <f t="shared" si="39"/>
        <v>-8.6197921064251855</v>
      </c>
      <c r="BJ72">
        <f t="shared" si="39"/>
        <v>-8.619792106294323</v>
      </c>
      <c r="BK72">
        <f t="shared" si="39"/>
        <v>-8.6197923674617858</v>
      </c>
      <c r="BL72">
        <f t="shared" si="51"/>
        <v>-8.6192710093752272</v>
      </c>
    </row>
    <row r="73" spans="1:64" ht="12.95" customHeight="1">
      <c r="A73" s="95" t="s">
        <v>2305</v>
      </c>
      <c r="B73" s="29" t="s">
        <v>2053</v>
      </c>
      <c r="C73" s="95">
        <v>24251.366000000002</v>
      </c>
      <c r="D73" s="95" t="s">
        <v>2084</v>
      </c>
      <c r="E73" s="12">
        <f t="shared" si="11"/>
        <v>202.00320052340123</v>
      </c>
      <c r="F73">
        <f t="shared" si="12"/>
        <v>202</v>
      </c>
      <c r="G73">
        <f t="shared" si="35"/>
        <v>4.3440000008558854E-3</v>
      </c>
      <c r="H73">
        <f t="shared" si="36"/>
        <v>4.3440000008558854E-3</v>
      </c>
      <c r="O73">
        <f t="shared" ca="1" si="41"/>
        <v>-0.10281374383724982</v>
      </c>
      <c r="P73">
        <f t="shared" si="16"/>
        <v>-7.7559169895042197E-3</v>
      </c>
      <c r="Q73" s="2">
        <f t="shared" si="32"/>
        <v>9232.8660000000018</v>
      </c>
      <c r="S73" s="114">
        <f t="shared" si="37"/>
        <v>0.2</v>
      </c>
      <c r="Z73">
        <f t="shared" si="18"/>
        <v>202</v>
      </c>
      <c r="AA73" s="68">
        <f t="shared" si="19"/>
        <v>-1.2610278578788318E-2</v>
      </c>
      <c r="AB73" s="68">
        <f t="shared" si="20"/>
        <v>9.1983615901399841E-3</v>
      </c>
      <c r="AC73" s="68">
        <f t="shared" si="21"/>
        <v>1.6954278579644204E-2</v>
      </c>
      <c r="AD73" s="68"/>
      <c r="AE73" s="68">
        <f t="shared" si="22"/>
        <v>5.7489512431236466E-5</v>
      </c>
      <c r="AF73">
        <f t="shared" si="23"/>
        <v>1.2099916990360105E-2</v>
      </c>
      <c r="AG73" s="92"/>
      <c r="AH73">
        <f t="shared" si="24"/>
        <v>-4.8543615892840978E-3</v>
      </c>
      <c r="AI73">
        <f t="shared" si="25"/>
        <v>1.0000346322751987</v>
      </c>
      <c r="AJ73">
        <f t="shared" si="26"/>
        <v>-0.21717418171417788</v>
      </c>
      <c r="AK73">
        <f t="shared" si="27"/>
        <v>7.2209171022047879E-4</v>
      </c>
      <c r="AL73">
        <f t="shared" si="28"/>
        <v>1.5228720024174223</v>
      </c>
      <c r="AM73">
        <f t="shared" si="29"/>
        <v>0.95318842238928536</v>
      </c>
      <c r="AN73" s="68">
        <f t="shared" si="43"/>
        <v>-11.044220691211315</v>
      </c>
      <c r="AO73" s="68">
        <f t="shared" si="43"/>
        <v>-11.044220691211315</v>
      </c>
      <c r="AP73" s="68">
        <f t="shared" si="43"/>
        <v>-11.044220691211315</v>
      </c>
      <c r="AQ73" s="68">
        <f t="shared" si="43"/>
        <v>-11.044220691211315</v>
      </c>
      <c r="AR73" s="68">
        <f t="shared" si="43"/>
        <v>-11.044220691211315</v>
      </c>
      <c r="AS73" s="68">
        <f t="shared" si="43"/>
        <v>-11.044220691212214</v>
      </c>
      <c r="AT73" s="68">
        <f t="shared" si="43"/>
        <v>-11.044220716782839</v>
      </c>
      <c r="AU73" s="68">
        <f t="shared" si="31"/>
        <v>-11.044942757726041</v>
      </c>
      <c r="AW73">
        <v>4200</v>
      </c>
      <c r="AX73">
        <f t="shared" si="44"/>
        <v>-1.8421615443194959E-2</v>
      </c>
      <c r="AY73">
        <f t="shared" si="45"/>
        <v>-3.4545427893979505E-2</v>
      </c>
      <c r="AZ73" s="68">
        <f t="shared" si="46"/>
        <v>1.6123812450784546E-2</v>
      </c>
      <c r="BA73">
        <f t="shared" si="47"/>
        <v>0.99956901909031026</v>
      </c>
      <c r="BB73">
        <f t="shared" si="48"/>
        <v>0.72408767078050629</v>
      </c>
      <c r="BC73">
        <f t="shared" si="49"/>
        <v>-2.2095127271048729</v>
      </c>
      <c r="BD73">
        <f t="shared" si="50"/>
        <v>-1.9880951672341716</v>
      </c>
      <c r="BE73">
        <f t="shared" si="40"/>
        <v>-8.492117502985451</v>
      </c>
      <c r="BF73">
        <f t="shared" si="40"/>
        <v>-8.492117502985451</v>
      </c>
      <c r="BG73">
        <f t="shared" si="40"/>
        <v>-8.492117502985451</v>
      </c>
      <c r="BH73">
        <f t="shared" si="39"/>
        <v>-8.492117502985451</v>
      </c>
      <c r="BI73">
        <f t="shared" si="39"/>
        <v>-8.4921175029854972</v>
      </c>
      <c r="BJ73">
        <f t="shared" si="39"/>
        <v>-8.4921175028778073</v>
      </c>
      <c r="BK73">
        <f t="shared" si="39"/>
        <v>-8.4921177529436136</v>
      </c>
      <c r="BL73">
        <f t="shared" si="51"/>
        <v>-8.4915368467448538</v>
      </c>
    </row>
    <row r="74" spans="1:64" ht="12.95" customHeight="1">
      <c r="A74" s="95" t="s">
        <v>2175</v>
      </c>
      <c r="B74" s="29" t="s">
        <v>2053</v>
      </c>
      <c r="C74" s="95">
        <v>24278.506000000001</v>
      </c>
      <c r="D74" s="95" t="s">
        <v>2084</v>
      </c>
      <c r="E74" s="12">
        <f t="shared" si="11"/>
        <v>221.99910408921414</v>
      </c>
      <c r="F74">
        <f t="shared" si="12"/>
        <v>222</v>
      </c>
      <c r="G74">
        <f t="shared" si="35"/>
        <v>-1.2160000005678739E-3</v>
      </c>
      <c r="H74">
        <f t="shared" si="36"/>
        <v>-1.2160000005678739E-3</v>
      </c>
      <c r="O74">
        <f t="shared" ca="1" si="41"/>
        <v>-0.10267626366105097</v>
      </c>
      <c r="P74">
        <f t="shared" si="16"/>
        <v>-7.9472102383899186E-3</v>
      </c>
      <c r="Q74" s="2">
        <f t="shared" si="32"/>
        <v>9260.0060000000012</v>
      </c>
      <c r="S74" s="114">
        <f t="shared" si="37"/>
        <v>0.2</v>
      </c>
      <c r="Z74">
        <f t="shared" si="18"/>
        <v>222</v>
      </c>
      <c r="AA74" s="68">
        <f t="shared" si="19"/>
        <v>-1.252341914067988E-2</v>
      </c>
      <c r="AB74" s="68">
        <f t="shared" si="20"/>
        <v>3.3602089017220876E-3</v>
      </c>
      <c r="AC74" s="68">
        <f t="shared" si="21"/>
        <v>1.1307419140112006E-2</v>
      </c>
      <c r="AD74" s="68"/>
      <c r="AE74" s="68">
        <f t="shared" si="22"/>
        <v>2.5571545522034273E-5</v>
      </c>
      <c r="AF74">
        <f t="shared" si="23"/>
        <v>6.7312102378220447E-3</v>
      </c>
      <c r="AG74" s="92"/>
      <c r="AH74">
        <f t="shared" si="24"/>
        <v>-4.5762089022899615E-3</v>
      </c>
      <c r="AI74">
        <f t="shared" si="25"/>
        <v>1.0000254055614484</v>
      </c>
      <c r="AJ74">
        <f t="shared" si="26"/>
        <v>-0.20468749200912234</v>
      </c>
      <c r="AK74">
        <f t="shared" si="27"/>
        <v>7.2247518289701154E-4</v>
      </c>
      <c r="AL74">
        <f t="shared" si="28"/>
        <v>1.5356461956043994</v>
      </c>
      <c r="AM74">
        <f t="shared" si="29"/>
        <v>0.96545346933424869</v>
      </c>
      <c r="AN74" s="68">
        <f t="shared" si="43"/>
        <v>-11.03144688482331</v>
      </c>
      <c r="AO74" s="68">
        <f t="shared" si="43"/>
        <v>-11.03144688482331</v>
      </c>
      <c r="AP74" s="68">
        <f t="shared" si="43"/>
        <v>-11.03144688482331</v>
      </c>
      <c r="AQ74" s="68">
        <f t="shared" si="43"/>
        <v>-11.03144688482331</v>
      </c>
      <c r="AR74" s="68">
        <f t="shared" si="43"/>
        <v>-11.031446884823312</v>
      </c>
      <c r="AS74" s="68">
        <f t="shared" si="43"/>
        <v>-11.031446884823803</v>
      </c>
      <c r="AT74" s="68">
        <f t="shared" si="43"/>
        <v>-11.031446903743358</v>
      </c>
      <c r="AU74" s="68">
        <f t="shared" si="31"/>
        <v>-11.032169341463003</v>
      </c>
      <c r="AW74">
        <v>4400</v>
      </c>
      <c r="AX74">
        <f t="shared" si="44"/>
        <v>-2.1246507859869444E-2</v>
      </c>
      <c r="AY74">
        <f t="shared" si="45"/>
        <v>-3.5281109137019831E-2</v>
      </c>
      <c r="AZ74">
        <f t="shared" si="46"/>
        <v>1.4034601277150388E-2</v>
      </c>
      <c r="BA74">
        <f t="shared" si="47"/>
        <v>0.99964640330589516</v>
      </c>
      <c r="BB74">
        <f t="shared" si="48"/>
        <v>0.63040650611834481</v>
      </c>
      <c r="BC74">
        <f t="shared" si="49"/>
        <v>-2.0818787985338378</v>
      </c>
      <c r="BD74">
        <f t="shared" si="50"/>
        <v>-1.7072863097695117</v>
      </c>
      <c r="BE74">
        <f t="shared" si="40"/>
        <v>-8.3644334505698925</v>
      </c>
      <c r="BF74">
        <f t="shared" si="40"/>
        <v>-8.3644334505698925</v>
      </c>
      <c r="BG74">
        <f t="shared" si="40"/>
        <v>-8.3644334505698925</v>
      </c>
      <c r="BH74">
        <f t="shared" si="39"/>
        <v>-8.3644334505698925</v>
      </c>
      <c r="BI74">
        <f t="shared" si="39"/>
        <v>-8.3644334505699192</v>
      </c>
      <c r="BJ74">
        <f t="shared" si="39"/>
        <v>-8.3644334504912479</v>
      </c>
      <c r="BK74">
        <f t="shared" si="39"/>
        <v>-8.3644336732304581</v>
      </c>
      <c r="BL74">
        <f t="shared" si="51"/>
        <v>-8.3638026841144786</v>
      </c>
    </row>
    <row r="75" spans="1:64" ht="12.95" customHeight="1">
      <c r="A75" s="95" t="s">
        <v>2274</v>
      </c>
      <c r="B75" s="29" t="s">
        <v>2053</v>
      </c>
      <c r="C75" s="95">
        <v>24354.52</v>
      </c>
      <c r="D75" s="95" t="s">
        <v>2084</v>
      </c>
      <c r="E75" s="12">
        <f t="shared" si="11"/>
        <v>278.00384298574028</v>
      </c>
      <c r="F75">
        <f t="shared" si="12"/>
        <v>278</v>
      </c>
      <c r="G75">
        <f t="shared" si="35"/>
        <v>5.2160000013827812E-3</v>
      </c>
      <c r="H75">
        <f t="shared" si="36"/>
        <v>5.2160000013827812E-3</v>
      </c>
      <c r="O75">
        <f t="shared" ca="1" si="41"/>
        <v>-0.10229131916769417</v>
      </c>
      <c r="P75">
        <f t="shared" si="16"/>
        <v>-8.4797672566848687E-3</v>
      </c>
      <c r="Q75" s="2">
        <f t="shared" si="32"/>
        <v>9336.02</v>
      </c>
      <c r="S75" s="114">
        <f t="shared" si="37"/>
        <v>0.2</v>
      </c>
      <c r="Z75">
        <f t="shared" si="18"/>
        <v>278</v>
      </c>
      <c r="AA75" s="68">
        <f t="shared" si="19"/>
        <v>-1.2273335346505394E-2</v>
      </c>
      <c r="AB75" s="68">
        <f t="shared" si="20"/>
        <v>9.0095680912033078E-3</v>
      </c>
      <c r="AC75" s="68">
        <f t="shared" si="21"/>
        <v>1.7489335347888175E-2</v>
      </c>
      <c r="AD75" s="68"/>
      <c r="AE75" s="68">
        <f t="shared" si="22"/>
        <v>6.1175370182178161E-5</v>
      </c>
      <c r="AF75">
        <f t="shared" si="23"/>
        <v>1.369576725806765E-2</v>
      </c>
      <c r="AG75" s="92"/>
      <c r="AH75">
        <f t="shared" si="24"/>
        <v>-3.7935680898205258E-3</v>
      </c>
      <c r="AI75">
        <f t="shared" si="25"/>
        <v>0.99999955442346811</v>
      </c>
      <c r="AJ75">
        <f t="shared" si="26"/>
        <v>-0.16955483133897498</v>
      </c>
      <c r="AK75">
        <f t="shared" si="27"/>
        <v>7.2292159596745351E-4</v>
      </c>
      <c r="AL75">
        <f t="shared" si="28"/>
        <v>1.5714126819818499</v>
      </c>
      <c r="AM75">
        <f t="shared" si="29"/>
        <v>1.0006165452118914</v>
      </c>
      <c r="AN75" s="68">
        <f t="shared" si="43"/>
        <v>-10.995680854197317</v>
      </c>
      <c r="AO75" s="68">
        <f t="shared" si="43"/>
        <v>-10.995680854197317</v>
      </c>
      <c r="AP75" s="68">
        <f t="shared" si="43"/>
        <v>-10.995680854197317</v>
      </c>
      <c r="AQ75" s="68">
        <f t="shared" si="43"/>
        <v>-10.995680854197317</v>
      </c>
      <c r="AR75" s="68">
        <f t="shared" si="43"/>
        <v>-10.995680854197317</v>
      </c>
      <c r="AS75" s="68">
        <f t="shared" si="43"/>
        <v>-10.995680854197317</v>
      </c>
      <c r="AT75" s="68">
        <f t="shared" si="43"/>
        <v>-10.995680854441916</v>
      </c>
      <c r="AU75" s="68">
        <f t="shared" si="31"/>
        <v>-10.996403775926497</v>
      </c>
      <c r="AW75">
        <v>4600</v>
      </c>
      <c r="AX75">
        <f t="shared" si="44"/>
        <v>-2.4242497836466176E-2</v>
      </c>
      <c r="AY75">
        <f t="shared" si="45"/>
        <v>-3.5959194917936067E-2</v>
      </c>
      <c r="AZ75" s="68">
        <f t="shared" si="46"/>
        <v>1.1716697081469893E-2</v>
      </c>
      <c r="BA75">
        <f t="shared" si="47"/>
        <v>0.99972955370595507</v>
      </c>
      <c r="BB75">
        <f t="shared" si="48"/>
        <v>0.52645223714369349</v>
      </c>
      <c r="BC75">
        <f t="shared" si="49"/>
        <v>-1.954224343614646</v>
      </c>
      <c r="BD75">
        <f t="shared" si="50"/>
        <v>-1.4816907978233658</v>
      </c>
      <c r="BE75">
        <f t="shared" si="40"/>
        <v>-8.2367391313674361</v>
      </c>
      <c r="BF75">
        <f t="shared" si="40"/>
        <v>-8.2367391313674361</v>
      </c>
      <c r="BG75">
        <f t="shared" si="40"/>
        <v>-8.2367391313674361</v>
      </c>
      <c r="BH75">
        <f t="shared" si="39"/>
        <v>-8.2367391313674361</v>
      </c>
      <c r="BI75">
        <f t="shared" si="39"/>
        <v>-8.2367391313674503</v>
      </c>
      <c r="BJ75">
        <f t="shared" si="39"/>
        <v>-8.2367391313185916</v>
      </c>
      <c r="BK75">
        <f t="shared" si="39"/>
        <v>-8.2367393122790844</v>
      </c>
      <c r="BL75">
        <f t="shared" si="51"/>
        <v>-8.2360685214841052</v>
      </c>
    </row>
    <row r="76" spans="1:64" ht="12.95" customHeight="1">
      <c r="A76" s="95" t="s">
        <v>2274</v>
      </c>
      <c r="B76" s="29" t="s">
        <v>2053</v>
      </c>
      <c r="C76" s="95">
        <v>24365.38</v>
      </c>
      <c r="D76" s="95" t="s">
        <v>2084</v>
      </c>
      <c r="E76" s="12">
        <f t="shared" si="11"/>
        <v>286.0051514870205</v>
      </c>
      <c r="F76">
        <f t="shared" si="12"/>
        <v>286</v>
      </c>
      <c r="G76">
        <f t="shared" si="35"/>
        <v>6.9919999987178016E-3</v>
      </c>
      <c r="H76">
        <f t="shared" si="36"/>
        <v>6.9919999987178016E-3</v>
      </c>
      <c r="O76">
        <f t="shared" ca="1" si="41"/>
        <v>-0.10223632709721463</v>
      </c>
      <c r="P76">
        <f t="shared" si="16"/>
        <v>-8.5554782197694093E-3</v>
      </c>
      <c r="Q76" s="2">
        <f t="shared" si="32"/>
        <v>9346.880000000001</v>
      </c>
      <c r="S76" s="114">
        <f t="shared" si="37"/>
        <v>0.2</v>
      </c>
      <c r="Z76">
        <f t="shared" si="18"/>
        <v>286</v>
      </c>
      <c r="AA76" s="68">
        <f t="shared" si="19"/>
        <v>-1.22368226042338E-2</v>
      </c>
      <c r="AB76" s="68">
        <f t="shared" si="20"/>
        <v>1.0673344383182192E-2</v>
      </c>
      <c r="AC76" s="68">
        <f t="shared" si="21"/>
        <v>1.9228822602951601E-2</v>
      </c>
      <c r="AD76" s="68"/>
      <c r="AE76" s="68">
        <f t="shared" si="22"/>
        <v>7.3949523739156488E-5</v>
      </c>
      <c r="AF76">
        <f t="shared" si="23"/>
        <v>1.5547478218487211E-2</v>
      </c>
      <c r="AG76" s="92"/>
      <c r="AH76">
        <f t="shared" si="24"/>
        <v>-3.6813443844643905E-3</v>
      </c>
      <c r="AI76">
        <f t="shared" si="25"/>
        <v>0.99999586078800573</v>
      </c>
      <c r="AJ76">
        <f t="shared" si="26"/>
        <v>-0.16451727250292258</v>
      </c>
      <c r="AK76">
        <f t="shared" si="27"/>
        <v>7.2290988330402713E-4</v>
      </c>
      <c r="AL76">
        <f t="shared" si="28"/>
        <v>1.5765220290669952</v>
      </c>
      <c r="AM76">
        <f t="shared" si="29"/>
        <v>1.0057421568999245</v>
      </c>
      <c r="AN76" s="68">
        <f t="shared" si="43"/>
        <v>-10.990571496734592</v>
      </c>
      <c r="AO76" s="68">
        <f t="shared" si="43"/>
        <v>-10.990571496734592</v>
      </c>
      <c r="AP76" s="68">
        <f t="shared" si="43"/>
        <v>-10.990571496734592</v>
      </c>
      <c r="AQ76" s="68">
        <f t="shared" si="43"/>
        <v>-10.990571496734592</v>
      </c>
      <c r="AR76" s="68">
        <f t="shared" si="43"/>
        <v>-10.990571496734592</v>
      </c>
      <c r="AS76" s="68">
        <f t="shared" si="43"/>
        <v>-10.990571496734601</v>
      </c>
      <c r="AT76" s="68">
        <f t="shared" si="43"/>
        <v>-10.990571494308996</v>
      </c>
      <c r="AU76" s="68">
        <f t="shared" si="31"/>
        <v>-10.991294409421283</v>
      </c>
      <c r="AW76">
        <v>4800</v>
      </c>
      <c r="AX76">
        <f t="shared" si="44"/>
        <v>-2.7371904975207639E-2</v>
      </c>
      <c r="AY76">
        <f t="shared" si="45"/>
        <v>-3.65796852367282E-2</v>
      </c>
      <c r="AZ76">
        <f t="shared" si="46"/>
        <v>9.2077802615205609E-3</v>
      </c>
      <c r="BA76">
        <f t="shared" si="47"/>
        <v>0.99981712049349647</v>
      </c>
      <c r="BB76">
        <f t="shared" si="48"/>
        <v>0.41391085286689699</v>
      </c>
      <c r="BC76">
        <f t="shared" si="49"/>
        <v>-1.8265480585409426</v>
      </c>
      <c r="BD76">
        <f t="shared" si="50"/>
        <v>-1.2950978897040251</v>
      </c>
      <c r="BE76">
        <f t="shared" si="40"/>
        <v>-8.1090338941498938</v>
      </c>
      <c r="BF76">
        <f t="shared" si="40"/>
        <v>-8.1090338941498938</v>
      </c>
      <c r="BG76">
        <f t="shared" si="40"/>
        <v>-8.1090338941498938</v>
      </c>
      <c r="BH76">
        <f t="shared" si="39"/>
        <v>-8.1090338941498938</v>
      </c>
      <c r="BI76">
        <f t="shared" si="39"/>
        <v>-8.1090338941498974</v>
      </c>
      <c r="BJ76">
        <f t="shared" si="39"/>
        <v>-8.1090338941266538</v>
      </c>
      <c r="BK76">
        <f t="shared" si="39"/>
        <v>-8.1090340215671386</v>
      </c>
      <c r="BL76">
        <f t="shared" si="51"/>
        <v>-8.10833435885373</v>
      </c>
    </row>
    <row r="77" spans="1:64" ht="12.95" customHeight="1">
      <c r="A77" s="95" t="s">
        <v>2274</v>
      </c>
      <c r="B77" s="29" t="s">
        <v>2053</v>
      </c>
      <c r="C77" s="95">
        <v>24388.453000000001</v>
      </c>
      <c r="D77" s="95" t="s">
        <v>2084</v>
      </c>
      <c r="E77" s="12">
        <f t="shared" si="11"/>
        <v>303.00461659291648</v>
      </c>
      <c r="F77">
        <f t="shared" si="12"/>
        <v>303</v>
      </c>
      <c r="G77">
        <f t="shared" si="35"/>
        <v>6.2660000003234018E-3</v>
      </c>
      <c r="H77">
        <f t="shared" si="36"/>
        <v>6.2660000003234018E-3</v>
      </c>
      <c r="O77">
        <f t="shared" ca="1" si="41"/>
        <v>-0.1021194689474456</v>
      </c>
      <c r="P77">
        <f t="shared" si="16"/>
        <v>-8.7160580404315267E-3</v>
      </c>
      <c r="Q77" s="2">
        <f t="shared" si="32"/>
        <v>9369.9530000000013</v>
      </c>
      <c r="S77" s="114">
        <f t="shared" si="37"/>
        <v>0.2</v>
      </c>
      <c r="Z77">
        <f t="shared" si="18"/>
        <v>303</v>
      </c>
      <c r="AA77" s="68">
        <f t="shared" si="19"/>
        <v>-1.2158612988457565E-2</v>
      </c>
      <c r="AB77" s="68">
        <f t="shared" si="20"/>
        <v>9.7085549483494384E-3</v>
      </c>
      <c r="AC77" s="68">
        <f t="shared" si="21"/>
        <v>1.8424612988780967E-2</v>
      </c>
      <c r="AD77" s="68"/>
      <c r="AE77" s="68">
        <f t="shared" si="22"/>
        <v>6.7893272757271259E-5</v>
      </c>
      <c r="AF77">
        <f t="shared" si="23"/>
        <v>1.4982058040754928E-2</v>
      </c>
      <c r="AG77" s="92"/>
      <c r="AH77">
        <f t="shared" si="24"/>
        <v>-3.4425549480260375E-3</v>
      </c>
      <c r="AI77">
        <f t="shared" si="25"/>
        <v>0.99998801238206425</v>
      </c>
      <c r="AJ77">
        <f t="shared" si="26"/>
        <v>-0.15379848766264578</v>
      </c>
      <c r="AK77">
        <f t="shared" si="27"/>
        <v>7.2282233603479724E-4</v>
      </c>
      <c r="AL77">
        <f t="shared" si="28"/>
        <v>1.5873792663051376</v>
      </c>
      <c r="AM77">
        <f t="shared" si="29"/>
        <v>1.0167219724441077</v>
      </c>
      <c r="AN77" s="68">
        <f t="shared" si="43"/>
        <v>-10.979714174785524</v>
      </c>
      <c r="AO77" s="68">
        <f t="shared" si="43"/>
        <v>-10.979714174785524</v>
      </c>
      <c r="AP77" s="68">
        <f t="shared" si="43"/>
        <v>-10.979714174785524</v>
      </c>
      <c r="AQ77" s="68">
        <f t="shared" si="43"/>
        <v>-10.979714174785524</v>
      </c>
      <c r="AR77" s="68">
        <f t="shared" si="43"/>
        <v>-10.979714174785524</v>
      </c>
      <c r="AS77" s="68">
        <f t="shared" si="43"/>
        <v>-10.979714174785618</v>
      </c>
      <c r="AT77" s="68">
        <f t="shared" si="43"/>
        <v>-10.979714166687003</v>
      </c>
      <c r="AU77" s="68">
        <f t="shared" si="31"/>
        <v>-10.9804370055977</v>
      </c>
      <c r="AW77">
        <v>5000</v>
      </c>
      <c r="AX77">
        <f t="shared" si="44"/>
        <v>-3.0593921539633709E-2</v>
      </c>
      <c r="AY77">
        <f t="shared" si="45"/>
        <v>-3.714258009339623E-2</v>
      </c>
      <c r="AZ77" s="68">
        <f t="shared" si="46"/>
        <v>6.54865855376252E-3</v>
      </c>
      <c r="BA77">
        <f t="shared" si="47"/>
        <v>0.99990768072818681</v>
      </c>
      <c r="BB77">
        <f t="shared" si="48"/>
        <v>0.29460960315550622</v>
      </c>
      <c r="BC77">
        <f t="shared" si="49"/>
        <v>-1.6988489937739406</v>
      </c>
      <c r="BD77">
        <f t="shared" si="50"/>
        <v>-1.1370123372464516</v>
      </c>
      <c r="BE77">
        <f t="shared" si="40"/>
        <v>-7.9813172650138551</v>
      </c>
      <c r="BF77">
        <f t="shared" si="40"/>
        <v>-7.9813172650138551</v>
      </c>
      <c r="BG77">
        <f t="shared" si="40"/>
        <v>-7.9813172650138551</v>
      </c>
      <c r="BH77">
        <f t="shared" si="39"/>
        <v>-7.9813172650138551</v>
      </c>
      <c r="BI77">
        <f t="shared" si="39"/>
        <v>-7.981317265013856</v>
      </c>
      <c r="BJ77">
        <f t="shared" si="39"/>
        <v>-7.9813172650078288</v>
      </c>
      <c r="BK77">
        <f t="shared" si="39"/>
        <v>-7.9813173306600902</v>
      </c>
      <c r="BL77">
        <f t="shared" si="51"/>
        <v>-7.9806001962233548</v>
      </c>
    </row>
    <row r="78" spans="1:64" ht="12.95" customHeight="1">
      <c r="A78" s="95" t="s">
        <v>2274</v>
      </c>
      <c r="B78" s="29" t="s">
        <v>2053</v>
      </c>
      <c r="C78" s="95">
        <v>24407.454000000002</v>
      </c>
      <c r="D78" s="95" t="s">
        <v>2084</v>
      </c>
      <c r="E78" s="12">
        <f t="shared" si="11"/>
        <v>317.00395939520183</v>
      </c>
      <c r="F78">
        <f t="shared" si="12"/>
        <v>317</v>
      </c>
      <c r="G78">
        <f t="shared" si="35"/>
        <v>5.3740000003017485E-3</v>
      </c>
      <c r="H78">
        <f t="shared" si="36"/>
        <v>5.3740000003017485E-3</v>
      </c>
      <c r="O78">
        <f t="shared" ca="1" si="41"/>
        <v>-0.1020232328241064</v>
      </c>
      <c r="P78">
        <f t="shared" si="16"/>
        <v>-8.8479877903006564E-3</v>
      </c>
      <c r="Q78" s="2">
        <f t="shared" si="32"/>
        <v>9388.9540000000015</v>
      </c>
      <c r="S78" s="114">
        <f t="shared" si="37"/>
        <v>0.2</v>
      </c>
      <c r="Z78">
        <f t="shared" si="18"/>
        <v>317</v>
      </c>
      <c r="AA78" s="68">
        <f t="shared" si="19"/>
        <v>-1.2093588071597954E-2</v>
      </c>
      <c r="AB78" s="68">
        <f t="shared" si="20"/>
        <v>8.619600281599046E-3</v>
      </c>
      <c r="AC78" s="68">
        <f t="shared" si="21"/>
        <v>1.7467588071899701E-2</v>
      </c>
      <c r="AD78" s="68"/>
      <c r="AE78" s="68">
        <f t="shared" si="22"/>
        <v>6.1023326609914544E-5</v>
      </c>
      <c r="AF78">
        <f t="shared" si="23"/>
        <v>1.4221987790602405E-2</v>
      </c>
      <c r="AG78" s="92"/>
      <c r="AH78">
        <f t="shared" si="24"/>
        <v>-3.245600281297297E-3</v>
      </c>
      <c r="AI78">
        <f t="shared" si="25"/>
        <v>0.99998155010158352</v>
      </c>
      <c r="AJ78">
        <f t="shared" si="26"/>
        <v>-0.14495771099033655</v>
      </c>
      <c r="AK78">
        <f t="shared" si="27"/>
        <v>7.226862622902112E-4</v>
      </c>
      <c r="AL78">
        <f t="shared" si="28"/>
        <v>1.5963203925448399</v>
      </c>
      <c r="AM78">
        <f t="shared" si="29"/>
        <v>1.0258554373944508</v>
      </c>
      <c r="AN78" s="68">
        <f t="shared" si="43"/>
        <v>-10.970772914806398</v>
      </c>
      <c r="AO78" s="68">
        <f t="shared" si="43"/>
        <v>-10.970772914806398</v>
      </c>
      <c r="AP78" s="68">
        <f t="shared" si="43"/>
        <v>-10.970772914806398</v>
      </c>
      <c r="AQ78" s="68">
        <f t="shared" si="43"/>
        <v>-10.970772914806398</v>
      </c>
      <c r="AR78" s="68">
        <f t="shared" si="43"/>
        <v>-10.970772914806398</v>
      </c>
      <c r="AS78" s="68">
        <f t="shared" si="43"/>
        <v>-10.970772914806627</v>
      </c>
      <c r="AT78" s="68">
        <f t="shared" si="43"/>
        <v>-10.970772902038854</v>
      </c>
      <c r="AU78" s="68">
        <f t="shared" si="31"/>
        <v>-10.971495614213575</v>
      </c>
      <c r="AW78">
        <v>5200</v>
      </c>
      <c r="AX78">
        <f t="shared" si="44"/>
        <v>-3.3865272678087893E-2</v>
      </c>
      <c r="AY78">
        <f t="shared" si="45"/>
        <v>-3.7647879487940156E-2</v>
      </c>
      <c r="AZ78">
        <f t="shared" si="46"/>
        <v>3.7826068098522595E-3</v>
      </c>
      <c r="BA78">
        <f t="shared" si="47"/>
        <v>0.99999976126006174</v>
      </c>
      <c r="BB78">
        <f t="shared" si="48"/>
        <v>0.17048764753234391</v>
      </c>
      <c r="BC78">
        <f t="shared" si="49"/>
        <v>-1.5711265699340689</v>
      </c>
      <c r="BD78">
        <f t="shared" si="50"/>
        <v>-1.0003302976814457</v>
      </c>
      <c r="BE78">
        <f t="shared" si="40"/>
        <v>-7.8535889552705287</v>
      </c>
      <c r="BF78">
        <f t="shared" si="40"/>
        <v>-7.8535889552705287</v>
      </c>
      <c r="BG78">
        <f t="shared" si="40"/>
        <v>-7.8535889552705287</v>
      </c>
      <c r="BH78">
        <f t="shared" si="39"/>
        <v>-7.8535889552705287</v>
      </c>
      <c r="BI78">
        <f t="shared" si="39"/>
        <v>-7.8535889552705287</v>
      </c>
      <c r="BJ78">
        <f t="shared" si="39"/>
        <v>-7.8535889552705287</v>
      </c>
      <c r="BK78">
        <f t="shared" si="39"/>
        <v>-7.8535889548764031</v>
      </c>
      <c r="BL78">
        <f t="shared" si="51"/>
        <v>-7.8528660335929805</v>
      </c>
    </row>
    <row r="79" spans="1:64" ht="12.95" customHeight="1">
      <c r="A79" s="95" t="s">
        <v>2305</v>
      </c>
      <c r="B79" s="29" t="s">
        <v>2053</v>
      </c>
      <c r="C79" s="95">
        <v>24433.243999999999</v>
      </c>
      <c r="D79" s="95" t="s">
        <v>2084</v>
      </c>
      <c r="E79" s="12">
        <f t="shared" si="11"/>
        <v>336.0052251638927</v>
      </c>
      <c r="F79">
        <f t="shared" si="12"/>
        <v>336</v>
      </c>
      <c r="G79">
        <f t="shared" si="35"/>
        <v>7.0919999961915892E-3</v>
      </c>
      <c r="H79">
        <f t="shared" si="36"/>
        <v>7.0919999961915892E-3</v>
      </c>
      <c r="O79">
        <f t="shared" ca="1" si="41"/>
        <v>-0.1018926266567175</v>
      </c>
      <c r="P79">
        <f t="shared" si="16"/>
        <v>-9.0265839035457932E-3</v>
      </c>
      <c r="Q79" s="2">
        <f t="shared" si="32"/>
        <v>9414.7439999999988</v>
      </c>
      <c r="S79" s="114">
        <f t="shared" si="37"/>
        <v>0.2</v>
      </c>
      <c r="Z79">
        <f t="shared" si="18"/>
        <v>336</v>
      </c>
      <c r="AA79" s="68">
        <f t="shared" si="19"/>
        <v>-1.2004478585710784E-2</v>
      </c>
      <c r="AB79" s="68">
        <f t="shared" si="20"/>
        <v>1.006989467835658E-2</v>
      </c>
      <c r="AC79" s="68">
        <f t="shared" si="21"/>
        <v>1.9096478581902374E-2</v>
      </c>
      <c r="AD79" s="68"/>
      <c r="AE79" s="68">
        <f t="shared" si="22"/>
        <v>7.2935098845811221E-5</v>
      </c>
      <c r="AF79">
        <f t="shared" si="23"/>
        <v>1.6118583899737381E-2</v>
      </c>
      <c r="AG79" s="92"/>
      <c r="AH79">
        <f t="shared" si="24"/>
        <v>-2.9778946821649916E-3</v>
      </c>
      <c r="AI79">
        <f t="shared" si="25"/>
        <v>0.99997278245480981</v>
      </c>
      <c r="AJ79">
        <f t="shared" si="26"/>
        <v>-0.1329412964749484</v>
      </c>
      <c r="AK79">
        <f t="shared" si="27"/>
        <v>7.2240918992520927E-4</v>
      </c>
      <c r="AL79">
        <f t="shared" si="28"/>
        <v>1.6084545933435035</v>
      </c>
      <c r="AM79">
        <f t="shared" si="29"/>
        <v>1.0383855700285181</v>
      </c>
      <c r="AN79" s="68">
        <f t="shared" si="43"/>
        <v>-10.958638440099801</v>
      </c>
      <c r="AO79" s="68">
        <f t="shared" si="43"/>
        <v>-10.958638440099801</v>
      </c>
      <c r="AP79" s="68">
        <f t="shared" si="43"/>
        <v>-10.958638440099801</v>
      </c>
      <c r="AQ79" s="68">
        <f t="shared" si="43"/>
        <v>-10.958638440099801</v>
      </c>
      <c r="AR79" s="68">
        <f t="shared" si="43"/>
        <v>-10.958638440099801</v>
      </c>
      <c r="AS79" s="68">
        <f t="shared" si="43"/>
        <v>-10.958638440100311</v>
      </c>
      <c r="AT79" s="68">
        <f t="shared" si="43"/>
        <v>-10.958638421002613</v>
      </c>
      <c r="AU79" s="68">
        <f t="shared" si="31"/>
        <v>-10.959360868763689</v>
      </c>
      <c r="AW79">
        <v>5400</v>
      </c>
      <c r="AX79">
        <f t="shared" si="44"/>
        <v>-3.7140918119463219E-2</v>
      </c>
      <c r="AY79">
        <f t="shared" si="45"/>
        <v>-3.8095583420359971E-2</v>
      </c>
      <c r="AZ79" s="68">
        <f t="shared" si="46"/>
        <v>9.5466530089675071E-4</v>
      </c>
      <c r="BA79">
        <f t="shared" si="47"/>
        <v>1.0000918625740358</v>
      </c>
      <c r="BB79">
        <f t="shared" si="48"/>
        <v>4.3564766648944188E-2</v>
      </c>
      <c r="BC79">
        <f t="shared" si="49"/>
        <v>-1.4433805877272636</v>
      </c>
      <c r="BD79">
        <f t="shared" si="50"/>
        <v>-0.88006289201881416</v>
      </c>
      <c r="BE79">
        <f t="shared" si="40"/>
        <v>-7.7258488663440623</v>
      </c>
      <c r="BF79">
        <f t="shared" si="40"/>
        <v>-7.7258488663440623</v>
      </c>
      <c r="BG79">
        <f t="shared" si="40"/>
        <v>-7.7258488663440623</v>
      </c>
      <c r="BH79">
        <f t="shared" si="39"/>
        <v>-7.7258488663440623</v>
      </c>
      <c r="BI79">
        <f t="shared" si="39"/>
        <v>-7.7258488663440623</v>
      </c>
      <c r="BJ79">
        <f t="shared" si="39"/>
        <v>-7.7258488663379277</v>
      </c>
      <c r="BK79">
        <f t="shared" si="39"/>
        <v>-7.7258487999261014</v>
      </c>
      <c r="BL79">
        <f t="shared" si="51"/>
        <v>-7.7251318709626062</v>
      </c>
    </row>
    <row r="80" spans="1:64" ht="12.95" customHeight="1">
      <c r="A80" s="95" t="s">
        <v>2305</v>
      </c>
      <c r="B80" s="29" t="s">
        <v>2053</v>
      </c>
      <c r="C80" s="95">
        <v>24434.600999999999</v>
      </c>
      <c r="D80" s="95" t="s">
        <v>2084</v>
      </c>
      <c r="E80" s="12">
        <f t="shared" si="11"/>
        <v>337.00502034218334</v>
      </c>
      <c r="F80">
        <f t="shared" si="12"/>
        <v>337</v>
      </c>
      <c r="G80">
        <f t="shared" si="35"/>
        <v>6.813999996666098E-3</v>
      </c>
      <c r="H80">
        <f t="shared" si="36"/>
        <v>6.813999996666098E-3</v>
      </c>
      <c r="O80">
        <f t="shared" ca="1" si="41"/>
        <v>-0.10188575264790756</v>
      </c>
      <c r="P80">
        <f t="shared" si="16"/>
        <v>-9.0359693001142178E-3</v>
      </c>
      <c r="Q80" s="2">
        <f t="shared" si="32"/>
        <v>9416.1009999999987</v>
      </c>
      <c r="S80" s="114">
        <f t="shared" si="37"/>
        <v>0.2</v>
      </c>
      <c r="Z80">
        <f t="shared" si="18"/>
        <v>337</v>
      </c>
      <c r="AA80" s="68">
        <f t="shared" si="19"/>
        <v>-1.1999761787711675E-2</v>
      </c>
      <c r="AB80" s="68">
        <f t="shared" si="20"/>
        <v>9.777792484263555E-3</v>
      </c>
      <c r="AC80" s="68">
        <f t="shared" si="21"/>
        <v>1.8813761784377769E-2</v>
      </c>
      <c r="AD80" s="68"/>
      <c r="AE80" s="68">
        <f t="shared" si="22"/>
        <v>7.0791526495862702E-5</v>
      </c>
      <c r="AF80">
        <f t="shared" si="23"/>
        <v>1.5849969296780314E-2</v>
      </c>
      <c r="AG80" s="92"/>
      <c r="AH80">
        <f t="shared" si="24"/>
        <v>-2.9637924875974566E-3</v>
      </c>
      <c r="AI80">
        <f t="shared" si="25"/>
        <v>0.99997232110369305</v>
      </c>
      <c r="AJ80">
        <f t="shared" si="26"/>
        <v>-0.13230830174468594</v>
      </c>
      <c r="AK80">
        <f t="shared" si="27"/>
        <v>7.2239166049574888E-4</v>
      </c>
      <c r="AL80">
        <f t="shared" si="28"/>
        <v>1.6090932295970224</v>
      </c>
      <c r="AM80">
        <f t="shared" si="29"/>
        <v>1.0390494113345634</v>
      </c>
      <c r="AN80" s="68">
        <f t="shared" si="43"/>
        <v>-10.957999786483256</v>
      </c>
      <c r="AO80" s="68">
        <f t="shared" si="43"/>
        <v>-10.957999786483256</v>
      </c>
      <c r="AP80" s="68">
        <f t="shared" si="43"/>
        <v>-10.957999786483256</v>
      </c>
      <c r="AQ80" s="68">
        <f t="shared" si="43"/>
        <v>-10.957999786483256</v>
      </c>
      <c r="AR80" s="68">
        <f t="shared" si="43"/>
        <v>-10.957999786483256</v>
      </c>
      <c r="AS80" s="68">
        <f t="shared" si="43"/>
        <v>-10.957999786483784</v>
      </c>
      <c r="AT80" s="68">
        <f t="shared" si="43"/>
        <v>-10.957999767053213</v>
      </c>
      <c r="AU80" s="68">
        <f t="shared" si="31"/>
        <v>-10.958722197950538</v>
      </c>
      <c r="AW80">
        <v>5600</v>
      </c>
      <c r="AX80">
        <f t="shared" si="44"/>
        <v>-4.0374784131565034E-2</v>
      </c>
      <c r="AY80">
        <f t="shared" si="45"/>
        <v>-3.8485691890655697E-2</v>
      </c>
      <c r="AZ80">
        <f t="shared" si="46"/>
        <v>-1.8890922409093343E-3</v>
      </c>
      <c r="BA80">
        <f t="shared" si="47"/>
        <v>1.0001824831672057</v>
      </c>
      <c r="BB80">
        <f t="shared" si="48"/>
        <v>-8.4091373981448156E-2</v>
      </c>
      <c r="BC80">
        <f t="shared" si="49"/>
        <v>-1.3156112317127744</v>
      </c>
      <c r="BD80">
        <f t="shared" si="50"/>
        <v>-0.7725947383566002</v>
      </c>
      <c r="BE80">
        <f t="shared" si="40"/>
        <v>-7.5980970915859727</v>
      </c>
      <c r="BF80">
        <f t="shared" si="40"/>
        <v>-7.5980970915859727</v>
      </c>
      <c r="BG80">
        <f t="shared" si="40"/>
        <v>-7.5980970915859727</v>
      </c>
      <c r="BH80">
        <f t="shared" si="39"/>
        <v>-7.5980970915859727</v>
      </c>
      <c r="BI80">
        <f t="shared" si="39"/>
        <v>-7.5980970915859682</v>
      </c>
      <c r="BJ80">
        <f t="shared" si="39"/>
        <v>-7.5980970915625266</v>
      </c>
      <c r="BK80">
        <f t="shared" si="39"/>
        <v>-7.5980969634471078</v>
      </c>
      <c r="BL80">
        <f t="shared" si="51"/>
        <v>-7.597397708332231</v>
      </c>
    </row>
    <row r="81" spans="1:64" ht="12.95" customHeight="1">
      <c r="A81" s="95" t="s">
        <v>2305</v>
      </c>
      <c r="B81" s="29" t="s">
        <v>2053</v>
      </c>
      <c r="C81" s="95">
        <v>24448.178</v>
      </c>
      <c r="D81" s="95" t="s">
        <v>2084</v>
      </c>
      <c r="E81" s="12">
        <f t="shared" si="11"/>
        <v>347.00812950626113</v>
      </c>
      <c r="F81">
        <f t="shared" si="12"/>
        <v>347</v>
      </c>
      <c r="G81">
        <f t="shared" si="35"/>
        <v>1.1033999999199295E-2</v>
      </c>
      <c r="H81">
        <f t="shared" si="36"/>
        <v>1.1033999999199295E-2</v>
      </c>
      <c r="O81">
        <f t="shared" ca="1" si="41"/>
        <v>-0.10181701255980813</v>
      </c>
      <c r="P81">
        <f t="shared" si="16"/>
        <v>-9.1297440720380339E-3</v>
      </c>
      <c r="Q81" s="2">
        <f t="shared" si="32"/>
        <v>9429.6779999999999</v>
      </c>
      <c r="S81" s="114">
        <f t="shared" si="37"/>
        <v>0.2</v>
      </c>
      <c r="Z81">
        <f t="shared" si="18"/>
        <v>347</v>
      </c>
      <c r="AA81" s="68">
        <f t="shared" si="19"/>
        <v>-1.1952449433718232E-2</v>
      </c>
      <c r="AB81" s="68">
        <f t="shared" si="20"/>
        <v>1.3856705360879493E-2</v>
      </c>
      <c r="AC81" s="68">
        <f t="shared" si="21"/>
        <v>2.2986449432917527E-2</v>
      </c>
      <c r="AD81" s="68"/>
      <c r="AE81" s="68">
        <f t="shared" si="22"/>
        <v>1.0567537150641491E-4</v>
      </c>
      <c r="AF81">
        <f t="shared" si="23"/>
        <v>2.0163744071237329E-2</v>
      </c>
      <c r="AG81" s="92"/>
      <c r="AH81">
        <f t="shared" si="24"/>
        <v>-2.8227053616801975E-3</v>
      </c>
      <c r="AI81">
        <f t="shared" si="25"/>
        <v>0.99996770826787063</v>
      </c>
      <c r="AJ81">
        <f t="shared" si="26"/>
        <v>-0.12597546124841907</v>
      </c>
      <c r="AK81">
        <f t="shared" si="27"/>
        <v>7.2220016372932393E-4</v>
      </c>
      <c r="AL81">
        <f t="shared" si="28"/>
        <v>1.6154795597244431</v>
      </c>
      <c r="AM81">
        <f t="shared" si="29"/>
        <v>1.0457121215726561</v>
      </c>
      <c r="AN81" s="68">
        <f t="shared" ref="AN81:AT90" si="52">$AU81+$AB$7*SIN(AO81)</f>
        <v>-10.951613266522164</v>
      </c>
      <c r="AO81" s="68">
        <f t="shared" si="52"/>
        <v>-10.951613266522164</v>
      </c>
      <c r="AP81" s="68">
        <f t="shared" si="52"/>
        <v>-10.951613266522164</v>
      </c>
      <c r="AQ81" s="68">
        <f t="shared" si="52"/>
        <v>-10.951613266522164</v>
      </c>
      <c r="AR81" s="68">
        <f t="shared" si="52"/>
        <v>-10.951613266522164</v>
      </c>
      <c r="AS81" s="68">
        <f t="shared" si="52"/>
        <v>-10.951613266522887</v>
      </c>
      <c r="AT81" s="68">
        <f t="shared" si="52"/>
        <v>-10.951613243765388</v>
      </c>
      <c r="AU81" s="68">
        <f t="shared" si="31"/>
        <v>-10.952335489819019</v>
      </c>
      <c r="AW81">
        <v>5800</v>
      </c>
      <c r="AX81">
        <f t="shared" si="44"/>
        <v>-4.3520513942677835E-2</v>
      </c>
      <c r="AY81">
        <f t="shared" si="45"/>
        <v>-3.8818204898827327E-2</v>
      </c>
      <c r="AZ81" s="68">
        <f t="shared" si="46"/>
        <v>-4.7023090438505083E-3</v>
      </c>
      <c r="BA81">
        <f t="shared" si="47"/>
        <v>1.0002701440655886</v>
      </c>
      <c r="BB81">
        <f t="shared" si="48"/>
        <v>-0.21039888618069857</v>
      </c>
      <c r="BC81">
        <f t="shared" si="49"/>
        <v>-1.1878190678173239</v>
      </c>
      <c r="BD81">
        <f t="shared" si="50"/>
        <v>-0.67523273180608523</v>
      </c>
      <c r="BE81">
        <f t="shared" si="40"/>
        <v>-7.4703339149625947</v>
      </c>
      <c r="BF81">
        <f t="shared" si="40"/>
        <v>-7.4703339149625947</v>
      </c>
      <c r="BG81">
        <f t="shared" si="40"/>
        <v>-7.4703339149625947</v>
      </c>
      <c r="BH81">
        <f t="shared" si="39"/>
        <v>-7.4703339149625947</v>
      </c>
      <c r="BI81">
        <f t="shared" si="39"/>
        <v>-7.4703339149625814</v>
      </c>
      <c r="BJ81">
        <f t="shared" si="39"/>
        <v>-7.4703339149134695</v>
      </c>
      <c r="BK81">
        <f t="shared" si="39"/>
        <v>-7.4703337334143587</v>
      </c>
      <c r="BL81">
        <f t="shared" si="51"/>
        <v>-7.4696635457018568</v>
      </c>
    </row>
    <row r="82" spans="1:64" ht="12.95" customHeight="1">
      <c r="A82" s="95" t="s">
        <v>2305</v>
      </c>
      <c r="B82" s="29" t="s">
        <v>2053</v>
      </c>
      <c r="C82" s="95">
        <v>24449.532999999999</v>
      </c>
      <c r="D82" s="95" t="s">
        <v>2084</v>
      </c>
      <c r="E82" s="12">
        <f t="shared" si="11"/>
        <v>348.00645114707424</v>
      </c>
      <c r="F82">
        <f t="shared" si="12"/>
        <v>348</v>
      </c>
      <c r="G82">
        <f t="shared" si="35"/>
        <v>8.7559999992663506E-3</v>
      </c>
      <c r="H82">
        <f t="shared" ref="H82:H113" si="53">$G82</f>
        <v>8.7559999992663506E-3</v>
      </c>
      <c r="O82">
        <f t="shared" ca="1" si="41"/>
        <v>-0.10181013855099819</v>
      </c>
      <c r="P82">
        <f t="shared" si="16"/>
        <v>-9.1391136298543726E-3</v>
      </c>
      <c r="Q82" s="2">
        <f t="shared" si="32"/>
        <v>9431.0329999999994</v>
      </c>
      <c r="S82" s="114">
        <f t="shared" ref="S82:S113" si="54">S$14</f>
        <v>0.2</v>
      </c>
      <c r="Z82">
        <f t="shared" si="18"/>
        <v>348</v>
      </c>
      <c r="AA82" s="68">
        <f t="shared" si="19"/>
        <v>-1.1947703887552117E-2</v>
      </c>
      <c r="AB82" s="68">
        <f t="shared" si="20"/>
        <v>1.1564590256964095E-2</v>
      </c>
      <c r="AC82" s="68">
        <f t="shared" si="21"/>
        <v>2.070370388681847E-2</v>
      </c>
      <c r="AD82" s="68"/>
      <c r="AE82" s="68">
        <f t="shared" si="22"/>
        <v>8.5728670926612447E-5</v>
      </c>
      <c r="AF82">
        <f t="shared" si="23"/>
        <v>1.7895113629120725E-2</v>
      </c>
      <c r="AG82" s="92"/>
      <c r="AH82">
        <f t="shared" si="24"/>
        <v>-2.8085902576977448E-3</v>
      </c>
      <c r="AI82">
        <f t="shared" si="25"/>
        <v>0.99996724705596096</v>
      </c>
      <c r="AJ82">
        <f t="shared" si="26"/>
        <v>-0.12534189356457567</v>
      </c>
      <c r="AK82">
        <f t="shared" si="27"/>
        <v>7.2217939399525167E-4</v>
      </c>
      <c r="AL82">
        <f t="shared" si="28"/>
        <v>1.6161181894967711</v>
      </c>
      <c r="AM82">
        <f t="shared" si="29"/>
        <v>1.0463808350203456</v>
      </c>
      <c r="AN82" s="68">
        <f t="shared" si="52"/>
        <v>-10.950974616146311</v>
      </c>
      <c r="AO82" s="68">
        <f t="shared" si="52"/>
        <v>-10.950974616146311</v>
      </c>
      <c r="AP82" s="68">
        <f t="shared" si="52"/>
        <v>-10.950974616146311</v>
      </c>
      <c r="AQ82" s="68">
        <f t="shared" si="52"/>
        <v>-10.950974616146311</v>
      </c>
      <c r="AR82" s="68">
        <f t="shared" si="52"/>
        <v>-10.950974616146311</v>
      </c>
      <c r="AS82" s="68">
        <f t="shared" si="52"/>
        <v>-10.950974616147056</v>
      </c>
      <c r="AT82" s="68">
        <f t="shared" si="52"/>
        <v>-10.950974593057058</v>
      </c>
      <c r="AU82" s="68">
        <f t="shared" si="31"/>
        <v>-10.951696819005866</v>
      </c>
      <c r="AW82">
        <v>6000</v>
      </c>
      <c r="AX82">
        <f t="shared" si="44"/>
        <v>-4.6532224420828633E-2</v>
      </c>
      <c r="AY82">
        <f t="shared" si="45"/>
        <v>-3.9093122444874839E-2</v>
      </c>
      <c r="AZ82">
        <f t="shared" si="46"/>
        <v>-7.4391019759537944E-3</v>
      </c>
      <c r="BA82">
        <f t="shared" si="47"/>
        <v>1.000353413077723</v>
      </c>
      <c r="BB82">
        <f t="shared" si="48"/>
        <v>-0.33329570090010641</v>
      </c>
      <c r="BC82">
        <f t="shared" si="49"/>
        <v>-1.0600050346022556</v>
      </c>
      <c r="BD82">
        <f t="shared" si="50"/>
        <v>-0.58592039409090568</v>
      </c>
      <c r="BE82">
        <f t="shared" si="40"/>
        <v>-7.3425598066234006</v>
      </c>
      <c r="BF82">
        <f t="shared" si="40"/>
        <v>-7.3425598066234006</v>
      </c>
      <c r="BG82">
        <f t="shared" si="40"/>
        <v>-7.3425598066234006</v>
      </c>
      <c r="BH82">
        <f t="shared" si="39"/>
        <v>-7.3425598066234006</v>
      </c>
      <c r="BI82">
        <f t="shared" si="39"/>
        <v>-7.342559806623373</v>
      </c>
      <c r="BJ82">
        <f t="shared" si="39"/>
        <v>-7.3425598065444388</v>
      </c>
      <c r="BK82">
        <f t="shared" si="39"/>
        <v>-7.3425595834475716</v>
      </c>
      <c r="BL82">
        <f t="shared" si="51"/>
        <v>-7.3419293830714825</v>
      </c>
    </row>
    <row r="83" spans="1:64" ht="12.95" customHeight="1">
      <c r="A83" s="95" t="s">
        <v>2274</v>
      </c>
      <c r="B83" s="29" t="s">
        <v>2053</v>
      </c>
      <c r="C83" s="95">
        <v>24532.329000000002</v>
      </c>
      <c r="D83" s="95" t="s">
        <v>2084</v>
      </c>
      <c r="E83" s="12">
        <f t="shared" si="11"/>
        <v>409.00795562884002</v>
      </c>
      <c r="F83">
        <f t="shared" si="12"/>
        <v>409</v>
      </c>
      <c r="G83">
        <f t="shared" si="35"/>
        <v>1.0797999999340391E-2</v>
      </c>
      <c r="H83">
        <f t="shared" si="53"/>
        <v>1.0797999999340391E-2</v>
      </c>
      <c r="O83">
        <f t="shared" ca="1" si="41"/>
        <v>-0.10139082401359167</v>
      </c>
      <c r="P83">
        <f t="shared" si="16"/>
        <v>-9.7079338311791639E-3</v>
      </c>
      <c r="Q83" s="2">
        <f t="shared" si="32"/>
        <v>9513.8290000000015</v>
      </c>
      <c r="S83" s="114">
        <f t="shared" si="54"/>
        <v>0.2</v>
      </c>
      <c r="Z83">
        <f t="shared" si="18"/>
        <v>409</v>
      </c>
      <c r="AA83" s="68">
        <f t="shared" si="19"/>
        <v>-1.1653566860125409E-2</v>
      </c>
      <c r="AB83" s="68">
        <f t="shared" si="20"/>
        <v>1.2743633028286636E-2</v>
      </c>
      <c r="AC83" s="68">
        <f t="shared" si="21"/>
        <v>2.2451566859465796E-2</v>
      </c>
      <c r="AD83" s="68"/>
      <c r="AE83" s="68">
        <f t="shared" si="22"/>
        <v>1.0081457088901262E-4</v>
      </c>
      <c r="AF83">
        <f t="shared" si="23"/>
        <v>2.0505933830519553E-2</v>
      </c>
      <c r="AG83" s="92"/>
      <c r="AH83">
        <f t="shared" si="24"/>
        <v>-1.9456330289462449E-3</v>
      </c>
      <c r="AI83">
        <f t="shared" si="25"/>
        <v>0.99993914630206471</v>
      </c>
      <c r="AJ83">
        <f t="shared" si="26"/>
        <v>-8.6608489428946292E-2</v>
      </c>
      <c r="AK83">
        <f t="shared" si="27"/>
        <v>7.203559258465059E-4</v>
      </c>
      <c r="AL83">
        <f t="shared" si="28"/>
        <v>1.6550734924398052</v>
      </c>
      <c r="AM83">
        <f t="shared" si="29"/>
        <v>1.0880391249623127</v>
      </c>
      <c r="AN83" s="68">
        <f t="shared" si="52"/>
        <v>-10.912017499827012</v>
      </c>
      <c r="AO83" s="68">
        <f t="shared" si="52"/>
        <v>-10.912017499827012</v>
      </c>
      <c r="AP83" s="68">
        <f t="shared" si="52"/>
        <v>-10.912017499827012</v>
      </c>
      <c r="AQ83" s="68">
        <f t="shared" si="52"/>
        <v>-10.912017499827012</v>
      </c>
      <c r="AR83" s="68">
        <f t="shared" si="52"/>
        <v>-10.912017499827012</v>
      </c>
      <c r="AS83" s="68">
        <f t="shared" si="52"/>
        <v>-10.912017499829624</v>
      </c>
      <c r="AT83" s="68">
        <f t="shared" si="52"/>
        <v>-10.912017456548821</v>
      </c>
      <c r="AU83" s="68">
        <f t="shared" si="31"/>
        <v>-10.912737899403602</v>
      </c>
      <c r="AW83">
        <v>6200</v>
      </c>
      <c r="AX83">
        <f t="shared" si="44"/>
        <v>-4.9365256596248339E-2</v>
      </c>
      <c r="AY83">
        <f t="shared" si="45"/>
        <v>-3.9310444528798255E-2</v>
      </c>
      <c r="AZ83" s="68">
        <f t="shared" si="46"/>
        <v>-1.0054812067450087E-2</v>
      </c>
      <c r="BA83">
        <f t="shared" si="47"/>
        <v>1.000430928380061</v>
      </c>
      <c r="BB83">
        <f t="shared" si="48"/>
        <v>-0.45077342747167026</v>
      </c>
      <c r="BC83">
        <f t="shared" si="49"/>
        <v>-0.93217042839413589</v>
      </c>
      <c r="BD83">
        <f t="shared" si="50"/>
        <v>-0.50305073077632456</v>
      </c>
      <c r="BE83">
        <f t="shared" si="40"/>
        <v>-7.2147754154096804</v>
      </c>
      <c r="BF83">
        <f t="shared" si="40"/>
        <v>-7.2147754154096804</v>
      </c>
      <c r="BG83">
        <f t="shared" si="40"/>
        <v>-7.2147754154096804</v>
      </c>
      <c r="BH83">
        <f t="shared" si="39"/>
        <v>-7.2147754154096795</v>
      </c>
      <c r="BI83">
        <f t="shared" si="39"/>
        <v>-7.2147754154096333</v>
      </c>
      <c r="BJ83">
        <f t="shared" si="39"/>
        <v>-7.2147754153017276</v>
      </c>
      <c r="BK83">
        <f t="shared" si="39"/>
        <v>-7.2147751650941689</v>
      </c>
      <c r="BL83">
        <f t="shared" si="51"/>
        <v>-7.2141952204411082</v>
      </c>
    </row>
    <row r="84" spans="1:64" ht="12.95" customHeight="1">
      <c r="A84" s="95" t="s">
        <v>2274</v>
      </c>
      <c r="B84" s="29" t="s">
        <v>2053</v>
      </c>
      <c r="C84" s="95">
        <v>24551.328000000001</v>
      </c>
      <c r="D84" s="95" t="s">
        <v>2084</v>
      </c>
      <c r="E84" s="12">
        <f t="shared" si="11"/>
        <v>423.0058248936478</v>
      </c>
      <c r="F84">
        <f t="shared" si="12"/>
        <v>423</v>
      </c>
      <c r="G84">
        <f t="shared" si="35"/>
        <v>7.9059999989112839E-3</v>
      </c>
      <c r="H84">
        <f t="shared" si="53"/>
        <v>7.9059999989112839E-3</v>
      </c>
      <c r="O84">
        <f t="shared" ca="1" si="41"/>
        <v>-0.10129458789025247</v>
      </c>
      <c r="P84">
        <f t="shared" si="16"/>
        <v>-9.8377267894034903E-3</v>
      </c>
      <c r="Q84" s="2">
        <f t="shared" si="32"/>
        <v>9532.8280000000013</v>
      </c>
      <c r="S84" s="114">
        <f t="shared" si="54"/>
        <v>0.2</v>
      </c>
      <c r="Z84">
        <f t="shared" si="18"/>
        <v>423</v>
      </c>
      <c r="AA84" s="68">
        <f t="shared" si="19"/>
        <v>-1.1584843371186902E-2</v>
      </c>
      <c r="AB84" s="68">
        <f t="shared" si="20"/>
        <v>9.6531165806946952E-3</v>
      </c>
      <c r="AC84" s="68">
        <f t="shared" si="21"/>
        <v>1.9490843370098189E-2</v>
      </c>
      <c r="AD84" s="68"/>
      <c r="AE84" s="68">
        <f t="shared" si="22"/>
        <v>7.597859505554009E-5</v>
      </c>
      <c r="AF84">
        <f t="shared" si="23"/>
        <v>1.7743726788314776E-2</v>
      </c>
      <c r="AG84" s="92"/>
      <c r="AH84">
        <f t="shared" si="24"/>
        <v>-1.747116581783412E-3</v>
      </c>
      <c r="AI84">
        <f t="shared" si="25"/>
        <v>0.99993270865584249</v>
      </c>
      <c r="AJ84">
        <f t="shared" si="26"/>
        <v>-7.7698487915840553E-2</v>
      </c>
      <c r="AK84">
        <f t="shared" si="27"/>
        <v>7.1978309750649798E-4</v>
      </c>
      <c r="AL84">
        <f t="shared" si="28"/>
        <v>1.6640137450664136</v>
      </c>
      <c r="AM84">
        <f t="shared" si="29"/>
        <v>1.0978488938948128</v>
      </c>
      <c r="AN84" s="68">
        <f t="shared" si="52"/>
        <v>-10.903076676671636</v>
      </c>
      <c r="AO84" s="68">
        <f t="shared" si="52"/>
        <v>-10.903076676671636</v>
      </c>
      <c r="AP84" s="68">
        <f t="shared" si="52"/>
        <v>-10.903076676671636</v>
      </c>
      <c r="AQ84" s="68">
        <f t="shared" si="52"/>
        <v>-10.903076676671636</v>
      </c>
      <c r="AR84" s="68">
        <f t="shared" si="52"/>
        <v>-10.903076676671636</v>
      </c>
      <c r="AS84" s="68">
        <f t="shared" si="52"/>
        <v>-10.903076676674834</v>
      </c>
      <c r="AT84" s="68">
        <f t="shared" si="52"/>
        <v>-10.903076628792675</v>
      </c>
      <c r="AU84" s="68">
        <f t="shared" si="31"/>
        <v>-10.903796508019477</v>
      </c>
      <c r="AW84">
        <v>6400</v>
      </c>
      <c r="AX84">
        <f t="shared" si="44"/>
        <v>-5.1976907611022423E-2</v>
      </c>
      <c r="AY84">
        <f t="shared" si="45"/>
        <v>-3.9470171150597574E-2</v>
      </c>
      <c r="AZ84">
        <f t="shared" si="46"/>
        <v>-1.250673646042485E-2</v>
      </c>
      <c r="BA84">
        <f t="shared" si="47"/>
        <v>1.0005014210338015</v>
      </c>
      <c r="BB84">
        <f t="shared" si="48"/>
        <v>-0.56091046196659333</v>
      </c>
      <c r="BC84">
        <f t="shared" si="49"/>
        <v>-0.80431688249342093</v>
      </c>
      <c r="BD84">
        <f t="shared" si="50"/>
        <v>-0.4253398181358512</v>
      </c>
      <c r="BE84">
        <f t="shared" si="40"/>
        <v>-7.0869815584145917</v>
      </c>
      <c r="BF84">
        <f t="shared" si="40"/>
        <v>-7.0869815584145917</v>
      </c>
      <c r="BG84">
        <f t="shared" si="40"/>
        <v>-7.0869815584145917</v>
      </c>
      <c r="BH84">
        <f t="shared" si="39"/>
        <v>-7.0869815584145917</v>
      </c>
      <c r="BI84">
        <f t="shared" si="39"/>
        <v>-7.0869815584145259</v>
      </c>
      <c r="BJ84">
        <f t="shared" si="39"/>
        <v>-7.0869815582835489</v>
      </c>
      <c r="BK84">
        <f t="shared" si="39"/>
        <v>-7.0869812972130601</v>
      </c>
      <c r="BL84">
        <f t="shared" si="51"/>
        <v>-7.0864610578107339</v>
      </c>
    </row>
    <row r="85" spans="1:64" ht="12.95" customHeight="1">
      <c r="A85" s="95" t="s">
        <v>2274</v>
      </c>
      <c r="B85" s="29" t="s">
        <v>2053</v>
      </c>
      <c r="C85" s="95">
        <v>24555.4</v>
      </c>
      <c r="D85" s="95" t="s">
        <v>2084</v>
      </c>
      <c r="E85" s="12">
        <f t="shared" ref="E85:E148" si="55">+(C85-C$7)/C$8</f>
        <v>426.00594719725854</v>
      </c>
      <c r="F85">
        <f t="shared" ref="F85:F148" si="56">ROUND(2*E85,0)/2</f>
        <v>426</v>
      </c>
      <c r="G85">
        <f t="shared" si="35"/>
        <v>8.0720000005385373E-3</v>
      </c>
      <c r="H85">
        <f t="shared" si="53"/>
        <v>8.0720000005385373E-3</v>
      </c>
      <c r="O85">
        <f t="shared" ca="1" si="41"/>
        <v>-0.10127396586382265</v>
      </c>
      <c r="P85">
        <f t="shared" ref="P85:P148" si="57">+D$11+D$12*F85+D$13*F85^2</f>
        <v>-9.8655028490587417E-3</v>
      </c>
      <c r="Q85" s="2">
        <f t="shared" si="32"/>
        <v>9536.9000000000015</v>
      </c>
      <c r="S85" s="114">
        <f t="shared" si="54"/>
        <v>0.2</v>
      </c>
      <c r="Z85">
        <f t="shared" ref="Z85:Z148" si="58">F85</f>
        <v>426</v>
      </c>
      <c r="AA85" s="68">
        <f t="shared" ref="AA85:AA148" si="59">AB$3+AB$4*Z85+AB$5*Z85^2+AH85</f>
        <v>-1.1570061647418882E-2</v>
      </c>
      <c r="AB85" s="68">
        <f t="shared" ref="AB85:AB148" si="60">G85-AH85</f>
        <v>9.7765587988986775E-3</v>
      </c>
      <c r="AC85" s="68">
        <f t="shared" ref="AC85:AC148" si="61">+G85-P85-AH85</f>
        <v>1.9642061647957419E-2</v>
      </c>
      <c r="AD85" s="68"/>
      <c r="AE85" s="68">
        <f t="shared" ref="AE85:AE148" si="62">+(G85-AA85)^2*S85</f>
        <v>7.7162117156431953E-5</v>
      </c>
      <c r="AF85">
        <f t="shared" ref="AF85:AF148" si="63">G85-P85</f>
        <v>1.7937502849597279E-2</v>
      </c>
      <c r="AG85" s="92"/>
      <c r="AH85">
        <f t="shared" ref="AH85:AH148" si="64">$AB$6*($AB$11/AI85*AJ85+$AB$12)</f>
        <v>-1.70455879836014E-3</v>
      </c>
      <c r="AI85">
        <f t="shared" ref="AI85:AI148" si="65">1+$AB$7*COS(AL85)</f>
        <v>0.99993132985321975</v>
      </c>
      <c r="AJ85">
        <f t="shared" ref="AJ85:AJ148" si="66">SIN(AL85+RADIANS($AB$9))</f>
        <v>-7.5788384565633998E-2</v>
      </c>
      <c r="AK85">
        <f t="shared" ref="AK85:AK148" si="67">$AB$7*SIN(AL85)</f>
        <v>7.1965286311926442E-4</v>
      </c>
      <c r="AL85">
        <f t="shared" ref="AL85:AL148" si="68">2*ATAN(AM85)</f>
        <v>1.6659294985125412</v>
      </c>
      <c r="AM85">
        <f t="shared" ref="AM85:AM148" si="69">SQRT((1+$AB$7)/(1-$AB$7))*TAN(AN85/2)</f>
        <v>1.0999634971690864</v>
      </c>
      <c r="AN85" s="68">
        <f t="shared" si="52"/>
        <v>-10.901160793482903</v>
      </c>
      <c r="AO85" s="68">
        <f t="shared" si="52"/>
        <v>-10.901160793482903</v>
      </c>
      <c r="AP85" s="68">
        <f t="shared" si="52"/>
        <v>-10.901160793482903</v>
      </c>
      <c r="AQ85" s="68">
        <f t="shared" si="52"/>
        <v>-10.901160793482903</v>
      </c>
      <c r="AR85" s="68">
        <f t="shared" si="52"/>
        <v>-10.901160793482903</v>
      </c>
      <c r="AS85" s="68">
        <f t="shared" si="52"/>
        <v>-10.901160793486234</v>
      </c>
      <c r="AT85" s="68">
        <f t="shared" si="52"/>
        <v>-10.901160744620011</v>
      </c>
      <c r="AU85" s="68">
        <f t="shared" ref="AU85:AU148" si="70">RADIANS($AB$9)+$AB$18*(F85-AB$15)</f>
        <v>-10.90188049558002</v>
      </c>
      <c r="AW85">
        <v>6600</v>
      </c>
      <c r="AX85">
        <f t="shared" si="44"/>
        <v>-5.4327131892603998E-2</v>
      </c>
      <c r="AY85">
        <f t="shared" si="45"/>
        <v>-3.957230231027279E-2</v>
      </c>
      <c r="AZ85" s="68">
        <f t="shared" si="46"/>
        <v>-1.4754829582331208E-2</v>
      </c>
      <c r="BA85">
        <f t="shared" si="47"/>
        <v>1.0005637360450792</v>
      </c>
      <c r="BB85">
        <f t="shared" si="48"/>
        <v>-0.66190378040879749</v>
      </c>
      <c r="BC85">
        <f t="shared" si="49"/>
        <v>-0.67644634077826404</v>
      </c>
      <c r="BD85">
        <f t="shared" si="50"/>
        <v>-0.35173896777623626</v>
      </c>
      <c r="BE85">
        <f t="shared" si="40"/>
        <v>-6.9591792077560397</v>
      </c>
      <c r="BF85">
        <f t="shared" si="40"/>
        <v>-6.9591792077560397</v>
      </c>
      <c r="BG85">
        <f t="shared" si="40"/>
        <v>-6.9591792077560397</v>
      </c>
      <c r="BH85">
        <f t="shared" si="39"/>
        <v>-6.9591792077560397</v>
      </c>
      <c r="BI85">
        <f t="shared" si="39"/>
        <v>-6.959179207755958</v>
      </c>
      <c r="BJ85">
        <f t="shared" si="39"/>
        <v>-6.9591792076121646</v>
      </c>
      <c r="BK85">
        <f t="shared" si="39"/>
        <v>-6.9591789526322874</v>
      </c>
      <c r="BL85">
        <f t="shared" si="51"/>
        <v>-6.9587268951803587</v>
      </c>
    </row>
    <row r="86" spans="1:64" ht="12.95" customHeight="1">
      <c r="A86" s="95" t="s">
        <v>2274</v>
      </c>
      <c r="B86" s="29" t="s">
        <v>2053</v>
      </c>
      <c r="C86" s="95">
        <v>24589.331999999999</v>
      </c>
      <c r="D86" s="95" t="s">
        <v>2084</v>
      </c>
      <c r="E86" s="12">
        <f t="shared" si="55"/>
        <v>451.0059840356933</v>
      </c>
      <c r="F86">
        <f t="shared" si="56"/>
        <v>451</v>
      </c>
      <c r="G86">
        <f t="shared" si="35"/>
        <v>8.121999999275431E-3</v>
      </c>
      <c r="H86">
        <f t="shared" si="53"/>
        <v>8.121999999275431E-3</v>
      </c>
      <c r="O86">
        <f t="shared" ca="1" si="41"/>
        <v>-0.10110211564357409</v>
      </c>
      <c r="P86">
        <f t="shared" si="57"/>
        <v>-1.0096466052558919E-2</v>
      </c>
      <c r="Q86" s="2">
        <f t="shared" si="32"/>
        <v>9570.8319999999985</v>
      </c>
      <c r="S86" s="114">
        <f t="shared" si="54"/>
        <v>0.2</v>
      </c>
      <c r="Z86">
        <f t="shared" si="58"/>
        <v>451</v>
      </c>
      <c r="AA86" s="68">
        <f t="shared" si="59"/>
        <v>-1.1446150475873192E-2</v>
      </c>
      <c r="AB86" s="68">
        <f t="shared" si="60"/>
        <v>9.4716844225897039E-3</v>
      </c>
      <c r="AC86" s="68">
        <f t="shared" si="61"/>
        <v>1.9568150475148625E-2</v>
      </c>
      <c r="AD86" s="68"/>
      <c r="AE86" s="68">
        <f t="shared" si="62"/>
        <v>7.6582502603611839E-5</v>
      </c>
      <c r="AF86">
        <f t="shared" si="63"/>
        <v>1.8218466051834352E-2</v>
      </c>
      <c r="AG86" s="92"/>
      <c r="AH86">
        <f t="shared" si="64"/>
        <v>-1.3496844233142724E-3</v>
      </c>
      <c r="AI86">
        <f t="shared" si="65"/>
        <v>0.99991985026075891</v>
      </c>
      <c r="AJ86">
        <f t="shared" si="66"/>
        <v>-5.9860911263576635E-2</v>
      </c>
      <c r="AK86">
        <f t="shared" si="67"/>
        <v>7.1846492729580192E-4</v>
      </c>
      <c r="AL86">
        <f t="shared" si="68"/>
        <v>1.6818939052206898</v>
      </c>
      <c r="AM86">
        <f t="shared" si="69"/>
        <v>1.1177601606078271</v>
      </c>
      <c r="AN86" s="68">
        <f t="shared" si="52"/>
        <v>-10.88519520292229</v>
      </c>
      <c r="AO86" s="68">
        <f t="shared" si="52"/>
        <v>-10.88519520292229</v>
      </c>
      <c r="AP86" s="68">
        <f t="shared" si="52"/>
        <v>-10.88519520292229</v>
      </c>
      <c r="AQ86" s="68">
        <f t="shared" si="52"/>
        <v>-10.88519520292229</v>
      </c>
      <c r="AR86" s="68">
        <f t="shared" si="52"/>
        <v>-10.88519520292229</v>
      </c>
      <c r="AS86" s="68">
        <f t="shared" si="52"/>
        <v>-10.885195202926832</v>
      </c>
      <c r="AT86" s="68">
        <f t="shared" si="52"/>
        <v>-10.88519514588932</v>
      </c>
      <c r="AU86" s="68">
        <f t="shared" si="70"/>
        <v>-10.885913725251223</v>
      </c>
      <c r="AW86">
        <v>6800</v>
      </c>
      <c r="AX86">
        <f t="shared" si="44"/>
        <v>-5.6379199777224547E-2</v>
      </c>
      <c r="AY86">
        <f t="shared" si="45"/>
        <v>-3.9616838007823903E-2</v>
      </c>
      <c r="AZ86">
        <f t="shared" si="46"/>
        <v>-1.6762361769400644E-2</v>
      </c>
      <c r="BA86">
        <f t="shared" si="47"/>
        <v>1.0006168516003759</v>
      </c>
      <c r="BB86">
        <f t="shared" si="48"/>
        <v>-0.75209886747213428</v>
      </c>
      <c r="BC86">
        <f t="shared" si="49"/>
        <v>-0.5485610261192515</v>
      </c>
      <c r="BD86">
        <f t="shared" si="50"/>
        <v>-0.28137200919632777</v>
      </c>
      <c r="BE86">
        <f t="shared" si="40"/>
        <v>-6.8313694747721945</v>
      </c>
      <c r="BF86">
        <f t="shared" si="40"/>
        <v>-6.8313694747721945</v>
      </c>
      <c r="BG86">
        <f t="shared" si="40"/>
        <v>-6.8313694747721945</v>
      </c>
      <c r="BH86">
        <f t="shared" si="39"/>
        <v>-6.8313694747721945</v>
      </c>
      <c r="BI86">
        <f t="shared" si="39"/>
        <v>-6.8313694747721065</v>
      </c>
      <c r="BJ86">
        <f t="shared" si="39"/>
        <v>-6.8313694746287599</v>
      </c>
      <c r="BK86">
        <f t="shared" si="39"/>
        <v>-6.8313692422979155</v>
      </c>
      <c r="BL86">
        <f t="shared" si="51"/>
        <v>-6.8309927325499844</v>
      </c>
    </row>
    <row r="87" spans="1:64" ht="12.95" customHeight="1">
      <c r="A87" s="95" t="s">
        <v>2305</v>
      </c>
      <c r="B87" s="29" t="s">
        <v>2053</v>
      </c>
      <c r="C87" s="95">
        <v>24589.34</v>
      </c>
      <c r="D87" s="95" t="s">
        <v>2084</v>
      </c>
      <c r="E87" s="12">
        <f t="shared" si="55"/>
        <v>451.01187818560334</v>
      </c>
      <c r="F87">
        <f t="shared" si="56"/>
        <v>451</v>
      </c>
      <c r="G87">
        <f t="shared" si="35"/>
        <v>1.6122000000905246E-2</v>
      </c>
      <c r="H87">
        <f t="shared" si="53"/>
        <v>1.6122000000905246E-2</v>
      </c>
      <c r="O87">
        <f t="shared" ca="1" si="41"/>
        <v>-0.10110211564357409</v>
      </c>
      <c r="P87">
        <f t="shared" si="57"/>
        <v>-1.0096466052558919E-2</v>
      </c>
      <c r="Q87" s="2">
        <f t="shared" si="32"/>
        <v>9570.84</v>
      </c>
      <c r="S87" s="114">
        <f t="shared" si="54"/>
        <v>0.2</v>
      </c>
      <c r="Z87">
        <f t="shared" si="58"/>
        <v>451</v>
      </c>
      <c r="AA87" s="68">
        <f t="shared" si="59"/>
        <v>-1.1446150475873192E-2</v>
      </c>
      <c r="AB87" s="68">
        <f t="shared" si="60"/>
        <v>1.7471684424219518E-2</v>
      </c>
      <c r="AC87" s="68">
        <f t="shared" si="61"/>
        <v>2.7568150476778439E-2</v>
      </c>
      <c r="AD87" s="68"/>
      <c r="AE87" s="68">
        <f t="shared" si="62"/>
        <v>1.5200058414205982E-4</v>
      </c>
      <c r="AF87">
        <f t="shared" si="63"/>
        <v>2.6218466053464166E-2</v>
      </c>
      <c r="AG87" s="92"/>
      <c r="AH87">
        <f t="shared" si="64"/>
        <v>-1.3496844233142724E-3</v>
      </c>
      <c r="AI87">
        <f t="shared" si="65"/>
        <v>0.99991985026075891</v>
      </c>
      <c r="AJ87">
        <f t="shared" si="66"/>
        <v>-5.9860911263576635E-2</v>
      </c>
      <c r="AK87">
        <f t="shared" si="67"/>
        <v>7.1846492729580192E-4</v>
      </c>
      <c r="AL87">
        <f t="shared" si="68"/>
        <v>1.6818939052206898</v>
      </c>
      <c r="AM87">
        <f t="shared" si="69"/>
        <v>1.1177601606078271</v>
      </c>
      <c r="AN87" s="68">
        <f t="shared" si="52"/>
        <v>-10.88519520292229</v>
      </c>
      <c r="AO87" s="68">
        <f t="shared" si="52"/>
        <v>-10.88519520292229</v>
      </c>
      <c r="AP87" s="68">
        <f t="shared" si="52"/>
        <v>-10.88519520292229</v>
      </c>
      <c r="AQ87" s="68">
        <f t="shared" si="52"/>
        <v>-10.88519520292229</v>
      </c>
      <c r="AR87" s="68">
        <f t="shared" si="52"/>
        <v>-10.88519520292229</v>
      </c>
      <c r="AS87" s="68">
        <f t="shared" si="52"/>
        <v>-10.885195202926832</v>
      </c>
      <c r="AT87" s="68">
        <f t="shared" si="52"/>
        <v>-10.88519514588932</v>
      </c>
      <c r="AU87" s="68">
        <f t="shared" si="70"/>
        <v>-10.885913725251223</v>
      </c>
      <c r="AW87">
        <v>7000</v>
      </c>
      <c r="AX87">
        <f t="shared" si="44"/>
        <v>-5.8100302453094624E-2</v>
      </c>
      <c r="AY87">
        <f t="shared" si="45"/>
        <v>-3.9603778243250912E-2</v>
      </c>
      <c r="AZ87" s="68">
        <f t="shared" si="46"/>
        <v>-1.8496524209843709E-2</v>
      </c>
      <c r="BA87">
        <f t="shared" si="47"/>
        <v>1.000659896136602</v>
      </c>
      <c r="BB87">
        <f t="shared" si="48"/>
        <v>-0.83001725715493435</v>
      </c>
      <c r="BC87">
        <f t="shared" si="49"/>
        <v>-0.42066340411382652</v>
      </c>
      <c r="BD87">
        <f t="shared" si="50"/>
        <v>-0.21348924009612549</v>
      </c>
      <c r="BE87">
        <f t="shared" si="40"/>
        <v>-6.7035535918948392</v>
      </c>
      <c r="BF87">
        <f t="shared" si="40"/>
        <v>-6.7035535918948392</v>
      </c>
      <c r="BG87">
        <f t="shared" si="40"/>
        <v>-6.7035535918948392</v>
      </c>
      <c r="BH87">
        <f t="shared" si="39"/>
        <v>-6.7035535918948392</v>
      </c>
      <c r="BI87">
        <f t="shared" si="39"/>
        <v>-6.7035535918947549</v>
      </c>
      <c r="BJ87">
        <f t="shared" si="39"/>
        <v>-6.703553591766326</v>
      </c>
      <c r="BK87">
        <f t="shared" si="39"/>
        <v>-6.7035533971724464</v>
      </c>
      <c r="BL87">
        <f t="shared" si="51"/>
        <v>-6.7032585699196101</v>
      </c>
    </row>
    <row r="88" spans="1:64" ht="12.95" customHeight="1">
      <c r="A88" s="95" t="s">
        <v>2274</v>
      </c>
      <c r="B88" s="29" t="s">
        <v>2053</v>
      </c>
      <c r="C88" s="95">
        <v>24593.407999999999</v>
      </c>
      <c r="D88" s="95" t="s">
        <v>2084</v>
      </c>
      <c r="E88" s="12">
        <f t="shared" si="55"/>
        <v>454.00905341425903</v>
      </c>
      <c r="F88">
        <f t="shared" si="56"/>
        <v>454</v>
      </c>
      <c r="G88">
        <f t="shared" si="35"/>
        <v>1.2287999998079613E-2</v>
      </c>
      <c r="H88">
        <f t="shared" si="53"/>
        <v>1.2287999998079613E-2</v>
      </c>
      <c r="O88">
        <f t="shared" ca="1" si="41"/>
        <v>-0.10108149361714426</v>
      </c>
      <c r="P88">
        <f t="shared" si="57"/>
        <v>-1.0124121161743712E-2</v>
      </c>
      <c r="Q88" s="2">
        <f t="shared" si="32"/>
        <v>9574.9079999999994</v>
      </c>
      <c r="S88" s="114">
        <f t="shared" si="54"/>
        <v>0.2</v>
      </c>
      <c r="Z88">
        <f t="shared" si="58"/>
        <v>454</v>
      </c>
      <c r="AA88" s="68">
        <f t="shared" si="59"/>
        <v>-1.1431196031207205E-2</v>
      </c>
      <c r="AB88" s="68">
        <f t="shared" si="60"/>
        <v>1.3595074867543105E-2</v>
      </c>
      <c r="AC88" s="68">
        <f t="shared" si="61"/>
        <v>2.3719196029286817E-2</v>
      </c>
      <c r="AD88" s="68"/>
      <c r="AE88" s="68">
        <f t="shared" si="62"/>
        <v>1.1252005205514711E-4</v>
      </c>
      <c r="AF88">
        <f t="shared" si="63"/>
        <v>2.2412121159823325E-2</v>
      </c>
      <c r="AG88" s="92"/>
      <c r="AH88">
        <f t="shared" si="64"/>
        <v>-1.3070748694634935E-3</v>
      </c>
      <c r="AI88">
        <f t="shared" si="65"/>
        <v>0.9999184740424073</v>
      </c>
      <c r="AJ88">
        <f t="shared" si="66"/>
        <v>-5.7948533788974028E-2</v>
      </c>
      <c r="AK88">
        <f t="shared" si="67"/>
        <v>7.1831006584424596E-4</v>
      </c>
      <c r="AL88">
        <f t="shared" si="68"/>
        <v>1.6838096094016881</v>
      </c>
      <c r="AM88">
        <f t="shared" si="69"/>
        <v>1.1199170513243493</v>
      </c>
      <c r="AN88" s="68">
        <f t="shared" si="52"/>
        <v>-10.883279344367949</v>
      </c>
      <c r="AO88" s="68">
        <f t="shared" si="52"/>
        <v>-10.883279344367949</v>
      </c>
      <c r="AP88" s="68">
        <f t="shared" si="52"/>
        <v>-10.883279344367949</v>
      </c>
      <c r="AQ88" s="68">
        <f t="shared" si="52"/>
        <v>-10.883279344367949</v>
      </c>
      <c r="AR88" s="68">
        <f t="shared" si="52"/>
        <v>-10.883279344367947</v>
      </c>
      <c r="AS88" s="68">
        <f t="shared" si="52"/>
        <v>-10.883279344372648</v>
      </c>
      <c r="AT88" s="68">
        <f t="shared" si="52"/>
        <v>-10.883279286358322</v>
      </c>
      <c r="AU88" s="68">
        <f t="shared" si="70"/>
        <v>-10.883997712811768</v>
      </c>
      <c r="AW88">
        <v>7200</v>
      </c>
      <c r="AX88">
        <f t="shared" si="44"/>
        <v>-5.9462092944500861E-2</v>
      </c>
      <c r="AY88">
        <f t="shared" si="45"/>
        <v>-3.9533123016553817E-2</v>
      </c>
      <c r="AZ88">
        <f t="shared" si="46"/>
        <v>-1.9928969927947047E-2</v>
      </c>
      <c r="BA88">
        <f t="shared" si="47"/>
        <v>1.0006921629401992</v>
      </c>
      <c r="BB88">
        <f t="shared" si="48"/>
        <v>-0.89438119866494126</v>
      </c>
      <c r="BC88">
        <f t="shared" si="49"/>
        <v>-0.29275614273415512</v>
      </c>
      <c r="BD88">
        <f t="shared" si="50"/>
        <v>-0.14743256850289543</v>
      </c>
      <c r="BE88">
        <f t="shared" si="40"/>
        <v>-6.5757328924970455</v>
      </c>
      <c r="BF88">
        <f t="shared" si="40"/>
        <v>-6.5757328924970455</v>
      </c>
      <c r="BG88">
        <f t="shared" si="40"/>
        <v>-6.5757328924970455</v>
      </c>
      <c r="BH88">
        <f t="shared" si="39"/>
        <v>-6.5757328924970455</v>
      </c>
      <c r="BI88">
        <f t="shared" si="39"/>
        <v>-6.5757328924969762</v>
      </c>
      <c r="BJ88">
        <f t="shared" si="39"/>
        <v>-6.5757328923971468</v>
      </c>
      <c r="BK88">
        <f t="shared" si="39"/>
        <v>-6.575732748177713</v>
      </c>
      <c r="BL88">
        <f t="shared" si="51"/>
        <v>-6.5755244072892358</v>
      </c>
    </row>
    <row r="89" spans="1:64" ht="12.95" customHeight="1">
      <c r="A89" s="95" t="s">
        <v>2274</v>
      </c>
      <c r="B89" s="29" t="s">
        <v>2053</v>
      </c>
      <c r="C89" s="95">
        <v>24608.335999999999</v>
      </c>
      <c r="D89" s="95" t="s">
        <v>2084</v>
      </c>
      <c r="E89" s="12">
        <f t="shared" si="55"/>
        <v>465.00753714419488</v>
      </c>
      <c r="F89">
        <f t="shared" si="56"/>
        <v>465</v>
      </c>
      <c r="G89">
        <f t="shared" si="35"/>
        <v>1.0229999999864958E-2</v>
      </c>
      <c r="H89">
        <f t="shared" si="53"/>
        <v>1.0229999999864958E-2</v>
      </c>
      <c r="O89">
        <f t="shared" ca="1" si="41"/>
        <v>-0.10100587952023489</v>
      </c>
      <c r="P89">
        <f t="shared" si="57"/>
        <v>-1.0225412357490023E-2</v>
      </c>
      <c r="Q89" s="2">
        <f t="shared" ref="Q89:Q152" si="71">+C89-15018.5</f>
        <v>9589.8359999999993</v>
      </c>
      <c r="S89" s="114">
        <f t="shared" si="54"/>
        <v>0.2</v>
      </c>
      <c r="Z89">
        <f t="shared" si="58"/>
        <v>465</v>
      </c>
      <c r="AA89" s="68">
        <f t="shared" si="59"/>
        <v>-1.1376212841132187E-2</v>
      </c>
      <c r="AB89" s="68">
        <f t="shared" si="60"/>
        <v>1.1380800483507121E-2</v>
      </c>
      <c r="AC89" s="68">
        <f t="shared" si="61"/>
        <v>2.1606212840997143E-2</v>
      </c>
      <c r="AD89" s="68"/>
      <c r="AE89" s="68">
        <f t="shared" si="62"/>
        <v>9.3365686666094006E-5</v>
      </c>
      <c r="AF89">
        <f t="shared" si="63"/>
        <v>2.0455412357354982E-2</v>
      </c>
      <c r="AG89" s="92"/>
      <c r="AH89">
        <f t="shared" si="64"/>
        <v>-1.150800483642163E-3</v>
      </c>
      <c r="AI89">
        <f t="shared" si="65"/>
        <v>0.99991343053898907</v>
      </c>
      <c r="AJ89">
        <f t="shared" si="66"/>
        <v>-5.0934761993323599E-2</v>
      </c>
      <c r="AK89">
        <f t="shared" si="67"/>
        <v>7.1771969519782348E-4</v>
      </c>
      <c r="AL89">
        <f t="shared" si="68"/>
        <v>1.6908338129635119</v>
      </c>
      <c r="AM89">
        <f t="shared" si="69"/>
        <v>1.1278653765687061</v>
      </c>
      <c r="AN89" s="68">
        <f t="shared" si="52"/>
        <v>-10.876254552221475</v>
      </c>
      <c r="AO89" s="68">
        <f t="shared" si="52"/>
        <v>-10.876254552221475</v>
      </c>
      <c r="AP89" s="68">
        <f t="shared" si="52"/>
        <v>-10.876254552221475</v>
      </c>
      <c r="AQ89" s="68">
        <f t="shared" si="52"/>
        <v>-10.876254552221475</v>
      </c>
      <c r="AR89" s="68">
        <f t="shared" si="52"/>
        <v>-10.876254552221475</v>
      </c>
      <c r="AS89" s="68">
        <f t="shared" si="52"/>
        <v>-10.876254552226776</v>
      </c>
      <c r="AT89" s="68">
        <f t="shared" si="52"/>
        <v>-10.876254490638193</v>
      </c>
      <c r="AU89" s="68">
        <f t="shared" si="70"/>
        <v>-10.876972333867098</v>
      </c>
      <c r="AW89">
        <v>7400</v>
      </c>
      <c r="AX89">
        <f t="shared" si="44"/>
        <v>-6.0441153904241568E-2</v>
      </c>
      <c r="AY89">
        <f t="shared" si="45"/>
        <v>-3.940487232773264E-2</v>
      </c>
      <c r="AZ89" s="68">
        <f t="shared" si="46"/>
        <v>-2.1036281576508928E-2</v>
      </c>
      <c r="BA89">
        <f t="shared" si="47"/>
        <v>1.0007131220113259</v>
      </c>
      <c r="BB89">
        <f t="shared" si="48"/>
        <v>-0.94413500791962002</v>
      </c>
      <c r="BC89">
        <f t="shared" si="49"/>
        <v>-0.16484206855744341</v>
      </c>
      <c r="BD89">
        <f t="shared" si="50"/>
        <v>-8.2608177747225051E-2</v>
      </c>
      <c r="BE89">
        <f t="shared" si="40"/>
        <v>-6.4479087890481566</v>
      </c>
      <c r="BF89">
        <f t="shared" si="40"/>
        <v>-6.4479087890481566</v>
      </c>
      <c r="BG89">
        <f t="shared" si="40"/>
        <v>-6.4479087890481566</v>
      </c>
      <c r="BH89">
        <f t="shared" si="39"/>
        <v>-6.4479087890481566</v>
      </c>
      <c r="BI89">
        <f t="shared" si="39"/>
        <v>-6.447908789048113</v>
      </c>
      <c r="BJ89">
        <f t="shared" si="39"/>
        <v>-6.4479087889878679</v>
      </c>
      <c r="BK89">
        <f t="shared" si="39"/>
        <v>-6.4479087045090431</v>
      </c>
      <c r="BL89">
        <f t="shared" si="51"/>
        <v>-6.4477902446588606</v>
      </c>
    </row>
    <row r="90" spans="1:64" ht="12.95" customHeight="1">
      <c r="A90" s="95" t="s">
        <v>2305</v>
      </c>
      <c r="B90" s="29" t="s">
        <v>2053</v>
      </c>
      <c r="C90" s="95">
        <v>24642.274000000001</v>
      </c>
      <c r="D90" s="95" t="s">
        <v>2084</v>
      </c>
      <c r="E90" s="12">
        <f t="shared" si="55"/>
        <v>490.01199459506483</v>
      </c>
      <c r="F90">
        <f t="shared" si="56"/>
        <v>490</v>
      </c>
      <c r="G90">
        <f t="shared" si="35"/>
        <v>1.6279999999824213E-2</v>
      </c>
      <c r="H90">
        <f t="shared" si="53"/>
        <v>1.6279999999824213E-2</v>
      </c>
      <c r="O90">
        <f t="shared" ref="O90:O121" ca="1" si="72">+C$11+C$12*F90</f>
        <v>-0.10083402929998632</v>
      </c>
      <c r="P90">
        <f t="shared" si="57"/>
        <v>-1.0454971671600926E-2</v>
      </c>
      <c r="Q90" s="2">
        <f t="shared" si="71"/>
        <v>9623.7740000000013</v>
      </c>
      <c r="S90" s="114">
        <f t="shared" si="54"/>
        <v>0.2</v>
      </c>
      <c r="Z90">
        <f t="shared" si="58"/>
        <v>490</v>
      </c>
      <c r="AA90" s="68">
        <f t="shared" si="59"/>
        <v>-1.1250407001022434E-2</v>
      </c>
      <c r="AB90" s="68">
        <f t="shared" si="60"/>
        <v>1.7075435329245721E-2</v>
      </c>
      <c r="AC90" s="68">
        <f t="shared" si="61"/>
        <v>2.7530407000846649E-2</v>
      </c>
      <c r="AD90" s="68"/>
      <c r="AE90" s="68">
        <f t="shared" si="62"/>
        <v>1.5158466192645326E-4</v>
      </c>
      <c r="AF90">
        <f t="shared" si="63"/>
        <v>2.6734971671425141E-2</v>
      </c>
      <c r="AG90" s="92"/>
      <c r="AH90">
        <f t="shared" si="64"/>
        <v>-7.954353294215078E-4</v>
      </c>
      <c r="AI90">
        <f t="shared" si="65"/>
        <v>0.99990198449696721</v>
      </c>
      <c r="AJ90">
        <f t="shared" si="66"/>
        <v>-3.4985834726316077E-2</v>
      </c>
      <c r="AK90">
        <f t="shared" si="67"/>
        <v>7.1624632188920033E-4</v>
      </c>
      <c r="AL90">
        <f t="shared" si="68"/>
        <v>1.7067976486539038</v>
      </c>
      <c r="AM90">
        <f t="shared" si="69"/>
        <v>1.1461660761504491</v>
      </c>
      <c r="AN90" s="68">
        <f t="shared" si="52"/>
        <v>-10.860289247193466</v>
      </c>
      <c r="AO90" s="68">
        <f t="shared" si="52"/>
        <v>-10.860289247193466</v>
      </c>
      <c r="AP90" s="68">
        <f t="shared" si="52"/>
        <v>-10.860289247193466</v>
      </c>
      <c r="AQ90" s="68">
        <f t="shared" si="52"/>
        <v>-10.860289247193466</v>
      </c>
      <c r="AR90" s="68">
        <f t="shared" si="52"/>
        <v>-10.860289247193466</v>
      </c>
      <c r="AS90" s="68">
        <f t="shared" si="52"/>
        <v>-10.860289247200258</v>
      </c>
      <c r="AT90" s="68">
        <f t="shared" si="52"/>
        <v>-10.860289177534652</v>
      </c>
      <c r="AU90" s="68">
        <f t="shared" si="70"/>
        <v>-10.861005563538301</v>
      </c>
      <c r="AW90">
        <v>7600</v>
      </c>
      <c r="AX90">
        <f t="shared" si="44"/>
        <v>-6.1019384206065813E-2</v>
      </c>
      <c r="AY90">
        <f t="shared" si="45"/>
        <v>-3.9219026176787346E-2</v>
      </c>
      <c r="AZ90">
        <f t="shared" si="46"/>
        <v>-2.1800358029278471E-2</v>
      </c>
      <c r="BA90">
        <f t="shared" si="47"/>
        <v>1.0007224289769032</v>
      </c>
      <c r="BB90">
        <f t="shared" si="48"/>
        <v>-0.9784627218926315</v>
      </c>
      <c r="BC90">
        <f t="shared" si="49"/>
        <v>-3.6924120311248913E-2</v>
      </c>
      <c r="BD90">
        <f t="shared" si="50"/>
        <v>-1.8464158025012688E-2</v>
      </c>
      <c r="BE90">
        <f t="shared" si="40"/>
        <v>-6.3200827499397549</v>
      </c>
      <c r="BF90">
        <f t="shared" si="40"/>
        <v>-6.3200827499397549</v>
      </c>
      <c r="BG90">
        <f t="shared" si="40"/>
        <v>-6.3200827499397549</v>
      </c>
      <c r="BH90">
        <f t="shared" si="39"/>
        <v>-6.3200827499397549</v>
      </c>
      <c r="BI90">
        <f t="shared" si="39"/>
        <v>-6.3200827499397452</v>
      </c>
      <c r="BJ90">
        <f t="shared" si="39"/>
        <v>-6.3200827499258372</v>
      </c>
      <c r="BK90">
        <f t="shared" si="39"/>
        <v>-6.3200827306740548</v>
      </c>
      <c r="BL90">
        <f t="shared" si="51"/>
        <v>-6.3200560820284863</v>
      </c>
    </row>
    <row r="91" spans="1:64" ht="12.95" customHeight="1">
      <c r="A91" s="95" t="s">
        <v>2175</v>
      </c>
      <c r="B91" s="29" t="s">
        <v>2053</v>
      </c>
      <c r="C91" s="95">
        <v>24691.134999999998</v>
      </c>
      <c r="D91" s="95" t="s">
        <v>1923</v>
      </c>
      <c r="E91" s="12">
        <f t="shared" si="55"/>
        <v>526.01125193217422</v>
      </c>
      <c r="F91">
        <f t="shared" si="56"/>
        <v>526</v>
      </c>
      <c r="G91">
        <f t="shared" si="35"/>
        <v>1.52719999969122E-2</v>
      </c>
      <c r="H91">
        <f t="shared" si="53"/>
        <v>1.52719999969122E-2</v>
      </c>
      <c r="O91">
        <f t="shared" ca="1" si="72"/>
        <v>-0.10058656498282838</v>
      </c>
      <c r="P91">
        <f t="shared" si="57"/>
        <v>-1.0783956088485321E-2</v>
      </c>
      <c r="Q91" s="2">
        <f t="shared" si="71"/>
        <v>9672.6349999999984</v>
      </c>
      <c r="S91" s="114">
        <f t="shared" si="54"/>
        <v>0.2</v>
      </c>
      <c r="Z91">
        <f t="shared" si="58"/>
        <v>526</v>
      </c>
      <c r="AA91" s="68">
        <f t="shared" si="59"/>
        <v>-1.1067339906699907E-2</v>
      </c>
      <c r="AB91" s="68">
        <f t="shared" si="60"/>
        <v>1.5555383815126786E-2</v>
      </c>
      <c r="AC91" s="68">
        <f t="shared" si="61"/>
        <v>2.6339339903612105E-2</v>
      </c>
      <c r="AD91" s="68"/>
      <c r="AE91" s="68">
        <f t="shared" si="62"/>
        <v>1.3875216531160261E-4</v>
      </c>
      <c r="AF91">
        <f t="shared" si="63"/>
        <v>2.6055956085397521E-2</v>
      </c>
      <c r="AG91" s="92"/>
      <c r="AH91">
        <f t="shared" si="64"/>
        <v>-2.8338381821458572E-4</v>
      </c>
      <c r="AI91">
        <f t="shared" si="65"/>
        <v>0.9998855472858954</v>
      </c>
      <c r="AJ91">
        <f t="shared" si="66"/>
        <v>-1.2005405177313909E-2</v>
      </c>
      <c r="AK91">
        <f t="shared" si="67"/>
        <v>7.1380418091284694E-4</v>
      </c>
      <c r="AL91">
        <f t="shared" si="68"/>
        <v>1.7297849308895084</v>
      </c>
      <c r="AM91">
        <f t="shared" si="69"/>
        <v>1.1731150780287032</v>
      </c>
      <c r="AN91" s="68">
        <f t="shared" ref="AN91:AT100" si="73">$AU91+$AB$7*SIN(AO91)</f>
        <v>-10.837299528564287</v>
      </c>
      <c r="AO91" s="68">
        <f t="shared" si="73"/>
        <v>-10.837299528564287</v>
      </c>
      <c r="AP91" s="68">
        <f t="shared" si="73"/>
        <v>-10.837299528564287</v>
      </c>
      <c r="AQ91" s="68">
        <f t="shared" si="73"/>
        <v>-10.837299528564287</v>
      </c>
      <c r="AR91" s="68">
        <f t="shared" si="73"/>
        <v>-10.837299528564287</v>
      </c>
      <c r="AS91" s="68">
        <f t="shared" si="73"/>
        <v>-10.837299528573535</v>
      </c>
      <c r="AT91" s="68">
        <f t="shared" si="73"/>
        <v>-10.837299447403828</v>
      </c>
      <c r="AU91" s="68">
        <f t="shared" si="70"/>
        <v>-10.838013414264834</v>
      </c>
      <c r="AW91">
        <v>7800</v>
      </c>
      <c r="AX91">
        <f t="shared" si="44"/>
        <v>-6.1184297708923169E-2</v>
      </c>
      <c r="AY91">
        <f t="shared" si="45"/>
        <v>-3.8975584563717948E-2</v>
      </c>
      <c r="AZ91" s="68">
        <f t="shared" si="46"/>
        <v>-2.2208713145205224E-2</v>
      </c>
      <c r="BA91">
        <f t="shared" si="47"/>
        <v>1.0007199308890824</v>
      </c>
      <c r="BB91">
        <f t="shared" si="48"/>
        <v>-0.99680173841252651</v>
      </c>
      <c r="BC91">
        <f t="shared" si="49"/>
        <v>9.0994699483278124E-2</v>
      </c>
      <c r="BD91">
        <f t="shared" si="50"/>
        <v>4.5528769062493084E-2</v>
      </c>
      <c r="BE91">
        <f t="shared" si="40"/>
        <v>-6.1922562753706059</v>
      </c>
      <c r="BF91">
        <f t="shared" si="40"/>
        <v>-6.1922562753706059</v>
      </c>
      <c r="BG91">
        <f t="shared" si="40"/>
        <v>-6.1922562753706059</v>
      </c>
      <c r="BH91">
        <f t="shared" si="39"/>
        <v>-6.1922562753706059</v>
      </c>
      <c r="BI91">
        <f t="shared" si="39"/>
        <v>-6.1922562753706307</v>
      </c>
      <c r="BJ91">
        <f t="shared" si="39"/>
        <v>-6.1922562754046293</v>
      </c>
      <c r="BK91">
        <f t="shared" si="39"/>
        <v>-6.1922563226301932</v>
      </c>
      <c r="BL91">
        <f t="shared" si="51"/>
        <v>-6.1923219193981121</v>
      </c>
    </row>
    <row r="92" spans="1:64" ht="12.95" customHeight="1">
      <c r="A92" s="95" t="s">
        <v>2274</v>
      </c>
      <c r="B92" s="29" t="s">
        <v>2053</v>
      </c>
      <c r="C92" s="95">
        <v>24711.491000000002</v>
      </c>
      <c r="D92" s="95" t="s">
        <v>2084</v>
      </c>
      <c r="E92" s="12">
        <f t="shared" si="55"/>
        <v>541.00891637527536</v>
      </c>
      <c r="F92">
        <f t="shared" si="56"/>
        <v>541</v>
      </c>
      <c r="G92">
        <f t="shared" si="35"/>
        <v>1.2102000000595581E-2</v>
      </c>
      <c r="H92">
        <f t="shared" si="53"/>
        <v>1.2102000000595581E-2</v>
      </c>
      <c r="O92">
        <f t="shared" ca="1" si="72"/>
        <v>-0.10048345485067924</v>
      </c>
      <c r="P92">
        <f t="shared" si="57"/>
        <v>-1.0920482172247257E-2</v>
      </c>
      <c r="Q92" s="2">
        <f t="shared" si="71"/>
        <v>9692.9910000000018</v>
      </c>
      <c r="S92" s="114">
        <f t="shared" si="54"/>
        <v>0.2</v>
      </c>
      <c r="Z92">
        <f t="shared" si="58"/>
        <v>541</v>
      </c>
      <c r="AA92" s="68">
        <f t="shared" si="59"/>
        <v>-1.0990453939027006E-2</v>
      </c>
      <c r="AB92" s="68">
        <f t="shared" si="60"/>
        <v>1.217197176737533E-2</v>
      </c>
      <c r="AC92" s="68">
        <f t="shared" si="61"/>
        <v>2.3092453939622587E-2</v>
      </c>
      <c r="AD92" s="68"/>
      <c r="AE92" s="68">
        <f t="shared" si="62"/>
        <v>1.0665228579071817E-4</v>
      </c>
      <c r="AF92">
        <f t="shared" si="63"/>
        <v>2.3022482172842838E-2</v>
      </c>
      <c r="AG92" s="92"/>
      <c r="AH92">
        <f t="shared" si="64"/>
        <v>-6.9971766779748756E-5</v>
      </c>
      <c r="AI92">
        <f t="shared" si="65"/>
        <v>0.99987871595815503</v>
      </c>
      <c r="AJ92">
        <f t="shared" si="66"/>
        <v>-2.4278797516440282E-3</v>
      </c>
      <c r="AK92">
        <f t="shared" si="67"/>
        <v>7.1267525118270437E-4</v>
      </c>
      <c r="AL92">
        <f t="shared" si="68"/>
        <v>1.739362742337996</v>
      </c>
      <c r="AM92">
        <f t="shared" si="69"/>
        <v>1.1845588488278751</v>
      </c>
      <c r="AN92" s="68">
        <f t="shared" si="73"/>
        <v>-10.827720590556003</v>
      </c>
      <c r="AO92" s="68">
        <f t="shared" si="73"/>
        <v>-10.827720590556003</v>
      </c>
      <c r="AP92" s="68">
        <f t="shared" si="73"/>
        <v>-10.827720590556003</v>
      </c>
      <c r="AQ92" s="68">
        <f t="shared" si="73"/>
        <v>-10.827720590556003</v>
      </c>
      <c r="AR92" s="68">
        <f t="shared" si="73"/>
        <v>-10.827720590556003</v>
      </c>
      <c r="AS92" s="68">
        <f t="shared" si="73"/>
        <v>-10.827720590566379</v>
      </c>
      <c r="AT92" s="68">
        <f t="shared" si="73"/>
        <v>-10.827720504652525</v>
      </c>
      <c r="AU92" s="68">
        <f t="shared" si="70"/>
        <v>-10.828433352067556</v>
      </c>
      <c r="AW92">
        <v>8000</v>
      </c>
      <c r="AX92">
        <f t="shared" si="44"/>
        <v>-6.0929229074678876E-2</v>
      </c>
      <c r="AY92">
        <f t="shared" si="45"/>
        <v>-3.8674547488524447E-2</v>
      </c>
      <c r="AZ92">
        <f t="shared" si="46"/>
        <v>-2.2254681586154429E-2</v>
      </c>
      <c r="BA92">
        <f t="shared" si="47"/>
        <v>1.0007056688023421</v>
      </c>
      <c r="BB92">
        <f t="shared" si="48"/>
        <v>-0.998852196543495</v>
      </c>
      <c r="BC92">
        <f t="shared" si="49"/>
        <v>0.2189113739513911</v>
      </c>
      <c r="BD92">
        <f t="shared" si="50"/>
        <v>0.10989490494025013</v>
      </c>
      <c r="BE92">
        <f t="shared" si="40"/>
        <v>-6.064430872695846</v>
      </c>
      <c r="BF92">
        <f t="shared" si="40"/>
        <v>-6.064430872695846</v>
      </c>
      <c r="BG92">
        <f t="shared" si="40"/>
        <v>-6.064430872695846</v>
      </c>
      <c r="BH92">
        <f t="shared" si="39"/>
        <v>-6.064430872695846</v>
      </c>
      <c r="BI92">
        <f t="shared" si="39"/>
        <v>-6.0644308726959011</v>
      </c>
      <c r="BJ92">
        <f t="shared" si="39"/>
        <v>-6.0644308727739755</v>
      </c>
      <c r="BK92">
        <f t="shared" si="39"/>
        <v>-6.0644309834098351</v>
      </c>
      <c r="BL92">
        <f t="shared" si="51"/>
        <v>-6.0645877567677378</v>
      </c>
    </row>
    <row r="93" spans="1:64" ht="12.95" customHeight="1">
      <c r="A93" s="95" t="s">
        <v>2305</v>
      </c>
      <c r="B93" s="29" t="s">
        <v>2053</v>
      </c>
      <c r="C93" s="95">
        <v>24711.493999999999</v>
      </c>
      <c r="D93" s="95" t="s">
        <v>2084</v>
      </c>
      <c r="E93" s="12">
        <f t="shared" si="55"/>
        <v>541.01112668148892</v>
      </c>
      <c r="F93">
        <f t="shared" si="56"/>
        <v>541</v>
      </c>
      <c r="G93">
        <f t="shared" si="35"/>
        <v>1.5101999997568782E-2</v>
      </c>
      <c r="H93">
        <f t="shared" si="53"/>
        <v>1.5101999997568782E-2</v>
      </c>
      <c r="O93">
        <f t="shared" ca="1" si="72"/>
        <v>-0.10048345485067924</v>
      </c>
      <c r="P93">
        <f t="shared" si="57"/>
        <v>-1.0920482172247257E-2</v>
      </c>
      <c r="Q93" s="2">
        <f t="shared" si="71"/>
        <v>9692.9939999999988</v>
      </c>
      <c r="S93" s="114">
        <f t="shared" si="54"/>
        <v>0.2</v>
      </c>
      <c r="Z93">
        <f t="shared" si="58"/>
        <v>541</v>
      </c>
      <c r="AA93" s="68">
        <f t="shared" si="59"/>
        <v>-1.0990453939027006E-2</v>
      </c>
      <c r="AB93" s="68">
        <f t="shared" si="60"/>
        <v>1.5171971764348532E-2</v>
      </c>
      <c r="AC93" s="68">
        <f t="shared" si="61"/>
        <v>2.6092453936595789E-2</v>
      </c>
      <c r="AD93" s="68"/>
      <c r="AE93" s="68">
        <f t="shared" si="62"/>
        <v>1.3616323048667463E-4</v>
      </c>
      <c r="AF93">
        <f t="shared" si="63"/>
        <v>2.6022482169816039E-2</v>
      </c>
      <c r="AG93" s="92"/>
      <c r="AH93">
        <f t="shared" si="64"/>
        <v>-6.9971766779748756E-5</v>
      </c>
      <c r="AI93">
        <f t="shared" si="65"/>
        <v>0.99987871595815503</v>
      </c>
      <c r="AJ93">
        <f t="shared" si="66"/>
        <v>-2.4278797516440282E-3</v>
      </c>
      <c r="AK93">
        <f t="shared" si="67"/>
        <v>7.1267525118270437E-4</v>
      </c>
      <c r="AL93">
        <f t="shared" si="68"/>
        <v>1.739362742337996</v>
      </c>
      <c r="AM93">
        <f t="shared" si="69"/>
        <v>1.1845588488278751</v>
      </c>
      <c r="AN93" s="68">
        <f t="shared" si="73"/>
        <v>-10.827720590556003</v>
      </c>
      <c r="AO93" s="68">
        <f t="shared" si="73"/>
        <v>-10.827720590556003</v>
      </c>
      <c r="AP93" s="68">
        <f t="shared" si="73"/>
        <v>-10.827720590556003</v>
      </c>
      <c r="AQ93" s="68">
        <f t="shared" si="73"/>
        <v>-10.827720590556003</v>
      </c>
      <c r="AR93" s="68">
        <f t="shared" si="73"/>
        <v>-10.827720590556003</v>
      </c>
      <c r="AS93" s="68">
        <f t="shared" si="73"/>
        <v>-10.827720590566379</v>
      </c>
      <c r="AT93" s="68">
        <f t="shared" si="73"/>
        <v>-10.827720504652525</v>
      </c>
      <c r="AU93" s="68">
        <f t="shared" si="70"/>
        <v>-10.828433352067556</v>
      </c>
      <c r="AW93">
        <v>8200</v>
      </c>
      <c r="AX93">
        <f t="shared" si="44"/>
        <v>-6.0253443130721937E-2</v>
      </c>
      <c r="AY93">
        <f t="shared" si="45"/>
        <v>-3.8315914951206849E-2</v>
      </c>
      <c r="AZ93" s="68">
        <f t="shared" si="46"/>
        <v>-2.1937528179515085E-2</v>
      </c>
      <c r="BA93">
        <f t="shared" si="47"/>
        <v>1.0006798770816301</v>
      </c>
      <c r="BB93">
        <f t="shared" si="48"/>
        <v>-0.98458193069768796</v>
      </c>
      <c r="BC93">
        <f t="shared" si="49"/>
        <v>0.34682292154859223</v>
      </c>
      <c r="BD93">
        <f t="shared" si="50"/>
        <v>0.1751708767324246</v>
      </c>
      <c r="BE93">
        <f t="shared" si="40"/>
        <v>-5.9366080316555898</v>
      </c>
      <c r="BF93">
        <f t="shared" si="40"/>
        <v>-5.9366080316555898</v>
      </c>
      <c r="BG93">
        <f t="shared" si="40"/>
        <v>-5.9366080316555898</v>
      </c>
      <c r="BH93">
        <f t="shared" si="39"/>
        <v>-5.9366080316555898</v>
      </c>
      <c r="BI93">
        <f t="shared" si="39"/>
        <v>-5.9366080316556662</v>
      </c>
      <c r="BJ93">
        <f t="shared" si="39"/>
        <v>-5.9366080317691212</v>
      </c>
      <c r="BK93">
        <f t="shared" si="39"/>
        <v>-5.9366081986301129</v>
      </c>
      <c r="BL93">
        <f t="shared" si="51"/>
        <v>-5.9368535941373626</v>
      </c>
    </row>
    <row r="94" spans="1:64" ht="12.95" customHeight="1">
      <c r="A94" s="95" t="s">
        <v>2274</v>
      </c>
      <c r="B94" s="29" t="s">
        <v>2053</v>
      </c>
      <c r="C94" s="95">
        <v>24730.493999999999</v>
      </c>
      <c r="D94" s="95" t="s">
        <v>2084</v>
      </c>
      <c r="E94" s="12">
        <f t="shared" si="55"/>
        <v>555.00973271503551</v>
      </c>
      <c r="F94">
        <f t="shared" si="56"/>
        <v>555</v>
      </c>
      <c r="G94">
        <f t="shared" si="35"/>
        <v>1.3209999997343402E-2</v>
      </c>
      <c r="H94">
        <f t="shared" si="53"/>
        <v>1.3209999997343402E-2</v>
      </c>
      <c r="O94">
        <f t="shared" ca="1" si="72"/>
        <v>-0.10038721872734004</v>
      </c>
      <c r="P94">
        <f t="shared" si="57"/>
        <v>-1.104761422012145E-2</v>
      </c>
      <c r="Q94" s="2">
        <f t="shared" si="71"/>
        <v>9711.9939999999988</v>
      </c>
      <c r="S94" s="114">
        <f t="shared" si="54"/>
        <v>0.2</v>
      </c>
      <c r="Z94">
        <f t="shared" si="58"/>
        <v>555</v>
      </c>
      <c r="AA94" s="68">
        <f t="shared" si="59"/>
        <v>-1.0918396534920195E-2</v>
      </c>
      <c r="AB94" s="68">
        <f t="shared" si="60"/>
        <v>1.3080782312142148E-2</v>
      </c>
      <c r="AC94" s="68">
        <f t="shared" si="61"/>
        <v>2.4128396532263598E-2</v>
      </c>
      <c r="AD94" s="68"/>
      <c r="AE94" s="68">
        <f t="shared" si="62"/>
        <v>1.1643590384363001E-4</v>
      </c>
      <c r="AF94">
        <f t="shared" si="63"/>
        <v>2.4257614217464852E-2</v>
      </c>
      <c r="AG94" s="92"/>
      <c r="AH94">
        <f t="shared" si="64"/>
        <v>1.292176852012548E-4</v>
      </c>
      <c r="AI94">
        <f t="shared" si="65"/>
        <v>0.99987235016165088</v>
      </c>
      <c r="AJ94">
        <f t="shared" si="66"/>
        <v>6.5112445535703634E-3</v>
      </c>
      <c r="AK94">
        <f t="shared" si="67"/>
        <v>7.1156261230057504E-4</v>
      </c>
      <c r="AL94">
        <f t="shared" si="68"/>
        <v>1.7483019150381103</v>
      </c>
      <c r="AM94">
        <f t="shared" si="69"/>
        <v>1.1953573121039558</v>
      </c>
      <c r="AN94" s="68">
        <f t="shared" si="73"/>
        <v>-10.81878030741464</v>
      </c>
      <c r="AO94" s="68">
        <f t="shared" si="73"/>
        <v>-10.81878030741464</v>
      </c>
      <c r="AP94" s="68">
        <f t="shared" si="73"/>
        <v>-10.81878030741464</v>
      </c>
      <c r="AQ94" s="68">
        <f t="shared" si="73"/>
        <v>-10.81878030741464</v>
      </c>
      <c r="AR94" s="68">
        <f t="shared" si="73"/>
        <v>-10.81878030741464</v>
      </c>
      <c r="AS94" s="68">
        <f t="shared" si="73"/>
        <v>-10.818780307426122</v>
      </c>
      <c r="AT94" s="68">
        <f t="shared" si="73"/>
        <v>-10.818780217112803</v>
      </c>
      <c r="AU94" s="68">
        <f t="shared" si="70"/>
        <v>-10.819491960683429</v>
      </c>
      <c r="AW94">
        <v>8400</v>
      </c>
      <c r="AX94">
        <f t="shared" si="44"/>
        <v>-5.9162145946061395E-2</v>
      </c>
      <c r="AY94">
        <f t="shared" si="45"/>
        <v>-3.7899686951765148E-2</v>
      </c>
      <c r="AZ94">
        <f t="shared" si="46"/>
        <v>-2.1262458994296244E-2</v>
      </c>
      <c r="BA94">
        <f t="shared" si="47"/>
        <v>1.000642979454337</v>
      </c>
      <c r="BB94">
        <f t="shared" si="48"/>
        <v>-0.95422691329879017</v>
      </c>
      <c r="BC94">
        <f t="shared" si="49"/>
        <v>0.47472644514433043</v>
      </c>
      <c r="BD94">
        <f t="shared" si="50"/>
        <v>0.24192381421226636</v>
      </c>
      <c r="BE94">
        <f t="shared" si="40"/>
        <v>-5.8087891999003274</v>
      </c>
      <c r="BF94">
        <f t="shared" si="40"/>
        <v>-5.8087891999003274</v>
      </c>
      <c r="BG94">
        <f t="shared" si="40"/>
        <v>-5.8087891999003274</v>
      </c>
      <c r="BH94">
        <f t="shared" si="39"/>
        <v>-5.8087891999003283</v>
      </c>
      <c r="BI94">
        <f t="shared" si="39"/>
        <v>-5.8087891999004153</v>
      </c>
      <c r="BJ94">
        <f t="shared" si="39"/>
        <v>-5.8087892000369106</v>
      </c>
      <c r="BK94">
        <f t="shared" si="39"/>
        <v>-5.8087894122865045</v>
      </c>
      <c r="BL94">
        <f t="shared" si="51"/>
        <v>-5.8091194315069883</v>
      </c>
    </row>
    <row r="95" spans="1:64" ht="12.95" customHeight="1">
      <c r="A95" s="95" t="s">
        <v>2274</v>
      </c>
      <c r="B95" s="29" t="s">
        <v>2053</v>
      </c>
      <c r="C95" s="95">
        <v>24745.425999999999</v>
      </c>
      <c r="D95" s="95" t="s">
        <v>2084</v>
      </c>
      <c r="E95" s="12">
        <f t="shared" si="55"/>
        <v>566.01116351992641</v>
      </c>
      <c r="F95">
        <f t="shared" si="56"/>
        <v>566</v>
      </c>
      <c r="G95">
        <f t="shared" si="35"/>
        <v>1.5151999999943655E-2</v>
      </c>
      <c r="H95">
        <f t="shared" si="53"/>
        <v>1.5151999999943655E-2</v>
      </c>
      <c r="O95">
        <f t="shared" ca="1" si="72"/>
        <v>-0.10031160463043066</v>
      </c>
      <c r="P95">
        <f t="shared" si="57"/>
        <v>-1.1147305701907265E-2</v>
      </c>
      <c r="Q95" s="2">
        <f t="shared" si="71"/>
        <v>9726.9259999999995</v>
      </c>
      <c r="S95" s="114">
        <f t="shared" si="54"/>
        <v>0.2</v>
      </c>
      <c r="Z95">
        <f t="shared" si="58"/>
        <v>566</v>
      </c>
      <c r="AA95" s="68">
        <f t="shared" si="59"/>
        <v>-1.0861589355427295E-2</v>
      </c>
      <c r="AB95" s="68">
        <f t="shared" si="60"/>
        <v>1.4866283653463685E-2</v>
      </c>
      <c r="AC95" s="68">
        <f t="shared" si="61"/>
        <v>2.6013589355370952E-2</v>
      </c>
      <c r="AD95" s="68"/>
      <c r="AE95" s="68">
        <f t="shared" si="62"/>
        <v>1.3534136622997379E-4</v>
      </c>
      <c r="AF95">
        <f t="shared" si="63"/>
        <v>2.629930570185092E-2</v>
      </c>
      <c r="AG95" s="92"/>
      <c r="AH95">
        <f t="shared" si="64"/>
        <v>2.857163464799697E-4</v>
      </c>
      <c r="AI95">
        <f t="shared" si="65"/>
        <v>0.9998673556514508</v>
      </c>
      <c r="AJ95">
        <f t="shared" si="66"/>
        <v>1.3534433217669903E-2</v>
      </c>
      <c r="AK95">
        <f t="shared" si="67"/>
        <v>7.1064851315719895E-4</v>
      </c>
      <c r="AL95">
        <f t="shared" si="68"/>
        <v>1.7553254709348483</v>
      </c>
      <c r="AM95">
        <f t="shared" si="69"/>
        <v>1.2039229886407898</v>
      </c>
      <c r="AN95" s="68">
        <f t="shared" si="73"/>
        <v>-10.81175583913531</v>
      </c>
      <c r="AO95" s="68">
        <f t="shared" si="73"/>
        <v>-10.81175583913531</v>
      </c>
      <c r="AP95" s="68">
        <f t="shared" si="73"/>
        <v>-10.81175583913531</v>
      </c>
      <c r="AQ95" s="68">
        <f t="shared" si="73"/>
        <v>-10.81175583913531</v>
      </c>
      <c r="AR95" s="68">
        <f t="shared" si="73"/>
        <v>-10.811755839135309</v>
      </c>
      <c r="AS95" s="68">
        <f t="shared" si="73"/>
        <v>-10.811755839147697</v>
      </c>
      <c r="AT95" s="68">
        <f t="shared" si="73"/>
        <v>-10.811755745397834</v>
      </c>
      <c r="AU95" s="68">
        <f t="shared" si="70"/>
        <v>-10.812466581738759</v>
      </c>
      <c r="AW95">
        <v>8600</v>
      </c>
      <c r="AX95">
        <f t="shared" si="44"/>
        <v>-5.7666397499758992E-2</v>
      </c>
      <c r="AY95">
        <f t="shared" si="45"/>
        <v>-3.7425863490199343E-2</v>
      </c>
      <c r="AZ95" s="68">
        <f t="shared" si="46"/>
        <v>-2.0240534009559646E-2</v>
      </c>
      <c r="BA95">
        <f t="shared" si="47"/>
        <v>1.0005955818789292</v>
      </c>
      <c r="BB95">
        <f t="shared" si="48"/>
        <v>-0.90828718416841669</v>
      </c>
      <c r="BC95">
        <f t="shared" si="49"/>
        <v>0.60261917967293877</v>
      </c>
      <c r="BD95">
        <f t="shared" si="50"/>
        <v>0.3107717350180122</v>
      </c>
      <c r="BE95">
        <f t="shared" si="40"/>
        <v>-5.680975759225019</v>
      </c>
      <c r="BF95">
        <f t="shared" si="40"/>
        <v>-5.680975759225019</v>
      </c>
      <c r="BG95">
        <f t="shared" si="40"/>
        <v>-5.680975759225019</v>
      </c>
      <c r="BH95">
        <f t="shared" si="39"/>
        <v>-5.680975759225019</v>
      </c>
      <c r="BI95">
        <f t="shared" si="39"/>
        <v>-5.6809757592251051</v>
      </c>
      <c r="BJ95">
        <f t="shared" si="39"/>
        <v>-5.6809757593703809</v>
      </c>
      <c r="BK95">
        <f t="shared" si="39"/>
        <v>-5.6809760032245915</v>
      </c>
      <c r="BL95">
        <f t="shared" si="51"/>
        <v>-5.681385268876614</v>
      </c>
    </row>
    <row r="96" spans="1:64" ht="12.95" customHeight="1">
      <c r="A96" s="95" t="s">
        <v>2274</v>
      </c>
      <c r="B96" s="29" t="s">
        <v>2053</v>
      </c>
      <c r="C96" s="95">
        <v>24760.351999999999</v>
      </c>
      <c r="D96" s="95" t="s">
        <v>2084</v>
      </c>
      <c r="E96" s="12">
        <f t="shared" si="55"/>
        <v>577.00817371238475</v>
      </c>
      <c r="F96">
        <f t="shared" si="56"/>
        <v>577</v>
      </c>
      <c r="G96">
        <f t="shared" si="35"/>
        <v>1.1093999997683568E-2</v>
      </c>
      <c r="H96">
        <f t="shared" si="53"/>
        <v>1.1093999997683568E-2</v>
      </c>
      <c r="O96">
        <f t="shared" ca="1" si="72"/>
        <v>-0.10023599053352131</v>
      </c>
      <c r="P96">
        <f t="shared" si="57"/>
        <v>-1.1246822957420155E-2</v>
      </c>
      <c r="Q96" s="2">
        <f t="shared" si="71"/>
        <v>9741.851999999999</v>
      </c>
      <c r="S96" s="114">
        <f t="shared" si="54"/>
        <v>0.2</v>
      </c>
      <c r="Z96">
        <f t="shared" si="58"/>
        <v>577</v>
      </c>
      <c r="AA96" s="68">
        <f t="shared" si="59"/>
        <v>-1.0804622828854015E-2</v>
      </c>
      <c r="AB96" s="68">
        <f t="shared" si="60"/>
        <v>1.0651799869117427E-2</v>
      </c>
      <c r="AC96" s="68">
        <f t="shared" si="61"/>
        <v>2.1898622826537581E-2</v>
      </c>
      <c r="AD96" s="68"/>
      <c r="AE96" s="68">
        <f t="shared" si="62"/>
        <v>9.5909936339790567E-5</v>
      </c>
      <c r="AF96">
        <f t="shared" si="63"/>
        <v>2.2340822955103722E-2</v>
      </c>
      <c r="AG96" s="92"/>
      <c r="AH96">
        <f t="shared" si="64"/>
        <v>4.4220012856614115E-4</v>
      </c>
      <c r="AI96">
        <f t="shared" si="65"/>
        <v>0.99986236773437942</v>
      </c>
      <c r="AJ96">
        <f t="shared" si="66"/>
        <v>2.0556884119802186E-2</v>
      </c>
      <c r="AK96">
        <f t="shared" si="67"/>
        <v>7.0969936727794866E-4</v>
      </c>
      <c r="AL96">
        <f t="shared" si="68"/>
        <v>1.7623489567102142</v>
      </c>
      <c r="AM96">
        <f t="shared" si="69"/>
        <v>1.2125613162167523</v>
      </c>
      <c r="AN96" s="68">
        <f t="shared" si="73"/>
        <v>-10.804731405921308</v>
      </c>
      <c r="AO96" s="68">
        <f t="shared" si="73"/>
        <v>-10.804731405921308</v>
      </c>
      <c r="AP96" s="68">
        <f t="shared" si="73"/>
        <v>-10.804731405921308</v>
      </c>
      <c r="AQ96" s="68">
        <f t="shared" si="73"/>
        <v>-10.804731405921308</v>
      </c>
      <c r="AR96" s="68">
        <f t="shared" si="73"/>
        <v>-10.804731405921306</v>
      </c>
      <c r="AS96" s="68">
        <f t="shared" si="73"/>
        <v>-10.80473140593463</v>
      </c>
      <c r="AT96" s="68">
        <f t="shared" si="73"/>
        <v>-10.804731308766721</v>
      </c>
      <c r="AU96" s="68">
        <f t="shared" si="70"/>
        <v>-10.805441202794087</v>
      </c>
      <c r="AW96">
        <v>8800</v>
      </c>
      <c r="AX96">
        <f t="shared" si="44"/>
        <v>-5.5782927528816195E-2</v>
      </c>
      <c r="AY96">
        <f t="shared" si="45"/>
        <v>-3.6894444566509435E-2</v>
      </c>
      <c r="AZ96">
        <f t="shared" si="46"/>
        <v>-1.8888482962306764E-2</v>
      </c>
      <c r="BA96">
        <f t="shared" si="47"/>
        <v>1.0005384623613722</v>
      </c>
      <c r="BB96">
        <f t="shared" si="48"/>
        <v>-0.84751834782473057</v>
      </c>
      <c r="BC96">
        <f t="shared" si="49"/>
        <v>0.73049853754631988</v>
      </c>
      <c r="BD96">
        <f t="shared" si="50"/>
        <v>0.38240775200141613</v>
      </c>
      <c r="BE96">
        <f t="shared" si="40"/>
        <v>-5.5531690029107379</v>
      </c>
      <c r="BF96">
        <f t="shared" si="40"/>
        <v>-5.5531690029107379</v>
      </c>
      <c r="BG96">
        <f t="shared" si="40"/>
        <v>-5.5531690029107379</v>
      </c>
      <c r="BH96">
        <f t="shared" si="39"/>
        <v>-5.5531690029107379</v>
      </c>
      <c r="BI96">
        <f t="shared" si="39"/>
        <v>-5.5531690029108125</v>
      </c>
      <c r="BJ96">
        <f t="shared" si="39"/>
        <v>-5.5531690030506704</v>
      </c>
      <c r="BK96">
        <f t="shared" si="39"/>
        <v>-5.5531692626733662</v>
      </c>
      <c r="BL96">
        <f t="shared" si="51"/>
        <v>-5.5536511062462397</v>
      </c>
    </row>
    <row r="97" spans="1:64" ht="12.95" customHeight="1">
      <c r="A97" s="95" t="s">
        <v>2274</v>
      </c>
      <c r="B97" s="29" t="s">
        <v>2053</v>
      </c>
      <c r="C97" s="95">
        <v>24772.567999999999</v>
      </c>
      <c r="D97" s="95" t="s">
        <v>2084</v>
      </c>
      <c r="E97" s="12">
        <f t="shared" si="55"/>
        <v>586.00854062321685</v>
      </c>
      <c r="F97">
        <f t="shared" si="56"/>
        <v>586</v>
      </c>
      <c r="G97">
        <f t="shared" si="35"/>
        <v>1.1591999998927349E-2</v>
      </c>
      <c r="H97">
        <f t="shared" si="53"/>
        <v>1.1591999998927349E-2</v>
      </c>
      <c r="O97">
        <f t="shared" ca="1" si="72"/>
        <v>-0.10017412445423182</v>
      </c>
      <c r="P97">
        <f t="shared" si="57"/>
        <v>-1.1328116576686375E-2</v>
      </c>
      <c r="Q97" s="2">
        <f t="shared" si="71"/>
        <v>9754.0679999999993</v>
      </c>
      <c r="S97" s="114">
        <f t="shared" si="54"/>
        <v>0.2</v>
      </c>
      <c r="Z97">
        <f t="shared" si="58"/>
        <v>586</v>
      </c>
      <c r="AA97" s="68">
        <f t="shared" si="59"/>
        <v>-1.0757900724107143E-2</v>
      </c>
      <c r="AB97" s="68">
        <f t="shared" si="60"/>
        <v>1.1021784146348117E-2</v>
      </c>
      <c r="AC97" s="68">
        <f t="shared" si="61"/>
        <v>2.2349900723034492E-2</v>
      </c>
      <c r="AD97" s="68"/>
      <c r="AE97" s="68">
        <f t="shared" si="62"/>
        <v>9.9903612465899539E-5</v>
      </c>
      <c r="AF97">
        <f t="shared" si="63"/>
        <v>2.2920116575613724E-2</v>
      </c>
      <c r="AG97" s="92"/>
      <c r="AH97">
        <f t="shared" si="64"/>
        <v>5.7021585257923193E-4</v>
      </c>
      <c r="AI97">
        <f t="shared" si="65"/>
        <v>0.99985829178704622</v>
      </c>
      <c r="AJ97">
        <f t="shared" si="66"/>
        <v>2.6301735054318463E-2</v>
      </c>
      <c r="AK97">
        <f t="shared" si="67"/>
        <v>7.0889675894026977E-4</v>
      </c>
      <c r="AL97">
        <f t="shared" si="68"/>
        <v>1.7680953929815411</v>
      </c>
      <c r="AM97">
        <f t="shared" si="69"/>
        <v>1.2196838754496326</v>
      </c>
      <c r="AN97" s="68">
        <f t="shared" si="73"/>
        <v>-10.798984168431318</v>
      </c>
      <c r="AO97" s="68">
        <f t="shared" si="73"/>
        <v>-10.798984168431318</v>
      </c>
      <c r="AP97" s="68">
        <f t="shared" si="73"/>
        <v>-10.798984168431318</v>
      </c>
      <c r="AQ97" s="68">
        <f t="shared" si="73"/>
        <v>-10.798984168431318</v>
      </c>
      <c r="AR97" s="68">
        <f t="shared" si="73"/>
        <v>-10.798984168431316</v>
      </c>
      <c r="AS97" s="68">
        <f t="shared" si="73"/>
        <v>-10.798984168445429</v>
      </c>
      <c r="AT97" s="68">
        <f t="shared" si="73"/>
        <v>-10.798984068495166</v>
      </c>
      <c r="AU97" s="68">
        <f t="shared" si="70"/>
        <v>-10.799693165475722</v>
      </c>
      <c r="AW97">
        <v>9000</v>
      </c>
      <c r="AX97">
        <f t="shared" si="44"/>
        <v>-5.353385781415898E-2</v>
      </c>
      <c r="AY97">
        <f t="shared" si="45"/>
        <v>-3.630543018069543E-2</v>
      </c>
      <c r="AZ97" s="68">
        <f t="shared" si="46"/>
        <v>-1.7228427633463547E-2</v>
      </c>
      <c r="BA97">
        <f t="shared" si="47"/>
        <v>1.000472557905641</v>
      </c>
      <c r="BB97">
        <f t="shared" si="48"/>
        <v>-0.77291880058177309</v>
      </c>
      <c r="BC97">
        <f t="shared" si="49"/>
        <v>0.85836215106502745</v>
      </c>
      <c r="BD97">
        <f t="shared" si="50"/>
        <v>0.45763022387794267</v>
      </c>
      <c r="BE97">
        <f t="shared" si="40"/>
        <v>-5.4253701145524182</v>
      </c>
      <c r="BF97">
        <f t="shared" si="40"/>
        <v>-5.4253701145524182</v>
      </c>
      <c r="BG97">
        <f t="shared" si="40"/>
        <v>-5.4253701145524182</v>
      </c>
      <c r="BH97">
        <f t="shared" si="39"/>
        <v>-5.4253701145524182</v>
      </c>
      <c r="BI97">
        <f t="shared" si="39"/>
        <v>-5.425370114552476</v>
      </c>
      <c r="BJ97">
        <f t="shared" si="39"/>
        <v>-5.425370114674724</v>
      </c>
      <c r="BK97">
        <f t="shared" si="39"/>
        <v>-5.4253703732061505</v>
      </c>
      <c r="BL97">
        <f t="shared" si="51"/>
        <v>-5.4259169436158654</v>
      </c>
    </row>
    <row r="98" spans="1:64" ht="12.95" customHeight="1">
      <c r="A98" s="95" t="s">
        <v>2305</v>
      </c>
      <c r="B98" s="29" t="s">
        <v>2053</v>
      </c>
      <c r="C98" s="95">
        <v>24863.508000000002</v>
      </c>
      <c r="D98" s="95" t="s">
        <v>2084</v>
      </c>
      <c r="E98" s="12">
        <f t="shared" si="55"/>
        <v>653.01028971220398</v>
      </c>
      <c r="F98">
        <f t="shared" si="56"/>
        <v>653</v>
      </c>
      <c r="G98">
        <f t="shared" si="35"/>
        <v>1.3966000002255896E-2</v>
      </c>
      <c r="H98">
        <f t="shared" si="53"/>
        <v>1.3966000002255896E-2</v>
      </c>
      <c r="O98">
        <f t="shared" ca="1" si="72"/>
        <v>-9.9713565863965653E-2</v>
      </c>
      <c r="P98">
        <f t="shared" si="57"/>
        <v>-1.192963645783738E-2</v>
      </c>
      <c r="Q98" s="2">
        <f t="shared" si="71"/>
        <v>9845.0080000000016</v>
      </c>
      <c r="S98" s="114">
        <f t="shared" si="54"/>
        <v>0.2</v>
      </c>
      <c r="Z98">
        <f t="shared" si="58"/>
        <v>653</v>
      </c>
      <c r="AA98" s="68">
        <f t="shared" si="59"/>
        <v>-1.0407308371997962E-2</v>
      </c>
      <c r="AB98" s="68">
        <f t="shared" si="60"/>
        <v>1.2443671916416479E-2</v>
      </c>
      <c r="AC98" s="68">
        <f t="shared" si="61"/>
        <v>2.4373308374253857E-2</v>
      </c>
      <c r="AD98" s="68"/>
      <c r="AE98" s="68">
        <f t="shared" si="62"/>
        <v>1.1881163222129468E-4</v>
      </c>
      <c r="AF98">
        <f t="shared" si="63"/>
        <v>2.5895636460093276E-2</v>
      </c>
      <c r="AG98" s="92"/>
      <c r="AH98">
        <f t="shared" si="64"/>
        <v>1.5223280858394175E-3</v>
      </c>
      <c r="AI98">
        <f t="shared" si="65"/>
        <v>0.9998281058004288</v>
      </c>
      <c r="AJ98">
        <f t="shared" si="66"/>
        <v>6.9027391573345476E-2</v>
      </c>
      <c r="AK98">
        <f t="shared" si="67"/>
        <v>7.0218816324995323E-4</v>
      </c>
      <c r="AL98">
        <f t="shared" si="68"/>
        <v>1.8108729506495562</v>
      </c>
      <c r="AM98">
        <f t="shared" si="69"/>
        <v>1.2743250024521804</v>
      </c>
      <c r="AN98" s="68">
        <f t="shared" si="73"/>
        <v>-10.75619991229199</v>
      </c>
      <c r="AO98" s="68">
        <f t="shared" si="73"/>
        <v>-10.75619991229199</v>
      </c>
      <c r="AP98" s="68">
        <f t="shared" si="73"/>
        <v>-10.75619991229199</v>
      </c>
      <c r="AQ98" s="68">
        <f t="shared" si="73"/>
        <v>-10.75619991229199</v>
      </c>
      <c r="AR98" s="68">
        <f t="shared" si="73"/>
        <v>-10.756199912291986</v>
      </c>
      <c r="AS98" s="68">
        <f t="shared" si="73"/>
        <v>-10.756199912312594</v>
      </c>
      <c r="AT98" s="68">
        <f t="shared" si="73"/>
        <v>-10.756199792088756</v>
      </c>
      <c r="AU98" s="68">
        <f t="shared" si="70"/>
        <v>-10.756902220994546</v>
      </c>
      <c r="AW98">
        <v>9200</v>
      </c>
      <c r="AX98">
        <f t="shared" si="44"/>
        <v>-5.0946335764720546E-2</v>
      </c>
      <c r="AY98">
        <f t="shared" si="45"/>
        <v>-3.5658820332757322E-2</v>
      </c>
      <c r="AZ98">
        <f t="shared" si="46"/>
        <v>-1.5287515431963225E-2</v>
      </c>
      <c r="BA98">
        <f t="shared" si="47"/>
        <v>1.0003989488353804</v>
      </c>
      <c r="BB98">
        <f t="shared" si="48"/>
        <v>-0.68571292584067978</v>
      </c>
      <c r="BC98">
        <f t="shared" si="49"/>
        <v>0.98620791112055528</v>
      </c>
      <c r="BD98">
        <f t="shared" si="50"/>
        <v>0.53738181139174135</v>
      </c>
      <c r="BE98">
        <f t="shared" si="40"/>
        <v>-5.2975801487241299</v>
      </c>
      <c r="BF98">
        <f t="shared" si="40"/>
        <v>-5.2975801487241299</v>
      </c>
      <c r="BG98">
        <f t="shared" si="40"/>
        <v>-5.2975801487241299</v>
      </c>
      <c r="BH98">
        <f t="shared" si="39"/>
        <v>-5.2975801487241299</v>
      </c>
      <c r="BI98">
        <f t="shared" si="39"/>
        <v>-5.297580148724168</v>
      </c>
      <c r="BJ98">
        <f t="shared" si="39"/>
        <v>-5.2975801488202627</v>
      </c>
      <c r="BK98">
        <f t="shared" si="39"/>
        <v>-5.297580389471924</v>
      </c>
      <c r="BL98">
        <f t="shared" si="51"/>
        <v>-5.2981827809854911</v>
      </c>
    </row>
    <row r="99" spans="1:64" ht="12.95" customHeight="1">
      <c r="A99" s="95" t="s">
        <v>2274</v>
      </c>
      <c r="B99" s="29" t="s">
        <v>2053</v>
      </c>
      <c r="C99" s="95">
        <v>25083.393</v>
      </c>
      <c r="D99" s="95" t="s">
        <v>2084</v>
      </c>
      <c r="E99" s="12">
        <f t="shared" si="55"/>
        <v>815.01468380095992</v>
      </c>
      <c r="F99">
        <f t="shared" si="56"/>
        <v>815</v>
      </c>
      <c r="G99">
        <f t="shared" si="35"/>
        <v>1.9929999998566927E-2</v>
      </c>
      <c r="H99">
        <f t="shared" si="53"/>
        <v>1.9929999998566927E-2</v>
      </c>
      <c r="O99">
        <f t="shared" ca="1" si="72"/>
        <v>-9.859997643675493E-2</v>
      </c>
      <c r="P99">
        <f t="shared" si="57"/>
        <v>-1.3357349207334964E-2</v>
      </c>
      <c r="Q99" s="2">
        <f t="shared" si="71"/>
        <v>10064.893</v>
      </c>
      <c r="S99" s="114">
        <f t="shared" si="54"/>
        <v>0.2</v>
      </c>
      <c r="Z99">
        <f t="shared" si="58"/>
        <v>815</v>
      </c>
      <c r="AA99" s="68">
        <f t="shared" si="59"/>
        <v>-9.5479193660828535E-3</v>
      </c>
      <c r="AB99" s="68">
        <f t="shared" si="60"/>
        <v>1.6120570157314815E-2</v>
      </c>
      <c r="AC99" s="68">
        <f t="shared" si="61"/>
        <v>2.9477919364649781E-2</v>
      </c>
      <c r="AD99" s="68"/>
      <c r="AE99" s="68">
        <f t="shared" si="62"/>
        <v>1.737895460137589E-4</v>
      </c>
      <c r="AF99">
        <f t="shared" si="63"/>
        <v>3.3287349205901894E-2</v>
      </c>
      <c r="AG99" s="92"/>
      <c r="AH99">
        <f t="shared" si="64"/>
        <v>3.8094298412521118E-3</v>
      </c>
      <c r="AI99">
        <f t="shared" si="65"/>
        <v>0.99975653214373406</v>
      </c>
      <c r="AJ99">
        <f t="shared" si="66"/>
        <v>0.17164978899527972</v>
      </c>
      <c r="AK99">
        <f t="shared" si="67"/>
        <v>6.8069026393791413E-4</v>
      </c>
      <c r="AL99">
        <f t="shared" si="68"/>
        <v>1.9142946941476049</v>
      </c>
      <c r="AM99">
        <f t="shared" si="69"/>
        <v>1.4197200117999587</v>
      </c>
      <c r="AN99" s="68">
        <f t="shared" si="73"/>
        <v>-10.652756693411359</v>
      </c>
      <c r="AO99" s="68">
        <f t="shared" si="73"/>
        <v>-10.652756693411359</v>
      </c>
      <c r="AP99" s="68">
        <f t="shared" si="73"/>
        <v>-10.652756693411359</v>
      </c>
      <c r="AQ99" s="68">
        <f t="shared" si="73"/>
        <v>-10.652756693411359</v>
      </c>
      <c r="AR99" s="68">
        <f t="shared" si="73"/>
        <v>-10.652756693411348</v>
      </c>
      <c r="AS99" s="68">
        <f t="shared" si="73"/>
        <v>-10.652756693451526</v>
      </c>
      <c r="AT99" s="68">
        <f t="shared" si="73"/>
        <v>-10.652756528118211</v>
      </c>
      <c r="AU99" s="68">
        <f t="shared" si="70"/>
        <v>-10.653437549263941</v>
      </c>
      <c r="AW99">
        <v>9400</v>
      </c>
      <c r="AX99">
        <f t="shared" si="44"/>
        <v>-4.8052085659686786E-2</v>
      </c>
      <c r="AY99">
        <f t="shared" si="45"/>
        <v>-3.4954615022695118E-2</v>
      </c>
      <c r="AZ99" s="68">
        <f t="shared" si="46"/>
        <v>-1.3097470636991668E-2</v>
      </c>
      <c r="BA99">
        <f t="shared" si="47"/>
        <v>1.0003188407690753</v>
      </c>
      <c r="BB99">
        <f t="shared" si="48"/>
        <v>-0.5873305665685149</v>
      </c>
      <c r="BC99">
        <f t="shared" si="49"/>
        <v>1.1140340015502987</v>
      </c>
      <c r="BD99">
        <f t="shared" si="50"/>
        <v>0.62280176590485914</v>
      </c>
      <c r="BE99">
        <f t="shared" si="40"/>
        <v>-5.1698000138001081</v>
      </c>
      <c r="BF99">
        <f t="shared" si="40"/>
        <v>-5.1698000138001081</v>
      </c>
      <c r="BG99">
        <f t="shared" si="40"/>
        <v>-5.1698000138001081</v>
      </c>
      <c r="BH99">
        <f t="shared" si="39"/>
        <v>-5.1698000138001081</v>
      </c>
      <c r="BI99">
        <f t="shared" si="39"/>
        <v>-5.1698000138001285</v>
      </c>
      <c r="BJ99">
        <f t="shared" si="39"/>
        <v>-5.1698000138662623</v>
      </c>
      <c r="BK99">
        <f t="shared" si="39"/>
        <v>-5.1698002210110454</v>
      </c>
      <c r="BL99">
        <f t="shared" si="51"/>
        <v>-5.1704486183551159</v>
      </c>
    </row>
    <row r="100" spans="1:64" ht="12.95" customHeight="1">
      <c r="A100" s="95" t="s">
        <v>2274</v>
      </c>
      <c r="B100" s="29" t="s">
        <v>2053</v>
      </c>
      <c r="C100" s="95">
        <v>25098.325000000001</v>
      </c>
      <c r="D100" s="95" t="s">
        <v>2084</v>
      </c>
      <c r="E100" s="12">
        <f t="shared" si="55"/>
        <v>826.01611460585082</v>
      </c>
      <c r="F100">
        <f t="shared" si="56"/>
        <v>826</v>
      </c>
      <c r="G100">
        <f t="shared" si="35"/>
        <v>2.187200000116718E-2</v>
      </c>
      <c r="H100">
        <f t="shared" si="53"/>
        <v>2.187200000116718E-2</v>
      </c>
      <c r="O100">
        <f t="shared" ca="1" si="72"/>
        <v>-9.8524362339845559E-2</v>
      </c>
      <c r="P100">
        <f t="shared" si="57"/>
        <v>-1.3452922613578906E-2</v>
      </c>
      <c r="Q100" s="2">
        <f t="shared" si="71"/>
        <v>10079.825000000001</v>
      </c>
      <c r="S100" s="114">
        <f t="shared" si="54"/>
        <v>0.2</v>
      </c>
      <c r="Z100">
        <f t="shared" si="58"/>
        <v>826</v>
      </c>
      <c r="AA100" s="68">
        <f t="shared" si="59"/>
        <v>-9.4894046806078478E-3</v>
      </c>
      <c r="AB100" s="68">
        <f t="shared" si="60"/>
        <v>1.7908482068196122E-2</v>
      </c>
      <c r="AC100" s="68">
        <f t="shared" si="61"/>
        <v>3.1361404681775028E-2</v>
      </c>
      <c r="AD100" s="68"/>
      <c r="AE100" s="68">
        <f t="shared" si="62"/>
        <v>1.9670754072281216E-4</v>
      </c>
      <c r="AF100">
        <f t="shared" si="63"/>
        <v>3.5324922614746082E-2</v>
      </c>
      <c r="AG100" s="92"/>
      <c r="AH100">
        <f t="shared" si="64"/>
        <v>3.9635179329710569E-3</v>
      </c>
      <c r="AI100">
        <f t="shared" si="65"/>
        <v>0.99975175842571817</v>
      </c>
      <c r="AJ100">
        <f t="shared" si="66"/>
        <v>0.17856321150706794</v>
      </c>
      <c r="AK100">
        <f t="shared" si="67"/>
        <v>6.7896388214150685E-4</v>
      </c>
      <c r="AL100">
        <f t="shared" si="68"/>
        <v>1.9213166245622675</v>
      </c>
      <c r="AM100">
        <f t="shared" si="69"/>
        <v>1.4303607792845194</v>
      </c>
      <c r="AN100" s="68">
        <f t="shared" si="73"/>
        <v>-10.645733038025678</v>
      </c>
      <c r="AO100" s="68">
        <f t="shared" si="73"/>
        <v>-10.645733038025678</v>
      </c>
      <c r="AP100" s="68">
        <f t="shared" si="73"/>
        <v>-10.645733038025678</v>
      </c>
      <c r="AQ100" s="68">
        <f t="shared" si="73"/>
        <v>-10.645733038025678</v>
      </c>
      <c r="AR100" s="68">
        <f t="shared" si="73"/>
        <v>-10.645733038025668</v>
      </c>
      <c r="AS100" s="68">
        <f t="shared" si="73"/>
        <v>-10.645733038067336</v>
      </c>
      <c r="AT100" s="68">
        <f t="shared" si="73"/>
        <v>-10.64573286990659</v>
      </c>
      <c r="AU100" s="68">
        <f t="shared" si="70"/>
        <v>-10.646412170319271</v>
      </c>
      <c r="AW100">
        <v>9600</v>
      </c>
      <c r="AX100">
        <f t="shared" si="44"/>
        <v>-4.4886885279752618E-2</v>
      </c>
      <c r="AY100">
        <f t="shared" si="45"/>
        <v>-3.419281425050881E-2</v>
      </c>
      <c r="AZ100">
        <f t="shared" si="46"/>
        <v>-1.0694071029243806E-2</v>
      </c>
      <c r="BA100">
        <f t="shared" si="47"/>
        <v>1.0002335445699972</v>
      </c>
      <c r="BB100">
        <f t="shared" si="48"/>
        <v>-0.47938314719907404</v>
      </c>
      <c r="BC100">
        <f t="shared" si="49"/>
        <v>1.2418389285862701</v>
      </c>
      <c r="BD100">
        <f t="shared" si="50"/>
        <v>0.71529800285272016</v>
      </c>
      <c r="BE100">
        <f t="shared" si="40"/>
        <v>-5.0420304572111236</v>
      </c>
      <c r="BF100">
        <f t="shared" si="40"/>
        <v>-5.0420304572111236</v>
      </c>
      <c r="BG100">
        <f t="shared" si="40"/>
        <v>-5.0420304572111236</v>
      </c>
      <c r="BH100">
        <f t="shared" si="39"/>
        <v>-5.0420304572111236</v>
      </c>
      <c r="BI100">
        <f t="shared" si="39"/>
        <v>-5.0420304572111325</v>
      </c>
      <c r="BJ100">
        <f t="shared" si="39"/>
        <v>-5.0420304572486181</v>
      </c>
      <c r="BK100">
        <f t="shared" si="39"/>
        <v>-5.0420306174353415</v>
      </c>
      <c r="BL100">
        <f t="shared" si="51"/>
        <v>-5.0427144557247416</v>
      </c>
    </row>
    <row r="101" spans="1:64" ht="12.95" customHeight="1">
      <c r="A101" s="95" t="s">
        <v>2274</v>
      </c>
      <c r="B101" s="29" t="s">
        <v>2053</v>
      </c>
      <c r="C101" s="95">
        <v>25102.393</v>
      </c>
      <c r="D101" s="95" t="s">
        <v>2084</v>
      </c>
      <c r="E101" s="12">
        <f t="shared" si="55"/>
        <v>829.01328983450639</v>
      </c>
      <c r="F101">
        <f t="shared" si="56"/>
        <v>829</v>
      </c>
      <c r="G101">
        <f t="shared" si="35"/>
        <v>1.8037999998341547E-2</v>
      </c>
      <c r="H101">
        <f t="shared" si="53"/>
        <v>1.8037999998341547E-2</v>
      </c>
      <c r="O101">
        <f t="shared" ca="1" si="72"/>
        <v>-9.8503740313415744E-2</v>
      </c>
      <c r="P101">
        <f t="shared" si="57"/>
        <v>-1.3478957850391455E-2</v>
      </c>
      <c r="Q101" s="2">
        <f t="shared" si="71"/>
        <v>10083.893</v>
      </c>
      <c r="S101" s="114">
        <f t="shared" si="54"/>
        <v>0.2</v>
      </c>
      <c r="Z101">
        <f t="shared" si="58"/>
        <v>829</v>
      </c>
      <c r="AA101" s="68">
        <f t="shared" si="59"/>
        <v>-9.4734496346356514E-3</v>
      </c>
      <c r="AB101" s="68">
        <f t="shared" si="60"/>
        <v>1.4032491782585744E-2</v>
      </c>
      <c r="AC101" s="68">
        <f t="shared" si="61"/>
        <v>2.7511449632977195E-2</v>
      </c>
      <c r="AD101" s="68"/>
      <c r="AE101" s="68">
        <f t="shared" si="62"/>
        <v>1.5137597218156825E-4</v>
      </c>
      <c r="AF101">
        <f t="shared" si="63"/>
        <v>3.1516957848732999E-2</v>
      </c>
      <c r="AG101" s="92"/>
      <c r="AH101">
        <f t="shared" si="64"/>
        <v>4.0055082157558035E-3</v>
      </c>
      <c r="AI101">
        <f t="shared" si="65"/>
        <v>0.99975045862494394</v>
      </c>
      <c r="AJ101">
        <f t="shared" si="66"/>
        <v>0.18044716521765747</v>
      </c>
      <c r="AK101">
        <f t="shared" si="67"/>
        <v>6.7848723981349087E-4</v>
      </c>
      <c r="AL101">
        <f t="shared" si="68"/>
        <v>1.9232316848630591</v>
      </c>
      <c r="AM101">
        <f t="shared" si="69"/>
        <v>1.433281351919744</v>
      </c>
      <c r="AN101" s="68">
        <f t="shared" ref="AN101:AT110" si="74">$AU101+$AB$7*SIN(AO101)</f>
        <v>-10.643817501464442</v>
      </c>
      <c r="AO101" s="68">
        <f t="shared" si="74"/>
        <v>-10.643817501464442</v>
      </c>
      <c r="AP101" s="68">
        <f t="shared" si="74"/>
        <v>-10.643817501464442</v>
      </c>
      <c r="AQ101" s="68">
        <f t="shared" si="74"/>
        <v>-10.643817501464442</v>
      </c>
      <c r="AR101" s="68">
        <f t="shared" si="74"/>
        <v>-10.643817501464431</v>
      </c>
      <c r="AS101" s="68">
        <f t="shared" si="74"/>
        <v>-10.643817501506508</v>
      </c>
      <c r="AT101" s="68">
        <f t="shared" si="74"/>
        <v>-10.64381733258038</v>
      </c>
      <c r="AU101" s="68">
        <f t="shared" si="70"/>
        <v>-10.644496157879816</v>
      </c>
      <c r="AW101">
        <v>9800</v>
      </c>
      <c r="AX101">
        <f t="shared" si="44"/>
        <v>-4.1489976875578274E-2</v>
      </c>
      <c r="AY101">
        <f t="shared" si="45"/>
        <v>-3.3373418016198392E-2</v>
      </c>
      <c r="AZ101" s="68">
        <f t="shared" si="46"/>
        <v>-8.1165588593798826E-3</v>
      </c>
      <c r="BA101">
        <f t="shared" si="47"/>
        <v>1.0001444546240499</v>
      </c>
      <c r="BB101">
        <f t="shared" si="48"/>
        <v>-0.3636368718732072</v>
      </c>
      <c r="BC101">
        <f t="shared" si="49"/>
        <v>1.3696215449272824</v>
      </c>
      <c r="BD101">
        <f t="shared" si="50"/>
        <v>0.81664920810843011</v>
      </c>
      <c r="BE101">
        <f t="shared" si="40"/>
        <v>-4.914272053372617</v>
      </c>
      <c r="BF101">
        <f t="shared" si="40"/>
        <v>-4.914272053372617</v>
      </c>
      <c r="BG101">
        <f t="shared" si="40"/>
        <v>-4.914272053372617</v>
      </c>
      <c r="BH101">
        <f t="shared" si="39"/>
        <v>-4.914272053372617</v>
      </c>
      <c r="BI101">
        <f t="shared" si="39"/>
        <v>-4.9142720533726187</v>
      </c>
      <c r="BJ101">
        <f t="shared" si="39"/>
        <v>-4.9142720533875242</v>
      </c>
      <c r="BK101">
        <f t="shared" si="39"/>
        <v>-4.9142721562140457</v>
      </c>
      <c r="BL101">
        <f t="shared" si="51"/>
        <v>-4.9149802930943673</v>
      </c>
    </row>
    <row r="102" spans="1:64" ht="12.95" customHeight="1">
      <c r="A102" s="95" t="s">
        <v>2305</v>
      </c>
      <c r="B102" s="29" t="s">
        <v>2053</v>
      </c>
      <c r="C102" s="95">
        <v>25121.393</v>
      </c>
      <c r="D102" s="95" t="s">
        <v>2084</v>
      </c>
      <c r="E102" s="12">
        <f t="shared" si="55"/>
        <v>843.01189586805299</v>
      </c>
      <c r="F102">
        <f t="shared" si="56"/>
        <v>843</v>
      </c>
      <c r="G102">
        <f t="shared" si="35"/>
        <v>1.6145999998116167E-2</v>
      </c>
      <c r="H102">
        <f t="shared" si="53"/>
        <v>1.6145999998116167E-2</v>
      </c>
      <c r="O102">
        <f t="shared" ca="1" si="72"/>
        <v>-9.8407504190076545E-2</v>
      </c>
      <c r="P102">
        <f t="shared" si="57"/>
        <v>-1.3600284275683539E-2</v>
      </c>
      <c r="Q102" s="2">
        <f t="shared" si="71"/>
        <v>10102.893</v>
      </c>
      <c r="S102" s="114">
        <f t="shared" si="54"/>
        <v>0.2</v>
      </c>
      <c r="Z102">
        <f t="shared" si="58"/>
        <v>843</v>
      </c>
      <c r="AA102" s="68">
        <f t="shared" si="59"/>
        <v>-9.3990189463421144E-3</v>
      </c>
      <c r="AB102" s="68">
        <f t="shared" si="60"/>
        <v>1.1944734668774742E-2</v>
      </c>
      <c r="AC102" s="68">
        <f t="shared" si="61"/>
        <v>2.5545018944458282E-2</v>
      </c>
      <c r="AD102" s="68"/>
      <c r="AE102" s="68">
        <f t="shared" si="62"/>
        <v>1.3050959857454649E-4</v>
      </c>
      <c r="AF102">
        <f t="shared" si="63"/>
        <v>2.9746284273799706E-2</v>
      </c>
      <c r="AG102" s="92"/>
      <c r="AH102">
        <f t="shared" si="64"/>
        <v>4.2012653293414257E-3</v>
      </c>
      <c r="AI102">
        <f t="shared" si="65"/>
        <v>0.99974440511014928</v>
      </c>
      <c r="AJ102">
        <f t="shared" si="66"/>
        <v>0.18923002280871631</v>
      </c>
      <c r="AK102">
        <f t="shared" si="67"/>
        <v>6.7623005311563493E-4</v>
      </c>
      <c r="AL102">
        <f t="shared" si="68"/>
        <v>1.9321685671722149</v>
      </c>
      <c r="AM102">
        <f t="shared" si="69"/>
        <v>1.4470173554495294</v>
      </c>
      <c r="AN102" s="68">
        <f t="shared" si="74"/>
        <v>-10.634878363734188</v>
      </c>
      <c r="AO102" s="68">
        <f t="shared" si="74"/>
        <v>-10.634878363734188</v>
      </c>
      <c r="AP102" s="68">
        <f t="shared" si="74"/>
        <v>-10.634878363734188</v>
      </c>
      <c r="AQ102" s="68">
        <f t="shared" si="74"/>
        <v>-10.634878363734188</v>
      </c>
      <c r="AR102" s="68">
        <f t="shared" si="74"/>
        <v>-10.634878363734177</v>
      </c>
      <c r="AS102" s="68">
        <f t="shared" si="74"/>
        <v>-10.63487836377818</v>
      </c>
      <c r="AT102" s="68">
        <f t="shared" si="74"/>
        <v>-10.634878191313236</v>
      </c>
      <c r="AU102" s="68">
        <f t="shared" si="70"/>
        <v>-10.635554766495689</v>
      </c>
      <c r="AW102">
        <v>10000</v>
      </c>
      <c r="AX102">
        <f t="shared" si="44"/>
        <v>-3.7903422465692567E-2</v>
      </c>
      <c r="AY102">
        <f t="shared" si="45"/>
        <v>-3.2496426319763877E-2</v>
      </c>
      <c r="AZ102">
        <f t="shared" si="46"/>
        <v>-5.4069961459286917E-3</v>
      </c>
      <c r="BA102">
        <f t="shared" si="47"/>
        <v>1.0000530258230262</v>
      </c>
      <c r="BB102">
        <f t="shared" si="48"/>
        <v>-0.2419834711812775</v>
      </c>
      <c r="BC102">
        <f t="shared" si="49"/>
        <v>1.4973810680599242</v>
      </c>
      <c r="BD102">
        <f t="shared" si="50"/>
        <v>0.92915352389697792</v>
      </c>
      <c r="BE102">
        <f t="shared" si="40"/>
        <v>-4.7865251944743088</v>
      </c>
      <c r="BF102">
        <f t="shared" si="40"/>
        <v>-4.7865251944743088</v>
      </c>
      <c r="BG102">
        <f t="shared" si="40"/>
        <v>-4.7865251944743088</v>
      </c>
      <c r="BH102">
        <f t="shared" si="39"/>
        <v>-4.7865251944743088</v>
      </c>
      <c r="BI102">
        <f t="shared" si="39"/>
        <v>-4.7865251944743088</v>
      </c>
      <c r="BJ102">
        <f t="shared" si="39"/>
        <v>-4.7865251944763854</v>
      </c>
      <c r="BK102">
        <f t="shared" si="39"/>
        <v>-4.7865252332646078</v>
      </c>
      <c r="BL102">
        <f t="shared" si="51"/>
        <v>-4.7872461304639931</v>
      </c>
    </row>
    <row r="103" spans="1:64" ht="12.95" customHeight="1">
      <c r="A103" s="95" t="s">
        <v>2305</v>
      </c>
      <c r="B103" s="29" t="s">
        <v>2053</v>
      </c>
      <c r="C103" s="95">
        <v>25125.468000000001</v>
      </c>
      <c r="D103" s="95" t="s">
        <v>2084</v>
      </c>
      <c r="E103" s="12">
        <f t="shared" si="55"/>
        <v>846.01422847788001</v>
      </c>
      <c r="F103">
        <f t="shared" si="56"/>
        <v>846</v>
      </c>
      <c r="G103">
        <f t="shared" si="35"/>
        <v>1.9312000000354601E-2</v>
      </c>
      <c r="H103">
        <f t="shared" si="53"/>
        <v>1.9312000000354601E-2</v>
      </c>
      <c r="O103">
        <f t="shared" ca="1" si="72"/>
        <v>-9.8386882163646716E-2</v>
      </c>
      <c r="P103">
        <f t="shared" si="57"/>
        <v>-1.3626246078281881E-2</v>
      </c>
      <c r="Q103" s="2">
        <f t="shared" si="71"/>
        <v>10106.968000000001</v>
      </c>
      <c r="S103" s="114">
        <f t="shared" si="54"/>
        <v>0.2</v>
      </c>
      <c r="Z103">
        <f t="shared" si="58"/>
        <v>846</v>
      </c>
      <c r="AA103" s="68">
        <f t="shared" si="59"/>
        <v>-9.3830760943997456E-3</v>
      </c>
      <c r="AB103" s="68">
        <f t="shared" si="60"/>
        <v>1.5068830016472468E-2</v>
      </c>
      <c r="AC103" s="68">
        <f t="shared" si="61"/>
        <v>2.869507609475435E-2</v>
      </c>
      <c r="AD103" s="68"/>
      <c r="AE103" s="68">
        <f t="shared" si="62"/>
        <v>1.6468147841674848E-4</v>
      </c>
      <c r="AF103">
        <f t="shared" si="63"/>
        <v>3.2938246078636484E-2</v>
      </c>
      <c r="AG103" s="92"/>
      <c r="AH103">
        <f t="shared" si="64"/>
        <v>4.2431699838821344E-3</v>
      </c>
      <c r="AI103">
        <f t="shared" si="65"/>
        <v>0.99974311057733267</v>
      </c>
      <c r="AJ103">
        <f t="shared" si="66"/>
        <v>0.1911101075198566</v>
      </c>
      <c r="AK103">
        <f t="shared" si="67"/>
        <v>6.7573934100083886E-4</v>
      </c>
      <c r="AL103">
        <f t="shared" si="68"/>
        <v>1.9340835993120957</v>
      </c>
      <c r="AM103">
        <f t="shared" si="69"/>
        <v>1.4499838865386172</v>
      </c>
      <c r="AN103" s="68">
        <f t="shared" si="74"/>
        <v>-10.63296284125696</v>
      </c>
      <c r="AO103" s="68">
        <f t="shared" si="74"/>
        <v>-10.63296284125696</v>
      </c>
      <c r="AP103" s="68">
        <f t="shared" si="74"/>
        <v>-10.63296284125696</v>
      </c>
      <c r="AQ103" s="68">
        <f t="shared" si="74"/>
        <v>-10.63296284125696</v>
      </c>
      <c r="AR103" s="68">
        <f t="shared" si="74"/>
        <v>-10.632962841256949</v>
      </c>
      <c r="AS103" s="68">
        <f t="shared" si="74"/>
        <v>-10.632962841301367</v>
      </c>
      <c r="AT103" s="68">
        <f t="shared" si="74"/>
        <v>-10.63296266808524</v>
      </c>
      <c r="AU103" s="68">
        <f t="shared" si="70"/>
        <v>-10.633638754056234</v>
      </c>
      <c r="AW103">
        <v>10200</v>
      </c>
      <c r="AX103">
        <f t="shared" si="44"/>
        <v>-3.4171414311662478E-2</v>
      </c>
      <c r="AY103">
        <f t="shared" si="45"/>
        <v>-3.1561839161205266E-2</v>
      </c>
      <c r="AZ103" s="68">
        <f t="shared" si="46"/>
        <v>-2.6095751504572112E-3</v>
      </c>
      <c r="BA103">
        <f t="shared" si="47"/>
        <v>0.99996074964747861</v>
      </c>
      <c r="BB103">
        <f t="shared" si="48"/>
        <v>-0.11640900481297213</v>
      </c>
      <c r="BC103">
        <f t="shared" si="49"/>
        <v>1.6251170925542469</v>
      </c>
      <c r="BD103">
        <f t="shared" si="50"/>
        <v>1.0558514467298958</v>
      </c>
      <c r="BE103">
        <f t="shared" si="40"/>
        <v>-4.6587900842715939</v>
      </c>
      <c r="BF103">
        <f t="shared" si="40"/>
        <v>-4.6587900842715939</v>
      </c>
      <c r="BG103">
        <f t="shared" si="40"/>
        <v>-4.6587900842715939</v>
      </c>
      <c r="BH103">
        <f t="shared" si="39"/>
        <v>-4.6587900842715939</v>
      </c>
      <c r="BI103">
        <f t="shared" si="39"/>
        <v>-4.6587900842715939</v>
      </c>
      <c r="BJ103">
        <f t="shared" si="39"/>
        <v>-4.6587900842726695</v>
      </c>
      <c r="BK103">
        <f t="shared" si="39"/>
        <v>-4.6587900565016751</v>
      </c>
      <c r="BL103">
        <f t="shared" si="51"/>
        <v>-4.6595119678336179</v>
      </c>
    </row>
    <row r="104" spans="1:64" ht="12.95" customHeight="1">
      <c r="A104" s="95" t="s">
        <v>2305</v>
      </c>
      <c r="B104" s="29" t="s">
        <v>2053</v>
      </c>
      <c r="C104" s="95">
        <v>25148.544000000002</v>
      </c>
      <c r="D104" s="95" t="s">
        <v>2084</v>
      </c>
      <c r="E104" s="12">
        <f t="shared" si="55"/>
        <v>863.01590388999227</v>
      </c>
      <c r="F104">
        <f t="shared" si="56"/>
        <v>863</v>
      </c>
      <c r="G104">
        <f t="shared" si="35"/>
        <v>2.1586000002571382E-2</v>
      </c>
      <c r="H104">
        <f t="shared" si="53"/>
        <v>2.1586000002571382E-2</v>
      </c>
      <c r="O104">
        <f t="shared" ca="1" si="72"/>
        <v>-9.8270024013877688E-2</v>
      </c>
      <c r="P104">
        <f t="shared" si="57"/>
        <v>-1.3773118178958463E-2</v>
      </c>
      <c r="Q104" s="2">
        <f t="shared" si="71"/>
        <v>10130.044000000002</v>
      </c>
      <c r="S104" s="114">
        <f t="shared" si="54"/>
        <v>0.2</v>
      </c>
      <c r="Z104">
        <f t="shared" si="58"/>
        <v>863</v>
      </c>
      <c r="AA104" s="68">
        <f t="shared" si="59"/>
        <v>-9.2927881054408294E-3</v>
      </c>
      <c r="AB104" s="68">
        <f t="shared" si="60"/>
        <v>1.7105669929053748E-2</v>
      </c>
      <c r="AC104" s="68">
        <f t="shared" si="61"/>
        <v>3.0878788108012208E-2</v>
      </c>
      <c r="AD104" s="68"/>
      <c r="AE104" s="68">
        <f t="shared" si="62"/>
        <v>1.9069991100390329E-4</v>
      </c>
      <c r="AF104">
        <f t="shared" si="63"/>
        <v>3.5359118181529842E-2</v>
      </c>
      <c r="AG104" s="92"/>
      <c r="AH104">
        <f t="shared" si="64"/>
        <v>4.4803300735176341E-3</v>
      </c>
      <c r="AI104">
        <f t="shared" si="65"/>
        <v>0.99973579288888526</v>
      </c>
      <c r="AJ104">
        <f t="shared" si="66"/>
        <v>0.20175038822408145</v>
      </c>
      <c r="AK104">
        <f t="shared" si="67"/>
        <v>6.7291190722930459E-4</v>
      </c>
      <c r="AL104">
        <f t="shared" si="68"/>
        <v>1.9449353545685331</v>
      </c>
      <c r="AM104">
        <f t="shared" si="69"/>
        <v>1.4669510730808346</v>
      </c>
      <c r="AN104" s="68">
        <f t="shared" si="74"/>
        <v>-10.622108260666209</v>
      </c>
      <c r="AO104" s="68">
        <f t="shared" si="74"/>
        <v>-10.622108260666209</v>
      </c>
      <c r="AP104" s="68">
        <f t="shared" si="74"/>
        <v>-10.622108260666209</v>
      </c>
      <c r="AQ104" s="68">
        <f t="shared" si="74"/>
        <v>-10.622108260666209</v>
      </c>
      <c r="AR104" s="68">
        <f t="shared" si="74"/>
        <v>-10.622108260666197</v>
      </c>
      <c r="AS104" s="68">
        <f t="shared" si="74"/>
        <v>-10.622108260712993</v>
      </c>
      <c r="AT104" s="68">
        <f t="shared" si="74"/>
        <v>-10.622108083288508</v>
      </c>
      <c r="AU104" s="68">
        <f t="shared" si="70"/>
        <v>-10.622781350232652</v>
      </c>
      <c r="AW104">
        <v>10400</v>
      </c>
      <c r="AX104">
        <f t="shared" si="44"/>
        <v>-3.033955207497735E-2</v>
      </c>
      <c r="AY104">
        <f t="shared" si="45"/>
        <v>-3.0569656540522544E-2</v>
      </c>
      <c r="AZ104">
        <f t="shared" si="46"/>
        <v>2.3010446554519516E-4</v>
      </c>
      <c r="BA104">
        <f t="shared" si="47"/>
        <v>0.99986912975245112</v>
      </c>
      <c r="BB104">
        <f t="shared" si="48"/>
        <v>1.1038747490476005E-2</v>
      </c>
      <c r="BC104">
        <f t="shared" si="49"/>
        <v>1.7528295961634701</v>
      </c>
      <c r="BD104">
        <f t="shared" si="50"/>
        <v>1.2008708366993464</v>
      </c>
      <c r="BE104">
        <f t="shared" si="40"/>
        <v>-4.5310667349680456</v>
      </c>
      <c r="BF104">
        <f t="shared" si="40"/>
        <v>-4.5310667349680456</v>
      </c>
      <c r="BG104">
        <f t="shared" si="40"/>
        <v>-4.5310667349680456</v>
      </c>
      <c r="BH104">
        <f t="shared" si="39"/>
        <v>-4.5310667349680456</v>
      </c>
      <c r="BI104">
        <f t="shared" si="39"/>
        <v>-4.5310667349680447</v>
      </c>
      <c r="BJ104">
        <f t="shared" si="39"/>
        <v>-4.531066734980107</v>
      </c>
      <c r="BK104">
        <f t="shared" si="39"/>
        <v>-4.5310666424493666</v>
      </c>
      <c r="BL104">
        <f t="shared" si="51"/>
        <v>-4.5317778052032436</v>
      </c>
    </row>
    <row r="105" spans="1:64" ht="12.95" customHeight="1">
      <c r="A105" s="95" t="s">
        <v>2305</v>
      </c>
      <c r="B105" s="29" t="s">
        <v>2053</v>
      </c>
      <c r="C105" s="95">
        <v>25152.608</v>
      </c>
      <c r="D105" s="95" t="s">
        <v>2084</v>
      </c>
      <c r="E105" s="12">
        <f t="shared" si="55"/>
        <v>866.01013204369292</v>
      </c>
      <c r="F105">
        <f t="shared" si="56"/>
        <v>866</v>
      </c>
      <c r="G105">
        <f t="shared" si="35"/>
        <v>1.3751999998930842E-2</v>
      </c>
      <c r="H105">
        <f t="shared" si="53"/>
        <v>1.3751999998930842E-2</v>
      </c>
      <c r="O105">
        <f t="shared" ca="1" si="72"/>
        <v>-9.824940198744786E-2</v>
      </c>
      <c r="P105">
        <f t="shared" si="57"/>
        <v>-1.3798993588363619E-2</v>
      </c>
      <c r="Q105" s="2">
        <f t="shared" si="71"/>
        <v>10134.108</v>
      </c>
      <c r="S105" s="114">
        <f t="shared" si="54"/>
        <v>0.2</v>
      </c>
      <c r="Z105">
        <f t="shared" si="58"/>
        <v>866</v>
      </c>
      <c r="AA105" s="68">
        <f t="shared" si="59"/>
        <v>-9.276865915593225E-3</v>
      </c>
      <c r="AB105" s="68">
        <f t="shared" si="60"/>
        <v>9.2298723261604477E-3</v>
      </c>
      <c r="AC105" s="68">
        <f t="shared" si="61"/>
        <v>2.3028865914524063E-2</v>
      </c>
      <c r="AD105" s="68"/>
      <c r="AE105" s="68">
        <f t="shared" si="62"/>
        <v>1.0606573306182567E-4</v>
      </c>
      <c r="AF105">
        <f t="shared" si="63"/>
        <v>2.7550993587294459E-2</v>
      </c>
      <c r="AG105" s="92"/>
      <c r="AH105">
        <f t="shared" si="64"/>
        <v>4.522127672770394E-3</v>
      </c>
      <c r="AI105">
        <f t="shared" si="65"/>
        <v>0.99973450474838976</v>
      </c>
      <c r="AJ105">
        <f t="shared" si="66"/>
        <v>0.20362563812198581</v>
      </c>
      <c r="AK105">
        <f t="shared" si="67"/>
        <v>6.7240471728488495E-4</v>
      </c>
      <c r="AL105">
        <f t="shared" si="68"/>
        <v>1.9468503537269748</v>
      </c>
      <c r="AM105">
        <f t="shared" si="69"/>
        <v>1.4699733054901745</v>
      </c>
      <c r="AN105" s="68">
        <f t="shared" si="74"/>
        <v>-10.620192754683995</v>
      </c>
      <c r="AO105" s="68">
        <f t="shared" si="74"/>
        <v>-10.620192754683995</v>
      </c>
      <c r="AP105" s="68">
        <f t="shared" si="74"/>
        <v>-10.620192754683995</v>
      </c>
      <c r="AQ105" s="68">
        <f t="shared" si="74"/>
        <v>-10.620192754683995</v>
      </c>
      <c r="AR105" s="68">
        <f t="shared" si="74"/>
        <v>-10.620192754683982</v>
      </c>
      <c r="AS105" s="68">
        <f t="shared" si="74"/>
        <v>-10.620192754731201</v>
      </c>
      <c r="AT105" s="68">
        <f t="shared" si="74"/>
        <v>-10.620192576572688</v>
      </c>
      <c r="AU105" s="68">
        <f t="shared" si="70"/>
        <v>-10.620865337793196</v>
      </c>
      <c r="AW105">
        <v>10600</v>
      </c>
      <c r="AX105">
        <f t="shared" si="44"/>
        <v>-2.6454098611990606E-2</v>
      </c>
      <c r="AY105">
        <f t="shared" si="45"/>
        <v>-2.9519878457715726E-2</v>
      </c>
      <c r="AZ105" s="68">
        <f t="shared" si="46"/>
        <v>3.06577984572512E-3</v>
      </c>
      <c r="BA105">
        <f t="shared" si="47"/>
        <v>0.99977965746094777</v>
      </c>
      <c r="BB105">
        <f t="shared" si="48"/>
        <v>0.13828375950578664</v>
      </c>
      <c r="BC105">
        <f t="shared" si="49"/>
        <v>1.8805189396613</v>
      </c>
      <c r="BD105">
        <f t="shared" si="50"/>
        <v>1.3699806708711326</v>
      </c>
      <c r="BE105">
        <f t="shared" si="40"/>
        <v>-4.4033549672266323</v>
      </c>
      <c r="BF105">
        <f t="shared" si="40"/>
        <v>-4.4033549672266323</v>
      </c>
      <c r="BG105">
        <f t="shared" si="40"/>
        <v>-4.4033549672266323</v>
      </c>
      <c r="BH105">
        <f t="shared" si="39"/>
        <v>-4.4033549672266323</v>
      </c>
      <c r="BI105">
        <f t="shared" si="39"/>
        <v>-4.4033549672266243</v>
      </c>
      <c r="BJ105">
        <f t="shared" si="39"/>
        <v>-4.4033549672598884</v>
      </c>
      <c r="BK105">
        <f t="shared" si="39"/>
        <v>-4.4033548159720288</v>
      </c>
      <c r="BL105">
        <f t="shared" si="51"/>
        <v>-4.4040436425728693</v>
      </c>
    </row>
    <row r="106" spans="1:64" ht="12.95" customHeight="1">
      <c r="A106" s="95" t="s">
        <v>2274</v>
      </c>
      <c r="B106" s="29" t="s">
        <v>2053</v>
      </c>
      <c r="C106" s="95">
        <v>25152.61</v>
      </c>
      <c r="D106" s="95" t="s">
        <v>2084</v>
      </c>
      <c r="E106" s="12">
        <f t="shared" si="55"/>
        <v>866.01160558117044</v>
      </c>
      <c r="F106">
        <f t="shared" si="56"/>
        <v>866</v>
      </c>
      <c r="G106">
        <f t="shared" si="35"/>
        <v>1.5751999999338295E-2</v>
      </c>
      <c r="H106">
        <f t="shared" si="53"/>
        <v>1.5751999999338295E-2</v>
      </c>
      <c r="O106">
        <f t="shared" ca="1" si="72"/>
        <v>-9.824940198744786E-2</v>
      </c>
      <c r="P106">
        <f t="shared" si="57"/>
        <v>-1.3798993588363619E-2</v>
      </c>
      <c r="Q106" s="2">
        <f t="shared" si="71"/>
        <v>10134.11</v>
      </c>
      <c r="S106" s="114">
        <f t="shared" si="54"/>
        <v>0.2</v>
      </c>
      <c r="Z106">
        <f t="shared" si="58"/>
        <v>866</v>
      </c>
      <c r="AA106" s="68">
        <f t="shared" si="59"/>
        <v>-9.276865915593225E-3</v>
      </c>
      <c r="AB106" s="68">
        <f t="shared" si="60"/>
        <v>1.1229872326567901E-2</v>
      </c>
      <c r="AC106" s="68">
        <f t="shared" si="61"/>
        <v>2.5028865914931517E-2</v>
      </c>
      <c r="AD106" s="68"/>
      <c r="AE106" s="68">
        <f t="shared" si="62"/>
        <v>1.2528882579752418E-4</v>
      </c>
      <c r="AF106">
        <f t="shared" si="63"/>
        <v>2.9550993587701913E-2</v>
      </c>
      <c r="AG106" s="92"/>
      <c r="AH106">
        <f t="shared" si="64"/>
        <v>4.522127672770394E-3</v>
      </c>
      <c r="AI106">
        <f t="shared" si="65"/>
        <v>0.99973450474838976</v>
      </c>
      <c r="AJ106">
        <f t="shared" si="66"/>
        <v>0.20362563812198581</v>
      </c>
      <c r="AK106">
        <f t="shared" si="67"/>
        <v>6.7240471728488495E-4</v>
      </c>
      <c r="AL106">
        <f t="shared" si="68"/>
        <v>1.9468503537269748</v>
      </c>
      <c r="AM106">
        <f t="shared" si="69"/>
        <v>1.4699733054901745</v>
      </c>
      <c r="AN106" s="68">
        <f t="shared" si="74"/>
        <v>-10.620192754683995</v>
      </c>
      <c r="AO106" s="68">
        <f t="shared" si="74"/>
        <v>-10.620192754683995</v>
      </c>
      <c r="AP106" s="68">
        <f t="shared" si="74"/>
        <v>-10.620192754683995</v>
      </c>
      <c r="AQ106" s="68">
        <f t="shared" si="74"/>
        <v>-10.620192754683995</v>
      </c>
      <c r="AR106" s="68">
        <f t="shared" si="74"/>
        <v>-10.620192754683982</v>
      </c>
      <c r="AS106" s="68">
        <f t="shared" si="74"/>
        <v>-10.620192754731201</v>
      </c>
      <c r="AT106" s="68">
        <f t="shared" si="74"/>
        <v>-10.620192576572688</v>
      </c>
      <c r="AU106" s="68">
        <f t="shared" si="70"/>
        <v>-10.620865337793196</v>
      </c>
      <c r="AW106">
        <v>10800</v>
      </c>
      <c r="AX106">
        <f t="shared" si="44"/>
        <v>-2.2561226609063768E-2</v>
      </c>
      <c r="AY106">
        <f t="shared" si="45"/>
        <v>-2.8412504912784797E-2</v>
      </c>
      <c r="AZ106">
        <f t="shared" si="46"/>
        <v>5.8512783037210272E-3</v>
      </c>
      <c r="BA106">
        <f t="shared" si="47"/>
        <v>0.99969378756459859</v>
      </c>
      <c r="BB106">
        <f t="shared" si="48"/>
        <v>0.26325554456547312</v>
      </c>
      <c r="BC106">
        <f t="shared" si="49"/>
        <v>2.0081858604535761</v>
      </c>
      <c r="BD106">
        <f t="shared" si="50"/>
        <v>1.5715181579701181</v>
      </c>
      <c r="BE106">
        <f t="shared" si="40"/>
        <v>-4.2756544132958458</v>
      </c>
      <c r="BF106">
        <f t="shared" si="40"/>
        <v>-4.2756544132958458</v>
      </c>
      <c r="BG106">
        <f t="shared" si="40"/>
        <v>-4.2756544132958458</v>
      </c>
      <c r="BH106">
        <f t="shared" si="39"/>
        <v>-4.2756544132958458</v>
      </c>
      <c r="BI106">
        <f t="shared" si="39"/>
        <v>-4.2756544132958272</v>
      </c>
      <c r="BJ106">
        <f t="shared" si="39"/>
        <v>-4.2756544133570538</v>
      </c>
      <c r="BK106">
        <f t="shared" si="39"/>
        <v>-4.2756542131278668</v>
      </c>
      <c r="BL106">
        <f t="shared" si="51"/>
        <v>-4.276309479942495</v>
      </c>
    </row>
    <row r="107" spans="1:64" ht="12.95" customHeight="1">
      <c r="A107" s="95" t="s">
        <v>2175</v>
      </c>
      <c r="B107" s="29" t="s">
        <v>2053</v>
      </c>
      <c r="C107" s="95">
        <v>25162.116000000002</v>
      </c>
      <c r="D107" s="95" t="s">
        <v>2084</v>
      </c>
      <c r="E107" s="12">
        <f t="shared" si="55"/>
        <v>873.01532921037619</v>
      </c>
      <c r="F107">
        <f t="shared" si="56"/>
        <v>873</v>
      </c>
      <c r="G107">
        <f t="shared" si="35"/>
        <v>2.0806000000447966E-2</v>
      </c>
      <c r="H107">
        <f t="shared" si="53"/>
        <v>2.0806000000447966E-2</v>
      </c>
      <c r="O107">
        <f t="shared" ca="1" si="72"/>
        <v>-9.820128392577826E-2</v>
      </c>
      <c r="P107">
        <f t="shared" si="57"/>
        <v>-1.3859319147612957E-2</v>
      </c>
      <c r="Q107" s="2">
        <f t="shared" si="71"/>
        <v>10143.616000000002</v>
      </c>
      <c r="S107" s="114">
        <f t="shared" si="54"/>
        <v>0.2</v>
      </c>
      <c r="Z107">
        <f t="shared" si="58"/>
        <v>873</v>
      </c>
      <c r="AA107" s="68">
        <f t="shared" si="59"/>
        <v>-9.2397287433341607E-3</v>
      </c>
      <c r="AB107" s="68">
        <f t="shared" si="60"/>
        <v>1.6186409596169168E-2</v>
      </c>
      <c r="AC107" s="68">
        <f t="shared" si="61"/>
        <v>3.0045728743782127E-2</v>
      </c>
      <c r="AD107" s="68"/>
      <c r="AE107" s="68">
        <f t="shared" si="62"/>
        <v>1.8054916314898711E-4</v>
      </c>
      <c r="AF107">
        <f t="shared" si="63"/>
        <v>3.4665319148060925E-2</v>
      </c>
      <c r="AG107" s="92"/>
      <c r="AH107">
        <f t="shared" si="64"/>
        <v>4.6195904042787969E-3</v>
      </c>
      <c r="AI107">
        <f t="shared" si="65"/>
        <v>0.99973150289460122</v>
      </c>
      <c r="AJ107">
        <f t="shared" si="66"/>
        <v>0.20799828658867295</v>
      </c>
      <c r="AK107">
        <f t="shared" si="67"/>
        <v>6.7121169302020785E-4</v>
      </c>
      <c r="AL107">
        <f t="shared" si="68"/>
        <v>1.9513186659192454</v>
      </c>
      <c r="AM107">
        <f t="shared" si="69"/>
        <v>1.4770583543053541</v>
      </c>
      <c r="AN107" s="68">
        <f t="shared" si="74"/>
        <v>-10.615723250316755</v>
      </c>
      <c r="AO107" s="68">
        <f t="shared" si="74"/>
        <v>-10.615723250316755</v>
      </c>
      <c r="AP107" s="68">
        <f t="shared" si="74"/>
        <v>-10.615723250316755</v>
      </c>
      <c r="AQ107" s="68">
        <f t="shared" si="74"/>
        <v>-10.615723250316755</v>
      </c>
      <c r="AR107" s="68">
        <f t="shared" si="74"/>
        <v>-10.615723250316742</v>
      </c>
      <c r="AS107" s="68">
        <f t="shared" si="74"/>
        <v>-10.615723250364953</v>
      </c>
      <c r="AT107" s="68">
        <f t="shared" si="74"/>
        <v>-10.615723070503899</v>
      </c>
      <c r="AU107" s="68">
        <f t="shared" si="70"/>
        <v>-10.616394642101133</v>
      </c>
      <c r="AW107">
        <v>11000</v>
      </c>
      <c r="AX107">
        <f t="shared" si="44"/>
        <v>-1.8706268302447551E-2</v>
      </c>
      <c r="AY107">
        <f t="shared" si="45"/>
        <v>-2.7247535905729772E-2</v>
      </c>
      <c r="AZ107" s="68">
        <f t="shared" si="46"/>
        <v>8.5412676032822193E-3</v>
      </c>
      <c r="BA107">
        <f t="shared" si="47"/>
        <v>0.9996129148191063</v>
      </c>
      <c r="BB107">
        <f t="shared" si="48"/>
        <v>0.38392270651154975</v>
      </c>
      <c r="BC107">
        <f t="shared" si="49"/>
        <v>2.1358314601013753</v>
      </c>
      <c r="BD107">
        <f t="shared" si="50"/>
        <v>1.8180208538312888</v>
      </c>
      <c r="BE107">
        <f t="shared" si="40"/>
        <v>-4.1479645231865847</v>
      </c>
      <c r="BF107">
        <f t="shared" si="40"/>
        <v>-4.1479645231865847</v>
      </c>
      <c r="BG107">
        <f t="shared" si="40"/>
        <v>-4.1479645231865847</v>
      </c>
      <c r="BH107">
        <f t="shared" si="39"/>
        <v>-4.1479645231865847</v>
      </c>
      <c r="BI107">
        <f t="shared" si="39"/>
        <v>-4.1479645231865501</v>
      </c>
      <c r="BJ107">
        <f t="shared" si="39"/>
        <v>-4.1479645232778832</v>
      </c>
      <c r="BK107">
        <f t="shared" si="39"/>
        <v>-4.1479642870989597</v>
      </c>
      <c r="BL107">
        <f t="shared" si="51"/>
        <v>-4.1485753173121207</v>
      </c>
    </row>
    <row r="108" spans="1:64" ht="12.95" customHeight="1">
      <c r="A108" s="95" t="s">
        <v>2305</v>
      </c>
      <c r="B108" s="29" t="s">
        <v>2053</v>
      </c>
      <c r="C108" s="95">
        <v>25190.615000000002</v>
      </c>
      <c r="D108" s="95" t="s">
        <v>2084</v>
      </c>
      <c r="E108" s="12">
        <f t="shared" si="55"/>
        <v>894.01250149195732</v>
      </c>
      <c r="F108">
        <f t="shared" si="56"/>
        <v>894</v>
      </c>
      <c r="G108">
        <f t="shared" si="35"/>
        <v>1.6967999999906169E-2</v>
      </c>
      <c r="H108">
        <f t="shared" si="53"/>
        <v>1.6967999999906169E-2</v>
      </c>
      <c r="O108">
        <f t="shared" ca="1" si="72"/>
        <v>-9.8056929740769461E-2</v>
      </c>
      <c r="P108">
        <f t="shared" si="57"/>
        <v>-1.4039872498714367E-2</v>
      </c>
      <c r="Q108" s="2">
        <f t="shared" si="71"/>
        <v>10172.115000000002</v>
      </c>
      <c r="S108" s="114">
        <f t="shared" si="54"/>
        <v>0.2</v>
      </c>
      <c r="Z108">
        <f t="shared" si="58"/>
        <v>894</v>
      </c>
      <c r="AA108" s="68">
        <f t="shared" si="59"/>
        <v>-9.1284571224382639E-3</v>
      </c>
      <c r="AB108" s="68">
        <f t="shared" si="60"/>
        <v>1.2056584623630066E-2</v>
      </c>
      <c r="AC108" s="68">
        <f t="shared" si="61"/>
        <v>2.6096457122344433E-2</v>
      </c>
      <c r="AD108" s="68"/>
      <c r="AE108" s="68">
        <f t="shared" si="62"/>
        <v>1.3620501486767231E-4</v>
      </c>
      <c r="AF108">
        <f t="shared" si="63"/>
        <v>3.1007872498620536E-2</v>
      </c>
      <c r="AG108" s="92"/>
      <c r="AH108">
        <f t="shared" si="64"/>
        <v>4.911415376276102E-3</v>
      </c>
      <c r="AI108">
        <f t="shared" si="65"/>
        <v>0.99972252984421373</v>
      </c>
      <c r="AJ108">
        <f t="shared" si="66"/>
        <v>0.22109080941545037</v>
      </c>
      <c r="AK108">
        <f t="shared" si="67"/>
        <v>6.6755235382890852E-4</v>
      </c>
      <c r="AL108">
        <f t="shared" si="68"/>
        <v>1.9647234418328861</v>
      </c>
      <c r="AM108">
        <f t="shared" si="69"/>
        <v>1.4985969015500369</v>
      </c>
      <c r="AN108" s="68">
        <f t="shared" si="74"/>
        <v>-10.602314817568336</v>
      </c>
      <c r="AO108" s="68">
        <f t="shared" si="74"/>
        <v>-10.602314817568336</v>
      </c>
      <c r="AP108" s="68">
        <f t="shared" si="74"/>
        <v>-10.602314817568336</v>
      </c>
      <c r="AQ108" s="68">
        <f t="shared" si="74"/>
        <v>-10.602314817568336</v>
      </c>
      <c r="AR108" s="68">
        <f t="shared" si="74"/>
        <v>-10.602314817568322</v>
      </c>
      <c r="AS108" s="68">
        <f t="shared" si="74"/>
        <v>-10.602314817619538</v>
      </c>
      <c r="AT108" s="68">
        <f t="shared" si="74"/>
        <v>-10.60231463273764</v>
      </c>
      <c r="AU108" s="68">
        <f t="shared" si="70"/>
        <v>-10.602982555024944</v>
      </c>
      <c r="AW108">
        <v>11200</v>
      </c>
      <c r="AX108">
        <f t="shared" si="44"/>
        <v>-1.4932980372659825E-2</v>
      </c>
      <c r="AY108">
        <f t="shared" si="45"/>
        <v>-2.6024971436550651E-2</v>
      </c>
      <c r="AZ108">
        <f t="shared" si="46"/>
        <v>1.1091991063890826E-2</v>
      </c>
      <c r="BA108">
        <f t="shared" si="47"/>
        <v>0.99953835150431736</v>
      </c>
      <c r="BB108">
        <f t="shared" si="48"/>
        <v>0.49832572119597734</v>
      </c>
      <c r="BC108">
        <f t="shared" si="49"/>
        <v>2.2634571859886812</v>
      </c>
      <c r="BD108">
        <f t="shared" si="50"/>
        <v>2.1292808260680345</v>
      </c>
      <c r="BE108">
        <f t="shared" si="40"/>
        <v>-4.0202845737871948</v>
      </c>
      <c r="BF108">
        <f t="shared" si="40"/>
        <v>-4.0202845737871948</v>
      </c>
      <c r="BG108">
        <f t="shared" si="40"/>
        <v>-4.0202845737871948</v>
      </c>
      <c r="BH108">
        <f t="shared" si="39"/>
        <v>-4.0202845737871948</v>
      </c>
      <c r="BI108">
        <f t="shared" si="39"/>
        <v>-4.0202845737871407</v>
      </c>
      <c r="BJ108">
        <f t="shared" si="39"/>
        <v>-4.0202845739056148</v>
      </c>
      <c r="BK108">
        <f t="shared" si="39"/>
        <v>-4.0202843171010247</v>
      </c>
      <c r="BL108">
        <f t="shared" si="51"/>
        <v>-4.0208411546817455</v>
      </c>
    </row>
    <row r="109" spans="1:64" ht="12.95" customHeight="1">
      <c r="A109" s="95" t="s">
        <v>2305</v>
      </c>
      <c r="B109" s="29" t="s">
        <v>2053</v>
      </c>
      <c r="C109" s="95">
        <v>25209.616999999998</v>
      </c>
      <c r="D109" s="95" t="s">
        <v>2084</v>
      </c>
      <c r="E109" s="12">
        <f t="shared" si="55"/>
        <v>908.01258106297871</v>
      </c>
      <c r="F109">
        <f t="shared" si="56"/>
        <v>908</v>
      </c>
      <c r="G109">
        <f t="shared" si="35"/>
        <v>1.7075999996450264E-2</v>
      </c>
      <c r="H109">
        <f t="shared" si="53"/>
        <v>1.7075999996450264E-2</v>
      </c>
      <c r="O109">
        <f t="shared" ca="1" si="72"/>
        <v>-9.7960693617430261E-2</v>
      </c>
      <c r="P109">
        <f t="shared" si="57"/>
        <v>-1.4159888627243124E-2</v>
      </c>
      <c r="Q109" s="2">
        <f t="shared" si="71"/>
        <v>10191.116999999998</v>
      </c>
      <c r="S109" s="114">
        <f t="shared" si="54"/>
        <v>0.2</v>
      </c>
      <c r="Z109">
        <f t="shared" si="58"/>
        <v>908</v>
      </c>
      <c r="AA109" s="68">
        <f t="shared" si="59"/>
        <v>-9.0544120348153082E-3</v>
      </c>
      <c r="AB109" s="68">
        <f t="shared" si="60"/>
        <v>1.1970523404022448E-2</v>
      </c>
      <c r="AC109" s="68">
        <f t="shared" si="61"/>
        <v>2.6130412031265572E-2</v>
      </c>
      <c r="AD109" s="68"/>
      <c r="AE109" s="68">
        <f t="shared" si="62"/>
        <v>1.3655968658474172E-4</v>
      </c>
      <c r="AF109">
        <f t="shared" si="63"/>
        <v>3.1235888623693388E-2</v>
      </c>
      <c r="AG109" s="92"/>
      <c r="AH109">
        <f t="shared" si="64"/>
        <v>5.1054765924278163E-3</v>
      </c>
      <c r="AI109">
        <f t="shared" si="65"/>
        <v>0.99971657549868376</v>
      </c>
      <c r="AJ109">
        <f t="shared" si="66"/>
        <v>0.22979710264030007</v>
      </c>
      <c r="AK109">
        <f t="shared" si="67"/>
        <v>6.6504615216407667E-4</v>
      </c>
      <c r="AL109">
        <f t="shared" si="68"/>
        <v>1.9736598257136033</v>
      </c>
      <c r="AM109">
        <f t="shared" si="69"/>
        <v>1.5131975898600074</v>
      </c>
      <c r="AN109" s="68">
        <f t="shared" si="74"/>
        <v>-10.593375929118672</v>
      </c>
      <c r="AO109" s="68">
        <f t="shared" si="74"/>
        <v>-10.593375929118672</v>
      </c>
      <c r="AP109" s="68">
        <f t="shared" si="74"/>
        <v>-10.593375929118672</v>
      </c>
      <c r="AQ109" s="68">
        <f t="shared" si="74"/>
        <v>-10.593375929118672</v>
      </c>
      <c r="AR109" s="68">
        <f t="shared" si="74"/>
        <v>-10.593375929118658</v>
      </c>
      <c r="AS109" s="68">
        <f t="shared" si="74"/>
        <v>-10.593375929171902</v>
      </c>
      <c r="AT109" s="68">
        <f t="shared" si="74"/>
        <v>-10.593375741016427</v>
      </c>
      <c r="AU109" s="68">
        <f t="shared" si="70"/>
        <v>-10.594041163640817</v>
      </c>
      <c r="AW109">
        <v>11400</v>
      </c>
      <c r="AX109">
        <f t="shared" si="44"/>
        <v>-1.1282835760434703E-2</v>
      </c>
      <c r="AY109">
        <f t="shared" si="45"/>
        <v>-2.4744811505247433E-2</v>
      </c>
      <c r="AZ109" s="68">
        <f t="shared" si="46"/>
        <v>1.346197574481273E-2</v>
      </c>
      <c r="BA109">
        <f t="shared" si="47"/>
        <v>0.99947130639588222</v>
      </c>
      <c r="BB109">
        <f t="shared" si="48"/>
        <v>0.60460843520971275</v>
      </c>
      <c r="BC109">
        <f t="shared" si="49"/>
        <v>2.3910648074580108</v>
      </c>
      <c r="BD109">
        <f t="shared" si="50"/>
        <v>2.5385128999286013</v>
      </c>
      <c r="BE109">
        <f t="shared" si="40"/>
        <v>-3.8926136807582661</v>
      </c>
      <c r="BF109">
        <f t="shared" si="40"/>
        <v>-3.8926136807582661</v>
      </c>
      <c r="BG109">
        <f t="shared" si="40"/>
        <v>-3.8926136807582661</v>
      </c>
      <c r="BH109">
        <f t="shared" si="39"/>
        <v>-3.8926136807582661</v>
      </c>
      <c r="BI109">
        <f t="shared" si="39"/>
        <v>-3.8926136807581933</v>
      </c>
      <c r="BJ109">
        <f t="shared" si="39"/>
        <v>-3.8926136808959964</v>
      </c>
      <c r="BK109">
        <f t="shared" si="39"/>
        <v>-3.8926134201277631</v>
      </c>
      <c r="BL109">
        <f t="shared" si="51"/>
        <v>-3.8931069920513712</v>
      </c>
    </row>
    <row r="110" spans="1:64" ht="12.95" customHeight="1">
      <c r="A110" s="95" t="s">
        <v>2305</v>
      </c>
      <c r="B110" s="29" t="s">
        <v>2053</v>
      </c>
      <c r="C110" s="95">
        <v>25265.272000000001</v>
      </c>
      <c r="D110" s="95" t="s">
        <v>2084</v>
      </c>
      <c r="E110" s="12">
        <f t="shared" si="55"/>
        <v>949.01744521019282</v>
      </c>
      <c r="F110">
        <f t="shared" si="56"/>
        <v>949</v>
      </c>
      <c r="G110">
        <f t="shared" si="35"/>
        <v>2.3678000001382316E-2</v>
      </c>
      <c r="H110">
        <f t="shared" si="53"/>
        <v>2.3678000001382316E-2</v>
      </c>
      <c r="O110">
        <f t="shared" ca="1" si="72"/>
        <v>-9.7678859256222605E-2</v>
      </c>
      <c r="P110">
        <f t="shared" si="57"/>
        <v>-1.4509740960131589E-2</v>
      </c>
      <c r="Q110" s="2">
        <f t="shared" si="71"/>
        <v>10246.772000000001</v>
      </c>
      <c r="S110" s="114">
        <f t="shared" si="54"/>
        <v>0.2</v>
      </c>
      <c r="Z110">
        <f t="shared" si="58"/>
        <v>949</v>
      </c>
      <c r="AA110" s="68">
        <f t="shared" si="59"/>
        <v>-8.8383527157362522E-3</v>
      </c>
      <c r="AB110" s="68">
        <f t="shared" si="60"/>
        <v>1.8006611756986979E-2</v>
      </c>
      <c r="AC110" s="68">
        <f t="shared" si="61"/>
        <v>3.2516352717118571E-2</v>
      </c>
      <c r="AD110" s="68"/>
      <c r="AE110" s="68">
        <f t="shared" si="62"/>
        <v>2.1146263880481286E-4</v>
      </c>
      <c r="AF110">
        <f t="shared" si="63"/>
        <v>3.8187740961513908E-2</v>
      </c>
      <c r="AG110" s="92"/>
      <c r="AH110">
        <f t="shared" si="64"/>
        <v>5.6713882443953376E-3</v>
      </c>
      <c r="AI110">
        <f t="shared" si="65"/>
        <v>0.99969927012575555</v>
      </c>
      <c r="AJ110">
        <f t="shared" si="66"/>
        <v>0.25518538389272982</v>
      </c>
      <c r="AK110">
        <f t="shared" si="67"/>
        <v>6.5740198903826747E-4</v>
      </c>
      <c r="AL110">
        <f t="shared" si="68"/>
        <v>1.9998300545510184</v>
      </c>
      <c r="AM110">
        <f t="shared" si="69"/>
        <v>1.557116687502238</v>
      </c>
      <c r="AN110" s="68">
        <f t="shared" si="74"/>
        <v>-10.567198060724499</v>
      </c>
      <c r="AO110" s="68">
        <f t="shared" si="74"/>
        <v>-10.567198060724499</v>
      </c>
      <c r="AP110" s="68">
        <f t="shared" si="74"/>
        <v>-10.567198060724499</v>
      </c>
      <c r="AQ110" s="68">
        <f t="shared" si="74"/>
        <v>-10.567198060724499</v>
      </c>
      <c r="AR110" s="68">
        <f t="shared" si="74"/>
        <v>-10.567198060724481</v>
      </c>
      <c r="AS110" s="68">
        <f t="shared" si="74"/>
        <v>-10.567198060783758</v>
      </c>
      <c r="AT110" s="68">
        <f t="shared" si="74"/>
        <v>-10.567197863391145</v>
      </c>
      <c r="AU110" s="68">
        <f t="shared" si="70"/>
        <v>-10.567855660301591</v>
      </c>
      <c r="AW110">
        <v>11600</v>
      </c>
      <c r="AX110">
        <f t="shared" si="44"/>
        <v>-7.7943536324022629E-3</v>
      </c>
      <c r="AY110">
        <f t="shared" si="45"/>
        <v>-2.3407056111820104E-2</v>
      </c>
      <c r="AZ110">
        <f t="shared" si="46"/>
        <v>1.5612702479417841E-2</v>
      </c>
      <c r="BA110">
        <f t="shared" si="47"/>
        <v>0.99941286546816044</v>
      </c>
      <c r="BB110">
        <f t="shared" si="48"/>
        <v>0.70104779655811522</v>
      </c>
      <c r="BC110">
        <f t="shared" si="49"/>
        <v>2.5186563868208545</v>
      </c>
      <c r="BD110">
        <f t="shared" si="50"/>
        <v>3.1061008709053648</v>
      </c>
      <c r="BE110">
        <f t="shared" si="40"/>
        <v>-3.7649508130061338</v>
      </c>
      <c r="BF110">
        <f t="shared" si="40"/>
        <v>-3.7649508130061338</v>
      </c>
      <c r="BG110">
        <f t="shared" si="40"/>
        <v>-3.7649508130061338</v>
      </c>
      <c r="BH110">
        <f t="shared" si="39"/>
        <v>-3.7649508130061338</v>
      </c>
      <c r="BI110">
        <f t="shared" si="39"/>
        <v>-3.7649508130060481</v>
      </c>
      <c r="BJ110">
        <f t="shared" si="39"/>
        <v>-3.7649508131515037</v>
      </c>
      <c r="BK110">
        <f t="shared" si="39"/>
        <v>-3.764950565338427</v>
      </c>
      <c r="BL110">
        <f t="shared" si="51"/>
        <v>-3.7653728294209969</v>
      </c>
    </row>
    <row r="111" spans="1:64" ht="12.95" customHeight="1">
      <c r="A111" s="95" t="s">
        <v>2305</v>
      </c>
      <c r="B111" s="29" t="s">
        <v>2053</v>
      </c>
      <c r="C111" s="95">
        <v>25307.344000000001</v>
      </c>
      <c r="D111" s="95" t="s">
        <v>2084</v>
      </c>
      <c r="E111" s="12">
        <f t="shared" si="55"/>
        <v>980.01477958089663</v>
      </c>
      <c r="F111">
        <f t="shared" si="56"/>
        <v>980</v>
      </c>
      <c r="G111">
        <f t="shared" si="35"/>
        <v>2.005999999892083E-2</v>
      </c>
      <c r="H111">
        <f t="shared" si="53"/>
        <v>2.005999999892083E-2</v>
      </c>
      <c r="O111">
        <f t="shared" ca="1" si="72"/>
        <v>-9.7465764983114392E-2</v>
      </c>
      <c r="P111">
        <f t="shared" si="57"/>
        <v>-1.4772656542336919E-2</v>
      </c>
      <c r="Q111" s="2">
        <f t="shared" si="71"/>
        <v>10288.844000000001</v>
      </c>
      <c r="S111" s="114">
        <f t="shared" si="54"/>
        <v>0.2</v>
      </c>
      <c r="Z111">
        <f t="shared" si="58"/>
        <v>980</v>
      </c>
      <c r="AA111" s="68">
        <f t="shared" si="59"/>
        <v>-8.6759495181132976E-3</v>
      </c>
      <c r="AB111" s="68">
        <f t="shared" si="60"/>
        <v>1.3963292974697209E-2</v>
      </c>
      <c r="AC111" s="68">
        <f t="shared" si="61"/>
        <v>2.8735949517034128E-2</v>
      </c>
      <c r="AD111" s="68"/>
      <c r="AE111" s="68">
        <f t="shared" si="62"/>
        <v>1.6515095892910678E-4</v>
      </c>
      <c r="AF111">
        <f t="shared" si="63"/>
        <v>3.483265654125775E-2</v>
      </c>
      <c r="AG111" s="92"/>
      <c r="AH111">
        <f t="shared" si="64"/>
        <v>6.0967070242236212E-3</v>
      </c>
      <c r="AI111">
        <f t="shared" si="65"/>
        <v>0.99968632206066665</v>
      </c>
      <c r="AJ111">
        <f t="shared" si="66"/>
        <v>0.27426573737153653</v>
      </c>
      <c r="AK111">
        <f t="shared" si="67"/>
        <v>6.513232552505171E-4</v>
      </c>
      <c r="AL111">
        <f t="shared" si="68"/>
        <v>2.0196167022063647</v>
      </c>
      <c r="AM111">
        <f t="shared" si="69"/>
        <v>1.5915287290315649</v>
      </c>
      <c r="AN111" s="68">
        <f t="shared" ref="AN111:AT120" si="75">$AU111+$AB$7*SIN(AO111)</f>
        <v>-10.54740533763904</v>
      </c>
      <c r="AO111" s="68">
        <f t="shared" si="75"/>
        <v>-10.54740533763904</v>
      </c>
      <c r="AP111" s="68">
        <f t="shared" si="75"/>
        <v>-10.54740533763904</v>
      </c>
      <c r="AQ111" s="68">
        <f t="shared" si="75"/>
        <v>-10.54740533763904</v>
      </c>
      <c r="AR111" s="68">
        <f t="shared" si="75"/>
        <v>-10.54740533763902</v>
      </c>
      <c r="AS111" s="68">
        <f t="shared" si="75"/>
        <v>-10.54740533770293</v>
      </c>
      <c r="AT111" s="68">
        <f t="shared" si="75"/>
        <v>-10.547405133684027</v>
      </c>
      <c r="AU111" s="68">
        <f t="shared" si="70"/>
        <v>-10.548056865093884</v>
      </c>
      <c r="AW111">
        <v>11800</v>
      </c>
      <c r="AX111">
        <f t="shared" si="44"/>
        <v>-4.5024780430567429E-3</v>
      </c>
      <c r="AY111">
        <f t="shared" si="45"/>
        <v>-2.2011705256268679E-2</v>
      </c>
      <c r="AZ111" s="68">
        <f t="shared" si="46"/>
        <v>1.7509227213211936E-2</v>
      </c>
      <c r="BA111">
        <f t="shared" si="47"/>
        <v>0.99936397461700266</v>
      </c>
      <c r="BB111">
        <f t="shared" si="48"/>
        <v>0.78608136611807011</v>
      </c>
      <c r="BC111">
        <f t="shared" si="49"/>
        <v>2.6462342457254389</v>
      </c>
      <c r="BD111">
        <f t="shared" si="50"/>
        <v>3.9545813159365544</v>
      </c>
      <c r="BE111">
        <f t="shared" si="40"/>
        <v>-3.6372948094951827</v>
      </c>
      <c r="BF111">
        <f t="shared" si="40"/>
        <v>-3.6372948094951827</v>
      </c>
      <c r="BG111">
        <f t="shared" si="40"/>
        <v>-3.6372948094951827</v>
      </c>
      <c r="BH111">
        <f t="shared" si="39"/>
        <v>-3.6372948094951827</v>
      </c>
      <c r="BI111">
        <f t="shared" si="39"/>
        <v>-3.6372948094950939</v>
      </c>
      <c r="BJ111">
        <f t="shared" si="39"/>
        <v>-3.6372948096342177</v>
      </c>
      <c r="BK111">
        <f t="shared" si="39"/>
        <v>-3.6372945908541783</v>
      </c>
      <c r="BL111">
        <f t="shared" si="51"/>
        <v>-3.6376386667906222</v>
      </c>
    </row>
    <row r="112" spans="1:64" ht="12.95" customHeight="1">
      <c r="A112" s="95" t="s">
        <v>2305</v>
      </c>
      <c r="B112" s="29" t="s">
        <v>2053</v>
      </c>
      <c r="C112" s="95">
        <v>25471.576000000001</v>
      </c>
      <c r="D112" s="95" t="s">
        <v>2084</v>
      </c>
      <c r="E112" s="12">
        <f t="shared" si="55"/>
        <v>1101.0157830599185</v>
      </c>
      <c r="F112">
        <f t="shared" si="56"/>
        <v>1101</v>
      </c>
      <c r="G112">
        <f t="shared" si="35"/>
        <v>2.14220000016212E-2</v>
      </c>
      <c r="H112">
        <f t="shared" si="53"/>
        <v>2.14220000016212E-2</v>
      </c>
      <c r="O112">
        <f t="shared" ca="1" si="72"/>
        <v>-9.6634009917111324E-2</v>
      </c>
      <c r="P112">
        <f t="shared" si="57"/>
        <v>-1.5785634230976685E-2</v>
      </c>
      <c r="Q112" s="2">
        <f t="shared" si="71"/>
        <v>10453.076000000001</v>
      </c>
      <c r="S112" s="114">
        <f t="shared" si="54"/>
        <v>0.2</v>
      </c>
      <c r="Z112">
        <f t="shared" si="58"/>
        <v>1101</v>
      </c>
      <c r="AA112" s="68">
        <f t="shared" si="59"/>
        <v>-8.0532465975672214E-3</v>
      </c>
      <c r="AB112" s="68">
        <f t="shared" si="60"/>
        <v>1.3689612368211736E-2</v>
      </c>
      <c r="AC112" s="68">
        <f t="shared" si="61"/>
        <v>2.9475246599188425E-2</v>
      </c>
      <c r="AD112" s="68"/>
      <c r="AE112" s="68">
        <f t="shared" si="62"/>
        <v>1.7375803241659373E-4</v>
      </c>
      <c r="AF112">
        <f t="shared" si="63"/>
        <v>3.7207634232597889E-2</v>
      </c>
      <c r="AG112" s="92"/>
      <c r="AH112">
        <f t="shared" si="64"/>
        <v>7.7323876334094632E-3</v>
      </c>
      <c r="AI112">
        <f t="shared" si="65"/>
        <v>0.99963700727758331</v>
      </c>
      <c r="AJ112">
        <f t="shared" si="66"/>
        <v>0.34764005712356444</v>
      </c>
      <c r="AK112">
        <f t="shared" si="67"/>
        <v>6.2518166633953763E-4</v>
      </c>
      <c r="AL112">
        <f t="shared" si="68"/>
        <v>2.0968436213948562</v>
      </c>
      <c r="AM112">
        <f t="shared" si="69"/>
        <v>1.7369582541646522</v>
      </c>
      <c r="AN112" s="68">
        <f t="shared" si="75"/>
        <v>-10.47015228818079</v>
      </c>
      <c r="AO112" s="68">
        <f t="shared" si="75"/>
        <v>-10.47015228818079</v>
      </c>
      <c r="AP112" s="68">
        <f t="shared" si="75"/>
        <v>-10.47015228818079</v>
      </c>
      <c r="AQ112" s="68">
        <f t="shared" si="75"/>
        <v>-10.47015228818079</v>
      </c>
      <c r="AR112" s="68">
        <f t="shared" si="75"/>
        <v>-10.470152288180762</v>
      </c>
      <c r="AS112" s="68">
        <f t="shared" si="75"/>
        <v>-10.470152288262975</v>
      </c>
      <c r="AT112" s="68">
        <f t="shared" si="75"/>
        <v>-10.470152061528905</v>
      </c>
      <c r="AU112" s="68">
        <f t="shared" si="70"/>
        <v>-10.470777696702507</v>
      </c>
      <c r="AW112">
        <v>12000</v>
      </c>
      <c r="AX112">
        <f t="shared" si="44"/>
        <v>-1.4380150101435465E-3</v>
      </c>
      <c r="AY112">
        <f t="shared" si="45"/>
        <v>-2.0558758938593144E-2</v>
      </c>
      <c r="AZ112">
        <f t="shared" si="46"/>
        <v>1.9120743928449598E-2</v>
      </c>
      <c r="BA112">
        <f t="shared" si="47"/>
        <v>0.99932542465698004</v>
      </c>
      <c r="BB112">
        <f t="shared" si="48"/>
        <v>0.85833219802938421</v>
      </c>
      <c r="BC112">
        <f t="shared" si="49"/>
        <v>2.7738009274315494</v>
      </c>
      <c r="BD112">
        <f t="shared" si="50"/>
        <v>5.3764229622230486</v>
      </c>
      <c r="BE112">
        <f t="shared" si="40"/>
        <v>-3.5096443981242946</v>
      </c>
      <c r="BF112">
        <f t="shared" si="40"/>
        <v>-3.5096443981242946</v>
      </c>
      <c r="BG112">
        <f t="shared" si="40"/>
        <v>-3.5096443981242946</v>
      </c>
      <c r="BH112">
        <f t="shared" si="39"/>
        <v>-3.5096443981242946</v>
      </c>
      <c r="BI112">
        <f t="shared" si="39"/>
        <v>-3.5096443981242147</v>
      </c>
      <c r="BJ112">
        <f t="shared" si="39"/>
        <v>-3.5096443982426266</v>
      </c>
      <c r="BK112">
        <f t="shared" si="39"/>
        <v>-3.5096442226895626</v>
      </c>
      <c r="BL112">
        <f t="shared" si="51"/>
        <v>-3.5099045041602479</v>
      </c>
    </row>
    <row r="113" spans="1:64" ht="12.95" customHeight="1">
      <c r="A113" s="95" t="s">
        <v>2305</v>
      </c>
      <c r="B113" s="29" t="s">
        <v>2053</v>
      </c>
      <c r="C113" s="95">
        <v>25482.433000000001</v>
      </c>
      <c r="D113" s="95" t="s">
        <v>2084</v>
      </c>
      <c r="E113" s="12">
        <f t="shared" si="55"/>
        <v>1109.0148812549826</v>
      </c>
      <c r="F113">
        <f t="shared" si="56"/>
        <v>1109</v>
      </c>
      <c r="G113">
        <f t="shared" si="35"/>
        <v>2.0198000001983019E-2</v>
      </c>
      <c r="H113">
        <f t="shared" si="53"/>
        <v>2.0198000001983019E-2</v>
      </c>
      <c r="O113">
        <f t="shared" ca="1" si="72"/>
        <v>-9.6579017846631782E-2</v>
      </c>
      <c r="P113">
        <f t="shared" si="57"/>
        <v>-1.5851864980995601E-2</v>
      </c>
      <c r="Q113" s="2">
        <f t="shared" si="71"/>
        <v>10463.933000000001</v>
      </c>
      <c r="S113" s="114">
        <f t="shared" si="54"/>
        <v>0.2</v>
      </c>
      <c r="Z113">
        <f t="shared" si="58"/>
        <v>1109</v>
      </c>
      <c r="AA113" s="68">
        <f t="shared" si="59"/>
        <v>-8.0128559212815365E-3</v>
      </c>
      <c r="AB113" s="68">
        <f t="shared" si="60"/>
        <v>1.2358990942268954E-2</v>
      </c>
      <c r="AC113" s="68">
        <f t="shared" si="61"/>
        <v>2.8210855923264552E-2</v>
      </c>
      <c r="AD113" s="68"/>
      <c r="AE113" s="68">
        <f t="shared" si="62"/>
        <v>1.5917047838463817E-4</v>
      </c>
      <c r="AF113">
        <f t="shared" si="63"/>
        <v>3.6049864982978616E-2</v>
      </c>
      <c r="AG113" s="92"/>
      <c r="AH113">
        <f t="shared" si="64"/>
        <v>7.8390090597140645E-3</v>
      </c>
      <c r="AI113">
        <f t="shared" si="65"/>
        <v>0.99963382006661416</v>
      </c>
      <c r="AJ113">
        <f t="shared" si="66"/>
        <v>0.35242270184248303</v>
      </c>
      <c r="AK113">
        <f t="shared" si="67"/>
        <v>6.2332021372656673E-4</v>
      </c>
      <c r="AL113">
        <f t="shared" si="68"/>
        <v>2.1019492669632145</v>
      </c>
      <c r="AM113">
        <f t="shared" si="69"/>
        <v>1.747258700562115</v>
      </c>
      <c r="AN113" s="68">
        <f t="shared" si="75"/>
        <v>-10.465044781815537</v>
      </c>
      <c r="AO113" s="68">
        <f t="shared" si="75"/>
        <v>-10.465044781815537</v>
      </c>
      <c r="AP113" s="68">
        <f t="shared" si="75"/>
        <v>-10.465044781815537</v>
      </c>
      <c r="AQ113" s="68">
        <f t="shared" si="75"/>
        <v>-10.465044781815537</v>
      </c>
      <c r="AR113" s="68">
        <f t="shared" si="75"/>
        <v>-10.465044781815507</v>
      </c>
      <c r="AS113" s="68">
        <f t="shared" si="75"/>
        <v>-10.465044781898927</v>
      </c>
      <c r="AT113" s="68">
        <f t="shared" si="75"/>
        <v>-10.465044553848225</v>
      </c>
      <c r="AU113" s="68">
        <f t="shared" si="70"/>
        <v>-10.465668330197291</v>
      </c>
      <c r="AW113">
        <v>12200</v>
      </c>
      <c r="AX113">
        <f t="shared" si="44"/>
        <v>1.3728632409327583E-3</v>
      </c>
      <c r="AY113">
        <f t="shared" si="45"/>
        <v>-1.9048217158793512E-2</v>
      </c>
      <c r="AZ113" s="68">
        <f t="shared" si="46"/>
        <v>2.0421080399726271E-2</v>
      </c>
      <c r="BA113">
        <f t="shared" si="47"/>
        <v>0.99929783881114398</v>
      </c>
      <c r="BB113">
        <f t="shared" si="48"/>
        <v>0.91663072086127362</v>
      </c>
      <c r="BC113">
        <f t="shared" si="49"/>
        <v>2.9013591556002751</v>
      </c>
      <c r="BD113">
        <f t="shared" si="50"/>
        <v>8.2851561629915409</v>
      </c>
      <c r="BE113">
        <f t="shared" si="40"/>
        <v>-3.3819982163625908</v>
      </c>
      <c r="BF113">
        <f t="shared" si="40"/>
        <v>-3.3819982163625908</v>
      </c>
      <c r="BG113">
        <f t="shared" si="40"/>
        <v>-3.3819982163625908</v>
      </c>
      <c r="BH113">
        <f t="shared" si="39"/>
        <v>-3.3819982163625908</v>
      </c>
      <c r="BI113">
        <f t="shared" si="39"/>
        <v>-3.3819982163625313</v>
      </c>
      <c r="BJ113">
        <f t="shared" si="39"/>
        <v>-3.3819982164474447</v>
      </c>
      <c r="BK113">
        <f t="shared" si="39"/>
        <v>-3.381998095510625</v>
      </c>
      <c r="BL113">
        <f t="shared" si="51"/>
        <v>-3.3821703415298732</v>
      </c>
    </row>
    <row r="114" spans="1:64" ht="12.95" customHeight="1">
      <c r="A114" s="95" t="s">
        <v>2305</v>
      </c>
      <c r="B114" s="29" t="s">
        <v>2053</v>
      </c>
      <c r="C114" s="95">
        <v>25509.579000000002</v>
      </c>
      <c r="D114" s="95" t="s">
        <v>2084</v>
      </c>
      <c r="E114" s="12">
        <f t="shared" si="55"/>
        <v>1129.0152054332279</v>
      </c>
      <c r="F114">
        <f t="shared" si="56"/>
        <v>1129</v>
      </c>
      <c r="G114">
        <f t="shared" ref="G114:G177" si="76">+C114-(C$7+F114*C$8)</f>
        <v>2.063800000178162E-2</v>
      </c>
      <c r="H114">
        <f t="shared" ref="H114:H145" si="77">$G114</f>
        <v>2.063800000178162E-2</v>
      </c>
      <c r="O114">
        <f t="shared" ca="1" si="72"/>
        <v>-9.6441537670432925E-2</v>
      </c>
      <c r="P114">
        <f t="shared" si="57"/>
        <v>-1.601703868780802E-2</v>
      </c>
      <c r="Q114" s="2">
        <f t="shared" si="71"/>
        <v>10491.079000000002</v>
      </c>
      <c r="S114" s="114">
        <f t="shared" ref="S114:S145" si="78">S$14</f>
        <v>0.2</v>
      </c>
      <c r="Z114">
        <f t="shared" si="58"/>
        <v>1129</v>
      </c>
      <c r="AA114" s="68">
        <f t="shared" si="59"/>
        <v>-7.9123782636980784E-3</v>
      </c>
      <c r="AB114" s="68">
        <f t="shared" si="60"/>
        <v>1.2533339577671679E-2</v>
      </c>
      <c r="AC114" s="68">
        <f t="shared" si="61"/>
        <v>2.8550378265479695E-2</v>
      </c>
      <c r="AD114" s="68"/>
      <c r="AE114" s="68">
        <f t="shared" si="62"/>
        <v>1.6302481982039511E-4</v>
      </c>
      <c r="AF114">
        <f t="shared" si="63"/>
        <v>3.6655038689589636E-2</v>
      </c>
      <c r="AG114" s="92"/>
      <c r="AH114">
        <f t="shared" si="64"/>
        <v>8.1046604241099413E-3</v>
      </c>
      <c r="AI114">
        <f t="shared" si="65"/>
        <v>0.99962589406936997</v>
      </c>
      <c r="AJ114">
        <f t="shared" si="66"/>
        <v>0.36433871701140436</v>
      </c>
      <c r="AK114">
        <f t="shared" si="67"/>
        <v>6.185956555958325E-4</v>
      </c>
      <c r="AL114">
        <f t="shared" si="68"/>
        <v>2.1147132388742333</v>
      </c>
      <c r="AM114">
        <f t="shared" si="69"/>
        <v>1.7734163730223775</v>
      </c>
      <c r="AN114" s="68">
        <f t="shared" si="75"/>
        <v>-10.45227608693345</v>
      </c>
      <c r="AO114" s="68">
        <f t="shared" si="75"/>
        <v>-10.45227608693345</v>
      </c>
      <c r="AP114" s="68">
        <f t="shared" si="75"/>
        <v>-10.45227608693345</v>
      </c>
      <c r="AQ114" s="68">
        <f t="shared" si="75"/>
        <v>-10.45227608693345</v>
      </c>
      <c r="AR114" s="68">
        <f t="shared" si="75"/>
        <v>-10.452276086933418</v>
      </c>
      <c r="AS114" s="68">
        <f t="shared" si="75"/>
        <v>-10.452276087019838</v>
      </c>
      <c r="AT114" s="68">
        <f t="shared" si="75"/>
        <v>-10.452275855781993</v>
      </c>
      <c r="AU114" s="68">
        <f t="shared" si="70"/>
        <v>-10.452894913934253</v>
      </c>
      <c r="AW114">
        <v>12400</v>
      </c>
      <c r="AX114">
        <f t="shared" si="44"/>
        <v>3.9090391855113454E-3</v>
      </c>
      <c r="AY114">
        <f t="shared" si="45"/>
        <v>-1.748007991686977E-2</v>
      </c>
      <c r="AZ114">
        <f t="shared" si="46"/>
        <v>2.1389119102381116E-2</v>
      </c>
      <c r="BA114">
        <f t="shared" si="47"/>
        <v>0.99928166287304432</v>
      </c>
      <c r="BB114">
        <f t="shared" si="48"/>
        <v>0.9600332987028205</v>
      </c>
      <c r="BC114">
        <f t="shared" si="49"/>
        <v>3.028911790255238</v>
      </c>
      <c r="BD114">
        <f t="shared" si="50"/>
        <v>17.730458660857792</v>
      </c>
      <c r="BE114">
        <f t="shared" si="40"/>
        <v>-3.2543548333142023</v>
      </c>
      <c r="BF114">
        <f t="shared" si="40"/>
        <v>-3.2543548333142023</v>
      </c>
      <c r="BG114">
        <f t="shared" si="40"/>
        <v>-3.2543548333142023</v>
      </c>
      <c r="BH114">
        <f t="shared" si="39"/>
        <v>-3.2543548333142023</v>
      </c>
      <c r="BI114">
        <f t="shared" si="39"/>
        <v>-3.2543548333141721</v>
      </c>
      <c r="BJ114">
        <f t="shared" si="39"/>
        <v>-3.2543548333561763</v>
      </c>
      <c r="BK114">
        <f t="shared" si="39"/>
        <v>-3.2543547748814556</v>
      </c>
      <c r="BL114">
        <f t="shared" si="51"/>
        <v>-3.2544361788994989</v>
      </c>
    </row>
    <row r="115" spans="1:64" ht="12.95" customHeight="1">
      <c r="A115" s="95" t="s">
        <v>2305</v>
      </c>
      <c r="B115" s="29" t="s">
        <v>2053</v>
      </c>
      <c r="C115" s="95">
        <v>25665.668000000001</v>
      </c>
      <c r="D115" s="95" t="s">
        <v>2084</v>
      </c>
      <c r="E115" s="12">
        <f t="shared" si="55"/>
        <v>1244.0167010737673</v>
      </c>
      <c r="F115">
        <f t="shared" si="56"/>
        <v>1244</v>
      </c>
      <c r="G115">
        <f t="shared" si="76"/>
        <v>2.266800000143121E-2</v>
      </c>
      <c r="H115">
        <f t="shared" si="77"/>
        <v>2.266800000143121E-2</v>
      </c>
      <c r="O115">
        <f t="shared" ca="1" si="72"/>
        <v>-9.5651026657289515E-2</v>
      </c>
      <c r="P115">
        <f t="shared" si="57"/>
        <v>-1.6955610382610956E-2</v>
      </c>
      <c r="Q115" s="2">
        <f t="shared" si="71"/>
        <v>10647.168000000001</v>
      </c>
      <c r="S115" s="114">
        <f t="shared" si="78"/>
        <v>0.2</v>
      </c>
      <c r="Z115">
        <f t="shared" si="58"/>
        <v>1244</v>
      </c>
      <c r="AA115" s="68">
        <f t="shared" si="59"/>
        <v>-7.3504538146308349E-3</v>
      </c>
      <c r="AB115" s="68">
        <f t="shared" si="60"/>
        <v>1.3062843433451089E-2</v>
      </c>
      <c r="AC115" s="68">
        <f t="shared" si="61"/>
        <v>3.0018453816062041E-2</v>
      </c>
      <c r="AD115" s="68"/>
      <c r="AE115" s="68">
        <f t="shared" si="62"/>
        <v>1.8022151390141E-4</v>
      </c>
      <c r="AF115">
        <f t="shared" si="63"/>
        <v>3.9623610384042163E-2</v>
      </c>
      <c r="AG115" s="92"/>
      <c r="AH115">
        <f t="shared" si="64"/>
        <v>9.6051565679801214E-3</v>
      </c>
      <c r="AI115">
        <f t="shared" si="65"/>
        <v>0.99958154371348873</v>
      </c>
      <c r="AJ115">
        <f t="shared" si="66"/>
        <v>0.43164136427293698</v>
      </c>
      <c r="AK115">
        <f t="shared" si="67"/>
        <v>5.8949993107188675E-4</v>
      </c>
      <c r="AL115">
        <f t="shared" si="68"/>
        <v>2.1881022138543997</v>
      </c>
      <c r="AM115">
        <f t="shared" si="69"/>
        <v>1.93618007337182</v>
      </c>
      <c r="AN115" s="68">
        <f t="shared" si="75"/>
        <v>-10.378858023861603</v>
      </c>
      <c r="AO115" s="68">
        <f t="shared" si="75"/>
        <v>-10.378858023861603</v>
      </c>
      <c r="AP115" s="68">
        <f t="shared" si="75"/>
        <v>-10.378858023861603</v>
      </c>
      <c r="AQ115" s="68">
        <f t="shared" si="75"/>
        <v>-10.378858023861603</v>
      </c>
      <c r="AR115" s="68">
        <f t="shared" si="75"/>
        <v>-10.378858023861559</v>
      </c>
      <c r="AS115" s="68">
        <f t="shared" si="75"/>
        <v>-10.378858023964657</v>
      </c>
      <c r="AT115" s="68">
        <f t="shared" si="75"/>
        <v>-10.378857777386047</v>
      </c>
      <c r="AU115" s="68">
        <f t="shared" si="70"/>
        <v>-10.379447770421789</v>
      </c>
      <c r="AW115">
        <v>12600</v>
      </c>
      <c r="AX115">
        <f t="shared" si="44"/>
        <v>6.15478955966757E-3</v>
      </c>
      <c r="AY115">
        <f t="shared" si="45"/>
        <v>-1.5854347212821931E-2</v>
      </c>
      <c r="AZ115" s="68">
        <f t="shared" si="46"/>
        <v>2.2009136772489502E-2</v>
      </c>
      <c r="BA115">
        <f t="shared" si="47"/>
        <v>0.9992771581809764</v>
      </c>
      <c r="BB115">
        <f t="shared" si="48"/>
        <v>0.98783720159265775</v>
      </c>
      <c r="BC115">
        <f t="shared" si="49"/>
        <v>-3.1267235255687154</v>
      </c>
      <c r="BD115">
        <f t="shared" si="50"/>
        <v>-134.50440056299487</v>
      </c>
      <c r="BE115">
        <f t="shared" si="40"/>
        <v>-3.1267127728613437</v>
      </c>
      <c r="BF115">
        <f t="shared" si="40"/>
        <v>-3.1267127728613437</v>
      </c>
      <c r="BG115">
        <f t="shared" si="40"/>
        <v>-3.1267127728613437</v>
      </c>
      <c r="BH115">
        <f t="shared" si="39"/>
        <v>-3.1267127728613437</v>
      </c>
      <c r="BI115">
        <f t="shared" si="39"/>
        <v>-3.1267127728613477</v>
      </c>
      <c r="BJ115">
        <f t="shared" si="39"/>
        <v>-3.1267127728557238</v>
      </c>
      <c r="BK115">
        <f t="shared" si="39"/>
        <v>-3.1267127806366566</v>
      </c>
      <c r="BL115">
        <f t="shared" si="51"/>
        <v>-3.1267020162691246</v>
      </c>
    </row>
    <row r="116" spans="1:64" ht="12.95" customHeight="1">
      <c r="A116" s="95" t="s">
        <v>2175</v>
      </c>
      <c r="B116" s="29" t="s">
        <v>2053</v>
      </c>
      <c r="C116" s="95">
        <v>25763.394</v>
      </c>
      <c r="D116" s="95" t="s">
        <v>2084</v>
      </c>
      <c r="E116" s="12">
        <f t="shared" si="55"/>
        <v>1316.0181628229439</v>
      </c>
      <c r="F116">
        <f t="shared" si="56"/>
        <v>1316</v>
      </c>
      <c r="G116">
        <f t="shared" si="76"/>
        <v>2.465200000006007E-2</v>
      </c>
      <c r="H116">
        <f t="shared" si="77"/>
        <v>2.465200000006007E-2</v>
      </c>
      <c r="O116">
        <f t="shared" ca="1" si="72"/>
        <v>-9.5156098022973631E-2</v>
      </c>
      <c r="P116">
        <f t="shared" si="57"/>
        <v>-1.7533544562212094E-2</v>
      </c>
      <c r="Q116" s="2">
        <f t="shared" si="71"/>
        <v>10744.894</v>
      </c>
      <c r="S116" s="114">
        <f t="shared" si="78"/>
        <v>0.2</v>
      </c>
      <c r="Z116">
        <f t="shared" si="58"/>
        <v>1316</v>
      </c>
      <c r="AA116" s="68">
        <f t="shared" si="59"/>
        <v>-7.0148200083675581E-3</v>
      </c>
      <c r="AB116" s="68">
        <f t="shared" si="60"/>
        <v>1.4133275446215534E-2</v>
      </c>
      <c r="AC116" s="68">
        <f t="shared" si="61"/>
        <v>3.1666820008427632E-2</v>
      </c>
      <c r="AD116" s="68"/>
      <c r="AE116" s="68">
        <f t="shared" si="62"/>
        <v>2.0055749788923055E-4</v>
      </c>
      <c r="AF116">
        <f t="shared" si="63"/>
        <v>4.2185544562272165E-2</v>
      </c>
      <c r="AG116" s="92"/>
      <c r="AH116">
        <f t="shared" si="64"/>
        <v>1.0518724553844536E-2</v>
      </c>
      <c r="AI116">
        <f t="shared" si="65"/>
        <v>0.99955491047086176</v>
      </c>
      <c r="AJ116">
        <f t="shared" si="66"/>
        <v>0.47261542211125318</v>
      </c>
      <c r="AK116">
        <f t="shared" si="67"/>
        <v>5.6965879568922221E-4</v>
      </c>
      <c r="AL116">
        <f t="shared" si="68"/>
        <v>2.2340468404506897</v>
      </c>
      <c r="AM116">
        <f t="shared" si="69"/>
        <v>2.0503699254028351</v>
      </c>
      <c r="AN116" s="68">
        <f t="shared" si="75"/>
        <v>-10.332893559566021</v>
      </c>
      <c r="AO116" s="68">
        <f t="shared" si="75"/>
        <v>-10.332893559566021</v>
      </c>
      <c r="AP116" s="68">
        <f t="shared" si="75"/>
        <v>-10.332893559566021</v>
      </c>
      <c r="AQ116" s="68">
        <f t="shared" si="75"/>
        <v>-10.332893559566021</v>
      </c>
      <c r="AR116" s="68">
        <f t="shared" si="75"/>
        <v>-10.332893559565969</v>
      </c>
      <c r="AS116" s="68">
        <f t="shared" si="75"/>
        <v>-10.332893559678716</v>
      </c>
      <c r="AT116" s="68">
        <f t="shared" si="75"/>
        <v>-10.332893306181612</v>
      </c>
      <c r="AU116" s="68">
        <f t="shared" si="70"/>
        <v>-10.333463471874854</v>
      </c>
      <c r="AW116">
        <v>12800</v>
      </c>
      <c r="AX116">
        <f t="shared" si="44"/>
        <v>8.1000383306328028E-3</v>
      </c>
      <c r="AY116">
        <f t="shared" si="45"/>
        <v>-1.4171019046649996E-2</v>
      </c>
      <c r="AZ116">
        <f t="shared" si="46"/>
        <v>2.2271057377282799E-2</v>
      </c>
      <c r="BA116">
        <f t="shared" si="47"/>
        <v>0.99928439750368048</v>
      </c>
      <c r="BB116">
        <f t="shared" si="48"/>
        <v>0.99959176735884225</v>
      </c>
      <c r="BC116">
        <f t="shared" si="49"/>
        <v>-2.9991731846872556</v>
      </c>
      <c r="BD116">
        <f t="shared" si="50"/>
        <v>-14.019279254214974</v>
      </c>
      <c r="BE116">
        <f t="shared" si="40"/>
        <v>-2.9990705375197142</v>
      </c>
      <c r="BF116">
        <f t="shared" si="40"/>
        <v>-2.9990705375197142</v>
      </c>
      <c r="BG116">
        <f t="shared" si="40"/>
        <v>-2.9990705375197142</v>
      </c>
      <c r="BH116">
        <f t="shared" si="39"/>
        <v>-2.9990705375197142</v>
      </c>
      <c r="BI116">
        <f t="shared" si="39"/>
        <v>-2.9990705375197515</v>
      </c>
      <c r="BJ116">
        <f t="shared" si="39"/>
        <v>-2.9990705374671327</v>
      </c>
      <c r="BK116">
        <f t="shared" si="39"/>
        <v>-2.999070610998932</v>
      </c>
      <c r="BL116">
        <f t="shared" si="51"/>
        <v>-2.9989678536387498</v>
      </c>
    </row>
    <row r="117" spans="1:64" ht="12.95" customHeight="1">
      <c r="A117" s="95" t="s">
        <v>2305</v>
      </c>
      <c r="B117" s="29" t="s">
        <v>2053</v>
      </c>
      <c r="C117" s="95">
        <v>25839.402999999998</v>
      </c>
      <c r="D117" s="95" t="s">
        <v>2084</v>
      </c>
      <c r="E117" s="12">
        <f t="shared" si="55"/>
        <v>1372.0192178757761</v>
      </c>
      <c r="F117">
        <f t="shared" si="56"/>
        <v>1372</v>
      </c>
      <c r="G117">
        <f t="shared" si="76"/>
        <v>2.6083999997354113E-2</v>
      </c>
      <c r="H117">
        <f t="shared" si="77"/>
        <v>2.6083999997354113E-2</v>
      </c>
      <c r="O117">
        <f t="shared" ca="1" si="72"/>
        <v>-9.4771153529616847E-2</v>
      </c>
      <c r="P117">
        <f t="shared" si="57"/>
        <v>-1.797788837071777E-2</v>
      </c>
      <c r="Q117" s="2">
        <f t="shared" si="71"/>
        <v>10820.902999999998</v>
      </c>
      <c r="S117" s="114">
        <f t="shared" si="78"/>
        <v>0.2</v>
      </c>
      <c r="Z117">
        <f t="shared" si="58"/>
        <v>1372</v>
      </c>
      <c r="AA117" s="68">
        <f t="shared" si="59"/>
        <v>-6.763891319323357E-3</v>
      </c>
      <c r="AB117" s="68">
        <f t="shared" si="60"/>
        <v>1.48700029459597E-2</v>
      </c>
      <c r="AC117" s="68">
        <f t="shared" si="61"/>
        <v>3.2847891316677473E-2</v>
      </c>
      <c r="AD117" s="68"/>
      <c r="AE117" s="68">
        <f t="shared" si="62"/>
        <v>2.15796792790451E-4</v>
      </c>
      <c r="AF117">
        <f t="shared" si="63"/>
        <v>4.4061888368071886E-2</v>
      </c>
      <c r="AG117" s="92"/>
      <c r="AH117">
        <f t="shared" si="64"/>
        <v>1.1213997051394413E-2</v>
      </c>
      <c r="AI117">
        <f t="shared" si="65"/>
        <v>0.99953484328686715</v>
      </c>
      <c r="AJ117">
        <f t="shared" si="66"/>
        <v>0.50379743799820398</v>
      </c>
      <c r="AK117">
        <f t="shared" si="67"/>
        <v>5.5339413141272209E-4</v>
      </c>
      <c r="AL117">
        <f t="shared" si="68"/>
        <v>2.2697798824694075</v>
      </c>
      <c r="AM117">
        <f t="shared" si="69"/>
        <v>2.1468938302327563</v>
      </c>
      <c r="AN117" s="68">
        <f t="shared" si="75"/>
        <v>-10.297144254816821</v>
      </c>
      <c r="AO117" s="68">
        <f t="shared" si="75"/>
        <v>-10.297144254816821</v>
      </c>
      <c r="AP117" s="68">
        <f t="shared" si="75"/>
        <v>-10.297144254816821</v>
      </c>
      <c r="AQ117" s="68">
        <f t="shared" si="75"/>
        <v>-10.297144254816821</v>
      </c>
      <c r="AR117" s="68">
        <f t="shared" si="75"/>
        <v>-10.297144254816766</v>
      </c>
      <c r="AS117" s="68">
        <f t="shared" si="75"/>
        <v>-10.297144254936418</v>
      </c>
      <c r="AT117" s="68">
        <f t="shared" si="75"/>
        <v>-10.297143997536599</v>
      </c>
      <c r="AU117" s="68">
        <f t="shared" si="70"/>
        <v>-10.29769790633835</v>
      </c>
      <c r="AW117">
        <v>13000</v>
      </c>
      <c r="AX117">
        <f t="shared" si="44"/>
        <v>9.7405191633270008E-3</v>
      </c>
      <c r="AY117">
        <f t="shared" si="45"/>
        <v>-1.2430095418353951E-2</v>
      </c>
      <c r="AZ117" s="68">
        <f t="shared" si="46"/>
        <v>2.2170614581680952E-2</v>
      </c>
      <c r="BA117">
        <f t="shared" si="47"/>
        <v>0.99930326389530999</v>
      </c>
      <c r="BB117">
        <f t="shared" si="48"/>
        <v>0.99510559150131095</v>
      </c>
      <c r="BC117">
        <f t="shared" si="49"/>
        <v>-2.8716195070888877</v>
      </c>
      <c r="BD117">
        <f t="shared" si="50"/>
        <v>-7.3630939240675257</v>
      </c>
      <c r="BE117">
        <f t="shared" si="40"/>
        <v>-2.8714266326301865</v>
      </c>
      <c r="BF117">
        <f t="shared" si="40"/>
        <v>-2.8714266326301865</v>
      </c>
      <c r="BG117">
        <f t="shared" si="40"/>
        <v>-2.8714266326301865</v>
      </c>
      <c r="BH117">
        <f t="shared" si="39"/>
        <v>-2.8714266326301865</v>
      </c>
      <c r="BI117">
        <f t="shared" si="39"/>
        <v>-2.8714266326302518</v>
      </c>
      <c r="BJ117">
        <f t="shared" si="39"/>
        <v>-2.8714266325365374</v>
      </c>
      <c r="BK117">
        <f t="shared" ref="BK117:BK124" si="79">$BL117+$AB$7*SIN(BL117)</f>
        <v>-2.8714267670488112</v>
      </c>
      <c r="BL117">
        <f t="shared" si="51"/>
        <v>-2.8712336910083751</v>
      </c>
    </row>
    <row r="118" spans="1:64" ht="12.95" customHeight="1">
      <c r="A118" s="95" t="s">
        <v>2305</v>
      </c>
      <c r="B118" s="29" t="s">
        <v>2053</v>
      </c>
      <c r="C118" s="95">
        <v>25866.557000000001</v>
      </c>
      <c r="D118" s="95" t="s">
        <v>2084</v>
      </c>
      <c r="E118" s="12">
        <f t="shared" si="55"/>
        <v>1392.0254362039316</v>
      </c>
      <c r="F118">
        <f t="shared" si="56"/>
        <v>1392</v>
      </c>
      <c r="G118">
        <f t="shared" si="76"/>
        <v>3.4523999998782529E-2</v>
      </c>
      <c r="H118">
        <f t="shared" si="77"/>
        <v>3.4523999998782529E-2</v>
      </c>
      <c r="O118">
        <f t="shared" ca="1" si="72"/>
        <v>-9.4633673353417991E-2</v>
      </c>
      <c r="P118">
        <f t="shared" si="57"/>
        <v>-1.8135488274260869E-2</v>
      </c>
      <c r="Q118" s="2">
        <f t="shared" si="71"/>
        <v>10848.057000000001</v>
      </c>
      <c r="S118" s="114">
        <f t="shared" si="78"/>
        <v>0.2</v>
      </c>
      <c r="Z118">
        <f t="shared" si="58"/>
        <v>1392</v>
      </c>
      <c r="AA118" s="68">
        <f t="shared" si="59"/>
        <v>-6.6766101789518997E-3</v>
      </c>
      <c r="AB118" s="68">
        <f t="shared" si="60"/>
        <v>2.3065121903473561E-2</v>
      </c>
      <c r="AC118" s="68">
        <f t="shared" si="61"/>
        <v>4.120061017773443E-2</v>
      </c>
      <c r="AD118" s="68"/>
      <c r="AE118" s="68">
        <f t="shared" si="62"/>
        <v>3.3949805580352682E-4</v>
      </c>
      <c r="AF118">
        <f t="shared" si="63"/>
        <v>5.2659488273043398E-2</v>
      </c>
      <c r="AG118" s="92"/>
      <c r="AH118">
        <f t="shared" si="64"/>
        <v>1.145887809530897E-2</v>
      </c>
      <c r="AI118">
        <f t="shared" si="65"/>
        <v>0.99952781923971845</v>
      </c>
      <c r="AJ118">
        <f t="shared" si="66"/>
        <v>0.51477974054827014</v>
      </c>
      <c r="AK118">
        <f t="shared" si="67"/>
        <v>5.4741315482414554E-4</v>
      </c>
      <c r="AL118">
        <f t="shared" si="68"/>
        <v>2.2825413383778388</v>
      </c>
      <c r="AM118">
        <f t="shared" si="69"/>
        <v>2.1831819038941851</v>
      </c>
      <c r="AN118" s="68">
        <f t="shared" si="75"/>
        <v>-10.284376818463533</v>
      </c>
      <c r="AO118" s="68">
        <f t="shared" si="75"/>
        <v>-10.284376818463533</v>
      </c>
      <c r="AP118" s="68">
        <f t="shared" si="75"/>
        <v>-10.284376818463533</v>
      </c>
      <c r="AQ118" s="68">
        <f t="shared" si="75"/>
        <v>-10.284376818463533</v>
      </c>
      <c r="AR118" s="68">
        <f t="shared" si="75"/>
        <v>-10.284376818463477</v>
      </c>
      <c r="AS118" s="68">
        <f t="shared" si="75"/>
        <v>-10.284376818585445</v>
      </c>
      <c r="AT118" s="68">
        <f t="shared" si="75"/>
        <v>-10.284376560109877</v>
      </c>
      <c r="AU118" s="68">
        <f t="shared" si="70"/>
        <v>-10.284924490075312</v>
      </c>
      <c r="AW118">
        <v>13200</v>
      </c>
      <c r="AX118">
        <f t="shared" si="44"/>
        <v>1.1077844846073406E-2</v>
      </c>
      <c r="AY118">
        <f t="shared" si="45"/>
        <v>-1.0631576327933823E-2</v>
      </c>
      <c r="AZ118">
        <f t="shared" si="46"/>
        <v>2.1709421174007228E-2</v>
      </c>
      <c r="BA118">
        <f t="shared" si="47"/>
        <v>0.9993334525357227</v>
      </c>
      <c r="BB118">
        <f t="shared" si="48"/>
        <v>0.97444963780245231</v>
      </c>
      <c r="BC118">
        <f t="shared" si="49"/>
        <v>-2.74405955937354</v>
      </c>
      <c r="BD118">
        <f t="shared" si="50"/>
        <v>-4.9645969944519202</v>
      </c>
      <c r="BE118">
        <f t="shared" si="40"/>
        <v>-2.743779590506044</v>
      </c>
      <c r="BF118">
        <f t="shared" si="40"/>
        <v>-2.743779590506044</v>
      </c>
      <c r="BG118">
        <f t="shared" si="40"/>
        <v>-2.743779590506044</v>
      </c>
      <c r="BH118">
        <f t="shared" si="40"/>
        <v>-2.743779590506044</v>
      </c>
      <c r="BI118">
        <f t="shared" si="40"/>
        <v>-2.7437795905061271</v>
      </c>
      <c r="BJ118">
        <f t="shared" si="40"/>
        <v>-2.7437795903816529</v>
      </c>
      <c r="BK118">
        <f t="shared" si="79"/>
        <v>-2.7437797771478074</v>
      </c>
      <c r="BL118">
        <f t="shared" si="51"/>
        <v>-2.7434995283780008</v>
      </c>
    </row>
    <row r="119" spans="1:64" ht="12.95" customHeight="1">
      <c r="A119" s="95" t="s">
        <v>2428</v>
      </c>
      <c r="B119" s="29" t="s">
        <v>2053</v>
      </c>
      <c r="C119" s="95">
        <v>26021.277999999998</v>
      </c>
      <c r="D119" s="95" t="s">
        <v>2084</v>
      </c>
      <c r="E119" s="12">
        <f t="shared" si="55"/>
        <v>1506.0190322100539</v>
      </c>
      <c r="F119">
        <f t="shared" si="56"/>
        <v>1506</v>
      </c>
      <c r="G119">
        <f t="shared" si="76"/>
        <v>2.5831999999354593E-2</v>
      </c>
      <c r="H119">
        <f t="shared" si="77"/>
        <v>2.5831999999354593E-2</v>
      </c>
      <c r="O119">
        <f t="shared" ca="1" si="72"/>
        <v>-9.3850036349084523E-2</v>
      </c>
      <c r="P119">
        <f t="shared" si="57"/>
        <v>-1.9022809870963931E-2</v>
      </c>
      <c r="Q119" s="2">
        <f t="shared" si="71"/>
        <v>11002.777999999998</v>
      </c>
      <c r="S119" s="114">
        <f t="shared" si="78"/>
        <v>0.2</v>
      </c>
      <c r="Z119">
        <f t="shared" si="58"/>
        <v>1506</v>
      </c>
      <c r="AA119" s="68">
        <f t="shared" si="59"/>
        <v>-6.2049833822584374E-3</v>
      </c>
      <c r="AB119" s="68">
        <f t="shared" si="60"/>
        <v>1.30141735106491E-2</v>
      </c>
      <c r="AC119" s="68">
        <f t="shared" si="61"/>
        <v>3.2036983381613024E-2</v>
      </c>
      <c r="AD119" s="68"/>
      <c r="AE119" s="68">
        <f t="shared" si="62"/>
        <v>2.0527366083874992E-4</v>
      </c>
      <c r="AF119">
        <f t="shared" si="63"/>
        <v>4.4854809870318521E-2</v>
      </c>
      <c r="AG119" s="92"/>
      <c r="AH119">
        <f t="shared" si="64"/>
        <v>1.2817826488705494E-2</v>
      </c>
      <c r="AI119">
        <f t="shared" si="65"/>
        <v>0.9994892856999269</v>
      </c>
      <c r="AJ119">
        <f t="shared" si="66"/>
        <v>0.57572262914692818</v>
      </c>
      <c r="AK119">
        <f t="shared" si="67"/>
        <v>5.1165099057406331E-4</v>
      </c>
      <c r="AL119">
        <f t="shared" si="68"/>
        <v>2.3552782910143795</v>
      </c>
      <c r="AM119">
        <f t="shared" si="69"/>
        <v>2.4110889181962558</v>
      </c>
      <c r="AN119" s="68">
        <f t="shared" si="75"/>
        <v>-10.211604105078191</v>
      </c>
      <c r="AO119" s="68">
        <f t="shared" si="75"/>
        <v>-10.211604105078191</v>
      </c>
      <c r="AP119" s="68">
        <f t="shared" si="75"/>
        <v>-10.211604105078191</v>
      </c>
      <c r="AQ119" s="68">
        <f t="shared" si="75"/>
        <v>-10.211604105078191</v>
      </c>
      <c r="AR119" s="68">
        <f t="shared" si="75"/>
        <v>-10.211604105078123</v>
      </c>
      <c r="AS119" s="68">
        <f t="shared" si="75"/>
        <v>-10.211604105211542</v>
      </c>
      <c r="AT119" s="68">
        <f t="shared" si="75"/>
        <v>-10.211603843838427</v>
      </c>
      <c r="AU119" s="68">
        <f t="shared" si="70"/>
        <v>-10.212116017375998</v>
      </c>
      <c r="AW119">
        <v>13400</v>
      </c>
      <c r="AX119">
        <f t="shared" si="44"/>
        <v>1.2119482550239164E-2</v>
      </c>
      <c r="AY119">
        <f t="shared" si="45"/>
        <v>-8.7754617753895703E-3</v>
      </c>
      <c r="AZ119" s="68">
        <f t="shared" si="46"/>
        <v>2.0894944325628734E-2</v>
      </c>
      <c r="BA119">
        <f t="shared" si="47"/>
        <v>0.9993744755302858</v>
      </c>
      <c r="BB119">
        <f t="shared" si="48"/>
        <v>0.93795621952949382</v>
      </c>
      <c r="BC119">
        <f t="shared" si="49"/>
        <v>-2.6164905092498127</v>
      </c>
      <c r="BD119">
        <f t="shared" si="50"/>
        <v>-3.7208608997283701</v>
      </c>
      <c r="BE119">
        <f t="shared" ref="BE119:BJ124" si="80">$BL119+$AB$7*SIN(BF119)</f>
        <v>-2.6161279941556286</v>
      </c>
      <c r="BF119">
        <f t="shared" si="80"/>
        <v>-2.6161279941556286</v>
      </c>
      <c r="BG119">
        <f t="shared" si="80"/>
        <v>-2.6161279941556286</v>
      </c>
      <c r="BH119">
        <f t="shared" si="80"/>
        <v>-2.6161279941556286</v>
      </c>
      <c r="BI119">
        <f t="shared" si="80"/>
        <v>-2.6161279941557174</v>
      </c>
      <c r="BJ119">
        <f t="shared" si="80"/>
        <v>-2.6161279940138136</v>
      </c>
      <c r="BK119">
        <f t="shared" si="79"/>
        <v>-2.616128220917068</v>
      </c>
      <c r="BL119">
        <f t="shared" si="51"/>
        <v>-2.6157653657476265</v>
      </c>
    </row>
    <row r="120" spans="1:64" ht="12.95" customHeight="1">
      <c r="A120" s="95" t="s">
        <v>2305</v>
      </c>
      <c r="B120" s="29" t="s">
        <v>2053</v>
      </c>
      <c r="C120" s="95">
        <v>26215.366999999998</v>
      </c>
      <c r="D120" s="95" t="s">
        <v>2084</v>
      </c>
      <c r="E120" s="12">
        <f t="shared" si="55"/>
        <v>1649.0177399176864</v>
      </c>
      <c r="F120">
        <f t="shared" si="56"/>
        <v>1649</v>
      </c>
      <c r="G120">
        <f t="shared" si="76"/>
        <v>2.4077999998553423E-2</v>
      </c>
      <c r="H120">
        <f t="shared" si="77"/>
        <v>2.4077999998553423E-2</v>
      </c>
      <c r="O120">
        <f t="shared" ca="1" si="72"/>
        <v>-9.2867053089262713E-2</v>
      </c>
      <c r="P120">
        <f t="shared" si="57"/>
        <v>-2.0109394992875267E-2</v>
      </c>
      <c r="Q120" s="2">
        <f t="shared" si="71"/>
        <v>11196.866999999998</v>
      </c>
      <c r="S120" s="114">
        <f t="shared" si="78"/>
        <v>0.2</v>
      </c>
      <c r="Z120">
        <f t="shared" si="58"/>
        <v>1649</v>
      </c>
      <c r="AA120" s="68">
        <f t="shared" si="59"/>
        <v>-5.6837530072386504E-3</v>
      </c>
      <c r="AB120" s="68">
        <f t="shared" si="60"/>
        <v>9.6523580129168063E-3</v>
      </c>
      <c r="AC120" s="68">
        <f t="shared" si="61"/>
        <v>2.9761753005792077E-2</v>
      </c>
      <c r="AD120" s="68"/>
      <c r="AE120" s="68">
        <f t="shared" si="62"/>
        <v>1.7715238839555473E-4</v>
      </c>
      <c r="AF120">
        <f t="shared" si="63"/>
        <v>4.4187394991428694E-2</v>
      </c>
      <c r="AG120" s="92"/>
      <c r="AH120">
        <f t="shared" si="64"/>
        <v>1.4425641985636617E-2</v>
      </c>
      <c r="AI120">
        <f t="shared" si="65"/>
        <v>0.99944479513766571</v>
      </c>
      <c r="AJ120">
        <f t="shared" si="66"/>
        <v>0.64782076039342806</v>
      </c>
      <c r="AK120">
        <f t="shared" si="67"/>
        <v>4.6299394520328335E-4</v>
      </c>
      <c r="AL120">
        <f t="shared" si="68"/>
        <v>2.4465108968487175</v>
      </c>
      <c r="AM120">
        <f t="shared" si="69"/>
        <v>2.7605687047533785</v>
      </c>
      <c r="AN120" s="68">
        <f t="shared" si="75"/>
        <v>-10.120322840071841</v>
      </c>
      <c r="AO120" s="68">
        <f t="shared" si="75"/>
        <v>-10.120322840071841</v>
      </c>
      <c r="AP120" s="68">
        <f t="shared" si="75"/>
        <v>-10.120322840071841</v>
      </c>
      <c r="AQ120" s="68">
        <f t="shared" si="75"/>
        <v>-10.120322840071841</v>
      </c>
      <c r="AR120" s="68">
        <f t="shared" si="75"/>
        <v>-10.120322840071763</v>
      </c>
      <c r="AS120" s="68">
        <f t="shared" si="75"/>
        <v>-10.120322840214502</v>
      </c>
      <c r="AT120" s="68">
        <f t="shared" si="75"/>
        <v>-10.120322583021697</v>
      </c>
      <c r="AU120" s="68">
        <f t="shared" si="70"/>
        <v>-10.120786091095281</v>
      </c>
      <c r="AW120">
        <v>13600</v>
      </c>
      <c r="AX120">
        <f t="shared" si="44"/>
        <v>1.2878635228144586E-2</v>
      </c>
      <c r="AY120">
        <f t="shared" si="45"/>
        <v>-6.8617517607212353E-3</v>
      </c>
      <c r="AZ120">
        <f t="shared" si="46"/>
        <v>1.9740386988865821E-2</v>
      </c>
      <c r="BA120">
        <f t="shared" si="47"/>
        <v>0.99942566960168155</v>
      </c>
      <c r="BB120">
        <f t="shared" si="48"/>
        <v>0.88621385904888816</v>
      </c>
      <c r="BC120">
        <f t="shared" si="49"/>
        <v>-2.488909671273281</v>
      </c>
      <c r="BD120">
        <f t="shared" si="50"/>
        <v>-2.9547140293067264</v>
      </c>
      <c r="BE120">
        <f t="shared" si="80"/>
        <v>-2.4884705002062546</v>
      </c>
      <c r="BF120">
        <f t="shared" si="80"/>
        <v>-2.4884705002062546</v>
      </c>
      <c r="BG120">
        <f t="shared" si="80"/>
        <v>-2.4884705002062546</v>
      </c>
      <c r="BH120">
        <f t="shared" si="80"/>
        <v>-2.4884705002062546</v>
      </c>
      <c r="BI120">
        <f t="shared" si="80"/>
        <v>-2.4884705002063376</v>
      </c>
      <c r="BJ120">
        <f t="shared" si="80"/>
        <v>-2.4884705000614717</v>
      </c>
      <c r="BK120">
        <f t="shared" si="79"/>
        <v>-2.4884707523808025</v>
      </c>
      <c r="BL120">
        <f t="shared" si="51"/>
        <v>-2.4880312031172518</v>
      </c>
    </row>
    <row r="121" spans="1:64" ht="12.95" customHeight="1">
      <c r="A121" s="95" t="s">
        <v>2274</v>
      </c>
      <c r="B121" s="29" t="s">
        <v>2053</v>
      </c>
      <c r="C121" s="95">
        <v>26234.366999999998</v>
      </c>
      <c r="D121" s="95" t="s">
        <v>2084</v>
      </c>
      <c r="E121" s="12">
        <f t="shared" si="55"/>
        <v>1663.016345951233</v>
      </c>
      <c r="F121">
        <f t="shared" si="56"/>
        <v>1663</v>
      </c>
      <c r="G121">
        <f t="shared" si="76"/>
        <v>2.2185999998328043E-2</v>
      </c>
      <c r="H121">
        <f t="shared" si="77"/>
        <v>2.2185999998328043E-2</v>
      </c>
      <c r="O121">
        <f t="shared" ca="1" si="72"/>
        <v>-9.2770816965923514E-2</v>
      </c>
      <c r="P121">
        <f t="shared" si="57"/>
        <v>-2.0214191520537734E-2</v>
      </c>
      <c r="Q121" s="2">
        <f t="shared" si="71"/>
        <v>11215.866999999998</v>
      </c>
      <c r="S121" s="114">
        <f t="shared" si="78"/>
        <v>0.2</v>
      </c>
      <c r="Z121">
        <f t="shared" si="58"/>
        <v>1663</v>
      </c>
      <c r="AA121" s="68">
        <f t="shared" si="59"/>
        <v>-5.637391802200218E-3</v>
      </c>
      <c r="AB121" s="68">
        <f t="shared" si="60"/>
        <v>7.6092002799905273E-3</v>
      </c>
      <c r="AC121" s="68">
        <f t="shared" si="61"/>
        <v>2.7823391800528258E-2</v>
      </c>
      <c r="AD121" s="68"/>
      <c r="AE121" s="68">
        <f t="shared" si="62"/>
        <v>1.5482822625714066E-4</v>
      </c>
      <c r="AF121">
        <f t="shared" si="63"/>
        <v>4.2400191518865774E-2</v>
      </c>
      <c r="AG121" s="92"/>
      <c r="AH121">
        <f t="shared" si="64"/>
        <v>1.4576799718337516E-2</v>
      </c>
      <c r="AI121">
        <f t="shared" si="65"/>
        <v>0.9994406821363363</v>
      </c>
      <c r="AJ121">
        <f t="shared" si="66"/>
        <v>0.65459873497375809</v>
      </c>
      <c r="AK121">
        <f t="shared" si="67"/>
        <v>4.5801676807870654E-4</v>
      </c>
      <c r="AL121">
        <f t="shared" si="68"/>
        <v>2.4554423325609243</v>
      </c>
      <c r="AM121">
        <f t="shared" si="69"/>
        <v>2.7995472792985319</v>
      </c>
      <c r="AN121" s="68">
        <f t="shared" ref="AN121:AT130" si="81">$AU121+$AB$7*SIN(AO121)</f>
        <v>-10.1113864267425</v>
      </c>
      <c r="AO121" s="68">
        <f t="shared" si="81"/>
        <v>-10.1113864267425</v>
      </c>
      <c r="AP121" s="68">
        <f t="shared" si="81"/>
        <v>-10.1113864267425</v>
      </c>
      <c r="AQ121" s="68">
        <f t="shared" si="81"/>
        <v>-10.111386426742502</v>
      </c>
      <c r="AR121" s="68">
        <f t="shared" si="81"/>
        <v>-10.11138642674242</v>
      </c>
      <c r="AS121" s="68">
        <f t="shared" si="81"/>
        <v>-10.111386426885732</v>
      </c>
      <c r="AT121" s="68">
        <f t="shared" si="81"/>
        <v>-10.111386170566565</v>
      </c>
      <c r="AU121" s="68">
        <f t="shared" si="70"/>
        <v>-10.111844699711154</v>
      </c>
      <c r="AW121">
        <v>13800</v>
      </c>
      <c r="AX121">
        <f t="shared" si="44"/>
        <v>1.3374030884482455E-2</v>
      </c>
      <c r="AY121">
        <f t="shared" si="45"/>
        <v>-4.8904462839287621E-3</v>
      </c>
      <c r="AZ121" s="68">
        <f t="shared" si="46"/>
        <v>1.8264477168411217E-2</v>
      </c>
      <c r="BA121">
        <f t="shared" si="47"/>
        <v>0.99948620656491982</v>
      </c>
      <c r="BB121">
        <f t="shared" si="48"/>
        <v>0.82005809205121205</v>
      </c>
      <c r="BC121">
        <f t="shared" si="49"/>
        <v>-2.361314550286699</v>
      </c>
      <c r="BD121">
        <f t="shared" si="50"/>
        <v>-2.4318032920211574</v>
      </c>
      <c r="BE121">
        <f t="shared" si="80"/>
        <v>-2.3608058606664821</v>
      </c>
      <c r="BF121">
        <f t="shared" si="80"/>
        <v>-2.3608058606664821</v>
      </c>
      <c r="BG121">
        <f t="shared" si="80"/>
        <v>-2.3608058606664821</v>
      </c>
      <c r="BH121">
        <f t="shared" si="80"/>
        <v>-2.3608058606664821</v>
      </c>
      <c r="BI121">
        <f t="shared" si="80"/>
        <v>-2.360805860666551</v>
      </c>
      <c r="BJ121">
        <f t="shared" si="80"/>
        <v>-2.3608058605323312</v>
      </c>
      <c r="BK121">
        <f t="shared" si="79"/>
        <v>-2.3608061218974079</v>
      </c>
      <c r="BL121">
        <f t="shared" si="51"/>
        <v>-2.3602970404868775</v>
      </c>
    </row>
    <row r="122" spans="1:64" ht="12.95" customHeight="1">
      <c r="A122" s="95" t="s">
        <v>2274</v>
      </c>
      <c r="B122" s="29" t="s">
        <v>2053</v>
      </c>
      <c r="C122" s="95">
        <v>26325.311000000002</v>
      </c>
      <c r="D122" s="95" t="s">
        <v>2084</v>
      </c>
      <c r="E122" s="12">
        <f t="shared" si="55"/>
        <v>1730.0210421151751</v>
      </c>
      <c r="F122">
        <f t="shared" si="56"/>
        <v>1730</v>
      </c>
      <c r="G122">
        <f t="shared" si="76"/>
        <v>2.8559999998833518E-2</v>
      </c>
      <c r="H122">
        <f t="shared" si="77"/>
        <v>2.8559999998833518E-2</v>
      </c>
      <c r="O122">
        <f t="shared" ref="O122:O153" ca="1" si="82">+C$11+C$12*F122</f>
        <v>-9.2310258375657345E-2</v>
      </c>
      <c r="P122">
        <f t="shared" si="57"/>
        <v>-2.0711810627903414E-2</v>
      </c>
      <c r="Q122" s="2">
        <f t="shared" si="71"/>
        <v>11306.811000000002</v>
      </c>
      <c r="S122" s="114">
        <f t="shared" si="78"/>
        <v>0.2</v>
      </c>
      <c r="Z122">
        <f t="shared" si="58"/>
        <v>1730</v>
      </c>
      <c r="AA122" s="68">
        <f t="shared" si="59"/>
        <v>-5.4279454869883715E-3</v>
      </c>
      <c r="AB122" s="68">
        <f t="shared" si="60"/>
        <v>1.3276134857918476E-2</v>
      </c>
      <c r="AC122" s="68">
        <f t="shared" si="61"/>
        <v>3.3987945485821888E-2</v>
      </c>
      <c r="AD122" s="68"/>
      <c r="AE122" s="68">
        <f t="shared" si="62"/>
        <v>2.3103608766944012E-4</v>
      </c>
      <c r="AF122">
        <f t="shared" si="63"/>
        <v>4.9271810626736932E-2</v>
      </c>
      <c r="AG122" s="92"/>
      <c r="AH122">
        <f t="shared" si="64"/>
        <v>1.5283865140915042E-2</v>
      </c>
      <c r="AI122">
        <f t="shared" si="65"/>
        <v>0.99942162223819153</v>
      </c>
      <c r="AJ122">
        <f t="shared" si="66"/>
        <v>0.68630321988524867</v>
      </c>
      <c r="AK122">
        <f t="shared" si="67"/>
        <v>4.3369920117517608E-4</v>
      </c>
      <c r="AL122">
        <f t="shared" si="68"/>
        <v>2.4981846339124498</v>
      </c>
      <c r="AM122">
        <f t="shared" si="69"/>
        <v>3.0004655105809941</v>
      </c>
      <c r="AN122" s="68">
        <f t="shared" si="81"/>
        <v>-10.068619805155059</v>
      </c>
      <c r="AO122" s="68">
        <f t="shared" si="81"/>
        <v>-10.068619805155059</v>
      </c>
      <c r="AP122" s="68">
        <f t="shared" si="81"/>
        <v>-10.068619805155059</v>
      </c>
      <c r="AQ122" s="68">
        <f t="shared" si="81"/>
        <v>-10.068619805155059</v>
      </c>
      <c r="AR122" s="68">
        <f t="shared" si="81"/>
        <v>-10.068619805154976</v>
      </c>
      <c r="AS122" s="68">
        <f t="shared" si="81"/>
        <v>-10.068619805300106</v>
      </c>
      <c r="AT122" s="68">
        <f t="shared" si="81"/>
        <v>-10.068619554290525</v>
      </c>
      <c r="AU122" s="68">
        <f t="shared" si="70"/>
        <v>-10.069053755229978</v>
      </c>
      <c r="AW122">
        <v>14000</v>
      </c>
      <c r="AX122">
        <f t="shared" si="44"/>
        <v>1.3629622871651471E-2</v>
      </c>
      <c r="AY122">
        <f t="shared" si="45"/>
        <v>-2.8615453450122341E-3</v>
      </c>
      <c r="AZ122">
        <f t="shared" si="46"/>
        <v>1.6491168216663705E-2</v>
      </c>
      <c r="BA122">
        <f t="shared" si="47"/>
        <v>0.99955510643621481</v>
      </c>
      <c r="BB122">
        <f t="shared" si="48"/>
        <v>0.74055834098925</v>
      </c>
      <c r="BC122">
        <f t="shared" si="49"/>
        <v>-2.2337028818747675</v>
      </c>
      <c r="BD122">
        <f t="shared" si="50"/>
        <v>-2.0494752577636235</v>
      </c>
      <c r="BE122">
        <f t="shared" si="80"/>
        <v>-2.2331329431803493</v>
      </c>
      <c r="BF122">
        <f t="shared" si="80"/>
        <v>-2.2331329431803493</v>
      </c>
      <c r="BG122">
        <f t="shared" si="80"/>
        <v>-2.2331329431803493</v>
      </c>
      <c r="BH122">
        <f t="shared" si="80"/>
        <v>-2.2331329431803493</v>
      </c>
      <c r="BI122">
        <f t="shared" si="80"/>
        <v>-2.2331329431803995</v>
      </c>
      <c r="BJ122">
        <f t="shared" si="80"/>
        <v>-2.233132943067722</v>
      </c>
      <c r="BK122">
        <f t="shared" si="79"/>
        <v>-2.2331331965209262</v>
      </c>
      <c r="BL122">
        <f t="shared" si="51"/>
        <v>-2.2325628778565028</v>
      </c>
    </row>
    <row r="123" spans="1:64" ht="12.95" customHeight="1">
      <c r="A123" s="95" t="s">
        <v>2305</v>
      </c>
      <c r="B123" s="29" t="s">
        <v>2053</v>
      </c>
      <c r="C123" s="95">
        <v>26420.326000000001</v>
      </c>
      <c r="D123" s="95" t="s">
        <v>2084</v>
      </c>
      <c r="E123" s="12">
        <f t="shared" si="55"/>
        <v>1800.0251238139867</v>
      </c>
      <c r="F123">
        <f t="shared" si="56"/>
        <v>1800</v>
      </c>
      <c r="G123">
        <f t="shared" si="76"/>
        <v>3.410000000076252E-2</v>
      </c>
      <c r="H123">
        <f t="shared" si="77"/>
        <v>3.410000000076252E-2</v>
      </c>
      <c r="O123">
        <f t="shared" ca="1" si="82"/>
        <v>-9.1829077758961361E-2</v>
      </c>
      <c r="P123">
        <f t="shared" si="57"/>
        <v>-2.1224806931815571E-2</v>
      </c>
      <c r="Q123" s="2">
        <f t="shared" si="71"/>
        <v>11401.826000000001</v>
      </c>
      <c r="S123" s="114">
        <f t="shared" si="78"/>
        <v>0.2</v>
      </c>
      <c r="Z123">
        <f t="shared" si="58"/>
        <v>1800</v>
      </c>
      <c r="AA123" s="68">
        <f t="shared" si="59"/>
        <v>-5.2321047709933642E-3</v>
      </c>
      <c r="AB123" s="68">
        <f t="shared" si="60"/>
        <v>1.8107297839940313E-2</v>
      </c>
      <c r="AC123" s="68">
        <f t="shared" si="61"/>
        <v>3.9332104771755881E-2</v>
      </c>
      <c r="AD123" s="68"/>
      <c r="AE123" s="68">
        <f t="shared" si="62"/>
        <v>3.0940289315527648E-4</v>
      </c>
      <c r="AF123">
        <f t="shared" si="63"/>
        <v>5.5324806932578088E-2</v>
      </c>
      <c r="AG123" s="92"/>
      <c r="AH123">
        <f t="shared" si="64"/>
        <v>1.5992702160822207E-2</v>
      </c>
      <c r="AI123">
        <f t="shared" si="65"/>
        <v>0.99940283862955859</v>
      </c>
      <c r="AJ123">
        <f t="shared" si="66"/>
        <v>0.71808616093456179</v>
      </c>
      <c r="AK123">
        <f t="shared" si="67"/>
        <v>4.0744831587230111E-4</v>
      </c>
      <c r="AL123">
        <f t="shared" si="68"/>
        <v>2.5428390777729728</v>
      </c>
      <c r="AM123">
        <f t="shared" si="69"/>
        <v>3.2398786601912191</v>
      </c>
      <c r="AN123" s="68">
        <f t="shared" si="81"/>
        <v>-10.02393910664223</v>
      </c>
      <c r="AO123" s="68">
        <f t="shared" si="81"/>
        <v>-10.02393910664223</v>
      </c>
      <c r="AP123" s="68">
        <f t="shared" si="81"/>
        <v>-10.02393910664223</v>
      </c>
      <c r="AQ123" s="68">
        <f t="shared" si="81"/>
        <v>-10.02393910664223</v>
      </c>
      <c r="AR123" s="68">
        <f t="shared" si="81"/>
        <v>-10.023939106642143</v>
      </c>
      <c r="AS123" s="68">
        <f t="shared" si="81"/>
        <v>-10.023939106787513</v>
      </c>
      <c r="AT123" s="68">
        <f t="shared" si="81"/>
        <v>-10.023938863286126</v>
      </c>
      <c r="AU123" s="68">
        <f t="shared" si="70"/>
        <v>-10.024346798309347</v>
      </c>
      <c r="AW123">
        <v>14200</v>
      </c>
      <c r="AX123">
        <f t="shared" si="44"/>
        <v>1.3674205741287932E-2</v>
      </c>
      <c r="AY123">
        <f t="shared" si="45"/>
        <v>-7.7504894397156798E-4</v>
      </c>
      <c r="AZ123" s="68">
        <f t="shared" si="46"/>
        <v>1.44492546852595E-2</v>
      </c>
      <c r="BA123">
        <f t="shared" si="47"/>
        <v>0.99963125298691469</v>
      </c>
      <c r="BB123">
        <f t="shared" si="48"/>
        <v>0.64900104029881012</v>
      </c>
      <c r="BC123">
        <f t="shared" si="49"/>
        <v>-2.1060726691873985</v>
      </c>
      <c r="BD123">
        <f t="shared" si="50"/>
        <v>-1.7556448171339036</v>
      </c>
      <c r="BE123">
        <f t="shared" si="80"/>
        <v>-2.1054507494487842</v>
      </c>
      <c r="BF123">
        <f t="shared" si="80"/>
        <v>-2.1054507494487842</v>
      </c>
      <c r="BG123">
        <f t="shared" si="80"/>
        <v>-2.1054507494487842</v>
      </c>
      <c r="BH123">
        <f t="shared" si="80"/>
        <v>-2.1054507494487842</v>
      </c>
      <c r="BI123">
        <f t="shared" si="80"/>
        <v>-2.1054507494488153</v>
      </c>
      <c r="BJ123">
        <f t="shared" si="80"/>
        <v>-2.1054507493644254</v>
      </c>
      <c r="BK123">
        <f t="shared" si="79"/>
        <v>-2.1054509784610977</v>
      </c>
      <c r="BL123">
        <f t="shared" si="51"/>
        <v>-2.1048287152261285</v>
      </c>
    </row>
    <row r="124" spans="1:64" ht="12.95" customHeight="1">
      <c r="A124" s="95" t="s">
        <v>2305</v>
      </c>
      <c r="B124" s="29" t="s">
        <v>2053</v>
      </c>
      <c r="C124" s="95">
        <v>26435.248</v>
      </c>
      <c r="D124" s="95" t="s">
        <v>2084</v>
      </c>
      <c r="E124" s="12">
        <f t="shared" si="55"/>
        <v>1811.0191869314899</v>
      </c>
      <c r="F124">
        <f t="shared" si="56"/>
        <v>1811</v>
      </c>
      <c r="G124">
        <f t="shared" si="76"/>
        <v>2.6041999997687526E-2</v>
      </c>
      <c r="H124">
        <f t="shared" si="77"/>
        <v>2.6041999997687526E-2</v>
      </c>
      <c r="O124">
        <f t="shared" ca="1" si="82"/>
        <v>-9.175346366205199E-2</v>
      </c>
      <c r="P124">
        <f t="shared" si="57"/>
        <v>-2.1304779167256649E-2</v>
      </c>
      <c r="Q124" s="2">
        <f t="shared" si="71"/>
        <v>11416.748</v>
      </c>
      <c r="S124" s="114">
        <f t="shared" si="78"/>
        <v>0.2</v>
      </c>
      <c r="Z124">
        <f t="shared" si="58"/>
        <v>1811</v>
      </c>
      <c r="AA124" s="68">
        <f t="shared" si="59"/>
        <v>-5.2035565065882798E-3</v>
      </c>
      <c r="AB124" s="68">
        <f t="shared" si="60"/>
        <v>9.940777337019157E-3</v>
      </c>
      <c r="AC124" s="68">
        <f t="shared" si="61"/>
        <v>3.1245556504275806E-2</v>
      </c>
      <c r="AD124" s="68"/>
      <c r="AE124" s="68">
        <f t="shared" si="62"/>
        <v>1.9525696025237844E-4</v>
      </c>
      <c r="AF124">
        <f t="shared" si="63"/>
        <v>4.7346779164944175E-2</v>
      </c>
      <c r="AG124" s="92"/>
      <c r="AH124">
        <f t="shared" si="64"/>
        <v>1.6101222660668369E-2</v>
      </c>
      <c r="AI124">
        <f t="shared" si="65"/>
        <v>0.99939999429925686</v>
      </c>
      <c r="AJ124">
        <f t="shared" si="66"/>
        <v>0.72295193664936175</v>
      </c>
      <c r="AK124">
        <f t="shared" si="67"/>
        <v>4.0324805210971719E-4</v>
      </c>
      <c r="AL124">
        <f t="shared" si="68"/>
        <v>2.5498560541487874</v>
      </c>
      <c r="AM124">
        <f t="shared" si="69"/>
        <v>3.2806790438441538</v>
      </c>
      <c r="AN124" s="68">
        <f t="shared" si="81"/>
        <v>-10.016917929321613</v>
      </c>
      <c r="AO124" s="68">
        <f t="shared" si="81"/>
        <v>-10.016917929321613</v>
      </c>
      <c r="AP124" s="68">
        <f t="shared" si="81"/>
        <v>-10.016917929321613</v>
      </c>
      <c r="AQ124" s="68">
        <f t="shared" si="81"/>
        <v>-10.016917929321613</v>
      </c>
      <c r="AR124" s="68">
        <f t="shared" si="81"/>
        <v>-10.016917929321526</v>
      </c>
      <c r="AS124" s="68">
        <f t="shared" si="81"/>
        <v>-10.016917929466773</v>
      </c>
      <c r="AT124" s="68">
        <f t="shared" si="81"/>
        <v>-10.016917687323788</v>
      </c>
      <c r="AU124" s="68">
        <f t="shared" si="70"/>
        <v>-10.017321419364677</v>
      </c>
      <c r="AW124">
        <v>14400</v>
      </c>
      <c r="AX124">
        <f t="shared" si="44"/>
        <v>1.3540952514737198E-2</v>
      </c>
      <c r="AY124">
        <f t="shared" si="45"/>
        <v>1.3690429191931808E-3</v>
      </c>
      <c r="AZ124">
        <f t="shared" si="46"/>
        <v>1.2171909595544017E-2</v>
      </c>
      <c r="BA124">
        <f t="shared" si="47"/>
        <v>0.9997134115157077</v>
      </c>
      <c r="BB124">
        <f t="shared" si="48"/>
        <v>0.54686925294843147</v>
      </c>
      <c r="BC124">
        <f t="shared" si="49"/>
        <v>-1.978422215536322</v>
      </c>
      <c r="BD124">
        <f t="shared" si="50"/>
        <v>-1.5210595092431354</v>
      </c>
      <c r="BE124">
        <f t="shared" si="80"/>
        <v>-1.9777584315199592</v>
      </c>
      <c r="BF124">
        <f t="shared" si="80"/>
        <v>-1.9777584315199592</v>
      </c>
      <c r="BG124">
        <f t="shared" si="80"/>
        <v>-1.9777584315199592</v>
      </c>
      <c r="BH124">
        <f t="shared" si="80"/>
        <v>-1.9777584315199592</v>
      </c>
      <c r="BI124">
        <f t="shared" si="80"/>
        <v>-1.9777584315199748</v>
      </c>
      <c r="BJ124">
        <f t="shared" si="80"/>
        <v>-1.9777584314656422</v>
      </c>
      <c r="BK124">
        <f t="shared" si="79"/>
        <v>-1.9777586213411913</v>
      </c>
      <c r="BL124">
        <f t="shared" si="51"/>
        <v>-1.9770945525957537</v>
      </c>
    </row>
    <row r="125" spans="1:64" ht="12.95" customHeight="1">
      <c r="A125" s="95" t="s">
        <v>2305</v>
      </c>
      <c r="B125" s="29" t="s">
        <v>2053</v>
      </c>
      <c r="C125" s="95">
        <v>26439.315999999999</v>
      </c>
      <c r="D125" s="95" t="s">
        <v>2084</v>
      </c>
      <c r="E125" s="12">
        <f t="shared" si="55"/>
        <v>1814.0163621601457</v>
      </c>
      <c r="F125">
        <f t="shared" si="56"/>
        <v>1814</v>
      </c>
      <c r="G125">
        <f t="shared" si="76"/>
        <v>2.2207999998499872E-2</v>
      </c>
      <c r="H125">
        <f t="shared" si="77"/>
        <v>2.2207999998499872E-2</v>
      </c>
      <c r="O125">
        <f t="shared" ca="1" si="82"/>
        <v>-9.1732841635622162E-2</v>
      </c>
      <c r="P125">
        <f t="shared" si="57"/>
        <v>-2.1326559539304783E-2</v>
      </c>
      <c r="Q125" s="2">
        <f t="shared" si="71"/>
        <v>11420.815999999999</v>
      </c>
      <c r="S125" s="114">
        <f t="shared" si="78"/>
        <v>0.2</v>
      </c>
      <c r="Z125">
        <f t="shared" si="58"/>
        <v>1814</v>
      </c>
      <c r="AA125" s="68">
        <f t="shared" si="59"/>
        <v>-5.1958779638002564E-3</v>
      </c>
      <c r="AB125" s="68">
        <f t="shared" si="60"/>
        <v>6.0773184229953453E-3</v>
      </c>
      <c r="AC125" s="68">
        <f t="shared" si="61"/>
        <v>2.7403877962300129E-2</v>
      </c>
      <c r="AD125" s="68"/>
      <c r="AE125" s="68">
        <f t="shared" si="62"/>
        <v>1.5019450547452775E-4</v>
      </c>
      <c r="AF125">
        <f t="shared" si="63"/>
        <v>4.3534559537804655E-2</v>
      </c>
      <c r="AG125" s="92"/>
      <c r="AH125">
        <f t="shared" si="64"/>
        <v>1.6130681575504527E-2</v>
      </c>
      <c r="AI125">
        <f t="shared" si="65"/>
        <v>0.99939922369701917</v>
      </c>
      <c r="AJ125">
        <f t="shared" si="66"/>
        <v>0.72427279375079345</v>
      </c>
      <c r="AK125">
        <f t="shared" si="67"/>
        <v>4.0209907514353484E-4</v>
      </c>
      <c r="AL125">
        <f t="shared" si="68"/>
        <v>2.551769768065153</v>
      </c>
      <c r="AM125">
        <f t="shared" si="69"/>
        <v>3.2919698603943788</v>
      </c>
      <c r="AN125" s="68">
        <f t="shared" si="81"/>
        <v>-10.0150030662384</v>
      </c>
      <c r="AO125" s="68">
        <f t="shared" si="81"/>
        <v>-10.0150030662384</v>
      </c>
      <c r="AP125" s="68">
        <f t="shared" si="81"/>
        <v>-10.0150030662384</v>
      </c>
      <c r="AQ125" s="68">
        <f t="shared" si="81"/>
        <v>-10.0150030662384</v>
      </c>
      <c r="AR125" s="68">
        <f t="shared" si="81"/>
        <v>-10.015003066238313</v>
      </c>
      <c r="AS125" s="68">
        <f t="shared" si="81"/>
        <v>-10.015003066383519</v>
      </c>
      <c r="AT125" s="68">
        <f t="shared" si="81"/>
        <v>-10.015002824619312</v>
      </c>
      <c r="AU125" s="68">
        <f t="shared" si="70"/>
        <v>-10.015405406925222</v>
      </c>
      <c r="AW125">
        <v>14600</v>
      </c>
      <c r="AX125">
        <f t="shared" ref="AX125:AX188" si="83">AB$3+AB$4*AW125+AB$5*AW125^2+AZ125</f>
        <v>1.3266880495549997E-2</v>
      </c>
      <c r="AY125">
        <f t="shared" ref="AY125:AY188" si="84">AB$3+AB$4*AW125+AB$5*AW125^2</f>
        <v>3.5707302444820122E-3</v>
      </c>
      <c r="AZ125">
        <f t="shared" ref="AZ125:AZ188" si="85">$AB$6*($AB$11/BA125*BB125+$AB$12)</f>
        <v>9.6961502510679847E-3</v>
      </c>
      <c r="BA125">
        <f t="shared" ref="BA125:BA188" si="86">1+$AB$7*COS(BC125)</f>
        <v>0.99980024857635375</v>
      </c>
      <c r="BB125">
        <f t="shared" ref="BB125:BB188" si="87">SIN(BC125+RADIANS($AB$9))</f>
        <v>0.43581907319176344</v>
      </c>
      <c r="BC125">
        <f t="shared" ref="BC125:BC188" si="88">2*ATAN(BD125)</f>
        <v>-1.8507501522301997</v>
      </c>
      <c r="BD125">
        <f t="shared" ref="BD125:BD188" si="89">SQRT((1+$AB$7)/(1-$AB$7))*TAN(BE125/2)</f>
        <v>-1.3280132198295151</v>
      </c>
      <c r="BE125">
        <f t="shared" ref="BE125:BE188" si="90">$BL125+$AB$7*SIN(BF125)</f>
        <v>-1.8500553056816538</v>
      </c>
      <c r="BF125">
        <f t="shared" ref="BF125:BF188" si="91">$BL125+$AB$7*SIN(BG125)</f>
        <v>-1.8500553056816538</v>
      </c>
      <c r="BG125">
        <f t="shared" ref="BG125:BG188" si="92">$BL125+$AB$7*SIN(BH125)</f>
        <v>-1.8500553056816538</v>
      </c>
      <c r="BH125">
        <f t="shared" ref="BH125:BH188" si="93">$BL125+$AB$7*SIN(BI125)</f>
        <v>-1.8500553056816538</v>
      </c>
      <c r="BI125">
        <f t="shared" ref="BI125:BI188" si="94">$BL125+$AB$7*SIN(BJ125)</f>
        <v>-1.8500553056816593</v>
      </c>
      <c r="BJ125">
        <f t="shared" ref="BJ125:BJ188" si="95">$BL125+$AB$7*SIN(BK125)</f>
        <v>-1.8500553056540936</v>
      </c>
      <c r="BK125">
        <f t="shared" ref="BK125:BK188" si="96">$BL125+$AB$7*SIN(BL125)</f>
        <v>-1.8500554439887427</v>
      </c>
      <c r="BL125">
        <f t="shared" ref="BL125:BL188" si="97">RADIANS($AB$9)+$AB$18*(AW125-AB$15)</f>
        <v>-1.8493603899653794</v>
      </c>
    </row>
    <row r="126" spans="1:64" ht="12.95" customHeight="1">
      <c r="A126" s="95" t="s">
        <v>2175</v>
      </c>
      <c r="B126" s="29" t="s">
        <v>2053</v>
      </c>
      <c r="C126" s="95">
        <v>26480.038</v>
      </c>
      <c r="D126" s="95" t="s">
        <v>2084</v>
      </c>
      <c r="E126" s="12">
        <f t="shared" si="55"/>
        <v>1844.0190587337302</v>
      </c>
      <c r="F126">
        <f t="shared" si="56"/>
        <v>1844</v>
      </c>
      <c r="G126">
        <f t="shared" si="76"/>
        <v>2.5868000000627944E-2</v>
      </c>
      <c r="H126">
        <f t="shared" si="77"/>
        <v>2.5868000000627944E-2</v>
      </c>
      <c r="O126">
        <f t="shared" ca="1" si="82"/>
        <v>-9.1526621371323877E-2</v>
      </c>
      <c r="P126">
        <f t="shared" si="57"/>
        <v>-2.1543650515942325E-2</v>
      </c>
      <c r="Q126" s="2">
        <f t="shared" si="71"/>
        <v>11461.538</v>
      </c>
      <c r="S126" s="114">
        <f t="shared" si="78"/>
        <v>0.2</v>
      </c>
      <c r="Z126">
        <f t="shared" si="58"/>
        <v>1844</v>
      </c>
      <c r="AA126" s="68">
        <f t="shared" si="59"/>
        <v>-5.1216517676238062E-3</v>
      </c>
      <c r="AB126" s="68">
        <f t="shared" si="60"/>
        <v>9.4460012523094258E-3</v>
      </c>
      <c r="AC126" s="68">
        <f t="shared" si="61"/>
        <v>3.0989651768251754E-2</v>
      </c>
      <c r="AD126" s="68"/>
      <c r="AE126" s="68">
        <f t="shared" si="62"/>
        <v>1.9207170334350178E-4</v>
      </c>
      <c r="AF126">
        <f t="shared" si="63"/>
        <v>4.7411650516570272E-2</v>
      </c>
      <c r="AG126" s="92"/>
      <c r="AH126">
        <f t="shared" si="64"/>
        <v>1.6421998748318518E-2</v>
      </c>
      <c r="AI126">
        <f t="shared" si="65"/>
        <v>0.99939163921132101</v>
      </c>
      <c r="AJ126">
        <f t="shared" si="66"/>
        <v>0.73733457514420842</v>
      </c>
      <c r="AK126">
        <f t="shared" si="67"/>
        <v>3.9052910679286559E-4</v>
      </c>
      <c r="AL126">
        <f t="shared" si="68"/>
        <v>2.5709067465407327</v>
      </c>
      <c r="AM126">
        <f t="shared" si="69"/>
        <v>3.4089201004658332</v>
      </c>
      <c r="AN126" s="68">
        <f t="shared" si="81"/>
        <v>-9.9958545157987633</v>
      </c>
      <c r="AO126" s="68">
        <f t="shared" si="81"/>
        <v>-9.9958545157987633</v>
      </c>
      <c r="AP126" s="68">
        <f t="shared" si="81"/>
        <v>-9.9958545157987633</v>
      </c>
      <c r="AQ126" s="68">
        <f t="shared" si="81"/>
        <v>-9.9958545157987633</v>
      </c>
      <c r="AR126" s="68">
        <f t="shared" si="81"/>
        <v>-9.9958545157986762</v>
      </c>
      <c r="AS126" s="68">
        <f t="shared" si="81"/>
        <v>-9.9958545159432965</v>
      </c>
      <c r="AT126" s="68">
        <f t="shared" si="81"/>
        <v>-9.9958542781610813</v>
      </c>
      <c r="AU126" s="68">
        <f t="shared" si="70"/>
        <v>-9.9962452825306656</v>
      </c>
      <c r="AW126">
        <v>14800</v>
      </c>
      <c r="AX126">
        <f t="shared" si="83"/>
        <v>1.2892253918150812E-2</v>
      </c>
      <c r="AY126">
        <f t="shared" si="84"/>
        <v>5.8300130318949539E-3</v>
      </c>
      <c r="AZ126">
        <f t="shared" si="85"/>
        <v>7.0622408862558586E-3</v>
      </c>
      <c r="BA126">
        <f t="shared" si="86"/>
        <v>0.99989035336478183</v>
      </c>
      <c r="BB126">
        <f t="shared" si="87"/>
        <v>0.31765316330319815</v>
      </c>
      <c r="BC126">
        <f t="shared" si="88"/>
        <v>-1.7230554611826214</v>
      </c>
      <c r="BD126">
        <f t="shared" si="89"/>
        <v>-1.1651512036004872</v>
      </c>
      <c r="BE126">
        <f t="shared" si="90"/>
        <v>-1.7223408637244104</v>
      </c>
      <c r="BF126">
        <f t="shared" si="91"/>
        <v>-1.7223408637244104</v>
      </c>
      <c r="BG126">
        <f t="shared" si="92"/>
        <v>-1.7223408637244104</v>
      </c>
      <c r="BH126">
        <f t="shared" si="93"/>
        <v>-1.7223408637244104</v>
      </c>
      <c r="BI126">
        <f t="shared" si="94"/>
        <v>-1.7223408637244113</v>
      </c>
      <c r="BJ126">
        <f t="shared" si="95"/>
        <v>-1.7223408637159185</v>
      </c>
      <c r="BK126">
        <f t="shared" si="96"/>
        <v>-1.7223409415344664</v>
      </c>
      <c r="BL126">
        <f t="shared" si="97"/>
        <v>-1.7216262273350049</v>
      </c>
    </row>
    <row r="127" spans="1:64" ht="12.95" customHeight="1">
      <c r="A127" s="95" t="s">
        <v>2274</v>
      </c>
      <c r="B127" s="29" t="s">
        <v>2053</v>
      </c>
      <c r="C127" s="95">
        <v>26606.269</v>
      </c>
      <c r="D127" s="95" t="s">
        <v>2084</v>
      </c>
      <c r="E127" s="12">
        <f t="shared" si="55"/>
        <v>1937.0221133769201</v>
      </c>
      <c r="F127">
        <f t="shared" si="56"/>
        <v>1937</v>
      </c>
      <c r="G127">
        <f t="shared" si="76"/>
        <v>3.0013999999937369E-2</v>
      </c>
      <c r="H127">
        <f t="shared" si="77"/>
        <v>3.0013999999937369E-2</v>
      </c>
      <c r="O127">
        <f t="shared" ca="1" si="82"/>
        <v>-9.0887338551999208E-2</v>
      </c>
      <c r="P127">
        <f t="shared" si="57"/>
        <v>-2.2208397112378233E-2</v>
      </c>
      <c r="Q127" s="2">
        <f t="shared" si="71"/>
        <v>11587.769</v>
      </c>
      <c r="S127" s="114">
        <f t="shared" si="78"/>
        <v>0.2</v>
      </c>
      <c r="Z127">
        <f t="shared" si="58"/>
        <v>1937</v>
      </c>
      <c r="AA127" s="68">
        <f t="shared" si="59"/>
        <v>-4.9220550962033385E-3</v>
      </c>
      <c r="AB127" s="68">
        <f t="shared" si="60"/>
        <v>1.2727657983762474E-2</v>
      </c>
      <c r="AC127" s="68">
        <f t="shared" si="61"/>
        <v>3.4936055096140714E-2</v>
      </c>
      <c r="AD127" s="68"/>
      <c r="AE127" s="68">
        <f t="shared" si="62"/>
        <v>2.4410558913611584E-4</v>
      </c>
      <c r="AF127">
        <f t="shared" si="63"/>
        <v>5.2222397112315605E-2</v>
      </c>
      <c r="AG127" s="92"/>
      <c r="AH127">
        <f t="shared" si="64"/>
        <v>1.7286342016174894E-2</v>
      </c>
      <c r="AI127">
        <f t="shared" si="65"/>
        <v>0.99936955565462515</v>
      </c>
      <c r="AJ127">
        <f t="shared" si="66"/>
        <v>0.77608827314129381</v>
      </c>
      <c r="AK127">
        <f t="shared" si="67"/>
        <v>3.537735996926066E-4</v>
      </c>
      <c r="AL127">
        <f t="shared" si="68"/>
        <v>2.6302295993287848</v>
      </c>
      <c r="AM127">
        <f t="shared" si="69"/>
        <v>3.825514622444806</v>
      </c>
      <c r="AN127" s="68">
        <f t="shared" si="81"/>
        <v>-9.9364949002250853</v>
      </c>
      <c r="AO127" s="68">
        <f t="shared" si="81"/>
        <v>-9.9364949002250853</v>
      </c>
      <c r="AP127" s="68">
        <f t="shared" si="81"/>
        <v>-9.9364949002250853</v>
      </c>
      <c r="AQ127" s="68">
        <f t="shared" si="81"/>
        <v>-9.9364949002250853</v>
      </c>
      <c r="AR127" s="68">
        <f t="shared" si="81"/>
        <v>-9.9364949002249965</v>
      </c>
      <c r="AS127" s="68">
        <f t="shared" si="81"/>
        <v>-9.9364949003657159</v>
      </c>
      <c r="AT127" s="68">
        <f t="shared" si="81"/>
        <v>-9.9364946771163964</v>
      </c>
      <c r="AU127" s="68">
        <f t="shared" si="70"/>
        <v>-9.9368488969075415</v>
      </c>
      <c r="AW127">
        <v>15000</v>
      </c>
      <c r="AX127">
        <f t="shared" si="83"/>
        <v>1.2459932789207696E-2</v>
      </c>
      <c r="AY127">
        <f t="shared" si="84"/>
        <v>8.1468912814320338E-3</v>
      </c>
      <c r="AZ127">
        <f t="shared" si="85"/>
        <v>4.3130415077756619E-3</v>
      </c>
      <c r="BA127">
        <f t="shared" si="86"/>
        <v>0.99998226043917093</v>
      </c>
      <c r="BB127">
        <f t="shared" si="87"/>
        <v>0.19429182168118997</v>
      </c>
      <c r="BC127">
        <f t="shared" si="88"/>
        <v>-1.595337491904937</v>
      </c>
      <c r="BD127">
        <f t="shared" si="89"/>
        <v>-1.0248473030690559</v>
      </c>
      <c r="BE127">
        <f t="shared" si="90"/>
        <v>-1.5946147813840716</v>
      </c>
      <c r="BF127">
        <f t="shared" si="91"/>
        <v>-1.5946147813840716</v>
      </c>
      <c r="BG127">
        <f t="shared" si="92"/>
        <v>-1.5946147813840716</v>
      </c>
      <c r="BH127">
        <f t="shared" si="93"/>
        <v>-1.5946147813840716</v>
      </c>
      <c r="BI127">
        <f t="shared" si="94"/>
        <v>-1.5946147813840716</v>
      </c>
      <c r="BJ127">
        <f t="shared" si="95"/>
        <v>-1.5946147813838605</v>
      </c>
      <c r="BK127">
        <f t="shared" si="96"/>
        <v>-1.59461479363852</v>
      </c>
      <c r="BL127">
        <f t="shared" si="97"/>
        <v>-1.5938920647046304</v>
      </c>
    </row>
    <row r="128" spans="1:64" ht="12.95" customHeight="1">
      <c r="A128" s="95" t="s">
        <v>2175</v>
      </c>
      <c r="B128" s="29" t="s">
        <v>2053</v>
      </c>
      <c r="C128" s="95">
        <v>27032.452000000001</v>
      </c>
      <c r="D128" s="95" t="s">
        <v>2084</v>
      </c>
      <c r="E128" s="12">
        <f t="shared" si="55"/>
        <v>2251.0204247029719</v>
      </c>
      <c r="F128">
        <f t="shared" si="56"/>
        <v>2251</v>
      </c>
      <c r="G128">
        <f t="shared" si="76"/>
        <v>2.7721999998902902E-2</v>
      </c>
      <c r="H128">
        <f t="shared" si="77"/>
        <v>2.7721999998902902E-2</v>
      </c>
      <c r="O128">
        <f t="shared" ca="1" si="82"/>
        <v>-8.8728899785677204E-2</v>
      </c>
      <c r="P128">
        <f t="shared" si="57"/>
        <v>-2.4360803041100838E-2</v>
      </c>
      <c r="Q128" s="2">
        <f t="shared" si="71"/>
        <v>12013.952000000001</v>
      </c>
      <c r="S128" s="114">
        <f t="shared" si="78"/>
        <v>0.2</v>
      </c>
      <c r="Z128">
        <f t="shared" si="58"/>
        <v>2251</v>
      </c>
      <c r="AA128" s="68">
        <f t="shared" si="59"/>
        <v>-4.6222058208497813E-3</v>
      </c>
      <c r="AB128" s="68">
        <f t="shared" si="60"/>
        <v>7.9834027786518449E-3</v>
      </c>
      <c r="AC128" s="68">
        <f t="shared" si="61"/>
        <v>3.2344205819752683E-2</v>
      </c>
      <c r="AD128" s="68"/>
      <c r="AE128" s="68">
        <f t="shared" si="62"/>
        <v>2.092295300221047E-4</v>
      </c>
      <c r="AF128">
        <f t="shared" si="63"/>
        <v>5.208280304000374E-2</v>
      </c>
      <c r="AG128" s="92"/>
      <c r="AH128">
        <f t="shared" si="64"/>
        <v>1.9738597220251057E-2</v>
      </c>
      <c r="AI128">
        <f t="shared" si="65"/>
        <v>0.99931177716208786</v>
      </c>
      <c r="AJ128">
        <f t="shared" si="66"/>
        <v>0.88603259282013469</v>
      </c>
      <c r="AK128">
        <f t="shared" si="67"/>
        <v>2.2128072177816314E-4</v>
      </c>
      <c r="AL128">
        <f t="shared" si="68"/>
        <v>2.8305071427618032</v>
      </c>
      <c r="AM128">
        <f t="shared" si="69"/>
        <v>6.3771690541168926</v>
      </c>
      <c r="AN128" s="68">
        <f t="shared" si="81"/>
        <v>-9.7360848285186101</v>
      </c>
      <c r="AO128" s="68">
        <f t="shared" si="81"/>
        <v>-9.7360848285186101</v>
      </c>
      <c r="AP128" s="68">
        <f t="shared" si="81"/>
        <v>-9.7360848285186101</v>
      </c>
      <c r="AQ128" s="68">
        <f t="shared" si="81"/>
        <v>-9.7360848285186101</v>
      </c>
      <c r="AR128" s="68">
        <f t="shared" si="81"/>
        <v>-9.7360848285185373</v>
      </c>
      <c r="AS128" s="68">
        <f t="shared" si="81"/>
        <v>-9.736084828623472</v>
      </c>
      <c r="AT128" s="68">
        <f t="shared" si="81"/>
        <v>-9.7360846761396012</v>
      </c>
      <c r="AU128" s="68">
        <f t="shared" si="70"/>
        <v>-9.7363062615778535</v>
      </c>
      <c r="AW128">
        <v>15200</v>
      </c>
      <c r="AX128">
        <f t="shared" si="83"/>
        <v>1.2014678212598526E-2</v>
      </c>
      <c r="AY128">
        <f t="shared" si="84"/>
        <v>1.0521364993093169E-2</v>
      </c>
      <c r="AZ128">
        <f t="shared" si="85"/>
        <v>1.4933132195053575E-3</v>
      </c>
      <c r="BA128">
        <f t="shared" si="86"/>
        <v>1.0000744734202955</v>
      </c>
      <c r="BB128">
        <f t="shared" si="87"/>
        <v>6.7742025025639835E-2</v>
      </c>
      <c r="BC128">
        <f t="shared" si="88"/>
        <v>-1.4675959725809988</v>
      </c>
      <c r="BD128">
        <f t="shared" si="89"/>
        <v>-0.90178059663437171</v>
      </c>
      <c r="BE128">
        <f t="shared" si="90"/>
        <v>-1.466876923815696</v>
      </c>
      <c r="BF128">
        <f t="shared" si="91"/>
        <v>-1.466876923815696</v>
      </c>
      <c r="BG128">
        <f t="shared" si="92"/>
        <v>-1.466876923815696</v>
      </c>
      <c r="BH128">
        <f t="shared" si="93"/>
        <v>-1.466876923815696</v>
      </c>
      <c r="BI128">
        <f t="shared" si="94"/>
        <v>-1.4668769238156956</v>
      </c>
      <c r="BJ128">
        <f t="shared" si="95"/>
        <v>-1.4668769238116386</v>
      </c>
      <c r="BK128">
        <f t="shared" si="96"/>
        <v>-1.4668768697100714</v>
      </c>
      <c r="BL128">
        <f t="shared" si="97"/>
        <v>-1.4661579020742559</v>
      </c>
    </row>
    <row r="129" spans="1:64" ht="12.95" customHeight="1">
      <c r="A129" s="95" t="s">
        <v>2459</v>
      </c>
      <c r="B129" s="29" t="s">
        <v>2053</v>
      </c>
      <c r="C129" s="95">
        <v>27343.271000000001</v>
      </c>
      <c r="D129" s="95" t="s">
        <v>2084</v>
      </c>
      <c r="E129" s="12">
        <f t="shared" si="55"/>
        <v>2480.0221472682824</v>
      </c>
      <c r="F129">
        <f t="shared" si="56"/>
        <v>2480</v>
      </c>
      <c r="G129">
        <f t="shared" si="76"/>
        <v>3.0060000000958098E-2</v>
      </c>
      <c r="H129">
        <f t="shared" si="77"/>
        <v>3.0060000000958098E-2</v>
      </c>
      <c r="O129">
        <f t="shared" ca="1" si="82"/>
        <v>-8.7154751768200311E-2</v>
      </c>
      <c r="P129">
        <f t="shared" si="57"/>
        <v>-2.5841028527349721E-2</v>
      </c>
      <c r="Q129" s="2">
        <f t="shared" si="71"/>
        <v>12324.771000000001</v>
      </c>
      <c r="S129" s="114">
        <f t="shared" si="78"/>
        <v>0.2</v>
      </c>
      <c r="Z129">
        <f t="shared" si="58"/>
        <v>2480</v>
      </c>
      <c r="AA129" s="68">
        <f t="shared" si="59"/>
        <v>-4.8079077241135991E-3</v>
      </c>
      <c r="AB129" s="68">
        <f t="shared" si="60"/>
        <v>9.0268791977219758E-3</v>
      </c>
      <c r="AC129" s="68">
        <f t="shared" si="61"/>
        <v>3.4867907725071701E-2</v>
      </c>
      <c r="AD129" s="68"/>
      <c r="AE129" s="68">
        <f t="shared" si="62"/>
        <v>2.4315419782482297E-4</v>
      </c>
      <c r="AF129">
        <f t="shared" si="63"/>
        <v>5.590102852830782E-2</v>
      </c>
      <c r="AG129" s="92"/>
      <c r="AH129">
        <f t="shared" si="64"/>
        <v>2.1033120803236122E-2</v>
      </c>
      <c r="AI129">
        <f t="shared" si="65"/>
        <v>0.99928690089209815</v>
      </c>
      <c r="AJ129">
        <f t="shared" si="66"/>
        <v>0.94407140002779288</v>
      </c>
      <c r="AK129">
        <f t="shared" si="67"/>
        <v>1.1876655574745241E-4</v>
      </c>
      <c r="AL129">
        <f t="shared" si="68"/>
        <v>2.9765576292029547</v>
      </c>
      <c r="AM129">
        <f t="shared" si="69"/>
        <v>12.091121377971334</v>
      </c>
      <c r="AN129" s="68">
        <f t="shared" si="81"/>
        <v>-9.5899317940886206</v>
      </c>
      <c r="AO129" s="68">
        <f t="shared" si="81"/>
        <v>-9.5899317940886206</v>
      </c>
      <c r="AP129" s="68">
        <f t="shared" si="81"/>
        <v>-9.5899317940886206</v>
      </c>
      <c r="AQ129" s="68">
        <f t="shared" si="81"/>
        <v>-9.5899317940886206</v>
      </c>
      <c r="AR129" s="68">
        <f t="shared" si="81"/>
        <v>-9.589931794088578</v>
      </c>
      <c r="AS129" s="68">
        <f t="shared" si="81"/>
        <v>-9.5899317941490541</v>
      </c>
      <c r="AT129" s="68">
        <f t="shared" si="81"/>
        <v>-9.5899317093383978</v>
      </c>
      <c r="AU129" s="68">
        <f t="shared" si="70"/>
        <v>-9.5900506453660732</v>
      </c>
      <c r="AW129">
        <v>15400</v>
      </c>
      <c r="AX129">
        <f t="shared" si="83"/>
        <v>1.1602425276389281E-2</v>
      </c>
      <c r="AY129">
        <f t="shared" si="84"/>
        <v>1.2953434166878441E-2</v>
      </c>
      <c r="AZ129">
        <f t="shared" si="85"/>
        <v>-1.35100889048916E-3</v>
      </c>
      <c r="BA129">
        <f t="shared" si="86"/>
        <v>1.000165489297667</v>
      </c>
      <c r="BB129">
        <f t="shared" si="87"/>
        <v>-5.9935072715516458E-2</v>
      </c>
      <c r="BC129">
        <f t="shared" si="88"/>
        <v>-1.339831015012624</v>
      </c>
      <c r="BD129">
        <f t="shared" si="89"/>
        <v>-0.79211665831674949</v>
      </c>
      <c r="BE129">
        <f t="shared" si="90"/>
        <v>-1.3391273479973558</v>
      </c>
      <c r="BF129">
        <f t="shared" si="91"/>
        <v>-1.3391273479973558</v>
      </c>
      <c r="BG129">
        <f t="shared" si="92"/>
        <v>-1.3391273479973558</v>
      </c>
      <c r="BH129">
        <f t="shared" si="93"/>
        <v>-1.3391273479973558</v>
      </c>
      <c r="BI129">
        <f t="shared" si="94"/>
        <v>-1.3391273479973527</v>
      </c>
      <c r="BJ129">
        <f t="shared" si="95"/>
        <v>-1.339127347977942</v>
      </c>
      <c r="BK129">
        <f t="shared" si="96"/>
        <v>-1.3391272310351243</v>
      </c>
      <c r="BL129">
        <f t="shared" si="97"/>
        <v>-1.3384237394438814</v>
      </c>
    </row>
    <row r="130" spans="1:64" ht="12.95" customHeight="1">
      <c r="A130" s="95" t="s">
        <v>2459</v>
      </c>
      <c r="B130" s="29" t="s">
        <v>2053</v>
      </c>
      <c r="C130" s="95">
        <v>27366.346000000001</v>
      </c>
      <c r="D130" s="95" t="s">
        <v>2084</v>
      </c>
      <c r="E130" s="12">
        <f t="shared" si="55"/>
        <v>2497.0230859116559</v>
      </c>
      <c r="F130">
        <f t="shared" si="56"/>
        <v>2497</v>
      </c>
      <c r="G130">
        <f t="shared" si="76"/>
        <v>3.1333999999333173E-2</v>
      </c>
      <c r="H130">
        <f t="shared" si="77"/>
        <v>3.1333999999333173E-2</v>
      </c>
      <c r="O130">
        <f t="shared" ca="1" si="82"/>
        <v>-8.7037893618431283E-2</v>
      </c>
      <c r="P130">
        <f t="shared" si="57"/>
        <v>-2.5947903459354219E-2</v>
      </c>
      <c r="Q130" s="2">
        <f t="shared" si="71"/>
        <v>12347.846000000001</v>
      </c>
      <c r="S130" s="114">
        <f t="shared" si="78"/>
        <v>0.2</v>
      </c>
      <c r="Z130">
        <f t="shared" si="58"/>
        <v>2497</v>
      </c>
      <c r="AA130" s="68">
        <f t="shared" si="59"/>
        <v>-4.8362862926924176E-3</v>
      </c>
      <c r="AB130" s="68">
        <f t="shared" si="60"/>
        <v>1.0222382832671371E-2</v>
      </c>
      <c r="AC130" s="68">
        <f t="shared" si="61"/>
        <v>3.6170286292025587E-2</v>
      </c>
      <c r="AD130" s="68"/>
      <c r="AE130" s="68">
        <f t="shared" si="62"/>
        <v>2.6165792208941892E-4</v>
      </c>
      <c r="AF130">
        <f t="shared" si="63"/>
        <v>5.7281903458687389E-2</v>
      </c>
      <c r="AG130" s="92"/>
      <c r="AH130">
        <f t="shared" si="64"/>
        <v>2.1111617166661802E-2</v>
      </c>
      <c r="AI130">
        <f t="shared" si="65"/>
        <v>0.99928565517090062</v>
      </c>
      <c r="AJ130">
        <f t="shared" si="66"/>
        <v>0.94759087044585322</v>
      </c>
      <c r="AK130">
        <f t="shared" si="67"/>
        <v>1.1102836391440925E-4</v>
      </c>
      <c r="AL130">
        <f t="shared" si="68"/>
        <v>2.9873995485695515</v>
      </c>
      <c r="AM130">
        <f t="shared" si="69"/>
        <v>12.945039553060029</v>
      </c>
      <c r="AN130" s="68">
        <f t="shared" si="81"/>
        <v>-9.5790821338383765</v>
      </c>
      <c r="AO130" s="68">
        <f t="shared" si="81"/>
        <v>-9.5790821338383765</v>
      </c>
      <c r="AP130" s="68">
        <f t="shared" si="81"/>
        <v>-9.5790821338383765</v>
      </c>
      <c r="AQ130" s="68">
        <f t="shared" si="81"/>
        <v>-9.5790821338383765</v>
      </c>
      <c r="AR130" s="68">
        <f t="shared" si="81"/>
        <v>-9.5790821338383374</v>
      </c>
      <c r="AS130" s="68">
        <f t="shared" si="81"/>
        <v>-9.5790821338950707</v>
      </c>
      <c r="AT130" s="68">
        <f t="shared" si="81"/>
        <v>-9.5790820544712201</v>
      </c>
      <c r="AU130" s="68">
        <f t="shared" si="70"/>
        <v>-9.5791932415424927</v>
      </c>
      <c r="AW130">
        <v>15600</v>
      </c>
      <c r="AX130">
        <f t="shared" si="83"/>
        <v>1.1269535203104447E-2</v>
      </c>
      <c r="AY130">
        <f t="shared" si="84"/>
        <v>1.5443098802787797E-2</v>
      </c>
      <c r="AZ130">
        <f t="shared" si="85"/>
        <v>-4.1735635996833489E-3</v>
      </c>
      <c r="BA130">
        <f t="shared" si="86"/>
        <v>1.0002538229505722</v>
      </c>
      <c r="BB130">
        <f t="shared" si="87"/>
        <v>-0.18665766836857661</v>
      </c>
      <c r="BC130">
        <f t="shared" si="88"/>
        <v>-1.2120431133217324</v>
      </c>
      <c r="BD130">
        <f t="shared" si="89"/>
        <v>-0.6930133884519607</v>
      </c>
      <c r="BE130">
        <f t="shared" si="90"/>
        <v>-1.2113663020112535</v>
      </c>
      <c r="BF130">
        <f t="shared" si="91"/>
        <v>-1.2113663020112535</v>
      </c>
      <c r="BG130">
        <f t="shared" si="92"/>
        <v>-1.2113663020112535</v>
      </c>
      <c r="BH130">
        <f t="shared" si="93"/>
        <v>-1.2113663020112535</v>
      </c>
      <c r="BI130">
        <f t="shared" si="94"/>
        <v>-1.2113663020112424</v>
      </c>
      <c r="BJ130">
        <f t="shared" si="95"/>
        <v>-1.2113663019674579</v>
      </c>
      <c r="BK130">
        <f t="shared" si="96"/>
        <v>-1.2113661297779348</v>
      </c>
      <c r="BL130">
        <f t="shared" si="97"/>
        <v>-1.2106895768135069</v>
      </c>
    </row>
    <row r="131" spans="1:64" ht="12.95" customHeight="1">
      <c r="A131" s="95" t="s">
        <v>2459</v>
      </c>
      <c r="B131" s="29" t="s">
        <v>2053</v>
      </c>
      <c r="C131" s="95">
        <v>27370.42</v>
      </c>
      <c r="D131" s="95" t="s">
        <v>2084</v>
      </c>
      <c r="E131" s="12">
        <f t="shared" si="55"/>
        <v>2500.0246817527413</v>
      </c>
      <c r="F131">
        <f t="shared" si="56"/>
        <v>2500</v>
      </c>
      <c r="G131">
        <f t="shared" si="76"/>
        <v>3.3499999997729901E-2</v>
      </c>
      <c r="H131">
        <f t="shared" si="77"/>
        <v>3.3499999997729901E-2</v>
      </c>
      <c r="O131">
        <f t="shared" ca="1" si="82"/>
        <v>-8.7017271592001455E-2</v>
      </c>
      <c r="P131">
        <f t="shared" si="57"/>
        <v>-2.5966720544876067E-2</v>
      </c>
      <c r="Q131" s="2">
        <f t="shared" si="71"/>
        <v>12351.919999999998</v>
      </c>
      <c r="S131" s="114">
        <f t="shared" si="78"/>
        <v>0.2</v>
      </c>
      <c r="Z131">
        <f t="shared" si="58"/>
        <v>2500</v>
      </c>
      <c r="AA131" s="68">
        <f t="shared" si="59"/>
        <v>-4.8415088020147372E-3</v>
      </c>
      <c r="AB131" s="68">
        <f t="shared" si="60"/>
        <v>1.2374788254868572E-2</v>
      </c>
      <c r="AC131" s="68">
        <f t="shared" si="61"/>
        <v>3.8341508799744642E-2</v>
      </c>
      <c r="AD131" s="68"/>
      <c r="AE131" s="68">
        <f t="shared" si="62"/>
        <v>2.9401425940817918E-4</v>
      </c>
      <c r="AF131">
        <f t="shared" si="63"/>
        <v>5.9466720542605968E-2</v>
      </c>
      <c r="AG131" s="92"/>
      <c r="AH131">
        <f t="shared" si="64"/>
        <v>2.1125211742861329E-2</v>
      </c>
      <c r="AI131">
        <f t="shared" si="65"/>
        <v>0.9992854440504767</v>
      </c>
      <c r="AJ131">
        <f t="shared" si="66"/>
        <v>0.94820040165226815</v>
      </c>
      <c r="AK131">
        <f t="shared" si="67"/>
        <v>1.0966142191072732E-4</v>
      </c>
      <c r="AL131">
        <f t="shared" si="68"/>
        <v>2.9893128256943782</v>
      </c>
      <c r="AM131">
        <f t="shared" si="69"/>
        <v>13.108326134760862</v>
      </c>
      <c r="AN131" s="68">
        <f t="shared" ref="AN131:AT140" si="98">$AU131+$AB$7*SIN(AO131)</f>
        <v>-9.5771674892945473</v>
      </c>
      <c r="AO131" s="68">
        <f t="shared" si="98"/>
        <v>-9.5771674892945473</v>
      </c>
      <c r="AP131" s="68">
        <f t="shared" si="98"/>
        <v>-9.5771674892945473</v>
      </c>
      <c r="AQ131" s="68">
        <f t="shared" si="98"/>
        <v>-9.5771674892945473</v>
      </c>
      <c r="AR131" s="68">
        <f t="shared" si="98"/>
        <v>-9.5771674892945065</v>
      </c>
      <c r="AS131" s="68">
        <f t="shared" si="98"/>
        <v>-9.5771674893505772</v>
      </c>
      <c r="AT131" s="68">
        <f t="shared" si="98"/>
        <v>-9.5771674108812963</v>
      </c>
      <c r="AU131" s="68">
        <f t="shared" si="70"/>
        <v>-9.5772772291030357</v>
      </c>
      <c r="AW131">
        <v>15800</v>
      </c>
      <c r="AX131">
        <f t="shared" si="83"/>
        <v>1.1062038906592887E-2</v>
      </c>
      <c r="AY131">
        <f t="shared" si="84"/>
        <v>1.7990358900821263E-2</v>
      </c>
      <c r="AZ131">
        <f t="shared" si="85"/>
        <v>-6.9283199942283755E-3</v>
      </c>
      <c r="BA131">
        <f t="shared" si="86"/>
        <v>1.0003380314826853</v>
      </c>
      <c r="BB131">
        <f t="shared" si="87"/>
        <v>-0.31035732220096951</v>
      </c>
      <c r="BC131">
        <f t="shared" si="88"/>
        <v>-1.0842331363962736</v>
      </c>
      <c r="BD131">
        <f t="shared" si="89"/>
        <v>-0.60231036710940833</v>
      </c>
      <c r="BE131">
        <f t="shared" si="90"/>
        <v>-1.0835942212002638</v>
      </c>
      <c r="BF131">
        <f t="shared" si="91"/>
        <v>-1.0835942212002638</v>
      </c>
      <c r="BG131">
        <f t="shared" si="92"/>
        <v>-1.0835942212002638</v>
      </c>
      <c r="BH131">
        <f t="shared" si="93"/>
        <v>-1.0835942212002638</v>
      </c>
      <c r="BI131">
        <f t="shared" si="94"/>
        <v>-1.0835942212002392</v>
      </c>
      <c r="BJ131">
        <f t="shared" si="95"/>
        <v>-1.08359422112705</v>
      </c>
      <c r="BK131">
        <f t="shared" si="96"/>
        <v>-1.0835940048722861</v>
      </c>
      <c r="BL131">
        <f t="shared" si="97"/>
        <v>-1.0829554141831323</v>
      </c>
    </row>
    <row r="132" spans="1:64" ht="12.95" customHeight="1">
      <c r="A132" s="95" t="s">
        <v>2459</v>
      </c>
      <c r="B132" s="29" t="s">
        <v>2053</v>
      </c>
      <c r="C132" s="95">
        <v>27389.42</v>
      </c>
      <c r="D132" s="95" t="s">
        <v>2084</v>
      </c>
      <c r="E132" s="12">
        <f t="shared" si="55"/>
        <v>2514.0232877862882</v>
      </c>
      <c r="F132">
        <f t="shared" si="56"/>
        <v>2514</v>
      </c>
      <c r="G132">
        <f t="shared" si="76"/>
        <v>3.1607999997504521E-2</v>
      </c>
      <c r="H132">
        <f t="shared" si="77"/>
        <v>3.1607999997504521E-2</v>
      </c>
      <c r="O132">
        <f t="shared" ca="1" si="82"/>
        <v>-8.6921035468662269E-2</v>
      </c>
      <c r="P132">
        <f t="shared" si="57"/>
        <v>-2.605436226414487E-2</v>
      </c>
      <c r="Q132" s="2">
        <f t="shared" si="71"/>
        <v>12370.919999999998</v>
      </c>
      <c r="S132" s="114">
        <f t="shared" si="78"/>
        <v>0.2</v>
      </c>
      <c r="Z132">
        <f t="shared" si="58"/>
        <v>2514</v>
      </c>
      <c r="AA132" s="68">
        <f t="shared" si="59"/>
        <v>-4.8667339564498098E-3</v>
      </c>
      <c r="AB132" s="68">
        <f t="shared" si="60"/>
        <v>1.0420371689809461E-2</v>
      </c>
      <c r="AC132" s="68">
        <f t="shared" si="61"/>
        <v>3.6474733953954327E-2</v>
      </c>
      <c r="AD132" s="68"/>
      <c r="AE132" s="68">
        <f t="shared" si="62"/>
        <v>2.6608124340234975E-4</v>
      </c>
      <c r="AF132">
        <f t="shared" si="63"/>
        <v>5.7662362261649391E-2</v>
      </c>
      <c r="AG132" s="92"/>
      <c r="AH132">
        <f t="shared" si="64"/>
        <v>2.118762830769506E-2</v>
      </c>
      <c r="AI132">
        <f t="shared" si="65"/>
        <v>0.99928449342082382</v>
      </c>
      <c r="AJ132">
        <f t="shared" si="66"/>
        <v>0.95099894721040379</v>
      </c>
      <c r="AK132">
        <f t="shared" si="67"/>
        <v>1.0327713982356627E-4</v>
      </c>
      <c r="AL132">
        <f t="shared" si="68"/>
        <v>2.9982414418156575</v>
      </c>
      <c r="AM132">
        <f t="shared" si="69"/>
        <v>13.927848068969682</v>
      </c>
      <c r="AN132" s="68">
        <f t="shared" si="98"/>
        <v>-9.5682324866577098</v>
      </c>
      <c r="AO132" s="68">
        <f t="shared" si="98"/>
        <v>-9.5682324866577098</v>
      </c>
      <c r="AP132" s="68">
        <f t="shared" si="98"/>
        <v>-9.5682324866577098</v>
      </c>
      <c r="AQ132" s="68">
        <f t="shared" si="98"/>
        <v>-9.5682324866577098</v>
      </c>
      <c r="AR132" s="68">
        <f t="shared" si="98"/>
        <v>-9.5682324866576725</v>
      </c>
      <c r="AS132" s="68">
        <f t="shared" si="98"/>
        <v>-9.5682324867106185</v>
      </c>
      <c r="AT132" s="68">
        <f t="shared" si="98"/>
        <v>-9.5682324127110014</v>
      </c>
      <c r="AU132" s="68">
        <f t="shared" si="70"/>
        <v>-9.5683358377189105</v>
      </c>
      <c r="AW132">
        <v>16000</v>
      </c>
      <c r="AX132">
        <f t="shared" si="83"/>
        <v>1.1024884346041345E-2</v>
      </c>
      <c r="AY132">
        <f t="shared" si="84"/>
        <v>2.0595214460978839E-2</v>
      </c>
      <c r="AZ132">
        <f t="shared" si="85"/>
        <v>-9.5703301149374937E-3</v>
      </c>
      <c r="BA132">
        <f t="shared" si="86"/>
        <v>1.0004167379651114</v>
      </c>
      <c r="BB132">
        <f t="shared" si="87"/>
        <v>-0.4290128953761202</v>
      </c>
      <c r="BC132">
        <f t="shared" si="88"/>
        <v>-0.95640231417065824</v>
      </c>
      <c r="BD132">
        <f t="shared" si="89"/>
        <v>-0.51832658745205118</v>
      </c>
      <c r="BE132">
        <f t="shared" si="90"/>
        <v>-0.95581172124958513</v>
      </c>
      <c r="BF132">
        <f t="shared" si="91"/>
        <v>-0.95581172124958513</v>
      </c>
      <c r="BG132">
        <f t="shared" si="92"/>
        <v>-0.95581172124958513</v>
      </c>
      <c r="BH132">
        <f t="shared" si="93"/>
        <v>-0.95581172124958513</v>
      </c>
      <c r="BI132">
        <f t="shared" si="94"/>
        <v>-0.95581172124954228</v>
      </c>
      <c r="BJ132">
        <f t="shared" si="95"/>
        <v>-0.95581172114682322</v>
      </c>
      <c r="BK132">
        <f t="shared" si="96"/>
        <v>-0.95581147486956874</v>
      </c>
      <c r="BL132">
        <f t="shared" si="97"/>
        <v>-0.95522125155275783</v>
      </c>
    </row>
    <row r="133" spans="1:64" ht="12.95" customHeight="1">
      <c r="A133" s="95" t="s">
        <v>2459</v>
      </c>
      <c r="B133" s="29" t="s">
        <v>2053</v>
      </c>
      <c r="C133" s="95">
        <v>27446.428</v>
      </c>
      <c r="D133" s="95" t="s">
        <v>2084</v>
      </c>
      <c r="E133" s="12">
        <f t="shared" si="55"/>
        <v>2556.0250000368378</v>
      </c>
      <c r="F133">
        <f t="shared" si="56"/>
        <v>2556</v>
      </c>
      <c r="G133">
        <f t="shared" si="76"/>
        <v>3.3931999998458195E-2</v>
      </c>
      <c r="H133">
        <f t="shared" si="77"/>
        <v>3.3931999998458195E-2</v>
      </c>
      <c r="O133">
        <f t="shared" ca="1" si="82"/>
        <v>-8.6632327098644671E-2</v>
      </c>
      <c r="P133">
        <f t="shared" si="57"/>
        <v>-2.6315594115364833E-2</v>
      </c>
      <c r="Q133" s="2">
        <f t="shared" si="71"/>
        <v>12427.928</v>
      </c>
      <c r="S133" s="114">
        <f t="shared" si="78"/>
        <v>0.2</v>
      </c>
      <c r="Z133">
        <f t="shared" si="58"/>
        <v>2556</v>
      </c>
      <c r="AA133" s="68">
        <f t="shared" si="59"/>
        <v>-4.9508845949466397E-3</v>
      </c>
      <c r="AB133" s="68">
        <f t="shared" si="60"/>
        <v>1.2567290478040002E-2</v>
      </c>
      <c r="AC133" s="68">
        <f t="shared" si="61"/>
        <v>3.8882884593404832E-2</v>
      </c>
      <c r="AD133" s="68"/>
      <c r="AE133" s="68">
        <f t="shared" si="62"/>
        <v>3.0237574286080777E-4</v>
      </c>
      <c r="AF133">
        <f t="shared" si="63"/>
        <v>6.0247594113823029E-2</v>
      </c>
      <c r="AG133" s="92"/>
      <c r="AH133">
        <f t="shared" si="64"/>
        <v>2.1364709520418194E-2</v>
      </c>
      <c r="AI133">
        <f t="shared" si="65"/>
        <v>0.99928198405985935</v>
      </c>
      <c r="AJ133">
        <f t="shared" si="66"/>
        <v>0.95893881498679878</v>
      </c>
      <c r="AK133">
        <f t="shared" si="67"/>
        <v>8.4077001365097598E-5</v>
      </c>
      <c r="AL133">
        <f t="shared" si="68"/>
        <v>3.0250271953914867</v>
      </c>
      <c r="AM133">
        <f t="shared" si="69"/>
        <v>17.138309526140624</v>
      </c>
      <c r="AN133" s="68">
        <f t="shared" si="98"/>
        <v>-9.5414275261751484</v>
      </c>
      <c r="AO133" s="68">
        <f t="shared" si="98"/>
        <v>-9.5414275261751484</v>
      </c>
      <c r="AP133" s="68">
        <f t="shared" si="98"/>
        <v>-9.5414275261751484</v>
      </c>
      <c r="AQ133" s="68">
        <f t="shared" si="98"/>
        <v>-9.5414275261751484</v>
      </c>
      <c r="AR133" s="68">
        <f t="shared" si="98"/>
        <v>-9.5414275261751165</v>
      </c>
      <c r="AS133" s="68">
        <f t="shared" si="98"/>
        <v>-9.5414275262185235</v>
      </c>
      <c r="AT133" s="68">
        <f t="shared" si="98"/>
        <v>-9.5414274657640537</v>
      </c>
      <c r="AU133" s="68">
        <f t="shared" si="70"/>
        <v>-9.5415116635665314</v>
      </c>
      <c r="AW133">
        <v>16200</v>
      </c>
      <c r="AX133">
        <f t="shared" si="83"/>
        <v>1.1201200109160918E-2</v>
      </c>
      <c r="AY133">
        <f t="shared" si="84"/>
        <v>2.3257665483260498E-2</v>
      </c>
      <c r="AZ133">
        <f t="shared" si="85"/>
        <v>-1.205646537409958E-2</v>
      </c>
      <c r="BA133">
        <f t="shared" si="86"/>
        <v>1.0004886541860467</v>
      </c>
      <c r="BB133">
        <f t="shared" si="87"/>
        <v>-0.54068384425052585</v>
      </c>
      <c r="BC133">
        <f t="shared" si="88"/>
        <v>-0.82855221793562506</v>
      </c>
      <c r="BD133">
        <f t="shared" si="89"/>
        <v>-0.4397245861193555</v>
      </c>
      <c r="BE133">
        <f t="shared" si="90"/>
        <v>-0.82801958829480171</v>
      </c>
      <c r="BF133">
        <f t="shared" si="91"/>
        <v>-0.82801958829480171</v>
      </c>
      <c r="BG133">
        <f t="shared" si="92"/>
        <v>-0.82801958829480171</v>
      </c>
      <c r="BH133">
        <f t="shared" si="93"/>
        <v>-0.8280195882948016</v>
      </c>
      <c r="BI133">
        <f t="shared" si="94"/>
        <v>-0.82801958829473943</v>
      </c>
      <c r="BJ133">
        <f t="shared" si="95"/>
        <v>-0.82801958816746535</v>
      </c>
      <c r="BK133">
        <f t="shared" si="96"/>
        <v>-0.82801932786020294</v>
      </c>
      <c r="BL133">
        <f t="shared" si="97"/>
        <v>-0.82748708892238343</v>
      </c>
    </row>
    <row r="134" spans="1:64" ht="12.95" customHeight="1">
      <c r="A134" s="95" t="s">
        <v>2459</v>
      </c>
      <c r="B134" s="29" t="s">
        <v>2053</v>
      </c>
      <c r="C134" s="95">
        <v>27457.281999999999</v>
      </c>
      <c r="D134" s="95" t="s">
        <v>2084</v>
      </c>
      <c r="E134" s="12">
        <f t="shared" si="55"/>
        <v>2564.0218879256854</v>
      </c>
      <c r="F134">
        <f t="shared" si="56"/>
        <v>2564</v>
      </c>
      <c r="G134">
        <f t="shared" si="76"/>
        <v>2.9707999998208834E-2</v>
      </c>
      <c r="H134">
        <f t="shared" si="77"/>
        <v>2.9707999998208834E-2</v>
      </c>
      <c r="O134">
        <f t="shared" ca="1" si="82"/>
        <v>-8.6577335028165128E-2</v>
      </c>
      <c r="P134">
        <f t="shared" si="57"/>
        <v>-2.6365064585905634E-2</v>
      </c>
      <c r="Q134" s="2">
        <f t="shared" si="71"/>
        <v>12438.781999999999</v>
      </c>
      <c r="S134" s="114">
        <f t="shared" si="78"/>
        <v>0.2</v>
      </c>
      <c r="Z134">
        <f t="shared" si="58"/>
        <v>2564</v>
      </c>
      <c r="AA134" s="68">
        <f t="shared" si="59"/>
        <v>-4.9683619822627721E-3</v>
      </c>
      <c r="AB134" s="68">
        <f t="shared" si="60"/>
        <v>8.3112973945659724E-3</v>
      </c>
      <c r="AC134" s="68">
        <f t="shared" si="61"/>
        <v>3.4676361980471609E-2</v>
      </c>
      <c r="AD134" s="68"/>
      <c r="AE134" s="68">
        <f t="shared" si="62"/>
        <v>2.4049001604013937E-4</v>
      </c>
      <c r="AF134">
        <f t="shared" si="63"/>
        <v>5.6073064584114471E-2</v>
      </c>
      <c r="AG134" s="92"/>
      <c r="AH134">
        <f t="shared" si="64"/>
        <v>2.1396702603642861E-2</v>
      </c>
      <c r="AI134">
        <f t="shared" si="65"/>
        <v>0.99928156444324634</v>
      </c>
      <c r="AJ134">
        <f t="shared" si="66"/>
        <v>0.96037333102940547</v>
      </c>
      <c r="AK134">
        <f t="shared" si="67"/>
        <v>8.0412581394931874E-5</v>
      </c>
      <c r="AL134">
        <f t="shared" si="68"/>
        <v>3.0301292291588902</v>
      </c>
      <c r="AM134">
        <f t="shared" si="69"/>
        <v>17.924524558649342</v>
      </c>
      <c r="AN134" s="68">
        <f t="shared" si="98"/>
        <v>-9.5363218266881571</v>
      </c>
      <c r="AO134" s="68">
        <f t="shared" si="98"/>
        <v>-9.5363218266881571</v>
      </c>
      <c r="AP134" s="68">
        <f t="shared" si="98"/>
        <v>-9.5363218266881571</v>
      </c>
      <c r="AQ134" s="68">
        <f t="shared" si="98"/>
        <v>-9.5363218266881571</v>
      </c>
      <c r="AR134" s="68">
        <f t="shared" si="98"/>
        <v>-9.5363218266881269</v>
      </c>
      <c r="AS134" s="68">
        <f t="shared" si="98"/>
        <v>-9.5363218267296901</v>
      </c>
      <c r="AT134" s="68">
        <f t="shared" si="98"/>
        <v>-9.5363217688761601</v>
      </c>
      <c r="AU134" s="68">
        <f t="shared" si="70"/>
        <v>-9.5364022970613167</v>
      </c>
      <c r="AW134">
        <v>16400</v>
      </c>
      <c r="AX134">
        <f t="shared" si="83"/>
        <v>1.1631587484814937E-2</v>
      </c>
      <c r="AY134">
        <f t="shared" si="84"/>
        <v>2.5977711967666267E-2</v>
      </c>
      <c r="AZ134">
        <f t="shared" si="85"/>
        <v>-1.434612448285133E-2</v>
      </c>
      <c r="BA134">
        <f t="shared" si="86"/>
        <v>1.0005526020160582</v>
      </c>
      <c r="BB134">
        <f t="shared" si="87"/>
        <v>-0.64354230566687687</v>
      </c>
      <c r="BC134">
        <f t="shared" si="88"/>
        <v>-0.7006847349754165</v>
      </c>
      <c r="BD134">
        <f t="shared" si="89"/>
        <v>-0.36541652985803186</v>
      </c>
      <c r="BE134">
        <f t="shared" si="90"/>
        <v>-0.70021876620837309</v>
      </c>
      <c r="BF134">
        <f t="shared" si="91"/>
        <v>-0.70021876620837309</v>
      </c>
      <c r="BG134">
        <f t="shared" si="92"/>
        <v>-0.70021876620837309</v>
      </c>
      <c r="BH134">
        <f t="shared" si="93"/>
        <v>-0.70021876620837298</v>
      </c>
      <c r="BI134">
        <f t="shared" si="94"/>
        <v>-0.70021876620829437</v>
      </c>
      <c r="BJ134">
        <f t="shared" si="95"/>
        <v>-0.70021876606598021</v>
      </c>
      <c r="BK134">
        <f t="shared" si="96"/>
        <v>-0.70021850863261381</v>
      </c>
      <c r="BL134">
        <f t="shared" si="97"/>
        <v>-0.6997529262920088</v>
      </c>
    </row>
    <row r="135" spans="1:64" ht="12.95" customHeight="1">
      <c r="A135" s="95" t="s">
        <v>2478</v>
      </c>
      <c r="B135" s="29" t="s">
        <v>2053</v>
      </c>
      <c r="C135" s="95">
        <v>27457.282999999999</v>
      </c>
      <c r="D135" s="95" t="s">
        <v>2084</v>
      </c>
      <c r="E135" s="12">
        <f t="shared" si="55"/>
        <v>2564.0226246944244</v>
      </c>
      <c r="F135">
        <f t="shared" si="56"/>
        <v>2564</v>
      </c>
      <c r="G135">
        <f t="shared" si="76"/>
        <v>3.0707999998412561E-2</v>
      </c>
      <c r="H135">
        <f t="shared" si="77"/>
        <v>3.0707999998412561E-2</v>
      </c>
      <c r="O135">
        <f t="shared" ca="1" si="82"/>
        <v>-8.6577335028165128E-2</v>
      </c>
      <c r="P135">
        <f t="shared" si="57"/>
        <v>-2.6365064585905634E-2</v>
      </c>
      <c r="Q135" s="2">
        <f t="shared" si="71"/>
        <v>12438.782999999999</v>
      </c>
      <c r="S135" s="114">
        <f t="shared" si="78"/>
        <v>0.2</v>
      </c>
      <c r="Z135">
        <f t="shared" si="58"/>
        <v>2564</v>
      </c>
      <c r="AA135" s="68">
        <f t="shared" si="59"/>
        <v>-4.9683619822627721E-3</v>
      </c>
      <c r="AB135" s="68">
        <f t="shared" si="60"/>
        <v>9.3112973947696992E-3</v>
      </c>
      <c r="AC135" s="68">
        <f t="shared" si="61"/>
        <v>3.5676361980675336E-2</v>
      </c>
      <c r="AD135" s="68"/>
      <c r="AE135" s="68">
        <f t="shared" si="62"/>
        <v>2.5456056083523532E-4</v>
      </c>
      <c r="AF135">
        <f t="shared" si="63"/>
        <v>5.7073064584318198E-2</v>
      </c>
      <c r="AG135" s="92"/>
      <c r="AH135">
        <f t="shared" si="64"/>
        <v>2.1396702603642861E-2</v>
      </c>
      <c r="AI135">
        <f t="shared" si="65"/>
        <v>0.99928156444324634</v>
      </c>
      <c r="AJ135">
        <f t="shared" si="66"/>
        <v>0.96037333102940547</v>
      </c>
      <c r="AK135">
        <f t="shared" si="67"/>
        <v>8.0412581394931874E-5</v>
      </c>
      <c r="AL135">
        <f t="shared" si="68"/>
        <v>3.0301292291588902</v>
      </c>
      <c r="AM135">
        <f t="shared" si="69"/>
        <v>17.924524558649342</v>
      </c>
      <c r="AN135" s="68">
        <f t="shared" si="98"/>
        <v>-9.5363218266881571</v>
      </c>
      <c r="AO135" s="68">
        <f t="shared" si="98"/>
        <v>-9.5363218266881571</v>
      </c>
      <c r="AP135" s="68">
        <f t="shared" si="98"/>
        <v>-9.5363218266881571</v>
      </c>
      <c r="AQ135" s="68">
        <f t="shared" si="98"/>
        <v>-9.5363218266881571</v>
      </c>
      <c r="AR135" s="68">
        <f t="shared" si="98"/>
        <v>-9.5363218266881269</v>
      </c>
      <c r="AS135" s="68">
        <f t="shared" si="98"/>
        <v>-9.5363218267296901</v>
      </c>
      <c r="AT135" s="68">
        <f t="shared" si="98"/>
        <v>-9.5363217688761601</v>
      </c>
      <c r="AU135" s="68">
        <f t="shared" si="70"/>
        <v>-9.5364022970613167</v>
      </c>
      <c r="AW135">
        <v>16600</v>
      </c>
      <c r="AX135">
        <f t="shared" si="83"/>
        <v>1.2353452897045571E-2</v>
      </c>
      <c r="AY135">
        <f t="shared" si="84"/>
        <v>2.8755353914196147E-2</v>
      </c>
      <c r="AZ135">
        <f t="shared" si="85"/>
        <v>-1.6401901017150576E-2</v>
      </c>
      <c r="BA135">
        <f t="shared" si="86"/>
        <v>1.0006075330164708</v>
      </c>
      <c r="BB135">
        <f t="shared" si="87"/>
        <v>-0.7359034202096103</v>
      </c>
      <c r="BC135">
        <f t="shared" si="88"/>
        <v>-0.57280203792974094</v>
      </c>
      <c r="BD135">
        <f t="shared" si="89"/>
        <v>-0.29449750362382793</v>
      </c>
      <c r="BE135">
        <f t="shared" si="90"/>
        <v>-0.57241034126541446</v>
      </c>
      <c r="BF135">
        <f t="shared" si="91"/>
        <v>-0.57241034126541446</v>
      </c>
      <c r="BG135">
        <f t="shared" si="92"/>
        <v>-0.57241034126541446</v>
      </c>
      <c r="BH135">
        <f t="shared" si="93"/>
        <v>-0.57241034126541446</v>
      </c>
      <c r="BI135">
        <f t="shared" si="94"/>
        <v>-0.57241034126532664</v>
      </c>
      <c r="BJ135">
        <f t="shared" si="95"/>
        <v>-0.57241034112079336</v>
      </c>
      <c r="BK135">
        <f t="shared" si="96"/>
        <v>-0.57241010327899855</v>
      </c>
      <c r="BL135">
        <f t="shared" si="97"/>
        <v>-0.57201876366163451</v>
      </c>
    </row>
    <row r="136" spans="1:64" ht="12.95" customHeight="1">
      <c r="A136" s="95" t="s">
        <v>2459</v>
      </c>
      <c r="B136" s="29" t="s">
        <v>2053</v>
      </c>
      <c r="C136" s="95">
        <v>27472.208999999999</v>
      </c>
      <c r="D136" s="95" t="s">
        <v>2084</v>
      </c>
      <c r="E136" s="12">
        <f t="shared" si="55"/>
        <v>2575.0196348868826</v>
      </c>
      <c r="F136">
        <f t="shared" si="56"/>
        <v>2575</v>
      </c>
      <c r="G136">
        <f t="shared" si="76"/>
        <v>2.6649999996152474E-2</v>
      </c>
      <c r="H136">
        <f t="shared" si="77"/>
        <v>2.6649999996152474E-2</v>
      </c>
      <c r="O136">
        <f t="shared" ca="1" si="82"/>
        <v>-8.6501720931255757E-2</v>
      </c>
      <c r="P136">
        <f t="shared" si="57"/>
        <v>-2.6432936014754434E-2</v>
      </c>
      <c r="Q136" s="2">
        <f t="shared" si="71"/>
        <v>12453.708999999999</v>
      </c>
      <c r="S136" s="114">
        <f t="shared" si="78"/>
        <v>0.2</v>
      </c>
      <c r="Z136">
        <f t="shared" si="58"/>
        <v>2575</v>
      </c>
      <c r="AA136" s="68">
        <f t="shared" si="59"/>
        <v>-4.993153846479817E-3</v>
      </c>
      <c r="AB136" s="68">
        <f t="shared" si="60"/>
        <v>5.2102178278778562E-3</v>
      </c>
      <c r="AC136" s="68">
        <f t="shared" si="61"/>
        <v>3.1643153842632291E-2</v>
      </c>
      <c r="AD136" s="68"/>
      <c r="AE136" s="68">
        <f t="shared" si="62"/>
        <v>2.0025783702169896E-4</v>
      </c>
      <c r="AF136">
        <f t="shared" si="63"/>
        <v>5.3082936010906911E-2</v>
      </c>
      <c r="AG136" s="92"/>
      <c r="AH136">
        <f t="shared" si="64"/>
        <v>2.1439782168274617E-2</v>
      </c>
      <c r="AI136">
        <f t="shared" si="65"/>
        <v>0.99928101800890001</v>
      </c>
      <c r="AJ136">
        <f t="shared" si="66"/>
        <v>0.96230496225112017</v>
      </c>
      <c r="AK136">
        <f t="shared" si="67"/>
        <v>7.5370610509071633E-5</v>
      </c>
      <c r="AL136">
        <f t="shared" si="68"/>
        <v>3.0371445187875548</v>
      </c>
      <c r="AM136">
        <f t="shared" si="69"/>
        <v>19.130848412201384</v>
      </c>
      <c r="AN136" s="68">
        <f t="shared" si="98"/>
        <v>-9.5293014932967459</v>
      </c>
      <c r="AO136" s="68">
        <f t="shared" si="98"/>
        <v>-9.5293014932967459</v>
      </c>
      <c r="AP136" s="68">
        <f t="shared" si="98"/>
        <v>-9.5293014932967459</v>
      </c>
      <c r="AQ136" s="68">
        <f t="shared" si="98"/>
        <v>-9.5293014932967459</v>
      </c>
      <c r="AR136" s="68">
        <f t="shared" si="98"/>
        <v>-9.5293014932967175</v>
      </c>
      <c r="AS136" s="68">
        <f t="shared" si="98"/>
        <v>-9.5293014933357352</v>
      </c>
      <c r="AT136" s="68">
        <f t="shared" si="98"/>
        <v>-9.529301439068302</v>
      </c>
      <c r="AU136" s="68">
        <f t="shared" si="70"/>
        <v>-9.5293769181166468</v>
      </c>
      <c r="AW136">
        <v>16800</v>
      </c>
      <c r="AX136">
        <f t="shared" si="83"/>
        <v>1.3400391968860281E-2</v>
      </c>
      <c r="AY136">
        <f t="shared" si="84"/>
        <v>3.1590591322850109E-2</v>
      </c>
      <c r="AZ136">
        <f t="shared" si="85"/>
        <v>-1.8190199353989828E-2</v>
      </c>
      <c r="BA136">
        <f t="shared" si="86"/>
        <v>1.0006525459445135</v>
      </c>
      <c r="BB136">
        <f t="shared" si="87"/>
        <v>-0.81625336417092154</v>
      </c>
      <c r="BC136">
        <f t="shared" si="88"/>
        <v>-0.44490654937217849</v>
      </c>
      <c r="BD136">
        <f t="shared" si="89"/>
        <v>-0.22619679290576775</v>
      </c>
      <c r="BE136">
        <f t="shared" si="90"/>
        <v>-0.44459552443561701</v>
      </c>
      <c r="BF136">
        <f t="shared" si="91"/>
        <v>-0.44459552443561701</v>
      </c>
      <c r="BG136">
        <f t="shared" si="92"/>
        <v>-0.44459552443561701</v>
      </c>
      <c r="BH136">
        <f t="shared" si="93"/>
        <v>-0.44459552443561695</v>
      </c>
      <c r="BI136">
        <f t="shared" si="94"/>
        <v>-0.44459552443553058</v>
      </c>
      <c r="BJ136">
        <f t="shared" si="95"/>
        <v>-0.44459552430317173</v>
      </c>
      <c r="BK136">
        <f t="shared" si="96"/>
        <v>-0.44459532149870706</v>
      </c>
      <c r="BL136">
        <f t="shared" si="97"/>
        <v>-0.44428460103126</v>
      </c>
    </row>
    <row r="137" spans="1:64" ht="12.95" customHeight="1">
      <c r="A137" s="95" t="s">
        <v>2459</v>
      </c>
      <c r="B137" s="29" t="s">
        <v>2053</v>
      </c>
      <c r="C137" s="95">
        <v>27476.288</v>
      </c>
      <c r="D137" s="95" t="s">
        <v>2084</v>
      </c>
      <c r="E137" s="12">
        <f t="shared" si="55"/>
        <v>2578.0249145716643</v>
      </c>
      <c r="F137">
        <f t="shared" si="56"/>
        <v>2578</v>
      </c>
      <c r="G137">
        <f t="shared" si="76"/>
        <v>3.3815999999205815E-2</v>
      </c>
      <c r="H137">
        <f t="shared" si="77"/>
        <v>3.3815999999205815E-2</v>
      </c>
      <c r="O137">
        <f t="shared" ca="1" si="82"/>
        <v>-8.6481098904825929E-2</v>
      </c>
      <c r="P137">
        <f t="shared" si="57"/>
        <v>-2.6451416166822853E-2</v>
      </c>
      <c r="Q137" s="2">
        <f t="shared" si="71"/>
        <v>12457.788</v>
      </c>
      <c r="S137" s="114">
        <f t="shared" si="78"/>
        <v>0.2</v>
      </c>
      <c r="Z137">
        <f t="shared" si="58"/>
        <v>2578</v>
      </c>
      <c r="AA137" s="68">
        <f t="shared" si="59"/>
        <v>-5.0000683289969441E-3</v>
      </c>
      <c r="AB137" s="68">
        <f t="shared" si="60"/>
        <v>1.2364652161379906E-2</v>
      </c>
      <c r="AC137" s="68">
        <f t="shared" si="61"/>
        <v>3.8816068328202759E-2</v>
      </c>
      <c r="AD137" s="68"/>
      <c r="AE137" s="68">
        <f t="shared" si="62"/>
        <v>3.0133743209194105E-4</v>
      </c>
      <c r="AF137">
        <f t="shared" si="63"/>
        <v>6.0267416166028667E-2</v>
      </c>
      <c r="AG137" s="92"/>
      <c r="AH137">
        <f t="shared" si="64"/>
        <v>2.1451347837825908E-2</v>
      </c>
      <c r="AI137">
        <f t="shared" si="65"/>
        <v>0.99928087512139019</v>
      </c>
      <c r="AJ137">
        <f t="shared" si="66"/>
        <v>0.96282355503280737</v>
      </c>
      <c r="AK137">
        <f t="shared" si="67"/>
        <v>7.3994874275266383E-5</v>
      </c>
      <c r="AL137">
        <f t="shared" si="68"/>
        <v>3.0390577782860215</v>
      </c>
      <c r="AM137">
        <f t="shared" si="69"/>
        <v>19.488466275778062</v>
      </c>
      <c r="AN137" s="68">
        <f t="shared" si="98"/>
        <v>-9.5273868575724148</v>
      </c>
      <c r="AO137" s="68">
        <f t="shared" si="98"/>
        <v>-9.5273868575724148</v>
      </c>
      <c r="AP137" s="68">
        <f t="shared" si="98"/>
        <v>-9.5273868575724148</v>
      </c>
      <c r="AQ137" s="68">
        <f t="shared" si="98"/>
        <v>-9.5273868575724148</v>
      </c>
      <c r="AR137" s="68">
        <f t="shared" si="98"/>
        <v>-9.5273868575723881</v>
      </c>
      <c r="AS137" s="68">
        <f t="shared" si="98"/>
        <v>-9.5273868576107077</v>
      </c>
      <c r="AT137" s="68">
        <f t="shared" si="98"/>
        <v>-9.5273868043231893</v>
      </c>
      <c r="AU137" s="68">
        <f t="shared" si="70"/>
        <v>-9.5274609056771897</v>
      </c>
      <c r="AW137">
        <v>17000</v>
      </c>
      <c r="AX137">
        <f t="shared" si="83"/>
        <v>1.4801635671445018E-2</v>
      </c>
      <c r="AY137">
        <f t="shared" si="84"/>
        <v>3.4483424193628209E-2</v>
      </c>
      <c r="AZ137">
        <f t="shared" si="85"/>
        <v>-1.9681788522183191E-2</v>
      </c>
      <c r="BA137">
        <f t="shared" si="86"/>
        <v>1.0006869018424156</v>
      </c>
      <c r="BB137">
        <f t="shared" si="87"/>
        <v>-0.88327459567707223</v>
      </c>
      <c r="BC137">
        <f t="shared" si="88"/>
        <v>-0.31700090218339322</v>
      </c>
      <c r="BD137">
        <f t="shared" si="89"/>
        <v>-0.15984122967270767</v>
      </c>
      <c r="BE137">
        <f t="shared" si="90"/>
        <v>-0.31677563159034494</v>
      </c>
      <c r="BF137">
        <f t="shared" si="91"/>
        <v>-0.31677563159034494</v>
      </c>
      <c r="BG137">
        <f t="shared" si="92"/>
        <v>-0.31677563159034494</v>
      </c>
      <c r="BH137">
        <f t="shared" si="93"/>
        <v>-0.31677563159034489</v>
      </c>
      <c r="BI137">
        <f t="shared" si="94"/>
        <v>-0.31677563159027194</v>
      </c>
      <c r="BJ137">
        <f t="shared" si="95"/>
        <v>-0.31677563148407151</v>
      </c>
      <c r="BK137">
        <f t="shared" si="96"/>
        <v>-0.31677547688759167</v>
      </c>
      <c r="BL137">
        <f t="shared" si="97"/>
        <v>-0.31655043840088548</v>
      </c>
    </row>
    <row r="138" spans="1:64" ht="12.95" customHeight="1">
      <c r="A138" s="95" t="s">
        <v>2459</v>
      </c>
      <c r="B138" s="29" t="s">
        <v>2053</v>
      </c>
      <c r="C138" s="95">
        <v>27480.357</v>
      </c>
      <c r="D138" s="95" t="s">
        <v>2084</v>
      </c>
      <c r="E138" s="12">
        <f t="shared" si="55"/>
        <v>2581.0228265690589</v>
      </c>
      <c r="F138">
        <f t="shared" si="56"/>
        <v>2581</v>
      </c>
      <c r="G138">
        <f t="shared" si="76"/>
        <v>3.0982000000221888E-2</v>
      </c>
      <c r="H138">
        <f t="shared" si="77"/>
        <v>3.0982000000221888E-2</v>
      </c>
      <c r="O138">
        <f t="shared" ca="1" si="82"/>
        <v>-8.64604768783961E-2</v>
      </c>
      <c r="P138">
        <f t="shared" si="57"/>
        <v>-2.6469883359912301E-2</v>
      </c>
      <c r="Q138" s="2">
        <f t="shared" si="71"/>
        <v>12461.857</v>
      </c>
      <c r="S138" s="114">
        <f t="shared" si="78"/>
        <v>0.2</v>
      </c>
      <c r="Z138">
        <f t="shared" si="58"/>
        <v>2581</v>
      </c>
      <c r="AA138" s="68">
        <f t="shared" si="59"/>
        <v>-5.0070484911264486E-3</v>
      </c>
      <c r="AB138" s="68">
        <f t="shared" si="60"/>
        <v>9.5191651314360352E-3</v>
      </c>
      <c r="AC138" s="68">
        <f t="shared" si="61"/>
        <v>3.5989048491348333E-2</v>
      </c>
      <c r="AD138" s="68"/>
      <c r="AE138" s="68">
        <f t="shared" si="62"/>
        <v>2.5904232226252436E-4</v>
      </c>
      <c r="AF138">
        <f t="shared" si="63"/>
        <v>5.7451883360134189E-2</v>
      </c>
      <c r="AG138" s="92"/>
      <c r="AH138">
        <f t="shared" si="64"/>
        <v>2.1462834868785852E-2</v>
      </c>
      <c r="AI138">
        <f t="shared" si="65"/>
        <v>0.99928073486632008</v>
      </c>
      <c r="AJ138">
        <f t="shared" si="66"/>
        <v>0.96333862319489527</v>
      </c>
      <c r="AK138">
        <f t="shared" si="67"/>
        <v>7.2618867568652703E-5</v>
      </c>
      <c r="AL138">
        <f t="shared" si="68"/>
        <v>3.0409710372423695</v>
      </c>
      <c r="AM138">
        <f t="shared" si="69"/>
        <v>19.859671670047444</v>
      </c>
      <c r="AN138" s="68">
        <f t="shared" si="98"/>
        <v>-9.5254722221193404</v>
      </c>
      <c r="AO138" s="68">
        <f t="shared" si="98"/>
        <v>-9.5254722221193404</v>
      </c>
      <c r="AP138" s="68">
        <f t="shared" si="98"/>
        <v>-9.5254722221193404</v>
      </c>
      <c r="AQ138" s="68">
        <f t="shared" si="98"/>
        <v>-9.5254722221193404</v>
      </c>
      <c r="AR138" s="68">
        <f t="shared" si="98"/>
        <v>-9.5254722221193138</v>
      </c>
      <c r="AS138" s="68">
        <f t="shared" si="98"/>
        <v>-9.5254722221569352</v>
      </c>
      <c r="AT138" s="68">
        <f t="shared" si="98"/>
        <v>-9.5254721698501132</v>
      </c>
      <c r="AU138" s="68">
        <f t="shared" si="70"/>
        <v>-9.5255448932377345</v>
      </c>
      <c r="AW138">
        <v>17200</v>
      </c>
      <c r="AX138">
        <f t="shared" si="83"/>
        <v>1.6581568003944547E-2</v>
      </c>
      <c r="AY138">
        <f t="shared" si="84"/>
        <v>3.7433852526530365E-2</v>
      </c>
      <c r="AZ138">
        <f t="shared" si="85"/>
        <v>-2.0852284522585817E-2</v>
      </c>
      <c r="BA138">
        <f t="shared" si="86"/>
        <v>1.0007100364381165</v>
      </c>
      <c r="BB138">
        <f t="shared" si="87"/>
        <v>-0.9358678656689724</v>
      </c>
      <c r="BC138">
        <f t="shared" si="88"/>
        <v>-0.18908789637472226</v>
      </c>
      <c r="BD138">
        <f t="shared" si="89"/>
        <v>-9.4826654551159739E-2</v>
      </c>
      <c r="BE138">
        <f t="shared" si="90"/>
        <v>-0.18895206195137323</v>
      </c>
      <c r="BF138">
        <f t="shared" si="91"/>
        <v>-0.18895206195137323</v>
      </c>
      <c r="BG138">
        <f t="shared" si="92"/>
        <v>-0.18895206195137323</v>
      </c>
      <c r="BH138">
        <f t="shared" si="93"/>
        <v>-0.18895206195137318</v>
      </c>
      <c r="BI138">
        <f t="shared" si="94"/>
        <v>-0.18895206195132461</v>
      </c>
      <c r="BJ138">
        <f t="shared" si="95"/>
        <v>-0.18895206188291194</v>
      </c>
      <c r="BK138">
        <f t="shared" si="96"/>
        <v>-0.18895196553448013</v>
      </c>
      <c r="BL138">
        <f t="shared" si="97"/>
        <v>-0.18881627577051097</v>
      </c>
    </row>
    <row r="139" spans="1:64" ht="12.95" customHeight="1">
      <c r="A139" s="95" t="s">
        <v>2459</v>
      </c>
      <c r="B139" s="29" t="s">
        <v>2053</v>
      </c>
      <c r="C139" s="95">
        <v>27484.42</v>
      </c>
      <c r="D139" s="95" t="s">
        <v>2084</v>
      </c>
      <c r="E139" s="12">
        <f t="shared" si="55"/>
        <v>2584.0163179540209</v>
      </c>
      <c r="F139">
        <f t="shared" si="56"/>
        <v>2584</v>
      </c>
      <c r="G139">
        <f t="shared" si="76"/>
        <v>2.2147999996377621E-2</v>
      </c>
      <c r="H139">
        <f t="shared" si="77"/>
        <v>2.2147999996377621E-2</v>
      </c>
      <c r="O139">
        <f t="shared" ca="1" si="82"/>
        <v>-8.6439854851966272E-2</v>
      </c>
      <c r="P139">
        <f t="shared" si="57"/>
        <v>-2.6488337594022766E-2</v>
      </c>
      <c r="Q139" s="2">
        <f t="shared" si="71"/>
        <v>12465.919999999998</v>
      </c>
      <c r="S139" s="114">
        <f t="shared" si="78"/>
        <v>0.2</v>
      </c>
      <c r="Z139">
        <f t="shared" si="58"/>
        <v>2584</v>
      </c>
      <c r="AA139" s="68">
        <f t="shared" si="59"/>
        <v>-5.014094374914381E-3</v>
      </c>
      <c r="AB139" s="68">
        <f t="shared" si="60"/>
        <v>6.7375677726923613E-4</v>
      </c>
      <c r="AC139" s="68">
        <f t="shared" si="61"/>
        <v>2.7162094371291998E-2</v>
      </c>
      <c r="AD139" s="68"/>
      <c r="AE139" s="68">
        <f t="shared" si="62"/>
        <v>1.4755587412699454E-4</v>
      </c>
      <c r="AF139">
        <f t="shared" si="63"/>
        <v>4.8636337590400383E-2</v>
      </c>
      <c r="AG139" s="92"/>
      <c r="AH139">
        <f t="shared" si="64"/>
        <v>2.1474243219108385E-2</v>
      </c>
      <c r="AI139">
        <f t="shared" si="65"/>
        <v>0.99928059724420004</v>
      </c>
      <c r="AJ139">
        <f t="shared" si="66"/>
        <v>0.96385016485763098</v>
      </c>
      <c r="AK139">
        <f t="shared" si="67"/>
        <v>7.1242595419156057E-5</v>
      </c>
      <c r="AL139">
        <f t="shared" si="68"/>
        <v>3.0428842956666848</v>
      </c>
      <c r="AM139">
        <f t="shared" si="69"/>
        <v>20.245254690654662</v>
      </c>
      <c r="AN139" s="68">
        <f t="shared" si="98"/>
        <v>-9.5235575869324727</v>
      </c>
      <c r="AO139" s="68">
        <f t="shared" si="98"/>
        <v>-9.5235575869324727</v>
      </c>
      <c r="AP139" s="68">
        <f t="shared" si="98"/>
        <v>-9.5235575869324727</v>
      </c>
      <c r="AQ139" s="68">
        <f t="shared" si="98"/>
        <v>-9.5235575869324727</v>
      </c>
      <c r="AR139" s="68">
        <f t="shared" si="98"/>
        <v>-9.523557586932446</v>
      </c>
      <c r="AS139" s="68">
        <f t="shared" si="98"/>
        <v>-9.5235575869693694</v>
      </c>
      <c r="AT139" s="68">
        <f t="shared" si="98"/>
        <v>-9.523557535644013</v>
      </c>
      <c r="AU139" s="68">
        <f t="shared" si="70"/>
        <v>-9.5236288807982792</v>
      </c>
      <c r="AW139">
        <v>17400</v>
      </c>
      <c r="AX139">
        <f t="shared" si="83"/>
        <v>1.8759323456897587E-2</v>
      </c>
      <c r="AY139">
        <f t="shared" si="84"/>
        <v>4.0441876321556658E-2</v>
      </c>
      <c r="AZ139">
        <f t="shared" si="85"/>
        <v>-2.1682552864659071E-2</v>
      </c>
      <c r="BA139">
        <f t="shared" si="86"/>
        <v>1.0007215696319083</v>
      </c>
      <c r="BB139">
        <f t="shared" si="87"/>
        <v>-0.97317059950217866</v>
      </c>
      <c r="BC139">
        <f t="shared" si="88"/>
        <v>-6.1170453083621158E-2</v>
      </c>
      <c r="BD139">
        <f t="shared" si="89"/>
        <v>-3.0594767157159367E-2</v>
      </c>
      <c r="BE139">
        <f t="shared" si="90"/>
        <v>-6.1126275139609124E-2</v>
      </c>
      <c r="BF139">
        <f t="shared" si="91"/>
        <v>-6.1126275139609124E-2</v>
      </c>
      <c r="BG139">
        <f t="shared" si="92"/>
        <v>-6.1126275139609124E-2</v>
      </c>
      <c r="BH139">
        <f t="shared" si="93"/>
        <v>-6.112627513960911E-2</v>
      </c>
      <c r="BI139">
        <f t="shared" si="94"/>
        <v>-6.1126275139592533E-2</v>
      </c>
      <c r="BJ139">
        <f t="shared" si="95"/>
        <v>-6.1126275116615461E-2</v>
      </c>
      <c r="BK139">
        <f t="shared" si="96"/>
        <v>-6.1126243273522174E-2</v>
      </c>
      <c r="BL139">
        <f t="shared" si="97"/>
        <v>-6.1082113140136451E-2</v>
      </c>
    </row>
    <row r="140" spans="1:64" ht="12.95" customHeight="1">
      <c r="A140" s="95" t="s">
        <v>2492</v>
      </c>
      <c r="B140" s="29" t="s">
        <v>2053</v>
      </c>
      <c r="C140" s="95">
        <v>27659.528999999999</v>
      </c>
      <c r="D140" s="95" t="s">
        <v>2084</v>
      </c>
      <c r="E140" s="12">
        <f t="shared" si="55"/>
        <v>2713.0311550028791</v>
      </c>
      <c r="F140">
        <f t="shared" si="56"/>
        <v>2713</v>
      </c>
      <c r="G140">
        <f t="shared" si="76"/>
        <v>4.2285999999876367E-2</v>
      </c>
      <c r="H140">
        <f t="shared" si="77"/>
        <v>4.2285999999876367E-2</v>
      </c>
      <c r="O140">
        <f t="shared" ca="1" si="82"/>
        <v>-8.5553107715483662E-2</v>
      </c>
      <c r="P140">
        <f t="shared" si="57"/>
        <v>-2.7269610466659676E-2</v>
      </c>
      <c r="Q140" s="2">
        <f t="shared" si="71"/>
        <v>12641.028999999999</v>
      </c>
      <c r="S140" s="114">
        <f t="shared" si="78"/>
        <v>0.2</v>
      </c>
      <c r="Z140">
        <f t="shared" si="58"/>
        <v>2713</v>
      </c>
      <c r="AA140" s="68">
        <f t="shared" si="59"/>
        <v>-5.3797895650594951E-3</v>
      </c>
      <c r="AB140" s="68">
        <f t="shared" si="60"/>
        <v>2.0396179098276186E-2</v>
      </c>
      <c r="AC140" s="68">
        <f t="shared" si="61"/>
        <v>4.7665789564935869E-2</v>
      </c>
      <c r="AD140" s="68"/>
      <c r="AE140" s="68">
        <f t="shared" si="62"/>
        <v>4.5440549896974975E-4</v>
      </c>
      <c r="AF140">
        <f t="shared" si="63"/>
        <v>6.955561046653605E-2</v>
      </c>
      <c r="AG140" s="92"/>
      <c r="AH140">
        <f t="shared" si="64"/>
        <v>2.1889820901600181E-2</v>
      </c>
      <c r="AI140">
        <f t="shared" si="65"/>
        <v>0.99927717594127519</v>
      </c>
      <c r="AJ140">
        <f t="shared" si="66"/>
        <v>0.98248581792804102</v>
      </c>
      <c r="AK140">
        <f t="shared" si="67"/>
        <v>1.1883290081678839E-5</v>
      </c>
      <c r="AL140">
        <f t="shared" si="68"/>
        <v>3.1251540479281528</v>
      </c>
      <c r="AM140">
        <f t="shared" si="69"/>
        <v>121.6620802885176</v>
      </c>
      <c r="AN140" s="68">
        <f t="shared" si="98"/>
        <v>-9.4412284540189724</v>
      </c>
      <c r="AO140" s="68">
        <f t="shared" si="98"/>
        <v>-9.4412284540189724</v>
      </c>
      <c r="AP140" s="68">
        <f t="shared" si="98"/>
        <v>-9.4412284540189724</v>
      </c>
      <c r="AQ140" s="68">
        <f t="shared" si="98"/>
        <v>-9.4412284540189724</v>
      </c>
      <c r="AR140" s="68">
        <f t="shared" si="98"/>
        <v>-9.4412284540189688</v>
      </c>
      <c r="AS140" s="68">
        <f t="shared" si="98"/>
        <v>-9.4412284540251861</v>
      </c>
      <c r="AT140" s="68">
        <f t="shared" si="98"/>
        <v>-9.4412284454232367</v>
      </c>
      <c r="AU140" s="68">
        <f t="shared" si="70"/>
        <v>-9.4412403459016883</v>
      </c>
      <c r="AW140">
        <v>17600</v>
      </c>
      <c r="AX140">
        <f t="shared" si="83"/>
        <v>2.1348471159932263E-2</v>
      </c>
      <c r="AY140">
        <f t="shared" si="84"/>
        <v>4.3507495578707034E-2</v>
      </c>
      <c r="AZ140">
        <f t="shared" si="85"/>
        <v>-2.2159024418774771E-2</v>
      </c>
      <c r="BA140">
        <f t="shared" si="86"/>
        <v>1.0007213118952258</v>
      </c>
      <c r="BB140">
        <f t="shared" si="87"/>
        <v>-0.99457131878530236</v>
      </c>
      <c r="BC140">
        <f t="shared" si="88"/>
        <v>6.6748433484575778E-2</v>
      </c>
      <c r="BD140">
        <f t="shared" si="89"/>
        <v>3.3386613426238131E-2</v>
      </c>
      <c r="BE140">
        <f t="shared" si="90"/>
        <v>6.6700232792301611E-2</v>
      </c>
      <c r="BF140">
        <f t="shared" si="91"/>
        <v>6.6700232792301611E-2</v>
      </c>
      <c r="BG140">
        <f t="shared" si="92"/>
        <v>6.6700232792301611E-2</v>
      </c>
      <c r="BH140">
        <f t="shared" si="93"/>
        <v>6.6700232792301598E-2</v>
      </c>
      <c r="BI140">
        <f t="shared" si="94"/>
        <v>6.6700232792283529E-2</v>
      </c>
      <c r="BJ140">
        <f t="shared" si="95"/>
        <v>6.6700232767232068E-2</v>
      </c>
      <c r="BK140">
        <f t="shared" si="96"/>
        <v>6.6700198036944811E-2</v>
      </c>
      <c r="BL140">
        <f t="shared" si="97"/>
        <v>6.6652049490238063E-2</v>
      </c>
    </row>
    <row r="141" spans="1:64" ht="12.95" customHeight="1">
      <c r="A141" s="95" t="s">
        <v>2497</v>
      </c>
      <c r="B141" s="29" t="s">
        <v>2053</v>
      </c>
      <c r="C141" s="95">
        <v>27841.394</v>
      </c>
      <c r="D141" s="95" t="s">
        <v>2084</v>
      </c>
      <c r="E141" s="12">
        <f t="shared" si="55"/>
        <v>2847.023601649772</v>
      </c>
      <c r="F141">
        <f t="shared" si="56"/>
        <v>2847</v>
      </c>
      <c r="G141">
        <f t="shared" si="76"/>
        <v>3.203399999983958E-2</v>
      </c>
      <c r="H141">
        <f t="shared" si="77"/>
        <v>3.203399999983958E-2</v>
      </c>
      <c r="O141">
        <f t="shared" ca="1" si="82"/>
        <v>-8.4631990534951337E-2</v>
      </c>
      <c r="P141">
        <f t="shared" si="57"/>
        <v>-2.8055792992632632E-2</v>
      </c>
      <c r="Q141" s="2">
        <f t="shared" si="71"/>
        <v>12822.894</v>
      </c>
      <c r="S141" s="114">
        <f t="shared" si="78"/>
        <v>0.2</v>
      </c>
      <c r="Z141">
        <f t="shared" si="58"/>
        <v>2847</v>
      </c>
      <c r="AA141" s="68">
        <f t="shared" si="59"/>
        <v>-5.8913350765728741E-3</v>
      </c>
      <c r="AB141" s="68">
        <f t="shared" si="60"/>
        <v>9.8695420837798219E-3</v>
      </c>
      <c r="AC141" s="68">
        <f t="shared" si="61"/>
        <v>3.792533507641245E-2</v>
      </c>
      <c r="AD141" s="68"/>
      <c r="AE141" s="68">
        <f t="shared" si="62"/>
        <v>2.8766620813163211E-4</v>
      </c>
      <c r="AF141">
        <f t="shared" si="63"/>
        <v>6.0089792992472212E-2</v>
      </c>
      <c r="AG141" s="92"/>
      <c r="AH141">
        <f t="shared" si="64"/>
        <v>2.2164457916059758E-2</v>
      </c>
      <c r="AI141">
        <f t="shared" si="65"/>
        <v>0.99927879948312692</v>
      </c>
      <c r="AJ141">
        <f t="shared" si="66"/>
        <v>0.9948050985969249</v>
      </c>
      <c r="AK141">
        <f t="shared" si="67"/>
        <v>-4.9856262561271592E-5</v>
      </c>
      <c r="AL141">
        <f t="shared" si="68"/>
        <v>-3.0725729162453232</v>
      </c>
      <c r="AM141">
        <f t="shared" si="69"/>
        <v>-28.965714154414691</v>
      </c>
      <c r="AN141" s="68">
        <f t="shared" ref="AN141:AT150" si="99">$AU141+$AB$7*SIN(AO141)</f>
        <v>-9.3557083491711737</v>
      </c>
      <c r="AO141" s="68">
        <f t="shared" si="99"/>
        <v>-9.3557083491711737</v>
      </c>
      <c r="AP141" s="68">
        <f t="shared" si="99"/>
        <v>-9.3557083491711737</v>
      </c>
      <c r="AQ141" s="68">
        <f t="shared" si="99"/>
        <v>-9.3557083491711737</v>
      </c>
      <c r="AR141" s="68">
        <f t="shared" si="99"/>
        <v>-9.3557083491711914</v>
      </c>
      <c r="AS141" s="68">
        <f t="shared" si="99"/>
        <v>-9.3557083491452229</v>
      </c>
      <c r="AT141" s="68">
        <f t="shared" si="99"/>
        <v>-9.3557083851532905</v>
      </c>
      <c r="AU141" s="68">
        <f t="shared" si="70"/>
        <v>-9.3556584569393362</v>
      </c>
      <c r="AW141">
        <v>17800</v>
      </c>
      <c r="AX141">
        <f t="shared" si="83"/>
        <v>2.4356791126876873E-2</v>
      </c>
      <c r="AY141">
        <f t="shared" si="84"/>
        <v>4.663071029798152E-2</v>
      </c>
      <c r="AZ141">
        <f t="shared" si="85"/>
        <v>-2.2273919171104647E-2</v>
      </c>
      <c r="BA141">
        <f t="shared" si="86"/>
        <v>1.0007092674638203</v>
      </c>
      <c r="BB141">
        <f t="shared" si="87"/>
        <v>-0.99971984436464922</v>
      </c>
      <c r="BC141">
        <f t="shared" si="88"/>
        <v>0.19466574535538977</v>
      </c>
      <c r="BD141">
        <f t="shared" si="89"/>
        <v>9.7641409013931466E-2</v>
      </c>
      <c r="BE141">
        <f t="shared" si="90"/>
        <v>0.19452595394092434</v>
      </c>
      <c r="BF141">
        <f t="shared" si="91"/>
        <v>0.19452595394092434</v>
      </c>
      <c r="BG141">
        <f t="shared" si="92"/>
        <v>0.19452595394092434</v>
      </c>
      <c r="BH141">
        <f t="shared" si="93"/>
        <v>0.19452595394092431</v>
      </c>
      <c r="BI141">
        <f t="shared" si="94"/>
        <v>0.19452595394087449</v>
      </c>
      <c r="BJ141">
        <f t="shared" si="95"/>
        <v>0.19452595387062094</v>
      </c>
      <c r="BK141">
        <f t="shared" si="96"/>
        <v>0.19452585482250298</v>
      </c>
      <c r="BL141">
        <f t="shared" si="97"/>
        <v>0.19438621212061258</v>
      </c>
    </row>
    <row r="142" spans="1:64" ht="12.95" customHeight="1">
      <c r="A142" s="95" t="s">
        <v>2502</v>
      </c>
      <c r="B142" s="29" t="s">
        <v>2053</v>
      </c>
      <c r="C142" s="95">
        <v>28096.563999999998</v>
      </c>
      <c r="D142" s="95" t="s">
        <v>2084</v>
      </c>
      <c r="E142" s="12">
        <f t="shared" si="55"/>
        <v>3035.0248806803011</v>
      </c>
      <c r="F142">
        <f t="shared" si="56"/>
        <v>3035</v>
      </c>
      <c r="G142">
        <f t="shared" si="76"/>
        <v>3.3769999998185085E-2</v>
      </c>
      <c r="H142">
        <f t="shared" si="77"/>
        <v>3.3769999998185085E-2</v>
      </c>
      <c r="O142">
        <f t="shared" ca="1" si="82"/>
        <v>-8.3339676878682115E-2</v>
      </c>
      <c r="P142">
        <f t="shared" si="57"/>
        <v>-2.9115212856315818E-2</v>
      </c>
      <c r="Q142" s="2">
        <f t="shared" si="71"/>
        <v>13078.063999999998</v>
      </c>
      <c r="S142" s="114">
        <f t="shared" si="78"/>
        <v>0.2</v>
      </c>
      <c r="Z142">
        <f t="shared" si="58"/>
        <v>3035</v>
      </c>
      <c r="AA142" s="68">
        <f t="shared" si="59"/>
        <v>-6.8387584505344191E-3</v>
      </c>
      <c r="AB142" s="68">
        <f t="shared" si="60"/>
        <v>1.1493545592403686E-2</v>
      </c>
      <c r="AC142" s="68">
        <f t="shared" si="61"/>
        <v>4.0608758448719515E-2</v>
      </c>
      <c r="AD142" s="68"/>
      <c r="AE142" s="68">
        <f t="shared" si="62"/>
        <v>3.2981425254928953E-4</v>
      </c>
      <c r="AF142">
        <f t="shared" si="63"/>
        <v>6.288521285450091E-2</v>
      </c>
      <c r="AG142" s="92"/>
      <c r="AH142">
        <f t="shared" si="64"/>
        <v>2.2276454405781399E-2</v>
      </c>
      <c r="AI142">
        <f t="shared" si="65"/>
        <v>0.99928994047912167</v>
      </c>
      <c r="AJ142">
        <f t="shared" si="66"/>
        <v>0.99983937567766235</v>
      </c>
      <c r="AK142">
        <f t="shared" si="67"/>
        <v>-1.3576195809060479E-4</v>
      </c>
      <c r="AL142">
        <f t="shared" si="68"/>
        <v>-2.9526747054696445</v>
      </c>
      <c r="AM142">
        <f t="shared" si="69"/>
        <v>-10.555101549184789</v>
      </c>
      <c r="AN142" s="68">
        <f t="shared" si="99"/>
        <v>-9.2357242024569448</v>
      </c>
      <c r="AO142" s="68">
        <f t="shared" si="99"/>
        <v>-9.2357242024569448</v>
      </c>
      <c r="AP142" s="68">
        <f t="shared" si="99"/>
        <v>-9.2357242024569448</v>
      </c>
      <c r="AQ142" s="68">
        <f t="shared" si="99"/>
        <v>-9.2357242024569448</v>
      </c>
      <c r="AR142" s="68">
        <f t="shared" si="99"/>
        <v>-9.2357242024569928</v>
      </c>
      <c r="AS142" s="68">
        <f t="shared" si="99"/>
        <v>-9.2357242023884503</v>
      </c>
      <c r="AT142" s="68">
        <f t="shared" si="99"/>
        <v>-9.2357242989207275</v>
      </c>
      <c r="AU142" s="68">
        <f t="shared" si="70"/>
        <v>-9.2355883440667856</v>
      </c>
      <c r="AW142">
        <v>18000</v>
      </c>
      <c r="AX142">
        <f t="shared" si="83"/>
        <v>2.7786146418179593E-2</v>
      </c>
      <c r="AY142">
        <f t="shared" si="84"/>
        <v>4.9811520479380089E-2</v>
      </c>
      <c r="AZ142">
        <f t="shared" si="85"/>
        <v>-2.2025374061200496E-2</v>
      </c>
      <c r="BA142">
        <f t="shared" si="86"/>
        <v>1.0006856342663759</v>
      </c>
      <c r="BB142">
        <f t="shared" si="87"/>
        <v>-0.98853309847765647</v>
      </c>
      <c r="BC142">
        <f t="shared" si="88"/>
        <v>0.32257849048773146</v>
      </c>
      <c r="BD142">
        <f t="shared" si="89"/>
        <v>0.16270255823255</v>
      </c>
      <c r="BE142">
        <f t="shared" si="90"/>
        <v>0.32234939333267271</v>
      </c>
      <c r="BF142">
        <f t="shared" si="91"/>
        <v>0.32234939333267271</v>
      </c>
      <c r="BG142">
        <f t="shared" si="92"/>
        <v>0.32234939333267271</v>
      </c>
      <c r="BH142">
        <f t="shared" si="93"/>
        <v>0.32234939333267265</v>
      </c>
      <c r="BI142">
        <f t="shared" si="94"/>
        <v>0.32234939333259888</v>
      </c>
      <c r="BJ142">
        <f t="shared" si="95"/>
        <v>0.32234939322499173</v>
      </c>
      <c r="BK142">
        <f t="shared" si="96"/>
        <v>0.32234923629166073</v>
      </c>
      <c r="BL142">
        <f t="shared" si="97"/>
        <v>0.32212037475098687</v>
      </c>
    </row>
    <row r="143" spans="1:64" ht="12.95" customHeight="1">
      <c r="A143" s="95" t="s">
        <v>2506</v>
      </c>
      <c r="B143" s="29" t="s">
        <v>2053</v>
      </c>
      <c r="C143" s="95">
        <v>28107.42</v>
      </c>
      <c r="D143" s="95" t="s">
        <v>2084</v>
      </c>
      <c r="E143" s="12">
        <f t="shared" si="55"/>
        <v>3043.0232421066262</v>
      </c>
      <c r="F143">
        <f t="shared" si="56"/>
        <v>3043</v>
      </c>
      <c r="G143">
        <f t="shared" si="76"/>
        <v>3.1545999998343177E-2</v>
      </c>
      <c r="H143">
        <f t="shared" si="77"/>
        <v>3.1545999998343177E-2</v>
      </c>
      <c r="O143">
        <f t="shared" ca="1" si="82"/>
        <v>-8.3284684808202572E-2</v>
      </c>
      <c r="P143">
        <f t="shared" si="57"/>
        <v>-2.9159165681585129E-2</v>
      </c>
      <c r="Q143" s="2">
        <f t="shared" si="71"/>
        <v>13088.919999999998</v>
      </c>
      <c r="S143" s="114">
        <f t="shared" si="78"/>
        <v>0.2</v>
      </c>
      <c r="Z143">
        <f t="shared" si="58"/>
        <v>3043</v>
      </c>
      <c r="AA143" s="68">
        <f t="shared" si="59"/>
        <v>-6.8850558969329907E-3</v>
      </c>
      <c r="AB143" s="68">
        <f t="shared" si="60"/>
        <v>9.2718902136910385E-3</v>
      </c>
      <c r="AC143" s="68">
        <f t="shared" si="61"/>
        <v>3.8431055895276164E-2</v>
      </c>
      <c r="AD143" s="68"/>
      <c r="AE143" s="68">
        <f t="shared" si="62"/>
        <v>2.9538921144516819E-4</v>
      </c>
      <c r="AF143">
        <f t="shared" si="63"/>
        <v>6.0705165679928307E-2</v>
      </c>
      <c r="AG143" s="92"/>
      <c r="AH143">
        <f t="shared" si="64"/>
        <v>2.2274109784652139E-2</v>
      </c>
      <c r="AI143">
        <f t="shared" si="65"/>
        <v>0.99929064239200405</v>
      </c>
      <c r="AJ143">
        <f t="shared" si="66"/>
        <v>0.99973491864295339</v>
      </c>
      <c r="AK143">
        <f t="shared" si="67"/>
        <v>-1.3938298473193208E-4</v>
      </c>
      <c r="AL143">
        <f t="shared" si="68"/>
        <v>-2.9475725847292931</v>
      </c>
      <c r="AM143">
        <f t="shared" si="69"/>
        <v>-10.275855005076684</v>
      </c>
      <c r="AN143" s="68">
        <f t="shared" si="99"/>
        <v>-9.230618459452419</v>
      </c>
      <c r="AO143" s="68">
        <f t="shared" si="99"/>
        <v>-9.230618459452419</v>
      </c>
      <c r="AP143" s="68">
        <f t="shared" si="99"/>
        <v>-9.230618459452419</v>
      </c>
      <c r="AQ143" s="68">
        <f t="shared" si="99"/>
        <v>-9.230618459452419</v>
      </c>
      <c r="AR143" s="68">
        <f t="shared" si="99"/>
        <v>-9.2306184594524687</v>
      </c>
      <c r="AS143" s="68">
        <f t="shared" si="99"/>
        <v>-9.2306184593822387</v>
      </c>
      <c r="AT143" s="68">
        <f t="shared" si="99"/>
        <v>-9.2306185583908906</v>
      </c>
      <c r="AU143" s="68">
        <f t="shared" si="70"/>
        <v>-9.2304789775615692</v>
      </c>
      <c r="AW143">
        <v>18200</v>
      </c>
      <c r="AX143">
        <f t="shared" si="83"/>
        <v>3.1632453373543715E-2</v>
      </c>
      <c r="AY143">
        <f t="shared" si="84"/>
        <v>5.3049926122902796E-2</v>
      </c>
      <c r="AZ143">
        <f t="shared" si="85"/>
        <v>-2.1417472749359082E-2</v>
      </c>
      <c r="BA143">
        <f t="shared" si="86"/>
        <v>1.0006508005898918</v>
      </c>
      <c r="BB143">
        <f t="shared" si="87"/>
        <v>-0.96119640522439842</v>
      </c>
      <c r="BC143">
        <f t="shared" si="88"/>
        <v>0.45048375203587521</v>
      </c>
      <c r="BD143">
        <f t="shared" si="89"/>
        <v>0.22912993074061741</v>
      </c>
      <c r="BE143">
        <f t="shared" si="90"/>
        <v>0.45016909348657941</v>
      </c>
      <c r="BF143">
        <f t="shared" si="91"/>
        <v>0.45016909348657941</v>
      </c>
      <c r="BG143">
        <f t="shared" si="92"/>
        <v>0.45016909348657941</v>
      </c>
      <c r="BH143">
        <f t="shared" si="93"/>
        <v>0.45016909348657935</v>
      </c>
      <c r="BI143">
        <f t="shared" si="94"/>
        <v>0.45016909348649264</v>
      </c>
      <c r="BJ143">
        <f t="shared" si="95"/>
        <v>0.45016909335330119</v>
      </c>
      <c r="BK143">
        <f t="shared" si="96"/>
        <v>0.45016888872657779</v>
      </c>
      <c r="BL143">
        <f t="shared" si="97"/>
        <v>0.44985453738136161</v>
      </c>
    </row>
    <row r="144" spans="1:64" ht="12.95" customHeight="1">
      <c r="A144" s="95" t="s">
        <v>2506</v>
      </c>
      <c r="B144" s="29" t="s">
        <v>2053</v>
      </c>
      <c r="C144" s="95">
        <v>28122.350999999999</v>
      </c>
      <c r="D144" s="95" t="s">
        <v>2084</v>
      </c>
      <c r="E144" s="12">
        <f t="shared" si="55"/>
        <v>3054.0239361427784</v>
      </c>
      <c r="F144">
        <f t="shared" si="56"/>
        <v>3054</v>
      </c>
      <c r="G144">
        <f t="shared" si="76"/>
        <v>3.2487999997101724E-2</v>
      </c>
      <c r="H144">
        <f t="shared" si="77"/>
        <v>3.2487999997101724E-2</v>
      </c>
      <c r="O144">
        <f t="shared" ca="1" si="82"/>
        <v>-8.3209070711293201E-2</v>
      </c>
      <c r="P144">
        <f t="shared" si="57"/>
        <v>-2.9219450348185634E-2</v>
      </c>
      <c r="Q144" s="2">
        <f t="shared" si="71"/>
        <v>13103.850999999999</v>
      </c>
      <c r="S144" s="114">
        <f t="shared" si="78"/>
        <v>0.2</v>
      </c>
      <c r="Z144">
        <f t="shared" si="58"/>
        <v>3054</v>
      </c>
      <c r="AA144" s="68">
        <f t="shared" si="59"/>
        <v>-6.9495125053811585E-3</v>
      </c>
      <c r="AB144" s="68">
        <f t="shared" si="60"/>
        <v>1.0218062154297249E-2</v>
      </c>
      <c r="AC144" s="68">
        <f t="shared" si="61"/>
        <v>3.9437512502482883E-2</v>
      </c>
      <c r="AD144" s="68"/>
      <c r="AE144" s="68">
        <f t="shared" si="62"/>
        <v>3.1106347847669873E-4</v>
      </c>
      <c r="AF144">
        <f t="shared" si="63"/>
        <v>6.1707450345287358E-2</v>
      </c>
      <c r="AG144" s="92"/>
      <c r="AH144">
        <f t="shared" si="64"/>
        <v>2.2269937842804476E-2</v>
      </c>
      <c r="AI144">
        <f t="shared" si="65"/>
        <v>0.99929163767114648</v>
      </c>
      <c r="AJ144">
        <f t="shared" si="66"/>
        <v>0.99954879711324673</v>
      </c>
      <c r="AK144">
        <f t="shared" si="67"/>
        <v>-1.443559611372994E-4</v>
      </c>
      <c r="AL144">
        <f t="shared" si="68"/>
        <v>-2.94055715681555</v>
      </c>
      <c r="AM144">
        <f t="shared" si="69"/>
        <v>-9.9149633368885066</v>
      </c>
      <c r="AN144" s="68">
        <f t="shared" si="99"/>
        <v>-9.2235980568690987</v>
      </c>
      <c r="AO144" s="68">
        <f t="shared" si="99"/>
        <v>-9.2235980568690987</v>
      </c>
      <c r="AP144" s="68">
        <f t="shared" si="99"/>
        <v>-9.2235980568690987</v>
      </c>
      <c r="AQ144" s="68">
        <f t="shared" si="99"/>
        <v>-9.2235980568690987</v>
      </c>
      <c r="AR144" s="68">
        <f t="shared" si="99"/>
        <v>-9.2235980568691502</v>
      </c>
      <c r="AS144" s="68">
        <f t="shared" si="99"/>
        <v>-9.223598056796618</v>
      </c>
      <c r="AT144" s="68">
        <f t="shared" si="99"/>
        <v>-9.2235981591933633</v>
      </c>
      <c r="AU144" s="68">
        <f t="shared" si="70"/>
        <v>-9.2234535986168993</v>
      </c>
      <c r="AW144">
        <v>18400</v>
      </c>
      <c r="AX144">
        <f t="shared" si="83"/>
        <v>3.5885750361017044E-2</v>
      </c>
      <c r="AY144">
        <f t="shared" si="84"/>
        <v>5.6345927228549558E-2</v>
      </c>
      <c r="AZ144">
        <f t="shared" si="85"/>
        <v>-2.0460176867532518E-2</v>
      </c>
      <c r="BA144">
        <f t="shared" si="86"/>
        <v>1.0006053385433691</v>
      </c>
      <c r="BB144">
        <f t="shared" si="87"/>
        <v>-0.91816027169404624</v>
      </c>
      <c r="BC144">
        <f t="shared" si="88"/>
        <v>0.57837873633487336</v>
      </c>
      <c r="BD144">
        <f t="shared" si="89"/>
        <v>0.29753018112868757</v>
      </c>
      <c r="BE144">
        <f t="shared" si="90"/>
        <v>0.57798365834566379</v>
      </c>
      <c r="BF144">
        <f t="shared" si="91"/>
        <v>0.57798365834566379</v>
      </c>
      <c r="BG144">
        <f t="shared" si="92"/>
        <v>0.57798365834566379</v>
      </c>
      <c r="BH144">
        <f t="shared" si="93"/>
        <v>0.57798365834566368</v>
      </c>
      <c r="BI144">
        <f t="shared" si="94"/>
        <v>0.57798365834557608</v>
      </c>
      <c r="BJ144">
        <f t="shared" si="95"/>
        <v>0.57798365820084396</v>
      </c>
      <c r="BK144">
        <f t="shared" si="96"/>
        <v>0.57798341916971452</v>
      </c>
      <c r="BL144">
        <f t="shared" si="97"/>
        <v>0.5775887000117359</v>
      </c>
    </row>
    <row r="145" spans="1:64" ht="12.95" customHeight="1">
      <c r="A145" s="95" t="s">
        <v>2506</v>
      </c>
      <c r="B145" s="29" t="s">
        <v>2053</v>
      </c>
      <c r="C145" s="95">
        <v>28126.424999999999</v>
      </c>
      <c r="D145" s="95" t="s">
        <v>2084</v>
      </c>
      <c r="E145" s="12">
        <f t="shared" si="55"/>
        <v>3057.0255319838666</v>
      </c>
      <c r="F145">
        <f t="shared" si="56"/>
        <v>3057</v>
      </c>
      <c r="G145">
        <f t="shared" si="76"/>
        <v>3.4653999999136431E-2</v>
      </c>
      <c r="H145">
        <f t="shared" si="77"/>
        <v>3.4653999999136431E-2</v>
      </c>
      <c r="O145">
        <f t="shared" ca="1" si="82"/>
        <v>-8.3188448684863373E-2</v>
      </c>
      <c r="P145">
        <f t="shared" si="57"/>
        <v>-2.9235861383277245E-2</v>
      </c>
      <c r="Q145" s="2">
        <f t="shared" si="71"/>
        <v>13107.924999999999</v>
      </c>
      <c r="S145" s="114">
        <f t="shared" si="78"/>
        <v>0.2</v>
      </c>
      <c r="Z145">
        <f t="shared" si="58"/>
        <v>3057</v>
      </c>
      <c r="AA145" s="68">
        <f t="shared" si="59"/>
        <v>-6.9672518449300225E-3</v>
      </c>
      <c r="AB145" s="68">
        <f t="shared" si="60"/>
        <v>1.2385390460789208E-2</v>
      </c>
      <c r="AC145" s="68">
        <f t="shared" si="61"/>
        <v>4.1621251844066454E-2</v>
      </c>
      <c r="AD145" s="68"/>
      <c r="AE145" s="68">
        <f t="shared" si="62"/>
        <v>3.4646572101344102E-4</v>
      </c>
      <c r="AF145">
        <f t="shared" si="63"/>
        <v>6.3889861382413676E-2</v>
      </c>
      <c r="AG145" s="92"/>
      <c r="AH145">
        <f t="shared" si="64"/>
        <v>2.2268609538347223E-2</v>
      </c>
      <c r="AI145">
        <f t="shared" si="65"/>
        <v>0.99929191516393623</v>
      </c>
      <c r="AJ145">
        <f t="shared" si="66"/>
        <v>0.99948949840407575</v>
      </c>
      <c r="AK145">
        <f t="shared" si="67"/>
        <v>-1.457110064173664E-4</v>
      </c>
      <c r="AL145">
        <f t="shared" si="68"/>
        <v>-2.9386438558463945</v>
      </c>
      <c r="AM145">
        <f t="shared" si="69"/>
        <v>-9.8208543371734613</v>
      </c>
      <c r="AN145" s="68">
        <f t="shared" si="99"/>
        <v>-9.2216834003946229</v>
      </c>
      <c r="AO145" s="68">
        <f t="shared" si="99"/>
        <v>-9.2216834003946229</v>
      </c>
      <c r="AP145" s="68">
        <f t="shared" si="99"/>
        <v>-9.2216834003946229</v>
      </c>
      <c r="AQ145" s="68">
        <f t="shared" si="99"/>
        <v>-9.2216834003946211</v>
      </c>
      <c r="AR145" s="68">
        <f t="shared" si="99"/>
        <v>-9.2216834003946744</v>
      </c>
      <c r="AS145" s="68">
        <f t="shared" si="99"/>
        <v>-9.2216834003215187</v>
      </c>
      <c r="AT145" s="68">
        <f t="shared" si="99"/>
        <v>-9.2216835036388094</v>
      </c>
      <c r="AU145" s="68">
        <f t="shared" si="70"/>
        <v>-9.221537586177444</v>
      </c>
      <c r="AW145">
        <v>18600</v>
      </c>
      <c r="AX145">
        <f t="shared" si="83"/>
        <v>4.0530363777435782E-2</v>
      </c>
      <c r="AY145">
        <f t="shared" si="84"/>
        <v>5.9699523796320458E-2</v>
      </c>
      <c r="AZ145">
        <f t="shared" si="85"/>
        <v>-1.9169160018884673E-2</v>
      </c>
      <c r="BA145">
        <f t="shared" si="86"/>
        <v>1.0005499944400826</v>
      </c>
      <c r="BB145">
        <f t="shared" si="87"/>
        <v>-0.86013271531877689</v>
      </c>
      <c r="BC145">
        <f t="shared" si="88"/>
        <v>0.70626081879760416</v>
      </c>
      <c r="BD145">
        <f t="shared" si="89"/>
        <v>0.36858008810678006</v>
      </c>
      <c r="BE145">
        <f t="shared" si="90"/>
        <v>0.70579177617500855</v>
      </c>
      <c r="BF145">
        <f t="shared" si="91"/>
        <v>0.70579177617500855</v>
      </c>
      <c r="BG145">
        <f t="shared" si="92"/>
        <v>0.70579177617500855</v>
      </c>
      <c r="BH145">
        <f t="shared" si="93"/>
        <v>0.70579177617500843</v>
      </c>
      <c r="BI145">
        <f t="shared" si="94"/>
        <v>0.70579177617493039</v>
      </c>
      <c r="BJ145">
        <f t="shared" si="95"/>
        <v>0.70579177603302312</v>
      </c>
      <c r="BK145">
        <f t="shared" si="96"/>
        <v>0.70579151812046825</v>
      </c>
      <c r="BL145">
        <f t="shared" si="97"/>
        <v>0.70532286264211064</v>
      </c>
    </row>
    <row r="146" spans="1:64" ht="12.95" customHeight="1">
      <c r="A146" s="95" t="s">
        <v>2506</v>
      </c>
      <c r="B146" s="29" t="s">
        <v>2053</v>
      </c>
      <c r="C146" s="95">
        <v>28179.353999999999</v>
      </c>
      <c r="D146" s="95" t="s">
        <v>2084</v>
      </c>
      <c r="E146" s="12">
        <f t="shared" si="55"/>
        <v>3096.0219645496345</v>
      </c>
      <c r="F146">
        <f t="shared" si="56"/>
        <v>3096</v>
      </c>
      <c r="G146">
        <f t="shared" si="76"/>
        <v>2.9812000000674743E-2</v>
      </c>
      <c r="H146">
        <f t="shared" ref="H146:H177" si="100">$G146</f>
        <v>2.9812000000674743E-2</v>
      </c>
      <c r="O146">
        <f t="shared" ca="1" si="82"/>
        <v>-8.2920362341275602E-2</v>
      </c>
      <c r="P146">
        <f t="shared" si="57"/>
        <v>-2.9448025572381228E-2</v>
      </c>
      <c r="Q146" s="2">
        <f t="shared" si="71"/>
        <v>13160.853999999999</v>
      </c>
      <c r="S146" s="114">
        <f t="shared" ref="S146:S177" si="101">S$14</f>
        <v>0.2</v>
      </c>
      <c r="Z146">
        <f t="shared" si="58"/>
        <v>3096</v>
      </c>
      <c r="AA146" s="68">
        <f t="shared" si="59"/>
        <v>-7.2041106309656093E-3</v>
      </c>
      <c r="AB146" s="68">
        <f t="shared" si="60"/>
        <v>7.5680850592591241E-3</v>
      </c>
      <c r="AC146" s="68">
        <f t="shared" si="61"/>
        <v>3.7016110631640356E-2</v>
      </c>
      <c r="AD146" s="68"/>
      <c r="AE146" s="68">
        <f t="shared" si="62"/>
        <v>2.7403848925876766E-4</v>
      </c>
      <c r="AF146">
        <f t="shared" si="63"/>
        <v>5.9260025573055972E-2</v>
      </c>
      <c r="AG146" s="92"/>
      <c r="AH146">
        <f t="shared" si="64"/>
        <v>2.2243914941415619E-2</v>
      </c>
      <c r="AI146">
        <f t="shared" si="65"/>
        <v>0.99929575808504922</v>
      </c>
      <c r="AJ146">
        <f t="shared" si="66"/>
        <v>0.99838575134607976</v>
      </c>
      <c r="AK146">
        <f t="shared" si="67"/>
        <v>-1.6327632308752845E-4</v>
      </c>
      <c r="AL146">
        <f t="shared" si="68"/>
        <v>-2.9137708424897308</v>
      </c>
      <c r="AM146">
        <f t="shared" si="69"/>
        <v>-8.7407875266146817</v>
      </c>
      <c r="AN146" s="68">
        <f t="shared" si="99"/>
        <v>-9.1967928158119783</v>
      </c>
      <c r="AO146" s="68">
        <f t="shared" si="99"/>
        <v>-9.1967928158119783</v>
      </c>
      <c r="AP146" s="68">
        <f t="shared" si="99"/>
        <v>-9.1967928158119783</v>
      </c>
      <c r="AQ146" s="68">
        <f t="shared" si="99"/>
        <v>-9.1967928158119783</v>
      </c>
      <c r="AR146" s="68">
        <f t="shared" si="99"/>
        <v>-9.1967928158120351</v>
      </c>
      <c r="AS146" s="68">
        <f t="shared" si="99"/>
        <v>-9.1967928157309498</v>
      </c>
      <c r="AT146" s="68">
        <f t="shared" si="99"/>
        <v>-9.1967929308724727</v>
      </c>
      <c r="AU146" s="68">
        <f t="shared" si="70"/>
        <v>-9.1966294244645201</v>
      </c>
      <c r="AW146">
        <v>18800</v>
      </c>
      <c r="AX146">
        <f t="shared" si="83"/>
        <v>4.5545168354009596E-2</v>
      </c>
      <c r="AY146">
        <f t="shared" si="84"/>
        <v>6.3110715826215441E-2</v>
      </c>
      <c r="AZ146">
        <f t="shared" si="85"/>
        <v>-1.7565547472205848E-2</v>
      </c>
      <c r="BA146">
        <f t="shared" si="86"/>
        <v>1.0004856762745773</v>
      </c>
      <c r="BB146">
        <f t="shared" si="87"/>
        <v>-0.78806728431469797</v>
      </c>
      <c r="BC146">
        <f t="shared" si="88"/>
        <v>0.83412758695100497</v>
      </c>
      <c r="BD146">
        <f t="shared" si="89"/>
        <v>0.44305538248717818</v>
      </c>
      <c r="BE146">
        <f t="shared" si="90"/>
        <v>0.8335922410436053</v>
      </c>
      <c r="BF146">
        <f t="shared" si="91"/>
        <v>0.8335922410436053</v>
      </c>
      <c r="BG146">
        <f t="shared" si="92"/>
        <v>0.8335922410436053</v>
      </c>
      <c r="BH146">
        <f t="shared" si="93"/>
        <v>0.8335922410436053</v>
      </c>
      <c r="BI146">
        <f t="shared" si="94"/>
        <v>0.8335922410435439</v>
      </c>
      <c r="BJ146">
        <f t="shared" si="95"/>
        <v>0.83359224091717155</v>
      </c>
      <c r="BK146">
        <f t="shared" si="96"/>
        <v>0.83359198087196784</v>
      </c>
      <c r="BL146">
        <f t="shared" si="97"/>
        <v>0.83305702527248493</v>
      </c>
    </row>
    <row r="147" spans="1:64" ht="12.95" customHeight="1">
      <c r="A147" s="95" t="s">
        <v>2506</v>
      </c>
      <c r="B147" s="29" t="s">
        <v>2053</v>
      </c>
      <c r="C147" s="95">
        <v>28213.293000000001</v>
      </c>
      <c r="D147" s="95" t="s">
        <v>2084</v>
      </c>
      <c r="E147" s="12">
        <f t="shared" si="55"/>
        <v>3121.0271587692432</v>
      </c>
      <c r="F147">
        <f t="shared" si="56"/>
        <v>3121</v>
      </c>
      <c r="G147">
        <f t="shared" si="76"/>
        <v>3.6862000000837725E-2</v>
      </c>
      <c r="H147">
        <f t="shared" si="100"/>
        <v>3.6862000000837725E-2</v>
      </c>
      <c r="O147">
        <f t="shared" ca="1" si="82"/>
        <v>-8.2748512121027046E-2</v>
      </c>
      <c r="P147">
        <f t="shared" si="57"/>
        <v>-2.9582876348461816E-2</v>
      </c>
      <c r="Q147" s="2">
        <f t="shared" si="71"/>
        <v>13194.793000000001</v>
      </c>
      <c r="S147" s="114">
        <f t="shared" si="101"/>
        <v>0.2</v>
      </c>
      <c r="Z147">
        <f t="shared" si="58"/>
        <v>3121</v>
      </c>
      <c r="AA147" s="68">
        <f t="shared" si="59"/>
        <v>-7.3620407063418776E-3</v>
      </c>
      <c r="AB147" s="68">
        <f t="shared" si="60"/>
        <v>1.4641164358717786E-2</v>
      </c>
      <c r="AC147" s="68">
        <f t="shared" si="61"/>
        <v>4.4224040707179613E-2</v>
      </c>
      <c r="AD147" s="68"/>
      <c r="AE147" s="68">
        <f t="shared" si="62"/>
        <v>3.9115315529405565E-4</v>
      </c>
      <c r="AF147">
        <f t="shared" si="63"/>
        <v>6.6444876349299548E-2</v>
      </c>
      <c r="AG147" s="92"/>
      <c r="AH147">
        <f t="shared" si="64"/>
        <v>2.2220835642119938E-2</v>
      </c>
      <c r="AI147">
        <f t="shared" si="65"/>
        <v>0.99929845082369551</v>
      </c>
      <c r="AJ147">
        <f t="shared" si="66"/>
        <v>0.99735329669325556</v>
      </c>
      <c r="AK147">
        <f t="shared" si="67"/>
        <v>-1.7448376910513767E-4</v>
      </c>
      <c r="AL147">
        <f t="shared" si="68"/>
        <v>-2.8978264981919208</v>
      </c>
      <c r="AM147">
        <f t="shared" si="69"/>
        <v>-8.1639164312771584</v>
      </c>
      <c r="AN147" s="68">
        <f t="shared" si="99"/>
        <v>-9.1808372603540835</v>
      </c>
      <c r="AO147" s="68">
        <f t="shared" si="99"/>
        <v>-9.1808372603540835</v>
      </c>
      <c r="AP147" s="68">
        <f t="shared" si="99"/>
        <v>-9.1808372603540835</v>
      </c>
      <c r="AQ147" s="68">
        <f t="shared" si="99"/>
        <v>-9.1808372603540835</v>
      </c>
      <c r="AR147" s="68">
        <f t="shared" si="99"/>
        <v>-9.1808372603541439</v>
      </c>
      <c r="AS147" s="68">
        <f t="shared" si="99"/>
        <v>-9.1808372602681558</v>
      </c>
      <c r="AT147" s="68">
        <f t="shared" si="99"/>
        <v>-9.1808373828409504</v>
      </c>
      <c r="AU147" s="68">
        <f t="shared" si="70"/>
        <v>-9.1806626541357232</v>
      </c>
      <c r="AW147">
        <v>19000</v>
      </c>
      <c r="AX147">
        <f t="shared" si="83"/>
        <v>5.0903937203706465E-2</v>
      </c>
      <c r="AY147">
        <f t="shared" si="84"/>
        <v>6.6579503318234534E-2</v>
      </c>
      <c r="AZ147">
        <f t="shared" si="85"/>
        <v>-1.5675566114528073E-2</v>
      </c>
      <c r="BA147">
        <f t="shared" si="86"/>
        <v>1.0004134385222221</v>
      </c>
      <c r="BB147">
        <f t="shared" si="87"/>
        <v>-0.70314699550439619</v>
      </c>
      <c r="BC147">
        <f t="shared" si="88"/>
        <v>0.96197687989264258</v>
      </c>
      <c r="BD147">
        <f t="shared" si="89"/>
        <v>0.52186783384887814</v>
      </c>
      <c r="BE147">
        <f t="shared" si="90"/>
        <v>0.96138397253290786</v>
      </c>
      <c r="BF147">
        <f t="shared" si="91"/>
        <v>0.96138397253290786</v>
      </c>
      <c r="BG147">
        <f t="shared" si="92"/>
        <v>0.96138397253290786</v>
      </c>
      <c r="BH147">
        <f t="shared" si="93"/>
        <v>0.96138397253290786</v>
      </c>
      <c r="BI147">
        <f t="shared" si="94"/>
        <v>0.96138397253286578</v>
      </c>
      <c r="BJ147">
        <f t="shared" si="95"/>
        <v>0.96138397243136686</v>
      </c>
      <c r="BK147">
        <f t="shared" si="96"/>
        <v>0.96138372714038345</v>
      </c>
      <c r="BL147">
        <f t="shared" si="97"/>
        <v>0.96079118790285967</v>
      </c>
    </row>
    <row r="148" spans="1:64" ht="12.95" customHeight="1">
      <c r="A148" s="95" t="s">
        <v>2506</v>
      </c>
      <c r="B148" s="29" t="s">
        <v>2053</v>
      </c>
      <c r="C148" s="95">
        <v>28247.22</v>
      </c>
      <c r="D148" s="95" t="s">
        <v>2084</v>
      </c>
      <c r="E148" s="12">
        <f t="shared" si="55"/>
        <v>3146.0235117639868</v>
      </c>
      <c r="F148">
        <f t="shared" si="56"/>
        <v>3146</v>
      </c>
      <c r="G148">
        <f t="shared" si="76"/>
        <v>3.1911999998555984E-2</v>
      </c>
      <c r="H148">
        <f t="shared" si="100"/>
        <v>3.1911999998555984E-2</v>
      </c>
      <c r="O148">
        <f t="shared" ca="1" si="82"/>
        <v>-8.2576661900778475E-2</v>
      </c>
      <c r="P148">
        <f t="shared" si="57"/>
        <v>-2.9716827195446705E-2</v>
      </c>
      <c r="Q148" s="2">
        <f t="shared" si="71"/>
        <v>13228.720000000001</v>
      </c>
      <c r="S148" s="114">
        <f t="shared" si="101"/>
        <v>0.2</v>
      </c>
      <c r="Z148">
        <f t="shared" si="58"/>
        <v>3146</v>
      </c>
      <c r="AA148" s="68">
        <f t="shared" si="59"/>
        <v>-7.5247277952600715E-3</v>
      </c>
      <c r="AB148" s="68">
        <f t="shared" si="60"/>
        <v>9.7199005983693507E-3</v>
      </c>
      <c r="AC148" s="68">
        <f t="shared" si="61"/>
        <v>3.9436727793816052E-2</v>
      </c>
      <c r="AD148" s="68"/>
      <c r="AE148" s="68">
        <f t="shared" si="62"/>
        <v>3.1105109981670884E-4</v>
      </c>
      <c r="AF148">
        <f t="shared" si="63"/>
        <v>6.1628827194002686E-2</v>
      </c>
      <c r="AG148" s="92"/>
      <c r="AH148">
        <f t="shared" si="64"/>
        <v>2.2192099400186634E-2</v>
      </c>
      <c r="AI148">
        <f t="shared" si="65"/>
        <v>0.99930132192436005</v>
      </c>
      <c r="AJ148">
        <f t="shared" si="66"/>
        <v>0.99606729028173635</v>
      </c>
      <c r="AK148">
        <f t="shared" si="67"/>
        <v>-1.8564692045559353E-4</v>
      </c>
      <c r="AL148">
        <f t="shared" si="68"/>
        <v>-2.8818820651179462</v>
      </c>
      <c r="AM148">
        <f t="shared" si="69"/>
        <v>-7.6575458695214174</v>
      </c>
      <c r="AN148" s="68">
        <f t="shared" si="99"/>
        <v>-9.1648816604769578</v>
      </c>
      <c r="AO148" s="68">
        <f t="shared" si="99"/>
        <v>-9.1648816604769578</v>
      </c>
      <c r="AP148" s="68">
        <f t="shared" si="99"/>
        <v>-9.1648816604769578</v>
      </c>
      <c r="AQ148" s="68">
        <f t="shared" si="99"/>
        <v>-9.1648816604769578</v>
      </c>
      <c r="AR148" s="68">
        <f t="shared" si="99"/>
        <v>-9.16488166047702</v>
      </c>
      <c r="AS148" s="68">
        <f t="shared" si="99"/>
        <v>-9.1648816603862819</v>
      </c>
      <c r="AT148" s="68">
        <f t="shared" si="99"/>
        <v>-9.1648817902654294</v>
      </c>
      <c r="AU148" s="68">
        <f t="shared" si="70"/>
        <v>-9.1646958838069263</v>
      </c>
      <c r="AW148">
        <v>19200</v>
      </c>
      <c r="AX148">
        <f t="shared" si="83"/>
        <v>5.6575775525574884E-2</v>
      </c>
      <c r="AY148">
        <f t="shared" si="84"/>
        <v>7.010588627237771E-2</v>
      </c>
      <c r="AZ148">
        <f t="shared" si="85"/>
        <v>-1.3530110746802829E-2</v>
      </c>
      <c r="BA148">
        <f t="shared" si="86"/>
        <v>1.0003344645355612</v>
      </c>
      <c r="BB148">
        <f t="shared" si="87"/>
        <v>-0.60676448565879815</v>
      </c>
      <c r="BC148">
        <f t="shared" si="88"/>
        <v>1.0898068235151726</v>
      </c>
      <c r="BD148">
        <f t="shared" si="89"/>
        <v>0.60611461102617614</v>
      </c>
      <c r="BE148">
        <f t="shared" si="90"/>
        <v>1.0891660333471282</v>
      </c>
      <c r="BF148">
        <f t="shared" si="91"/>
        <v>1.0891660333471282</v>
      </c>
      <c r="BG148">
        <f t="shared" si="92"/>
        <v>1.0891660333471282</v>
      </c>
      <c r="BH148">
        <f t="shared" si="93"/>
        <v>1.0891660333471282</v>
      </c>
      <c r="BI148">
        <f t="shared" si="94"/>
        <v>1.089166033347104</v>
      </c>
      <c r="BJ148">
        <f t="shared" si="95"/>
        <v>1.0891660332752371</v>
      </c>
      <c r="BK148">
        <f t="shared" si="96"/>
        <v>1.0891658186668991</v>
      </c>
      <c r="BL148">
        <f t="shared" si="97"/>
        <v>1.088525350533234</v>
      </c>
    </row>
    <row r="149" spans="1:64" ht="12.95" customHeight="1">
      <c r="A149" s="95" t="s">
        <v>2523</v>
      </c>
      <c r="B149" s="29" t="s">
        <v>2053</v>
      </c>
      <c r="C149" s="95">
        <v>28426.383000000002</v>
      </c>
      <c r="D149" s="95" t="s">
        <v>2084</v>
      </c>
      <c r="E149" s="12">
        <f t="shared" ref="E149:E212" si="102">+(C149-C$7)/C$8</f>
        <v>3278.0252092791607</v>
      </c>
      <c r="F149">
        <f t="shared" ref="F149:F212" si="103">ROUND(2*E149,0)/2</f>
        <v>3278</v>
      </c>
      <c r="G149">
        <f t="shared" si="76"/>
        <v>3.4216000000014901E-2</v>
      </c>
      <c r="H149">
        <f t="shared" si="100"/>
        <v>3.4216000000014901E-2</v>
      </c>
      <c r="O149">
        <f t="shared" ca="1" si="82"/>
        <v>-8.1669292737866023E-2</v>
      </c>
      <c r="P149">
        <f t="shared" ref="P149:P212" si="104">+D$11+D$12*F149+D$13*F149^2</f>
        <v>-3.0409167563063701E-2</v>
      </c>
      <c r="Q149" s="2">
        <f t="shared" si="71"/>
        <v>13407.883000000002</v>
      </c>
      <c r="S149" s="114">
        <f t="shared" si="101"/>
        <v>0.2</v>
      </c>
      <c r="Z149">
        <f t="shared" ref="Z149:Z212" si="105">F149</f>
        <v>3278</v>
      </c>
      <c r="AA149" s="68">
        <f t="shared" ref="AA149:AA212" si="106">AB$3+AB$4*Z149+AB$5*Z149^2+AH149</f>
        <v>-8.4622292647957668E-3</v>
      </c>
      <c r="AB149" s="68">
        <f t="shared" ref="AB149:AB212" si="107">G149-AH149</f>
        <v>1.2269061701746967E-2</v>
      </c>
      <c r="AC149" s="68">
        <f t="shared" ref="AC149:AC212" si="108">+G149-P149-AH149</f>
        <v>4.2678229264810658E-2</v>
      </c>
      <c r="AD149" s="68"/>
      <c r="AE149" s="68">
        <f t="shared" ref="AE149:AE212" si="109">+(G149-AA149)^2*S149</f>
        <v>3.6428625063594843E-4</v>
      </c>
      <c r="AF149">
        <f t="shared" ref="AF149:AF212" si="110">G149-P149</f>
        <v>6.4625167563078595E-2</v>
      </c>
      <c r="AG149" s="92"/>
      <c r="AH149">
        <f t="shared" ref="AH149:AH212" si="111">$AB$6*($AB$11/AI149*AJ149+$AB$12)</f>
        <v>2.1946938298267934E-2</v>
      </c>
      <c r="AI149">
        <f t="shared" ref="AI149:AI212" si="112">1+$AB$7*COS(AL149)</f>
        <v>0.99931940730612356</v>
      </c>
      <c r="AJ149">
        <f t="shared" ref="AJ149:AJ212" si="113">SIN(AL149+RADIANS($AB$9))</f>
        <v>0.98508920357197616</v>
      </c>
      <c r="AK149">
        <f t="shared" ref="AK149:AK212" si="114">$AB$7*SIN(AL149)</f>
        <v>-2.4374047160167979E-4</v>
      </c>
      <c r="AL149">
        <f t="shared" ref="AL149:AL212" si="115">2*ATAN(AM149)</f>
        <v>-2.7976937591746118</v>
      </c>
      <c r="AM149">
        <f t="shared" ref="AM149:AM212" si="116">SQRT((1+$AB$7)/(1-$AB$7))*TAN(AN149/2)</f>
        <v>-5.7582330006081452</v>
      </c>
      <c r="AN149" s="68">
        <f t="shared" si="99"/>
        <v>-9.0806352428797101</v>
      </c>
      <c r="AO149" s="68">
        <f t="shared" si="99"/>
        <v>-9.0806352428797101</v>
      </c>
      <c r="AP149" s="68">
        <f t="shared" si="99"/>
        <v>-9.0806352428797101</v>
      </c>
      <c r="AQ149" s="68">
        <f t="shared" si="99"/>
        <v>-9.0806352428797101</v>
      </c>
      <c r="AR149" s="68">
        <f t="shared" si="99"/>
        <v>-9.0806352428797865</v>
      </c>
      <c r="AS149" s="68">
        <f t="shared" si="99"/>
        <v>-9.0806352427667552</v>
      </c>
      <c r="AT149" s="68">
        <f t="shared" si="99"/>
        <v>-9.080635408858873</v>
      </c>
      <c r="AU149" s="68">
        <f t="shared" ref="AU149:AU212" si="117">RADIANS($AB$9)+$AB$18*(F149-AB$15)</f>
        <v>-9.0803913364708801</v>
      </c>
      <c r="AW149">
        <v>19400</v>
      </c>
      <c r="AX149">
        <f t="shared" si="83"/>
        <v>6.2525630483873273E-2</v>
      </c>
      <c r="AY149">
        <f t="shared" si="84"/>
        <v>7.3689864688645024E-2</v>
      </c>
      <c r="AZ149">
        <f t="shared" si="85"/>
        <v>-1.1164234204771755E-2</v>
      </c>
      <c r="BA149">
        <f t="shared" si="86"/>
        <v>1.0002500468518749</v>
      </c>
      <c r="BB149">
        <f t="shared" si="87"/>
        <v>-0.50049873723114224</v>
      </c>
      <c r="BC149">
        <f t="shared" si="88"/>
        <v>1.2176158609239469</v>
      </c>
      <c r="BD149">
        <f t="shared" si="89"/>
        <v>0.69714595785331746</v>
      </c>
      <c r="BE149">
        <f t="shared" si="90"/>
        <v>1.2169376445380098</v>
      </c>
      <c r="BF149">
        <f t="shared" si="91"/>
        <v>1.2169376445380098</v>
      </c>
      <c r="BG149">
        <f t="shared" si="92"/>
        <v>1.2169376445380098</v>
      </c>
      <c r="BH149">
        <f t="shared" si="93"/>
        <v>1.2169376445380098</v>
      </c>
      <c r="BI149">
        <f t="shared" si="94"/>
        <v>1.2169376445379991</v>
      </c>
      <c r="BJ149">
        <f t="shared" si="95"/>
        <v>1.2169376444954154</v>
      </c>
      <c r="BK149">
        <f t="shared" si="96"/>
        <v>1.2169374745055588</v>
      </c>
      <c r="BL149">
        <f t="shared" si="97"/>
        <v>1.2162595131636087</v>
      </c>
    </row>
    <row r="150" spans="1:64" ht="12.95" customHeight="1">
      <c r="A150" s="95" t="s">
        <v>2523</v>
      </c>
      <c r="B150" s="29" t="s">
        <v>2053</v>
      </c>
      <c r="C150" s="95">
        <v>28430.453000000001</v>
      </c>
      <c r="D150" s="95" t="s">
        <v>2084</v>
      </c>
      <c r="E150" s="12">
        <f t="shared" si="102"/>
        <v>3281.0238580452942</v>
      </c>
      <c r="F150">
        <f t="shared" si="103"/>
        <v>3281</v>
      </c>
      <c r="G150">
        <f t="shared" si="76"/>
        <v>3.2382000001234701E-2</v>
      </c>
      <c r="H150">
        <f t="shared" si="100"/>
        <v>3.2382000001234701E-2</v>
      </c>
      <c r="O150">
        <f t="shared" ca="1" si="82"/>
        <v>-8.1648670711436208E-2</v>
      </c>
      <c r="P150">
        <f t="shared" si="104"/>
        <v>-3.0424610994391629E-2</v>
      </c>
      <c r="Q150" s="2">
        <f t="shared" si="71"/>
        <v>13411.953000000001</v>
      </c>
      <c r="S150" s="114">
        <f t="shared" si="101"/>
        <v>0.2</v>
      </c>
      <c r="Z150">
        <f t="shared" si="105"/>
        <v>3281</v>
      </c>
      <c r="AA150" s="68">
        <f t="shared" si="106"/>
        <v>-8.4850625653115179E-3</v>
      </c>
      <c r="AB150" s="68">
        <f t="shared" si="107"/>
        <v>1.0442451572154589E-2</v>
      </c>
      <c r="AC150" s="68">
        <f t="shared" si="108"/>
        <v>4.0867062566546222E-2</v>
      </c>
      <c r="AD150" s="68"/>
      <c r="AE150" s="68">
        <f t="shared" si="109"/>
        <v>3.340233605636007E-4</v>
      </c>
      <c r="AF150">
        <f t="shared" si="110"/>
        <v>6.280661099562633E-2</v>
      </c>
      <c r="AG150" s="92"/>
      <c r="AH150">
        <f t="shared" si="111"/>
        <v>2.1939548429080111E-2</v>
      </c>
      <c r="AI150">
        <f t="shared" si="112"/>
        <v>0.99931987492659613</v>
      </c>
      <c r="AJ150">
        <f t="shared" si="113"/>
        <v>0.98475820950998405</v>
      </c>
      <c r="AK150">
        <f t="shared" si="114"/>
        <v>-2.450422759074456E-4</v>
      </c>
      <c r="AL150">
        <f t="shared" si="115"/>
        <v>-2.7957803515012558</v>
      </c>
      <c r="AM150">
        <f t="shared" si="116"/>
        <v>-5.7257336575588047</v>
      </c>
      <c r="AN150" s="68">
        <f t="shared" si="99"/>
        <v>-9.0787205330160798</v>
      </c>
      <c r="AO150" s="68">
        <f t="shared" si="99"/>
        <v>-9.0787205330160798</v>
      </c>
      <c r="AP150" s="68">
        <f t="shared" si="99"/>
        <v>-9.0787205330160798</v>
      </c>
      <c r="AQ150" s="68">
        <f t="shared" si="99"/>
        <v>-9.0787205330160798</v>
      </c>
      <c r="AR150" s="68">
        <f t="shared" si="99"/>
        <v>-9.0787205330161562</v>
      </c>
      <c r="AS150" s="68">
        <f t="shared" si="99"/>
        <v>-9.078720532902679</v>
      </c>
      <c r="AT150" s="68">
        <f t="shared" si="99"/>
        <v>-9.07872069976675</v>
      </c>
      <c r="AU150" s="68">
        <f t="shared" si="117"/>
        <v>-9.0784753240314249</v>
      </c>
      <c r="AW150">
        <v>19600</v>
      </c>
      <c r="AX150">
        <f t="shared" si="83"/>
        <v>6.8714868531789569E-2</v>
      </c>
      <c r="AY150">
        <f t="shared" si="84"/>
        <v>7.733143856703642E-2</v>
      </c>
      <c r="AZ150">
        <f t="shared" si="85"/>
        <v>-8.6165700352468459E-3</v>
      </c>
      <c r="BA150">
        <f t="shared" si="86"/>
        <v>1.0001615657596066</v>
      </c>
      <c r="BB150">
        <f t="shared" si="87"/>
        <v>-0.3860887957381357</v>
      </c>
      <c r="BC150">
        <f t="shared" si="88"/>
        <v>1.3454027775600532</v>
      </c>
      <c r="BD150">
        <f t="shared" si="89"/>
        <v>0.79666057646840616</v>
      </c>
      <c r="BE150">
        <f t="shared" si="90"/>
        <v>1.3446981980991399</v>
      </c>
      <c r="BF150">
        <f t="shared" si="91"/>
        <v>1.3446981980991399</v>
      </c>
      <c r="BG150">
        <f t="shared" si="92"/>
        <v>1.3446981980991399</v>
      </c>
      <c r="BH150">
        <f t="shared" si="93"/>
        <v>1.3446981980991399</v>
      </c>
      <c r="BI150">
        <f t="shared" si="94"/>
        <v>1.344698198099137</v>
      </c>
      <c r="BJ150">
        <f t="shared" si="95"/>
        <v>1.3446981980806079</v>
      </c>
      <c r="BK150">
        <f t="shared" si="96"/>
        <v>1.344698083747875</v>
      </c>
      <c r="BL150">
        <f t="shared" si="97"/>
        <v>1.343993675793983</v>
      </c>
    </row>
    <row r="151" spans="1:64" ht="12.95" customHeight="1">
      <c r="A151" s="95" t="s">
        <v>2530</v>
      </c>
      <c r="B151" s="29" t="s">
        <v>2053</v>
      </c>
      <c r="C151" s="95">
        <v>28460.312000000002</v>
      </c>
      <c r="D151" s="95" t="s">
        <v>2084</v>
      </c>
      <c r="E151" s="12">
        <f t="shared" si="102"/>
        <v>3303.0230358113822</v>
      </c>
      <c r="F151">
        <f t="shared" si="103"/>
        <v>3303</v>
      </c>
      <c r="G151">
        <f t="shared" si="76"/>
        <v>3.1266000001778593E-2</v>
      </c>
      <c r="H151">
        <f t="shared" si="100"/>
        <v>3.1266000001778593E-2</v>
      </c>
      <c r="O151">
        <f t="shared" ca="1" si="82"/>
        <v>-8.1497442517617466E-2</v>
      </c>
      <c r="P151">
        <f t="shared" si="104"/>
        <v>-3.0537466855327666E-2</v>
      </c>
      <c r="Q151" s="2">
        <f t="shared" si="71"/>
        <v>13441.812000000002</v>
      </c>
      <c r="S151" s="114">
        <f t="shared" si="101"/>
        <v>0.2</v>
      </c>
      <c r="Z151">
        <f t="shared" si="105"/>
        <v>3303</v>
      </c>
      <c r="AA151" s="68">
        <f t="shared" si="106"/>
        <v>-8.6545667952322367E-3</v>
      </c>
      <c r="AB151" s="68">
        <f t="shared" si="107"/>
        <v>9.3830999416831644E-3</v>
      </c>
      <c r="AC151" s="68">
        <f t="shared" si="108"/>
        <v>3.9920566797010837E-2</v>
      </c>
      <c r="AD151" s="68"/>
      <c r="AE151" s="68">
        <f t="shared" si="109"/>
        <v>3.1873033067892075E-4</v>
      </c>
      <c r="AF151">
        <f t="shared" si="110"/>
        <v>6.1803466857106262E-2</v>
      </c>
      <c r="AG151" s="92"/>
      <c r="AH151">
        <f t="shared" si="111"/>
        <v>2.1882900060095429E-2</v>
      </c>
      <c r="AI151">
        <f t="shared" si="112"/>
        <v>0.99932338012980149</v>
      </c>
      <c r="AJ151">
        <f t="shared" si="113"/>
        <v>0.98222082673416777</v>
      </c>
      <c r="AK151">
        <f t="shared" si="114"/>
        <v>-2.5456115907014734E-4</v>
      </c>
      <c r="AL151">
        <f t="shared" si="115"/>
        <v>-2.7817486397534532</v>
      </c>
      <c r="AM151">
        <f t="shared" si="116"/>
        <v>-5.4978599586632297</v>
      </c>
      <c r="AN151" s="68">
        <f t="shared" ref="AN151:AT160" si="118">$AU151+$AB$7*SIN(AO151)</f>
        <v>-9.0646792995923491</v>
      </c>
      <c r="AO151" s="68">
        <f t="shared" si="118"/>
        <v>-9.0646792995923491</v>
      </c>
      <c r="AP151" s="68">
        <f t="shared" si="118"/>
        <v>-9.0646792995923491</v>
      </c>
      <c r="AQ151" s="68">
        <f t="shared" si="118"/>
        <v>-9.0646792995923491</v>
      </c>
      <c r="AR151" s="68">
        <f t="shared" si="118"/>
        <v>-9.0646792995924272</v>
      </c>
      <c r="AS151" s="68">
        <f t="shared" si="118"/>
        <v>-9.0646792994757561</v>
      </c>
      <c r="AT151" s="68">
        <f t="shared" si="118"/>
        <v>-9.0646794719252775</v>
      </c>
      <c r="AU151" s="68">
        <f t="shared" si="117"/>
        <v>-9.0644245661420833</v>
      </c>
      <c r="AW151">
        <v>19800</v>
      </c>
      <c r="AX151">
        <f t="shared" si="83"/>
        <v>7.5101910371321079E-2</v>
      </c>
      <c r="AY151">
        <f t="shared" si="84"/>
        <v>8.1030607907551899E-2</v>
      </c>
      <c r="AZ151">
        <f t="shared" si="85"/>
        <v>-5.9286975362308177E-3</v>
      </c>
      <c r="BA151">
        <f t="shared" si="86"/>
        <v>1.0000704664971254</v>
      </c>
      <c r="BB151">
        <f t="shared" si="87"/>
        <v>-0.26540494313041535</v>
      </c>
      <c r="BC151">
        <f t="shared" si="88"/>
        <v>1.4731667206355745</v>
      </c>
      <c r="BD151">
        <f t="shared" si="89"/>
        <v>0.90684379059012132</v>
      </c>
      <c r="BE151">
        <f t="shared" si="90"/>
        <v>1.4724472667310335</v>
      </c>
      <c r="BF151">
        <f t="shared" si="91"/>
        <v>1.4724472667310335</v>
      </c>
      <c r="BG151">
        <f t="shared" si="92"/>
        <v>1.4724472667310335</v>
      </c>
      <c r="BH151">
        <f t="shared" si="93"/>
        <v>1.4724472667310335</v>
      </c>
      <c r="BI151">
        <f t="shared" si="94"/>
        <v>1.4724472667310333</v>
      </c>
      <c r="BJ151">
        <f t="shared" si="95"/>
        <v>1.4724472667273953</v>
      </c>
      <c r="BK151">
        <f t="shared" si="96"/>
        <v>1.4724472154768793</v>
      </c>
      <c r="BL151">
        <f t="shared" si="97"/>
        <v>1.4717278384243577</v>
      </c>
    </row>
    <row r="152" spans="1:64" ht="12.95" customHeight="1">
      <c r="A152" s="95" t="s">
        <v>2478</v>
      </c>
      <c r="B152" s="29" t="s">
        <v>2053</v>
      </c>
      <c r="C152" s="95">
        <v>28479.321</v>
      </c>
      <c r="D152" s="95" t="s">
        <v>2084</v>
      </c>
      <c r="E152" s="12">
        <f t="shared" si="102"/>
        <v>3317.0282727635749</v>
      </c>
      <c r="F152">
        <f t="shared" si="103"/>
        <v>3317</v>
      </c>
      <c r="G152">
        <f t="shared" si="76"/>
        <v>3.8373999999748776E-2</v>
      </c>
      <c r="H152">
        <f t="shared" si="100"/>
        <v>3.8373999999748776E-2</v>
      </c>
      <c r="O152">
        <f t="shared" ca="1" si="82"/>
        <v>-8.1401206394278267E-2</v>
      </c>
      <c r="P152">
        <f t="shared" si="104"/>
        <v>-3.0608921369966492E-2</v>
      </c>
      <c r="Q152" s="2">
        <f t="shared" si="71"/>
        <v>13460.821</v>
      </c>
      <c r="S152" s="114">
        <f t="shared" si="101"/>
        <v>0.2</v>
      </c>
      <c r="Z152">
        <f t="shared" si="105"/>
        <v>3317</v>
      </c>
      <c r="AA152" s="68">
        <f t="shared" si="106"/>
        <v>-8.7643174038951888E-3</v>
      </c>
      <c r="AB152" s="68">
        <f t="shared" si="107"/>
        <v>1.6529396033677472E-2</v>
      </c>
      <c r="AC152" s="68">
        <f t="shared" si="108"/>
        <v>4.7138317403643958E-2</v>
      </c>
      <c r="AD152" s="68"/>
      <c r="AE152" s="68">
        <f t="shared" si="109"/>
        <v>4.4440419352933673E-4</v>
      </c>
      <c r="AF152">
        <f t="shared" si="110"/>
        <v>6.8982921369715261E-2</v>
      </c>
      <c r="AG152" s="92"/>
      <c r="AH152">
        <f t="shared" si="111"/>
        <v>2.1844603966071303E-2</v>
      </c>
      <c r="AI152">
        <f t="shared" si="112"/>
        <v>0.99932568013265699</v>
      </c>
      <c r="AJ152">
        <f t="shared" si="113"/>
        <v>0.98050539709281348</v>
      </c>
      <c r="AK152">
        <f t="shared" si="114"/>
        <v>-2.6059268785034209E-4</v>
      </c>
      <c r="AL152">
        <f t="shared" si="115"/>
        <v>-2.77281931665097</v>
      </c>
      <c r="AM152">
        <f t="shared" si="116"/>
        <v>-5.3617836024225527</v>
      </c>
      <c r="AN152" s="68">
        <f t="shared" si="118"/>
        <v>-9.0557439432190652</v>
      </c>
      <c r="AO152" s="68">
        <f t="shared" si="118"/>
        <v>-9.0557439432190652</v>
      </c>
      <c r="AP152" s="68">
        <f t="shared" si="118"/>
        <v>-9.0557439432190652</v>
      </c>
      <c r="AQ152" s="68">
        <f t="shared" si="118"/>
        <v>-9.0557439432190652</v>
      </c>
      <c r="AR152" s="68">
        <f t="shared" si="118"/>
        <v>-9.0557439432191451</v>
      </c>
      <c r="AS152" s="68">
        <f t="shared" si="118"/>
        <v>-9.0557439431005218</v>
      </c>
      <c r="AT152" s="68">
        <f t="shared" si="118"/>
        <v>-9.0557441190338306</v>
      </c>
      <c r="AU152" s="68">
        <f t="shared" si="117"/>
        <v>-9.0554831747579563</v>
      </c>
      <c r="AW152">
        <v>20000</v>
      </c>
      <c r="AX152">
        <f t="shared" si="83"/>
        <v>8.164291284863584E-2</v>
      </c>
      <c r="AY152">
        <f t="shared" si="84"/>
        <v>8.4787372710191516E-2</v>
      </c>
      <c r="AZ152">
        <f t="shared" si="85"/>
        <v>-3.1444598615556719E-3</v>
      </c>
      <c r="BA152">
        <f t="shared" si="86"/>
        <v>0.99997823547545694</v>
      </c>
      <c r="BB152">
        <f t="shared" si="87"/>
        <v>-0.14041782866159142</v>
      </c>
      <c r="BC152">
        <f t="shared" si="88"/>
        <v>1.6009072125876147</v>
      </c>
      <c r="BD152">
        <f t="shared" si="89"/>
        <v>1.0305734933043662</v>
      </c>
      <c r="BE152">
        <f t="shared" si="90"/>
        <v>1.600184610627134</v>
      </c>
      <c r="BF152">
        <f t="shared" si="91"/>
        <v>1.600184610627134</v>
      </c>
      <c r="BG152">
        <f t="shared" si="92"/>
        <v>1.600184610627134</v>
      </c>
      <c r="BH152">
        <f t="shared" si="93"/>
        <v>1.600184610627134</v>
      </c>
      <c r="BI152">
        <f t="shared" si="94"/>
        <v>1.600184610627134</v>
      </c>
      <c r="BJ152">
        <f t="shared" si="95"/>
        <v>1.6001846106268121</v>
      </c>
      <c r="BK152">
        <f t="shared" si="96"/>
        <v>1.6001846257884129</v>
      </c>
      <c r="BL152">
        <f t="shared" si="97"/>
        <v>1.599462001054732</v>
      </c>
    </row>
    <row r="153" spans="1:64" ht="12.95" customHeight="1">
      <c r="A153" s="95" t="s">
        <v>2530</v>
      </c>
      <c r="B153" s="29" t="s">
        <v>2053</v>
      </c>
      <c r="C153" s="95">
        <v>28517.32</v>
      </c>
      <c r="D153" s="95" t="s">
        <v>2084</v>
      </c>
      <c r="E153" s="12">
        <f t="shared" si="102"/>
        <v>3345.0247480619291</v>
      </c>
      <c r="F153">
        <f t="shared" si="103"/>
        <v>3345</v>
      </c>
      <c r="G153">
        <f t="shared" si="76"/>
        <v>3.3589999999094289E-2</v>
      </c>
      <c r="H153">
        <f t="shared" si="100"/>
        <v>3.3589999999094289E-2</v>
      </c>
      <c r="O153">
        <f t="shared" ca="1" si="82"/>
        <v>-8.1208734147599868E-2</v>
      </c>
      <c r="P153">
        <f t="shared" si="104"/>
        <v>-3.0750983745950922E-2</v>
      </c>
      <c r="Q153" s="2">
        <f t="shared" ref="Q153:Q216" si="119">+C153-15018.5</f>
        <v>13498.82</v>
      </c>
      <c r="S153" s="114">
        <f t="shared" si="101"/>
        <v>0.2</v>
      </c>
      <c r="Z153">
        <f t="shared" si="105"/>
        <v>3345</v>
      </c>
      <c r="AA153" s="68">
        <f t="shared" si="106"/>
        <v>-8.9882012949663893E-3</v>
      </c>
      <c r="AB153" s="68">
        <f t="shared" si="107"/>
        <v>1.1827217548109756E-2</v>
      </c>
      <c r="AC153" s="68">
        <f t="shared" si="108"/>
        <v>4.2578201294060675E-2</v>
      </c>
      <c r="AD153" s="68"/>
      <c r="AE153" s="68">
        <f t="shared" si="109"/>
        <v>3.6258064508751004E-4</v>
      </c>
      <c r="AF153">
        <f t="shared" si="110"/>
        <v>6.434098374504521E-2</v>
      </c>
      <c r="AG153" s="92"/>
      <c r="AH153">
        <f t="shared" si="111"/>
        <v>2.1762782450984532E-2</v>
      </c>
      <c r="AI153">
        <f t="shared" si="112"/>
        <v>0.99933044128014836</v>
      </c>
      <c r="AJ153">
        <f t="shared" si="113"/>
        <v>0.97684012012389987</v>
      </c>
      <c r="AK153">
        <f t="shared" si="114"/>
        <v>-2.7259301738162512E-4</v>
      </c>
      <c r="AL153">
        <f t="shared" si="115"/>
        <v>-2.7549605447359489</v>
      </c>
      <c r="AM153">
        <f t="shared" si="116"/>
        <v>-5.1082763106376525</v>
      </c>
      <c r="AN153" s="68">
        <f t="shared" si="118"/>
        <v>-9.0378731675751265</v>
      </c>
      <c r="AO153" s="68">
        <f t="shared" si="118"/>
        <v>-9.0378731675751265</v>
      </c>
      <c r="AP153" s="68">
        <f t="shared" si="118"/>
        <v>-9.0378731675751265</v>
      </c>
      <c r="AQ153" s="68">
        <f t="shared" si="118"/>
        <v>-9.0378731675751265</v>
      </c>
      <c r="AR153" s="68">
        <f t="shared" si="118"/>
        <v>-9.0378731675752082</v>
      </c>
      <c r="AS153" s="68">
        <f t="shared" si="118"/>
        <v>-9.0378731674528723</v>
      </c>
      <c r="AT153" s="68">
        <f t="shared" si="118"/>
        <v>-9.0378733501839648</v>
      </c>
      <c r="AU153" s="68">
        <f t="shared" si="117"/>
        <v>-9.0376003919897041</v>
      </c>
      <c r="AW153">
        <v>20200</v>
      </c>
      <c r="AX153">
        <f t="shared" si="83"/>
        <v>8.8292486389316735E-2</v>
      </c>
      <c r="AY153">
        <f t="shared" si="84"/>
        <v>8.8601732974955216E-2</v>
      </c>
      <c r="AZ153">
        <f t="shared" si="85"/>
        <v>-3.0924658563848795E-4</v>
      </c>
      <c r="BA153">
        <f t="shared" si="86"/>
        <v>0.99988637592709984</v>
      </c>
      <c r="BB153">
        <f t="shared" si="87"/>
        <v>-1.3166085703527626E-2</v>
      </c>
      <c r="BC153">
        <f t="shared" si="88"/>
        <v>1.7286241583607027</v>
      </c>
      <c r="BD153">
        <f t="shared" si="89"/>
        <v>1.1717369029649283</v>
      </c>
      <c r="BE153">
        <f t="shared" si="90"/>
        <v>1.7279101811816873</v>
      </c>
      <c r="BF153">
        <f t="shared" si="91"/>
        <v>1.7279101811816873</v>
      </c>
      <c r="BG153">
        <f t="shared" si="92"/>
        <v>1.7279101811816873</v>
      </c>
      <c r="BH153">
        <f t="shared" si="93"/>
        <v>1.7279101811816873</v>
      </c>
      <c r="BI153">
        <f t="shared" si="94"/>
        <v>1.7279101811816882</v>
      </c>
      <c r="BJ153">
        <f t="shared" si="95"/>
        <v>1.7279101811725721</v>
      </c>
      <c r="BK153">
        <f t="shared" si="96"/>
        <v>1.727910261765266</v>
      </c>
      <c r="BL153">
        <f t="shared" si="97"/>
        <v>1.7271961636851063</v>
      </c>
    </row>
    <row r="154" spans="1:64" ht="12.95" customHeight="1">
      <c r="A154" s="95" t="s">
        <v>2530</v>
      </c>
      <c r="B154" s="29" t="s">
        <v>2053</v>
      </c>
      <c r="C154" s="95">
        <v>28521.392</v>
      </c>
      <c r="D154" s="95" t="s">
        <v>2084</v>
      </c>
      <c r="E154" s="12">
        <f t="shared" si="102"/>
        <v>3348.0248703655398</v>
      </c>
      <c r="F154">
        <f t="shared" si="103"/>
        <v>3348</v>
      </c>
      <c r="G154">
        <f t="shared" si="76"/>
        <v>3.3755999997083563E-2</v>
      </c>
      <c r="H154">
        <f t="shared" si="100"/>
        <v>3.3755999997083563E-2</v>
      </c>
      <c r="O154">
        <f t="shared" ref="O154:O185" ca="1" si="120">+C$11+C$12*F154</f>
        <v>-8.1188112121170039E-2</v>
      </c>
      <c r="P154">
        <f t="shared" si="104"/>
        <v>-3.0766137760081674E-2</v>
      </c>
      <c r="Q154" s="2">
        <f t="shared" si="119"/>
        <v>13502.892</v>
      </c>
      <c r="S154" s="114">
        <f t="shared" si="101"/>
        <v>0.2</v>
      </c>
      <c r="Z154">
        <f t="shared" si="105"/>
        <v>3348</v>
      </c>
      <c r="AA154" s="68">
        <f t="shared" si="106"/>
        <v>-9.0125346240857648E-3</v>
      </c>
      <c r="AB154" s="68">
        <f t="shared" si="107"/>
        <v>1.2002396861087655E-2</v>
      </c>
      <c r="AC154" s="68">
        <f t="shared" si="108"/>
        <v>4.2768534621169335E-2</v>
      </c>
      <c r="AD154" s="68"/>
      <c r="AE154" s="68">
        <f t="shared" si="109"/>
        <v>3.658295107284319E-4</v>
      </c>
      <c r="AF154">
        <f t="shared" si="110"/>
        <v>6.452213775716524E-2</v>
      </c>
      <c r="AG154" s="92"/>
      <c r="AH154">
        <f t="shared" si="111"/>
        <v>2.1753603135995909E-2</v>
      </c>
      <c r="AI154">
        <f t="shared" si="112"/>
        <v>0.9993309640986725</v>
      </c>
      <c r="AJ154">
        <f t="shared" si="113"/>
        <v>0.97642891024433798</v>
      </c>
      <c r="AK154">
        <f t="shared" si="114"/>
        <v>-2.7387368473341477E-4</v>
      </c>
      <c r="AL154">
        <f t="shared" si="115"/>
        <v>-2.7530470947029282</v>
      </c>
      <c r="AM154">
        <f t="shared" si="116"/>
        <v>-5.0824803995556884</v>
      </c>
      <c r="AN154" s="68">
        <f t="shared" si="118"/>
        <v>-9.0359584365173671</v>
      </c>
      <c r="AO154" s="68">
        <f t="shared" si="118"/>
        <v>-9.0359584365173671</v>
      </c>
      <c r="AP154" s="68">
        <f t="shared" si="118"/>
        <v>-9.0359584365173671</v>
      </c>
      <c r="AQ154" s="68">
        <f t="shared" si="118"/>
        <v>-9.0359584365173671</v>
      </c>
      <c r="AR154" s="68">
        <f t="shared" si="118"/>
        <v>-9.0359584365174488</v>
      </c>
      <c r="AS154" s="68">
        <f t="shared" si="118"/>
        <v>-9.035958436394731</v>
      </c>
      <c r="AT154" s="68">
        <f t="shared" si="118"/>
        <v>-9.0359586198404536</v>
      </c>
      <c r="AU154" s="68">
        <f t="shared" si="117"/>
        <v>-9.0356843795502488</v>
      </c>
      <c r="AW154">
        <v>20400</v>
      </c>
      <c r="AX154">
        <f t="shared" si="83"/>
        <v>9.5004436086952387E-2</v>
      </c>
      <c r="AY154">
        <f t="shared" si="84"/>
        <v>9.2473688701842999E-2</v>
      </c>
      <c r="AZ154">
        <f t="shared" si="85"/>
        <v>2.5307473851093848E-3</v>
      </c>
      <c r="BA154">
        <f t="shared" si="86"/>
        <v>0.99979638338603982</v>
      </c>
      <c r="BB154">
        <f t="shared" si="87"/>
        <v>0.11427702034459021</v>
      </c>
      <c r="BC154">
        <f t="shared" si="88"/>
        <v>1.8563178464313947</v>
      </c>
      <c r="BD154">
        <f t="shared" si="89"/>
        <v>1.3357352811806833</v>
      </c>
      <c r="BE154">
        <f t="shared" si="90"/>
        <v>1.8556241215720433</v>
      </c>
      <c r="BF154">
        <f t="shared" si="91"/>
        <v>1.8556241215720433</v>
      </c>
      <c r="BG154">
        <f t="shared" si="92"/>
        <v>1.8556241215720433</v>
      </c>
      <c r="BH154">
        <f t="shared" si="93"/>
        <v>1.8556241215720433</v>
      </c>
      <c r="BI154">
        <f t="shared" si="94"/>
        <v>1.8556241215720493</v>
      </c>
      <c r="BJ154">
        <f t="shared" si="95"/>
        <v>1.8556241215434486</v>
      </c>
      <c r="BK154">
        <f t="shared" si="96"/>
        <v>1.8556242623394013</v>
      </c>
      <c r="BL154">
        <f t="shared" si="97"/>
        <v>1.854930326315481</v>
      </c>
    </row>
    <row r="155" spans="1:64" ht="12.95" customHeight="1">
      <c r="A155" s="95" t="s">
        <v>2530</v>
      </c>
      <c r="B155" s="29" t="s">
        <v>2053</v>
      </c>
      <c r="C155" s="95">
        <v>28532.255000000001</v>
      </c>
      <c r="D155" s="95" t="s">
        <v>2084</v>
      </c>
      <c r="E155" s="12">
        <f t="shared" si="102"/>
        <v>3356.0283891730364</v>
      </c>
      <c r="F155">
        <f t="shared" si="103"/>
        <v>3356</v>
      </c>
      <c r="G155">
        <f t="shared" si="76"/>
        <v>3.8532000002305722E-2</v>
      </c>
      <c r="H155">
        <f t="shared" si="100"/>
        <v>3.8532000002305722E-2</v>
      </c>
      <c r="O155">
        <f t="shared" ca="1" si="120"/>
        <v>-8.1133120050690496E-2</v>
      </c>
      <c r="P155">
        <f t="shared" si="104"/>
        <v>-3.0806485109422018E-2</v>
      </c>
      <c r="Q155" s="2">
        <f t="shared" si="119"/>
        <v>13513.755000000001</v>
      </c>
      <c r="S155" s="114">
        <f t="shared" si="101"/>
        <v>0.2</v>
      </c>
      <c r="Z155">
        <f t="shared" si="105"/>
        <v>3356</v>
      </c>
      <c r="AA155" s="68">
        <f t="shared" si="106"/>
        <v>-9.0777499818416978E-3</v>
      </c>
      <c r="AB155" s="68">
        <f t="shared" si="107"/>
        <v>1.6803264874725402E-2</v>
      </c>
      <c r="AC155" s="68">
        <f t="shared" si="108"/>
        <v>4.7609749984147423E-2</v>
      </c>
      <c r="AD155" s="68"/>
      <c r="AE155" s="68">
        <f t="shared" si="109"/>
        <v>4.533376587106051E-4</v>
      </c>
      <c r="AF155">
        <f t="shared" si="110"/>
        <v>6.9338485111727743E-2</v>
      </c>
      <c r="AG155" s="92"/>
      <c r="AH155">
        <f t="shared" si="111"/>
        <v>2.172873512758032E-2</v>
      </c>
      <c r="AI155">
        <f t="shared" si="112"/>
        <v>0.99933237025440502</v>
      </c>
      <c r="AJ155">
        <f t="shared" si="113"/>
        <v>0.97531487479850354</v>
      </c>
      <c r="AK155">
        <f t="shared" si="114"/>
        <v>-2.7728388927480811E-4</v>
      </c>
      <c r="AL155">
        <f t="shared" si="115"/>
        <v>-2.7479445514450096</v>
      </c>
      <c r="AM155">
        <f t="shared" si="116"/>
        <v>-5.0149018124201259</v>
      </c>
      <c r="AN155" s="68">
        <f t="shared" si="118"/>
        <v>-9.0308524821084522</v>
      </c>
      <c r="AO155" s="68">
        <f t="shared" si="118"/>
        <v>-9.0308524821084522</v>
      </c>
      <c r="AP155" s="68">
        <f t="shared" si="118"/>
        <v>-9.0308524821084522</v>
      </c>
      <c r="AQ155" s="68">
        <f t="shared" si="118"/>
        <v>-9.0308524821084522</v>
      </c>
      <c r="AR155" s="68">
        <f t="shared" si="118"/>
        <v>-9.0308524821085356</v>
      </c>
      <c r="AS155" s="68">
        <f t="shared" si="118"/>
        <v>-9.0308524819848124</v>
      </c>
      <c r="AT155" s="68">
        <f t="shared" si="118"/>
        <v>-9.0308526673230212</v>
      </c>
      <c r="AU155" s="68">
        <f t="shared" si="117"/>
        <v>-9.0305750130450342</v>
      </c>
      <c r="AW155">
        <v>20600</v>
      </c>
      <c r="AX155">
        <f t="shared" si="83"/>
        <v>0.10173251427376319</v>
      </c>
      <c r="AY155">
        <f t="shared" si="84"/>
        <v>9.6403239890854919E-2</v>
      </c>
      <c r="AZ155">
        <f t="shared" si="85"/>
        <v>5.3292743829082712E-3</v>
      </c>
      <c r="BA155">
        <f t="shared" si="86"/>
        <v>0.99970972139997305</v>
      </c>
      <c r="BB155">
        <f t="shared" si="87"/>
        <v>0.23983736118556639</v>
      </c>
      <c r="BC155">
        <f t="shared" si="88"/>
        <v>1.9839889435924418</v>
      </c>
      <c r="BD155">
        <f t="shared" si="89"/>
        <v>1.5303217627782666</v>
      </c>
      <c r="BE155">
        <f t="shared" si="90"/>
        <v>1.9833267642195271</v>
      </c>
      <c r="BF155">
        <f t="shared" si="91"/>
        <v>1.9833267642195271</v>
      </c>
      <c r="BG155">
        <f t="shared" si="92"/>
        <v>1.9833267642195271</v>
      </c>
      <c r="BH155">
        <f t="shared" si="93"/>
        <v>1.9833267642195271</v>
      </c>
      <c r="BI155">
        <f t="shared" si="94"/>
        <v>1.9833267642195433</v>
      </c>
      <c r="BJ155">
        <f t="shared" si="95"/>
        <v>1.9833267641639334</v>
      </c>
      <c r="BK155">
        <f t="shared" si="96"/>
        <v>1.9833269560282172</v>
      </c>
      <c r="BL155">
        <f t="shared" si="97"/>
        <v>1.9826644889458553</v>
      </c>
    </row>
    <row r="156" spans="1:64" ht="12.95" customHeight="1">
      <c r="A156" s="95" t="s">
        <v>2530</v>
      </c>
      <c r="B156" s="29" t="s">
        <v>2053</v>
      </c>
      <c r="C156" s="95">
        <v>28544.464</v>
      </c>
      <c r="D156" s="95" t="s">
        <v>2084</v>
      </c>
      <c r="E156" s="12">
        <f t="shared" si="102"/>
        <v>3365.0235987026972</v>
      </c>
      <c r="F156">
        <f t="shared" si="103"/>
        <v>3365</v>
      </c>
      <c r="G156">
        <f t="shared" si="76"/>
        <v>3.2029999998485437E-2</v>
      </c>
      <c r="H156">
        <f t="shared" si="100"/>
        <v>3.2029999998485437E-2</v>
      </c>
      <c r="O156">
        <f t="shared" ca="1" si="120"/>
        <v>-8.1071253971401011E-2</v>
      </c>
      <c r="P156">
        <f t="shared" si="104"/>
        <v>-3.0851765726108586E-2</v>
      </c>
      <c r="Q156" s="2">
        <f t="shared" si="119"/>
        <v>13525.964</v>
      </c>
      <c r="S156" s="114">
        <f t="shared" si="101"/>
        <v>0.2</v>
      </c>
      <c r="Z156">
        <f t="shared" si="105"/>
        <v>3365</v>
      </c>
      <c r="AA156" s="68">
        <f t="shared" si="106"/>
        <v>-9.1516842437649355E-3</v>
      </c>
      <c r="AB156" s="68">
        <f t="shared" si="107"/>
        <v>1.0329918516141786E-2</v>
      </c>
      <c r="AC156" s="68">
        <f t="shared" si="108"/>
        <v>4.1181684242250383E-2</v>
      </c>
      <c r="AD156" s="68"/>
      <c r="AE156" s="68">
        <f t="shared" si="109"/>
        <v>3.3918622340568246E-4</v>
      </c>
      <c r="AF156">
        <f t="shared" si="110"/>
        <v>6.288176572459403E-2</v>
      </c>
      <c r="AG156" s="92"/>
      <c r="AH156">
        <f t="shared" si="111"/>
        <v>2.1700081482343651E-2</v>
      </c>
      <c r="AI156">
        <f t="shared" si="112"/>
        <v>0.99933397295994331</v>
      </c>
      <c r="AJ156">
        <f t="shared" si="113"/>
        <v>0.9740312296802337</v>
      </c>
      <c r="AK156">
        <f t="shared" si="114"/>
        <v>-2.8111174711831504E-4</v>
      </c>
      <c r="AL156">
        <f t="shared" si="115"/>
        <v>-2.7422041730007147</v>
      </c>
      <c r="AM156">
        <f t="shared" si="116"/>
        <v>-4.9409133114464208</v>
      </c>
      <c r="AN156" s="68">
        <f t="shared" si="118"/>
        <v>-9.0251082747530855</v>
      </c>
      <c r="AO156" s="68">
        <f t="shared" si="118"/>
        <v>-9.0251082747530855</v>
      </c>
      <c r="AP156" s="68">
        <f t="shared" si="118"/>
        <v>-9.0251082747530855</v>
      </c>
      <c r="AQ156" s="68">
        <f t="shared" si="118"/>
        <v>-9.0251082747530855</v>
      </c>
      <c r="AR156" s="68">
        <f t="shared" si="118"/>
        <v>-9.025108274753169</v>
      </c>
      <c r="AS156" s="68">
        <f t="shared" si="118"/>
        <v>-9.0251082746283409</v>
      </c>
      <c r="AT156" s="68">
        <f t="shared" si="118"/>
        <v>-9.0251084620724686</v>
      </c>
      <c r="AU156" s="68">
        <f t="shared" si="117"/>
        <v>-9.0248269757266666</v>
      </c>
      <c r="AW156">
        <v>20800</v>
      </c>
      <c r="AX156">
        <f t="shared" si="83"/>
        <v>0.10843117232138291</v>
      </c>
      <c r="AY156">
        <f t="shared" si="84"/>
        <v>0.10039038654199092</v>
      </c>
      <c r="AZ156">
        <f t="shared" si="85"/>
        <v>8.0407857793919884E-3</v>
      </c>
      <c r="BA156">
        <f t="shared" si="86"/>
        <v>0.99962779786503819</v>
      </c>
      <c r="BB156">
        <f t="shared" si="87"/>
        <v>0.36147358269623775</v>
      </c>
      <c r="BC156">
        <f t="shared" si="88"/>
        <v>2.1116384836148958</v>
      </c>
      <c r="BD156">
        <f t="shared" si="89"/>
        <v>1.7670612557413921</v>
      </c>
      <c r="BE156">
        <f t="shared" si="90"/>
        <v>2.1110186251836116</v>
      </c>
      <c r="BF156">
        <f t="shared" si="91"/>
        <v>2.1110186251836116</v>
      </c>
      <c r="BG156">
        <f t="shared" si="92"/>
        <v>2.1110186251836116</v>
      </c>
      <c r="BH156">
        <f t="shared" si="93"/>
        <v>2.1110186251836116</v>
      </c>
      <c r="BI156">
        <f t="shared" si="94"/>
        <v>2.1110186251836431</v>
      </c>
      <c r="BJ156">
        <f t="shared" si="95"/>
        <v>2.1110186250979455</v>
      </c>
      <c r="BK156">
        <f t="shared" si="96"/>
        <v>2.1110188555817393</v>
      </c>
      <c r="BL156">
        <f t="shared" si="97"/>
        <v>2.1103986515762303</v>
      </c>
    </row>
    <row r="157" spans="1:64" ht="12.95" customHeight="1">
      <c r="A157" s="95" t="s">
        <v>2530</v>
      </c>
      <c r="B157" s="29" t="s">
        <v>2053</v>
      </c>
      <c r="C157" s="95">
        <v>28753.483</v>
      </c>
      <c r="D157" s="95" t="s">
        <v>2084</v>
      </c>
      <c r="E157" s="12">
        <f t="shared" si="102"/>
        <v>3519.022263677743</v>
      </c>
      <c r="F157">
        <f t="shared" si="103"/>
        <v>3519</v>
      </c>
      <c r="G157">
        <f t="shared" si="76"/>
        <v>3.0217999999877065E-2</v>
      </c>
      <c r="H157">
        <f t="shared" si="100"/>
        <v>3.0217999999877065E-2</v>
      </c>
      <c r="O157">
        <f t="shared" ca="1" si="120"/>
        <v>-8.001265661466983E-2</v>
      </c>
      <c r="P157">
        <f t="shared" si="104"/>
        <v>-3.1608495373284189E-2</v>
      </c>
      <c r="Q157" s="2">
        <f t="shared" si="119"/>
        <v>13734.983</v>
      </c>
      <c r="S157" s="114">
        <f t="shared" si="101"/>
        <v>0.2</v>
      </c>
      <c r="Z157">
        <f t="shared" si="105"/>
        <v>3519</v>
      </c>
      <c r="AA157" s="68">
        <f t="shared" si="106"/>
        <v>-1.050878687674895E-2</v>
      </c>
      <c r="AB157" s="68">
        <f t="shared" si="107"/>
        <v>9.1182915033418271E-3</v>
      </c>
      <c r="AC157" s="68">
        <f t="shared" si="108"/>
        <v>4.0726786876626016E-2</v>
      </c>
      <c r="AD157" s="68"/>
      <c r="AE157" s="68">
        <f t="shared" si="109"/>
        <v>3.3173423385882345E-4</v>
      </c>
      <c r="AF157">
        <f t="shared" si="110"/>
        <v>6.1826495373161254E-2</v>
      </c>
      <c r="AG157" s="92"/>
      <c r="AH157">
        <f t="shared" si="111"/>
        <v>2.1099708496535238E-2</v>
      </c>
      <c r="AI157">
        <f t="shared" si="112"/>
        <v>0.99936475196903363</v>
      </c>
      <c r="AJ157">
        <f t="shared" si="113"/>
        <v>0.94713171633961679</v>
      </c>
      <c r="AK157">
        <f t="shared" si="114"/>
        <v>-3.4507357419532681E-4</v>
      </c>
      <c r="AL157">
        <f t="shared" si="115"/>
        <v>-2.6439768394066681</v>
      </c>
      <c r="AM157">
        <f t="shared" si="116"/>
        <v>-3.9358845933584541</v>
      </c>
      <c r="AN157" s="68">
        <f t="shared" si="118"/>
        <v>-8.9268169633318948</v>
      </c>
      <c r="AO157" s="68">
        <f t="shared" si="118"/>
        <v>-8.9268169633318948</v>
      </c>
      <c r="AP157" s="68">
        <f t="shared" si="118"/>
        <v>-8.9268169633318948</v>
      </c>
      <c r="AQ157" s="68">
        <f t="shared" si="118"/>
        <v>-8.9268169633318948</v>
      </c>
      <c r="AR157" s="68">
        <f t="shared" si="118"/>
        <v>-8.9268169633319836</v>
      </c>
      <c r="AS157" s="68">
        <f t="shared" si="118"/>
        <v>-8.9268169631926195</v>
      </c>
      <c r="AT157" s="68">
        <f t="shared" si="118"/>
        <v>-8.9268171826167553</v>
      </c>
      <c r="AU157" s="68">
        <f t="shared" si="117"/>
        <v>-8.9264716705012788</v>
      </c>
      <c r="AW157">
        <v>21000</v>
      </c>
      <c r="AX157">
        <f t="shared" si="83"/>
        <v>0.11505629953794755</v>
      </c>
      <c r="AY157">
        <f t="shared" si="84"/>
        <v>0.10443512865525101</v>
      </c>
      <c r="AZ157">
        <f t="shared" si="85"/>
        <v>1.0621170882696535E-2</v>
      </c>
      <c r="BA157">
        <f t="shared" si="86"/>
        <v>0.99955194235668066</v>
      </c>
      <c r="BB157">
        <f t="shared" si="87"/>
        <v>0.47721007244391617</v>
      </c>
      <c r="BC157">
        <f t="shared" si="88"/>
        <v>2.2392678500034622</v>
      </c>
      <c r="BD157">
        <f t="shared" si="89"/>
        <v>2.0640281729992052</v>
      </c>
      <c r="BE157">
        <f t="shared" si="90"/>
        <v>2.2387003955929692</v>
      </c>
      <c r="BF157">
        <f t="shared" si="91"/>
        <v>2.2387003955929692</v>
      </c>
      <c r="BG157">
        <f t="shared" si="92"/>
        <v>2.2387003955929692</v>
      </c>
      <c r="BH157">
        <f t="shared" si="93"/>
        <v>2.2387003955929692</v>
      </c>
      <c r="BI157">
        <f t="shared" si="94"/>
        <v>2.2387003955930198</v>
      </c>
      <c r="BJ157">
        <f t="shared" si="95"/>
        <v>2.2387003954792286</v>
      </c>
      <c r="BK157">
        <f t="shared" si="96"/>
        <v>2.2387006496279471</v>
      </c>
      <c r="BL157">
        <f t="shared" si="97"/>
        <v>2.2381328142066046</v>
      </c>
    </row>
    <row r="158" spans="1:64" ht="12.95" customHeight="1">
      <c r="A158" s="95" t="s">
        <v>2523</v>
      </c>
      <c r="B158" s="29" t="s">
        <v>2053</v>
      </c>
      <c r="C158" s="95">
        <v>28783.343000000001</v>
      </c>
      <c r="D158" s="95" t="s">
        <v>2084</v>
      </c>
      <c r="E158" s="12">
        <f t="shared" si="102"/>
        <v>3541.0221782125695</v>
      </c>
      <c r="F158">
        <f t="shared" si="103"/>
        <v>3541</v>
      </c>
      <c r="G158">
        <f t="shared" si="76"/>
        <v>3.0102000000624685E-2</v>
      </c>
      <c r="H158">
        <f t="shared" si="100"/>
        <v>3.0102000000624685E-2</v>
      </c>
      <c r="O158">
        <f t="shared" ca="1" si="120"/>
        <v>-7.9861428420851102E-2</v>
      </c>
      <c r="P158">
        <f t="shared" si="104"/>
        <v>-3.1713811988228188E-2</v>
      </c>
      <c r="Q158" s="2">
        <f t="shared" si="119"/>
        <v>13764.843000000001</v>
      </c>
      <c r="S158" s="114">
        <f t="shared" si="101"/>
        <v>0.2</v>
      </c>
      <c r="Z158">
        <f t="shared" si="105"/>
        <v>3541</v>
      </c>
      <c r="AA158" s="68">
        <f t="shared" si="106"/>
        <v>-1.0716660302405531E-2</v>
      </c>
      <c r="AB158" s="68">
        <f t="shared" si="107"/>
        <v>9.1048483148020269E-3</v>
      </c>
      <c r="AC158" s="68">
        <f t="shared" si="108"/>
        <v>4.0818660303030219E-2</v>
      </c>
      <c r="AD158" s="68"/>
      <c r="AE158" s="68">
        <f t="shared" si="109"/>
        <v>3.3323260578683501E-4</v>
      </c>
      <c r="AF158">
        <f t="shared" si="110"/>
        <v>6.1815811988852873E-2</v>
      </c>
      <c r="AG158" s="92"/>
      <c r="AH158">
        <f t="shared" si="111"/>
        <v>2.0997151685822658E-2</v>
      </c>
      <c r="AI158">
        <f t="shared" si="112"/>
        <v>0.99936965677174583</v>
      </c>
      <c r="AJ158">
        <f t="shared" si="113"/>
        <v>0.9425361935745965</v>
      </c>
      <c r="AK158">
        <f t="shared" si="114"/>
        <v>-3.5395373574627717E-4</v>
      </c>
      <c r="AL158">
        <f t="shared" si="115"/>
        <v>-2.6299438476982759</v>
      </c>
      <c r="AM158">
        <f t="shared" si="116"/>
        <v>-3.8232820418890552</v>
      </c>
      <c r="AN158" s="68">
        <f t="shared" si="118"/>
        <v>-8.9127750895081999</v>
      </c>
      <c r="AO158" s="68">
        <f t="shared" si="118"/>
        <v>-8.9127750895081999</v>
      </c>
      <c r="AP158" s="68">
        <f t="shared" si="118"/>
        <v>-8.9127750895081999</v>
      </c>
      <c r="AQ158" s="68">
        <f t="shared" si="118"/>
        <v>-8.9127750895081999</v>
      </c>
      <c r="AR158" s="68">
        <f t="shared" si="118"/>
        <v>-8.9127750895082887</v>
      </c>
      <c r="AS158" s="68">
        <f t="shared" si="118"/>
        <v>-8.9127750893675444</v>
      </c>
      <c r="AT158" s="68">
        <f t="shared" si="118"/>
        <v>-8.9127753126945901</v>
      </c>
      <c r="AU158" s="68">
        <f t="shared" si="117"/>
        <v>-8.9124209126119371</v>
      </c>
      <c r="AW158">
        <v>21200</v>
      </c>
      <c r="AX158">
        <f t="shared" si="83"/>
        <v>0.12156593733554227</v>
      </c>
      <c r="AY158">
        <f t="shared" si="84"/>
        <v>0.10853746623063523</v>
      </c>
      <c r="AZ158">
        <f t="shared" si="85"/>
        <v>1.3028471104907041E-2</v>
      </c>
      <c r="BA158">
        <f t="shared" si="86"/>
        <v>0.99948338480831445</v>
      </c>
      <c r="BB158">
        <f t="shared" si="87"/>
        <v>0.58516873977507411</v>
      </c>
      <c r="BC158">
        <f t="shared" si="88"/>
        <v>2.3668787531518931</v>
      </c>
      <c r="BD158">
        <f t="shared" si="89"/>
        <v>2.4511688839142667</v>
      </c>
      <c r="BE158">
        <f t="shared" si="90"/>
        <v>2.3663729302633785</v>
      </c>
      <c r="BF158">
        <f t="shared" si="91"/>
        <v>2.3663729302633785</v>
      </c>
      <c r="BG158">
        <f t="shared" si="92"/>
        <v>2.3663729302633785</v>
      </c>
      <c r="BH158">
        <f t="shared" si="93"/>
        <v>2.3663729302633785</v>
      </c>
      <c r="BI158">
        <f t="shared" si="94"/>
        <v>2.3663729302634477</v>
      </c>
      <c r="BJ158">
        <f t="shared" si="95"/>
        <v>2.3663729301285108</v>
      </c>
      <c r="BK158">
        <f t="shared" si="96"/>
        <v>2.3663731914523827</v>
      </c>
      <c r="BL158">
        <f t="shared" si="97"/>
        <v>2.3658669768369789</v>
      </c>
    </row>
    <row r="159" spans="1:64" ht="12.95" customHeight="1">
      <c r="A159" s="95" t="s">
        <v>2478</v>
      </c>
      <c r="B159" s="29" t="s">
        <v>2053</v>
      </c>
      <c r="C159" s="95">
        <v>28783.346000000001</v>
      </c>
      <c r="D159" s="95" t="s">
        <v>2084</v>
      </c>
      <c r="E159" s="12">
        <f t="shared" si="102"/>
        <v>3541.0243885187861</v>
      </c>
      <c r="F159">
        <f t="shared" si="103"/>
        <v>3541</v>
      </c>
      <c r="G159">
        <f t="shared" si="76"/>
        <v>3.3102000001235865E-2</v>
      </c>
      <c r="H159">
        <f t="shared" si="100"/>
        <v>3.3102000001235865E-2</v>
      </c>
      <c r="O159">
        <f t="shared" ca="1" si="120"/>
        <v>-7.9861428420851102E-2</v>
      </c>
      <c r="P159">
        <f t="shared" si="104"/>
        <v>-3.1713811988228188E-2</v>
      </c>
      <c r="Q159" s="2">
        <f t="shared" si="119"/>
        <v>13764.846000000001</v>
      </c>
      <c r="S159" s="114">
        <f t="shared" si="101"/>
        <v>0.2</v>
      </c>
      <c r="Z159">
        <f t="shared" si="105"/>
        <v>3541</v>
      </c>
      <c r="AA159" s="68">
        <f t="shared" si="106"/>
        <v>-1.0716660302405531E-2</v>
      </c>
      <c r="AB159" s="68">
        <f t="shared" si="107"/>
        <v>1.2104848315413207E-2</v>
      </c>
      <c r="AC159" s="68">
        <f t="shared" si="108"/>
        <v>4.3818660303641399E-2</v>
      </c>
      <c r="AD159" s="68"/>
      <c r="AE159" s="68">
        <f t="shared" si="109"/>
        <v>3.8401499816118371E-4</v>
      </c>
      <c r="AF159">
        <f t="shared" si="110"/>
        <v>6.4815811989464053E-2</v>
      </c>
      <c r="AG159" s="92"/>
      <c r="AH159">
        <f t="shared" si="111"/>
        <v>2.0997151685822658E-2</v>
      </c>
      <c r="AI159">
        <f t="shared" si="112"/>
        <v>0.99936965677174583</v>
      </c>
      <c r="AJ159">
        <f t="shared" si="113"/>
        <v>0.9425361935745965</v>
      </c>
      <c r="AK159">
        <f t="shared" si="114"/>
        <v>-3.5395373574627717E-4</v>
      </c>
      <c r="AL159">
        <f t="shared" si="115"/>
        <v>-2.6299438476982759</v>
      </c>
      <c r="AM159">
        <f t="shared" si="116"/>
        <v>-3.8232820418890552</v>
      </c>
      <c r="AN159" s="68">
        <f t="shared" si="118"/>
        <v>-8.9127750895081999</v>
      </c>
      <c r="AO159" s="68">
        <f t="shared" si="118"/>
        <v>-8.9127750895081999</v>
      </c>
      <c r="AP159" s="68">
        <f t="shared" si="118"/>
        <v>-8.9127750895081999</v>
      </c>
      <c r="AQ159" s="68">
        <f t="shared" si="118"/>
        <v>-8.9127750895081999</v>
      </c>
      <c r="AR159" s="68">
        <f t="shared" si="118"/>
        <v>-8.9127750895082887</v>
      </c>
      <c r="AS159" s="68">
        <f t="shared" si="118"/>
        <v>-8.9127750893675444</v>
      </c>
      <c r="AT159" s="68">
        <f t="shared" si="118"/>
        <v>-8.9127753126945901</v>
      </c>
      <c r="AU159" s="68">
        <f t="shared" si="117"/>
        <v>-8.9124209126119371</v>
      </c>
      <c r="AW159">
        <v>21400</v>
      </c>
      <c r="AX159">
        <f t="shared" si="83"/>
        <v>0.12792095732855938</v>
      </c>
      <c r="AY159">
        <f t="shared" si="84"/>
        <v>0.11269739926814354</v>
      </c>
      <c r="AZ159">
        <f t="shared" si="85"/>
        <v>1.5223558060415834E-2</v>
      </c>
      <c r="BA159">
        <f t="shared" si="86"/>
        <v>0.99942323586291859</v>
      </c>
      <c r="BB159">
        <f t="shared" si="87"/>
        <v>0.6835991173853706</v>
      </c>
      <c r="BC159">
        <f t="shared" si="88"/>
        <v>2.4944732022900027</v>
      </c>
      <c r="BD159">
        <f t="shared" si="89"/>
        <v>2.9820059308930036</v>
      </c>
      <c r="BE159">
        <f t="shared" si="90"/>
        <v>2.494037233695698</v>
      </c>
      <c r="BF159">
        <f t="shared" si="91"/>
        <v>2.494037233695698</v>
      </c>
      <c r="BG159">
        <f t="shared" si="92"/>
        <v>2.494037233695698</v>
      </c>
      <c r="BH159">
        <f t="shared" si="93"/>
        <v>2.494037233695698</v>
      </c>
      <c r="BI159">
        <f t="shared" si="94"/>
        <v>2.4940372336957815</v>
      </c>
      <c r="BJ159">
        <f t="shared" si="95"/>
        <v>2.4940372335507477</v>
      </c>
      <c r="BK159">
        <f t="shared" si="96"/>
        <v>2.4940374850948457</v>
      </c>
      <c r="BL159">
        <f t="shared" si="97"/>
        <v>2.4936011394673541</v>
      </c>
    </row>
    <row r="160" spans="1:64" ht="12.95" customHeight="1">
      <c r="A160" s="95" t="s">
        <v>2530</v>
      </c>
      <c r="B160" s="29" t="s">
        <v>2053</v>
      </c>
      <c r="C160" s="95">
        <v>28802.345000000001</v>
      </c>
      <c r="D160" s="95" t="s">
        <v>2084</v>
      </c>
      <c r="E160" s="12">
        <f t="shared" si="102"/>
        <v>3555.0222577835934</v>
      </c>
      <c r="F160">
        <f t="shared" si="103"/>
        <v>3555</v>
      </c>
      <c r="G160">
        <f t="shared" si="76"/>
        <v>3.0210000000806758E-2</v>
      </c>
      <c r="H160">
        <f t="shared" si="100"/>
        <v>3.0210000000806758E-2</v>
      </c>
      <c r="O160">
        <f t="shared" ca="1" si="120"/>
        <v>-7.9765192297511903E-2</v>
      </c>
      <c r="P160">
        <f t="shared" si="104"/>
        <v>-3.1780468800872069E-2</v>
      </c>
      <c r="Q160" s="2">
        <f t="shared" si="119"/>
        <v>13783.845000000001</v>
      </c>
      <c r="S160" s="114">
        <f t="shared" si="101"/>
        <v>0.2</v>
      </c>
      <c r="Z160">
        <f t="shared" si="105"/>
        <v>3555</v>
      </c>
      <c r="AA160" s="68">
        <f t="shared" si="106"/>
        <v>-1.085073767922673E-2</v>
      </c>
      <c r="AB160" s="68">
        <f t="shared" si="107"/>
        <v>9.2802688791614185E-3</v>
      </c>
      <c r="AC160" s="68">
        <f t="shared" si="108"/>
        <v>4.1060737680033488E-2</v>
      </c>
      <c r="AD160" s="68"/>
      <c r="AE160" s="68">
        <f t="shared" si="109"/>
        <v>3.3719683576570437E-4</v>
      </c>
      <c r="AF160">
        <f t="shared" si="110"/>
        <v>6.1990468801678827E-2</v>
      </c>
      <c r="AG160" s="92"/>
      <c r="AH160">
        <f t="shared" si="111"/>
        <v>2.092973112164534E-2</v>
      </c>
      <c r="AI160">
        <f t="shared" si="112"/>
        <v>0.99937284272658478</v>
      </c>
      <c r="AJ160">
        <f t="shared" si="113"/>
        <v>0.93951504885289361</v>
      </c>
      <c r="AK160">
        <f t="shared" si="114"/>
        <v>-3.5956861216881976E-4</v>
      </c>
      <c r="AL160">
        <f t="shared" si="115"/>
        <v>-2.6210136896576675</v>
      </c>
      <c r="AM160">
        <f t="shared" si="116"/>
        <v>-3.7547187407600302</v>
      </c>
      <c r="AN160" s="68">
        <f t="shared" si="118"/>
        <v>-8.9038393153935509</v>
      </c>
      <c r="AO160" s="68">
        <f t="shared" si="118"/>
        <v>-8.9038393153935509</v>
      </c>
      <c r="AP160" s="68">
        <f t="shared" si="118"/>
        <v>-8.9038393153935509</v>
      </c>
      <c r="AQ160" s="68">
        <f t="shared" si="118"/>
        <v>-8.9038393153935509</v>
      </c>
      <c r="AR160" s="68">
        <f t="shared" si="118"/>
        <v>-8.9038393153936397</v>
      </c>
      <c r="AS160" s="68">
        <f t="shared" si="118"/>
        <v>-8.9038393152521067</v>
      </c>
      <c r="AT160" s="68">
        <f t="shared" si="118"/>
        <v>-8.903839540971239</v>
      </c>
      <c r="AU160" s="68">
        <f t="shared" si="117"/>
        <v>-8.9034795212278119</v>
      </c>
      <c r="AW160">
        <v>21600</v>
      </c>
      <c r="AX160">
        <f t="shared" si="83"/>
        <v>0.13408569267539483</v>
      </c>
      <c r="AY160">
        <f t="shared" si="84"/>
        <v>0.11691492776777598</v>
      </c>
      <c r="AZ160">
        <f t="shared" si="85"/>
        <v>1.7170764907618857E-2</v>
      </c>
      <c r="BA160">
        <f t="shared" si="86"/>
        <v>0.99937246919233502</v>
      </c>
      <c r="BB160">
        <f t="shared" si="87"/>
        <v>0.77090632631391542</v>
      </c>
      <c r="BC160">
        <f t="shared" si="88"/>
        <v>2.6220534726911273</v>
      </c>
      <c r="BD160">
        <f t="shared" si="89"/>
        <v>3.7625833703873131</v>
      </c>
      <c r="BE160">
        <f t="shared" si="90"/>
        <v>2.6216944436867728</v>
      </c>
      <c r="BF160">
        <f t="shared" si="91"/>
        <v>2.6216944436867728</v>
      </c>
      <c r="BG160">
        <f t="shared" si="92"/>
        <v>2.6216944436867728</v>
      </c>
      <c r="BH160">
        <f t="shared" si="93"/>
        <v>2.6216944436867724</v>
      </c>
      <c r="BI160">
        <f t="shared" si="94"/>
        <v>2.6216944436868612</v>
      </c>
      <c r="BJ160">
        <f t="shared" si="95"/>
        <v>2.621694443545417</v>
      </c>
      <c r="BK160">
        <f t="shared" si="96"/>
        <v>2.6216946689897238</v>
      </c>
      <c r="BL160">
        <f t="shared" si="97"/>
        <v>2.6213353020977284</v>
      </c>
    </row>
    <row r="161" spans="1:64" ht="12.95" customHeight="1">
      <c r="A161" s="95" t="s">
        <v>2523</v>
      </c>
      <c r="B161" s="29" t="s">
        <v>2053</v>
      </c>
      <c r="C161" s="95">
        <v>28833.562999999998</v>
      </c>
      <c r="D161" s="95" t="s">
        <v>2084</v>
      </c>
      <c r="E161" s="12">
        <f t="shared" si="102"/>
        <v>3578.0227042654469</v>
      </c>
      <c r="F161">
        <f t="shared" si="103"/>
        <v>3578</v>
      </c>
      <c r="G161">
        <f t="shared" si="76"/>
        <v>3.0815999998594634E-2</v>
      </c>
      <c r="H161">
        <f t="shared" si="100"/>
        <v>3.0815999998594634E-2</v>
      </c>
      <c r="O161">
        <f t="shared" ca="1" si="120"/>
        <v>-7.9607090094883218E-2</v>
      </c>
      <c r="P161">
        <f t="shared" si="104"/>
        <v>-3.1889363749915828E-2</v>
      </c>
      <c r="Q161" s="2">
        <f t="shared" si="119"/>
        <v>13815.062999999998</v>
      </c>
      <c r="S161" s="114">
        <f t="shared" si="101"/>
        <v>0.2</v>
      </c>
      <c r="Z161">
        <f t="shared" si="105"/>
        <v>3578</v>
      </c>
      <c r="AA161" s="68">
        <f t="shared" si="106"/>
        <v>-1.1074020930862773E-2</v>
      </c>
      <c r="AB161" s="68">
        <f t="shared" si="107"/>
        <v>1.0000657179541579E-2</v>
      </c>
      <c r="AC161" s="68">
        <f t="shared" si="108"/>
        <v>4.1890020929457407E-2</v>
      </c>
      <c r="AD161" s="68"/>
      <c r="AE161" s="68">
        <f t="shared" si="109"/>
        <v>3.5095477069407594E-4</v>
      </c>
      <c r="AF161">
        <f t="shared" si="110"/>
        <v>6.2705363748510462E-2</v>
      </c>
      <c r="AG161" s="92"/>
      <c r="AH161">
        <f t="shared" si="111"/>
        <v>2.0815342819053055E-2</v>
      </c>
      <c r="AI161">
        <f t="shared" si="112"/>
        <v>0.99937818529783518</v>
      </c>
      <c r="AJ161">
        <f t="shared" si="113"/>
        <v>0.93438915653867705</v>
      </c>
      <c r="AK161">
        <f t="shared" si="114"/>
        <v>-3.6873067220710053E-4</v>
      </c>
      <c r="AL161">
        <f t="shared" si="115"/>
        <v>-2.6063425907392999</v>
      </c>
      <c r="AM161">
        <f t="shared" si="116"/>
        <v>-3.6469340274835083</v>
      </c>
      <c r="AN161" s="68">
        <f t="shared" ref="AN161:AT170" si="121">$AU161+$AB$7*SIN(AO161)</f>
        <v>-8.8891590525259243</v>
      </c>
      <c r="AO161" s="68">
        <f t="shared" si="121"/>
        <v>-8.8891590525259243</v>
      </c>
      <c r="AP161" s="68">
        <f t="shared" si="121"/>
        <v>-8.8891590525259243</v>
      </c>
      <c r="AQ161" s="68">
        <f t="shared" si="121"/>
        <v>-8.8891590525259243</v>
      </c>
      <c r="AR161" s="68">
        <f t="shared" si="121"/>
        <v>-8.8891590525260131</v>
      </c>
      <c r="AS161" s="68">
        <f t="shared" si="121"/>
        <v>-8.8891590523833433</v>
      </c>
      <c r="AT161" s="68">
        <f t="shared" si="121"/>
        <v>-8.8891592818753633</v>
      </c>
      <c r="AU161" s="68">
        <f t="shared" si="117"/>
        <v>-8.8887900925253174</v>
      </c>
      <c r="AW161">
        <v>21800</v>
      </c>
      <c r="AX161">
        <f t="shared" si="83"/>
        <v>0.14002851277850478</v>
      </c>
      <c r="AY161">
        <f t="shared" si="84"/>
        <v>0.12119005172953251</v>
      </c>
      <c r="AZ161">
        <f t="shared" si="85"/>
        <v>1.8838461048972261E-2</v>
      </c>
      <c r="BA161">
        <f t="shared" si="86"/>
        <v>0.99933190604549682</v>
      </c>
      <c r="BB161">
        <f t="shared" si="87"/>
        <v>0.84567648470193146</v>
      </c>
      <c r="BC161">
        <f t="shared" si="88"/>
        <v>2.7496220686777</v>
      </c>
      <c r="BD161">
        <f t="shared" si="89"/>
        <v>5.0369273640077399</v>
      </c>
      <c r="BE161">
        <f t="shared" si="90"/>
        <v>2.7493458128216792</v>
      </c>
      <c r="BF161">
        <f t="shared" si="91"/>
        <v>2.7493458128216792</v>
      </c>
      <c r="BG161">
        <f t="shared" si="92"/>
        <v>2.7493458128216792</v>
      </c>
      <c r="BH161">
        <f t="shared" si="93"/>
        <v>2.7493458128216792</v>
      </c>
      <c r="BI161">
        <f t="shared" si="94"/>
        <v>2.7493458128217614</v>
      </c>
      <c r="BJ161">
        <f t="shared" si="95"/>
        <v>2.7493458126983663</v>
      </c>
      <c r="BK161">
        <f t="shared" si="96"/>
        <v>2.7493459974165253</v>
      </c>
      <c r="BL161">
        <f t="shared" si="97"/>
        <v>2.7490694647281027</v>
      </c>
    </row>
    <row r="162" spans="1:64" ht="12.95" customHeight="1">
      <c r="A162" s="95" t="s">
        <v>2523</v>
      </c>
      <c r="B162" s="29" t="s">
        <v>2053</v>
      </c>
      <c r="C162" s="95">
        <v>28836.28</v>
      </c>
      <c r="D162" s="95" t="s">
        <v>2084</v>
      </c>
      <c r="E162" s="12">
        <f t="shared" si="102"/>
        <v>3580.0245049282448</v>
      </c>
      <c r="F162">
        <f t="shared" si="103"/>
        <v>3580</v>
      </c>
      <c r="G162">
        <f t="shared" si="76"/>
        <v>3.3259999996516854E-2</v>
      </c>
      <c r="H162">
        <f t="shared" si="100"/>
        <v>3.3259999996516854E-2</v>
      </c>
      <c r="O162">
        <f t="shared" ca="1" si="120"/>
        <v>-7.9593342077263332E-2</v>
      </c>
      <c r="P162">
        <f t="shared" si="104"/>
        <v>-3.1898796878755804E-2</v>
      </c>
      <c r="Q162" s="2">
        <f t="shared" si="119"/>
        <v>13817.779999999999</v>
      </c>
      <c r="S162" s="114">
        <f t="shared" si="101"/>
        <v>0.2</v>
      </c>
      <c r="Z162">
        <f t="shared" si="105"/>
        <v>3580</v>
      </c>
      <c r="AA162" s="68">
        <f t="shared" si="106"/>
        <v>-1.1093613256220318E-2</v>
      </c>
      <c r="AB162" s="68">
        <f t="shared" si="107"/>
        <v>1.2454816373981367E-2</v>
      </c>
      <c r="AC162" s="68">
        <f t="shared" si="108"/>
        <v>4.4353613252737165E-2</v>
      </c>
      <c r="AD162" s="68"/>
      <c r="AE162" s="68">
        <f t="shared" si="109"/>
        <v>3.9344860171467653E-4</v>
      </c>
      <c r="AF162">
        <f t="shared" si="110"/>
        <v>6.5158796875272651E-2</v>
      </c>
      <c r="AG162" s="92"/>
      <c r="AH162">
        <f t="shared" si="111"/>
        <v>2.0805183622535486E-2</v>
      </c>
      <c r="AI162">
        <f t="shared" si="112"/>
        <v>0.99937865621379085</v>
      </c>
      <c r="AJ162">
        <f t="shared" si="113"/>
        <v>0.93393390340745275</v>
      </c>
      <c r="AK162">
        <f t="shared" si="114"/>
        <v>-3.6952365525620489E-4</v>
      </c>
      <c r="AL162">
        <f t="shared" si="115"/>
        <v>-2.60506683555769</v>
      </c>
      <c r="AM162">
        <f t="shared" si="116"/>
        <v>-3.6378334657932467</v>
      </c>
      <c r="AN162" s="68">
        <f t="shared" si="121"/>
        <v>-8.8878825042016292</v>
      </c>
      <c r="AO162" s="68">
        <f t="shared" si="121"/>
        <v>-8.8878825042016292</v>
      </c>
      <c r="AP162" s="68">
        <f t="shared" si="121"/>
        <v>-8.8878825042016292</v>
      </c>
      <c r="AQ162" s="68">
        <f t="shared" si="121"/>
        <v>-8.8878825042016292</v>
      </c>
      <c r="AR162" s="68">
        <f t="shared" si="121"/>
        <v>-8.887882504201718</v>
      </c>
      <c r="AS162" s="68">
        <f t="shared" si="121"/>
        <v>-8.8878825040589575</v>
      </c>
      <c r="AT162" s="68">
        <f t="shared" si="121"/>
        <v>-8.8878827338697448</v>
      </c>
      <c r="AU162" s="68">
        <f t="shared" si="117"/>
        <v>-8.887512750899015</v>
      </c>
      <c r="AW162">
        <v>22000</v>
      </c>
      <c r="AX162">
        <f t="shared" si="83"/>
        <v>0.14572233239556762</v>
      </c>
      <c r="AY162">
        <f t="shared" si="84"/>
        <v>0.12552277115341312</v>
      </c>
      <c r="AZ162">
        <f t="shared" si="85"/>
        <v>2.0199561242154489E-2</v>
      </c>
      <c r="BA162">
        <f t="shared" si="86"/>
        <v>0.99930220225074773</v>
      </c>
      <c r="BB162">
        <f t="shared" si="87"/>
        <v>0.90669918357602997</v>
      </c>
      <c r="BC162">
        <f t="shared" si="88"/>
        <v>2.8771816830224912</v>
      </c>
      <c r="BD162">
        <f t="shared" si="89"/>
        <v>7.5198627431103375</v>
      </c>
      <c r="BE162">
        <f t="shared" si="90"/>
        <v>2.8769926881467809</v>
      </c>
      <c r="BF162">
        <f t="shared" si="91"/>
        <v>2.8769926881467809</v>
      </c>
      <c r="BG162">
        <f t="shared" si="92"/>
        <v>2.8769926881467809</v>
      </c>
      <c r="BH162">
        <f t="shared" si="93"/>
        <v>2.8769926881467809</v>
      </c>
      <c r="BI162">
        <f t="shared" si="94"/>
        <v>2.8769926881468453</v>
      </c>
      <c r="BJ162">
        <f t="shared" si="95"/>
        <v>2.876992688054735</v>
      </c>
      <c r="BK162">
        <f t="shared" si="96"/>
        <v>2.8769928200628407</v>
      </c>
      <c r="BL162">
        <f t="shared" si="97"/>
        <v>2.8768036273584769</v>
      </c>
    </row>
    <row r="163" spans="1:64" ht="12.95" customHeight="1">
      <c r="A163" s="95" t="s">
        <v>2530</v>
      </c>
      <c r="B163" s="29" t="s">
        <v>2053</v>
      </c>
      <c r="C163" s="95">
        <v>28844.420999999998</v>
      </c>
      <c r="D163" s="95" t="s">
        <v>2084</v>
      </c>
      <c r="E163" s="12">
        <f t="shared" si="102"/>
        <v>3586.02253922925</v>
      </c>
      <c r="F163">
        <f t="shared" si="103"/>
        <v>3586</v>
      </c>
      <c r="G163">
        <f t="shared" si="76"/>
        <v>3.059199999916018E-2</v>
      </c>
      <c r="H163">
        <f t="shared" si="100"/>
        <v>3.059199999916018E-2</v>
      </c>
      <c r="O163">
        <f t="shared" ca="1" si="120"/>
        <v>-7.9552098024403675E-2</v>
      </c>
      <c r="P163">
        <f t="shared" si="104"/>
        <v>-3.1927061707998458E-2</v>
      </c>
      <c r="Q163" s="2">
        <f t="shared" si="119"/>
        <v>13825.920999999998</v>
      </c>
      <c r="S163" s="114">
        <f t="shared" si="101"/>
        <v>0.2</v>
      </c>
      <c r="Z163">
        <f t="shared" si="105"/>
        <v>3586</v>
      </c>
      <c r="AA163" s="68">
        <f t="shared" si="106"/>
        <v>-1.1152559059342471E-2</v>
      </c>
      <c r="AB163" s="68">
        <f t="shared" si="107"/>
        <v>9.8174973505041931E-3</v>
      </c>
      <c r="AC163" s="68">
        <f t="shared" si="108"/>
        <v>4.1744559058502648E-2</v>
      </c>
      <c r="AD163" s="68"/>
      <c r="AE163" s="68">
        <f t="shared" si="109"/>
        <v>3.4852164219776314E-4</v>
      </c>
      <c r="AF163">
        <f t="shared" si="110"/>
        <v>6.2519061707158638E-2</v>
      </c>
      <c r="AG163" s="92"/>
      <c r="AH163">
        <f t="shared" si="111"/>
        <v>2.0774502648655987E-2</v>
      </c>
      <c r="AI163">
        <f t="shared" si="112"/>
        <v>0.99938007502888593</v>
      </c>
      <c r="AJ163">
        <f t="shared" si="113"/>
        <v>0.93255902422841075</v>
      </c>
      <c r="AK163">
        <f t="shared" si="114"/>
        <v>-3.7189899521743316E-4</v>
      </c>
      <c r="AL163">
        <f t="shared" si="115"/>
        <v>-2.6012395627810059</v>
      </c>
      <c r="AM163">
        <f t="shared" si="116"/>
        <v>-3.6107833623298031</v>
      </c>
      <c r="AN163" s="68">
        <f t="shared" si="121"/>
        <v>-8.884052855610566</v>
      </c>
      <c r="AO163" s="68">
        <f t="shared" si="121"/>
        <v>-8.884052855610566</v>
      </c>
      <c r="AP163" s="68">
        <f t="shared" si="121"/>
        <v>-8.884052855610566</v>
      </c>
      <c r="AQ163" s="68">
        <f t="shared" si="121"/>
        <v>-8.884052855610566</v>
      </c>
      <c r="AR163" s="68">
        <f t="shared" si="121"/>
        <v>-8.8840528556106548</v>
      </c>
      <c r="AS163" s="68">
        <f t="shared" si="121"/>
        <v>-8.8840528554676332</v>
      </c>
      <c r="AT163" s="68">
        <f t="shared" si="121"/>
        <v>-8.8840530862257197</v>
      </c>
      <c r="AU163" s="68">
        <f t="shared" si="117"/>
        <v>-8.8836807260201027</v>
      </c>
      <c r="AW163">
        <v>22200</v>
      </c>
      <c r="AX163">
        <f t="shared" si="83"/>
        <v>0.15114504727121797</v>
      </c>
      <c r="AY163">
        <f t="shared" si="84"/>
        <v>0.12991308603941781</v>
      </c>
      <c r="AZ163">
        <f t="shared" si="85"/>
        <v>2.1231961231800153E-2</v>
      </c>
      <c r="BA163">
        <f t="shared" si="86"/>
        <v>0.99928383785937003</v>
      </c>
      <c r="BB163">
        <f t="shared" si="87"/>
        <v>0.95298669959190629</v>
      </c>
      <c r="BC163">
        <f t="shared" si="88"/>
        <v>3.0047351533935989</v>
      </c>
      <c r="BD163">
        <f t="shared" si="89"/>
        <v>14.590923841695641</v>
      </c>
      <c r="BE163">
        <f t="shared" si="90"/>
        <v>3.0046364893494433</v>
      </c>
      <c r="BF163">
        <f t="shared" si="91"/>
        <v>3.0046364893494433</v>
      </c>
      <c r="BG163">
        <f t="shared" si="92"/>
        <v>3.0046364893494433</v>
      </c>
      <c r="BH163">
        <f t="shared" si="93"/>
        <v>3.0046364893494428</v>
      </c>
      <c r="BI163">
        <f t="shared" si="94"/>
        <v>3.0046364893494792</v>
      </c>
      <c r="BJ163">
        <f t="shared" si="95"/>
        <v>3.0046364892988229</v>
      </c>
      <c r="BK163">
        <f t="shared" si="96"/>
        <v>3.0046365600327469</v>
      </c>
      <c r="BL163">
        <f t="shared" si="97"/>
        <v>3.0045377899888521</v>
      </c>
    </row>
    <row r="164" spans="1:64" ht="12.95" customHeight="1">
      <c r="A164" s="95" t="s">
        <v>2568</v>
      </c>
      <c r="B164" s="29" t="s">
        <v>2053</v>
      </c>
      <c r="C164" s="95">
        <v>28845.7785</v>
      </c>
      <c r="D164" s="95" t="s">
        <v>2084</v>
      </c>
      <c r="E164" s="12">
        <f t="shared" si="102"/>
        <v>3587.0227027919113</v>
      </c>
      <c r="F164">
        <f t="shared" si="103"/>
        <v>3587</v>
      </c>
      <c r="G164">
        <f t="shared" si="76"/>
        <v>3.0813999997917563E-2</v>
      </c>
      <c r="H164">
        <f t="shared" si="100"/>
        <v>3.0813999997917563E-2</v>
      </c>
      <c r="O164">
        <f t="shared" ca="1" si="120"/>
        <v>-7.9545224015593732E-2</v>
      </c>
      <c r="P164">
        <f t="shared" si="104"/>
        <v>-3.1931767473269299E-2</v>
      </c>
      <c r="Q164" s="2">
        <f t="shared" si="119"/>
        <v>13827.2785</v>
      </c>
      <c r="S164" s="114">
        <f t="shared" si="101"/>
        <v>0.2</v>
      </c>
      <c r="Z164">
        <f t="shared" si="105"/>
        <v>3587</v>
      </c>
      <c r="AA164" s="68">
        <f t="shared" si="106"/>
        <v>-1.1162407958686223E-2</v>
      </c>
      <c r="AB164" s="68">
        <f t="shared" si="107"/>
        <v>1.0044640483334488E-2</v>
      </c>
      <c r="AC164" s="68">
        <f t="shared" si="108"/>
        <v>4.197640795660379E-2</v>
      </c>
      <c r="AD164" s="68"/>
      <c r="AE164" s="68">
        <f t="shared" si="109"/>
        <v>3.5240376498784601E-4</v>
      </c>
      <c r="AF164">
        <f t="shared" si="110"/>
        <v>6.2745767471186861E-2</v>
      </c>
      <c r="AG164" s="92"/>
      <c r="AH164">
        <f t="shared" si="111"/>
        <v>2.0769359514583075E-2</v>
      </c>
      <c r="AI164">
        <f t="shared" si="112"/>
        <v>0.99938031238186742</v>
      </c>
      <c r="AJ164">
        <f t="shared" si="113"/>
        <v>0.93232854870158144</v>
      </c>
      <c r="AK164">
        <f t="shared" si="114"/>
        <v>-3.7229435717965094E-4</v>
      </c>
      <c r="AL164">
        <f t="shared" si="115"/>
        <v>-2.6006016829268614</v>
      </c>
      <c r="AM164">
        <f t="shared" si="116"/>
        <v>-3.6063113112638767</v>
      </c>
      <c r="AN164" s="68">
        <f t="shared" si="121"/>
        <v>-8.883414580316046</v>
      </c>
      <c r="AO164" s="68">
        <f t="shared" si="121"/>
        <v>-8.883414580316046</v>
      </c>
      <c r="AP164" s="68">
        <f t="shared" si="121"/>
        <v>-8.883414580316046</v>
      </c>
      <c r="AQ164" s="68">
        <f t="shared" si="121"/>
        <v>-8.883414580316046</v>
      </c>
      <c r="AR164" s="68">
        <f t="shared" si="121"/>
        <v>-8.8834145803161331</v>
      </c>
      <c r="AS164" s="68">
        <f t="shared" si="121"/>
        <v>-8.8834145801730706</v>
      </c>
      <c r="AT164" s="68">
        <f t="shared" si="121"/>
        <v>-8.8834148110877234</v>
      </c>
      <c r="AU164" s="68">
        <f t="shared" si="117"/>
        <v>-8.8830420552069516</v>
      </c>
      <c r="AW164">
        <v>22400</v>
      </c>
      <c r="AX164">
        <f t="shared" si="83"/>
        <v>0.15627988955816441</v>
      </c>
      <c r="AY164">
        <f t="shared" si="84"/>
        <v>0.13436099638754664</v>
      </c>
      <c r="AZ164">
        <f t="shared" si="85"/>
        <v>2.1918893170617775E-2</v>
      </c>
      <c r="BA164">
        <f t="shared" si="86"/>
        <v>0.99927710957791505</v>
      </c>
      <c r="BB164">
        <f t="shared" si="87"/>
        <v>0.98378966442637339</v>
      </c>
      <c r="BC164">
        <f t="shared" si="88"/>
        <v>3.1322854165320981</v>
      </c>
      <c r="BD164">
        <f t="shared" si="89"/>
        <v>214.88499219883434</v>
      </c>
      <c r="BE164">
        <f t="shared" si="90"/>
        <v>3.1322786857916194</v>
      </c>
      <c r="BF164">
        <f t="shared" si="91"/>
        <v>3.1322786857916194</v>
      </c>
      <c r="BG164">
        <f t="shared" si="92"/>
        <v>3.1322786857916194</v>
      </c>
      <c r="BH164">
        <f t="shared" si="93"/>
        <v>3.1322786857916194</v>
      </c>
      <c r="BI164">
        <f t="shared" si="94"/>
        <v>3.1322786857916221</v>
      </c>
      <c r="BJ164">
        <f t="shared" si="95"/>
        <v>3.1322786857881009</v>
      </c>
      <c r="BK164">
        <f t="shared" si="96"/>
        <v>3.1322786906589646</v>
      </c>
      <c r="BL164">
        <f t="shared" si="97"/>
        <v>3.1322719526192264</v>
      </c>
    </row>
    <row r="165" spans="1:64" ht="12.95" customHeight="1">
      <c r="A165" s="95" t="s">
        <v>2530</v>
      </c>
      <c r="B165" s="29" t="s">
        <v>2053</v>
      </c>
      <c r="C165" s="95">
        <v>28874.276000000002</v>
      </c>
      <c r="D165" s="95" t="s">
        <v>2084</v>
      </c>
      <c r="E165" s="12">
        <f t="shared" si="102"/>
        <v>3608.0187699203852</v>
      </c>
      <c r="F165">
        <f t="shared" si="103"/>
        <v>3608</v>
      </c>
      <c r="G165">
        <f t="shared" si="76"/>
        <v>2.5475999998889165E-2</v>
      </c>
      <c r="H165">
        <f t="shared" si="100"/>
        <v>2.5475999998889165E-2</v>
      </c>
      <c r="O165">
        <f t="shared" ca="1" si="120"/>
        <v>-7.9400869830584933E-2</v>
      </c>
      <c r="P165">
        <f t="shared" si="104"/>
        <v>-3.2030255930163176E-2</v>
      </c>
      <c r="Q165" s="2">
        <f t="shared" si="119"/>
        <v>13855.776000000002</v>
      </c>
      <c r="S165" s="114">
        <f t="shared" si="101"/>
        <v>0.2</v>
      </c>
      <c r="Z165">
        <f t="shared" si="105"/>
        <v>3608</v>
      </c>
      <c r="AA165" s="68">
        <f t="shared" si="106"/>
        <v>-1.137085383780681E-2</v>
      </c>
      <c r="AB165" s="68">
        <f t="shared" si="107"/>
        <v>4.8165979065327991E-3</v>
      </c>
      <c r="AC165" s="68">
        <f t="shared" si="108"/>
        <v>3.6846853836695975E-2</v>
      </c>
      <c r="AD165" s="68"/>
      <c r="AE165" s="68">
        <f t="shared" si="109"/>
        <v>2.7153812753256739E-4</v>
      </c>
      <c r="AF165">
        <f t="shared" si="110"/>
        <v>5.7506255929052341E-2</v>
      </c>
      <c r="AG165" s="92"/>
      <c r="AH165">
        <f t="shared" si="111"/>
        <v>2.0659402092356366E-2</v>
      </c>
      <c r="AI165">
        <f t="shared" si="112"/>
        <v>0.99938535491720815</v>
      </c>
      <c r="AJ165">
        <f t="shared" si="113"/>
        <v>0.9274010508493935</v>
      </c>
      <c r="AK165">
        <f t="shared" si="114"/>
        <v>-3.805617619445261E-4</v>
      </c>
      <c r="AL165">
        <f t="shared" si="115"/>
        <v>-2.5872061354661517</v>
      </c>
      <c r="AM165">
        <f t="shared" si="116"/>
        <v>-3.5147167945660023</v>
      </c>
      <c r="AN165" s="68">
        <f t="shared" si="121"/>
        <v>-8.8700107638474766</v>
      </c>
      <c r="AO165" s="68">
        <f t="shared" si="121"/>
        <v>-8.8700107638474766</v>
      </c>
      <c r="AP165" s="68">
        <f t="shared" si="121"/>
        <v>-8.8700107638474766</v>
      </c>
      <c r="AQ165" s="68">
        <f t="shared" si="121"/>
        <v>-8.8700107638474766</v>
      </c>
      <c r="AR165" s="68">
        <f t="shared" si="121"/>
        <v>-8.8700107638475654</v>
      </c>
      <c r="AS165" s="68">
        <f t="shared" si="121"/>
        <v>-8.8700107637037018</v>
      </c>
      <c r="AT165" s="68">
        <f t="shared" si="121"/>
        <v>-8.870010997818893</v>
      </c>
      <c r="AU165" s="68">
        <f t="shared" si="117"/>
        <v>-8.8696299681307611</v>
      </c>
      <c r="AW165">
        <v>22600</v>
      </c>
      <c r="AX165">
        <f t="shared" si="83"/>
        <v>0.16111569754206553</v>
      </c>
      <c r="AY165">
        <f t="shared" si="84"/>
        <v>0.13886650219779956</v>
      </c>
      <c r="AZ165">
        <f t="shared" si="85"/>
        <v>2.2249195344265987E-2</v>
      </c>
      <c r="BA165">
        <f t="shared" si="86"/>
        <v>0.99928212609634404</v>
      </c>
      <c r="BB165">
        <f t="shared" si="87"/>
        <v>0.99860896274806787</v>
      </c>
      <c r="BC165">
        <f t="shared" si="88"/>
        <v>-3.0233498462973505</v>
      </c>
      <c r="BD165">
        <f t="shared" si="89"/>
        <v>-16.894636347477682</v>
      </c>
      <c r="BE165">
        <f t="shared" si="90"/>
        <v>3.2599207727608279</v>
      </c>
      <c r="BF165">
        <f t="shared" si="91"/>
        <v>3.2599207727608279</v>
      </c>
      <c r="BG165">
        <f t="shared" si="92"/>
        <v>3.2599207727608279</v>
      </c>
      <c r="BH165">
        <f t="shared" si="93"/>
        <v>3.2599207727608279</v>
      </c>
      <c r="BI165">
        <f t="shared" si="94"/>
        <v>3.2599207727607964</v>
      </c>
      <c r="BJ165">
        <f t="shared" si="95"/>
        <v>3.2599207728048074</v>
      </c>
      <c r="BK165">
        <f t="shared" si="96"/>
        <v>3.2599207114966142</v>
      </c>
      <c r="BL165">
        <f t="shared" si="97"/>
        <v>3.2600061152496007</v>
      </c>
    </row>
    <row r="166" spans="1:64" ht="12.95" customHeight="1">
      <c r="A166" s="95" t="s">
        <v>2530</v>
      </c>
      <c r="B166" s="29" t="s">
        <v>2053</v>
      </c>
      <c r="C166" s="95">
        <v>28889.207999999999</v>
      </c>
      <c r="D166" s="95" t="s">
        <v>2084</v>
      </c>
      <c r="E166" s="12">
        <f t="shared" si="102"/>
        <v>3619.0202007252738</v>
      </c>
      <c r="F166">
        <f t="shared" si="103"/>
        <v>3619</v>
      </c>
      <c r="G166">
        <f t="shared" si="76"/>
        <v>2.7417999997851439E-2</v>
      </c>
      <c r="H166">
        <f t="shared" si="100"/>
        <v>2.7417999997851439E-2</v>
      </c>
      <c r="O166">
        <f t="shared" ca="1" si="120"/>
        <v>-7.9325255733675562E-2</v>
      </c>
      <c r="P166">
        <f t="shared" si="104"/>
        <v>-3.2081591701836158E-2</v>
      </c>
      <c r="Q166" s="2">
        <f t="shared" si="119"/>
        <v>13870.707999999999</v>
      </c>
      <c r="S166" s="114">
        <f t="shared" si="101"/>
        <v>0.2</v>
      </c>
      <c r="Z166">
        <f t="shared" si="105"/>
        <v>3619</v>
      </c>
      <c r="AA166" s="68">
        <f t="shared" si="106"/>
        <v>-1.148126916080637E-2</v>
      </c>
      <c r="AB166" s="68">
        <f t="shared" si="107"/>
        <v>6.8176774568216511E-3</v>
      </c>
      <c r="AC166" s="68">
        <f t="shared" si="108"/>
        <v>3.8899269158657809E-2</v>
      </c>
      <c r="AD166" s="68"/>
      <c r="AE166" s="68">
        <f t="shared" si="109"/>
        <v>3.0263062821554135E-4</v>
      </c>
      <c r="AF166">
        <f t="shared" si="110"/>
        <v>5.9499591699687597E-2</v>
      </c>
      <c r="AG166" s="92"/>
      <c r="AH166">
        <f t="shared" si="111"/>
        <v>2.0600322541029788E-2</v>
      </c>
      <c r="AI166">
        <f t="shared" si="112"/>
        <v>0.99938804034051287</v>
      </c>
      <c r="AJ166">
        <f t="shared" si="113"/>
        <v>0.92475348919506262</v>
      </c>
      <c r="AK166">
        <f t="shared" si="114"/>
        <v>-3.8486518108933647E-4</v>
      </c>
      <c r="AL166">
        <f t="shared" si="115"/>
        <v>-2.5801893657768229</v>
      </c>
      <c r="AM166">
        <f t="shared" si="116"/>
        <v>-3.4684389712600918</v>
      </c>
      <c r="AN166" s="68">
        <f t="shared" si="121"/>
        <v>-8.8629896899327338</v>
      </c>
      <c r="AO166" s="68">
        <f t="shared" si="121"/>
        <v>-8.8629896899327338</v>
      </c>
      <c r="AP166" s="68">
        <f t="shared" si="121"/>
        <v>-8.8629896899327338</v>
      </c>
      <c r="AQ166" s="68">
        <f t="shared" si="121"/>
        <v>-8.8629896899327338</v>
      </c>
      <c r="AR166" s="68">
        <f t="shared" si="121"/>
        <v>-8.8629896899328227</v>
      </c>
      <c r="AS166" s="68">
        <f t="shared" si="121"/>
        <v>-8.8629896897886038</v>
      </c>
      <c r="AT166" s="68">
        <f t="shared" si="121"/>
        <v>-8.862989925513217</v>
      </c>
      <c r="AU166" s="68">
        <f t="shared" si="117"/>
        <v>-8.8626045891860912</v>
      </c>
      <c r="AV166" s="68"/>
      <c r="AW166">
        <v>22800</v>
      </c>
      <c r="AX166">
        <f t="shared" si="83"/>
        <v>0.16564709549997694</v>
      </c>
      <c r="AY166">
        <f t="shared" si="84"/>
        <v>0.14342960347017658</v>
      </c>
      <c r="AZ166">
        <f t="shared" si="85"/>
        <v>2.2217492029800365E-2</v>
      </c>
      <c r="BA166">
        <f t="shared" si="86"/>
        <v>0.99929880637767843</v>
      </c>
      <c r="BB166">
        <f t="shared" si="87"/>
        <v>0.9972036849309931</v>
      </c>
      <c r="BC166">
        <f t="shared" si="88"/>
        <v>-2.89579702876464</v>
      </c>
      <c r="BD166">
        <f t="shared" si="89"/>
        <v>-8.0958340883235458</v>
      </c>
      <c r="BE166">
        <f t="shared" si="90"/>
        <v>3.3875642473130241</v>
      </c>
      <c r="BF166">
        <f t="shared" si="91"/>
        <v>3.3875642473130241</v>
      </c>
      <c r="BG166">
        <f t="shared" si="92"/>
        <v>3.3875642473130241</v>
      </c>
      <c r="BH166">
        <f t="shared" si="93"/>
        <v>3.3875642473130245</v>
      </c>
      <c r="BI166">
        <f t="shared" si="94"/>
        <v>3.3875642473129637</v>
      </c>
      <c r="BJ166">
        <f t="shared" si="95"/>
        <v>3.3875642473995642</v>
      </c>
      <c r="BK166">
        <f t="shared" si="96"/>
        <v>3.3875641238896921</v>
      </c>
      <c r="BL166">
        <f t="shared" si="97"/>
        <v>3.387740277879975</v>
      </c>
    </row>
    <row r="167" spans="1:64" ht="12.95" customHeight="1">
      <c r="A167" s="95" t="s">
        <v>2530</v>
      </c>
      <c r="B167" s="29" t="s">
        <v>2053</v>
      </c>
      <c r="C167" s="95">
        <v>28920.425999999999</v>
      </c>
      <c r="D167" s="95" t="s">
        <v>2084</v>
      </c>
      <c r="E167" s="12">
        <f t="shared" si="102"/>
        <v>3642.02064720713</v>
      </c>
      <c r="F167">
        <f t="shared" si="103"/>
        <v>3642</v>
      </c>
      <c r="G167">
        <f t="shared" si="76"/>
        <v>2.8023999999277294E-2</v>
      </c>
      <c r="H167">
        <f t="shared" si="100"/>
        <v>2.8023999999277294E-2</v>
      </c>
      <c r="O167">
        <f t="shared" ca="1" si="120"/>
        <v>-7.9167153531046891E-2</v>
      </c>
      <c r="P167">
        <f t="shared" si="104"/>
        <v>-3.2188367137873743E-2</v>
      </c>
      <c r="Q167" s="2">
        <f t="shared" si="119"/>
        <v>13901.925999999999</v>
      </c>
      <c r="S167" s="114">
        <f t="shared" si="101"/>
        <v>0.2</v>
      </c>
      <c r="Z167">
        <f t="shared" si="105"/>
        <v>3642</v>
      </c>
      <c r="AA167" s="68">
        <f t="shared" si="106"/>
        <v>-1.1714853113641645E-2</v>
      </c>
      <c r="AB167" s="68">
        <f t="shared" si="107"/>
        <v>7.5504859750451965E-3</v>
      </c>
      <c r="AC167" s="68">
        <f t="shared" si="108"/>
        <v>3.9738853112918943E-2</v>
      </c>
      <c r="AD167" s="68"/>
      <c r="AE167" s="68">
        <f t="shared" si="109"/>
        <v>3.1583528934602955E-4</v>
      </c>
      <c r="AF167">
        <f t="shared" si="110"/>
        <v>6.0212367137151036E-2</v>
      </c>
      <c r="AG167" s="92"/>
      <c r="AH167">
        <f t="shared" si="111"/>
        <v>2.0473514024232097E-2</v>
      </c>
      <c r="AI167">
        <f t="shared" si="112"/>
        <v>0.99939375256922791</v>
      </c>
      <c r="AJ167">
        <f t="shared" si="113"/>
        <v>0.91907065963816692</v>
      </c>
      <c r="AK167">
        <f t="shared" si="114"/>
        <v>-3.9380183485709474E-4</v>
      </c>
      <c r="AL167">
        <f t="shared" si="115"/>
        <v>-2.5655178152101938</v>
      </c>
      <c r="AM167">
        <f t="shared" si="116"/>
        <v>-3.3752233900550253</v>
      </c>
      <c r="AN167" s="68">
        <f t="shared" si="121"/>
        <v>-8.8483092011016637</v>
      </c>
      <c r="AO167" s="68">
        <f t="shared" si="121"/>
        <v>-8.8483092011016637</v>
      </c>
      <c r="AP167" s="68">
        <f t="shared" si="121"/>
        <v>-8.8483092011016637</v>
      </c>
      <c r="AQ167" s="68">
        <f t="shared" si="121"/>
        <v>-8.8483092011016637</v>
      </c>
      <c r="AR167" s="68">
        <f t="shared" si="121"/>
        <v>-8.8483092011017526</v>
      </c>
      <c r="AS167" s="68">
        <f t="shared" si="121"/>
        <v>-8.8483092009569333</v>
      </c>
      <c r="AT167" s="68">
        <f t="shared" si="121"/>
        <v>-8.8483094398960347</v>
      </c>
      <c r="AU167" s="68">
        <f t="shared" si="117"/>
        <v>-8.8479151604835984</v>
      </c>
      <c r="AW167">
        <v>23000</v>
      </c>
      <c r="AX167">
        <f t="shared" si="83"/>
        <v>0.16987458089123292</v>
      </c>
      <c r="AY167">
        <f t="shared" si="84"/>
        <v>0.14805030020467772</v>
      </c>
      <c r="AZ167">
        <f t="shared" si="85"/>
        <v>2.1824280686555189E-2</v>
      </c>
      <c r="BA167">
        <f t="shared" si="86"/>
        <v>0.9993268809331477</v>
      </c>
      <c r="BB167">
        <f t="shared" si="87"/>
        <v>0.97959501647473246</v>
      </c>
      <c r="BC167">
        <f t="shared" si="88"/>
        <v>-2.7682384907832085</v>
      </c>
      <c r="BD167">
        <f t="shared" si="89"/>
        <v>-5.2944732421209109</v>
      </c>
      <c r="BE167">
        <f t="shared" si="90"/>
        <v>3.5152105840876522</v>
      </c>
      <c r="BF167">
        <f t="shared" si="91"/>
        <v>3.5152105840876522</v>
      </c>
      <c r="BG167">
        <f t="shared" si="92"/>
        <v>3.5152105840876522</v>
      </c>
      <c r="BH167">
        <f t="shared" si="93"/>
        <v>3.5152105840876522</v>
      </c>
      <c r="BI167">
        <f t="shared" si="94"/>
        <v>3.5152105840875718</v>
      </c>
      <c r="BJ167">
        <f t="shared" si="95"/>
        <v>3.5152105842071717</v>
      </c>
      <c r="BK167">
        <f t="shared" si="96"/>
        <v>3.5152104065084075</v>
      </c>
      <c r="BL167">
        <f t="shared" si="97"/>
        <v>3.5154744405103493</v>
      </c>
    </row>
    <row r="168" spans="1:64" ht="12.95" customHeight="1">
      <c r="A168" s="95" t="s">
        <v>2530</v>
      </c>
      <c r="B168" s="29" t="s">
        <v>2053</v>
      </c>
      <c r="C168" s="95">
        <v>28927.215</v>
      </c>
      <c r="D168" s="95" t="s">
        <v>2084</v>
      </c>
      <c r="E168" s="12">
        <f t="shared" si="102"/>
        <v>3647.022570173538</v>
      </c>
      <c r="F168">
        <f t="shared" si="103"/>
        <v>3647</v>
      </c>
      <c r="G168">
        <f t="shared" si="76"/>
        <v>3.0633999998826766E-2</v>
      </c>
      <c r="H168">
        <f t="shared" si="100"/>
        <v>3.0633999998826766E-2</v>
      </c>
      <c r="O168">
        <f t="shared" ca="1" si="120"/>
        <v>-7.9132783486997177E-2</v>
      </c>
      <c r="P168">
        <f t="shared" si="104"/>
        <v>-3.2211478397127541E-2</v>
      </c>
      <c r="Q168" s="2">
        <f t="shared" si="119"/>
        <v>13908.715</v>
      </c>
      <c r="S168" s="114">
        <f t="shared" si="101"/>
        <v>0.2</v>
      </c>
      <c r="Z168">
        <f t="shared" si="105"/>
        <v>3647</v>
      </c>
      <c r="AA168" s="68">
        <f t="shared" si="106"/>
        <v>-1.1766116361247275E-2</v>
      </c>
      <c r="AB168" s="68">
        <f t="shared" si="107"/>
        <v>1.0188637962946501E-2</v>
      </c>
      <c r="AC168" s="68">
        <f t="shared" si="108"/>
        <v>4.2400116360074042E-2</v>
      </c>
      <c r="AD168" s="68"/>
      <c r="AE168" s="68">
        <f t="shared" si="109"/>
        <v>3.5955397346956373E-4</v>
      </c>
      <c r="AF168">
        <f t="shared" si="110"/>
        <v>6.2845478395954307E-2</v>
      </c>
      <c r="AG168" s="92"/>
      <c r="AH168">
        <f t="shared" si="111"/>
        <v>2.0445362035880266E-2</v>
      </c>
      <c r="AI168">
        <f t="shared" si="112"/>
        <v>0.99939501167767353</v>
      </c>
      <c r="AJ168">
        <f t="shared" si="113"/>
        <v>0.91780903206422126</v>
      </c>
      <c r="AK168">
        <f t="shared" si="114"/>
        <v>-3.9573344855236268E-4</v>
      </c>
      <c r="AL168">
        <f t="shared" si="115"/>
        <v>-2.5623283253807769</v>
      </c>
      <c r="AM168">
        <f t="shared" si="116"/>
        <v>-3.3555668859134915</v>
      </c>
      <c r="AN168" s="68">
        <f t="shared" si="121"/>
        <v>-8.8451177793219653</v>
      </c>
      <c r="AO168" s="68">
        <f t="shared" si="121"/>
        <v>-8.8451177793219653</v>
      </c>
      <c r="AP168" s="68">
        <f t="shared" si="121"/>
        <v>-8.8451177793219653</v>
      </c>
      <c r="AQ168" s="68">
        <f t="shared" si="121"/>
        <v>-8.8451177793219653</v>
      </c>
      <c r="AR168" s="68">
        <f t="shared" si="121"/>
        <v>-8.8451177793220541</v>
      </c>
      <c r="AS168" s="68">
        <f t="shared" si="121"/>
        <v>-8.84511777917713</v>
      </c>
      <c r="AT168" s="68">
        <f t="shared" si="121"/>
        <v>-8.8451180187878506</v>
      </c>
      <c r="AU168" s="68">
        <f t="shared" si="117"/>
        <v>-8.844721806417839</v>
      </c>
      <c r="AW168">
        <v>23200</v>
      </c>
      <c r="AX168">
        <f t="shared" si="83"/>
        <v>0.17380451748605336</v>
      </c>
      <c r="AY168">
        <f t="shared" si="84"/>
        <v>0.15272859240130293</v>
      </c>
      <c r="AZ168">
        <f t="shared" si="85"/>
        <v>2.1075925084750428E-2</v>
      </c>
      <c r="BA168">
        <f t="shared" si="86"/>
        <v>0.9993658960649533</v>
      </c>
      <c r="BB168">
        <f t="shared" si="87"/>
        <v>0.94606600308692224</v>
      </c>
      <c r="BC168">
        <f t="shared" si="88"/>
        <v>-2.6406713773257735</v>
      </c>
      <c r="BD168">
        <f t="shared" si="89"/>
        <v>-3.9088052213688989</v>
      </c>
      <c r="BE168">
        <f t="shared" si="90"/>
        <v>3.6428612114755201</v>
      </c>
      <c r="BF168">
        <f t="shared" si="91"/>
        <v>3.6428612114755201</v>
      </c>
      <c r="BG168">
        <f t="shared" si="92"/>
        <v>3.6428612114755201</v>
      </c>
      <c r="BH168">
        <f t="shared" si="93"/>
        <v>3.6428612114755201</v>
      </c>
      <c r="BI168">
        <f t="shared" si="94"/>
        <v>3.6428612114754317</v>
      </c>
      <c r="BJ168">
        <f t="shared" si="95"/>
        <v>3.642861211615136</v>
      </c>
      <c r="BK168">
        <f t="shared" si="96"/>
        <v>3.6428609912559615</v>
      </c>
      <c r="BL168">
        <f t="shared" si="97"/>
        <v>3.6432086031407245</v>
      </c>
    </row>
    <row r="169" spans="1:64" ht="12.95" customHeight="1">
      <c r="A169" s="95" t="s">
        <v>2530</v>
      </c>
      <c r="B169" s="29" t="s">
        <v>2053</v>
      </c>
      <c r="C169" s="95">
        <v>28931.286</v>
      </c>
      <c r="D169" s="95" t="s">
        <v>2084</v>
      </c>
      <c r="E169" s="12">
        <f t="shared" si="102"/>
        <v>3650.0219557084101</v>
      </c>
      <c r="F169">
        <f t="shared" si="103"/>
        <v>3650</v>
      </c>
      <c r="G169">
        <f t="shared" si="76"/>
        <v>2.9800000000250293E-2</v>
      </c>
      <c r="H169">
        <f t="shared" si="100"/>
        <v>2.9800000000250293E-2</v>
      </c>
      <c r="O169">
        <f t="shared" ca="1" si="120"/>
        <v>-7.9112161460567348E-2</v>
      </c>
      <c r="P169">
        <f t="shared" si="104"/>
        <v>-3.2225327874041192E-2</v>
      </c>
      <c r="Q169" s="2">
        <f t="shared" si="119"/>
        <v>13912.786</v>
      </c>
      <c r="S169" s="114">
        <f t="shared" si="101"/>
        <v>0.2</v>
      </c>
      <c r="Z169">
        <f t="shared" si="105"/>
        <v>3650</v>
      </c>
      <c r="AA169" s="68">
        <f t="shared" si="106"/>
        <v>-1.1796957021703698E-2</v>
      </c>
      <c r="AB169" s="68">
        <f t="shared" si="107"/>
        <v>9.3716291479127994E-3</v>
      </c>
      <c r="AC169" s="68">
        <f t="shared" si="108"/>
        <v>4.1596957021953991E-2</v>
      </c>
      <c r="AD169" s="68"/>
      <c r="AE169" s="68">
        <f t="shared" si="109"/>
        <v>3.4606136669725751E-4</v>
      </c>
      <c r="AF169">
        <f t="shared" si="110"/>
        <v>6.2025327874291485E-2</v>
      </c>
      <c r="AG169" s="92"/>
      <c r="AH169">
        <f t="shared" si="111"/>
        <v>2.0428370852337494E-2</v>
      </c>
      <c r="AI169">
        <f t="shared" si="112"/>
        <v>0.99939577009923175</v>
      </c>
      <c r="AJ169">
        <f t="shared" si="113"/>
        <v>0.91704757152711747</v>
      </c>
      <c r="AK169">
        <f t="shared" si="114"/>
        <v>-3.968904880092405E-4</v>
      </c>
      <c r="AL169">
        <f t="shared" si="115"/>
        <v>-2.560414627618592</v>
      </c>
      <c r="AM169">
        <f t="shared" si="116"/>
        <v>-3.3438736229462718</v>
      </c>
      <c r="AN169" s="68">
        <f t="shared" si="121"/>
        <v>-8.8432029243207104</v>
      </c>
      <c r="AO169" s="68">
        <f t="shared" si="121"/>
        <v>-8.8432029243207104</v>
      </c>
      <c r="AP169" s="68">
        <f t="shared" si="121"/>
        <v>-8.8432029243207104</v>
      </c>
      <c r="AQ169" s="68">
        <f t="shared" si="121"/>
        <v>-8.8432029243207104</v>
      </c>
      <c r="AR169" s="68">
        <f t="shared" si="121"/>
        <v>-8.8432029243207975</v>
      </c>
      <c r="AS169" s="68">
        <f t="shared" si="121"/>
        <v>-8.8432029241758148</v>
      </c>
      <c r="AT169" s="68">
        <f t="shared" si="121"/>
        <v>-8.8432031641848194</v>
      </c>
      <c r="AU169" s="68">
        <f t="shared" si="117"/>
        <v>-8.8428057939783837</v>
      </c>
      <c r="AV169" s="68"/>
      <c r="AW169">
        <v>23400</v>
      </c>
      <c r="AX169">
        <f t="shared" si="83"/>
        <v>0.17744903446463528</v>
      </c>
      <c r="AY169">
        <f t="shared" si="84"/>
        <v>0.15746448006005223</v>
      </c>
      <c r="AZ169">
        <f t="shared" si="85"/>
        <v>1.9984554404583049E-2</v>
      </c>
      <c r="BA169">
        <f t="shared" si="86"/>
        <v>0.99941522101701807</v>
      </c>
      <c r="BB169">
        <f t="shared" si="87"/>
        <v>0.89715718821918966</v>
      </c>
      <c r="BC169">
        <f t="shared" si="88"/>
        <v>-2.5130929716975685</v>
      </c>
      <c r="BD169">
        <f t="shared" si="89"/>
        <v>-3.0767352816485474</v>
      </c>
      <c r="BE169">
        <f t="shared" si="90"/>
        <v>3.770517488515202</v>
      </c>
      <c r="BF169">
        <f t="shared" si="91"/>
        <v>3.770517488515202</v>
      </c>
      <c r="BG169">
        <f t="shared" si="92"/>
        <v>3.770517488515202</v>
      </c>
      <c r="BH169">
        <f t="shared" si="93"/>
        <v>3.770517488515202</v>
      </c>
      <c r="BI169">
        <f t="shared" si="94"/>
        <v>3.7705174885151171</v>
      </c>
      <c r="BJ169">
        <f t="shared" si="95"/>
        <v>3.7705174886605204</v>
      </c>
      <c r="BK169">
        <f t="shared" si="96"/>
        <v>3.7705172399373375</v>
      </c>
      <c r="BL169">
        <f t="shared" si="97"/>
        <v>3.7709427657710988</v>
      </c>
    </row>
    <row r="170" spans="1:64" ht="12.95" customHeight="1">
      <c r="A170" s="95" t="s">
        <v>2530</v>
      </c>
      <c r="B170" s="29" t="s">
        <v>2053</v>
      </c>
      <c r="C170" s="95">
        <v>28935.359</v>
      </c>
      <c r="D170" s="95" t="s">
        <v>2084</v>
      </c>
      <c r="E170" s="12">
        <f t="shared" si="102"/>
        <v>3653.0228147807593</v>
      </c>
      <c r="F170">
        <f t="shared" si="103"/>
        <v>3653</v>
      </c>
      <c r="G170">
        <f t="shared" si="76"/>
        <v>3.0965999998443294E-2</v>
      </c>
      <c r="H170">
        <f t="shared" si="100"/>
        <v>3.0965999998443294E-2</v>
      </c>
      <c r="O170">
        <f t="shared" ca="1" si="120"/>
        <v>-7.909153943413752E-2</v>
      </c>
      <c r="P170">
        <f t="shared" si="104"/>
        <v>-3.2239164391975855E-2</v>
      </c>
      <c r="Q170" s="2">
        <f t="shared" si="119"/>
        <v>13916.859</v>
      </c>
      <c r="S170" s="114">
        <f t="shared" si="101"/>
        <v>0.2</v>
      </c>
      <c r="Z170">
        <f t="shared" si="105"/>
        <v>3653</v>
      </c>
      <c r="AA170" s="68">
        <f t="shared" si="106"/>
        <v>-1.1827859640244666E-2</v>
      </c>
      <c r="AB170" s="68">
        <f t="shared" si="107"/>
        <v>1.0554695246712105E-2</v>
      </c>
      <c r="AC170" s="68">
        <f t="shared" si="108"/>
        <v>4.279385963868796E-2</v>
      </c>
      <c r="AD170" s="68"/>
      <c r="AE170" s="68">
        <f t="shared" si="109"/>
        <v>3.6626288455514529E-4</v>
      </c>
      <c r="AF170">
        <f t="shared" si="110"/>
        <v>6.320516439041915E-2</v>
      </c>
      <c r="AG170" s="92"/>
      <c r="AH170">
        <f t="shared" si="111"/>
        <v>2.0411304751731189E-2</v>
      </c>
      <c r="AI170">
        <f t="shared" si="112"/>
        <v>0.99939653073478163</v>
      </c>
      <c r="AJ170">
        <f t="shared" si="113"/>
        <v>0.9162827513784837</v>
      </c>
      <c r="AK170">
        <f t="shared" si="114"/>
        <v>-3.9804607571404706E-4</v>
      </c>
      <c r="AL170">
        <f t="shared" si="115"/>
        <v>-2.558500926947628</v>
      </c>
      <c r="AM170">
        <f t="shared" si="116"/>
        <v>-3.3322549308472991</v>
      </c>
      <c r="AN170" s="68">
        <f t="shared" si="121"/>
        <v>-8.8412880678641859</v>
      </c>
      <c r="AO170" s="68">
        <f t="shared" si="121"/>
        <v>-8.8412880678641859</v>
      </c>
      <c r="AP170" s="68">
        <f t="shared" si="121"/>
        <v>-8.8412880678641859</v>
      </c>
      <c r="AQ170" s="68">
        <f t="shared" si="121"/>
        <v>-8.8412880678641859</v>
      </c>
      <c r="AR170" s="68">
        <f t="shared" si="121"/>
        <v>-8.8412880678642729</v>
      </c>
      <c r="AS170" s="68">
        <f t="shared" si="121"/>
        <v>-8.8412880677192351</v>
      </c>
      <c r="AT170" s="68">
        <f t="shared" si="121"/>
        <v>-8.8412883081230031</v>
      </c>
      <c r="AU170" s="68">
        <f t="shared" si="117"/>
        <v>-8.8408897815389285</v>
      </c>
      <c r="AW170">
        <v>23600</v>
      </c>
      <c r="AX170">
        <f t="shared" si="83"/>
        <v>0.18082583295143317</v>
      </c>
      <c r="AY170">
        <f t="shared" si="84"/>
        <v>0.16225796318092567</v>
      </c>
      <c r="AZ170">
        <f t="shared" si="85"/>
        <v>1.8567869770507513E-2</v>
      </c>
      <c r="BA170">
        <f t="shared" si="86"/>
        <v>0.99947405793270494</v>
      </c>
      <c r="BB170">
        <f t="shared" si="87"/>
        <v>0.83365817817494947</v>
      </c>
      <c r="BC170">
        <f t="shared" si="88"/>
        <v>-2.3855007394660253</v>
      </c>
      <c r="BD170">
        <f t="shared" si="89"/>
        <v>-2.5179484836063999</v>
      </c>
      <c r="BE170">
        <f t="shared" si="90"/>
        <v>3.8981806828834054</v>
      </c>
      <c r="BF170">
        <f t="shared" si="91"/>
        <v>3.8981806828834054</v>
      </c>
      <c r="BG170">
        <f t="shared" si="92"/>
        <v>3.8981806828834054</v>
      </c>
      <c r="BH170">
        <f t="shared" si="93"/>
        <v>3.8981806828834054</v>
      </c>
      <c r="BI170">
        <f t="shared" si="94"/>
        <v>3.8981806828833334</v>
      </c>
      <c r="BJ170">
        <f t="shared" si="95"/>
        <v>3.8981806830205139</v>
      </c>
      <c r="BK170">
        <f t="shared" si="96"/>
        <v>3.8981804220702663</v>
      </c>
      <c r="BL170">
        <f t="shared" si="97"/>
        <v>3.8986769284014731</v>
      </c>
    </row>
    <row r="171" spans="1:64" ht="12.95" customHeight="1">
      <c r="A171" s="95" t="s">
        <v>2530</v>
      </c>
      <c r="B171" s="29" t="s">
        <v>2053</v>
      </c>
      <c r="C171" s="95">
        <v>28950.287</v>
      </c>
      <c r="D171" s="95" t="s">
        <v>2084</v>
      </c>
      <c r="E171" s="12">
        <f t="shared" si="102"/>
        <v>3664.0212985106955</v>
      </c>
      <c r="F171">
        <f t="shared" si="103"/>
        <v>3664</v>
      </c>
      <c r="G171">
        <f t="shared" si="76"/>
        <v>2.890800000022864E-2</v>
      </c>
      <c r="H171">
        <f t="shared" si="100"/>
        <v>2.890800000022864E-2</v>
      </c>
      <c r="O171">
        <f t="shared" ca="1" si="120"/>
        <v>-7.9015925337228149E-2</v>
      </c>
      <c r="P171">
        <f t="shared" si="104"/>
        <v>-3.2289787419805038E-2</v>
      </c>
      <c r="Q171" s="2">
        <f t="shared" si="119"/>
        <v>13931.787</v>
      </c>
      <c r="S171" s="114">
        <f t="shared" si="101"/>
        <v>0.2</v>
      </c>
      <c r="Z171">
        <f t="shared" si="105"/>
        <v>3664</v>
      </c>
      <c r="AA171" s="68">
        <f t="shared" si="106"/>
        <v>-1.1941698316560799E-2</v>
      </c>
      <c r="AB171" s="68">
        <f t="shared" si="107"/>
        <v>8.5599108969844004E-3</v>
      </c>
      <c r="AC171" s="68">
        <f t="shared" si="108"/>
        <v>4.0849698316789439E-2</v>
      </c>
      <c r="AD171" s="68"/>
      <c r="AE171" s="68">
        <f t="shared" si="109"/>
        <v>3.3373957051454202E-4</v>
      </c>
      <c r="AF171">
        <f t="shared" si="110"/>
        <v>6.1197787420033678E-2</v>
      </c>
      <c r="AG171" s="92"/>
      <c r="AH171">
        <f t="shared" si="111"/>
        <v>2.0348089103244239E-2</v>
      </c>
      <c r="AI171">
        <f t="shared" si="112"/>
        <v>0.99939933862883856</v>
      </c>
      <c r="AJ171">
        <f t="shared" si="113"/>
        <v>0.91344971258489815</v>
      </c>
      <c r="AK171">
        <f t="shared" si="114"/>
        <v>-4.0227074172623922E-4</v>
      </c>
      <c r="AL171">
        <f t="shared" si="115"/>
        <v>-2.5514839994643661</v>
      </c>
      <c r="AM171">
        <f t="shared" si="116"/>
        <v>-3.2902793247300033</v>
      </c>
      <c r="AN171" s="68">
        <f t="shared" ref="AN171:AT180" si="122">$AU171+$AB$7*SIN(AO171)</f>
        <v>-8.8342669150045232</v>
      </c>
      <c r="AO171" s="68">
        <f t="shared" si="122"/>
        <v>-8.8342669150045232</v>
      </c>
      <c r="AP171" s="68">
        <f t="shared" si="122"/>
        <v>-8.8342669150045232</v>
      </c>
      <c r="AQ171" s="68">
        <f t="shared" si="122"/>
        <v>-8.8342669150045232</v>
      </c>
      <c r="AR171" s="68">
        <f t="shared" si="122"/>
        <v>-8.8342669150046103</v>
      </c>
      <c r="AS171" s="68">
        <f t="shared" si="122"/>
        <v>-8.8342669148593966</v>
      </c>
      <c r="AT171" s="68">
        <f t="shared" si="122"/>
        <v>-8.8342671566803919</v>
      </c>
      <c r="AU171" s="68">
        <f t="shared" si="117"/>
        <v>-8.8338644025942568</v>
      </c>
      <c r="AV171" s="68"/>
      <c r="AW171">
        <v>23800</v>
      </c>
      <c r="AX171">
        <f t="shared" si="83"/>
        <v>0.18395790286881089</v>
      </c>
      <c r="AY171">
        <f t="shared" si="84"/>
        <v>0.16710904176392319</v>
      </c>
      <c r="AZ171">
        <f t="shared" si="85"/>
        <v>1.6848861104887699E-2</v>
      </c>
      <c r="BA171">
        <f t="shared" si="86"/>
        <v>0.99954145447777709</v>
      </c>
      <c r="BB171">
        <f t="shared" si="87"/>
        <v>0.75659524833990233</v>
      </c>
      <c r="BC171">
        <f t="shared" si="88"/>
        <v>-2.2578923695324353</v>
      </c>
      <c r="BD171">
        <f t="shared" si="89"/>
        <v>-2.1139740786821264</v>
      </c>
      <c r="BE171">
        <f t="shared" si="90"/>
        <v>4.0258519503292192</v>
      </c>
      <c r="BF171">
        <f t="shared" si="91"/>
        <v>4.0258519503292192</v>
      </c>
      <c r="BG171">
        <f t="shared" si="92"/>
        <v>4.0258519503292192</v>
      </c>
      <c r="BH171">
        <f t="shared" si="93"/>
        <v>4.0258519503292192</v>
      </c>
      <c r="BI171">
        <f t="shared" si="94"/>
        <v>4.025851950329165</v>
      </c>
      <c r="BJ171">
        <f t="shared" si="95"/>
        <v>4.0258519504465857</v>
      </c>
      <c r="BK171">
        <f t="shared" si="96"/>
        <v>4.0258516941999005</v>
      </c>
      <c r="BL171">
        <f t="shared" si="97"/>
        <v>4.0264110910318474</v>
      </c>
    </row>
    <row r="172" spans="1:64" ht="12.95" customHeight="1">
      <c r="A172" s="95" t="s">
        <v>2530</v>
      </c>
      <c r="B172" s="29" t="s">
        <v>2053</v>
      </c>
      <c r="C172" s="95">
        <v>28954.355</v>
      </c>
      <c r="D172" s="95" t="s">
        <v>2084</v>
      </c>
      <c r="E172" s="12">
        <f t="shared" si="102"/>
        <v>3667.0184737393511</v>
      </c>
      <c r="F172">
        <f t="shared" si="103"/>
        <v>3667</v>
      </c>
      <c r="G172">
        <f t="shared" si="76"/>
        <v>2.5074000001040986E-2</v>
      </c>
      <c r="H172">
        <f t="shared" si="100"/>
        <v>2.5074000001040986E-2</v>
      </c>
      <c r="O172">
        <f t="shared" ca="1" si="120"/>
        <v>-7.899530331079832E-2</v>
      </c>
      <c r="P172">
        <f t="shared" si="104"/>
        <v>-3.2303563462504473E-2</v>
      </c>
      <c r="Q172" s="2">
        <f t="shared" si="119"/>
        <v>13935.855</v>
      </c>
      <c r="S172" s="114">
        <f t="shared" si="101"/>
        <v>0.2</v>
      </c>
      <c r="Z172">
        <f t="shared" si="105"/>
        <v>3667</v>
      </c>
      <c r="AA172" s="68">
        <f t="shared" si="106"/>
        <v>-1.1972889243771077E-2</v>
      </c>
      <c r="AB172" s="68">
        <f t="shared" si="107"/>
        <v>4.7433257823075899E-3</v>
      </c>
      <c r="AC172" s="68">
        <f t="shared" si="108"/>
        <v>3.7046889244812059E-2</v>
      </c>
      <c r="AD172" s="68"/>
      <c r="AE172" s="68">
        <f t="shared" si="109"/>
        <v>2.7449440054347433E-4</v>
      </c>
      <c r="AF172">
        <f t="shared" si="110"/>
        <v>5.7377563463545458E-2</v>
      </c>
      <c r="AG172" s="92"/>
      <c r="AH172">
        <f t="shared" si="111"/>
        <v>2.0330674218733396E-2</v>
      </c>
      <c r="AI172">
        <f t="shared" si="112"/>
        <v>0.99940010955956404</v>
      </c>
      <c r="AJ172">
        <f t="shared" si="113"/>
        <v>0.91266925123459697</v>
      </c>
      <c r="AK172">
        <f t="shared" si="114"/>
        <v>-4.0341949869601143E-4</v>
      </c>
      <c r="AL172">
        <f t="shared" si="115"/>
        <v>-2.5495702851072117</v>
      </c>
      <c r="AM172">
        <f t="shared" si="116"/>
        <v>-3.2789991014214372</v>
      </c>
      <c r="AN172" s="68">
        <f t="shared" si="122"/>
        <v>-8.8323520517007825</v>
      </c>
      <c r="AO172" s="68">
        <f t="shared" si="122"/>
        <v>-8.8323520517007825</v>
      </c>
      <c r="AP172" s="68">
        <f t="shared" si="122"/>
        <v>-8.8323520517007825</v>
      </c>
      <c r="AQ172" s="68">
        <f t="shared" si="122"/>
        <v>-8.8323520517007825</v>
      </c>
      <c r="AR172" s="68">
        <f t="shared" si="122"/>
        <v>-8.8323520517008696</v>
      </c>
      <c r="AS172" s="68">
        <f t="shared" si="122"/>
        <v>-8.8323520515556169</v>
      </c>
      <c r="AT172" s="68">
        <f t="shared" si="122"/>
        <v>-8.8323522937548589</v>
      </c>
      <c r="AU172" s="68">
        <f t="shared" si="117"/>
        <v>-8.8319483901548015</v>
      </c>
      <c r="AW172">
        <v>24000</v>
      </c>
      <c r="AX172">
        <f t="shared" si="83"/>
        <v>0.1868731543838095</v>
      </c>
      <c r="AY172">
        <f t="shared" si="84"/>
        <v>0.17201771580904485</v>
      </c>
      <c r="AZ172">
        <f t="shared" si="85"/>
        <v>1.4855438574764662E-2</v>
      </c>
      <c r="BA172">
        <f t="shared" si="86"/>
        <v>0.99961631894716718</v>
      </c>
      <c r="BB172">
        <f t="shared" si="87"/>
        <v>0.66721516217529364</v>
      </c>
      <c r="BC172">
        <f t="shared" si="88"/>
        <v>-2.130265811690939</v>
      </c>
      <c r="BD172">
        <f t="shared" si="89"/>
        <v>-1.8061005165363644</v>
      </c>
      <c r="BE172">
        <f t="shared" si="90"/>
        <v>4.1535323158815203</v>
      </c>
      <c r="BF172">
        <f t="shared" si="91"/>
        <v>4.1535323158815203</v>
      </c>
      <c r="BG172">
        <f t="shared" si="92"/>
        <v>4.1535323158815203</v>
      </c>
      <c r="BH172">
        <f t="shared" si="93"/>
        <v>4.1535323158815203</v>
      </c>
      <c r="BI172">
        <f t="shared" si="94"/>
        <v>4.1535323158814856</v>
      </c>
      <c r="BJ172">
        <f t="shared" si="95"/>
        <v>4.1535323159715309</v>
      </c>
      <c r="BK172">
        <f t="shared" si="96"/>
        <v>4.153532081054248</v>
      </c>
      <c r="BL172">
        <f t="shared" si="97"/>
        <v>4.1541452536622225</v>
      </c>
    </row>
    <row r="173" spans="1:64" ht="12.95" customHeight="1">
      <c r="A173" s="95" t="s">
        <v>2530</v>
      </c>
      <c r="B173" s="29" t="s">
        <v>2053</v>
      </c>
      <c r="C173" s="95">
        <v>29114.514999999999</v>
      </c>
      <c r="D173" s="95" t="s">
        <v>2084</v>
      </c>
      <c r="E173" s="12">
        <f t="shared" si="102"/>
        <v>3785.0193549147621</v>
      </c>
      <c r="F173">
        <f t="shared" si="103"/>
        <v>3785</v>
      </c>
      <c r="G173">
        <f t="shared" si="76"/>
        <v>2.6269999998476123E-2</v>
      </c>
      <c r="H173">
        <f t="shared" si="100"/>
        <v>2.6269999998476123E-2</v>
      </c>
      <c r="O173">
        <f t="shared" ca="1" si="120"/>
        <v>-7.8184170271225067E-2</v>
      </c>
      <c r="P173">
        <f t="shared" si="104"/>
        <v>-3.283514179191302E-2</v>
      </c>
      <c r="Q173" s="2">
        <f t="shared" si="119"/>
        <v>14096.014999999999</v>
      </c>
      <c r="S173" s="114">
        <f t="shared" si="101"/>
        <v>0.2</v>
      </c>
      <c r="Z173">
        <f t="shared" si="105"/>
        <v>3785</v>
      </c>
      <c r="AA173" s="68">
        <f t="shared" si="106"/>
        <v>-1.324792221838697E-2</v>
      </c>
      <c r="AB173" s="68">
        <f t="shared" si="107"/>
        <v>6.6827804249500744E-3</v>
      </c>
      <c r="AC173" s="68">
        <f t="shared" si="108"/>
        <v>3.9517922216863094E-2</v>
      </c>
      <c r="AD173" s="68"/>
      <c r="AE173" s="68">
        <f t="shared" si="109"/>
        <v>3.1233323526760838E-4</v>
      </c>
      <c r="AF173">
        <f t="shared" si="110"/>
        <v>5.9105141790389143E-2</v>
      </c>
      <c r="AG173" s="92"/>
      <c r="AH173">
        <f t="shared" si="111"/>
        <v>1.9587219573526049E-2</v>
      </c>
      <c r="AI173">
        <f t="shared" si="112"/>
        <v>0.99943214716366868</v>
      </c>
      <c r="AJ173">
        <f t="shared" si="113"/>
        <v>0.8793488705430853</v>
      </c>
      <c r="AK173">
        <f t="shared" si="114"/>
        <v>-4.4739131498615603E-4</v>
      </c>
      <c r="AL173">
        <f t="shared" si="115"/>
        <v>-2.4742950908463741</v>
      </c>
      <c r="AM173">
        <f t="shared" si="116"/>
        <v>-2.8851131579419027</v>
      </c>
      <c r="AN173" s="68">
        <f t="shared" si="122"/>
        <v>-8.7570328795976664</v>
      </c>
      <c r="AO173" s="68">
        <f t="shared" si="122"/>
        <v>-8.7570328795976664</v>
      </c>
      <c r="AP173" s="68">
        <f t="shared" si="122"/>
        <v>-8.7570328795976664</v>
      </c>
      <c r="AQ173" s="68">
        <f t="shared" si="122"/>
        <v>-8.7570328795976664</v>
      </c>
      <c r="AR173" s="68">
        <f t="shared" si="122"/>
        <v>-8.7570328795977481</v>
      </c>
      <c r="AS173" s="68">
        <f t="shared" si="122"/>
        <v>-8.7570328794534475</v>
      </c>
      <c r="AT173" s="68">
        <f t="shared" si="122"/>
        <v>-8.7570331336598635</v>
      </c>
      <c r="AU173" s="68">
        <f t="shared" si="117"/>
        <v>-8.7565852342028805</v>
      </c>
      <c r="AW173">
        <v>24200</v>
      </c>
      <c r="AX173">
        <f t="shared" si="83"/>
        <v>0.18960396956340075</v>
      </c>
      <c r="AY173">
        <f t="shared" si="84"/>
        <v>0.17698398531629059</v>
      </c>
      <c r="AZ173">
        <f t="shared" si="85"/>
        <v>1.2619984247110159E-2</v>
      </c>
      <c r="BA173">
        <f t="shared" si="86"/>
        <v>0.99969743763583785</v>
      </c>
      <c r="BB173">
        <f t="shared" si="87"/>
        <v>0.56696543182553272</v>
      </c>
      <c r="BC173">
        <f t="shared" si="88"/>
        <v>-2.002619310069317</v>
      </c>
      <c r="BD173">
        <f t="shared" si="89"/>
        <v>-1.5619031443536913</v>
      </c>
      <c r="BE173">
        <f t="shared" si="90"/>
        <v>4.2812226571331671</v>
      </c>
      <c r="BF173">
        <f t="shared" si="91"/>
        <v>4.2812226571331671</v>
      </c>
      <c r="BG173">
        <f t="shared" si="92"/>
        <v>4.2812226571331671</v>
      </c>
      <c r="BH173">
        <f t="shared" si="93"/>
        <v>4.2812226571331671</v>
      </c>
      <c r="BI173">
        <f t="shared" si="94"/>
        <v>4.2812226571331493</v>
      </c>
      <c r="BJ173">
        <f t="shared" si="95"/>
        <v>4.2812226571930756</v>
      </c>
      <c r="BK173">
        <f t="shared" si="96"/>
        <v>4.2812224588474139</v>
      </c>
      <c r="BL173">
        <f t="shared" si="97"/>
        <v>4.2818794162925968</v>
      </c>
    </row>
    <row r="174" spans="1:64" ht="12.95" customHeight="1">
      <c r="A174" s="95" t="s">
        <v>2478</v>
      </c>
      <c r="B174" s="29" t="s">
        <v>2053</v>
      </c>
      <c r="C174" s="95">
        <v>29159.309000000001</v>
      </c>
      <c r="D174" s="95" t="s">
        <v>2084</v>
      </c>
      <c r="E174" s="12">
        <f t="shared" si="102"/>
        <v>3818.0221737919574</v>
      </c>
      <c r="F174">
        <f t="shared" si="103"/>
        <v>3818</v>
      </c>
      <c r="G174">
        <f t="shared" si="76"/>
        <v>3.0096000002231449E-2</v>
      </c>
      <c r="H174">
        <f t="shared" si="100"/>
        <v>3.0096000002231449E-2</v>
      </c>
      <c r="O174">
        <f t="shared" ca="1" si="120"/>
        <v>-7.7957327980496968E-2</v>
      </c>
      <c r="P174">
        <f t="shared" si="104"/>
        <v>-3.2980216050756482E-2</v>
      </c>
      <c r="Q174" s="2">
        <f t="shared" si="119"/>
        <v>14140.809000000001</v>
      </c>
      <c r="S174" s="114">
        <f t="shared" si="101"/>
        <v>0.2</v>
      </c>
      <c r="Z174">
        <f t="shared" si="105"/>
        <v>3818</v>
      </c>
      <c r="AA174" s="68">
        <f t="shared" si="106"/>
        <v>-1.3620986961348704E-2</v>
      </c>
      <c r="AB174" s="68">
        <f t="shared" si="107"/>
        <v>1.073677091282367E-2</v>
      </c>
      <c r="AC174" s="68">
        <f t="shared" si="108"/>
        <v>4.3716986963580159E-2</v>
      </c>
      <c r="AD174" s="68"/>
      <c r="AE174" s="68">
        <f t="shared" si="109"/>
        <v>3.8223498983476744E-4</v>
      </c>
      <c r="AF174">
        <f t="shared" si="110"/>
        <v>6.3076216052987938E-2</v>
      </c>
      <c r="AG174" s="92"/>
      <c r="AH174">
        <f t="shared" si="111"/>
        <v>1.9359229089407778E-2</v>
      </c>
      <c r="AI174">
        <f t="shared" si="112"/>
        <v>0.9994416909724434</v>
      </c>
      <c r="AJ174">
        <f t="shared" si="113"/>
        <v>0.86913004966912855</v>
      </c>
      <c r="AK174">
        <f t="shared" si="114"/>
        <v>-4.5924597135243094E-4</v>
      </c>
      <c r="AL174">
        <f t="shared" si="115"/>
        <v>-2.4532426668446594</v>
      </c>
      <c r="AM174">
        <f t="shared" si="116"/>
        <v>-2.7898573765766956</v>
      </c>
      <c r="AN174" s="68">
        <f t="shared" si="122"/>
        <v>-8.7359685997645524</v>
      </c>
      <c r="AO174" s="68">
        <f t="shared" si="122"/>
        <v>-8.7359685997645524</v>
      </c>
      <c r="AP174" s="68">
        <f t="shared" si="122"/>
        <v>-8.7359685997645524</v>
      </c>
      <c r="AQ174" s="68">
        <f t="shared" si="122"/>
        <v>-8.7359685997645524</v>
      </c>
      <c r="AR174" s="68">
        <f t="shared" si="122"/>
        <v>-8.7359685997646324</v>
      </c>
      <c r="AS174" s="68">
        <f t="shared" si="122"/>
        <v>-8.7359685996214562</v>
      </c>
      <c r="AT174" s="68">
        <f t="shared" si="122"/>
        <v>-8.735968856163403</v>
      </c>
      <c r="AU174" s="68">
        <f t="shared" si="117"/>
        <v>-8.7355090973688689</v>
      </c>
      <c r="AW174">
        <v>24400</v>
      </c>
      <c r="AX174">
        <f t="shared" si="83"/>
        <v>0.19218668112868806</v>
      </c>
      <c r="AY174">
        <f t="shared" si="84"/>
        <v>0.18200785028566041</v>
      </c>
      <c r="AZ174">
        <f t="shared" si="85"/>
        <v>1.0178830843027651E-2</v>
      </c>
      <c r="BA174">
        <f t="shared" si="86"/>
        <v>0.9997834942176248</v>
      </c>
      <c r="BB174">
        <f t="shared" si="87"/>
        <v>0.45747130488775622</v>
      </c>
      <c r="BC174">
        <f t="shared" si="88"/>
        <v>-1.8749514319046106</v>
      </c>
      <c r="BD174">
        <f t="shared" si="89"/>
        <v>-1.362002641883554</v>
      </c>
      <c r="BE174">
        <f t="shared" si="90"/>
        <v>4.4089236898752073</v>
      </c>
      <c r="BF174">
        <f t="shared" si="91"/>
        <v>4.4089236898752073</v>
      </c>
      <c r="BG174">
        <f t="shared" si="92"/>
        <v>4.4089236898752073</v>
      </c>
      <c r="BH174">
        <f t="shared" si="93"/>
        <v>4.4089236898752073</v>
      </c>
      <c r="BI174">
        <f t="shared" si="94"/>
        <v>4.4089236898752002</v>
      </c>
      <c r="BJ174">
        <f t="shared" si="95"/>
        <v>4.4089236899073683</v>
      </c>
      <c r="BK174">
        <f t="shared" si="96"/>
        <v>4.4089235410027063</v>
      </c>
      <c r="BL174">
        <f t="shared" si="97"/>
        <v>4.4096135789229711</v>
      </c>
    </row>
    <row r="175" spans="1:64" ht="12.95" customHeight="1">
      <c r="A175" s="95" t="s">
        <v>2600</v>
      </c>
      <c r="B175" s="29" t="s">
        <v>2053</v>
      </c>
      <c r="C175" s="95">
        <v>29163.382000000001</v>
      </c>
      <c r="D175" s="95" t="s">
        <v>2084</v>
      </c>
      <c r="E175" s="12">
        <f t="shared" si="102"/>
        <v>3821.023032864307</v>
      </c>
      <c r="F175">
        <f t="shared" si="103"/>
        <v>3821</v>
      </c>
      <c r="G175">
        <f t="shared" si="76"/>
        <v>3.126200000042445E-2</v>
      </c>
      <c r="H175">
        <f t="shared" si="100"/>
        <v>3.126200000042445E-2</v>
      </c>
      <c r="O175">
        <f t="shared" ca="1" si="120"/>
        <v>-7.793670595406714E-2</v>
      </c>
      <c r="P175">
        <f t="shared" si="104"/>
        <v>-3.299332686586838E-2</v>
      </c>
      <c r="Q175" s="2">
        <f t="shared" si="119"/>
        <v>14144.882000000001</v>
      </c>
      <c r="S175" s="114">
        <f t="shared" si="101"/>
        <v>0.2</v>
      </c>
      <c r="Z175">
        <f t="shared" si="105"/>
        <v>3821</v>
      </c>
      <c r="AA175" s="68">
        <f t="shared" si="106"/>
        <v>-1.3655251768142508E-2</v>
      </c>
      <c r="AB175" s="68">
        <f t="shared" si="107"/>
        <v>1.1923924902698578E-2</v>
      </c>
      <c r="AC175" s="68">
        <f t="shared" si="108"/>
        <v>4.4917251768566958E-2</v>
      </c>
      <c r="AD175" s="68"/>
      <c r="AE175" s="68">
        <f t="shared" si="109"/>
        <v>4.0351190128816634E-4</v>
      </c>
      <c r="AF175">
        <f t="shared" si="110"/>
        <v>6.4255326866292831E-2</v>
      </c>
      <c r="AG175" s="92"/>
      <c r="AH175">
        <f t="shared" si="111"/>
        <v>1.9338075097725872E-2</v>
      </c>
      <c r="AI175">
        <f t="shared" si="112"/>
        <v>0.99944257093462352</v>
      </c>
      <c r="AJ175">
        <f t="shared" si="113"/>
        <v>0.86818188636965843</v>
      </c>
      <c r="AK175">
        <f t="shared" si="114"/>
        <v>-4.6031366428560331E-4</v>
      </c>
      <c r="AL175">
        <f t="shared" si="115"/>
        <v>-2.4513287900772918</v>
      </c>
      <c r="AM175">
        <f t="shared" si="116"/>
        <v>-2.7814746725968993</v>
      </c>
      <c r="AN175" s="68">
        <f t="shared" si="122"/>
        <v>-8.734053655208676</v>
      </c>
      <c r="AO175" s="68">
        <f t="shared" si="122"/>
        <v>-8.734053655208676</v>
      </c>
      <c r="AP175" s="68">
        <f t="shared" si="122"/>
        <v>-8.734053655208676</v>
      </c>
      <c r="AQ175" s="68">
        <f t="shared" si="122"/>
        <v>-8.734053655208676</v>
      </c>
      <c r="AR175" s="68">
        <f t="shared" si="122"/>
        <v>-8.734053655208756</v>
      </c>
      <c r="AS175" s="68">
        <f t="shared" si="122"/>
        <v>-8.7340536550657006</v>
      </c>
      <c r="AT175" s="68">
        <f t="shared" si="122"/>
        <v>-8.7340539117974334</v>
      </c>
      <c r="AU175" s="68">
        <f t="shared" si="117"/>
        <v>-8.7335930849294137</v>
      </c>
      <c r="AW175">
        <v>24600</v>
      </c>
      <c r="AX175">
        <f t="shared" si="83"/>
        <v>0.19466098638798968</v>
      </c>
      <c r="AY175">
        <f t="shared" si="84"/>
        <v>0.18708931071715437</v>
      </c>
      <c r="AZ175">
        <f t="shared" si="85"/>
        <v>7.5716756708353126E-3</v>
      </c>
      <c r="BA175">
        <f t="shared" si="86"/>
        <v>0.99987309084200715</v>
      </c>
      <c r="BB175">
        <f t="shared" si="87"/>
        <v>0.34050981532109642</v>
      </c>
      <c r="BC175">
        <f t="shared" si="88"/>
        <v>-1.7472610911741671</v>
      </c>
      <c r="BD175">
        <f t="shared" si="89"/>
        <v>-1.1940940801521551</v>
      </c>
      <c r="BE175">
        <f t="shared" si="90"/>
        <v>4.536635956319401</v>
      </c>
      <c r="BF175">
        <f t="shared" si="91"/>
        <v>4.536635956319401</v>
      </c>
      <c r="BG175">
        <f t="shared" si="92"/>
        <v>4.536635956319401</v>
      </c>
      <c r="BH175">
        <f t="shared" si="93"/>
        <v>4.536635956319401</v>
      </c>
      <c r="BI175">
        <f t="shared" si="94"/>
        <v>4.5366359563193992</v>
      </c>
      <c r="BJ175">
        <f t="shared" si="95"/>
        <v>4.5366359563307501</v>
      </c>
      <c r="BK175">
        <f t="shared" si="96"/>
        <v>4.5366358665282247</v>
      </c>
      <c r="BL175">
        <f t="shared" si="97"/>
        <v>4.5373477415533454</v>
      </c>
    </row>
    <row r="176" spans="1:64" ht="12.95" customHeight="1">
      <c r="A176" s="95" t="s">
        <v>2600</v>
      </c>
      <c r="B176" s="29" t="s">
        <v>2053</v>
      </c>
      <c r="C176" s="95">
        <v>29167.445</v>
      </c>
      <c r="D176" s="95" t="s">
        <v>2084</v>
      </c>
      <c r="E176" s="12">
        <f t="shared" si="102"/>
        <v>3824.0165242492685</v>
      </c>
      <c r="F176">
        <f t="shared" si="103"/>
        <v>3824</v>
      </c>
      <c r="G176">
        <f t="shared" si="76"/>
        <v>2.2428000000218162E-2</v>
      </c>
      <c r="H176">
        <f t="shared" si="100"/>
        <v>2.2428000000218162E-2</v>
      </c>
      <c r="O176">
        <f t="shared" ca="1" si="120"/>
        <v>-7.7916083927637311E-2</v>
      </c>
      <c r="P176">
        <f t="shared" si="104"/>
        <v>-3.3006424722001305E-2</v>
      </c>
      <c r="Q176" s="2">
        <f t="shared" si="119"/>
        <v>14148.945</v>
      </c>
      <c r="S176" s="114">
        <f t="shared" si="101"/>
        <v>0.2</v>
      </c>
      <c r="Z176">
        <f t="shared" si="105"/>
        <v>3824</v>
      </c>
      <c r="AA176" s="68">
        <f t="shared" si="106"/>
        <v>-1.3689574547642226E-2</v>
      </c>
      <c r="AB176" s="68">
        <f t="shared" si="107"/>
        <v>3.1111498258590831E-3</v>
      </c>
      <c r="AC176" s="68">
        <f t="shared" si="108"/>
        <v>3.6117574547860389E-2</v>
      </c>
      <c r="AD176" s="68"/>
      <c r="AE176" s="68">
        <f t="shared" si="109"/>
        <v>2.6089583824405054E-4</v>
      </c>
      <c r="AF176">
        <f t="shared" si="110"/>
        <v>5.5434424722219468E-2</v>
      </c>
      <c r="AG176" s="92"/>
      <c r="AH176">
        <f t="shared" si="111"/>
        <v>1.9316850174359079E-2</v>
      </c>
      <c r="AI176">
        <f t="shared" si="112"/>
        <v>0.99944345294018011</v>
      </c>
      <c r="AJ176">
        <f t="shared" si="113"/>
        <v>0.86723054130667188</v>
      </c>
      <c r="AK176">
        <f t="shared" si="114"/>
        <v>-4.6137967300302515E-4</v>
      </c>
      <c r="AL176">
        <f t="shared" si="115"/>
        <v>-2.4494149099358475</v>
      </c>
      <c r="AM176">
        <f t="shared" si="116"/>
        <v>-2.773136459992446</v>
      </c>
      <c r="AN176" s="68">
        <f t="shared" si="122"/>
        <v>-8.7321387089648201</v>
      </c>
      <c r="AO176" s="68">
        <f t="shared" si="122"/>
        <v>-8.7321387089648201</v>
      </c>
      <c r="AP176" s="68">
        <f t="shared" si="122"/>
        <v>-8.7321387089648201</v>
      </c>
      <c r="AQ176" s="68">
        <f t="shared" si="122"/>
        <v>-8.7321387089648201</v>
      </c>
      <c r="AR176" s="68">
        <f t="shared" si="122"/>
        <v>-8.7321387089649001</v>
      </c>
      <c r="AS176" s="68">
        <f t="shared" si="122"/>
        <v>-8.7321387088219673</v>
      </c>
      <c r="AT176" s="68">
        <f t="shared" si="122"/>
        <v>-8.7321389657397201</v>
      </c>
      <c r="AU176" s="68">
        <f t="shared" si="117"/>
        <v>-8.7316770724899566</v>
      </c>
      <c r="AW176">
        <v>24800</v>
      </c>
      <c r="AX176">
        <f t="shared" si="83"/>
        <v>0.19706930551321189</v>
      </c>
      <c r="AY176">
        <f t="shared" si="84"/>
        <v>0.19222836661077242</v>
      </c>
      <c r="AZ176">
        <f t="shared" si="85"/>
        <v>4.8409389024394785E-3</v>
      </c>
      <c r="BA176">
        <f t="shared" si="86"/>
        <v>0.9999647706278777</v>
      </c>
      <c r="BB176">
        <f t="shared" si="87"/>
        <v>0.21798128677584372</v>
      </c>
      <c r="BC176">
        <f t="shared" si="88"/>
        <v>-1.619547566678758</v>
      </c>
      <c r="BD176">
        <f t="shared" si="89"/>
        <v>-1.0499794183538202</v>
      </c>
      <c r="BE176">
        <f t="shared" si="90"/>
        <v>4.6643598161083117</v>
      </c>
      <c r="BF176">
        <f t="shared" si="91"/>
        <v>4.6643598161083117</v>
      </c>
      <c r="BG176">
        <f t="shared" si="92"/>
        <v>4.6643598161083117</v>
      </c>
      <c r="BH176">
        <f t="shared" si="93"/>
        <v>4.6643598161083117</v>
      </c>
      <c r="BI176">
        <f t="shared" si="94"/>
        <v>4.6643598161083117</v>
      </c>
      <c r="BJ176">
        <f t="shared" si="95"/>
        <v>4.664359816109175</v>
      </c>
      <c r="BK176">
        <f t="shared" si="96"/>
        <v>4.6643597912343484</v>
      </c>
      <c r="BL176">
        <f t="shared" si="97"/>
        <v>4.6650819041837197</v>
      </c>
    </row>
    <row r="177" spans="1:64" ht="12.95" customHeight="1">
      <c r="A177" s="95" t="s">
        <v>2568</v>
      </c>
      <c r="B177" s="29" t="s">
        <v>2053</v>
      </c>
      <c r="C177" s="95">
        <v>29175.592499999999</v>
      </c>
      <c r="D177" s="95" t="s">
        <v>2084</v>
      </c>
      <c r="E177" s="12">
        <f t="shared" si="102"/>
        <v>3830.0193475470746</v>
      </c>
      <c r="F177">
        <f t="shared" si="103"/>
        <v>3830</v>
      </c>
      <c r="G177">
        <f t="shared" si="76"/>
        <v>2.6259999998728745E-2</v>
      </c>
      <c r="H177">
        <f t="shared" si="100"/>
        <v>2.6259999998728745E-2</v>
      </c>
      <c r="O177">
        <f t="shared" ca="1" si="120"/>
        <v>-7.7874839874777654E-2</v>
      </c>
      <c r="P177">
        <f t="shared" si="104"/>
        <v>-3.3032581557330222E-2</v>
      </c>
      <c r="Q177" s="2">
        <f t="shared" si="119"/>
        <v>14157.092499999999</v>
      </c>
      <c r="S177" s="114">
        <f t="shared" si="101"/>
        <v>0.2</v>
      </c>
      <c r="Z177">
        <f t="shared" si="105"/>
        <v>3830</v>
      </c>
      <c r="AA177" s="68">
        <f t="shared" si="106"/>
        <v>-1.375839371409485E-2</v>
      </c>
      <c r="AB177" s="68">
        <f t="shared" si="107"/>
        <v>6.9858121554933726E-3</v>
      </c>
      <c r="AC177" s="68">
        <f t="shared" si="108"/>
        <v>4.0018393712823591E-2</v>
      </c>
      <c r="AD177" s="68"/>
      <c r="AE177" s="68">
        <f t="shared" si="109"/>
        <v>3.2029436707091175E-4</v>
      </c>
      <c r="AF177">
        <f t="shared" si="110"/>
        <v>5.9292581556058967E-2</v>
      </c>
      <c r="AG177" s="92"/>
      <c r="AH177">
        <f t="shared" si="111"/>
        <v>1.9274187843235372E-2</v>
      </c>
      <c r="AI177">
        <f t="shared" si="112"/>
        <v>0.99944522306855021</v>
      </c>
      <c r="AJ177">
        <f t="shared" si="113"/>
        <v>0.86531831975777573</v>
      </c>
      <c r="AK177">
        <f t="shared" si="114"/>
        <v>-4.6350662215951334E-4</v>
      </c>
      <c r="AL177">
        <f t="shared" si="115"/>
        <v>-2.4455871394994633</v>
      </c>
      <c r="AM177">
        <f t="shared" si="116"/>
        <v>-2.7565920391408043</v>
      </c>
      <c r="AN177" s="68">
        <f t="shared" si="122"/>
        <v>-8.7283088113975378</v>
      </c>
      <c r="AO177" s="68">
        <f t="shared" si="122"/>
        <v>-8.7283088113975378</v>
      </c>
      <c r="AP177" s="68">
        <f t="shared" si="122"/>
        <v>-8.7283088113975378</v>
      </c>
      <c r="AQ177" s="68">
        <f t="shared" si="122"/>
        <v>-8.7283088113975378</v>
      </c>
      <c r="AR177" s="68">
        <f t="shared" si="122"/>
        <v>-8.7283088113976177</v>
      </c>
      <c r="AS177" s="68">
        <f t="shared" si="122"/>
        <v>-8.7283088112549407</v>
      </c>
      <c r="AT177" s="68">
        <f t="shared" si="122"/>
        <v>-8.7283090685334166</v>
      </c>
      <c r="AU177" s="68">
        <f t="shared" si="117"/>
        <v>-8.7278450476110461</v>
      </c>
      <c r="AW177">
        <v>25000</v>
      </c>
      <c r="AX177">
        <f t="shared" si="83"/>
        <v>0.19945609428401981</v>
      </c>
      <c r="AY177">
        <f t="shared" si="84"/>
        <v>0.19742501796651452</v>
      </c>
      <c r="AZ177">
        <f t="shared" si="85"/>
        <v>2.0310763175052813E-3</v>
      </c>
      <c r="BA177">
        <f t="shared" si="86"/>
        <v>1.0000570412062531</v>
      </c>
      <c r="BB177">
        <f t="shared" si="87"/>
        <v>9.1878722835183987E-2</v>
      </c>
      <c r="BC177">
        <f t="shared" si="88"/>
        <v>-1.4918105142581537</v>
      </c>
      <c r="BD177">
        <f t="shared" si="89"/>
        <v>-0.92397702740291876</v>
      </c>
      <c r="BE177">
        <f t="shared" si="90"/>
        <v>4.7920954402694607</v>
      </c>
      <c r="BF177">
        <f t="shared" si="91"/>
        <v>4.7920954402694607</v>
      </c>
      <c r="BG177">
        <f t="shared" si="92"/>
        <v>4.7920954402694607</v>
      </c>
      <c r="BH177">
        <f t="shared" si="93"/>
        <v>4.7920954402694607</v>
      </c>
      <c r="BI177">
        <f t="shared" si="94"/>
        <v>4.7920954402694607</v>
      </c>
      <c r="BJ177">
        <f t="shared" si="95"/>
        <v>4.7920954402718587</v>
      </c>
      <c r="BK177">
        <f t="shared" si="96"/>
        <v>4.7920954819362205</v>
      </c>
      <c r="BL177">
        <f t="shared" si="97"/>
        <v>4.7928160668140949</v>
      </c>
    </row>
    <row r="178" spans="1:64" ht="12.95" customHeight="1">
      <c r="A178" s="95" t="s">
        <v>2600</v>
      </c>
      <c r="B178" s="29" t="s">
        <v>2053</v>
      </c>
      <c r="C178" s="95">
        <v>29194.594000000001</v>
      </c>
      <c r="D178" s="95" t="s">
        <v>2084</v>
      </c>
      <c r="E178" s="12">
        <f t="shared" si="102"/>
        <v>3844.0190587337306</v>
      </c>
      <c r="F178">
        <f t="shared" si="103"/>
        <v>3844</v>
      </c>
      <c r="G178">
        <f t="shared" ref="G178:G241" si="123">+C178-(C$7+F178*C$8)</f>
        <v>2.5868000000627944E-2</v>
      </c>
      <c r="H178">
        <f t="shared" ref="H178:H209" si="124">$G178</f>
        <v>2.5868000000627944E-2</v>
      </c>
      <c r="O178">
        <f t="shared" ca="1" si="120"/>
        <v>-7.7778603751438455E-2</v>
      </c>
      <c r="P178">
        <f t="shared" si="104"/>
        <v>-3.3093412588980256E-2</v>
      </c>
      <c r="Q178" s="2">
        <f t="shared" si="119"/>
        <v>14176.094000000001</v>
      </c>
      <c r="S178" s="114">
        <f t="shared" ref="S178:S209" si="125">S$14</f>
        <v>0.2</v>
      </c>
      <c r="Z178">
        <f t="shared" si="105"/>
        <v>3844</v>
      </c>
      <c r="AA178" s="68">
        <f t="shared" si="106"/>
        <v>-1.3919868846141579E-2</v>
      </c>
      <c r="AB178" s="68">
        <f t="shared" si="107"/>
        <v>6.694456257789267E-3</v>
      </c>
      <c r="AC178" s="68">
        <f t="shared" si="108"/>
        <v>3.978786884676952E-2</v>
      </c>
      <c r="AD178" s="68"/>
      <c r="AE178" s="68">
        <f t="shared" si="109"/>
        <v>3.1661490147354653E-4</v>
      </c>
      <c r="AF178">
        <f t="shared" si="110"/>
        <v>5.89614125896082E-2</v>
      </c>
      <c r="AG178" s="92"/>
      <c r="AH178">
        <f t="shared" si="111"/>
        <v>1.9173543742838677E-2</v>
      </c>
      <c r="AI178">
        <f t="shared" si="112"/>
        <v>0.99944938495861491</v>
      </c>
      <c r="AJ178">
        <f t="shared" si="113"/>
        <v>0.86080718610449225</v>
      </c>
      <c r="AK178">
        <f t="shared" si="114"/>
        <v>-4.6844306874478805E-4</v>
      </c>
      <c r="AL178">
        <f t="shared" si="115"/>
        <v>-2.4366556221903246</v>
      </c>
      <c r="AM178">
        <f t="shared" si="116"/>
        <v>-2.7186585940566435</v>
      </c>
      <c r="AN178" s="68">
        <f t="shared" si="122"/>
        <v>-8.7193723572470869</v>
      </c>
      <c r="AO178" s="68">
        <f t="shared" si="122"/>
        <v>-8.7193723572470869</v>
      </c>
      <c r="AP178" s="68">
        <f t="shared" si="122"/>
        <v>-8.7193723572470869</v>
      </c>
      <c r="AQ178" s="68">
        <f t="shared" si="122"/>
        <v>-8.7193723572470869</v>
      </c>
      <c r="AR178" s="68">
        <f t="shared" si="122"/>
        <v>-8.7193723572471651</v>
      </c>
      <c r="AS178" s="68">
        <f t="shared" si="122"/>
        <v>-8.7193723571051294</v>
      </c>
      <c r="AT178" s="68">
        <f t="shared" si="122"/>
        <v>-8.7193726151665203</v>
      </c>
      <c r="AU178" s="68">
        <f t="shared" si="117"/>
        <v>-8.7189036562269191</v>
      </c>
      <c r="AW178">
        <v>25200</v>
      </c>
      <c r="AX178">
        <f t="shared" si="83"/>
        <v>0.20186712224107392</v>
      </c>
      <c r="AY178">
        <f t="shared" si="84"/>
        <v>0.20267926478438081</v>
      </c>
      <c r="AZ178">
        <f t="shared" si="85"/>
        <v>-8.1214254330689705E-4</v>
      </c>
      <c r="BA178">
        <f t="shared" si="86"/>
        <v>1.0001483989411926</v>
      </c>
      <c r="BB178">
        <f t="shared" si="87"/>
        <v>-3.5744440255068836E-2</v>
      </c>
      <c r="BC178">
        <f t="shared" si="88"/>
        <v>-1.3640499729101527</v>
      </c>
      <c r="BD178">
        <f t="shared" si="89"/>
        <v>-0.81201606549583105</v>
      </c>
      <c r="BE178">
        <f t="shared" si="90"/>
        <v>4.919842808224038</v>
      </c>
      <c r="BF178">
        <f t="shared" si="91"/>
        <v>4.919842808224038</v>
      </c>
      <c r="BG178">
        <f t="shared" si="92"/>
        <v>4.919842808224038</v>
      </c>
      <c r="BH178">
        <f t="shared" si="93"/>
        <v>4.919842808224038</v>
      </c>
      <c r="BI178">
        <f t="shared" si="94"/>
        <v>4.9198428082240397</v>
      </c>
      <c r="BJ178">
        <f t="shared" si="95"/>
        <v>4.9198428082397481</v>
      </c>
      <c r="BK178">
        <f t="shared" si="96"/>
        <v>4.9198429137356801</v>
      </c>
      <c r="BL178">
        <f t="shared" si="97"/>
        <v>4.9205502294444692</v>
      </c>
    </row>
    <row r="179" spans="1:64" ht="12.95" customHeight="1">
      <c r="A179" s="95" t="s">
        <v>2478</v>
      </c>
      <c r="B179" s="29" t="s">
        <v>2053</v>
      </c>
      <c r="C179" s="95">
        <v>29433.472000000002</v>
      </c>
      <c r="D179" s="95" t="s">
        <v>2084</v>
      </c>
      <c r="E179" s="12">
        <f t="shared" si="102"/>
        <v>4020.0169014748644</v>
      </c>
      <c r="F179">
        <f t="shared" si="103"/>
        <v>4020</v>
      </c>
      <c r="G179">
        <f t="shared" si="123"/>
        <v>2.2940000002563465E-2</v>
      </c>
      <c r="H179">
        <f t="shared" si="124"/>
        <v>2.2940000002563465E-2</v>
      </c>
      <c r="O179">
        <f t="shared" ca="1" si="120"/>
        <v>-7.6568778200888532E-2</v>
      </c>
      <c r="P179">
        <f t="shared" si="104"/>
        <v>-3.3834070655127099E-2</v>
      </c>
      <c r="Q179" s="2">
        <f t="shared" si="119"/>
        <v>14414.972000000002</v>
      </c>
      <c r="S179" s="114">
        <f t="shared" si="125"/>
        <v>0.2</v>
      </c>
      <c r="Z179">
        <f t="shared" si="105"/>
        <v>4020</v>
      </c>
      <c r="AA179" s="68">
        <f t="shared" si="106"/>
        <v>-1.605364222653053E-2</v>
      </c>
      <c r="AB179" s="68">
        <f t="shared" si="107"/>
        <v>5.1595715739668965E-3</v>
      </c>
      <c r="AC179" s="68">
        <f t="shared" si="108"/>
        <v>3.8993642229093996E-2</v>
      </c>
      <c r="AD179" s="68"/>
      <c r="AE179" s="68">
        <f t="shared" si="109"/>
        <v>3.0410082685811655E-4</v>
      </c>
      <c r="AF179">
        <f t="shared" si="110"/>
        <v>5.6774070657690565E-2</v>
      </c>
      <c r="AG179" s="92"/>
      <c r="AH179">
        <f t="shared" si="111"/>
        <v>1.7780428428596569E-2</v>
      </c>
      <c r="AI179">
        <f t="shared" si="112"/>
        <v>0.99950534291932436</v>
      </c>
      <c r="AJ179">
        <f t="shared" si="113"/>
        <v>0.79835890753884176</v>
      </c>
      <c r="AK179">
        <f t="shared" si="114"/>
        <v>-5.2719086201486137E-4</v>
      </c>
      <c r="AL179">
        <f t="shared" si="115"/>
        <v>-2.3243670589048566</v>
      </c>
      <c r="AM179">
        <f t="shared" si="116"/>
        <v>-2.3095597850585183</v>
      </c>
      <c r="AN179" s="68">
        <f t="shared" si="122"/>
        <v>-8.6070250447441303</v>
      </c>
      <c r="AO179" s="68">
        <f t="shared" si="122"/>
        <v>-8.6070250447441303</v>
      </c>
      <c r="AP179" s="68">
        <f t="shared" si="122"/>
        <v>-8.6070250447441303</v>
      </c>
      <c r="AQ179" s="68">
        <f t="shared" si="122"/>
        <v>-8.6070250447441303</v>
      </c>
      <c r="AR179" s="68">
        <f t="shared" si="122"/>
        <v>-8.6070250447441943</v>
      </c>
      <c r="AS179" s="68">
        <f t="shared" si="122"/>
        <v>-8.6070250446152521</v>
      </c>
      <c r="AT179" s="68">
        <f t="shared" si="122"/>
        <v>-8.6070253054317654</v>
      </c>
      <c r="AU179" s="68">
        <f t="shared" si="117"/>
        <v>-8.6064975931121896</v>
      </c>
      <c r="AW179">
        <v>25400</v>
      </c>
      <c r="AX179">
        <f t="shared" si="83"/>
        <v>0.20434872784497576</v>
      </c>
      <c r="AY179">
        <f t="shared" si="84"/>
        <v>0.20799110706437113</v>
      </c>
      <c r="AZ179">
        <f t="shared" si="85"/>
        <v>-3.642379219395355E-3</v>
      </c>
      <c r="BA179">
        <f t="shared" si="86"/>
        <v>1.0002373534406996</v>
      </c>
      <c r="BB179">
        <f t="shared" si="87"/>
        <v>-0.16280770792535229</v>
      </c>
      <c r="BC179">
        <f t="shared" si="88"/>
        <v>-1.2362663646802119</v>
      </c>
      <c r="BD179">
        <f t="shared" si="89"/>
        <v>-0.7110944831323589</v>
      </c>
      <c r="BE179">
        <f t="shared" si="90"/>
        <v>5.0476017079122029</v>
      </c>
      <c r="BF179">
        <f t="shared" si="91"/>
        <v>5.0476017079122029</v>
      </c>
      <c r="BG179">
        <f t="shared" si="92"/>
        <v>5.0476017079122029</v>
      </c>
      <c r="BH179">
        <f t="shared" si="93"/>
        <v>5.0476017079122029</v>
      </c>
      <c r="BI179">
        <f t="shared" si="94"/>
        <v>5.0476017079122117</v>
      </c>
      <c r="BJ179">
        <f t="shared" si="95"/>
        <v>5.0476017079508519</v>
      </c>
      <c r="BK179">
        <f t="shared" si="96"/>
        <v>5.0476018704269556</v>
      </c>
      <c r="BL179">
        <f t="shared" si="97"/>
        <v>5.0482843920748435</v>
      </c>
    </row>
    <row r="180" spans="1:64" ht="12.95" customHeight="1">
      <c r="A180" s="95" t="s">
        <v>2616</v>
      </c>
      <c r="B180" s="29" t="s">
        <v>2053</v>
      </c>
      <c r="C180" s="95">
        <v>29931.5972</v>
      </c>
      <c r="D180" s="95" t="s">
        <v>2084</v>
      </c>
      <c r="E180" s="12">
        <f t="shared" si="102"/>
        <v>4387.0199767475779</v>
      </c>
      <c r="F180">
        <f t="shared" si="103"/>
        <v>4387</v>
      </c>
      <c r="G180">
        <f t="shared" si="123"/>
        <v>2.7114000000437954E-2</v>
      </c>
      <c r="H180">
        <f t="shared" si="124"/>
        <v>2.7114000000437954E-2</v>
      </c>
      <c r="O180">
        <f t="shared" ca="1" si="120"/>
        <v>-7.4046016967639558E-2</v>
      </c>
      <c r="P180">
        <f t="shared" si="104"/>
        <v>-3.5235040038327517E-2</v>
      </c>
      <c r="Q180" s="2">
        <f t="shared" si="119"/>
        <v>14913.0972</v>
      </c>
      <c r="S180" s="114">
        <f t="shared" si="125"/>
        <v>0.2</v>
      </c>
      <c r="Z180">
        <f t="shared" si="105"/>
        <v>4387</v>
      </c>
      <c r="AA180" s="68">
        <f t="shared" si="106"/>
        <v>-2.1057303702573728E-2</v>
      </c>
      <c r="AB180" s="68">
        <f t="shared" si="107"/>
        <v>1.2936263664684164E-2</v>
      </c>
      <c r="AC180" s="68">
        <f t="shared" si="108"/>
        <v>4.8171303703011682E-2</v>
      </c>
      <c r="AD180" s="68"/>
      <c r="AE180" s="68">
        <f t="shared" si="109"/>
        <v>4.6409490008955738E-4</v>
      </c>
      <c r="AF180">
        <f t="shared" si="110"/>
        <v>6.2349040038765471E-2</v>
      </c>
      <c r="AG180" s="92"/>
      <c r="AH180">
        <f t="shared" si="111"/>
        <v>1.4177736335753791E-2</v>
      </c>
      <c r="AI180">
        <f t="shared" si="112"/>
        <v>0.99964118403385105</v>
      </c>
      <c r="AJ180">
        <f t="shared" si="113"/>
        <v>0.63682526184957688</v>
      </c>
      <c r="AK180">
        <f t="shared" si="114"/>
        <v>-6.2758818893536138E-4</v>
      </c>
      <c r="AL180">
        <f t="shared" si="115"/>
        <v>-2.0901756116651287</v>
      </c>
      <c r="AM180">
        <f t="shared" si="116"/>
        <v>-1.7236425390161885</v>
      </c>
      <c r="AN180" s="68">
        <f t="shared" si="122"/>
        <v>-8.3727332179798282</v>
      </c>
      <c r="AO180" s="68">
        <f t="shared" si="122"/>
        <v>-8.3727332179798282</v>
      </c>
      <c r="AP180" s="68">
        <f t="shared" si="122"/>
        <v>-8.3727332179798282</v>
      </c>
      <c r="AQ180" s="68">
        <f t="shared" si="122"/>
        <v>-8.3727332179798282</v>
      </c>
      <c r="AR180" s="68">
        <f t="shared" si="122"/>
        <v>-8.3727332179798566</v>
      </c>
      <c r="AS180" s="68">
        <f t="shared" si="122"/>
        <v>-8.3727332178992189</v>
      </c>
      <c r="AT180" s="68">
        <f t="shared" si="122"/>
        <v>-8.3727334428781575</v>
      </c>
      <c r="AU180" s="68">
        <f t="shared" si="117"/>
        <v>-8.3721054046854526</v>
      </c>
      <c r="AV180" s="68"/>
      <c r="AW180">
        <v>25600</v>
      </c>
      <c r="AX180">
        <f t="shared" si="83"/>
        <v>0.20694706271501676</v>
      </c>
      <c r="AY180">
        <f t="shared" si="84"/>
        <v>0.21336054480648559</v>
      </c>
      <c r="AZ180">
        <f t="shared" si="85"/>
        <v>-6.4134820914688246E-3</v>
      </c>
      <c r="BA180">
        <f t="shared" si="86"/>
        <v>1.000322451957768</v>
      </c>
      <c r="BB180">
        <f t="shared" si="87"/>
        <v>-0.28723749068040422</v>
      </c>
      <c r="BC180">
        <f t="shared" si="88"/>
        <v>-1.1084604882894185</v>
      </c>
      <c r="BD180">
        <f t="shared" si="89"/>
        <v>-0.61894076757077132</v>
      </c>
      <c r="BE180">
        <f t="shared" si="90"/>
        <v>5.1753717390465281</v>
      </c>
      <c r="BF180">
        <f t="shared" si="91"/>
        <v>5.1753717390465281</v>
      </c>
      <c r="BG180">
        <f t="shared" si="92"/>
        <v>5.1753717390465281</v>
      </c>
      <c r="BH180">
        <f t="shared" si="93"/>
        <v>5.1753717390465281</v>
      </c>
      <c r="BI180">
        <f t="shared" si="94"/>
        <v>5.1753717390465495</v>
      </c>
      <c r="BJ180">
        <f t="shared" si="95"/>
        <v>5.1753717391139986</v>
      </c>
      <c r="BK180">
        <f t="shared" si="96"/>
        <v>5.1753719480194889</v>
      </c>
      <c r="BL180">
        <f t="shared" si="97"/>
        <v>5.1760185547052178</v>
      </c>
    </row>
    <row r="181" spans="1:64" ht="12.95" customHeight="1">
      <c r="A181" s="95" t="s">
        <v>2478</v>
      </c>
      <c r="B181" s="29" t="s">
        <v>2053</v>
      </c>
      <c r="C181" s="95">
        <v>30257.322</v>
      </c>
      <c r="D181" s="95" t="s">
        <v>2084</v>
      </c>
      <c r="E181" s="12">
        <f t="shared" si="102"/>
        <v>4627.0038267768277</v>
      </c>
      <c r="F181">
        <f t="shared" si="103"/>
        <v>4627</v>
      </c>
      <c r="G181">
        <f t="shared" si="123"/>
        <v>5.1939999975729734E-3</v>
      </c>
      <c r="H181">
        <f t="shared" si="124"/>
        <v>5.1939999975729734E-3</v>
      </c>
      <c r="O181">
        <f t="shared" ca="1" si="120"/>
        <v>-7.2396254853253308E-2</v>
      </c>
      <c r="P181">
        <f t="shared" si="104"/>
        <v>-3.6046323966017771E-2</v>
      </c>
      <c r="Q181" s="2">
        <f t="shared" si="119"/>
        <v>15238.822</v>
      </c>
      <c r="S181" s="114">
        <f t="shared" si="125"/>
        <v>0.2</v>
      </c>
      <c r="Z181">
        <f t="shared" si="105"/>
        <v>4627</v>
      </c>
      <c r="AA181" s="68">
        <f t="shared" si="106"/>
        <v>-2.4658049940149477E-2</v>
      </c>
      <c r="AB181" s="68">
        <f t="shared" si="107"/>
        <v>-6.1942740282953206E-3</v>
      </c>
      <c r="AC181" s="68">
        <f t="shared" si="108"/>
        <v>2.985204993772245E-2</v>
      </c>
      <c r="AD181" s="68"/>
      <c r="AE181" s="68">
        <f t="shared" si="109"/>
        <v>1.7822897709685501E-4</v>
      </c>
      <c r="AF181">
        <f t="shared" si="110"/>
        <v>4.1240323963590744E-2</v>
      </c>
      <c r="AG181" s="92"/>
      <c r="AH181">
        <f t="shared" si="111"/>
        <v>1.1388274025868294E-2</v>
      </c>
      <c r="AI181">
        <f t="shared" si="112"/>
        <v>0.99974114813829884</v>
      </c>
      <c r="AJ181">
        <f t="shared" si="113"/>
        <v>0.51172149706010173</v>
      </c>
      <c r="AK181">
        <f t="shared" si="114"/>
        <v>-6.7499003411043506E-4</v>
      </c>
      <c r="AL181">
        <f t="shared" si="115"/>
        <v>-1.9369893444439761</v>
      </c>
      <c r="AM181">
        <f t="shared" si="116"/>
        <v>-1.454500874637682</v>
      </c>
      <c r="AN181" s="68">
        <f t="shared" ref="AN181:AT190" si="126">$AU181+$AB$7*SIN(AO181)</f>
        <v>-8.2194995741543551</v>
      </c>
      <c r="AO181" s="68">
        <f t="shared" si="126"/>
        <v>-8.2194995741543551</v>
      </c>
      <c r="AP181" s="68">
        <f t="shared" si="126"/>
        <v>-8.2194995741543551</v>
      </c>
      <c r="AQ181" s="68">
        <f t="shared" si="126"/>
        <v>-8.2194995741543551</v>
      </c>
      <c r="AR181" s="68">
        <f t="shared" si="126"/>
        <v>-8.2194995741543657</v>
      </c>
      <c r="AS181" s="68">
        <f t="shared" si="126"/>
        <v>-8.2194995741093138</v>
      </c>
      <c r="AT181" s="68">
        <f t="shared" si="126"/>
        <v>-8.2194997484603824</v>
      </c>
      <c r="AU181" s="68">
        <f t="shared" si="117"/>
        <v>-8.2188244095290042</v>
      </c>
      <c r="AW181">
        <v>25800</v>
      </c>
      <c r="AX181">
        <f t="shared" si="83"/>
        <v>0.20970733730693106</v>
      </c>
      <c r="AY181">
        <f t="shared" si="84"/>
        <v>0.21878757801072413</v>
      </c>
      <c r="AZ181">
        <f t="shared" si="85"/>
        <v>-9.0802407037930636E-3</v>
      </c>
      <c r="BA181">
        <f t="shared" si="86"/>
        <v>1.0004023032766187</v>
      </c>
      <c r="BB181">
        <f t="shared" si="87"/>
        <v>-0.40700109932353629</v>
      </c>
      <c r="BC181">
        <f t="shared" si="88"/>
        <v>-0.98063350657175463</v>
      </c>
      <c r="BD181">
        <f t="shared" si="89"/>
        <v>-0.5337950859232381</v>
      </c>
      <c r="BE181">
        <f t="shared" si="90"/>
        <v>5.3031523194537362</v>
      </c>
      <c r="BF181">
        <f t="shared" si="91"/>
        <v>5.3031523194537362</v>
      </c>
      <c r="BG181">
        <f t="shared" si="92"/>
        <v>5.3031523194537362</v>
      </c>
      <c r="BH181">
        <f t="shared" si="93"/>
        <v>5.3031523194537362</v>
      </c>
      <c r="BI181">
        <f t="shared" si="94"/>
        <v>5.3031523194537753</v>
      </c>
      <c r="BJ181">
        <f t="shared" si="95"/>
        <v>5.3031523195511268</v>
      </c>
      <c r="BK181">
        <f t="shared" si="96"/>
        <v>5.3031525613204886</v>
      </c>
      <c r="BL181">
        <f t="shared" si="97"/>
        <v>5.3037527173355929</v>
      </c>
    </row>
    <row r="182" spans="1:64" ht="12.95" customHeight="1">
      <c r="A182" s="95" t="s">
        <v>2274</v>
      </c>
      <c r="B182" s="29" t="s">
        <v>2053</v>
      </c>
      <c r="C182" s="95">
        <v>30603.417000000001</v>
      </c>
      <c r="D182" s="95" t="s">
        <v>2084</v>
      </c>
      <c r="E182" s="12">
        <f t="shared" si="102"/>
        <v>4881.9958033652656</v>
      </c>
      <c r="F182">
        <f t="shared" si="103"/>
        <v>4882</v>
      </c>
      <c r="G182">
        <f t="shared" si="123"/>
        <v>-5.6960000001708977E-3</v>
      </c>
      <c r="H182">
        <f t="shared" si="124"/>
        <v>-5.6960000001708977E-3</v>
      </c>
      <c r="O182">
        <f t="shared" ca="1" si="120"/>
        <v>-7.0643382606717917E-2</v>
      </c>
      <c r="P182">
        <f t="shared" si="104"/>
        <v>-3.6817438299105998E-2</v>
      </c>
      <c r="Q182" s="2">
        <f t="shared" si="119"/>
        <v>15584.917000000001</v>
      </c>
      <c r="S182" s="114">
        <f t="shared" si="125"/>
        <v>0.2</v>
      </c>
      <c r="Z182">
        <f t="shared" si="105"/>
        <v>4882</v>
      </c>
      <c r="AA182" s="68">
        <f t="shared" si="106"/>
        <v>-2.8684142404828458E-2</v>
      </c>
      <c r="AB182" s="68">
        <f t="shared" si="107"/>
        <v>-1.3829295894448437E-2</v>
      </c>
      <c r="AC182" s="68">
        <f t="shared" si="108"/>
        <v>2.2988142404657561E-2</v>
      </c>
      <c r="AD182" s="68"/>
      <c r="AE182" s="68">
        <f t="shared" si="109"/>
        <v>1.0569093824336302E-4</v>
      </c>
      <c r="AF182">
        <f t="shared" si="110"/>
        <v>3.11214382989351E-2</v>
      </c>
      <c r="AG182" s="92"/>
      <c r="AH182">
        <f t="shared" si="111"/>
        <v>8.1332958942775396E-3</v>
      </c>
      <c r="AI182">
        <f t="shared" si="112"/>
        <v>0.99985397099741258</v>
      </c>
      <c r="AJ182">
        <f t="shared" si="113"/>
        <v>0.36570690778717063</v>
      </c>
      <c r="AK182">
        <f t="shared" si="114"/>
        <v>-7.0801932378848718E-4</v>
      </c>
      <c r="AL182">
        <f t="shared" si="115"/>
        <v>-1.7741942386270735</v>
      </c>
      <c r="AM182">
        <f t="shared" si="116"/>
        <v>-1.2272980505983273</v>
      </c>
      <c r="AN182" s="68">
        <f t="shared" si="126"/>
        <v>-8.0566714747204831</v>
      </c>
      <c r="AO182" s="68">
        <f t="shared" si="126"/>
        <v>-8.0566714747204831</v>
      </c>
      <c r="AP182" s="68">
        <f t="shared" si="126"/>
        <v>-8.0566714747204831</v>
      </c>
      <c r="AQ182" s="68">
        <f t="shared" si="126"/>
        <v>-8.0566714747204831</v>
      </c>
      <c r="AR182" s="68">
        <f t="shared" si="126"/>
        <v>-8.0566714747204848</v>
      </c>
      <c r="AS182" s="68">
        <f t="shared" si="126"/>
        <v>-8.0566714747055119</v>
      </c>
      <c r="AT182" s="68">
        <f t="shared" si="126"/>
        <v>-8.0566715775943347</v>
      </c>
      <c r="AU182" s="68">
        <f t="shared" si="117"/>
        <v>-8.0559633521752758</v>
      </c>
      <c r="AW182">
        <v>26000</v>
      </c>
      <c r="AX182">
        <f t="shared" si="83"/>
        <v>0.21267308047002359</v>
      </c>
      <c r="AY182">
        <f t="shared" si="84"/>
        <v>0.22427220667708681</v>
      </c>
      <c r="AZ182">
        <f t="shared" si="85"/>
        <v>-1.159912620706322E-2</v>
      </c>
      <c r="BA182">
        <f t="shared" si="86"/>
        <v>1.0004756006811188</v>
      </c>
      <c r="BB182">
        <f t="shared" si="87"/>
        <v>-0.52014020483198509</v>
      </c>
      <c r="BC182">
        <f t="shared" si="88"/>
        <v>-0.85278692789587607</v>
      </c>
      <c r="BD182">
        <f t="shared" si="89"/>
        <v>-0.4542631022609781</v>
      </c>
      <c r="BE182">
        <f t="shared" si="90"/>
        <v>5.430942694413158</v>
      </c>
      <c r="BF182">
        <f t="shared" si="91"/>
        <v>5.430942694413158</v>
      </c>
      <c r="BG182">
        <f t="shared" si="92"/>
        <v>5.430942694413158</v>
      </c>
      <c r="BH182">
        <f t="shared" si="93"/>
        <v>5.430942694413158</v>
      </c>
      <c r="BI182">
        <f t="shared" si="94"/>
        <v>5.4309426944132166</v>
      </c>
      <c r="BJ182">
        <f t="shared" si="95"/>
        <v>5.4309426945364425</v>
      </c>
      <c r="BK182">
        <f t="shared" si="96"/>
        <v>5.4309429534699731</v>
      </c>
      <c r="BL182">
        <f t="shared" si="97"/>
        <v>5.4314868799659672</v>
      </c>
    </row>
    <row r="183" spans="1:64" ht="12.95" customHeight="1">
      <c r="A183" s="95" t="s">
        <v>2274</v>
      </c>
      <c r="B183" s="29" t="s">
        <v>2053</v>
      </c>
      <c r="C183" s="95">
        <v>30614.276000000002</v>
      </c>
      <c r="D183" s="95" t="s">
        <v>2084</v>
      </c>
      <c r="E183" s="12">
        <f t="shared" si="102"/>
        <v>4889.9963750978068</v>
      </c>
      <c r="F183">
        <f t="shared" si="103"/>
        <v>4890</v>
      </c>
      <c r="G183">
        <f t="shared" si="123"/>
        <v>-4.9199999994016252E-3</v>
      </c>
      <c r="H183">
        <f t="shared" si="124"/>
        <v>-4.9199999994016252E-3</v>
      </c>
      <c r="O183">
        <f t="shared" ca="1" si="120"/>
        <v>-7.0588390536238374E-2</v>
      </c>
      <c r="P183">
        <f t="shared" si="104"/>
        <v>-3.684011536066667E-2</v>
      </c>
      <c r="Q183" s="2">
        <f t="shared" si="119"/>
        <v>15595.776000000002</v>
      </c>
      <c r="S183" s="114">
        <f t="shared" si="125"/>
        <v>0.2</v>
      </c>
      <c r="Z183">
        <f t="shared" si="105"/>
        <v>4890</v>
      </c>
      <c r="AA183" s="68">
        <f t="shared" si="106"/>
        <v>-2.8812891003522589E-2</v>
      </c>
      <c r="AB183" s="68">
        <f t="shared" si="107"/>
        <v>-1.2947224356545706E-2</v>
      </c>
      <c r="AC183" s="68">
        <f t="shared" si="108"/>
        <v>2.3892891004120963E-2</v>
      </c>
      <c r="AD183" s="68"/>
      <c r="AE183" s="68">
        <f t="shared" si="109"/>
        <v>1.1417404810696089E-4</v>
      </c>
      <c r="AF183">
        <f t="shared" si="110"/>
        <v>3.1920115361265045E-2</v>
      </c>
      <c r="AG183" s="92"/>
      <c r="AH183">
        <f t="shared" si="111"/>
        <v>8.0272243571440811E-3</v>
      </c>
      <c r="AI183">
        <f t="shared" si="112"/>
        <v>0.99985758937636227</v>
      </c>
      <c r="AJ183">
        <f t="shared" si="113"/>
        <v>0.36094808451728683</v>
      </c>
      <c r="AK183">
        <f t="shared" si="114"/>
        <v>-7.0875598532195265E-4</v>
      </c>
      <c r="AL183">
        <f t="shared" si="115"/>
        <v>-1.7690863417583715</v>
      </c>
      <c r="AM183">
        <f t="shared" si="116"/>
        <v>-1.2209171771985849</v>
      </c>
      <c r="AN183" s="68">
        <f t="shared" si="126"/>
        <v>-8.0515628424189121</v>
      </c>
      <c r="AO183" s="68">
        <f t="shared" si="126"/>
        <v>-8.0515628424189121</v>
      </c>
      <c r="AP183" s="68">
        <f t="shared" si="126"/>
        <v>-8.0515628424189121</v>
      </c>
      <c r="AQ183" s="68">
        <f t="shared" si="126"/>
        <v>-8.0515628424189121</v>
      </c>
      <c r="AR183" s="68">
        <f t="shared" si="126"/>
        <v>-8.0515628424189138</v>
      </c>
      <c r="AS183" s="68">
        <f t="shared" si="126"/>
        <v>-8.0515628424046621</v>
      </c>
      <c r="AT183" s="68">
        <f t="shared" si="126"/>
        <v>-8.0515629428334083</v>
      </c>
      <c r="AU183" s="68">
        <f t="shared" si="117"/>
        <v>-8.0508539856700612</v>
      </c>
      <c r="AW183">
        <v>26200</v>
      </c>
      <c r="AX183">
        <f t="shared" si="83"/>
        <v>0.21588542519308807</v>
      </c>
      <c r="AY183">
        <f t="shared" si="84"/>
        <v>0.22981443080557351</v>
      </c>
      <c r="AZ183">
        <f t="shared" si="85"/>
        <v>-1.392900561248544E-2</v>
      </c>
      <c r="BA183">
        <f t="shared" si="86"/>
        <v>1.0005411436117442</v>
      </c>
      <c r="BB183">
        <f t="shared" si="87"/>
        <v>-0.62480319582890143</v>
      </c>
      <c r="BC183">
        <f t="shared" si="88"/>
        <v>-0.72492258184995439</v>
      </c>
      <c r="BD183">
        <f t="shared" si="89"/>
        <v>-0.37921546745735174</v>
      </c>
      <c r="BE183">
        <f t="shared" si="90"/>
        <v>5.5587419488494092</v>
      </c>
      <c r="BF183">
        <f t="shared" si="91"/>
        <v>5.5587419488494092</v>
      </c>
      <c r="BG183">
        <f t="shared" si="92"/>
        <v>5.5587419488494092</v>
      </c>
      <c r="BH183">
        <f t="shared" si="93"/>
        <v>5.5587419488494092</v>
      </c>
      <c r="BI183">
        <f t="shared" si="94"/>
        <v>5.5587419488494856</v>
      </c>
      <c r="BJ183">
        <f t="shared" si="95"/>
        <v>5.5587419489898542</v>
      </c>
      <c r="BK183">
        <f t="shared" si="96"/>
        <v>5.5587422082729301</v>
      </c>
      <c r="BL183">
        <f t="shared" si="97"/>
        <v>5.5592210425963415</v>
      </c>
    </row>
    <row r="184" spans="1:64" ht="12.95" customHeight="1">
      <c r="A184" s="95" t="s">
        <v>2274</v>
      </c>
      <c r="B184" s="29" t="s">
        <v>2053</v>
      </c>
      <c r="C184" s="95">
        <v>30637.346000000001</v>
      </c>
      <c r="D184" s="95" t="s">
        <v>2084</v>
      </c>
      <c r="E184" s="12">
        <f t="shared" si="102"/>
        <v>4906.9936298974862</v>
      </c>
      <c r="F184">
        <f t="shared" si="103"/>
        <v>4907</v>
      </c>
      <c r="G184">
        <f t="shared" si="123"/>
        <v>-8.6459999984072056E-3</v>
      </c>
      <c r="H184">
        <f t="shared" si="124"/>
        <v>-8.6459999984072056E-3</v>
      </c>
      <c r="O184">
        <f t="shared" ca="1" si="120"/>
        <v>-7.047153238646936E-2</v>
      </c>
      <c r="P184">
        <f t="shared" si="104"/>
        <v>-3.6887998140590558E-2</v>
      </c>
      <c r="Q184" s="2">
        <f t="shared" si="119"/>
        <v>15618.846000000001</v>
      </c>
      <c r="S184" s="114">
        <f t="shared" si="125"/>
        <v>0.2</v>
      </c>
      <c r="Z184">
        <f t="shared" si="105"/>
        <v>4907</v>
      </c>
      <c r="AA184" s="68">
        <f t="shared" si="106"/>
        <v>-2.9086869217266081E-2</v>
      </c>
      <c r="AB184" s="68">
        <f t="shared" si="107"/>
        <v>-1.6447128921731682E-2</v>
      </c>
      <c r="AC184" s="68">
        <f t="shared" si="108"/>
        <v>2.0440869218858876E-2</v>
      </c>
      <c r="AD184" s="68"/>
      <c r="AE184" s="68">
        <f t="shared" si="109"/>
        <v>8.3565826884498458E-5</v>
      </c>
      <c r="AF184">
        <f t="shared" si="110"/>
        <v>2.8241998142183353E-2</v>
      </c>
      <c r="AG184" s="92"/>
      <c r="AH184">
        <f t="shared" si="111"/>
        <v>7.8011289233244777E-3</v>
      </c>
      <c r="AI184">
        <f t="shared" si="112"/>
        <v>0.99986529073808483</v>
      </c>
      <c r="AJ184">
        <f t="shared" si="113"/>
        <v>0.35080435642718377</v>
      </c>
      <c r="AK184">
        <f t="shared" si="114"/>
        <v>-7.1025998564528856E-4</v>
      </c>
      <c r="AL184">
        <f t="shared" si="115"/>
        <v>-1.7582319380495186</v>
      </c>
      <c r="AM184">
        <f t="shared" si="116"/>
        <v>-1.2074888245607058</v>
      </c>
      <c r="AN184" s="68">
        <f t="shared" si="126"/>
        <v>-8.0407069373379922</v>
      </c>
      <c r="AO184" s="68">
        <f t="shared" si="126"/>
        <v>-8.0407069373379922</v>
      </c>
      <c r="AP184" s="68">
        <f t="shared" si="126"/>
        <v>-8.0407069373379922</v>
      </c>
      <c r="AQ184" s="68">
        <f t="shared" si="126"/>
        <v>-8.0407069373379922</v>
      </c>
      <c r="AR184" s="68">
        <f t="shared" si="126"/>
        <v>-8.040706937337994</v>
      </c>
      <c r="AS184" s="68">
        <f t="shared" si="126"/>
        <v>-8.040706937325222</v>
      </c>
      <c r="AT184" s="68">
        <f t="shared" si="126"/>
        <v>-8.0407070324918219</v>
      </c>
      <c r="AU184" s="68">
        <f t="shared" si="117"/>
        <v>-8.0399965818464789</v>
      </c>
      <c r="AW184">
        <v>26400</v>
      </c>
      <c r="AX184">
        <f t="shared" si="83"/>
        <v>0.21938243250131767</v>
      </c>
      <c r="AY184">
        <f t="shared" si="84"/>
        <v>0.23541425039618435</v>
      </c>
      <c r="AZ184">
        <f t="shared" si="85"/>
        <v>-1.6031817894866688E-2</v>
      </c>
      <c r="BA184">
        <f t="shared" si="86"/>
        <v>1.0005978576344796</v>
      </c>
      <c r="BB184">
        <f t="shared" si="87"/>
        <v>-0.71927587735106213</v>
      </c>
      <c r="BC184">
        <f t="shared" si="88"/>
        <v>-0.59704258956854706</v>
      </c>
      <c r="BD184">
        <f t="shared" si="89"/>
        <v>-0.30771678828471166</v>
      </c>
      <c r="BE184">
        <f t="shared" si="90"/>
        <v>5.6865490221874682</v>
      </c>
      <c r="BF184">
        <f t="shared" si="91"/>
        <v>5.6865490221874682</v>
      </c>
      <c r="BG184">
        <f t="shared" si="92"/>
        <v>5.6865490221874682</v>
      </c>
      <c r="BH184">
        <f t="shared" si="93"/>
        <v>5.6865490221874682</v>
      </c>
      <c r="BI184">
        <f t="shared" si="94"/>
        <v>5.6865490221875552</v>
      </c>
      <c r="BJ184">
        <f t="shared" si="95"/>
        <v>5.6865490223327519</v>
      </c>
      <c r="BK184">
        <f t="shared" si="96"/>
        <v>5.6865492651276535</v>
      </c>
      <c r="BL184">
        <f t="shared" si="97"/>
        <v>5.6869552052267158</v>
      </c>
    </row>
    <row r="185" spans="1:64" ht="12.95" customHeight="1">
      <c r="A185" s="95" t="s">
        <v>2274</v>
      </c>
      <c r="B185" s="29" t="s">
        <v>2053</v>
      </c>
      <c r="C185" s="95">
        <v>31302.397000000001</v>
      </c>
      <c r="D185" s="95" t="s">
        <v>2084</v>
      </c>
      <c r="E185" s="12">
        <f t="shared" si="102"/>
        <v>5396.9824162772848</v>
      </c>
      <c r="F185">
        <f t="shared" si="103"/>
        <v>5397</v>
      </c>
      <c r="G185">
        <f t="shared" si="123"/>
        <v>-2.3865999999543419E-2</v>
      </c>
      <c r="H185">
        <f t="shared" si="124"/>
        <v>-2.3865999999543419E-2</v>
      </c>
      <c r="O185">
        <f t="shared" ca="1" si="120"/>
        <v>-6.7103268069597419E-2</v>
      </c>
      <c r="P185">
        <f t="shared" si="104"/>
        <v>-3.808929334785012E-2</v>
      </c>
      <c r="Q185" s="2">
        <f t="shared" si="119"/>
        <v>16283.897000000001</v>
      </c>
      <c r="S185" s="114">
        <f t="shared" si="125"/>
        <v>0.2</v>
      </c>
      <c r="Z185">
        <f t="shared" si="105"/>
        <v>5397</v>
      </c>
      <c r="AA185" s="68">
        <f t="shared" si="106"/>
        <v>-3.7091976195910696E-2</v>
      </c>
      <c r="AB185" s="68">
        <f t="shared" si="107"/>
        <v>-2.486331715148284E-2</v>
      </c>
      <c r="AC185" s="68">
        <f t="shared" si="108"/>
        <v>1.3225976196367279E-2</v>
      </c>
      <c r="AD185" s="68"/>
      <c r="AE185" s="68">
        <f t="shared" si="109"/>
        <v>3.4985289269374768E-5</v>
      </c>
      <c r="AF185">
        <f t="shared" si="110"/>
        <v>1.4223293348306701E-2</v>
      </c>
      <c r="AG185" s="92"/>
      <c r="AH185">
        <f t="shared" si="111"/>
        <v>9.9731715193942172E-4</v>
      </c>
      <c r="AI185">
        <f t="shared" si="112"/>
        <v>1.0000904882559494</v>
      </c>
      <c r="AJ185">
        <f t="shared" si="113"/>
        <v>4.5479229440664105E-2</v>
      </c>
      <c r="AK185">
        <f t="shared" si="114"/>
        <v>-7.1723615914831291E-4</v>
      </c>
      <c r="AL185">
        <f t="shared" si="115"/>
        <v>-1.4452969510714944</v>
      </c>
      <c r="AM185">
        <f t="shared" si="116"/>
        <v>-0.88176463117227155</v>
      </c>
      <c r="AN185" s="68">
        <f t="shared" si="126"/>
        <v>-7.7277650544782306</v>
      </c>
      <c r="AO185" s="68">
        <f t="shared" si="126"/>
        <v>-7.7277650544782306</v>
      </c>
      <c r="AP185" s="68">
        <f t="shared" si="126"/>
        <v>-7.7277650544782306</v>
      </c>
      <c r="AQ185" s="68">
        <f t="shared" si="126"/>
        <v>-7.7277650544782306</v>
      </c>
      <c r="AR185" s="68">
        <f t="shared" si="126"/>
        <v>-7.7277650544782297</v>
      </c>
      <c r="AS185" s="68">
        <f t="shared" si="126"/>
        <v>-7.7277650544722745</v>
      </c>
      <c r="AT185" s="68">
        <f t="shared" si="126"/>
        <v>-7.7277649890293443</v>
      </c>
      <c r="AU185" s="68">
        <f t="shared" si="117"/>
        <v>-7.7270478834020615</v>
      </c>
      <c r="AW185">
        <v>26600</v>
      </c>
      <c r="AX185">
        <f t="shared" si="83"/>
        <v>0.22319846490329406</v>
      </c>
      <c r="AY185">
        <f t="shared" si="84"/>
        <v>0.24107166544891928</v>
      </c>
      <c r="AZ185">
        <f t="shared" si="85"/>
        <v>-1.7873200545625224E-2</v>
      </c>
      <c r="BA185">
        <f t="shared" si="86"/>
        <v>1.0006448123697707</v>
      </c>
      <c r="BB185">
        <f t="shared" si="87"/>
        <v>-0.80200997630797521</v>
      </c>
      <c r="BC185">
        <f t="shared" si="88"/>
        <v>-0.46914932917579599</v>
      </c>
      <c r="BD185">
        <f t="shared" si="89"/>
        <v>-0.23897403225892064</v>
      </c>
      <c r="BE185">
        <f t="shared" si="90"/>
        <v>5.8143627256317822</v>
      </c>
      <c r="BF185">
        <f t="shared" si="91"/>
        <v>5.8143627256317822</v>
      </c>
      <c r="BG185">
        <f t="shared" si="92"/>
        <v>5.8143627256317822</v>
      </c>
      <c r="BH185">
        <f t="shared" si="93"/>
        <v>5.8143627256317822</v>
      </c>
      <c r="BI185">
        <f t="shared" si="94"/>
        <v>5.8143627256318702</v>
      </c>
      <c r="BJ185">
        <f t="shared" si="95"/>
        <v>5.8143627257676513</v>
      </c>
      <c r="BK185">
        <f t="shared" si="96"/>
        <v>5.8143629363070257</v>
      </c>
      <c r="BL185">
        <f t="shared" si="97"/>
        <v>5.814689367857091</v>
      </c>
    </row>
    <row r="186" spans="1:64" ht="12.95" customHeight="1">
      <c r="A186" s="95" t="s">
        <v>2523</v>
      </c>
      <c r="B186" s="29" t="s">
        <v>2053</v>
      </c>
      <c r="C186" s="95">
        <v>31648.493999999999</v>
      </c>
      <c r="D186" s="95" t="s">
        <v>2084</v>
      </c>
      <c r="E186" s="12">
        <f t="shared" si="102"/>
        <v>5651.975866403197</v>
      </c>
      <c r="F186">
        <f t="shared" si="103"/>
        <v>5652</v>
      </c>
      <c r="G186">
        <f t="shared" si="123"/>
        <v>-3.2756000000517815E-2</v>
      </c>
      <c r="H186">
        <f t="shared" si="124"/>
        <v>-3.2756000000517815E-2</v>
      </c>
      <c r="O186">
        <f t="shared" ref="O186:O217" ca="1" si="127">+C$11+C$12*F186</f>
        <v>-6.5350395823062027E-2</v>
      </c>
      <c r="P186">
        <f t="shared" si="104"/>
        <v>-3.857768595623666E-2</v>
      </c>
      <c r="Q186" s="2">
        <f t="shared" si="119"/>
        <v>16629.993999999999</v>
      </c>
      <c r="S186" s="114">
        <f t="shared" si="125"/>
        <v>0.2</v>
      </c>
      <c r="Z186">
        <f t="shared" si="105"/>
        <v>5652</v>
      </c>
      <c r="AA186" s="68">
        <f t="shared" si="106"/>
        <v>-4.1203020777340678E-2</v>
      </c>
      <c r="AB186" s="68">
        <f t="shared" si="107"/>
        <v>-3.0130665179413797E-2</v>
      </c>
      <c r="AC186" s="68">
        <f t="shared" si="108"/>
        <v>8.4470207768228608E-3</v>
      </c>
      <c r="AD186" s="68"/>
      <c r="AE186" s="68">
        <f t="shared" si="109"/>
        <v>1.4270432000815424E-5</v>
      </c>
      <c r="AF186">
        <f t="shared" si="110"/>
        <v>5.8216859557188444E-3</v>
      </c>
      <c r="AG186" s="92"/>
      <c r="AH186">
        <f t="shared" si="111"/>
        <v>-2.6253348211040168E-3</v>
      </c>
      <c r="AI186">
        <f t="shared" si="112"/>
        <v>1.0002056186024</v>
      </c>
      <c r="AJ186">
        <f t="shared" si="113"/>
        <v>-0.11714499998920805</v>
      </c>
      <c r="AK186">
        <f t="shared" si="114"/>
        <v>-6.9306336131820761E-4</v>
      </c>
      <c r="AL186">
        <f t="shared" si="115"/>
        <v>-1.2823874317496586</v>
      </c>
      <c r="AM186">
        <f t="shared" si="116"/>
        <v>-0.74640092054550555</v>
      </c>
      <c r="AN186" s="68">
        <f t="shared" si="126"/>
        <v>-7.5648797467511626</v>
      </c>
      <c r="AO186" s="68">
        <f t="shared" si="126"/>
        <v>-7.5648797467511626</v>
      </c>
      <c r="AP186" s="68">
        <f t="shared" si="126"/>
        <v>-7.5648797467511626</v>
      </c>
      <c r="AQ186" s="68">
        <f t="shared" si="126"/>
        <v>-7.5648797467511626</v>
      </c>
      <c r="AR186" s="68">
        <f t="shared" si="126"/>
        <v>-7.5648797467511564</v>
      </c>
      <c r="AS186" s="68">
        <f t="shared" si="126"/>
        <v>-7.5648797467216955</v>
      </c>
      <c r="AT186" s="68">
        <f t="shared" si="126"/>
        <v>-7.5648796037746715</v>
      </c>
      <c r="AU186" s="68">
        <f t="shared" si="117"/>
        <v>-7.564186826048334</v>
      </c>
      <c r="AW186">
        <v>26800</v>
      </c>
      <c r="AX186">
        <f t="shared" si="83"/>
        <v>0.22736362001337429</v>
      </c>
      <c r="AY186">
        <f t="shared" si="84"/>
        <v>0.2467866759637784</v>
      </c>
      <c r="AZ186">
        <f t="shared" si="85"/>
        <v>-1.9423055950404104E-2</v>
      </c>
      <c r="BA186">
        <f t="shared" si="86"/>
        <v>1.0006812370618094</v>
      </c>
      <c r="BB186">
        <f t="shared" si="87"/>
        <v>-0.87164895167876055</v>
      </c>
      <c r="BC186">
        <f t="shared" si="88"/>
        <v>-0.34124539690756717</v>
      </c>
      <c r="BD186">
        <f t="shared" si="89"/>
        <v>-0.17229793770877574</v>
      </c>
      <c r="BE186">
        <f t="shared" si="90"/>
        <v>5.9421817615880093</v>
      </c>
      <c r="BF186">
        <f t="shared" si="91"/>
        <v>5.9421817615880093</v>
      </c>
      <c r="BG186">
        <f t="shared" si="92"/>
        <v>5.9421817615880093</v>
      </c>
      <c r="BH186">
        <f t="shared" si="93"/>
        <v>5.9421817615880093</v>
      </c>
      <c r="BI186">
        <f t="shared" si="94"/>
        <v>5.9421817615880856</v>
      </c>
      <c r="BJ186">
        <f t="shared" si="95"/>
        <v>5.9421817617002342</v>
      </c>
      <c r="BK186">
        <f t="shared" si="96"/>
        <v>5.9421819263111493</v>
      </c>
      <c r="BL186">
        <f t="shared" si="97"/>
        <v>5.9424235304874653</v>
      </c>
    </row>
    <row r="187" spans="1:64" ht="12.95" customHeight="1">
      <c r="A187" s="95" t="s">
        <v>2523</v>
      </c>
      <c r="B187" s="29" t="s">
        <v>2053</v>
      </c>
      <c r="C187" s="95">
        <v>31705.494999999999</v>
      </c>
      <c r="D187" s="95" t="s">
        <v>2084</v>
      </c>
      <c r="E187" s="12">
        <f t="shared" si="102"/>
        <v>5693.972421272575</v>
      </c>
      <c r="F187">
        <f t="shared" si="103"/>
        <v>5694</v>
      </c>
      <c r="G187">
        <f t="shared" si="123"/>
        <v>-3.7432000000990229E-2</v>
      </c>
      <c r="H187">
        <f t="shared" si="124"/>
        <v>-3.7432000000990229E-2</v>
      </c>
      <c r="O187">
        <f t="shared" ca="1" si="127"/>
        <v>-6.5061687453044442E-2</v>
      </c>
      <c r="P187">
        <f t="shared" si="104"/>
        <v>-3.8649146519303915E-2</v>
      </c>
      <c r="Q187" s="2">
        <f t="shared" si="119"/>
        <v>16686.994999999999</v>
      </c>
      <c r="S187" s="114">
        <f t="shared" si="125"/>
        <v>0.2</v>
      </c>
      <c r="Z187">
        <f t="shared" si="105"/>
        <v>5694</v>
      </c>
      <c r="AA187" s="68">
        <f t="shared" si="106"/>
        <v>-4.1867074502641127E-2</v>
      </c>
      <c r="AB187" s="68">
        <f t="shared" si="107"/>
        <v>-3.4214072017653016E-2</v>
      </c>
      <c r="AC187" s="68">
        <f t="shared" si="108"/>
        <v>4.4350745016508968E-3</v>
      </c>
      <c r="AD187" s="68"/>
      <c r="AE187" s="68">
        <f t="shared" si="109"/>
        <v>3.9339771670387931E-6</v>
      </c>
      <c r="AF187">
        <f t="shared" si="110"/>
        <v>1.2171465183136859E-3</v>
      </c>
      <c r="AG187" s="92"/>
      <c r="AH187">
        <f t="shared" si="111"/>
        <v>-3.2179279833372105E-3</v>
      </c>
      <c r="AI187">
        <f t="shared" si="112"/>
        <v>1.000224141193647</v>
      </c>
      <c r="AJ187">
        <f t="shared" si="113"/>
        <v>-0.14375057879808351</v>
      </c>
      <c r="AK187">
        <f t="shared" si="114"/>
        <v>-6.8729655736447424E-4</v>
      </c>
      <c r="AL187">
        <f t="shared" si="115"/>
        <v>-1.2555517066802209</v>
      </c>
      <c r="AM187">
        <f t="shared" si="116"/>
        <v>-0.72571371745227831</v>
      </c>
      <c r="AN187" s="68">
        <f t="shared" si="126"/>
        <v>-7.538049794256815</v>
      </c>
      <c r="AO187" s="68">
        <f t="shared" si="126"/>
        <v>-7.538049794256815</v>
      </c>
      <c r="AP187" s="68">
        <f t="shared" si="126"/>
        <v>-7.538049794256815</v>
      </c>
      <c r="AQ187" s="68">
        <f t="shared" si="126"/>
        <v>-7.538049794256815</v>
      </c>
      <c r="AR187" s="68">
        <f t="shared" si="126"/>
        <v>-7.5380497942568079</v>
      </c>
      <c r="AS187" s="68">
        <f t="shared" si="126"/>
        <v>-7.5380497942221112</v>
      </c>
      <c r="AT187" s="68">
        <f t="shared" si="126"/>
        <v>-7.5380496397531793</v>
      </c>
      <c r="AU187" s="68">
        <f t="shared" si="117"/>
        <v>-7.5373626518959558</v>
      </c>
      <c r="AV187" s="68"/>
      <c r="AW187">
        <v>27000</v>
      </c>
      <c r="AX187">
        <f t="shared" si="83"/>
        <v>0.23190323400066207</v>
      </c>
      <c r="AY187">
        <f t="shared" si="84"/>
        <v>0.25255928194076149</v>
      </c>
      <c r="AZ187">
        <f t="shared" si="85"/>
        <v>-2.0656047940099436E-2</v>
      </c>
      <c r="BA187">
        <f t="shared" si="86"/>
        <v>1.0007065335076493</v>
      </c>
      <c r="BB187">
        <f t="shared" si="87"/>
        <v>-0.92705065078378335</v>
      </c>
      <c r="BC187">
        <f t="shared" si="88"/>
        <v>-0.21333356455427299</v>
      </c>
      <c r="BD187">
        <f t="shared" si="89"/>
        <v>-0.10707317645171667</v>
      </c>
      <c r="BE187">
        <f t="shared" si="90"/>
        <v>6.070004744907628</v>
      </c>
      <c r="BF187">
        <f t="shared" si="91"/>
        <v>6.070004744907628</v>
      </c>
      <c r="BG187">
        <f t="shared" si="92"/>
        <v>6.070004744907628</v>
      </c>
      <c r="BH187">
        <f t="shared" si="93"/>
        <v>6.070004744907628</v>
      </c>
      <c r="BI187">
        <f t="shared" si="94"/>
        <v>6.0700047449076813</v>
      </c>
      <c r="BJ187">
        <f t="shared" si="95"/>
        <v>6.0700047449839838</v>
      </c>
      <c r="BK187">
        <f t="shared" si="96"/>
        <v>6.070004852976032</v>
      </c>
      <c r="BL187">
        <f t="shared" si="97"/>
        <v>6.0701576931178396</v>
      </c>
    </row>
    <row r="188" spans="1:64" ht="12.95" customHeight="1">
      <c r="A188" s="95" t="s">
        <v>2523</v>
      </c>
      <c r="B188" s="29" t="s">
        <v>2053</v>
      </c>
      <c r="C188" s="95">
        <v>31739.424999999999</v>
      </c>
      <c r="D188" s="95" t="s">
        <v>2084</v>
      </c>
      <c r="E188" s="12">
        <f t="shared" si="102"/>
        <v>5718.9709845735351</v>
      </c>
      <c r="F188">
        <f t="shared" si="103"/>
        <v>5719</v>
      </c>
      <c r="G188">
        <f t="shared" si="123"/>
        <v>-3.9382000002660789E-2</v>
      </c>
      <c r="H188">
        <f t="shared" si="124"/>
        <v>-3.9382000002660789E-2</v>
      </c>
      <c r="O188">
        <f t="shared" ca="1" si="127"/>
        <v>-6.4889837232795872E-2</v>
      </c>
      <c r="P188">
        <f t="shared" si="104"/>
        <v>-3.8690476663760492E-2</v>
      </c>
      <c r="Q188" s="2">
        <f t="shared" si="119"/>
        <v>16720.924999999999</v>
      </c>
      <c r="S188" s="114">
        <f t="shared" si="125"/>
        <v>0.2</v>
      </c>
      <c r="Z188">
        <f t="shared" si="105"/>
        <v>5719</v>
      </c>
      <c r="AA188" s="68">
        <f t="shared" si="106"/>
        <v>-4.2260071396426138E-2</v>
      </c>
      <c r="AB188" s="68">
        <f t="shared" si="107"/>
        <v>-3.5812405269995143E-2</v>
      </c>
      <c r="AC188" s="68">
        <f t="shared" si="108"/>
        <v>2.8780713937653513E-3</v>
      </c>
      <c r="AD188" s="68"/>
      <c r="AE188" s="68">
        <f t="shared" si="109"/>
        <v>1.6566589895220844E-6</v>
      </c>
      <c r="AF188">
        <f t="shared" si="110"/>
        <v>-6.9152333890029616E-4</v>
      </c>
      <c r="AG188" s="92"/>
      <c r="AH188">
        <f t="shared" si="111"/>
        <v>-3.5695947326656475E-3</v>
      </c>
      <c r="AI188">
        <f t="shared" si="112"/>
        <v>1.0002350910851612</v>
      </c>
      <c r="AJ188">
        <f t="shared" si="113"/>
        <v>-0.15953977464692731</v>
      </c>
      <c r="AK188">
        <f t="shared" si="114"/>
        <v>-6.8362856445027269E-4</v>
      </c>
      <c r="AL188">
        <f t="shared" si="115"/>
        <v>-1.2395775903753068</v>
      </c>
      <c r="AM188">
        <f t="shared" si="116"/>
        <v>-0.71359020598461431</v>
      </c>
      <c r="AN188" s="68">
        <f t="shared" si="126"/>
        <v>-7.5220793492758062</v>
      </c>
      <c r="AO188" s="68">
        <f t="shared" si="126"/>
        <v>-7.5220793492758062</v>
      </c>
      <c r="AP188" s="68">
        <f t="shared" si="126"/>
        <v>-7.5220793492758062</v>
      </c>
      <c r="AQ188" s="68">
        <f t="shared" si="126"/>
        <v>-7.5220793492758062</v>
      </c>
      <c r="AR188" s="68">
        <f t="shared" si="126"/>
        <v>-7.5220793492757974</v>
      </c>
      <c r="AS188" s="68">
        <f t="shared" si="126"/>
        <v>-7.5220793492378446</v>
      </c>
      <c r="AT188" s="68">
        <f t="shared" si="126"/>
        <v>-7.5220791881196778</v>
      </c>
      <c r="AU188" s="68">
        <f t="shared" si="117"/>
        <v>-7.5213958815671589</v>
      </c>
      <c r="AW188">
        <v>27200</v>
      </c>
      <c r="AX188">
        <f t="shared" si="83"/>
        <v>0.23683746335662781</v>
      </c>
      <c r="AY188">
        <f t="shared" si="84"/>
        <v>0.25838948337986878</v>
      </c>
      <c r="AZ188">
        <f t="shared" si="85"/>
        <v>-2.1552020023240984E-2</v>
      </c>
      <c r="BA188">
        <f t="shared" si="86"/>
        <v>1.0007202861111844</v>
      </c>
      <c r="BB188">
        <f t="shared" si="87"/>
        <v>-0.96730640624694619</v>
      </c>
      <c r="BC188">
        <f t="shared" si="88"/>
        <v>-8.541673393431598E-2</v>
      </c>
      <c r="BD188">
        <f t="shared" si="89"/>
        <v>-4.2734352679276486E-2</v>
      </c>
      <c r="BE188">
        <f t="shared" si="90"/>
        <v>6.1978302256026527</v>
      </c>
      <c r="BF188">
        <f t="shared" si="91"/>
        <v>6.1978302256026527</v>
      </c>
      <c r="BG188">
        <f t="shared" si="92"/>
        <v>6.1978302256026527</v>
      </c>
      <c r="BH188">
        <f t="shared" si="93"/>
        <v>6.1978302256026527</v>
      </c>
      <c r="BI188">
        <f t="shared" si="94"/>
        <v>6.1978302256026758</v>
      </c>
      <c r="BJ188">
        <f t="shared" si="95"/>
        <v>6.197830225634628</v>
      </c>
      <c r="BK188">
        <f t="shared" si="96"/>
        <v>6.1978302699943422</v>
      </c>
      <c r="BL188">
        <f t="shared" si="97"/>
        <v>6.1978918557482139</v>
      </c>
    </row>
    <row r="189" spans="1:64" ht="12.95" customHeight="1">
      <c r="A189" s="95" t="s">
        <v>2616</v>
      </c>
      <c r="B189" s="29" t="s">
        <v>2053</v>
      </c>
      <c r="C189" s="95">
        <v>31747.5736</v>
      </c>
      <c r="D189" s="95" t="s">
        <v>2084</v>
      </c>
      <c r="E189" s="12">
        <f t="shared" si="102"/>
        <v>5724.9746183169545</v>
      </c>
      <c r="F189">
        <f t="shared" si="103"/>
        <v>5725</v>
      </c>
      <c r="G189">
        <f t="shared" si="123"/>
        <v>-3.4450000002834713E-2</v>
      </c>
      <c r="H189">
        <f t="shared" si="124"/>
        <v>-3.4450000002834713E-2</v>
      </c>
      <c r="O189">
        <f t="shared" ca="1" si="127"/>
        <v>-6.4848593179936215E-2</v>
      </c>
      <c r="P189">
        <f t="shared" si="104"/>
        <v>-3.8700261988980633E-2</v>
      </c>
      <c r="Q189" s="2">
        <f t="shared" si="119"/>
        <v>16729.0736</v>
      </c>
      <c r="S189" s="114">
        <f t="shared" si="125"/>
        <v>0.2</v>
      </c>
      <c r="Z189">
        <f t="shared" si="105"/>
        <v>5725</v>
      </c>
      <c r="AA189" s="68">
        <f t="shared" si="106"/>
        <v>-4.2354125217726718E-2</v>
      </c>
      <c r="AB189" s="68">
        <f t="shared" si="107"/>
        <v>-3.0796136774088625E-2</v>
      </c>
      <c r="AC189" s="68">
        <f t="shared" si="108"/>
        <v>7.9041252148920067E-3</v>
      </c>
      <c r="AD189" s="68"/>
      <c r="AE189" s="68">
        <f t="shared" si="109"/>
        <v>1.2495039082538316E-5</v>
      </c>
      <c r="AF189">
        <f t="shared" si="110"/>
        <v>4.2502619861459201E-3</v>
      </c>
      <c r="AG189" s="92"/>
      <c r="AH189">
        <f t="shared" si="111"/>
        <v>-3.653863228746087E-3</v>
      </c>
      <c r="AI189">
        <f t="shared" si="112"/>
        <v>1.0002377102734783</v>
      </c>
      <c r="AJ189">
        <f t="shared" si="113"/>
        <v>-0.16332332704703717</v>
      </c>
      <c r="AK189">
        <f t="shared" si="114"/>
        <v>-6.8272224098639531E-4</v>
      </c>
      <c r="AL189">
        <f t="shared" si="115"/>
        <v>-1.2357437504880218</v>
      </c>
      <c r="AM189">
        <f t="shared" si="116"/>
        <v>-0.7107011177853364</v>
      </c>
      <c r="AN189" s="68">
        <f t="shared" si="126"/>
        <v>-7.5182464164993537</v>
      </c>
      <c r="AO189" s="68">
        <f t="shared" si="126"/>
        <v>-7.5182464164993537</v>
      </c>
      <c r="AP189" s="68">
        <f t="shared" si="126"/>
        <v>-7.5182464164993537</v>
      </c>
      <c r="AQ189" s="68">
        <f t="shared" si="126"/>
        <v>-7.5182464164993537</v>
      </c>
      <c r="AR189" s="68">
        <f t="shared" si="126"/>
        <v>-7.5182464164993448</v>
      </c>
      <c r="AS189" s="68">
        <f t="shared" si="126"/>
        <v>-7.5182464164605953</v>
      </c>
      <c r="AT189" s="68">
        <f t="shared" si="126"/>
        <v>-7.5182462537708163</v>
      </c>
      <c r="AU189" s="68">
        <f t="shared" si="117"/>
        <v>-7.5175638566882474</v>
      </c>
      <c r="AV189" s="68"/>
      <c r="AW189">
        <v>27400</v>
      </c>
      <c r="AX189">
        <f t="shared" ref="AX189:AX202" si="128">AB$3+AB$4*AW189+AB$5*AW189^2+AZ189</f>
        <v>0.24218095214953511</v>
      </c>
      <c r="AY189">
        <f t="shared" ref="AY189:AY202" si="129">AB$3+AB$4*AW189+AB$5*AW189^2</f>
        <v>0.26427728028110015</v>
      </c>
      <c r="AZ189">
        <f t="shared" ref="AZ189:AZ202" si="130">$AB$6*($AB$11/BA189*BB189+$AB$12)</f>
        <v>-2.2096328131565028E-2</v>
      </c>
      <c r="BA189">
        <f t="shared" ref="BA189:BA202" si="131">1+$AB$7*COS(BC189)</f>
        <v>1.0007222688780255</v>
      </c>
      <c r="BB189">
        <f t="shared" ref="BB189:BB202" si="132">SIN(BC189+RADIANS($AB$9))</f>
        <v>-0.99175623054845885</v>
      </c>
      <c r="BC189">
        <f t="shared" ref="BC189:BC202" si="133">2*ATAN(BD189)</f>
        <v>4.2502110836372148E-2</v>
      </c>
      <c r="BD189">
        <f t="shared" ref="BD189:BD202" si="134">SQRT((1+$AB$7)/(1-$AB$7))*TAN(BE189/2)</f>
        <v>2.1254255040495783E-2</v>
      </c>
      <c r="BE189">
        <f t="shared" ref="BE189:BE202" si="135">$BL189+$AB$7*SIN(BF189)</f>
        <v>6.3256567126508791</v>
      </c>
      <c r="BF189">
        <f t="shared" ref="BF189:BF202" si="136">$BL189+$AB$7*SIN(BG189)</f>
        <v>6.3256567126508791</v>
      </c>
      <c r="BG189">
        <f t="shared" ref="BG189:BG202" si="137">$BL189+$AB$7*SIN(BH189)</f>
        <v>6.3256567126508791</v>
      </c>
      <c r="BH189">
        <f t="shared" ref="BH189:BH202" si="138">$BL189+$AB$7*SIN(BI189)</f>
        <v>6.3256567126508791</v>
      </c>
      <c r="BI189">
        <f t="shared" ref="BI189:BI202" si="139">$BL189+$AB$7*SIN(BJ189)</f>
        <v>6.3256567126508676</v>
      </c>
      <c r="BJ189">
        <f t="shared" ref="BJ189:BJ202" si="140">$BL189+$AB$7*SIN(BK189)</f>
        <v>6.3256567126348662</v>
      </c>
      <c r="BK189">
        <f t="shared" ref="BK189:BK202" si="141">$BL189+$AB$7*SIN(BL189)</f>
        <v>6.3256566904813178</v>
      </c>
      <c r="BL189">
        <f t="shared" ref="BL189:BL202" si="142">RADIANS($AB$9)+$AB$18*(AW189-AB$15)</f>
        <v>6.3256260183785882</v>
      </c>
    </row>
    <row r="190" spans="1:64" ht="12.95" customHeight="1">
      <c r="A190" s="95" t="s">
        <v>2523</v>
      </c>
      <c r="B190" s="29" t="s">
        <v>2053</v>
      </c>
      <c r="C190" s="95">
        <v>31758.428</v>
      </c>
      <c r="D190" s="95" t="s">
        <v>2084</v>
      </c>
      <c r="E190" s="12">
        <f t="shared" si="102"/>
        <v>5732.9718009132976</v>
      </c>
      <c r="F190">
        <f t="shared" si="103"/>
        <v>5733</v>
      </c>
      <c r="G190">
        <f t="shared" si="123"/>
        <v>-3.8273999998637009E-2</v>
      </c>
      <c r="H190">
        <f t="shared" si="124"/>
        <v>-3.8273999998637009E-2</v>
      </c>
      <c r="O190">
        <f t="shared" ca="1" si="127"/>
        <v>-6.4793601109456672E-2</v>
      </c>
      <c r="P190">
        <f t="shared" si="104"/>
        <v>-3.8713228455627177E-2</v>
      </c>
      <c r="Q190" s="2">
        <f t="shared" si="119"/>
        <v>16739.928</v>
      </c>
      <c r="S190" s="114">
        <f t="shared" si="125"/>
        <v>0.2</v>
      </c>
      <c r="Z190">
        <f t="shared" si="105"/>
        <v>5733</v>
      </c>
      <c r="AA190" s="68">
        <f t="shared" si="106"/>
        <v>-4.2479366305312613E-2</v>
      </c>
      <c r="AB190" s="68">
        <f t="shared" si="107"/>
        <v>-3.4507862148951574E-2</v>
      </c>
      <c r="AC190" s="68">
        <f t="shared" si="108"/>
        <v>4.2053663066756028E-3</v>
      </c>
      <c r="AD190" s="68"/>
      <c r="AE190" s="68">
        <f t="shared" si="109"/>
        <v>3.5370211546644817E-6</v>
      </c>
      <c r="AF190">
        <f t="shared" si="110"/>
        <v>4.3922845699016777E-4</v>
      </c>
      <c r="AG190" s="92"/>
      <c r="AH190">
        <f t="shared" si="111"/>
        <v>-3.766137849685435E-3</v>
      </c>
      <c r="AI190">
        <f t="shared" si="112"/>
        <v>1.0002411971041725</v>
      </c>
      <c r="AJ190">
        <f t="shared" si="113"/>
        <v>-0.16836435050507711</v>
      </c>
      <c r="AK190">
        <f t="shared" si="114"/>
        <v>-6.8149819471033076E-4</v>
      </c>
      <c r="AL190">
        <f t="shared" si="115"/>
        <v>-1.2306319327639426</v>
      </c>
      <c r="AM190">
        <f t="shared" si="116"/>
        <v>-0.70686119618636611</v>
      </c>
      <c r="AN190" s="68">
        <f t="shared" si="126"/>
        <v>-7.5131358238639514</v>
      </c>
      <c r="AO190" s="68">
        <f t="shared" si="126"/>
        <v>-7.5131358238639514</v>
      </c>
      <c r="AP190" s="68">
        <f t="shared" si="126"/>
        <v>-7.5131358238639514</v>
      </c>
      <c r="AQ190" s="68">
        <f t="shared" si="126"/>
        <v>-7.5131358238639514</v>
      </c>
      <c r="AR190" s="68">
        <f t="shared" si="126"/>
        <v>-7.5131358238639416</v>
      </c>
      <c r="AS190" s="68">
        <f t="shared" si="126"/>
        <v>-7.5131358238241228</v>
      </c>
      <c r="AT190" s="68">
        <f t="shared" si="126"/>
        <v>-7.5131356590537486</v>
      </c>
      <c r="AU190" s="68">
        <f t="shared" si="117"/>
        <v>-7.5124544901830328</v>
      </c>
      <c r="AW190">
        <v>27600</v>
      </c>
      <c r="AX190">
        <f t="shared" si="128"/>
        <v>0.24794259046982939</v>
      </c>
      <c r="AY190">
        <f t="shared" si="129"/>
        <v>0.27022267264445571</v>
      </c>
      <c r="AZ190">
        <f t="shared" si="130"/>
        <v>-2.2280082174626313E-2</v>
      </c>
      <c r="BA190">
        <f t="shared" si="131"/>
        <v>1.000712449222628</v>
      </c>
      <c r="BB190">
        <f t="shared" si="132"/>
        <v>-0.99999983506379542</v>
      </c>
      <c r="BC190">
        <f t="shared" si="133"/>
        <v>0.170419952471698</v>
      </c>
      <c r="BD190">
        <f t="shared" si="134"/>
        <v>8.5416806114192168E-2</v>
      </c>
      <c r="BE190">
        <f t="shared" si="135"/>
        <v>6.453482698492083</v>
      </c>
      <c r="BF190">
        <f t="shared" si="136"/>
        <v>6.453482698492083</v>
      </c>
      <c r="BG190">
        <f t="shared" si="137"/>
        <v>6.453482698492083</v>
      </c>
      <c r="BH190">
        <f t="shared" si="138"/>
        <v>6.453482698492083</v>
      </c>
      <c r="BI190">
        <f t="shared" si="139"/>
        <v>6.4534826984920386</v>
      </c>
      <c r="BJ190">
        <f t="shared" si="140"/>
        <v>6.4534826984298919</v>
      </c>
      <c r="BK190">
        <f t="shared" si="141"/>
        <v>6.4534826112018377</v>
      </c>
      <c r="BL190">
        <f t="shared" si="142"/>
        <v>6.4533601810089634</v>
      </c>
    </row>
    <row r="191" spans="1:64" ht="12.95" customHeight="1">
      <c r="A191" s="95" t="s">
        <v>2523</v>
      </c>
      <c r="B191" s="29" t="s">
        <v>2053</v>
      </c>
      <c r="C191" s="95">
        <v>31845.294999999998</v>
      </c>
      <c r="D191" s="95" t="s">
        <v>2084</v>
      </c>
      <c r="E191" s="12">
        <f t="shared" si="102"/>
        <v>5796.9726909299334</v>
      </c>
      <c r="F191">
        <f t="shared" si="103"/>
        <v>5797</v>
      </c>
      <c r="G191">
        <f t="shared" si="123"/>
        <v>-3.70660000044154E-2</v>
      </c>
      <c r="H191">
        <f t="shared" si="124"/>
        <v>-3.70660000044154E-2</v>
      </c>
      <c r="O191">
        <f t="shared" ca="1" si="127"/>
        <v>-6.4353664545620332E-2</v>
      </c>
      <c r="P191">
        <f t="shared" si="104"/>
        <v>-3.8813642690181192E-2</v>
      </c>
      <c r="Q191" s="2">
        <f t="shared" si="119"/>
        <v>16826.794999999998</v>
      </c>
      <c r="S191" s="114">
        <f t="shared" si="125"/>
        <v>0.2</v>
      </c>
      <c r="Z191">
        <f t="shared" si="105"/>
        <v>5797</v>
      </c>
      <c r="AA191" s="68">
        <f t="shared" si="106"/>
        <v>-4.3474204527836541E-2</v>
      </c>
      <c r="AB191" s="68">
        <f t="shared" si="107"/>
        <v>-3.2405438166760052E-2</v>
      </c>
      <c r="AC191" s="68">
        <f t="shared" si="108"/>
        <v>6.408204523421143E-3</v>
      </c>
      <c r="AD191" s="68"/>
      <c r="AE191" s="68">
        <f t="shared" si="109"/>
        <v>8.2130170427990322E-6</v>
      </c>
      <c r="AF191">
        <f t="shared" si="110"/>
        <v>1.747642685765792E-3</v>
      </c>
      <c r="AG191" s="92"/>
      <c r="AH191">
        <f t="shared" si="111"/>
        <v>-4.660561837655351E-3</v>
      </c>
      <c r="AI191">
        <f t="shared" si="112"/>
        <v>1.0002688580932138</v>
      </c>
      <c r="AJ191">
        <f t="shared" si="113"/>
        <v>-0.20852436579334874</v>
      </c>
      <c r="AK191">
        <f t="shared" si="114"/>
        <v>-6.7106717858051021E-4</v>
      </c>
      <c r="AL191">
        <f t="shared" si="115"/>
        <v>-1.1897361146339174</v>
      </c>
      <c r="AM191">
        <f t="shared" si="116"/>
        <v>-0.67662918790159354</v>
      </c>
      <c r="AN191" s="68">
        <f t="shared" ref="AN191:AT200" si="143">$AU191+$AB$7*SIN(AO191)</f>
        <v>-7.4722504447712383</v>
      </c>
      <c r="AO191" s="68">
        <f t="shared" si="143"/>
        <v>-7.4722504447712383</v>
      </c>
      <c r="AP191" s="68">
        <f t="shared" si="143"/>
        <v>-7.4722504447712383</v>
      </c>
      <c r="AQ191" s="68">
        <f t="shared" si="143"/>
        <v>-7.4722504447712383</v>
      </c>
      <c r="AR191" s="68">
        <f t="shared" si="143"/>
        <v>-7.472250444771225</v>
      </c>
      <c r="AS191" s="68">
        <f t="shared" si="143"/>
        <v>-7.4722504447225404</v>
      </c>
      <c r="AT191" s="68">
        <f t="shared" si="143"/>
        <v>-7.4722502639449324</v>
      </c>
      <c r="AU191" s="68">
        <f t="shared" si="117"/>
        <v>-7.4715795581413129</v>
      </c>
      <c r="AW191">
        <v>27800</v>
      </c>
      <c r="AX191">
        <f t="shared" si="128"/>
        <v>0.25412536819504772</v>
      </c>
      <c r="AY191">
        <f t="shared" si="129"/>
        <v>0.27622566046993524</v>
      </c>
      <c r="AZ191">
        <f t="shared" si="130"/>
        <v>-2.2100292274887526E-2</v>
      </c>
      <c r="BA191">
        <f t="shared" si="131"/>
        <v>1.0006909885174311</v>
      </c>
      <c r="BB191">
        <f t="shared" si="132"/>
        <v>-0.99190327662898858</v>
      </c>
      <c r="BC191">
        <f t="shared" si="133"/>
        <v>0.29833379020624501</v>
      </c>
      <c r="BD191">
        <f t="shared" si="134"/>
        <v>0.1502831905838104</v>
      </c>
      <c r="BE191">
        <f t="shared" si="135"/>
        <v>6.5813066838028744</v>
      </c>
      <c r="BF191">
        <f t="shared" si="136"/>
        <v>6.5813066838028744</v>
      </c>
      <c r="BG191">
        <f t="shared" si="137"/>
        <v>6.5813066838028744</v>
      </c>
      <c r="BH191">
        <f t="shared" si="138"/>
        <v>6.5813066838028744</v>
      </c>
      <c r="BI191">
        <f t="shared" si="139"/>
        <v>6.5813066838028043</v>
      </c>
      <c r="BJ191">
        <f t="shared" si="140"/>
        <v>6.5813066837014729</v>
      </c>
      <c r="BK191">
        <f t="shared" si="141"/>
        <v>6.5813065370638926</v>
      </c>
      <c r="BL191">
        <f t="shared" si="142"/>
        <v>6.5810943436393368</v>
      </c>
    </row>
    <row r="192" spans="1:64" ht="12.95" customHeight="1">
      <c r="A192" s="95" t="s">
        <v>2652</v>
      </c>
      <c r="B192" s="29" t="s">
        <v>2053</v>
      </c>
      <c r="C192" s="95">
        <v>32202.255000000001</v>
      </c>
      <c r="D192" s="95" t="s">
        <v>2084</v>
      </c>
      <c r="E192" s="12">
        <f t="shared" si="102"/>
        <v>6059.9696598633445</v>
      </c>
      <c r="F192">
        <f t="shared" si="103"/>
        <v>6060</v>
      </c>
      <c r="G192">
        <f t="shared" si="123"/>
        <v>-4.1180000000167638E-2</v>
      </c>
      <c r="H192">
        <f t="shared" si="124"/>
        <v>-4.1180000000167638E-2</v>
      </c>
      <c r="O192">
        <f t="shared" ca="1" si="127"/>
        <v>-6.2545800228605397E-2</v>
      </c>
      <c r="P192">
        <f t="shared" si="104"/>
        <v>-3.9164366593574897E-2</v>
      </c>
      <c r="Q192" s="2">
        <f t="shared" si="119"/>
        <v>17183.755000000001</v>
      </c>
      <c r="S192" s="114">
        <f t="shared" si="125"/>
        <v>0.2</v>
      </c>
      <c r="Z192">
        <f t="shared" si="105"/>
        <v>6060</v>
      </c>
      <c r="AA192" s="68">
        <f t="shared" si="106"/>
        <v>-4.7402882484579037E-2</v>
      </c>
      <c r="AB192" s="68">
        <f t="shared" si="107"/>
        <v>-3.2941484109163498E-2</v>
      </c>
      <c r="AC192" s="68">
        <f t="shared" si="108"/>
        <v>6.2228824844113972E-3</v>
      </c>
      <c r="AD192" s="68"/>
      <c r="AE192" s="68">
        <f t="shared" si="109"/>
        <v>7.7448532829588378E-6</v>
      </c>
      <c r="AF192">
        <f t="shared" si="110"/>
        <v>-2.0156334065927414E-3</v>
      </c>
      <c r="AG192" s="92"/>
      <c r="AH192">
        <f t="shared" si="111"/>
        <v>-8.2385158910041386E-3</v>
      </c>
      <c r="AI192">
        <f t="shared" si="112"/>
        <v>1.0003773315347089</v>
      </c>
      <c r="AJ192">
        <f t="shared" si="113"/>
        <v>-0.369197423471611</v>
      </c>
      <c r="AK192">
        <f t="shared" si="114"/>
        <v>-6.1663339624834252E-4</v>
      </c>
      <c r="AL192">
        <f t="shared" si="115"/>
        <v>-1.0216567448920861</v>
      </c>
      <c r="AM192">
        <f t="shared" si="116"/>
        <v>-0.56044677547115818</v>
      </c>
      <c r="AN192" s="68">
        <f t="shared" si="143"/>
        <v>-7.3042255349300849</v>
      </c>
      <c r="AO192" s="68">
        <f t="shared" si="143"/>
        <v>-7.3042255349300849</v>
      </c>
      <c r="AP192" s="68">
        <f t="shared" si="143"/>
        <v>-7.3042255349300849</v>
      </c>
      <c r="AQ192" s="68">
        <f t="shared" si="143"/>
        <v>-7.3042255349300849</v>
      </c>
      <c r="AR192" s="68">
        <f t="shared" si="143"/>
        <v>-7.3042255349300511</v>
      </c>
      <c r="AS192" s="68">
        <f t="shared" si="143"/>
        <v>-7.304225534842101</v>
      </c>
      <c r="AT192" s="68">
        <f t="shared" si="143"/>
        <v>-7.3042253019913064</v>
      </c>
      <c r="AU192" s="68">
        <f t="shared" si="117"/>
        <v>-7.3036091342823699</v>
      </c>
      <c r="AW192">
        <v>28000</v>
      </c>
      <c r="AX192">
        <f t="shared" si="128"/>
        <v>0.26072632654723166</v>
      </c>
      <c r="AY192">
        <f t="shared" si="129"/>
        <v>0.28228624375753886</v>
      </c>
      <c r="AZ192">
        <f t="shared" si="130"/>
        <v>-2.1559917210307186E-2</v>
      </c>
      <c r="BA192">
        <f t="shared" si="131"/>
        <v>1.0006582393738623</v>
      </c>
      <c r="BB192">
        <f t="shared" si="132"/>
        <v>-0.96760111518534908</v>
      </c>
      <c r="BC192">
        <f t="shared" si="133"/>
        <v>0.42624068920544322</v>
      </c>
      <c r="BD192">
        <f t="shared" si="134"/>
        <v>0.21640672690592749</v>
      </c>
      <c r="BE192">
        <f t="shared" si="135"/>
        <v>6.7091272021327581</v>
      </c>
      <c r="BF192">
        <f t="shared" si="136"/>
        <v>6.7091272021327581</v>
      </c>
      <c r="BG192">
        <f t="shared" si="137"/>
        <v>6.7091272021327581</v>
      </c>
      <c r="BH192">
        <f t="shared" si="138"/>
        <v>6.7091272021327581</v>
      </c>
      <c r="BI192">
        <f t="shared" si="139"/>
        <v>6.7091272021326729</v>
      </c>
      <c r="BJ192">
        <f t="shared" si="140"/>
        <v>6.7091272020032955</v>
      </c>
      <c r="BK192">
        <f t="shared" si="141"/>
        <v>6.7091270054793917</v>
      </c>
      <c r="BL192">
        <f t="shared" si="142"/>
        <v>6.7088285062697119</v>
      </c>
    </row>
    <row r="193" spans="1:64" ht="12.95" customHeight="1">
      <c r="A193" s="95" t="s">
        <v>2274</v>
      </c>
      <c r="B193" s="29" t="s">
        <v>2053</v>
      </c>
      <c r="C193" s="95">
        <v>32366.483</v>
      </c>
      <c r="D193" s="95" t="s">
        <v>2084</v>
      </c>
      <c r="E193" s="12">
        <f t="shared" si="102"/>
        <v>6180.9677162674116</v>
      </c>
      <c r="F193">
        <f t="shared" si="103"/>
        <v>6181</v>
      </c>
      <c r="G193">
        <f t="shared" si="123"/>
        <v>-4.3817999998282176E-2</v>
      </c>
      <c r="H193">
        <f t="shared" si="124"/>
        <v>-4.3817999998282176E-2</v>
      </c>
      <c r="O193">
        <f t="shared" ca="1" si="127"/>
        <v>-6.1714045162602336E-2</v>
      </c>
      <c r="P193">
        <f t="shared" si="104"/>
        <v>-3.9292274815753592E-2</v>
      </c>
      <c r="Q193" s="2">
        <f t="shared" si="119"/>
        <v>17347.983</v>
      </c>
      <c r="S193" s="114">
        <f t="shared" si="125"/>
        <v>0.2</v>
      </c>
      <c r="Z193">
        <f t="shared" si="105"/>
        <v>6181</v>
      </c>
      <c r="AA193" s="68">
        <f t="shared" si="106"/>
        <v>-4.9104982853867885E-2</v>
      </c>
      <c r="AB193" s="68">
        <f t="shared" si="107"/>
        <v>-3.4005291960167883E-2</v>
      </c>
      <c r="AC193" s="68">
        <f t="shared" si="108"/>
        <v>5.2869828555857125E-3</v>
      </c>
      <c r="AD193" s="68"/>
      <c r="AE193" s="68">
        <f t="shared" si="109"/>
        <v>5.5904375430514439E-6</v>
      </c>
      <c r="AF193">
        <f t="shared" si="110"/>
        <v>-4.5257251825285838E-3</v>
      </c>
      <c r="AG193" s="92"/>
      <c r="AH193">
        <f t="shared" si="111"/>
        <v>-9.8127080381142963E-3</v>
      </c>
      <c r="AI193">
        <f t="shared" si="112"/>
        <v>1.00042384719029</v>
      </c>
      <c r="AJ193">
        <f t="shared" si="113"/>
        <v>-0.43989923965907063</v>
      </c>
      <c r="AK193">
        <f t="shared" si="114"/>
        <v>-5.8563588665478349E-4</v>
      </c>
      <c r="AL193">
        <f t="shared" si="115"/>
        <v>-0.94431555819277735</v>
      </c>
      <c r="AM193">
        <f t="shared" si="116"/>
        <v>-0.51068342943020328</v>
      </c>
      <c r="AN193" s="68">
        <f t="shared" si="143"/>
        <v>-7.2269153535097193</v>
      </c>
      <c r="AO193" s="68">
        <f t="shared" si="143"/>
        <v>-7.2269153535097193</v>
      </c>
      <c r="AP193" s="68">
        <f t="shared" si="143"/>
        <v>-7.2269153535097193</v>
      </c>
      <c r="AQ193" s="68">
        <f t="shared" si="143"/>
        <v>-7.2269153535097193</v>
      </c>
      <c r="AR193" s="68">
        <f t="shared" si="143"/>
        <v>-7.2269153535096748</v>
      </c>
      <c r="AS193" s="68">
        <f t="shared" si="143"/>
        <v>-7.226915353404344</v>
      </c>
      <c r="AT193" s="68">
        <f t="shared" si="143"/>
        <v>-7.2269151050938518</v>
      </c>
      <c r="AU193" s="68">
        <f t="shared" si="117"/>
        <v>-7.2263299658909936</v>
      </c>
      <c r="AW193">
        <v>28200</v>
      </c>
      <c r="AX193">
        <f t="shared" si="128"/>
        <v>0.26773660821399964</v>
      </c>
      <c r="AY193">
        <f t="shared" si="129"/>
        <v>0.28840442250726667</v>
      </c>
      <c r="AZ193">
        <f t="shared" si="130"/>
        <v>-2.0667814293267004E-2</v>
      </c>
      <c r="BA193">
        <f t="shared" si="131"/>
        <v>1.0006147397054099</v>
      </c>
      <c r="BB193">
        <f t="shared" si="132"/>
        <v>-0.92749404900748655</v>
      </c>
      <c r="BC193">
        <f t="shared" si="133"/>
        <v>0.55413782885625218</v>
      </c>
      <c r="BD193">
        <f t="shared" si="134"/>
        <v>0.2843835394656834</v>
      </c>
      <c r="BE193">
        <f t="shared" si="135"/>
        <v>6.8369428439865052</v>
      </c>
      <c r="BF193">
        <f t="shared" si="136"/>
        <v>6.8369428439865052</v>
      </c>
      <c r="BG193">
        <f t="shared" si="137"/>
        <v>6.8369428439865052</v>
      </c>
      <c r="BH193">
        <f t="shared" si="138"/>
        <v>6.8369428439865052</v>
      </c>
      <c r="BI193">
        <f t="shared" si="139"/>
        <v>6.8369428439864164</v>
      </c>
      <c r="BJ193">
        <f t="shared" si="140"/>
        <v>6.8369428438427509</v>
      </c>
      <c r="BK193">
        <f t="shared" si="141"/>
        <v>6.8369426101953348</v>
      </c>
      <c r="BL193">
        <f t="shared" si="142"/>
        <v>6.8365626689000871</v>
      </c>
    </row>
    <row r="194" spans="1:64" ht="12.95" customHeight="1">
      <c r="A194" s="95" t="s">
        <v>2492</v>
      </c>
      <c r="B194" s="29" t="s">
        <v>2053</v>
      </c>
      <c r="C194" s="95">
        <v>32434.346000000001</v>
      </c>
      <c r="D194" s="95" t="s">
        <v>2084</v>
      </c>
      <c r="E194" s="12">
        <f t="shared" si="102"/>
        <v>6230.9670531755473</v>
      </c>
      <c r="F194">
        <f t="shared" si="103"/>
        <v>6231</v>
      </c>
      <c r="G194">
        <f t="shared" si="123"/>
        <v>-4.4718000001012115E-2</v>
      </c>
      <c r="H194">
        <f t="shared" si="124"/>
        <v>-4.4718000001012115E-2</v>
      </c>
      <c r="O194">
        <f t="shared" ca="1" si="127"/>
        <v>-6.1370344722105195E-2</v>
      </c>
      <c r="P194">
        <f t="shared" si="104"/>
        <v>-3.9338973938003008E-2</v>
      </c>
      <c r="Q194" s="2">
        <f t="shared" si="119"/>
        <v>17415.846000000001</v>
      </c>
      <c r="S194" s="114">
        <f t="shared" si="125"/>
        <v>0.2</v>
      </c>
      <c r="Z194">
        <f t="shared" si="105"/>
        <v>6231</v>
      </c>
      <c r="AA194" s="68">
        <f t="shared" si="106"/>
        <v>-4.9785604175926063E-2</v>
      </c>
      <c r="AB194" s="68">
        <f t="shared" si="107"/>
        <v>-3.427136976308906E-2</v>
      </c>
      <c r="AC194" s="68">
        <f t="shared" si="108"/>
        <v>5.0676041749139443E-3</v>
      </c>
      <c r="AD194" s="68"/>
      <c r="AE194" s="68">
        <f t="shared" si="109"/>
        <v>5.1361224147210555E-6</v>
      </c>
      <c r="AF194">
        <f t="shared" si="110"/>
        <v>-5.3790260630091069E-3</v>
      </c>
      <c r="AG194" s="92"/>
      <c r="AH194">
        <f t="shared" si="111"/>
        <v>-1.0446630237923051E-2</v>
      </c>
      <c r="AI194">
        <f t="shared" si="112"/>
        <v>1.0004423451838262</v>
      </c>
      <c r="AJ194">
        <f t="shared" si="113"/>
        <v>-0.46837238449696805</v>
      </c>
      <c r="AK194">
        <f t="shared" si="114"/>
        <v>-5.7179241932739085E-4</v>
      </c>
      <c r="AL194">
        <f t="shared" si="115"/>
        <v>-0.91235432354758872</v>
      </c>
      <c r="AM194">
        <f t="shared" si="116"/>
        <v>-0.49069651848117979</v>
      </c>
      <c r="AN194" s="68">
        <f t="shared" si="143"/>
        <v>-7.1949679646855893</v>
      </c>
      <c r="AO194" s="68">
        <f t="shared" si="143"/>
        <v>-7.1949679646855893</v>
      </c>
      <c r="AP194" s="68">
        <f t="shared" si="143"/>
        <v>-7.1949679646855893</v>
      </c>
      <c r="AQ194" s="68">
        <f t="shared" si="143"/>
        <v>-7.1949679646855893</v>
      </c>
      <c r="AR194" s="68">
        <f t="shared" si="143"/>
        <v>-7.1949679646855396</v>
      </c>
      <c r="AS194" s="68">
        <f t="shared" si="143"/>
        <v>-7.19496796457355</v>
      </c>
      <c r="AT194" s="68">
        <f t="shared" si="143"/>
        <v>-7.1949677115877497</v>
      </c>
      <c r="AU194" s="68">
        <f t="shared" si="117"/>
        <v>-7.1943964252333998</v>
      </c>
      <c r="AW194">
        <v>28400</v>
      </c>
      <c r="AX194">
        <f t="shared" si="128"/>
        <v>0.27514160509128616</v>
      </c>
      <c r="AY194">
        <f t="shared" si="129"/>
        <v>0.29458019671911856</v>
      </c>
      <c r="AZ194">
        <f t="shared" si="130"/>
        <v>-1.9438591627832385E-2</v>
      </c>
      <c r="BA194">
        <f t="shared" si="131"/>
        <v>1.0005612036820815</v>
      </c>
      <c r="BB194">
        <f t="shared" si="132"/>
        <v>-0.87224207739994519</v>
      </c>
      <c r="BC194">
        <f t="shared" si="133"/>
        <v>0.68202254912077465</v>
      </c>
      <c r="BD194">
        <f t="shared" si="134"/>
        <v>0.35487510072048334</v>
      </c>
      <c r="BE194">
        <f t="shared" si="135"/>
        <v>6.9647522799481676</v>
      </c>
      <c r="BF194">
        <f t="shared" si="136"/>
        <v>6.9647522799481676</v>
      </c>
      <c r="BG194">
        <f t="shared" si="137"/>
        <v>6.9647522799481676</v>
      </c>
      <c r="BH194">
        <f t="shared" si="138"/>
        <v>6.9647522799481676</v>
      </c>
      <c r="BI194">
        <f t="shared" si="139"/>
        <v>6.9647522799480877</v>
      </c>
      <c r="BJ194">
        <f t="shared" si="140"/>
        <v>6.9647522798045918</v>
      </c>
      <c r="BK194">
        <f t="shared" si="141"/>
        <v>6.9647520242070824</v>
      </c>
      <c r="BL194">
        <f t="shared" si="142"/>
        <v>6.9642968315304605</v>
      </c>
    </row>
    <row r="195" spans="1:64" ht="12.95" customHeight="1">
      <c r="A195" s="95" t="s">
        <v>2652</v>
      </c>
      <c r="B195" s="29" t="s">
        <v>2053</v>
      </c>
      <c r="C195" s="95">
        <v>32472.345000000001</v>
      </c>
      <c r="D195" s="95" t="s">
        <v>2084</v>
      </c>
      <c r="E195" s="12">
        <f t="shared" si="102"/>
        <v>6258.9635284739015</v>
      </c>
      <c r="F195">
        <f t="shared" si="103"/>
        <v>6259</v>
      </c>
      <c r="G195">
        <f t="shared" si="123"/>
        <v>-4.9502000001666602E-2</v>
      </c>
      <c r="H195">
        <f t="shared" si="124"/>
        <v>-4.9502000001666602E-2</v>
      </c>
      <c r="O195">
        <f t="shared" ca="1" si="127"/>
        <v>-6.1177872475426803E-2</v>
      </c>
      <c r="P195">
        <f t="shared" si="104"/>
        <v>-3.9363553090346691E-2</v>
      </c>
      <c r="Q195" s="2">
        <f t="shared" si="119"/>
        <v>17453.845000000001</v>
      </c>
      <c r="S195" s="114">
        <f t="shared" si="125"/>
        <v>0.2</v>
      </c>
      <c r="Z195">
        <f t="shared" si="105"/>
        <v>6259</v>
      </c>
      <c r="AA195" s="68">
        <f t="shared" si="106"/>
        <v>-5.0160568899396914E-2</v>
      </c>
      <c r="AB195" s="68">
        <f t="shared" si="107"/>
        <v>-3.8704984192616379E-2</v>
      </c>
      <c r="AC195" s="68">
        <f t="shared" si="108"/>
        <v>6.5856889773031196E-4</v>
      </c>
      <c r="AD195" s="68"/>
      <c r="AE195" s="68">
        <f t="shared" si="109"/>
        <v>8.6742598611543622E-8</v>
      </c>
      <c r="AF195">
        <f t="shared" si="110"/>
        <v>-1.0138446911319911E-2</v>
      </c>
      <c r="AG195" s="92"/>
      <c r="AH195">
        <f t="shared" si="111"/>
        <v>-1.0797015809050223E-2</v>
      </c>
      <c r="AI195">
        <f t="shared" si="112"/>
        <v>1.0004525081828586</v>
      </c>
      <c r="AJ195">
        <f t="shared" si="113"/>
        <v>-0.48411066696673688</v>
      </c>
      <c r="AK195">
        <f t="shared" si="114"/>
        <v>-5.637838033330587E-4</v>
      </c>
      <c r="AL195">
        <f t="shared" si="115"/>
        <v>-0.89445552027274444</v>
      </c>
      <c r="AM195">
        <f t="shared" si="116"/>
        <v>-0.47964050905153272</v>
      </c>
      <c r="AN195" s="68">
        <f t="shared" si="143"/>
        <v>-7.1770771711198318</v>
      </c>
      <c r="AO195" s="68">
        <f t="shared" si="143"/>
        <v>-7.1770771711198318</v>
      </c>
      <c r="AP195" s="68">
        <f t="shared" si="143"/>
        <v>-7.1770771711198318</v>
      </c>
      <c r="AQ195" s="68">
        <f t="shared" si="143"/>
        <v>-7.1770771711198318</v>
      </c>
      <c r="AR195" s="68">
        <f t="shared" si="143"/>
        <v>-7.1770771711197794</v>
      </c>
      <c r="AS195" s="68">
        <f t="shared" si="143"/>
        <v>-7.1770771710042389</v>
      </c>
      <c r="AT195" s="68">
        <f t="shared" si="143"/>
        <v>-7.1770769158500016</v>
      </c>
      <c r="AU195" s="68">
        <f t="shared" si="117"/>
        <v>-7.1765136424651477</v>
      </c>
      <c r="AW195">
        <v>28600</v>
      </c>
      <c r="AX195">
        <f t="shared" si="128"/>
        <v>0.28292120101627238</v>
      </c>
      <c r="AY195">
        <f t="shared" si="129"/>
        <v>0.30081356639309453</v>
      </c>
      <c r="AZ195">
        <f t="shared" si="130"/>
        <v>-1.7892365376822161E-2</v>
      </c>
      <c r="BA195">
        <f t="shared" si="131"/>
        <v>1.0004985097420882</v>
      </c>
      <c r="BB195">
        <f t="shared" si="132"/>
        <v>-0.80275332255422527</v>
      </c>
      <c r="BC195">
        <f t="shared" si="133"/>
        <v>0.80989239417178982</v>
      </c>
      <c r="BD195">
        <f t="shared" si="134"/>
        <v>0.4286358346947417</v>
      </c>
      <c r="BE195">
        <f t="shared" si="135"/>
        <v>7.0925542824596821</v>
      </c>
      <c r="BF195">
        <f t="shared" si="136"/>
        <v>7.0925542824596821</v>
      </c>
      <c r="BG195">
        <f t="shared" si="137"/>
        <v>7.0925542824596821</v>
      </c>
      <c r="BH195">
        <f t="shared" si="138"/>
        <v>7.0925542824596821</v>
      </c>
      <c r="BI195">
        <f t="shared" si="139"/>
        <v>7.0925542824596173</v>
      </c>
      <c r="BJ195">
        <f t="shared" si="140"/>
        <v>7.0925542823294601</v>
      </c>
      <c r="BK195">
        <f t="shared" si="141"/>
        <v>7.0925540213803693</v>
      </c>
      <c r="BL195">
        <f t="shared" si="142"/>
        <v>7.0920309941608357</v>
      </c>
    </row>
    <row r="196" spans="1:64" ht="12.95" customHeight="1">
      <c r="A196" s="95" t="s">
        <v>2665</v>
      </c>
      <c r="B196" s="29" t="s">
        <v>2053</v>
      </c>
      <c r="C196" s="95">
        <v>32780.449999999997</v>
      </c>
      <c r="D196" s="95" t="s">
        <v>2084</v>
      </c>
      <c r="E196" s="12">
        <f t="shared" si="102"/>
        <v>6485.9656606826284</v>
      </c>
      <c r="F196">
        <f t="shared" si="103"/>
        <v>6486</v>
      </c>
      <c r="G196">
        <f t="shared" si="123"/>
        <v>-4.6608000004198402E-2</v>
      </c>
      <c r="H196">
        <f t="shared" si="124"/>
        <v>-4.6608000004198402E-2</v>
      </c>
      <c r="O196">
        <f t="shared" ca="1" si="127"/>
        <v>-5.9617472475569804E-2</v>
      </c>
      <c r="P196">
        <f t="shared" si="104"/>
        <v>-3.9521145873141227E-2</v>
      </c>
      <c r="Q196" s="2">
        <f t="shared" si="119"/>
        <v>17761.949999999997</v>
      </c>
      <c r="S196" s="114">
        <f t="shared" si="125"/>
        <v>0.2</v>
      </c>
      <c r="Z196">
        <f t="shared" si="105"/>
        <v>6486</v>
      </c>
      <c r="AA196" s="68">
        <f t="shared" si="106"/>
        <v>-5.3021770529518959E-2</v>
      </c>
      <c r="AB196" s="68">
        <f t="shared" si="107"/>
        <v>-3.3107375347820669E-2</v>
      </c>
      <c r="AC196" s="68">
        <f t="shared" si="108"/>
        <v>6.4137705253205588E-3</v>
      </c>
      <c r="AD196" s="68"/>
      <c r="AE196" s="68">
        <f t="shared" si="109"/>
        <v>8.2272904702941469E-6</v>
      </c>
      <c r="AF196">
        <f t="shared" si="110"/>
        <v>-7.0868541310571756E-3</v>
      </c>
      <c r="AG196" s="92"/>
      <c r="AH196">
        <f t="shared" si="111"/>
        <v>-1.3500624656377734E-2</v>
      </c>
      <c r="AI196">
        <f t="shared" si="112"/>
        <v>1.0005292816033551</v>
      </c>
      <c r="AJ196">
        <f t="shared" si="113"/>
        <v>-0.60555852512503183</v>
      </c>
      <c r="AK196">
        <f t="shared" si="114"/>
        <v>-4.9241935055858467E-4</v>
      </c>
      <c r="AL196">
        <f t="shared" si="115"/>
        <v>-0.74933450855655326</v>
      </c>
      <c r="AM196">
        <f t="shared" si="116"/>
        <v>-0.39324232426996192</v>
      </c>
      <c r="AN196" s="68">
        <f t="shared" si="143"/>
        <v>-7.0320275266109951</v>
      </c>
      <c r="AO196" s="68">
        <f t="shared" si="143"/>
        <v>-7.0320275266109951</v>
      </c>
      <c r="AP196" s="68">
        <f t="shared" si="143"/>
        <v>-7.0320275266109951</v>
      </c>
      <c r="AQ196" s="68">
        <f t="shared" si="143"/>
        <v>-7.0320275266109951</v>
      </c>
      <c r="AR196" s="68">
        <f t="shared" si="143"/>
        <v>-7.0320275266109222</v>
      </c>
      <c r="AS196" s="68">
        <f t="shared" si="143"/>
        <v>-7.032027526472965</v>
      </c>
      <c r="AT196" s="68">
        <f t="shared" si="143"/>
        <v>-7.0320272659415641</v>
      </c>
      <c r="AU196" s="68">
        <f t="shared" si="117"/>
        <v>-7.0315353678796724</v>
      </c>
      <c r="AW196">
        <v>28800</v>
      </c>
      <c r="AX196">
        <f t="shared" si="128"/>
        <v>0.29105010522726593</v>
      </c>
      <c r="AY196">
        <f t="shared" si="129"/>
        <v>0.30710453152919459</v>
      </c>
      <c r="AZ196">
        <f t="shared" si="130"/>
        <v>-1.605442630192868E-2</v>
      </c>
      <c r="BA196">
        <f t="shared" si="131"/>
        <v>1.0004276858791636</v>
      </c>
      <c r="BB196">
        <f t="shared" si="132"/>
        <v>-0.72016872056269221</v>
      </c>
      <c r="BC196">
        <f t="shared" si="133"/>
        <v>0.93774515258011104</v>
      </c>
      <c r="BD196">
        <f t="shared" si="134"/>
        <v>0.50654837622830728</v>
      </c>
      <c r="BE196">
        <f t="shared" si="135"/>
        <v>7.2203477458915408</v>
      </c>
      <c r="BF196">
        <f t="shared" si="136"/>
        <v>7.2203477458915408</v>
      </c>
      <c r="BG196">
        <f t="shared" si="137"/>
        <v>7.2203477458915408</v>
      </c>
      <c r="BH196">
        <f t="shared" si="138"/>
        <v>7.2203477458915399</v>
      </c>
      <c r="BI196">
        <f t="shared" si="139"/>
        <v>7.2203477458914946</v>
      </c>
      <c r="BJ196">
        <f t="shared" si="140"/>
        <v>7.220347745784764</v>
      </c>
      <c r="BK196">
        <f t="shared" si="141"/>
        <v>7.2203474964297332</v>
      </c>
      <c r="BL196">
        <f t="shared" si="142"/>
        <v>7.2197651567912109</v>
      </c>
    </row>
    <row r="197" spans="1:64" ht="12.95" customHeight="1">
      <c r="A197" s="95" t="s">
        <v>2670</v>
      </c>
      <c r="B197" s="29" t="s">
        <v>2053</v>
      </c>
      <c r="C197" s="95">
        <v>32780.451000000001</v>
      </c>
      <c r="D197" s="95" t="s">
        <v>2084</v>
      </c>
      <c r="E197" s="12">
        <f t="shared" si="102"/>
        <v>6485.9663974513696</v>
      </c>
      <c r="F197">
        <f t="shared" si="103"/>
        <v>6486</v>
      </c>
      <c r="G197">
        <f t="shared" si="123"/>
        <v>-4.5608000000356697E-2</v>
      </c>
      <c r="H197">
        <f t="shared" si="124"/>
        <v>-4.5608000000356697E-2</v>
      </c>
      <c r="O197">
        <f t="shared" ca="1" si="127"/>
        <v>-5.9617472475569804E-2</v>
      </c>
      <c r="P197">
        <f t="shared" si="104"/>
        <v>-3.9521145873141227E-2</v>
      </c>
      <c r="Q197" s="2">
        <f t="shared" si="119"/>
        <v>17761.951000000001</v>
      </c>
      <c r="S197" s="114">
        <f t="shared" si="125"/>
        <v>0.2</v>
      </c>
      <c r="Z197">
        <f t="shared" si="105"/>
        <v>6486</v>
      </c>
      <c r="AA197" s="68">
        <f t="shared" si="106"/>
        <v>-5.3021770529518959E-2</v>
      </c>
      <c r="AB197" s="68">
        <f t="shared" si="107"/>
        <v>-3.2107375343978964E-2</v>
      </c>
      <c r="AC197" s="68">
        <f t="shared" si="108"/>
        <v>7.4137705291622644E-3</v>
      </c>
      <c r="AD197" s="68"/>
      <c r="AE197" s="68">
        <f t="shared" si="109"/>
        <v>1.099279869181498E-5</v>
      </c>
      <c r="AF197">
        <f t="shared" si="110"/>
        <v>-6.08685412721547E-3</v>
      </c>
      <c r="AG197" s="92"/>
      <c r="AH197">
        <f t="shared" si="111"/>
        <v>-1.3500624656377734E-2</v>
      </c>
      <c r="AI197">
        <f t="shared" si="112"/>
        <v>1.0005292816033551</v>
      </c>
      <c r="AJ197">
        <f t="shared" si="113"/>
        <v>-0.60555852512503183</v>
      </c>
      <c r="AK197">
        <f t="shared" si="114"/>
        <v>-4.9241935055858467E-4</v>
      </c>
      <c r="AL197">
        <f t="shared" si="115"/>
        <v>-0.74933450855655326</v>
      </c>
      <c r="AM197">
        <f t="shared" si="116"/>
        <v>-0.39324232426996192</v>
      </c>
      <c r="AN197" s="68">
        <f t="shared" si="143"/>
        <v>-7.0320275266109951</v>
      </c>
      <c r="AO197" s="68">
        <f t="shared" si="143"/>
        <v>-7.0320275266109951</v>
      </c>
      <c r="AP197" s="68">
        <f t="shared" si="143"/>
        <v>-7.0320275266109951</v>
      </c>
      <c r="AQ197" s="68">
        <f t="shared" si="143"/>
        <v>-7.0320275266109951</v>
      </c>
      <c r="AR197" s="68">
        <f t="shared" si="143"/>
        <v>-7.0320275266109222</v>
      </c>
      <c r="AS197" s="68">
        <f t="shared" si="143"/>
        <v>-7.032027526472965</v>
      </c>
      <c r="AT197" s="68">
        <f t="shared" si="143"/>
        <v>-7.0320272659415641</v>
      </c>
      <c r="AU197" s="68">
        <f t="shared" si="117"/>
        <v>-7.0315353678796724</v>
      </c>
      <c r="AW197">
        <v>29000</v>
      </c>
      <c r="AX197">
        <f t="shared" si="128"/>
        <v>0.29949827074534663</v>
      </c>
      <c r="AY197">
        <f t="shared" si="129"/>
        <v>0.31345309212741873</v>
      </c>
      <c r="AZ197">
        <f t="shared" si="130"/>
        <v>-1.3954821382072114E-2</v>
      </c>
      <c r="BA197">
        <f t="shared" si="131"/>
        <v>1.0003498924714096</v>
      </c>
      <c r="BB197">
        <f t="shared" si="132"/>
        <v>-0.62584286461283378</v>
      </c>
      <c r="BC197">
        <f t="shared" si="133"/>
        <v>1.065578893387886</v>
      </c>
      <c r="BD197">
        <f t="shared" si="134"/>
        <v>0.58967021675594122</v>
      </c>
      <c r="BE197">
        <f t="shared" si="135"/>
        <v>7.3481317045740964</v>
      </c>
      <c r="BF197">
        <f t="shared" si="136"/>
        <v>7.3481317045740964</v>
      </c>
      <c r="BG197">
        <f t="shared" si="137"/>
        <v>7.3481317045740964</v>
      </c>
      <c r="BH197">
        <f t="shared" si="138"/>
        <v>7.3481317045740955</v>
      </c>
      <c r="BI197">
        <f t="shared" si="139"/>
        <v>7.3481317045740688</v>
      </c>
      <c r="BJ197">
        <f t="shared" si="140"/>
        <v>7.3481317044964545</v>
      </c>
      <c r="BK197">
        <f t="shared" si="141"/>
        <v>7.3481314829278714</v>
      </c>
      <c r="BL197">
        <f t="shared" si="142"/>
        <v>7.3474993194215843</v>
      </c>
    </row>
    <row r="198" spans="1:64" ht="12.95" customHeight="1">
      <c r="A198" s="95" t="s">
        <v>2652</v>
      </c>
      <c r="B198" s="29" t="s">
        <v>2053</v>
      </c>
      <c r="C198" s="95">
        <v>32799.453999999998</v>
      </c>
      <c r="D198" s="95" t="s">
        <v>2084</v>
      </c>
      <c r="E198" s="12">
        <f t="shared" si="102"/>
        <v>6499.9672137911302</v>
      </c>
      <c r="F198">
        <f t="shared" si="103"/>
        <v>6500</v>
      </c>
      <c r="G198">
        <f t="shared" si="123"/>
        <v>-4.4500000003608875E-2</v>
      </c>
      <c r="H198">
        <f t="shared" si="124"/>
        <v>-4.4500000003608875E-2</v>
      </c>
      <c r="O198">
        <f t="shared" ca="1" si="127"/>
        <v>-5.9521236352230611E-2</v>
      </c>
      <c r="P198">
        <f t="shared" si="104"/>
        <v>-3.9528436163200689E-2</v>
      </c>
      <c r="Q198" s="2">
        <f t="shared" si="119"/>
        <v>17780.953999999998</v>
      </c>
      <c r="S198" s="114">
        <f t="shared" si="125"/>
        <v>0.2</v>
      </c>
      <c r="Z198">
        <f t="shared" si="105"/>
        <v>6500</v>
      </c>
      <c r="AA198" s="68">
        <f t="shared" si="106"/>
        <v>-5.3187078791460236E-2</v>
      </c>
      <c r="AB198" s="68">
        <f t="shared" si="107"/>
        <v>-3.0841357375349328E-2</v>
      </c>
      <c r="AC198" s="68">
        <f t="shared" si="108"/>
        <v>8.6870787878513631E-3</v>
      </c>
      <c r="AD198" s="68"/>
      <c r="AE198" s="68">
        <f t="shared" si="109"/>
        <v>1.5093067573267415E-5</v>
      </c>
      <c r="AF198">
        <f t="shared" si="110"/>
        <v>-4.9715638404081858E-3</v>
      </c>
      <c r="AG198" s="92"/>
      <c r="AH198">
        <f t="shared" si="111"/>
        <v>-1.3658642628259549E-2</v>
      </c>
      <c r="AI198">
        <f t="shared" si="112"/>
        <v>1.0005336679409076</v>
      </c>
      <c r="AJ198">
        <f t="shared" si="113"/>
        <v>-0.6126573092095553</v>
      </c>
      <c r="AK198">
        <f t="shared" si="114"/>
        <v>-4.8766213847503887E-4</v>
      </c>
      <c r="AL198">
        <f t="shared" si="115"/>
        <v>-0.7403836033186233</v>
      </c>
      <c r="AM198">
        <f t="shared" si="116"/>
        <v>-0.3880838339601303</v>
      </c>
      <c r="AN198" s="68">
        <f t="shared" si="143"/>
        <v>-7.0230813783958226</v>
      </c>
      <c r="AO198" s="68">
        <f t="shared" si="143"/>
        <v>-7.0230813783958226</v>
      </c>
      <c r="AP198" s="68">
        <f t="shared" si="143"/>
        <v>-7.0230813783958226</v>
      </c>
      <c r="AQ198" s="68">
        <f t="shared" si="143"/>
        <v>-7.0230813783958226</v>
      </c>
      <c r="AR198" s="68">
        <f t="shared" si="143"/>
        <v>-7.0230813783957489</v>
      </c>
      <c r="AS198" s="68">
        <f t="shared" si="143"/>
        <v>-7.0230813782568555</v>
      </c>
      <c r="AT198" s="68">
        <f t="shared" si="143"/>
        <v>-7.0230811181113211</v>
      </c>
      <c r="AU198" s="68">
        <f t="shared" si="117"/>
        <v>-7.0225939764955463</v>
      </c>
      <c r="AW198">
        <v>29200</v>
      </c>
      <c r="AX198">
        <f t="shared" si="128"/>
        <v>0.30823139044973724</v>
      </c>
      <c r="AY198">
        <f t="shared" si="129"/>
        <v>0.31985924818776701</v>
      </c>
      <c r="AZ198">
        <f t="shared" si="130"/>
        <v>-1.1627857738029792E-2</v>
      </c>
      <c r="BA198">
        <f t="shared" si="131"/>
        <v>1.0002664029589872</v>
      </c>
      <c r="BB198">
        <f t="shared" si="132"/>
        <v>-0.52132134957216714</v>
      </c>
      <c r="BC198">
        <f t="shared" si="133"/>
        <v>1.1933919974775433</v>
      </c>
      <c r="BD198">
        <f t="shared" si="134"/>
        <v>0.67929731337870358</v>
      </c>
      <c r="BE198">
        <f t="shared" si="135"/>
        <v>7.4759053484946589</v>
      </c>
      <c r="BF198">
        <f t="shared" si="136"/>
        <v>7.4759053484946589</v>
      </c>
      <c r="BG198">
        <f t="shared" si="137"/>
        <v>7.4759053484946589</v>
      </c>
      <c r="BH198">
        <f t="shared" si="138"/>
        <v>7.4759053484946589</v>
      </c>
      <c r="BI198">
        <f t="shared" si="139"/>
        <v>7.4759053484946465</v>
      </c>
      <c r="BJ198">
        <f t="shared" si="140"/>
        <v>7.4759053484467746</v>
      </c>
      <c r="BK198">
        <f t="shared" si="141"/>
        <v>7.4759051690524583</v>
      </c>
      <c r="BL198">
        <f t="shared" si="142"/>
        <v>7.4752334820519595</v>
      </c>
    </row>
    <row r="199" spans="1:64" ht="12.95" customHeight="1">
      <c r="A199" s="95" t="s">
        <v>2665</v>
      </c>
      <c r="B199" s="29" t="s">
        <v>2053</v>
      </c>
      <c r="C199" s="95">
        <v>32807.597000000002</v>
      </c>
      <c r="D199" s="95" t="s">
        <v>2084</v>
      </c>
      <c r="E199" s="12">
        <f t="shared" si="102"/>
        <v>6505.9667216296148</v>
      </c>
      <c r="F199">
        <f t="shared" si="103"/>
        <v>6506</v>
      </c>
      <c r="G199">
        <f t="shared" si="123"/>
        <v>-4.5167999996920116E-2</v>
      </c>
      <c r="H199">
        <f t="shared" si="124"/>
        <v>-4.5167999996920116E-2</v>
      </c>
      <c r="O199">
        <f t="shared" ca="1" si="127"/>
        <v>-5.9479992299370954E-2</v>
      </c>
      <c r="P199">
        <f t="shared" si="104"/>
        <v>-3.9531474180032992E-2</v>
      </c>
      <c r="Q199" s="2">
        <f t="shared" si="119"/>
        <v>17789.097000000002</v>
      </c>
      <c r="S199" s="114">
        <f t="shared" si="125"/>
        <v>0.2</v>
      </c>
      <c r="Z199">
        <f t="shared" si="105"/>
        <v>6506</v>
      </c>
      <c r="AA199" s="68">
        <f t="shared" si="106"/>
        <v>-5.325750510514958E-2</v>
      </c>
      <c r="AB199" s="68">
        <f t="shared" si="107"/>
        <v>-3.1441969071803529E-2</v>
      </c>
      <c r="AC199" s="68">
        <f t="shared" si="108"/>
        <v>8.0895051082294656E-3</v>
      </c>
      <c r="AD199" s="68"/>
      <c r="AE199" s="68">
        <f t="shared" si="109"/>
        <v>1.3088018579214119E-5</v>
      </c>
      <c r="AF199">
        <f t="shared" si="110"/>
        <v>-5.6365258168871238E-3</v>
      </c>
      <c r="AG199" s="92"/>
      <c r="AH199">
        <f t="shared" si="111"/>
        <v>-1.3726030925116589E-2</v>
      </c>
      <c r="AI199">
        <f t="shared" si="112"/>
        <v>1.0005355347431366</v>
      </c>
      <c r="AJ199">
        <f t="shared" si="113"/>
        <v>-0.61568467112950398</v>
      </c>
      <c r="AK199">
        <f t="shared" si="114"/>
        <v>-4.8561133774667237E-4</v>
      </c>
      <c r="AL199">
        <f t="shared" si="115"/>
        <v>-0.73654747712098478</v>
      </c>
      <c r="AM199">
        <f t="shared" si="116"/>
        <v>-0.38587853203139394</v>
      </c>
      <c r="AN199" s="68">
        <f t="shared" si="143"/>
        <v>-7.0192473029050095</v>
      </c>
      <c r="AO199" s="68">
        <f t="shared" si="143"/>
        <v>-7.0192473029050095</v>
      </c>
      <c r="AP199" s="68">
        <f t="shared" si="143"/>
        <v>-7.0192473029050095</v>
      </c>
      <c r="AQ199" s="68">
        <f t="shared" si="143"/>
        <v>-7.0192473029050095</v>
      </c>
      <c r="AR199" s="68">
        <f t="shared" si="143"/>
        <v>-7.0192473029049349</v>
      </c>
      <c r="AS199" s="68">
        <f t="shared" si="143"/>
        <v>-7.0192473027656588</v>
      </c>
      <c r="AT199" s="68">
        <f t="shared" si="143"/>
        <v>-7.0192470428109832</v>
      </c>
      <c r="AU199" s="68">
        <f t="shared" si="117"/>
        <v>-7.0187619516166349</v>
      </c>
      <c r="AW199">
        <v>29400</v>
      </c>
      <c r="AX199">
        <f t="shared" si="128"/>
        <v>0.31721146234077086</v>
      </c>
      <c r="AY199">
        <f t="shared" si="129"/>
        <v>0.32632299971023937</v>
      </c>
      <c r="AZ199">
        <f t="shared" si="130"/>
        <v>-9.1115373694685003E-3</v>
      </c>
      <c r="BA199">
        <f t="shared" si="131"/>
        <v>1.0001785827125604</v>
      </c>
      <c r="BB199">
        <f t="shared" si="132"/>
        <v>-0.40831502522149699</v>
      </c>
      <c r="BC199">
        <f t="shared" si="133"/>
        <v>1.3211831837315486</v>
      </c>
      <c r="BD199">
        <f t="shared" si="134"/>
        <v>0.77705327900606824</v>
      </c>
      <c r="BE199">
        <f t="shared" si="135"/>
        <v>7.6036680364071101</v>
      </c>
      <c r="BF199">
        <f t="shared" si="136"/>
        <v>7.6036680364071101</v>
      </c>
      <c r="BG199">
        <f t="shared" si="137"/>
        <v>7.6036680364071101</v>
      </c>
      <c r="BH199">
        <f t="shared" si="138"/>
        <v>7.6036680364071101</v>
      </c>
      <c r="BI199">
        <f t="shared" si="139"/>
        <v>7.6036680364071065</v>
      </c>
      <c r="BJ199">
        <f t="shared" si="140"/>
        <v>7.6036680363846196</v>
      </c>
      <c r="BK199">
        <f t="shared" si="141"/>
        <v>7.603667910813841</v>
      </c>
      <c r="BL199">
        <f t="shared" si="142"/>
        <v>7.6029676446823329</v>
      </c>
    </row>
    <row r="200" spans="1:64" ht="12.95" customHeight="1">
      <c r="A200" s="95" t="s">
        <v>2665</v>
      </c>
      <c r="B200" s="29" t="s">
        <v>2053</v>
      </c>
      <c r="C200" s="95">
        <v>32868.671999999999</v>
      </c>
      <c r="D200" s="95" t="s">
        <v>2084</v>
      </c>
      <c r="E200" s="12">
        <f t="shared" si="102"/>
        <v>6550.9648723400787</v>
      </c>
      <c r="F200">
        <f t="shared" si="103"/>
        <v>6551</v>
      </c>
      <c r="G200">
        <f t="shared" si="123"/>
        <v>-4.767800000263378E-2</v>
      </c>
      <c r="H200">
        <f t="shared" si="124"/>
        <v>-4.767800000263378E-2</v>
      </c>
      <c r="O200">
        <f t="shared" ca="1" si="127"/>
        <v>-5.9170661902923527E-2</v>
      </c>
      <c r="P200">
        <f t="shared" si="104"/>
        <v>-3.9552607036455564E-2</v>
      </c>
      <c r="Q200" s="2">
        <f t="shared" si="119"/>
        <v>17850.171999999999</v>
      </c>
      <c r="S200" s="114">
        <f t="shared" si="125"/>
        <v>0.2</v>
      </c>
      <c r="Z200">
        <f t="shared" si="105"/>
        <v>6551</v>
      </c>
      <c r="AA200" s="68">
        <f t="shared" si="106"/>
        <v>-5.3777554574135439E-2</v>
      </c>
      <c r="AB200" s="68">
        <f t="shared" si="107"/>
        <v>-3.3453052464953906E-2</v>
      </c>
      <c r="AC200" s="68">
        <f t="shared" si="108"/>
        <v>6.0995545715016586E-3</v>
      </c>
      <c r="AD200" s="68"/>
      <c r="AE200" s="68">
        <f t="shared" si="109"/>
        <v>7.4409131941453572E-6</v>
      </c>
      <c r="AF200">
        <f t="shared" si="110"/>
        <v>-8.1253929661782159E-3</v>
      </c>
      <c r="AG200" s="92"/>
      <c r="AH200">
        <f t="shared" si="111"/>
        <v>-1.4224947537679875E-2</v>
      </c>
      <c r="AI200">
        <f t="shared" si="112"/>
        <v>1.0005492828917333</v>
      </c>
      <c r="AJ200">
        <f t="shared" si="113"/>
        <v>-0.63809838039074318</v>
      </c>
      <c r="AK200">
        <f t="shared" si="114"/>
        <v>-4.7000440136627474E-4</v>
      </c>
      <c r="AL200">
        <f t="shared" si="115"/>
        <v>-0.7077760795070317</v>
      </c>
      <c r="AM200">
        <f t="shared" si="116"/>
        <v>-0.36944088405575526</v>
      </c>
      <c r="AN200" s="68">
        <f t="shared" si="143"/>
        <v>-6.9904915112797692</v>
      </c>
      <c r="AO200" s="68">
        <f t="shared" si="143"/>
        <v>-6.9904915112797692</v>
      </c>
      <c r="AP200" s="68">
        <f t="shared" si="143"/>
        <v>-6.9904915112797692</v>
      </c>
      <c r="AQ200" s="68">
        <f t="shared" si="143"/>
        <v>-6.9904915112797692</v>
      </c>
      <c r="AR200" s="68">
        <f t="shared" si="143"/>
        <v>-6.9904915112796919</v>
      </c>
      <c r="AS200" s="68">
        <f t="shared" si="143"/>
        <v>-6.9904915111378996</v>
      </c>
      <c r="AT200" s="68">
        <f t="shared" si="143"/>
        <v>-6.9904912531006582</v>
      </c>
      <c r="AU200" s="68">
        <f t="shared" si="117"/>
        <v>-6.9900217650248004</v>
      </c>
      <c r="AW200">
        <v>29600</v>
      </c>
      <c r="AX200">
        <f t="shared" si="128"/>
        <v>0.32639741437253705</v>
      </c>
      <c r="AY200">
        <f t="shared" si="129"/>
        <v>0.33284434669483581</v>
      </c>
      <c r="AZ200">
        <f t="shared" si="130"/>
        <v>-6.4469323222987865E-3</v>
      </c>
      <c r="BA200">
        <f t="shared" si="131"/>
        <v>1.0000878664616601</v>
      </c>
      <c r="BB200">
        <f t="shared" si="132"/>
        <v>-0.28867161430084559</v>
      </c>
      <c r="BC200">
        <f t="shared" si="133"/>
        <v>1.4489515295713955</v>
      </c>
      <c r="BD200">
        <f t="shared" si="134"/>
        <v>0.88501789942625164</v>
      </c>
      <c r="BE200">
        <f t="shared" si="135"/>
        <v>7.7314193061462886</v>
      </c>
      <c r="BF200">
        <f t="shared" si="136"/>
        <v>7.7314193061462886</v>
      </c>
      <c r="BG200">
        <f t="shared" si="137"/>
        <v>7.7314193061462886</v>
      </c>
      <c r="BH200">
        <f t="shared" si="138"/>
        <v>7.7314193061462886</v>
      </c>
      <c r="BI200">
        <f t="shared" si="139"/>
        <v>7.7314193061462886</v>
      </c>
      <c r="BJ200">
        <f t="shared" si="140"/>
        <v>7.7314193061406682</v>
      </c>
      <c r="BK200">
        <f t="shared" si="141"/>
        <v>7.7314192425481201</v>
      </c>
      <c r="BL200">
        <f t="shared" si="142"/>
        <v>7.7307018073127081</v>
      </c>
    </row>
    <row r="201" spans="1:64" ht="12.95" customHeight="1">
      <c r="A201" s="95" t="s">
        <v>2685</v>
      </c>
      <c r="B201" s="29" t="s">
        <v>2053</v>
      </c>
      <c r="C201" s="95">
        <v>32883.605000000003</v>
      </c>
      <c r="D201" s="95" t="s">
        <v>2084</v>
      </c>
      <c r="E201" s="12">
        <f t="shared" si="102"/>
        <v>6561.9670399137112</v>
      </c>
      <c r="F201">
        <f t="shared" si="103"/>
        <v>6562</v>
      </c>
      <c r="G201">
        <f t="shared" si="123"/>
        <v>-4.4735999996191822E-2</v>
      </c>
      <c r="H201">
        <f t="shared" si="124"/>
        <v>-4.4735999996191822E-2</v>
      </c>
      <c r="O201">
        <f t="shared" ca="1" si="127"/>
        <v>-5.9095047806014163E-2</v>
      </c>
      <c r="P201">
        <f t="shared" si="104"/>
        <v>-3.955732936074495E-2</v>
      </c>
      <c r="Q201" s="2">
        <f t="shared" si="119"/>
        <v>17865.105000000003</v>
      </c>
      <c r="S201" s="114">
        <f t="shared" si="125"/>
        <v>0.2</v>
      </c>
      <c r="Z201">
        <f t="shared" si="105"/>
        <v>6562</v>
      </c>
      <c r="AA201" s="68">
        <f t="shared" si="106"/>
        <v>-5.3902461959170908E-2</v>
      </c>
      <c r="AB201" s="68">
        <f t="shared" si="107"/>
        <v>-3.0390867397765864E-2</v>
      </c>
      <c r="AC201" s="68">
        <f t="shared" si="108"/>
        <v>9.1664619629790844E-3</v>
      </c>
      <c r="AD201" s="68"/>
      <c r="AE201" s="68">
        <f t="shared" si="109"/>
        <v>1.6804804983748479E-5</v>
      </c>
      <c r="AF201">
        <f t="shared" si="110"/>
        <v>-5.178670635446872E-3</v>
      </c>
      <c r="AG201" s="92"/>
      <c r="AH201">
        <f t="shared" si="111"/>
        <v>-1.4345132598425956E-2</v>
      </c>
      <c r="AI201">
        <f t="shared" si="112"/>
        <v>1.0005525748803534</v>
      </c>
      <c r="AJ201">
        <f t="shared" si="113"/>
        <v>-0.64349774471598808</v>
      </c>
      <c r="AK201">
        <f t="shared" si="114"/>
        <v>-4.6612963224519659E-4</v>
      </c>
      <c r="AL201">
        <f t="shared" si="115"/>
        <v>-0.70074295191626579</v>
      </c>
      <c r="AM201">
        <f t="shared" si="116"/>
        <v>-0.36544952551137316</v>
      </c>
      <c r="AN201" s="68">
        <f t="shared" ref="AN201:AT210" si="144">$AU201+$AB$7*SIN(AO201)</f>
        <v>-6.9834622581613628</v>
      </c>
      <c r="AO201" s="68">
        <f t="shared" si="144"/>
        <v>-6.9834622581613628</v>
      </c>
      <c r="AP201" s="68">
        <f t="shared" si="144"/>
        <v>-6.9834622581613628</v>
      </c>
      <c r="AQ201" s="68">
        <f t="shared" si="144"/>
        <v>-6.9834622581613628</v>
      </c>
      <c r="AR201" s="68">
        <f t="shared" si="144"/>
        <v>-6.9834622581612837</v>
      </c>
      <c r="AS201" s="68">
        <f t="shared" si="144"/>
        <v>-6.9834622580189745</v>
      </c>
      <c r="AT201" s="68">
        <f t="shared" si="144"/>
        <v>-6.98346200058044</v>
      </c>
      <c r="AU201" s="68">
        <f t="shared" si="117"/>
        <v>-6.9829963860801305</v>
      </c>
      <c r="AW201">
        <v>29800</v>
      </c>
      <c r="AX201">
        <f t="shared" si="128"/>
        <v>0.3357457783087715</v>
      </c>
      <c r="AY201">
        <f t="shared" si="129"/>
        <v>0.33942328914155645</v>
      </c>
      <c r="AZ201">
        <f t="shared" si="130"/>
        <v>-3.6775108327849679E-3</v>
      </c>
      <c r="BA201">
        <f t="shared" si="131"/>
        <v>0.99999573467174407</v>
      </c>
      <c r="BB201">
        <f t="shared" si="132"/>
        <v>-0.16434519061303185</v>
      </c>
      <c r="BC201">
        <f t="shared" si="133"/>
        <v>1.5766964855631278</v>
      </c>
      <c r="BD201">
        <f t="shared" si="134"/>
        <v>1.0059176334235991</v>
      </c>
      <c r="BE201">
        <f t="shared" si="135"/>
        <v>7.8591588819878293</v>
      </c>
      <c r="BF201">
        <f t="shared" si="136"/>
        <v>7.8591588819878293</v>
      </c>
      <c r="BG201">
        <f t="shared" si="137"/>
        <v>7.8591588819878293</v>
      </c>
      <c r="BH201">
        <f t="shared" si="138"/>
        <v>7.8591588819878293</v>
      </c>
      <c r="BI201">
        <f t="shared" si="139"/>
        <v>7.8591588819878293</v>
      </c>
      <c r="BJ201">
        <f t="shared" si="140"/>
        <v>7.8591588819878195</v>
      </c>
      <c r="BK201">
        <f t="shared" si="141"/>
        <v>7.8591588845045948</v>
      </c>
      <c r="BL201">
        <f t="shared" si="142"/>
        <v>7.8584359699430832</v>
      </c>
    </row>
    <row r="202" spans="1:64" ht="12.95" customHeight="1">
      <c r="A202" s="95" t="s">
        <v>2685</v>
      </c>
      <c r="B202" s="29" t="s">
        <v>2053</v>
      </c>
      <c r="C202" s="95">
        <v>32887.675999999999</v>
      </c>
      <c r="D202" s="95" t="s">
        <v>2084</v>
      </c>
      <c r="E202" s="12">
        <f t="shared" si="102"/>
        <v>6564.9664254485806</v>
      </c>
      <c r="F202">
        <f t="shared" si="103"/>
        <v>6565</v>
      </c>
      <c r="G202">
        <f t="shared" si="123"/>
        <v>-4.5570000002044253E-2</v>
      </c>
      <c r="H202">
        <f t="shared" si="124"/>
        <v>-4.5570000002044253E-2</v>
      </c>
      <c r="O202">
        <f t="shared" ca="1" si="127"/>
        <v>-5.9074425779584334E-2</v>
      </c>
      <c r="P202">
        <f t="shared" si="104"/>
        <v>-3.9558587029751707E-2</v>
      </c>
      <c r="Q202" s="2">
        <f t="shared" si="119"/>
        <v>17869.175999999999</v>
      </c>
      <c r="S202" s="114">
        <f t="shared" si="125"/>
        <v>0.2</v>
      </c>
      <c r="Z202">
        <f t="shared" si="105"/>
        <v>6565</v>
      </c>
      <c r="AA202" s="68">
        <f t="shared" si="106"/>
        <v>-5.3936374675052461E-2</v>
      </c>
      <c r="AB202" s="68">
        <f t="shared" si="107"/>
        <v>-3.11922123567435E-2</v>
      </c>
      <c r="AC202" s="68">
        <f t="shared" si="108"/>
        <v>8.3663746730082058E-3</v>
      </c>
      <c r="AD202" s="68"/>
      <c r="AE202" s="68">
        <f t="shared" si="109"/>
        <v>1.3999245033830639E-5</v>
      </c>
      <c r="AF202">
        <f t="shared" si="110"/>
        <v>-6.0114129722925458E-3</v>
      </c>
      <c r="AG202" s="92"/>
      <c r="AH202">
        <f t="shared" si="111"/>
        <v>-1.4377787645300752E-2</v>
      </c>
      <c r="AI202">
        <f t="shared" si="112"/>
        <v>1.0005534679622448</v>
      </c>
      <c r="AJ202">
        <f t="shared" si="113"/>
        <v>-0.64496479166144316</v>
      </c>
      <c r="AK202">
        <f t="shared" si="114"/>
        <v>-4.650688628830002E-4</v>
      </c>
      <c r="AL202">
        <f t="shared" si="115"/>
        <v>-0.69882481819466513</v>
      </c>
      <c r="AM202">
        <f t="shared" si="116"/>
        <v>-0.36436275262337237</v>
      </c>
      <c r="AN202" s="68">
        <f t="shared" si="144"/>
        <v>-6.9815451851237667</v>
      </c>
      <c r="AO202" s="68">
        <f t="shared" si="144"/>
        <v>-6.9815451851237667</v>
      </c>
      <c r="AP202" s="68">
        <f t="shared" si="144"/>
        <v>-6.9815451851237667</v>
      </c>
      <c r="AQ202" s="68">
        <f t="shared" si="144"/>
        <v>-6.9815451851237667</v>
      </c>
      <c r="AR202" s="68">
        <f t="shared" si="144"/>
        <v>-6.9815451851236876</v>
      </c>
      <c r="AS202" s="68">
        <f t="shared" si="144"/>
        <v>-6.9815451849812433</v>
      </c>
      <c r="AT202" s="68">
        <f t="shared" si="144"/>
        <v>-6.9815449277148227</v>
      </c>
      <c r="AU202" s="68">
        <f t="shared" si="117"/>
        <v>-6.9810803736406744</v>
      </c>
      <c r="AV202" s="68"/>
      <c r="AW202">
        <v>30000</v>
      </c>
      <c r="AX202">
        <f t="shared" si="128"/>
        <v>0.34521140132258171</v>
      </c>
      <c r="AY202">
        <f t="shared" si="129"/>
        <v>0.34605982705040117</v>
      </c>
      <c r="AZ202">
        <f t="shared" si="130"/>
        <v>-8.4842572781946809E-4</v>
      </c>
      <c r="BA202">
        <f t="shared" si="131"/>
        <v>0.99990368927066964</v>
      </c>
      <c r="BB202">
        <f t="shared" si="132"/>
        <v>-3.7364041316542404E-2</v>
      </c>
      <c r="BC202">
        <f t="shared" si="133"/>
        <v>1.7044178838793367</v>
      </c>
      <c r="BD202">
        <f t="shared" si="134"/>
        <v>1.1434167974050296</v>
      </c>
      <c r="BE202">
        <f t="shared" si="135"/>
        <v>7.9868866789446988</v>
      </c>
      <c r="BF202">
        <f t="shared" si="136"/>
        <v>7.9868866789446988</v>
      </c>
      <c r="BG202">
        <f t="shared" si="137"/>
        <v>7.9868866789446988</v>
      </c>
      <c r="BH202">
        <f t="shared" si="138"/>
        <v>7.9868866789446988</v>
      </c>
      <c r="BI202">
        <f t="shared" si="139"/>
        <v>7.9868866789446988</v>
      </c>
      <c r="BJ202">
        <f t="shared" si="140"/>
        <v>7.9868866789381405</v>
      </c>
      <c r="BK202">
        <f t="shared" si="141"/>
        <v>7.986886747403978</v>
      </c>
      <c r="BL202">
        <f t="shared" si="142"/>
        <v>7.9861701325734566</v>
      </c>
    </row>
    <row r="203" spans="1:64" ht="12.95" customHeight="1">
      <c r="A203" s="95" t="s">
        <v>2652</v>
      </c>
      <c r="B203" s="29" t="s">
        <v>2053</v>
      </c>
      <c r="C203" s="95">
        <v>32894.466</v>
      </c>
      <c r="D203" s="95" t="s">
        <v>2084</v>
      </c>
      <c r="E203" s="12">
        <f t="shared" si="102"/>
        <v>6569.9690851837277</v>
      </c>
      <c r="F203">
        <f t="shared" si="103"/>
        <v>6570</v>
      </c>
      <c r="G203">
        <f t="shared" si="123"/>
        <v>-4.1960000002291054E-2</v>
      </c>
      <c r="H203">
        <f t="shared" si="124"/>
        <v>-4.1960000002291054E-2</v>
      </c>
      <c r="O203">
        <f t="shared" ca="1" si="127"/>
        <v>-5.904005573553462E-2</v>
      </c>
      <c r="P203">
        <f t="shared" si="104"/>
        <v>-3.9560654347031918E-2</v>
      </c>
      <c r="Q203" s="2">
        <f t="shared" si="119"/>
        <v>17875.966</v>
      </c>
      <c r="S203" s="114">
        <f t="shared" si="125"/>
        <v>0.2</v>
      </c>
      <c r="Z203">
        <f t="shared" si="105"/>
        <v>6570</v>
      </c>
      <c r="AA203" s="68">
        <f t="shared" si="106"/>
        <v>-5.3992749651754497E-2</v>
      </c>
      <c r="AB203" s="68">
        <f t="shared" si="107"/>
        <v>-2.7527904697568474E-2</v>
      </c>
      <c r="AC203" s="68">
        <f t="shared" si="108"/>
        <v>1.2032749649463444E-2</v>
      </c>
      <c r="AD203" s="68"/>
      <c r="AE203" s="68">
        <f t="shared" si="109"/>
        <v>2.8957412825332527E-5</v>
      </c>
      <c r="AF203">
        <f t="shared" si="110"/>
        <v>-2.3993456552591358E-3</v>
      </c>
      <c r="AG203" s="92"/>
      <c r="AH203">
        <f t="shared" si="111"/>
        <v>-1.4432095304722579E-2</v>
      </c>
      <c r="AI203">
        <f t="shared" si="112"/>
        <v>1.0005549519087658</v>
      </c>
      <c r="AJ203">
        <f t="shared" si="113"/>
        <v>-0.64740459974871944</v>
      </c>
      <c r="AK203">
        <f t="shared" si="114"/>
        <v>-4.632971092202298E-4</v>
      </c>
      <c r="AL203">
        <f t="shared" si="115"/>
        <v>-0.69562792106183202</v>
      </c>
      <c r="AM203">
        <f t="shared" si="116"/>
        <v>-0.36255314608181949</v>
      </c>
      <c r="AN203" s="68">
        <f t="shared" si="144"/>
        <v>-6.9783500595981272</v>
      </c>
      <c r="AO203" s="68">
        <f t="shared" si="144"/>
        <v>-6.9783500595981272</v>
      </c>
      <c r="AP203" s="68">
        <f t="shared" si="144"/>
        <v>-6.9783500595981272</v>
      </c>
      <c r="AQ203" s="68">
        <f t="shared" si="144"/>
        <v>-6.9783500595981272</v>
      </c>
      <c r="AR203" s="68">
        <f t="shared" si="144"/>
        <v>-6.9783500595980481</v>
      </c>
      <c r="AS203" s="68">
        <f t="shared" si="144"/>
        <v>-6.9783500594553862</v>
      </c>
      <c r="AT203" s="68">
        <f t="shared" si="144"/>
        <v>-6.9783498024842183</v>
      </c>
      <c r="AU203" s="68">
        <f t="shared" si="117"/>
        <v>-6.977887019574915</v>
      </c>
      <c r="AV203" s="68"/>
    </row>
    <row r="204" spans="1:64" ht="12.95" customHeight="1">
      <c r="A204" s="95" t="s">
        <v>2694</v>
      </c>
      <c r="B204" s="29" t="s">
        <v>2053</v>
      </c>
      <c r="C204" s="95">
        <v>32898.534</v>
      </c>
      <c r="D204" s="95" t="s">
        <v>2084</v>
      </c>
      <c r="E204" s="12">
        <f t="shared" si="102"/>
        <v>6572.9662604123832</v>
      </c>
      <c r="F204">
        <f t="shared" si="103"/>
        <v>6573</v>
      </c>
      <c r="G204">
        <f t="shared" si="123"/>
        <v>-4.5794000005116686E-2</v>
      </c>
      <c r="H204">
        <f t="shared" si="124"/>
        <v>-4.5794000005116686E-2</v>
      </c>
      <c r="O204">
        <f t="shared" ca="1" si="127"/>
        <v>-5.9019433709104792E-2</v>
      </c>
      <c r="P204">
        <f t="shared" si="104"/>
        <v>-3.9561877458761406E-2</v>
      </c>
      <c r="Q204" s="2">
        <f t="shared" si="119"/>
        <v>17880.034</v>
      </c>
      <c r="S204" s="114">
        <f t="shared" si="125"/>
        <v>0.2</v>
      </c>
      <c r="Z204">
        <f t="shared" si="105"/>
        <v>6573</v>
      </c>
      <c r="AA204" s="68">
        <f t="shared" si="106"/>
        <v>-5.402648671242203E-2</v>
      </c>
      <c r="AB204" s="68">
        <f t="shared" si="107"/>
        <v>-3.1329390751456063E-2</v>
      </c>
      <c r="AC204" s="68">
        <f t="shared" si="108"/>
        <v>8.2324867073053434E-3</v>
      </c>
      <c r="AD204" s="68"/>
      <c r="AE204" s="68">
        <f t="shared" si="109"/>
        <v>1.3554767477191836E-5</v>
      </c>
      <c r="AF204">
        <f t="shared" si="110"/>
        <v>-6.2321225463552801E-3</v>
      </c>
      <c r="AG204" s="92"/>
      <c r="AH204">
        <f t="shared" si="111"/>
        <v>-1.4464609253660624E-2</v>
      </c>
      <c r="AI204">
        <f t="shared" si="112"/>
        <v>1.0005558395573375</v>
      </c>
      <c r="AJ204">
        <f t="shared" si="113"/>
        <v>-0.64886531370040668</v>
      </c>
      <c r="AK204">
        <f t="shared" si="114"/>
        <v>-4.6223178055316416E-4</v>
      </c>
      <c r="AL204">
        <f t="shared" si="115"/>
        <v>-0.6937097782367585</v>
      </c>
      <c r="AM204">
        <f t="shared" si="116"/>
        <v>-0.36146838658873343</v>
      </c>
      <c r="AN204" s="68">
        <f t="shared" si="144"/>
        <v>-6.9764329820113176</v>
      </c>
      <c r="AO204" s="68">
        <f t="shared" si="144"/>
        <v>-6.9764329820113176</v>
      </c>
      <c r="AP204" s="68">
        <f t="shared" si="144"/>
        <v>-6.9764329820113176</v>
      </c>
      <c r="AQ204" s="68">
        <f t="shared" si="144"/>
        <v>-6.9764329820113176</v>
      </c>
      <c r="AR204" s="68">
        <f t="shared" si="144"/>
        <v>-6.9764329820112385</v>
      </c>
      <c r="AS204" s="68">
        <f t="shared" si="144"/>
        <v>-6.9764329818684496</v>
      </c>
      <c r="AT204" s="68">
        <f t="shared" si="144"/>
        <v>-6.9764327250794684</v>
      </c>
      <c r="AU204" s="68">
        <f t="shared" si="117"/>
        <v>-6.9759710071354597</v>
      </c>
      <c r="AV204" s="68"/>
    </row>
    <row r="205" spans="1:64" ht="12.95" customHeight="1">
      <c r="A205" s="95" t="s">
        <v>2685</v>
      </c>
      <c r="B205" s="29" t="s">
        <v>2053</v>
      </c>
      <c r="C205" s="95">
        <v>32955.54</v>
      </c>
      <c r="D205" s="95" t="s">
        <v>2084</v>
      </c>
      <c r="E205" s="12">
        <f t="shared" si="102"/>
        <v>6614.9664991254558</v>
      </c>
      <c r="F205">
        <f t="shared" si="103"/>
        <v>6615</v>
      </c>
      <c r="G205">
        <f t="shared" si="123"/>
        <v>-4.5469999997294508E-2</v>
      </c>
      <c r="H205">
        <f t="shared" si="124"/>
        <v>-4.5469999997294508E-2</v>
      </c>
      <c r="O205">
        <f t="shared" ca="1" si="127"/>
        <v>-5.8730725339087193E-2</v>
      </c>
      <c r="P205">
        <f t="shared" si="104"/>
        <v>-3.957764033018156E-2</v>
      </c>
      <c r="Q205" s="2">
        <f t="shared" si="119"/>
        <v>17937.04</v>
      </c>
      <c r="S205" s="114">
        <f t="shared" si="125"/>
        <v>0.2</v>
      </c>
      <c r="Z205">
        <f t="shared" si="105"/>
        <v>6615</v>
      </c>
      <c r="AA205" s="68">
        <f t="shared" si="106"/>
        <v>-5.4491811966517159E-2</v>
      </c>
      <c r="AB205" s="68">
        <f t="shared" si="107"/>
        <v>-3.0555828360958909E-2</v>
      </c>
      <c r="AC205" s="68">
        <f t="shared" si="108"/>
        <v>9.0218119692226494E-3</v>
      </c>
      <c r="AD205" s="68"/>
      <c r="AE205" s="68">
        <f t="shared" si="109"/>
        <v>1.6278618241601819E-5</v>
      </c>
      <c r="AF205">
        <f t="shared" si="110"/>
        <v>-5.892359667112948E-3</v>
      </c>
      <c r="AG205" s="92"/>
      <c r="AH205">
        <f t="shared" si="111"/>
        <v>-1.4914171636335597E-2</v>
      </c>
      <c r="AI205">
        <f t="shared" si="112"/>
        <v>1.0005680505892625</v>
      </c>
      <c r="AJ205">
        <f t="shared" si="113"/>
        <v>-0.66906247050732048</v>
      </c>
      <c r="AK205">
        <f t="shared" si="114"/>
        <v>-4.4714020227803845E-4</v>
      </c>
      <c r="AL205">
        <f t="shared" si="115"/>
        <v>-0.66685542532509845</v>
      </c>
      <c r="AM205">
        <f t="shared" si="116"/>
        <v>-0.34635924757551911</v>
      </c>
      <c r="AN205" s="68">
        <f t="shared" si="144"/>
        <v>-6.9495937192145298</v>
      </c>
      <c r="AO205" s="68">
        <f t="shared" si="144"/>
        <v>-6.9495937192145298</v>
      </c>
      <c r="AP205" s="68">
        <f t="shared" si="144"/>
        <v>-6.9495937192145298</v>
      </c>
      <c r="AQ205" s="68">
        <f t="shared" si="144"/>
        <v>-6.9495937192145298</v>
      </c>
      <c r="AR205" s="68">
        <f t="shared" si="144"/>
        <v>-6.9495937192144481</v>
      </c>
      <c r="AS205" s="68">
        <f t="shared" si="144"/>
        <v>-6.9495937190702017</v>
      </c>
      <c r="AT205" s="68">
        <f t="shared" si="144"/>
        <v>-6.9495934652266316</v>
      </c>
      <c r="AU205" s="68">
        <f t="shared" si="117"/>
        <v>-6.9491468329830806</v>
      </c>
    </row>
    <row r="206" spans="1:64" ht="12.95" customHeight="1">
      <c r="A206" s="95" t="s">
        <v>2700</v>
      </c>
      <c r="B206" s="29" t="s">
        <v>2053</v>
      </c>
      <c r="C206" s="95">
        <v>33152.351999999999</v>
      </c>
      <c r="D206" s="95" t="s">
        <v>2084</v>
      </c>
      <c r="E206" s="12">
        <f t="shared" si="102"/>
        <v>6759.9714281083152</v>
      </c>
      <c r="F206">
        <f t="shared" si="103"/>
        <v>6760</v>
      </c>
      <c r="G206">
        <f t="shared" si="123"/>
        <v>-3.8780000002589077E-2</v>
      </c>
      <c r="H206">
        <f t="shared" si="124"/>
        <v>-3.8780000002589077E-2</v>
      </c>
      <c r="O206">
        <f t="shared" ca="1" si="127"/>
        <v>-5.7733994061645505E-2</v>
      </c>
      <c r="P206">
        <f t="shared" si="104"/>
        <v>-3.9612538505283602E-2</v>
      </c>
      <c r="Q206" s="2">
        <f t="shared" si="119"/>
        <v>18133.851999999999</v>
      </c>
      <c r="S206" s="114">
        <f t="shared" si="125"/>
        <v>0.2</v>
      </c>
      <c r="Z206">
        <f t="shared" si="105"/>
        <v>6760</v>
      </c>
      <c r="AA206" s="68">
        <f t="shared" si="106"/>
        <v>-5.5994274562456647E-2</v>
      </c>
      <c r="AB206" s="68">
        <f t="shared" si="107"/>
        <v>-2.2398263945416028E-2</v>
      </c>
      <c r="AC206" s="68">
        <f t="shared" si="108"/>
        <v>1.7214274559867574E-2</v>
      </c>
      <c r="AD206" s="68"/>
      <c r="AE206" s="68">
        <f t="shared" si="109"/>
        <v>5.9266249724500767E-5</v>
      </c>
      <c r="AF206">
        <f t="shared" si="110"/>
        <v>8.3253850269452562E-4</v>
      </c>
      <c r="AG206" s="92"/>
      <c r="AH206">
        <f t="shared" si="111"/>
        <v>-1.6381736057173048E-2</v>
      </c>
      <c r="AI206">
        <f t="shared" si="112"/>
        <v>1.0006070085699157</v>
      </c>
      <c r="AJ206">
        <f t="shared" si="113"/>
        <v>-0.73499741819333497</v>
      </c>
      <c r="AK206">
        <f t="shared" si="114"/>
        <v>-3.9262759518863465E-4</v>
      </c>
      <c r="AL206">
        <f t="shared" si="115"/>
        <v>-0.57413915571880703</v>
      </c>
      <c r="AM206">
        <f t="shared" si="116"/>
        <v>-0.29522418899997366</v>
      </c>
      <c r="AN206" s="68">
        <f t="shared" si="144"/>
        <v>-6.8569319543849785</v>
      </c>
      <c r="AO206" s="68">
        <f t="shared" si="144"/>
        <v>-6.8569319543849785</v>
      </c>
      <c r="AP206" s="68">
        <f t="shared" si="144"/>
        <v>-6.8569319543849785</v>
      </c>
      <c r="AQ206" s="68">
        <f t="shared" si="144"/>
        <v>-6.8569319543849785</v>
      </c>
      <c r="AR206" s="68">
        <f t="shared" si="144"/>
        <v>-6.8569319543848906</v>
      </c>
      <c r="AS206" s="68">
        <f t="shared" si="144"/>
        <v>-6.8569319542403067</v>
      </c>
      <c r="AT206" s="68">
        <f t="shared" si="144"/>
        <v>-6.8569317161106502</v>
      </c>
      <c r="AU206" s="68">
        <f t="shared" si="117"/>
        <v>-6.8565395650760594</v>
      </c>
    </row>
    <row r="207" spans="1:64" ht="12.95" customHeight="1">
      <c r="A207" s="95" t="s">
        <v>2704</v>
      </c>
      <c r="B207" s="29" t="s">
        <v>2053</v>
      </c>
      <c r="C207" s="95">
        <v>33156.42</v>
      </c>
      <c r="D207" s="95" t="s">
        <v>2084</v>
      </c>
      <c r="E207" s="12">
        <f t="shared" si="102"/>
        <v>6762.9686033369708</v>
      </c>
      <c r="F207">
        <f t="shared" si="103"/>
        <v>6763</v>
      </c>
      <c r="G207">
        <f t="shared" si="123"/>
        <v>-4.2614000005414709E-2</v>
      </c>
      <c r="H207">
        <f t="shared" si="124"/>
        <v>-4.2614000005414709E-2</v>
      </c>
      <c r="O207">
        <f t="shared" ca="1" si="127"/>
        <v>-5.7713372035215676E-2</v>
      </c>
      <c r="P207">
        <f t="shared" si="104"/>
        <v>-3.9612940881677834E-2</v>
      </c>
      <c r="Q207" s="2">
        <f t="shared" si="119"/>
        <v>18137.919999999998</v>
      </c>
      <c r="S207" s="114">
        <f t="shared" si="125"/>
        <v>0.2</v>
      </c>
      <c r="Z207">
        <f t="shared" si="105"/>
        <v>6763</v>
      </c>
      <c r="AA207" s="68">
        <f t="shared" si="106"/>
        <v>-5.6023598160302182E-2</v>
      </c>
      <c r="AB207" s="68">
        <f t="shared" si="107"/>
        <v>-2.6203342726790362E-2</v>
      </c>
      <c r="AC207" s="68">
        <f t="shared" si="108"/>
        <v>1.3409598154887473E-2</v>
      </c>
      <c r="AD207" s="68"/>
      <c r="AE207" s="68">
        <f t="shared" si="109"/>
        <v>3.5963464535112302E-5</v>
      </c>
      <c r="AF207">
        <f t="shared" si="110"/>
        <v>-3.0010591237368753E-3</v>
      </c>
      <c r="AG207" s="92"/>
      <c r="AH207">
        <f t="shared" si="111"/>
        <v>-1.6410657278624348E-2</v>
      </c>
      <c r="AI207">
        <f t="shared" si="112"/>
        <v>1.0006077606466175</v>
      </c>
      <c r="AJ207">
        <f t="shared" si="113"/>
        <v>-0.7362968350748117</v>
      </c>
      <c r="AK207">
        <f t="shared" si="114"/>
        <v>-3.9146242332764212E-4</v>
      </c>
      <c r="AL207">
        <f t="shared" si="115"/>
        <v>-0.57222081355502574</v>
      </c>
      <c r="AM207">
        <f t="shared" si="116"/>
        <v>-0.294181714013938</v>
      </c>
      <c r="AN207" s="68">
        <f t="shared" si="144"/>
        <v>-6.8550147771867538</v>
      </c>
      <c r="AO207" s="68">
        <f t="shared" si="144"/>
        <v>-6.8550147771867538</v>
      </c>
      <c r="AP207" s="68">
        <f t="shared" si="144"/>
        <v>-6.8550147771867538</v>
      </c>
      <c r="AQ207" s="68">
        <f t="shared" si="144"/>
        <v>-6.8550147771867538</v>
      </c>
      <c r="AR207" s="68">
        <f t="shared" si="144"/>
        <v>-6.8550147771866659</v>
      </c>
      <c r="AS207" s="68">
        <f t="shared" si="144"/>
        <v>-6.8550147770421548</v>
      </c>
      <c r="AT207" s="68">
        <f t="shared" si="144"/>
        <v>-6.8550145393260191</v>
      </c>
      <c r="AU207" s="68">
        <f t="shared" si="117"/>
        <v>-6.8546235526366042</v>
      </c>
    </row>
    <row r="208" spans="1:64" ht="12.95" customHeight="1">
      <c r="A208" s="95" t="s">
        <v>2700</v>
      </c>
      <c r="B208" s="29" t="s">
        <v>2053</v>
      </c>
      <c r="C208" s="95">
        <v>33156.427000000003</v>
      </c>
      <c r="D208" s="95" t="s">
        <v>2084</v>
      </c>
      <c r="E208" s="12">
        <f t="shared" si="102"/>
        <v>6762.9737607181451</v>
      </c>
      <c r="F208">
        <f t="shared" si="103"/>
        <v>6763</v>
      </c>
      <c r="G208">
        <f t="shared" si="123"/>
        <v>-3.5614000000350643E-2</v>
      </c>
      <c r="H208">
        <f t="shared" si="124"/>
        <v>-3.5614000000350643E-2</v>
      </c>
      <c r="O208">
        <f t="shared" ca="1" si="127"/>
        <v>-5.7713372035215676E-2</v>
      </c>
      <c r="P208">
        <f t="shared" si="104"/>
        <v>-3.9612940881677834E-2</v>
      </c>
      <c r="Q208" s="2">
        <f t="shared" si="119"/>
        <v>18137.927000000003</v>
      </c>
      <c r="S208" s="114">
        <f t="shared" si="125"/>
        <v>0.2</v>
      </c>
      <c r="Z208">
        <f t="shared" si="105"/>
        <v>6763</v>
      </c>
      <c r="AA208" s="68">
        <f t="shared" si="106"/>
        <v>-5.6023598160302182E-2</v>
      </c>
      <c r="AB208" s="68">
        <f t="shared" si="107"/>
        <v>-1.9203342721726295E-2</v>
      </c>
      <c r="AC208" s="68">
        <f t="shared" si="108"/>
        <v>2.0409598159951539E-2</v>
      </c>
      <c r="AD208" s="68"/>
      <c r="AE208" s="68">
        <f t="shared" si="109"/>
        <v>8.3310339410139453E-5</v>
      </c>
      <c r="AF208">
        <f t="shared" si="110"/>
        <v>3.9989408813271912E-3</v>
      </c>
      <c r="AG208" s="92"/>
      <c r="AH208">
        <f t="shared" si="111"/>
        <v>-1.6410657278624348E-2</v>
      </c>
      <c r="AI208">
        <f t="shared" si="112"/>
        <v>1.0006077606466175</v>
      </c>
      <c r="AJ208">
        <f t="shared" si="113"/>
        <v>-0.7362968350748117</v>
      </c>
      <c r="AK208">
        <f t="shared" si="114"/>
        <v>-3.9146242332764212E-4</v>
      </c>
      <c r="AL208">
        <f t="shared" si="115"/>
        <v>-0.57222081355502574</v>
      </c>
      <c r="AM208">
        <f t="shared" si="116"/>
        <v>-0.294181714013938</v>
      </c>
      <c r="AN208" s="68">
        <f t="shared" si="144"/>
        <v>-6.8550147771867538</v>
      </c>
      <c r="AO208" s="68">
        <f t="shared" si="144"/>
        <v>-6.8550147771867538</v>
      </c>
      <c r="AP208" s="68">
        <f t="shared" si="144"/>
        <v>-6.8550147771867538</v>
      </c>
      <c r="AQ208" s="68">
        <f t="shared" si="144"/>
        <v>-6.8550147771867538</v>
      </c>
      <c r="AR208" s="68">
        <f t="shared" si="144"/>
        <v>-6.8550147771866659</v>
      </c>
      <c r="AS208" s="68">
        <f t="shared" si="144"/>
        <v>-6.8550147770421548</v>
      </c>
      <c r="AT208" s="68">
        <f t="shared" si="144"/>
        <v>-6.8550145393260191</v>
      </c>
      <c r="AU208" s="68">
        <f t="shared" si="117"/>
        <v>-6.8546235526366042</v>
      </c>
    </row>
    <row r="209" spans="1:47" ht="12.95" customHeight="1">
      <c r="A209" s="95" t="s">
        <v>2704</v>
      </c>
      <c r="B209" s="29" t="s">
        <v>2053</v>
      </c>
      <c r="C209" s="95">
        <v>33171.347999999998</v>
      </c>
      <c r="D209" s="95" t="s">
        <v>2084</v>
      </c>
      <c r="E209" s="12">
        <f t="shared" si="102"/>
        <v>6773.967087066907</v>
      </c>
      <c r="F209">
        <f t="shared" si="103"/>
        <v>6774</v>
      </c>
      <c r="G209">
        <f t="shared" si="123"/>
        <v>-4.4672000003629364E-2</v>
      </c>
      <c r="H209">
        <f t="shared" si="124"/>
        <v>-4.4672000003629364E-2</v>
      </c>
      <c r="O209">
        <f t="shared" ca="1" si="127"/>
        <v>-5.7637757938306305E-2</v>
      </c>
      <c r="P209">
        <f t="shared" si="104"/>
        <v>-3.9614305390525378E-2</v>
      </c>
      <c r="Q209" s="2">
        <f t="shared" si="119"/>
        <v>18152.847999999998</v>
      </c>
      <c r="S209" s="114">
        <f t="shared" si="125"/>
        <v>0.2</v>
      </c>
      <c r="Z209">
        <f t="shared" si="105"/>
        <v>6774</v>
      </c>
      <c r="AA209" s="68">
        <f t="shared" si="106"/>
        <v>-5.6130490467307725E-2</v>
      </c>
      <c r="AB209" s="68">
        <f t="shared" si="107"/>
        <v>-2.8155814926847017E-2</v>
      </c>
      <c r="AC209" s="68">
        <f t="shared" si="108"/>
        <v>1.1458490463678361E-2</v>
      </c>
      <c r="AD209" s="68"/>
      <c r="AE209" s="68">
        <f t="shared" si="109"/>
        <v>2.625940074124159E-5</v>
      </c>
      <c r="AF209">
        <f t="shared" si="110"/>
        <v>-5.0576946131039857E-3</v>
      </c>
      <c r="AG209" s="92"/>
      <c r="AH209">
        <f t="shared" si="111"/>
        <v>-1.6516185076782347E-2</v>
      </c>
      <c r="AI209">
        <f t="shared" si="112"/>
        <v>1.0006104991145544</v>
      </c>
      <c r="AJ209">
        <f t="shared" si="113"/>
        <v>-0.7410381617589028</v>
      </c>
      <c r="AK209">
        <f t="shared" si="114"/>
        <v>-3.8717781907419594E-4</v>
      </c>
      <c r="AL209">
        <f t="shared" si="115"/>
        <v>-0.56518686771781568</v>
      </c>
      <c r="AM209">
        <f t="shared" si="116"/>
        <v>-0.29036430598924839</v>
      </c>
      <c r="AN209" s="68">
        <f t="shared" si="144"/>
        <v>-6.8479851151823974</v>
      </c>
      <c r="AO209" s="68">
        <f t="shared" si="144"/>
        <v>-6.8479851151823974</v>
      </c>
      <c r="AP209" s="68">
        <f t="shared" si="144"/>
        <v>-6.8479851151823974</v>
      </c>
      <c r="AQ209" s="68">
        <f t="shared" si="144"/>
        <v>-6.8479851151823974</v>
      </c>
      <c r="AR209" s="68">
        <f t="shared" si="144"/>
        <v>-6.8479851151823095</v>
      </c>
      <c r="AS209" s="68">
        <f t="shared" si="144"/>
        <v>-6.8479851150380924</v>
      </c>
      <c r="AT209" s="68">
        <f t="shared" si="144"/>
        <v>-6.8479848788680293</v>
      </c>
      <c r="AU209" s="68">
        <f t="shared" si="117"/>
        <v>-6.8475981736919334</v>
      </c>
    </row>
    <row r="210" spans="1:47" ht="12.95" customHeight="1">
      <c r="A210" s="95" t="s">
        <v>2685</v>
      </c>
      <c r="B210" s="29" t="s">
        <v>2053</v>
      </c>
      <c r="C210" s="95">
        <v>33180.847000000002</v>
      </c>
      <c r="D210" s="95" t="s">
        <v>2084</v>
      </c>
      <c r="E210" s="12">
        <f t="shared" si="102"/>
        <v>6780.9656533149446</v>
      </c>
      <c r="F210">
        <f t="shared" si="103"/>
        <v>6781</v>
      </c>
      <c r="G210">
        <f t="shared" si="123"/>
        <v>-4.6618000000307802E-2</v>
      </c>
      <c r="H210">
        <f t="shared" ref="H210:H215" si="145">$G210</f>
        <v>-4.6618000000307802E-2</v>
      </c>
      <c r="O210">
        <f t="shared" ca="1" si="127"/>
        <v>-5.7589639876636706E-2</v>
      </c>
      <c r="P210">
        <f t="shared" si="104"/>
        <v>-3.9615083001484606E-2</v>
      </c>
      <c r="Q210" s="2">
        <f t="shared" si="119"/>
        <v>18162.347000000002</v>
      </c>
      <c r="S210" s="114">
        <f t="shared" ref="S210:S215" si="146">S$14</f>
        <v>0.2</v>
      </c>
      <c r="Z210">
        <f t="shared" si="105"/>
        <v>6781</v>
      </c>
      <c r="AA210" s="68">
        <f t="shared" si="106"/>
        <v>-5.6197997663187768E-2</v>
      </c>
      <c r="AB210" s="68">
        <f t="shared" si="107"/>
        <v>-3.0035085338604644E-2</v>
      </c>
      <c r="AC210" s="68">
        <f t="shared" si="108"/>
        <v>9.5799976628799625E-3</v>
      </c>
      <c r="AD210" s="68"/>
      <c r="AE210" s="68">
        <f t="shared" si="109"/>
        <v>1.8355271044157126E-5</v>
      </c>
      <c r="AF210">
        <f t="shared" si="110"/>
        <v>-7.0029169988231957E-3</v>
      </c>
      <c r="AG210" s="92"/>
      <c r="AH210">
        <f t="shared" si="111"/>
        <v>-1.6582914661703158E-2</v>
      </c>
      <c r="AI210">
        <f t="shared" si="112"/>
        <v>1.0006122260654726</v>
      </c>
      <c r="AJ210">
        <f t="shared" si="113"/>
        <v>-0.74403630832788559</v>
      </c>
      <c r="AK210">
        <f t="shared" si="114"/>
        <v>-3.8444125326300314E-4</v>
      </c>
      <c r="AL210">
        <f t="shared" si="115"/>
        <v>-0.56071070040446813</v>
      </c>
      <c r="AM210">
        <f t="shared" si="116"/>
        <v>-0.28793909829380665</v>
      </c>
      <c r="AN210" s="68">
        <f t="shared" si="144"/>
        <v>-6.8435116839317889</v>
      </c>
      <c r="AO210" s="68">
        <f t="shared" si="144"/>
        <v>-6.8435116839317889</v>
      </c>
      <c r="AP210" s="68">
        <f t="shared" si="144"/>
        <v>-6.8435116839317889</v>
      </c>
      <c r="AQ210" s="68">
        <f t="shared" si="144"/>
        <v>-6.8435116839317889</v>
      </c>
      <c r="AR210" s="68">
        <f t="shared" si="144"/>
        <v>-6.843511683931701</v>
      </c>
      <c r="AS210" s="68">
        <f t="shared" si="144"/>
        <v>-6.8435116837876944</v>
      </c>
      <c r="AT210" s="68">
        <f t="shared" si="144"/>
        <v>-6.8435114486258026</v>
      </c>
      <c r="AU210" s="68">
        <f t="shared" si="117"/>
        <v>-6.8431274779998699</v>
      </c>
    </row>
    <row r="211" spans="1:47" ht="12.95" customHeight="1">
      <c r="A211" s="95" t="s">
        <v>2694</v>
      </c>
      <c r="B211" s="29" t="s">
        <v>2053</v>
      </c>
      <c r="C211" s="95">
        <v>33186.275999999998</v>
      </c>
      <c r="D211" s="95" t="s">
        <v>2084</v>
      </c>
      <c r="E211" s="12">
        <f t="shared" si="102"/>
        <v>6784.9655707968432</v>
      </c>
      <c r="F211">
        <f t="shared" si="103"/>
        <v>6785</v>
      </c>
      <c r="G211">
        <f t="shared" si="123"/>
        <v>-4.6730000001844019E-2</v>
      </c>
      <c r="H211">
        <f t="shared" si="145"/>
        <v>-4.6730000001844019E-2</v>
      </c>
      <c r="O211">
        <f t="shared" ca="1" si="127"/>
        <v>-5.7562143841396934E-2</v>
      </c>
      <c r="P211">
        <f t="shared" si="104"/>
        <v>-3.96154956731E-2</v>
      </c>
      <c r="Q211" s="2">
        <f t="shared" si="119"/>
        <v>18167.775999999998</v>
      </c>
      <c r="S211" s="114">
        <f t="shared" si="146"/>
        <v>0.2</v>
      </c>
      <c r="Z211">
        <f t="shared" si="105"/>
        <v>6785</v>
      </c>
      <c r="AA211" s="68">
        <f t="shared" si="106"/>
        <v>-5.6236392669037905E-2</v>
      </c>
      <c r="AB211" s="68">
        <f t="shared" si="107"/>
        <v>-3.0109103005906111E-2</v>
      </c>
      <c r="AC211" s="68">
        <f t="shared" si="108"/>
        <v>9.5063926671938893E-3</v>
      </c>
      <c r="AD211" s="68"/>
      <c r="AE211" s="68">
        <f t="shared" si="109"/>
        <v>1.8074300308575537E-5</v>
      </c>
      <c r="AF211">
        <f t="shared" si="110"/>
        <v>-7.1145043287440188E-3</v>
      </c>
      <c r="AG211" s="92"/>
      <c r="AH211">
        <f t="shared" si="111"/>
        <v>-1.6620896995937908E-2</v>
      </c>
      <c r="AI211">
        <f t="shared" si="112"/>
        <v>1.0006132073919807</v>
      </c>
      <c r="AJ211">
        <f t="shared" si="113"/>
        <v>-0.74574285020749997</v>
      </c>
      <c r="AK211">
        <f t="shared" si="114"/>
        <v>-3.8287403525829336E-4</v>
      </c>
      <c r="AL211">
        <f t="shared" si="115"/>
        <v>-0.55815288359160586</v>
      </c>
      <c r="AM211">
        <f t="shared" si="116"/>
        <v>-0.28655466602633534</v>
      </c>
      <c r="AN211" s="68">
        <f t="shared" ref="AN211:AT220" si="147">$AU211+$AB$7*SIN(AO211)</f>
        <v>-6.8409554340452265</v>
      </c>
      <c r="AO211" s="68">
        <f t="shared" si="147"/>
        <v>-6.8409554340452265</v>
      </c>
      <c r="AP211" s="68">
        <f t="shared" si="147"/>
        <v>-6.8409554340452265</v>
      </c>
      <c r="AQ211" s="68">
        <f t="shared" si="147"/>
        <v>-6.8409554340452265</v>
      </c>
      <c r="AR211" s="68">
        <f t="shared" si="147"/>
        <v>-6.8409554340451386</v>
      </c>
      <c r="AS211" s="68">
        <f t="shared" si="147"/>
        <v>-6.8409554339012599</v>
      </c>
      <c r="AT211" s="68">
        <f t="shared" si="147"/>
        <v>-6.8409551993239175</v>
      </c>
      <c r="AU211" s="68">
        <f t="shared" si="117"/>
        <v>-6.8405727947472625</v>
      </c>
    </row>
    <row r="212" spans="1:47" ht="12.95" customHeight="1">
      <c r="A212" s="95" t="s">
        <v>2704</v>
      </c>
      <c r="B212" s="29" t="s">
        <v>2053</v>
      </c>
      <c r="C212" s="95">
        <v>33190.347000000002</v>
      </c>
      <c r="D212" s="95" t="s">
        <v>2084</v>
      </c>
      <c r="E212" s="12">
        <f t="shared" si="102"/>
        <v>6787.9649563317171</v>
      </c>
      <c r="F212">
        <f t="shared" si="103"/>
        <v>6788</v>
      </c>
      <c r="G212">
        <f t="shared" si="123"/>
        <v>-4.7564000000420492E-2</v>
      </c>
      <c r="H212">
        <f t="shared" si="145"/>
        <v>-4.7564000000420492E-2</v>
      </c>
      <c r="O212">
        <f t="shared" ca="1" si="127"/>
        <v>-5.7541521814967106E-2</v>
      </c>
      <c r="P212">
        <f t="shared" si="104"/>
        <v>-3.9615790058002739E-2</v>
      </c>
      <c r="Q212" s="2">
        <f t="shared" si="119"/>
        <v>18171.847000000002</v>
      </c>
      <c r="S212" s="114">
        <f t="shared" si="146"/>
        <v>0.2</v>
      </c>
      <c r="Z212">
        <f t="shared" si="105"/>
        <v>6788</v>
      </c>
      <c r="AA212" s="68">
        <f t="shared" si="106"/>
        <v>-5.6265102568640923E-2</v>
      </c>
      <c r="AB212" s="68">
        <f t="shared" si="107"/>
        <v>-3.0914687489782308E-2</v>
      </c>
      <c r="AC212" s="68">
        <f t="shared" si="108"/>
        <v>8.7011025682204313E-3</v>
      </c>
      <c r="AD212" s="68"/>
      <c r="AE212" s="68">
        <f t="shared" si="109"/>
        <v>1.5141837180538438E-5</v>
      </c>
      <c r="AF212">
        <f t="shared" si="110"/>
        <v>-7.9482099424177527E-3</v>
      </c>
      <c r="AG212" s="92"/>
      <c r="AH212">
        <f t="shared" si="111"/>
        <v>-1.6649312510638184E-2</v>
      </c>
      <c r="AI212">
        <f t="shared" si="112"/>
        <v>1.0006139407556816</v>
      </c>
      <c r="AJ212">
        <f t="shared" si="113"/>
        <v>-0.74701955759064675</v>
      </c>
      <c r="AK212">
        <f t="shared" si="114"/>
        <v>-3.8169697531911887E-4</v>
      </c>
      <c r="AL212">
        <f t="shared" si="115"/>
        <v>-0.55623451769513388</v>
      </c>
      <c r="AM212">
        <f t="shared" si="116"/>
        <v>-0.28551700602687324</v>
      </c>
      <c r="AN212" s="68">
        <f t="shared" si="147"/>
        <v>-6.8390382449878997</v>
      </c>
      <c r="AO212" s="68">
        <f t="shared" si="147"/>
        <v>-6.8390382449878997</v>
      </c>
      <c r="AP212" s="68">
        <f t="shared" si="147"/>
        <v>-6.8390382449878997</v>
      </c>
      <c r="AQ212" s="68">
        <f t="shared" si="147"/>
        <v>-6.8390382449878997</v>
      </c>
      <c r="AR212" s="68">
        <f t="shared" si="147"/>
        <v>-6.8390382449878118</v>
      </c>
      <c r="AS212" s="68">
        <f t="shared" si="147"/>
        <v>-6.8390382448440326</v>
      </c>
      <c r="AT212" s="68">
        <f t="shared" si="147"/>
        <v>-6.8390380107091229</v>
      </c>
      <c r="AU212" s="68">
        <f t="shared" si="117"/>
        <v>-6.8386567823078073</v>
      </c>
    </row>
    <row r="213" spans="1:47" ht="12.95" customHeight="1">
      <c r="A213" s="95" t="s">
        <v>2685</v>
      </c>
      <c r="B213" s="29" t="s">
        <v>2053</v>
      </c>
      <c r="C213" s="95">
        <v>33206.635000000002</v>
      </c>
      <c r="D213" s="95" t="s">
        <v>2084</v>
      </c>
      <c r="E213" s="12">
        <f t="shared" ref="E213:E276" si="148">+(C213-C$7)/C$8</f>
        <v>6799.9654455461605</v>
      </c>
      <c r="F213">
        <f t="shared" ref="F213:F276" si="149">ROUND(2*E213,0)/2</f>
        <v>6800</v>
      </c>
      <c r="G213">
        <f t="shared" si="123"/>
        <v>-4.6900000001187436E-2</v>
      </c>
      <c r="H213">
        <f t="shared" si="145"/>
        <v>-4.6900000001187436E-2</v>
      </c>
      <c r="O213">
        <f t="shared" ca="1" si="127"/>
        <v>-5.7459033709247792E-2</v>
      </c>
      <c r="P213">
        <f t="shared" ref="P213:P276" si="150">+D$11+D$12*F213+D$13*F213^2</f>
        <v>-3.9616838007823903E-2</v>
      </c>
      <c r="Q213" s="2">
        <f t="shared" si="119"/>
        <v>18188.135000000002</v>
      </c>
      <c r="S213" s="114">
        <f t="shared" si="146"/>
        <v>0.2</v>
      </c>
      <c r="Z213">
        <f t="shared" ref="Z213:Z276" si="151">F213</f>
        <v>6800</v>
      </c>
      <c r="AA213" s="68">
        <f t="shared" ref="AA213:AA276" si="152">AB$3+AB$4*Z213+AB$5*Z213^2+AH213</f>
        <v>-5.6379199777224547E-2</v>
      </c>
      <c r="AB213" s="68">
        <f t="shared" ref="AB213:AB276" si="153">G213-AH213</f>
        <v>-3.0137638231786792E-2</v>
      </c>
      <c r="AC213" s="68">
        <f t="shared" ref="AC213:AC276" si="154">+G213-P213-AH213</f>
        <v>9.4791997760371102E-3</v>
      </c>
      <c r="AD213" s="68"/>
      <c r="AE213" s="68">
        <f t="shared" ref="AE213:AE276" si="155">+(G213-AA213)^2*S213</f>
        <v>1.7971045678804399E-5</v>
      </c>
      <c r="AF213">
        <f t="shared" ref="AF213:AF276" si="156">G213-P213</f>
        <v>-7.2831619933635336E-3</v>
      </c>
      <c r="AG213" s="92"/>
      <c r="AH213">
        <f t="shared" ref="AH213:AH276" si="157">$AB$6*($AB$11/AI213*AJ213+$AB$12)</f>
        <v>-1.6762361769400644E-2</v>
      </c>
      <c r="AI213">
        <f t="shared" ref="AI213:AI276" si="158">1+$AB$7*COS(AL213)</f>
        <v>1.0006168516003759</v>
      </c>
      <c r="AJ213">
        <f t="shared" ref="AJ213:AJ276" si="159">SIN(AL213+RADIANS($AB$9))</f>
        <v>-0.75209886747213428</v>
      </c>
      <c r="AK213">
        <f t="shared" ref="AK213:AK276" si="160">$AB$7*SIN(AL213)</f>
        <v>-3.7697471475963042E-4</v>
      </c>
      <c r="AL213">
        <f t="shared" ref="AL213:AL276" si="161">2*ATAN(AM213)</f>
        <v>-0.5485610261192515</v>
      </c>
      <c r="AM213">
        <f t="shared" ref="AM213:AM276" si="162">SQRT((1+$AB$7)/(1-$AB$7))*TAN(AN213/2)</f>
        <v>-0.28137200919632777</v>
      </c>
      <c r="AN213" s="68">
        <f t="shared" si="147"/>
        <v>-6.8313694747721945</v>
      </c>
      <c r="AO213" s="68">
        <f t="shared" si="147"/>
        <v>-6.8313694747721945</v>
      </c>
      <c r="AP213" s="68">
        <f t="shared" si="147"/>
        <v>-6.8313694747721945</v>
      </c>
      <c r="AQ213" s="68">
        <f t="shared" si="147"/>
        <v>-6.8313694747721945</v>
      </c>
      <c r="AR213" s="68">
        <f t="shared" si="147"/>
        <v>-6.8313694747721065</v>
      </c>
      <c r="AS213" s="68">
        <f t="shared" si="147"/>
        <v>-6.8313694746287599</v>
      </c>
      <c r="AT213" s="68">
        <f t="shared" si="147"/>
        <v>-6.8313692422979155</v>
      </c>
      <c r="AU213" s="68">
        <f t="shared" ref="AU213:AU276" si="163">RADIANS($AB$9)+$AB$18*(F213-AB$15)</f>
        <v>-6.8309927325499844</v>
      </c>
    </row>
    <row r="214" spans="1:47" ht="12.95" customHeight="1">
      <c r="A214" s="95" t="s">
        <v>2694</v>
      </c>
      <c r="B214" s="29" t="s">
        <v>2053</v>
      </c>
      <c r="C214" s="95">
        <v>33209.349000000002</v>
      </c>
      <c r="D214" s="95" t="s">
        <v>2084</v>
      </c>
      <c r="E214" s="12">
        <f t="shared" si="148"/>
        <v>6801.9650359027419</v>
      </c>
      <c r="F214">
        <f t="shared" si="149"/>
        <v>6802</v>
      </c>
      <c r="G214">
        <f t="shared" si="123"/>
        <v>-4.7456000000238419E-2</v>
      </c>
      <c r="H214">
        <f t="shared" si="145"/>
        <v>-4.7456000000238419E-2</v>
      </c>
      <c r="O214">
        <f t="shared" ca="1" si="127"/>
        <v>-5.7445285691627906E-2</v>
      </c>
      <c r="P214">
        <f t="shared" si="150"/>
        <v>-3.9616992507715686E-2</v>
      </c>
      <c r="Q214" s="2">
        <f t="shared" si="119"/>
        <v>18190.849000000002</v>
      </c>
      <c r="S214" s="114">
        <f t="shared" si="146"/>
        <v>0.2</v>
      </c>
      <c r="Z214">
        <f t="shared" si="151"/>
        <v>6802</v>
      </c>
      <c r="AA214" s="68">
        <f t="shared" si="152"/>
        <v>-5.6398100189923341E-2</v>
      </c>
      <c r="AB214" s="68">
        <f t="shared" si="153"/>
        <v>-3.0674892318030764E-2</v>
      </c>
      <c r="AC214" s="68">
        <f t="shared" si="154"/>
        <v>8.942100189684922E-3</v>
      </c>
      <c r="AD214" s="68"/>
      <c r="AE214" s="68">
        <f t="shared" si="155"/>
        <v>1.5992231160472625E-5</v>
      </c>
      <c r="AF214">
        <f t="shared" si="156"/>
        <v>-7.8390074925227329E-3</v>
      </c>
      <c r="AG214" s="92"/>
      <c r="AH214">
        <f t="shared" si="157"/>
        <v>-1.6781107682207655E-2</v>
      </c>
      <c r="AI214">
        <f t="shared" si="158"/>
        <v>1.0006173332161206</v>
      </c>
      <c r="AJ214">
        <f t="shared" si="159"/>
        <v>-0.752941124498681</v>
      </c>
      <c r="AK214">
        <f t="shared" si="160"/>
        <v>-3.7618550308159962E-4</v>
      </c>
      <c r="AL214">
        <f t="shared" si="161"/>
        <v>-0.54728210652810116</v>
      </c>
      <c r="AM214">
        <f t="shared" si="162"/>
        <v>-0.28068204728411467</v>
      </c>
      <c r="AN214" s="68">
        <f t="shared" si="147"/>
        <v>-6.8300913442399915</v>
      </c>
      <c r="AO214" s="68">
        <f t="shared" si="147"/>
        <v>-6.8300913442399915</v>
      </c>
      <c r="AP214" s="68">
        <f t="shared" si="147"/>
        <v>-6.8300913442399915</v>
      </c>
      <c r="AQ214" s="68">
        <f t="shared" si="147"/>
        <v>-6.8300913442399915</v>
      </c>
      <c r="AR214" s="68">
        <f t="shared" si="147"/>
        <v>-6.8300913442399036</v>
      </c>
      <c r="AS214" s="68">
        <f t="shared" si="147"/>
        <v>-6.8300913440966342</v>
      </c>
      <c r="AT214" s="68">
        <f t="shared" si="147"/>
        <v>-6.8300911120717878</v>
      </c>
      <c r="AU214" s="68">
        <f t="shared" si="163"/>
        <v>-6.8297153909236803</v>
      </c>
    </row>
    <row r="215" spans="1:47" ht="12.95" customHeight="1">
      <c r="A215" s="95" t="s">
        <v>2704</v>
      </c>
      <c r="B215" s="29" t="s">
        <v>2053</v>
      </c>
      <c r="C215" s="95">
        <v>33209.35</v>
      </c>
      <c r="D215" s="95" t="s">
        <v>2084</v>
      </c>
      <c r="E215" s="12">
        <f t="shared" si="148"/>
        <v>6801.9657726714777</v>
      </c>
      <c r="F215">
        <f t="shared" si="149"/>
        <v>6802</v>
      </c>
      <c r="G215">
        <f t="shared" si="123"/>
        <v>-4.6456000003672671E-2</v>
      </c>
      <c r="H215">
        <f t="shared" si="145"/>
        <v>-4.6456000003672671E-2</v>
      </c>
      <c r="O215">
        <f t="shared" ca="1" si="127"/>
        <v>-5.7445285691627906E-2</v>
      </c>
      <c r="P215">
        <f t="shared" si="150"/>
        <v>-3.9616992507715686E-2</v>
      </c>
      <c r="Q215" s="2">
        <f t="shared" si="119"/>
        <v>18190.849999999999</v>
      </c>
      <c r="S215" s="114">
        <f t="shared" si="146"/>
        <v>0.2</v>
      </c>
      <c r="Z215">
        <f t="shared" si="151"/>
        <v>6802</v>
      </c>
      <c r="AA215" s="68">
        <f t="shared" si="152"/>
        <v>-5.6398100189923341E-2</v>
      </c>
      <c r="AB215" s="68">
        <f t="shared" si="153"/>
        <v>-2.9674892321465016E-2</v>
      </c>
      <c r="AC215" s="68">
        <f t="shared" si="154"/>
        <v>9.94210018625067E-3</v>
      </c>
      <c r="AD215" s="68"/>
      <c r="AE215" s="68">
        <f t="shared" si="155"/>
        <v>1.9769071222689123E-5</v>
      </c>
      <c r="AF215">
        <f t="shared" si="156"/>
        <v>-6.8390074959569849E-3</v>
      </c>
      <c r="AG215" s="92"/>
      <c r="AH215">
        <f t="shared" si="157"/>
        <v>-1.6781107682207655E-2</v>
      </c>
      <c r="AI215">
        <f t="shared" si="158"/>
        <v>1.0006173332161206</v>
      </c>
      <c r="AJ215">
        <f t="shared" si="159"/>
        <v>-0.752941124498681</v>
      </c>
      <c r="AK215">
        <f t="shared" si="160"/>
        <v>-3.7618550308159962E-4</v>
      </c>
      <c r="AL215">
        <f t="shared" si="161"/>
        <v>-0.54728210652810116</v>
      </c>
      <c r="AM215">
        <f t="shared" si="162"/>
        <v>-0.28068204728411467</v>
      </c>
      <c r="AN215" s="68">
        <f t="shared" si="147"/>
        <v>-6.8300913442399915</v>
      </c>
      <c r="AO215" s="68">
        <f t="shared" si="147"/>
        <v>-6.8300913442399915</v>
      </c>
      <c r="AP215" s="68">
        <f t="shared" si="147"/>
        <v>-6.8300913442399915</v>
      </c>
      <c r="AQ215" s="68">
        <f t="shared" si="147"/>
        <v>-6.8300913442399915</v>
      </c>
      <c r="AR215" s="68">
        <f t="shared" si="147"/>
        <v>-6.8300913442399036</v>
      </c>
      <c r="AS215" s="68">
        <f t="shared" si="147"/>
        <v>-6.8300913440966342</v>
      </c>
      <c r="AT215" s="68">
        <f t="shared" si="147"/>
        <v>-6.8300911120717878</v>
      </c>
      <c r="AU215" s="68">
        <f t="shared" si="163"/>
        <v>-6.8297153909236803</v>
      </c>
    </row>
    <row r="216" spans="1:47" ht="12.95" customHeight="1">
      <c r="A216" s="49" t="s">
        <v>2124</v>
      </c>
      <c r="B216" s="50" t="s">
        <v>2053</v>
      </c>
      <c r="C216" s="49">
        <v>33231.741499999996</v>
      </c>
      <c r="D216" s="49" t="s">
        <v>2125</v>
      </c>
      <c r="E216">
        <f t="shared" si="148"/>
        <v>6818.4631298820104</v>
      </c>
      <c r="F216">
        <f t="shared" si="149"/>
        <v>6818.5</v>
      </c>
      <c r="G216">
        <f t="shared" si="123"/>
        <v>-5.0043000002915505E-2</v>
      </c>
      <c r="J216">
        <f>$G216</f>
        <v>-5.0043000002915505E-2</v>
      </c>
      <c r="O216">
        <f t="shared" ca="1" si="127"/>
        <v>-5.7331864546263857E-2</v>
      </c>
      <c r="P216">
        <f t="shared" si="150"/>
        <v>-3.9618047369137745E-2</v>
      </c>
      <c r="Q216" s="2">
        <f t="shared" si="119"/>
        <v>18213.241499999996</v>
      </c>
      <c r="S216" s="91">
        <f>S$16</f>
        <v>1</v>
      </c>
      <c r="Z216">
        <f t="shared" si="151"/>
        <v>6818.5</v>
      </c>
      <c r="AA216" s="68">
        <f t="shared" si="152"/>
        <v>-5.655276034452815E-2</v>
      </c>
      <c r="AB216" s="68">
        <f t="shared" si="153"/>
        <v>-3.3108287027525107E-2</v>
      </c>
      <c r="AC216" s="68">
        <f t="shared" si="154"/>
        <v>6.5097603416126408E-3</v>
      </c>
      <c r="AD216" s="68"/>
      <c r="AE216" s="68">
        <f t="shared" si="155"/>
        <v>4.2376979705232768E-5</v>
      </c>
      <c r="AF216">
        <f t="shared" si="156"/>
        <v>-1.0424952633777761E-2</v>
      </c>
      <c r="AG216" s="92"/>
      <c r="AH216">
        <f t="shared" si="157"/>
        <v>-1.6934712975390401E-2</v>
      </c>
      <c r="AI216">
        <f t="shared" si="158"/>
        <v>1.0006212679634416</v>
      </c>
      <c r="AJ216">
        <f t="shared" si="159"/>
        <v>-0.75984265793350281</v>
      </c>
      <c r="AK216">
        <f t="shared" si="160"/>
        <v>-3.696511193758036E-4</v>
      </c>
      <c r="AL216">
        <f t="shared" si="161"/>
        <v>-0.53673097321301544</v>
      </c>
      <c r="AM216">
        <f t="shared" si="162"/>
        <v>-0.27499922092561396</v>
      </c>
      <c r="AN216" s="68">
        <f t="shared" si="147"/>
        <v>-6.8195467440197062</v>
      </c>
      <c r="AO216" s="68">
        <f t="shared" si="147"/>
        <v>-6.8195467440197062</v>
      </c>
      <c r="AP216" s="68">
        <f t="shared" si="147"/>
        <v>-6.8195467440197062</v>
      </c>
      <c r="AQ216" s="68">
        <f t="shared" si="147"/>
        <v>-6.8195467440197062</v>
      </c>
      <c r="AR216" s="68">
        <f t="shared" si="147"/>
        <v>-6.8195467440196182</v>
      </c>
      <c r="AS216" s="68">
        <f t="shared" si="147"/>
        <v>-6.8195467438770407</v>
      </c>
      <c r="AT216" s="68">
        <f t="shared" si="147"/>
        <v>-6.8195465144343057</v>
      </c>
      <c r="AU216" s="68">
        <f t="shared" si="163"/>
        <v>-6.8191773225066745</v>
      </c>
    </row>
    <row r="217" spans="1:47" ht="12.95" customHeight="1">
      <c r="A217" s="95" t="s">
        <v>2731</v>
      </c>
      <c r="B217" s="29" t="s">
        <v>2053</v>
      </c>
      <c r="C217" s="95">
        <v>33319.298000000003</v>
      </c>
      <c r="D217" s="95" t="s">
        <v>2084</v>
      </c>
      <c r="E217" s="12">
        <f t="shared" si="148"/>
        <v>6882.9720219439214</v>
      </c>
      <c r="F217">
        <f t="shared" si="149"/>
        <v>6883</v>
      </c>
      <c r="G217">
        <f t="shared" si="123"/>
        <v>-3.7973999998939689E-2</v>
      </c>
      <c r="H217">
        <f t="shared" ref="H217:H225" si="164">$G217</f>
        <v>-3.7973999998939689E-2</v>
      </c>
      <c r="O217">
        <f t="shared" ca="1" si="127"/>
        <v>-5.6888490978022552E-2</v>
      </c>
      <c r="P217">
        <f t="shared" si="150"/>
        <v>-3.9618409574684703E-2</v>
      </c>
      <c r="Q217" s="2">
        <f t="shared" ref="Q217:Q280" si="165">+C217-15018.5</f>
        <v>18300.798000000003</v>
      </c>
      <c r="S217" s="114">
        <f t="shared" ref="S217:S225" si="166">S$14</f>
        <v>0.2</v>
      </c>
      <c r="Z217">
        <f t="shared" si="151"/>
        <v>6883</v>
      </c>
      <c r="AA217" s="68">
        <f t="shared" si="152"/>
        <v>-5.7135362134461361E-2</v>
      </c>
      <c r="AB217" s="68">
        <f t="shared" si="153"/>
        <v>-2.0457047439163031E-2</v>
      </c>
      <c r="AC217" s="68">
        <f t="shared" si="154"/>
        <v>1.9161362135521672E-2</v>
      </c>
      <c r="AD217" s="68"/>
      <c r="AE217" s="68">
        <f t="shared" si="155"/>
        <v>7.3431559777720727E-5</v>
      </c>
      <c r="AF217">
        <f t="shared" si="156"/>
        <v>1.6444095757450136E-3</v>
      </c>
      <c r="AG217" s="92"/>
      <c r="AH217">
        <f t="shared" si="157"/>
        <v>-1.7516952559776658E-2</v>
      </c>
      <c r="AI217">
        <f t="shared" si="158"/>
        <v>1.0006359819246451</v>
      </c>
      <c r="AJ217">
        <f t="shared" si="159"/>
        <v>-0.78600319789557771</v>
      </c>
      <c r="AK217">
        <f t="shared" si="160"/>
        <v>-3.437191062178226E-4</v>
      </c>
      <c r="AL217">
        <f t="shared" si="161"/>
        <v>-0.49548485831794126</v>
      </c>
      <c r="AM217">
        <f t="shared" si="162"/>
        <v>-0.25293853924977294</v>
      </c>
      <c r="AN217" s="68">
        <f t="shared" si="147"/>
        <v>-6.778326555614635</v>
      </c>
      <c r="AO217" s="68">
        <f t="shared" si="147"/>
        <v>-6.778326555614635</v>
      </c>
      <c r="AP217" s="68">
        <f t="shared" si="147"/>
        <v>-6.778326555614635</v>
      </c>
      <c r="AQ217" s="68">
        <f t="shared" si="147"/>
        <v>-6.778326555614635</v>
      </c>
      <c r="AR217" s="68">
        <f t="shared" si="147"/>
        <v>-6.7783265556145471</v>
      </c>
      <c r="AS217" s="68">
        <f t="shared" si="147"/>
        <v>-6.7783265554756342</v>
      </c>
      <c r="AT217" s="68">
        <f t="shared" si="147"/>
        <v>-6.7783263370936737</v>
      </c>
      <c r="AU217" s="68">
        <f t="shared" si="163"/>
        <v>-6.7779830550583791</v>
      </c>
    </row>
    <row r="218" spans="1:47" ht="12.95" customHeight="1">
      <c r="A218" s="95" t="s">
        <v>2731</v>
      </c>
      <c r="B218" s="29" t="s">
        <v>2053</v>
      </c>
      <c r="C218" s="95">
        <v>33517.449000000001</v>
      </c>
      <c r="D218" s="95" t="s">
        <v>2084</v>
      </c>
      <c r="E218" s="12">
        <f t="shared" si="148"/>
        <v>7028.9634842677769</v>
      </c>
      <c r="F218">
        <f t="shared" si="149"/>
        <v>7029</v>
      </c>
      <c r="G218">
        <f t="shared" si="123"/>
        <v>-4.9562000000150874E-2</v>
      </c>
      <c r="H218">
        <f t="shared" si="164"/>
        <v>-4.9562000000150874E-2</v>
      </c>
      <c r="O218">
        <f t="shared" ref="O218:O225" ca="1" si="167">+C$11+C$12*F218</f>
        <v>-5.5884885691770914E-2</v>
      </c>
      <c r="P218">
        <f t="shared" si="150"/>
        <v>-3.9597103434088253E-2</v>
      </c>
      <c r="Q218" s="2">
        <f t="shared" si="165"/>
        <v>18498.949000000001</v>
      </c>
      <c r="S218" s="114">
        <f t="shared" si="166"/>
        <v>0.2</v>
      </c>
      <c r="Z218">
        <f t="shared" si="151"/>
        <v>7029</v>
      </c>
      <c r="AA218" s="68">
        <f t="shared" si="152"/>
        <v>-5.832064505421674E-2</v>
      </c>
      <c r="AB218" s="68">
        <f t="shared" si="153"/>
        <v>-3.0838458380022388E-2</v>
      </c>
      <c r="AC218" s="68">
        <f t="shared" si="154"/>
        <v>8.7586450540658653E-3</v>
      </c>
      <c r="AD218" s="68"/>
      <c r="AE218" s="68">
        <f t="shared" si="155"/>
        <v>1.5342772636622487E-5</v>
      </c>
      <c r="AF218">
        <f t="shared" si="156"/>
        <v>-9.9648965660626213E-3</v>
      </c>
      <c r="AG218" s="92"/>
      <c r="AH218">
        <f t="shared" si="157"/>
        <v>-1.8723541620128487E-2</v>
      </c>
      <c r="AI218">
        <f t="shared" si="158"/>
        <v>1.0006652574344548</v>
      </c>
      <c r="AJ218">
        <f t="shared" si="159"/>
        <v>-0.84021773916737763</v>
      </c>
      <c r="AK218">
        <f t="shared" si="160"/>
        <v>-2.8292822121022489E-4</v>
      </c>
      <c r="AL218">
        <f t="shared" si="161"/>
        <v>-0.40211738338848396</v>
      </c>
      <c r="AM218">
        <f t="shared" si="162"/>
        <v>-0.20381246728478936</v>
      </c>
      <c r="AN218" s="68">
        <f t="shared" si="147"/>
        <v>-6.6850198563905625</v>
      </c>
      <c r="AO218" s="68">
        <f t="shared" si="147"/>
        <v>-6.6850198563905625</v>
      </c>
      <c r="AP218" s="68">
        <f t="shared" si="147"/>
        <v>-6.6850198563905625</v>
      </c>
      <c r="AQ218" s="68">
        <f t="shared" si="147"/>
        <v>-6.6850198563905625</v>
      </c>
      <c r="AR218" s="68">
        <f t="shared" si="147"/>
        <v>-6.6850198563904799</v>
      </c>
      <c r="AS218" s="68">
        <f t="shared" si="147"/>
        <v>-6.6850198562653933</v>
      </c>
      <c r="AT218" s="68">
        <f t="shared" si="147"/>
        <v>-6.6850196682617247</v>
      </c>
      <c r="AU218" s="68">
        <f t="shared" si="163"/>
        <v>-6.6847371163382059</v>
      </c>
    </row>
    <row r="219" spans="1:47" ht="12.95" customHeight="1">
      <c r="A219" s="95" t="s">
        <v>2704</v>
      </c>
      <c r="B219" s="29" t="s">
        <v>2053</v>
      </c>
      <c r="C219" s="95">
        <v>33517.449000000001</v>
      </c>
      <c r="D219" s="95" t="s">
        <v>2084</v>
      </c>
      <c r="E219" s="12">
        <f t="shared" si="148"/>
        <v>7028.9634842677769</v>
      </c>
      <c r="F219">
        <f t="shared" si="149"/>
        <v>7029</v>
      </c>
      <c r="G219">
        <f t="shared" si="123"/>
        <v>-4.9562000000150874E-2</v>
      </c>
      <c r="H219">
        <f t="shared" si="164"/>
        <v>-4.9562000000150874E-2</v>
      </c>
      <c r="O219">
        <f t="shared" ca="1" si="167"/>
        <v>-5.5884885691770914E-2</v>
      </c>
      <c r="P219">
        <f t="shared" si="150"/>
        <v>-3.9597103434088253E-2</v>
      </c>
      <c r="Q219" s="2">
        <f t="shared" si="165"/>
        <v>18498.949000000001</v>
      </c>
      <c r="S219" s="114">
        <f t="shared" si="166"/>
        <v>0.2</v>
      </c>
      <c r="Z219">
        <f t="shared" si="151"/>
        <v>7029</v>
      </c>
      <c r="AA219" s="68">
        <f t="shared" si="152"/>
        <v>-5.832064505421674E-2</v>
      </c>
      <c r="AB219" s="68">
        <f t="shared" si="153"/>
        <v>-3.0838458380022388E-2</v>
      </c>
      <c r="AC219" s="68">
        <f t="shared" si="154"/>
        <v>8.7586450540658653E-3</v>
      </c>
      <c r="AD219" s="68"/>
      <c r="AE219" s="68">
        <f t="shared" si="155"/>
        <v>1.5342772636622487E-5</v>
      </c>
      <c r="AF219">
        <f t="shared" si="156"/>
        <v>-9.9648965660626213E-3</v>
      </c>
      <c r="AG219" s="92"/>
      <c r="AH219">
        <f t="shared" si="157"/>
        <v>-1.8723541620128487E-2</v>
      </c>
      <c r="AI219">
        <f t="shared" si="158"/>
        <v>1.0006652574344548</v>
      </c>
      <c r="AJ219">
        <f t="shared" si="159"/>
        <v>-0.84021773916737763</v>
      </c>
      <c r="AK219">
        <f t="shared" si="160"/>
        <v>-2.8292822121022489E-4</v>
      </c>
      <c r="AL219">
        <f t="shared" si="161"/>
        <v>-0.40211738338848396</v>
      </c>
      <c r="AM219">
        <f t="shared" si="162"/>
        <v>-0.20381246728478936</v>
      </c>
      <c r="AN219" s="68">
        <f t="shared" si="147"/>
        <v>-6.6850198563905625</v>
      </c>
      <c r="AO219" s="68">
        <f t="shared" si="147"/>
        <v>-6.6850198563905625</v>
      </c>
      <c r="AP219" s="68">
        <f t="shared" si="147"/>
        <v>-6.6850198563905625</v>
      </c>
      <c r="AQ219" s="68">
        <f t="shared" si="147"/>
        <v>-6.6850198563905625</v>
      </c>
      <c r="AR219" s="68">
        <f t="shared" si="147"/>
        <v>-6.6850198563904799</v>
      </c>
      <c r="AS219" s="68">
        <f t="shared" si="147"/>
        <v>-6.6850198562653933</v>
      </c>
      <c r="AT219" s="68">
        <f t="shared" si="147"/>
        <v>-6.6850196682617247</v>
      </c>
      <c r="AU219" s="68">
        <f t="shared" si="163"/>
        <v>-6.6847371163382059</v>
      </c>
    </row>
    <row r="220" spans="1:47" ht="12.95" customHeight="1">
      <c r="A220" s="95" t="s">
        <v>2738</v>
      </c>
      <c r="B220" s="29" t="s">
        <v>2053</v>
      </c>
      <c r="C220" s="95">
        <v>33517.451999999997</v>
      </c>
      <c r="D220" s="95" t="s">
        <v>2084</v>
      </c>
      <c r="E220" s="12">
        <f t="shared" si="148"/>
        <v>7028.9656945739907</v>
      </c>
      <c r="F220">
        <f t="shared" si="149"/>
        <v>7029</v>
      </c>
      <c r="G220">
        <f t="shared" si="123"/>
        <v>-4.6562000003177673E-2</v>
      </c>
      <c r="H220">
        <f t="shared" si="164"/>
        <v>-4.6562000003177673E-2</v>
      </c>
      <c r="O220">
        <f t="shared" ca="1" si="167"/>
        <v>-5.5884885691770914E-2</v>
      </c>
      <c r="P220">
        <f t="shared" si="150"/>
        <v>-3.9597103434088253E-2</v>
      </c>
      <c r="Q220" s="2">
        <f t="shared" si="165"/>
        <v>18498.951999999997</v>
      </c>
      <c r="S220" s="114">
        <f t="shared" si="166"/>
        <v>0.2</v>
      </c>
      <c r="Z220">
        <f t="shared" si="151"/>
        <v>7029</v>
      </c>
      <c r="AA220" s="68">
        <f t="shared" si="152"/>
        <v>-5.832064505421674E-2</v>
      </c>
      <c r="AB220" s="68">
        <f t="shared" si="153"/>
        <v>-2.7838458383049186E-2</v>
      </c>
      <c r="AC220" s="68">
        <f t="shared" si="154"/>
        <v>1.1758645051039067E-2</v>
      </c>
      <c r="AD220" s="68"/>
      <c r="AE220" s="68">
        <f t="shared" si="155"/>
        <v>2.7653146687265112E-5</v>
      </c>
      <c r="AF220">
        <f t="shared" si="156"/>
        <v>-6.9648965690894196E-3</v>
      </c>
      <c r="AG220" s="92"/>
      <c r="AH220">
        <f t="shared" si="157"/>
        <v>-1.8723541620128487E-2</v>
      </c>
      <c r="AI220">
        <f t="shared" si="158"/>
        <v>1.0006652574344548</v>
      </c>
      <c r="AJ220">
        <f t="shared" si="159"/>
        <v>-0.84021773916737763</v>
      </c>
      <c r="AK220">
        <f t="shared" si="160"/>
        <v>-2.8292822121022489E-4</v>
      </c>
      <c r="AL220">
        <f t="shared" si="161"/>
        <v>-0.40211738338848396</v>
      </c>
      <c r="AM220">
        <f t="shared" si="162"/>
        <v>-0.20381246728478936</v>
      </c>
      <c r="AN220" s="68">
        <f t="shared" si="147"/>
        <v>-6.6850198563905625</v>
      </c>
      <c r="AO220" s="68">
        <f t="shared" si="147"/>
        <v>-6.6850198563905625</v>
      </c>
      <c r="AP220" s="68">
        <f t="shared" si="147"/>
        <v>-6.6850198563905625</v>
      </c>
      <c r="AQ220" s="68">
        <f t="shared" si="147"/>
        <v>-6.6850198563905625</v>
      </c>
      <c r="AR220" s="68">
        <f t="shared" si="147"/>
        <v>-6.6850198563904799</v>
      </c>
      <c r="AS220" s="68">
        <f t="shared" si="147"/>
        <v>-6.6850198562653933</v>
      </c>
      <c r="AT220" s="68">
        <f t="shared" si="147"/>
        <v>-6.6850196682617247</v>
      </c>
      <c r="AU220" s="68">
        <f t="shared" si="163"/>
        <v>-6.6847371163382059</v>
      </c>
    </row>
    <row r="221" spans="1:47" ht="12.95" customHeight="1">
      <c r="A221" s="95" t="s">
        <v>2738</v>
      </c>
      <c r="B221" s="29" t="s">
        <v>2053</v>
      </c>
      <c r="C221" s="95">
        <v>33532.377999999997</v>
      </c>
      <c r="D221" s="95" t="s">
        <v>2084</v>
      </c>
      <c r="E221" s="12">
        <f t="shared" si="148"/>
        <v>7039.962704766449</v>
      </c>
      <c r="F221">
        <f t="shared" si="149"/>
        <v>7040</v>
      </c>
      <c r="G221">
        <f t="shared" si="123"/>
        <v>-5.0620000001799781E-2</v>
      </c>
      <c r="H221">
        <f t="shared" si="164"/>
        <v>-5.0620000001799781E-2</v>
      </c>
      <c r="O221">
        <f t="shared" ca="1" si="167"/>
        <v>-5.5809271594861543E-2</v>
      </c>
      <c r="P221">
        <f t="shared" si="150"/>
        <v>-3.9594254834881423E-2</v>
      </c>
      <c r="Q221" s="2">
        <f t="shared" si="165"/>
        <v>18513.877999999997</v>
      </c>
      <c r="S221" s="114">
        <f t="shared" si="166"/>
        <v>0.2</v>
      </c>
      <c r="Z221">
        <f t="shared" si="151"/>
        <v>7040</v>
      </c>
      <c r="AA221" s="68">
        <f t="shared" si="152"/>
        <v>-5.8402228567324056E-2</v>
      </c>
      <c r="AB221" s="68">
        <f t="shared" si="153"/>
        <v>-3.1812026269357148E-2</v>
      </c>
      <c r="AC221" s="68">
        <f t="shared" si="154"/>
        <v>7.7822285655242754E-3</v>
      </c>
      <c r="AD221" s="68"/>
      <c r="AE221" s="68">
        <f t="shared" si="155"/>
        <v>1.2112616289212405E-5</v>
      </c>
      <c r="AF221">
        <f t="shared" si="156"/>
        <v>-1.1025745166918358E-2</v>
      </c>
      <c r="AG221" s="92"/>
      <c r="AH221">
        <f t="shared" si="157"/>
        <v>-1.8807973732442633E-2</v>
      </c>
      <c r="AI221">
        <f t="shared" si="158"/>
        <v>1.0006672312860594</v>
      </c>
      <c r="AJ221">
        <f t="shared" si="159"/>
        <v>-0.84401150422505522</v>
      </c>
      <c r="AK221">
        <f t="shared" si="160"/>
        <v>-2.7824134013140431E-4</v>
      </c>
      <c r="AL221">
        <f t="shared" si="161"/>
        <v>-0.39508263453384601</v>
      </c>
      <c r="AM221">
        <f t="shared" si="162"/>
        <v>-0.20015159213393305</v>
      </c>
      <c r="AN221" s="68">
        <f t="shared" ref="AN221:AT230" si="168">$AU221+$AB$7*SIN(AO221)</f>
        <v>-6.6779897931334711</v>
      </c>
      <c r="AO221" s="68">
        <f t="shared" si="168"/>
        <v>-6.6779897931334711</v>
      </c>
      <c r="AP221" s="68">
        <f t="shared" si="168"/>
        <v>-6.6779897931334711</v>
      </c>
      <c r="AQ221" s="68">
        <f t="shared" si="168"/>
        <v>-6.6779897931334711</v>
      </c>
      <c r="AR221" s="68">
        <f t="shared" si="168"/>
        <v>-6.6779897931333885</v>
      </c>
      <c r="AS221" s="68">
        <f t="shared" si="168"/>
        <v>-6.6779897930096448</v>
      </c>
      <c r="AT221" s="68">
        <f t="shared" si="168"/>
        <v>-6.6779896075737231</v>
      </c>
      <c r="AU221" s="68">
        <f t="shared" si="163"/>
        <v>-6.6777117373935351</v>
      </c>
    </row>
    <row r="222" spans="1:47" ht="12.95" customHeight="1">
      <c r="A222" s="95" t="s">
        <v>2738</v>
      </c>
      <c r="B222" s="29" t="s">
        <v>2053</v>
      </c>
      <c r="C222" s="95">
        <v>33536.447999999997</v>
      </c>
      <c r="D222" s="95" t="s">
        <v>2084</v>
      </c>
      <c r="E222" s="12">
        <f t="shared" si="148"/>
        <v>7042.9613535325825</v>
      </c>
      <c r="F222">
        <f t="shared" si="149"/>
        <v>7043</v>
      </c>
      <c r="G222">
        <f t="shared" si="123"/>
        <v>-5.245400000421796E-2</v>
      </c>
      <c r="H222">
        <f t="shared" si="164"/>
        <v>-5.245400000421796E-2</v>
      </c>
      <c r="O222">
        <f t="shared" ca="1" si="167"/>
        <v>-5.5788649568431714E-2</v>
      </c>
      <c r="P222">
        <f t="shared" si="150"/>
        <v>-3.9593447706571035E-2</v>
      </c>
      <c r="Q222" s="2">
        <f t="shared" si="165"/>
        <v>18517.947999999997</v>
      </c>
      <c r="S222" s="114">
        <f t="shared" si="166"/>
        <v>0.2</v>
      </c>
      <c r="Z222">
        <f t="shared" si="151"/>
        <v>7043</v>
      </c>
      <c r="AA222" s="68">
        <f t="shared" si="152"/>
        <v>-5.8424287260104762E-2</v>
      </c>
      <c r="AB222" s="68">
        <f t="shared" si="153"/>
        <v>-3.3623160450684232E-2</v>
      </c>
      <c r="AC222" s="68">
        <f t="shared" si="154"/>
        <v>5.9702872558868025E-3</v>
      </c>
      <c r="AD222" s="68"/>
      <c r="AE222" s="68">
        <f t="shared" si="155"/>
        <v>7.1288659835608735E-6</v>
      </c>
      <c r="AF222">
        <f t="shared" si="156"/>
        <v>-1.2860552297646925E-2</v>
      </c>
      <c r="AG222" s="92"/>
      <c r="AH222">
        <f t="shared" si="157"/>
        <v>-1.8830839553533728E-2</v>
      </c>
      <c r="AI222">
        <f t="shared" si="158"/>
        <v>1.000667763883949</v>
      </c>
      <c r="AJ222">
        <f t="shared" si="159"/>
        <v>-0.84503892884345988</v>
      </c>
      <c r="AK222">
        <f t="shared" si="160"/>
        <v>-2.7696069711783755E-4</v>
      </c>
      <c r="AL222">
        <f t="shared" si="161"/>
        <v>-0.39316406186855329</v>
      </c>
      <c r="AM222">
        <f t="shared" si="162"/>
        <v>-0.19915406737928024</v>
      </c>
      <c r="AN222" s="68">
        <f t="shared" si="168"/>
        <v>-6.6760725007579396</v>
      </c>
      <c r="AO222" s="68">
        <f t="shared" si="168"/>
        <v>-6.6760725007579396</v>
      </c>
      <c r="AP222" s="68">
        <f t="shared" si="168"/>
        <v>-6.6760725007579396</v>
      </c>
      <c r="AQ222" s="68">
        <f t="shared" si="168"/>
        <v>-6.6760725007579396</v>
      </c>
      <c r="AR222" s="68">
        <f t="shared" si="168"/>
        <v>-6.676072500757857</v>
      </c>
      <c r="AS222" s="68">
        <f t="shared" si="168"/>
        <v>-6.6760725006344881</v>
      </c>
      <c r="AT222" s="68">
        <f t="shared" si="168"/>
        <v>-6.6760723159052384</v>
      </c>
      <c r="AU222" s="68">
        <f t="shared" si="163"/>
        <v>-6.6757957249540798</v>
      </c>
    </row>
    <row r="223" spans="1:47" ht="12.95" customHeight="1">
      <c r="A223" s="95" t="s">
        <v>2704</v>
      </c>
      <c r="B223" s="29" t="s">
        <v>2053</v>
      </c>
      <c r="C223" s="95">
        <v>33536.453000000001</v>
      </c>
      <c r="D223" s="95" t="s">
        <v>2084</v>
      </c>
      <c r="E223" s="12">
        <f t="shared" si="148"/>
        <v>7042.9650373762788</v>
      </c>
      <c r="F223">
        <f t="shared" si="149"/>
        <v>7043</v>
      </c>
      <c r="G223">
        <f t="shared" si="123"/>
        <v>-4.7453999999561347E-2</v>
      </c>
      <c r="H223">
        <f t="shared" si="164"/>
        <v>-4.7453999999561347E-2</v>
      </c>
      <c r="O223">
        <f t="shared" ca="1" si="167"/>
        <v>-5.5788649568431714E-2</v>
      </c>
      <c r="P223">
        <f t="shared" si="150"/>
        <v>-3.9593447706571035E-2</v>
      </c>
      <c r="Q223" s="2">
        <f t="shared" si="165"/>
        <v>18517.953000000001</v>
      </c>
      <c r="S223" s="114">
        <f t="shared" si="166"/>
        <v>0.2</v>
      </c>
      <c r="Z223">
        <f t="shared" si="151"/>
        <v>7043</v>
      </c>
      <c r="AA223" s="68">
        <f t="shared" si="152"/>
        <v>-5.8424287260104762E-2</v>
      </c>
      <c r="AB223" s="68">
        <f t="shared" si="153"/>
        <v>-2.8623160446027619E-2</v>
      </c>
      <c r="AC223" s="68">
        <f t="shared" si="154"/>
        <v>1.0970287260543415E-2</v>
      </c>
      <c r="AD223" s="68"/>
      <c r="AE223" s="68">
        <f t="shared" si="155"/>
        <v>2.4069440515768234E-5</v>
      </c>
      <c r="AF223">
        <f t="shared" si="156"/>
        <v>-7.8605522929903124E-3</v>
      </c>
      <c r="AG223" s="92"/>
      <c r="AH223">
        <f t="shared" si="157"/>
        <v>-1.8830839553533728E-2</v>
      </c>
      <c r="AI223">
        <f t="shared" si="158"/>
        <v>1.000667763883949</v>
      </c>
      <c r="AJ223">
        <f t="shared" si="159"/>
        <v>-0.84503892884345988</v>
      </c>
      <c r="AK223">
        <f t="shared" si="160"/>
        <v>-2.7696069711783755E-4</v>
      </c>
      <c r="AL223">
        <f t="shared" si="161"/>
        <v>-0.39316406186855329</v>
      </c>
      <c r="AM223">
        <f t="shared" si="162"/>
        <v>-0.19915406737928024</v>
      </c>
      <c r="AN223" s="68">
        <f t="shared" si="168"/>
        <v>-6.6760725007579396</v>
      </c>
      <c r="AO223" s="68">
        <f t="shared" si="168"/>
        <v>-6.6760725007579396</v>
      </c>
      <c r="AP223" s="68">
        <f t="shared" si="168"/>
        <v>-6.6760725007579396</v>
      </c>
      <c r="AQ223" s="68">
        <f t="shared" si="168"/>
        <v>-6.6760725007579396</v>
      </c>
      <c r="AR223" s="68">
        <f t="shared" si="168"/>
        <v>-6.676072500757857</v>
      </c>
      <c r="AS223" s="68">
        <f t="shared" si="168"/>
        <v>-6.6760725006344881</v>
      </c>
      <c r="AT223" s="68">
        <f t="shared" si="168"/>
        <v>-6.6760723159052384</v>
      </c>
      <c r="AU223" s="68">
        <f t="shared" si="163"/>
        <v>-6.6757957249540798</v>
      </c>
    </row>
    <row r="224" spans="1:47" ht="12.95" customHeight="1">
      <c r="A224" s="95" t="s">
        <v>2731</v>
      </c>
      <c r="B224" s="29" t="s">
        <v>2053</v>
      </c>
      <c r="C224" s="95">
        <v>33536.457000000002</v>
      </c>
      <c r="D224" s="95" t="s">
        <v>2084</v>
      </c>
      <c r="E224" s="12">
        <f t="shared" si="148"/>
        <v>7042.9679844512339</v>
      </c>
      <c r="F224">
        <f t="shared" si="149"/>
        <v>7043</v>
      </c>
      <c r="G224">
        <f t="shared" si="123"/>
        <v>-4.345399999874644E-2</v>
      </c>
      <c r="H224">
        <f t="shared" si="164"/>
        <v>-4.345399999874644E-2</v>
      </c>
      <c r="O224">
        <f t="shared" ca="1" si="167"/>
        <v>-5.5788649568431714E-2</v>
      </c>
      <c r="P224">
        <f t="shared" si="150"/>
        <v>-3.9593447706571035E-2</v>
      </c>
      <c r="Q224" s="2">
        <f t="shared" si="165"/>
        <v>18517.957000000002</v>
      </c>
      <c r="S224" s="114">
        <f t="shared" si="166"/>
        <v>0.2</v>
      </c>
      <c r="Z224">
        <f t="shared" si="151"/>
        <v>7043</v>
      </c>
      <c r="AA224" s="68">
        <f t="shared" si="152"/>
        <v>-5.8424287260104762E-2</v>
      </c>
      <c r="AB224" s="68">
        <f t="shared" si="153"/>
        <v>-2.4623160445212712E-2</v>
      </c>
      <c r="AC224" s="68">
        <f t="shared" si="154"/>
        <v>1.4970287261358323E-2</v>
      </c>
      <c r="AD224" s="68"/>
      <c r="AE224" s="68">
        <f t="shared" si="155"/>
        <v>4.4821900137517458E-5</v>
      </c>
      <c r="AF224">
        <f t="shared" si="156"/>
        <v>-3.8605522921754051E-3</v>
      </c>
      <c r="AG224" s="92"/>
      <c r="AH224">
        <f t="shared" si="157"/>
        <v>-1.8830839553533728E-2</v>
      </c>
      <c r="AI224">
        <f t="shared" si="158"/>
        <v>1.000667763883949</v>
      </c>
      <c r="AJ224">
        <f t="shared" si="159"/>
        <v>-0.84503892884345988</v>
      </c>
      <c r="AK224">
        <f t="shared" si="160"/>
        <v>-2.7696069711783755E-4</v>
      </c>
      <c r="AL224">
        <f t="shared" si="161"/>
        <v>-0.39316406186855329</v>
      </c>
      <c r="AM224">
        <f t="shared" si="162"/>
        <v>-0.19915406737928024</v>
      </c>
      <c r="AN224" s="68">
        <f t="shared" si="168"/>
        <v>-6.6760725007579396</v>
      </c>
      <c r="AO224" s="68">
        <f t="shared" si="168"/>
        <v>-6.6760725007579396</v>
      </c>
      <c r="AP224" s="68">
        <f t="shared" si="168"/>
        <v>-6.6760725007579396</v>
      </c>
      <c r="AQ224" s="68">
        <f t="shared" si="168"/>
        <v>-6.6760725007579396</v>
      </c>
      <c r="AR224" s="68">
        <f t="shared" si="168"/>
        <v>-6.676072500757857</v>
      </c>
      <c r="AS224" s="68">
        <f t="shared" si="168"/>
        <v>-6.6760725006344881</v>
      </c>
      <c r="AT224" s="68">
        <f t="shared" si="168"/>
        <v>-6.6760723159052384</v>
      </c>
      <c r="AU224" s="68">
        <f t="shared" si="163"/>
        <v>-6.6757957249540798</v>
      </c>
    </row>
    <row r="225" spans="1:48" ht="12.95" customHeight="1">
      <c r="A225" s="95" t="s">
        <v>2754</v>
      </c>
      <c r="B225" s="29" t="s">
        <v>2053</v>
      </c>
      <c r="C225" s="95">
        <v>33548.669000000002</v>
      </c>
      <c r="D225" s="95" t="s">
        <v>2084</v>
      </c>
      <c r="E225" s="12">
        <f t="shared" si="148"/>
        <v>7051.9654042871107</v>
      </c>
      <c r="F225">
        <f t="shared" si="149"/>
        <v>7052</v>
      </c>
      <c r="G225">
        <f t="shared" si="123"/>
        <v>-4.6955999998317566E-2</v>
      </c>
      <c r="H225">
        <f t="shared" si="164"/>
        <v>-4.6955999998317566E-2</v>
      </c>
      <c r="O225">
        <f t="shared" ca="1" si="167"/>
        <v>-5.5726783489142229E-2</v>
      </c>
      <c r="P225">
        <f t="shared" si="150"/>
        <v>-3.9590948567766016E-2</v>
      </c>
      <c r="Q225" s="2">
        <f t="shared" si="165"/>
        <v>18530.169000000002</v>
      </c>
      <c r="S225" s="114">
        <f t="shared" si="166"/>
        <v>0.2</v>
      </c>
      <c r="Z225">
        <f t="shared" si="151"/>
        <v>7052</v>
      </c>
      <c r="AA225" s="68">
        <f t="shared" si="152"/>
        <v>-5.8489969987477061E-2</v>
      </c>
      <c r="AB225" s="68">
        <f t="shared" si="153"/>
        <v>-2.8056978578606517E-2</v>
      </c>
      <c r="AC225" s="68">
        <f t="shared" si="154"/>
        <v>1.1533969989159499E-2</v>
      </c>
      <c r="AD225" s="68"/>
      <c r="AE225" s="68">
        <f t="shared" si="155"/>
        <v>2.6606492742166377E-5</v>
      </c>
      <c r="AF225">
        <f t="shared" si="156"/>
        <v>-7.3650514305515502E-3</v>
      </c>
      <c r="AG225" s="92"/>
      <c r="AH225">
        <f t="shared" si="157"/>
        <v>-1.8899021419711049E-2</v>
      </c>
      <c r="AI225">
        <f t="shared" si="158"/>
        <v>1.0006693469252372</v>
      </c>
      <c r="AJ225">
        <f t="shared" si="159"/>
        <v>-0.84810253096206767</v>
      </c>
      <c r="AK225">
        <f t="shared" si="160"/>
        <v>-2.731126619728872E-4</v>
      </c>
      <c r="AL225">
        <f t="shared" si="161"/>
        <v>-0.38740833168489547</v>
      </c>
      <c r="AM225">
        <f t="shared" si="162"/>
        <v>-0.19616376501854052</v>
      </c>
      <c r="AN225" s="68">
        <f t="shared" si="168"/>
        <v>-6.6703206175415257</v>
      </c>
      <c r="AO225" s="68">
        <f t="shared" si="168"/>
        <v>-6.6703206175415257</v>
      </c>
      <c r="AP225" s="68">
        <f t="shared" si="168"/>
        <v>-6.6703206175415257</v>
      </c>
      <c r="AQ225" s="68">
        <f t="shared" si="168"/>
        <v>-6.6703206175415248</v>
      </c>
      <c r="AR225" s="68">
        <f t="shared" si="168"/>
        <v>-6.6703206175414431</v>
      </c>
      <c r="AS225" s="68">
        <f t="shared" si="168"/>
        <v>-6.670320617419212</v>
      </c>
      <c r="AT225" s="68">
        <f t="shared" si="168"/>
        <v>-6.6703204348262242</v>
      </c>
      <c r="AU225" s="68">
        <f t="shared" si="163"/>
        <v>-6.6700476876357122</v>
      </c>
    </row>
    <row r="226" spans="1:48" ht="12.95" customHeight="1">
      <c r="A226" s="14" t="s">
        <v>2082</v>
      </c>
      <c r="B226" s="50"/>
      <c r="C226" s="49">
        <v>33559.527000000002</v>
      </c>
      <c r="D226" s="49"/>
      <c r="E226">
        <f t="shared" si="148"/>
        <v>7059.9652392509133</v>
      </c>
      <c r="F226">
        <f t="shared" si="149"/>
        <v>7060</v>
      </c>
      <c r="G226">
        <f t="shared" si="123"/>
        <v>-4.7180000001389999E-2</v>
      </c>
      <c r="I226" s="10">
        <f t="shared" ref="I226:I257" si="169">$G226</f>
        <v>-4.7180000001389999E-2</v>
      </c>
      <c r="P226">
        <f t="shared" si="150"/>
        <v>-3.9588629198764824E-2</v>
      </c>
      <c r="Q226" s="2">
        <f t="shared" si="165"/>
        <v>18541.027000000002</v>
      </c>
      <c r="S226" s="21">
        <f t="shared" ref="S226:S257" si="170">S$15</f>
        <v>0.1</v>
      </c>
      <c r="Z226">
        <f t="shared" si="151"/>
        <v>7060</v>
      </c>
      <c r="AA226" s="68">
        <f t="shared" si="152"/>
        <v>-5.854773197351501E-2</v>
      </c>
      <c r="AB226" s="68">
        <f t="shared" si="153"/>
        <v>-2.8220897226639816E-2</v>
      </c>
      <c r="AC226" s="68">
        <f t="shared" si="154"/>
        <v>1.1367731972125008E-2</v>
      </c>
      <c r="AD226" s="68"/>
      <c r="AE226" s="68">
        <f t="shared" si="155"/>
        <v>1.2922533019007322E-5</v>
      </c>
      <c r="AF226">
        <f t="shared" si="156"/>
        <v>-7.5913708026251747E-3</v>
      </c>
      <c r="AG226" s="92"/>
      <c r="AH226">
        <f t="shared" si="157"/>
        <v>-1.8959102774750183E-2</v>
      </c>
      <c r="AI226">
        <f t="shared" si="158"/>
        <v>1.0006707354632547</v>
      </c>
      <c r="AJ226">
        <f t="shared" si="159"/>
        <v>-0.85080215700513995</v>
      </c>
      <c r="AK226">
        <f t="shared" si="160"/>
        <v>-2.6968457647247768E-4</v>
      </c>
      <c r="AL226">
        <f t="shared" si="161"/>
        <v>-0.38229211188806483</v>
      </c>
      <c r="AM226">
        <f t="shared" si="162"/>
        <v>-0.19350854510151158</v>
      </c>
      <c r="AN226" s="68">
        <f t="shared" si="168"/>
        <v>-6.6652078248707829</v>
      </c>
      <c r="AO226" s="68">
        <f t="shared" si="168"/>
        <v>-6.6652078248707829</v>
      </c>
      <c r="AP226" s="68">
        <f t="shared" si="168"/>
        <v>-6.6652078248707829</v>
      </c>
      <c r="AQ226" s="68">
        <f t="shared" si="168"/>
        <v>-6.6652078248707829</v>
      </c>
      <c r="AR226" s="68">
        <f t="shared" si="168"/>
        <v>-6.6652078248707021</v>
      </c>
      <c r="AS226" s="68">
        <f t="shared" si="168"/>
        <v>-6.6652078247495048</v>
      </c>
      <c r="AT226" s="68">
        <f t="shared" si="168"/>
        <v>-6.6652076440756938</v>
      </c>
      <c r="AU226" s="68">
        <f t="shared" si="163"/>
        <v>-6.6649383211304976</v>
      </c>
      <c r="AV226" s="68"/>
    </row>
    <row r="227" spans="1:48" ht="12.95" customHeight="1">
      <c r="A227" s="134" t="s">
        <v>2160</v>
      </c>
      <c r="B227" s="113"/>
      <c r="C227" s="98">
        <v>33570.383999999998</v>
      </c>
      <c r="D227" s="134" t="s">
        <v>2084</v>
      </c>
      <c r="E227" s="12">
        <f t="shared" si="148"/>
        <v>7067.9643374459747</v>
      </c>
      <c r="F227">
        <f t="shared" si="149"/>
        <v>7068</v>
      </c>
      <c r="G227">
        <f t="shared" si="123"/>
        <v>-4.840400000102818E-2</v>
      </c>
      <c r="I227">
        <f t="shared" si="169"/>
        <v>-4.840400000102818E-2</v>
      </c>
      <c r="O227">
        <f ca="1">+C$11+C$12*F227</f>
        <v>-5.5616799348183144E-2</v>
      </c>
      <c r="P227">
        <f t="shared" si="150"/>
        <v>-3.9586217677024235E-2</v>
      </c>
      <c r="Q227" s="2">
        <f t="shared" si="165"/>
        <v>18551.883999999998</v>
      </c>
      <c r="S227" s="21">
        <f t="shared" si="170"/>
        <v>0.1</v>
      </c>
      <c r="Z227">
        <f t="shared" si="151"/>
        <v>7068</v>
      </c>
      <c r="AA227" s="68">
        <f t="shared" si="152"/>
        <v>-5.8604906286461034E-2</v>
      </c>
      <c r="AB227" s="68">
        <f t="shared" si="153"/>
        <v>-2.9385311391591382E-2</v>
      </c>
      <c r="AC227" s="68">
        <f t="shared" si="154"/>
        <v>1.0200906285432854E-2</v>
      </c>
      <c r="AD227" s="68"/>
      <c r="AE227" s="68">
        <f t="shared" si="155"/>
        <v>1.0405848904418351E-5</v>
      </c>
      <c r="AF227">
        <f t="shared" si="156"/>
        <v>-8.8177823240039449E-3</v>
      </c>
      <c r="AG227" s="92"/>
      <c r="AH227">
        <f t="shared" si="157"/>
        <v>-1.9018688609436799E-2</v>
      </c>
      <c r="AI227">
        <f t="shared" si="158"/>
        <v>1.0006721064480932</v>
      </c>
      <c r="AJ227">
        <f t="shared" si="159"/>
        <v>-0.85347952010303374</v>
      </c>
      <c r="AK227">
        <f t="shared" si="160"/>
        <v>-2.6624942232085638E-4</v>
      </c>
      <c r="AL227">
        <f t="shared" si="161"/>
        <v>-0.37717587798232227</v>
      </c>
      <c r="AM227">
        <f t="shared" si="162"/>
        <v>-0.19085594533150499</v>
      </c>
      <c r="AN227" s="68">
        <f t="shared" si="168"/>
        <v>-6.6600950251503148</v>
      </c>
      <c r="AO227" s="68">
        <f t="shared" si="168"/>
        <v>-6.6600950251503148</v>
      </c>
      <c r="AP227" s="68">
        <f t="shared" si="168"/>
        <v>-6.6600950251503148</v>
      </c>
      <c r="AQ227" s="68">
        <f t="shared" si="168"/>
        <v>-6.6600950251503148</v>
      </c>
      <c r="AR227" s="68">
        <f t="shared" si="168"/>
        <v>-6.660095025150234</v>
      </c>
      <c r="AS227" s="68">
        <f t="shared" si="168"/>
        <v>-6.6600950250300919</v>
      </c>
      <c r="AT227" s="68">
        <f t="shared" si="168"/>
        <v>-6.660094846294335</v>
      </c>
      <c r="AU227" s="68">
        <f t="shared" si="163"/>
        <v>-6.6598289546252829</v>
      </c>
    </row>
    <row r="228" spans="1:48" ht="12.95" customHeight="1">
      <c r="A228" s="14" t="s">
        <v>2082</v>
      </c>
      <c r="B228" s="50"/>
      <c r="C228" s="49">
        <v>33582.597000000002</v>
      </c>
      <c r="D228" s="49"/>
      <c r="E228">
        <f t="shared" si="148"/>
        <v>7076.9624940505928</v>
      </c>
      <c r="F228">
        <f t="shared" si="149"/>
        <v>7077</v>
      </c>
      <c r="G228">
        <f t="shared" si="123"/>
        <v>-5.09059999967576E-2</v>
      </c>
      <c r="I228" s="10">
        <f t="shared" si="169"/>
        <v>-5.09059999967576E-2</v>
      </c>
      <c r="P228">
        <f t="shared" si="150"/>
        <v>-3.9583394563744753E-2</v>
      </c>
      <c r="Q228" s="2">
        <f t="shared" si="165"/>
        <v>18564.097000000002</v>
      </c>
      <c r="S228" s="21">
        <f t="shared" si="170"/>
        <v>0.1</v>
      </c>
      <c r="Z228">
        <f t="shared" si="151"/>
        <v>7077</v>
      </c>
      <c r="AA228" s="68">
        <f t="shared" si="152"/>
        <v>-5.866852299278473E-2</v>
      </c>
      <c r="AB228" s="68">
        <f t="shared" si="153"/>
        <v>-3.1820871567717623E-2</v>
      </c>
      <c r="AC228" s="68">
        <f t="shared" si="154"/>
        <v>7.7625229960271262E-3</v>
      </c>
      <c r="AD228" s="68"/>
      <c r="AE228" s="68">
        <f t="shared" si="155"/>
        <v>6.0256763263850007E-6</v>
      </c>
      <c r="AF228">
        <f t="shared" si="156"/>
        <v>-1.1322605433012847E-2</v>
      </c>
      <c r="AG228" s="92"/>
      <c r="AH228">
        <f t="shared" si="157"/>
        <v>-1.9085128429039974E-2</v>
      </c>
      <c r="AI228">
        <f t="shared" si="158"/>
        <v>1.0006736277795976</v>
      </c>
      <c r="AJ228">
        <f t="shared" si="159"/>
        <v>-0.85646485482852996</v>
      </c>
      <c r="AK228">
        <f t="shared" si="160"/>
        <v>-2.6237653669704665E-4</v>
      </c>
      <c r="AL228">
        <f t="shared" si="161"/>
        <v>-0.37142009819751193</v>
      </c>
      <c r="AM228">
        <f t="shared" si="162"/>
        <v>-0.18787485461625889</v>
      </c>
      <c r="AN228" s="68">
        <f t="shared" si="168"/>
        <v>-6.6543431171499545</v>
      </c>
      <c r="AO228" s="68">
        <f t="shared" si="168"/>
        <v>-6.6543431171499545</v>
      </c>
      <c r="AP228" s="68">
        <f t="shared" si="168"/>
        <v>-6.6543431171499545</v>
      </c>
      <c r="AQ228" s="68">
        <f t="shared" si="168"/>
        <v>-6.6543431171499536</v>
      </c>
      <c r="AR228" s="68">
        <f t="shared" si="168"/>
        <v>-6.6543431171498737</v>
      </c>
      <c r="AS228" s="68">
        <f t="shared" si="168"/>
        <v>-6.6543431170309439</v>
      </c>
      <c r="AT228" s="68">
        <f t="shared" si="168"/>
        <v>-6.6543429404978074</v>
      </c>
      <c r="AU228" s="68">
        <f t="shared" si="163"/>
        <v>-6.6540809173069162</v>
      </c>
    </row>
    <row r="229" spans="1:48" ht="12.95" customHeight="1">
      <c r="A229" s="134" t="s">
        <v>2160</v>
      </c>
      <c r="B229" s="113"/>
      <c r="C229" s="98">
        <v>33646.387999999999</v>
      </c>
      <c r="D229" s="134" t="s">
        <v>2084</v>
      </c>
      <c r="E229" s="12">
        <f t="shared" si="148"/>
        <v>7123.9617086551161</v>
      </c>
      <c r="F229">
        <f t="shared" si="149"/>
        <v>7124</v>
      </c>
      <c r="G229">
        <f t="shared" si="123"/>
        <v>-5.1972000001114793E-2</v>
      </c>
      <c r="I229">
        <f t="shared" si="169"/>
        <v>-5.1972000001114793E-2</v>
      </c>
      <c r="O229">
        <f t="shared" ref="O229:O244" ca="1" si="171">+C$11+C$12*F229</f>
        <v>-5.5231854854826352E-2</v>
      </c>
      <c r="P229">
        <f t="shared" si="150"/>
        <v>-3.9566756748136936E-2</v>
      </c>
      <c r="Q229" s="2">
        <f t="shared" si="165"/>
        <v>18627.887999999999</v>
      </c>
      <c r="S229" s="21">
        <f t="shared" si="170"/>
        <v>0.1</v>
      </c>
      <c r="Z229">
        <f t="shared" si="151"/>
        <v>7124</v>
      </c>
      <c r="AA229" s="68">
        <f t="shared" si="152"/>
        <v>-5.8988542176915182E-2</v>
      </c>
      <c r="AB229" s="68">
        <f t="shared" si="153"/>
        <v>-3.2550214572336547E-2</v>
      </c>
      <c r="AC229" s="68">
        <f t="shared" si="154"/>
        <v>7.0165421758003887E-3</v>
      </c>
      <c r="AD229" s="68"/>
      <c r="AE229" s="68">
        <f t="shared" si="155"/>
        <v>4.9231864104785653E-6</v>
      </c>
      <c r="AF229">
        <f t="shared" si="156"/>
        <v>-1.2405243252977857E-2</v>
      </c>
      <c r="AG229" s="92"/>
      <c r="AH229">
        <f t="shared" si="157"/>
        <v>-1.9421785428778246E-2</v>
      </c>
      <c r="AI229">
        <f t="shared" si="158"/>
        <v>1.0006812088806702</v>
      </c>
      <c r="AJ229">
        <f t="shared" si="159"/>
        <v>-0.87159186327265259</v>
      </c>
      <c r="AK229">
        <f t="shared" si="160"/>
        <v>-2.4201300244117014E-4</v>
      </c>
      <c r="AL229">
        <f t="shared" si="161"/>
        <v>-0.34136186072948077</v>
      </c>
      <c r="AM229">
        <f t="shared" si="162"/>
        <v>-0.17235789892765019</v>
      </c>
      <c r="AN229" s="68">
        <f t="shared" si="168"/>
        <v>-6.6243052372788442</v>
      </c>
      <c r="AO229" s="68">
        <f t="shared" si="168"/>
        <v>-6.6243052372788442</v>
      </c>
      <c r="AP229" s="68">
        <f t="shared" si="168"/>
        <v>-6.6243052372788442</v>
      </c>
      <c r="AQ229" s="68">
        <f t="shared" si="168"/>
        <v>-6.6243052372788442</v>
      </c>
      <c r="AR229" s="68">
        <f t="shared" si="168"/>
        <v>-6.6243052372787679</v>
      </c>
      <c r="AS229" s="68">
        <f t="shared" si="168"/>
        <v>-6.6243052371665918</v>
      </c>
      <c r="AT229" s="68">
        <f t="shared" si="168"/>
        <v>-6.6243050725084824</v>
      </c>
      <c r="AU229" s="68">
        <f t="shared" si="163"/>
        <v>-6.6240633890887777</v>
      </c>
    </row>
    <row r="230" spans="1:48" ht="12.95" customHeight="1">
      <c r="A230" s="134" t="s">
        <v>2160</v>
      </c>
      <c r="B230" s="113"/>
      <c r="C230" s="98">
        <v>33646.402999999998</v>
      </c>
      <c r="D230" s="134" t="s">
        <v>2084</v>
      </c>
      <c r="E230" s="12">
        <f t="shared" si="148"/>
        <v>7123.9727601861941</v>
      </c>
      <c r="F230">
        <f t="shared" si="149"/>
        <v>7124</v>
      </c>
      <c r="G230">
        <f t="shared" si="123"/>
        <v>-3.697200000169687E-2</v>
      </c>
      <c r="I230">
        <f t="shared" si="169"/>
        <v>-3.697200000169687E-2</v>
      </c>
      <c r="O230">
        <f t="shared" ca="1" si="171"/>
        <v>-5.5231854854826352E-2</v>
      </c>
      <c r="P230">
        <f t="shared" si="150"/>
        <v>-3.9566756748136936E-2</v>
      </c>
      <c r="Q230" s="2">
        <f t="shared" si="165"/>
        <v>18627.902999999998</v>
      </c>
      <c r="S230" s="21">
        <f t="shared" si="170"/>
        <v>0.1</v>
      </c>
      <c r="Z230">
        <f t="shared" si="151"/>
        <v>7124</v>
      </c>
      <c r="AA230" s="68">
        <f t="shared" si="152"/>
        <v>-5.8988542176915182E-2</v>
      </c>
      <c r="AB230" s="68">
        <f t="shared" si="153"/>
        <v>-1.7550214572918624E-2</v>
      </c>
      <c r="AC230" s="68">
        <f t="shared" si="154"/>
        <v>2.2016542175218312E-2</v>
      </c>
      <c r="AD230" s="68"/>
      <c r="AE230" s="68">
        <f t="shared" si="155"/>
        <v>4.8472812935316671E-5</v>
      </c>
      <c r="AF230">
        <f t="shared" si="156"/>
        <v>2.5947567464400662E-3</v>
      </c>
      <c r="AG230" s="92"/>
      <c r="AH230">
        <f t="shared" si="157"/>
        <v>-1.9421785428778246E-2</v>
      </c>
      <c r="AI230">
        <f t="shared" si="158"/>
        <v>1.0006812088806702</v>
      </c>
      <c r="AJ230">
        <f t="shared" si="159"/>
        <v>-0.87159186327265259</v>
      </c>
      <c r="AK230">
        <f t="shared" si="160"/>
        <v>-2.4201300244117014E-4</v>
      </c>
      <c r="AL230">
        <f t="shared" si="161"/>
        <v>-0.34136186072948077</v>
      </c>
      <c r="AM230">
        <f t="shared" si="162"/>
        <v>-0.17235789892765019</v>
      </c>
      <c r="AN230" s="68">
        <f t="shared" si="168"/>
        <v>-6.6243052372788442</v>
      </c>
      <c r="AO230" s="68">
        <f t="shared" si="168"/>
        <v>-6.6243052372788442</v>
      </c>
      <c r="AP230" s="68">
        <f t="shared" si="168"/>
        <v>-6.6243052372788442</v>
      </c>
      <c r="AQ230" s="68">
        <f t="shared" si="168"/>
        <v>-6.6243052372788442</v>
      </c>
      <c r="AR230" s="68">
        <f t="shared" si="168"/>
        <v>-6.6243052372787679</v>
      </c>
      <c r="AS230" s="68">
        <f t="shared" si="168"/>
        <v>-6.6243052371665918</v>
      </c>
      <c r="AT230" s="68">
        <f t="shared" si="168"/>
        <v>-6.6243050725084824</v>
      </c>
      <c r="AU230" s="68">
        <f t="shared" si="163"/>
        <v>-6.6240633890887777</v>
      </c>
    </row>
    <row r="231" spans="1:48" ht="12.95" customHeight="1">
      <c r="A231" s="134" t="s">
        <v>2160</v>
      </c>
      <c r="B231" s="113"/>
      <c r="C231" s="98">
        <v>33661.315000000002</v>
      </c>
      <c r="D231" s="134" t="s">
        <v>2084</v>
      </c>
      <c r="E231" s="12">
        <f t="shared" si="148"/>
        <v>7134.9594556163156</v>
      </c>
      <c r="F231">
        <f t="shared" si="149"/>
        <v>7135</v>
      </c>
      <c r="G231">
        <f t="shared" si="123"/>
        <v>-5.5029999995895196E-2</v>
      </c>
      <c r="I231">
        <f t="shared" si="169"/>
        <v>-5.5029999995895196E-2</v>
      </c>
      <c r="O231">
        <f t="shared" ca="1" si="171"/>
        <v>-5.5156240757916981E-2</v>
      </c>
      <c r="P231">
        <f t="shared" si="150"/>
        <v>-3.9562403467482112E-2</v>
      </c>
      <c r="Q231" s="2">
        <f t="shared" si="165"/>
        <v>18642.815000000002</v>
      </c>
      <c r="S231" s="21">
        <f t="shared" si="170"/>
        <v>0.1</v>
      </c>
      <c r="Z231">
        <f t="shared" si="151"/>
        <v>7135</v>
      </c>
      <c r="AA231" s="68">
        <f t="shared" si="152"/>
        <v>-5.9060461777635624E-2</v>
      </c>
      <c r="AB231" s="68">
        <f t="shared" si="153"/>
        <v>-3.5531941685741683E-2</v>
      </c>
      <c r="AC231" s="68">
        <f t="shared" si="154"/>
        <v>4.0304617817404284E-3</v>
      </c>
      <c r="AD231" s="68"/>
      <c r="AE231" s="68">
        <f t="shared" si="155"/>
        <v>1.624462217407023E-6</v>
      </c>
      <c r="AF231">
        <f t="shared" si="156"/>
        <v>-1.5467596528413084E-2</v>
      </c>
      <c r="AG231" s="92"/>
      <c r="AH231">
        <f t="shared" si="157"/>
        <v>-1.9498058310153513E-2</v>
      </c>
      <c r="AI231">
        <f t="shared" si="158"/>
        <v>1.0006828945643844</v>
      </c>
      <c r="AJ231">
        <f t="shared" si="159"/>
        <v>-0.87501903648202628</v>
      </c>
      <c r="AK231">
        <f t="shared" si="160"/>
        <v>-2.3721476848799966E-4</v>
      </c>
      <c r="AL231">
        <f t="shared" si="161"/>
        <v>-0.3343268896185938</v>
      </c>
      <c r="AM231">
        <f t="shared" si="162"/>
        <v>-0.16873809820059851</v>
      </c>
      <c r="AN231" s="68">
        <f t="shared" ref="AN231:AT240" si="172">$AU231+$AB$7*SIN(AO231)</f>
        <v>-6.6172750629685231</v>
      </c>
      <c r="AO231" s="68">
        <f t="shared" si="172"/>
        <v>-6.6172750629685231</v>
      </c>
      <c r="AP231" s="68">
        <f t="shared" si="172"/>
        <v>-6.6172750629685231</v>
      </c>
      <c r="AQ231" s="68">
        <f t="shared" si="172"/>
        <v>-6.6172750629685231</v>
      </c>
      <c r="AR231" s="68">
        <f t="shared" si="172"/>
        <v>-6.6172750629684476</v>
      </c>
      <c r="AS231" s="68">
        <f t="shared" si="172"/>
        <v>-6.617275062857952</v>
      </c>
      <c r="AT231" s="68">
        <f t="shared" si="172"/>
        <v>-6.6172749010664491</v>
      </c>
      <c r="AU231" s="68">
        <f t="shared" si="163"/>
        <v>-6.6170380101441069</v>
      </c>
    </row>
    <row r="232" spans="1:48" ht="12.95" customHeight="1">
      <c r="A232" s="134" t="s">
        <v>2160</v>
      </c>
      <c r="B232" s="113"/>
      <c r="C232" s="98">
        <v>33703.398000000001</v>
      </c>
      <c r="D232" s="134" t="s">
        <v>2084</v>
      </c>
      <c r="E232" s="12">
        <f t="shared" si="148"/>
        <v>7165.9648944431428</v>
      </c>
      <c r="F232">
        <f t="shared" si="149"/>
        <v>7166</v>
      </c>
      <c r="G232">
        <f t="shared" si="123"/>
        <v>-4.7647999999753665E-2</v>
      </c>
      <c r="I232">
        <f t="shared" si="169"/>
        <v>-4.7647999999753665E-2</v>
      </c>
      <c r="O232">
        <f t="shared" ca="1" si="171"/>
        <v>-5.4943146484808761E-2</v>
      </c>
      <c r="P232">
        <f t="shared" si="150"/>
        <v>-3.9549197764945185E-2</v>
      </c>
      <c r="Q232" s="2">
        <f t="shared" si="165"/>
        <v>18684.898000000001</v>
      </c>
      <c r="S232" s="21">
        <f t="shared" si="170"/>
        <v>0.1</v>
      </c>
      <c r="Z232">
        <f t="shared" si="151"/>
        <v>7166</v>
      </c>
      <c r="AA232" s="68">
        <f t="shared" si="152"/>
        <v>-5.925701084017633E-2</v>
      </c>
      <c r="AB232" s="68">
        <f t="shared" si="153"/>
        <v>-2.794018692452252E-2</v>
      </c>
      <c r="AC232" s="68">
        <f t="shared" si="154"/>
        <v>1.1609010840422665E-2</v>
      </c>
      <c r="AD232" s="68"/>
      <c r="AE232" s="68">
        <f t="shared" si="155"/>
        <v>1.3476913269305096E-5</v>
      </c>
      <c r="AF232">
        <f t="shared" si="156"/>
        <v>-8.0988022348084804E-3</v>
      </c>
      <c r="AG232" s="92"/>
      <c r="AH232">
        <f t="shared" si="157"/>
        <v>-1.9707813075231145E-2</v>
      </c>
      <c r="AI232">
        <f t="shared" si="158"/>
        <v>1.0006874630572535</v>
      </c>
      <c r="AJ232">
        <f t="shared" si="159"/>
        <v>-0.88444395796485975</v>
      </c>
      <c r="AK232">
        <f t="shared" si="160"/>
        <v>-2.2363000104252194E-4</v>
      </c>
      <c r="AL232">
        <f t="shared" si="161"/>
        <v>-0.31450093725475192</v>
      </c>
      <c r="AM232">
        <f t="shared" si="162"/>
        <v>-0.15855956654018813</v>
      </c>
      <c r="AN232" s="68">
        <f t="shared" si="172"/>
        <v>-6.5974626912472978</v>
      </c>
      <c r="AO232" s="68">
        <f t="shared" si="172"/>
        <v>-6.5974626912472978</v>
      </c>
      <c r="AP232" s="68">
        <f t="shared" si="172"/>
        <v>-6.5974626912472978</v>
      </c>
      <c r="AQ232" s="68">
        <f t="shared" si="172"/>
        <v>-6.5974626912472978</v>
      </c>
      <c r="AR232" s="68">
        <f t="shared" si="172"/>
        <v>-6.597462691247225</v>
      </c>
      <c r="AS232" s="68">
        <f t="shared" si="172"/>
        <v>-6.5974626911416623</v>
      </c>
      <c r="AT232" s="68">
        <f t="shared" si="172"/>
        <v>-6.597462537598842</v>
      </c>
      <c r="AU232" s="68">
        <f t="shared" si="163"/>
        <v>-6.5972392149363994</v>
      </c>
    </row>
    <row r="233" spans="1:48" ht="12.95" customHeight="1">
      <c r="A233" s="95" t="s">
        <v>2779</v>
      </c>
      <c r="B233" s="29" t="s">
        <v>2053</v>
      </c>
      <c r="C233" s="95">
        <v>33836.410000000003</v>
      </c>
      <c r="D233" s="95" t="s">
        <v>2084</v>
      </c>
      <c r="E233" s="12">
        <f t="shared" si="148"/>
        <v>7263.9639779028339</v>
      </c>
      <c r="F233">
        <f t="shared" si="149"/>
        <v>7264</v>
      </c>
      <c r="G233">
        <f t="shared" si="123"/>
        <v>-4.8891999998886604E-2</v>
      </c>
      <c r="I233">
        <f t="shared" si="169"/>
        <v>-4.8891999998886604E-2</v>
      </c>
      <c r="O233">
        <f t="shared" ca="1" si="171"/>
        <v>-5.4269493621434378E-2</v>
      </c>
      <c r="P233">
        <f t="shared" si="150"/>
        <v>-3.9498349182410145E-2</v>
      </c>
      <c r="Q233" s="2">
        <f t="shared" si="165"/>
        <v>18817.910000000003</v>
      </c>
      <c r="S233" s="21">
        <f t="shared" si="170"/>
        <v>0.1</v>
      </c>
      <c r="Z233">
        <f t="shared" si="151"/>
        <v>7264</v>
      </c>
      <c r="AA233" s="68">
        <f t="shared" si="152"/>
        <v>-5.9818010015779299E-2</v>
      </c>
      <c r="AB233" s="68">
        <f t="shared" si="153"/>
        <v>-2.8572339165517446E-2</v>
      </c>
      <c r="AC233" s="68">
        <f t="shared" si="154"/>
        <v>1.0926010016892699E-2</v>
      </c>
      <c r="AD233" s="68"/>
      <c r="AE233" s="68">
        <f t="shared" si="155"/>
        <v>1.1937769488923953E-5</v>
      </c>
      <c r="AF233">
        <f t="shared" si="156"/>
        <v>-9.3936508164764593E-3</v>
      </c>
      <c r="AG233" s="92"/>
      <c r="AH233">
        <f t="shared" si="157"/>
        <v>-2.0319660833369158E-2</v>
      </c>
      <c r="AI233">
        <f t="shared" si="158"/>
        <v>1.0007001204096753</v>
      </c>
      <c r="AJ233">
        <f t="shared" si="159"/>
        <v>-0.91193602621822845</v>
      </c>
      <c r="AK233">
        <f t="shared" si="160"/>
        <v>-1.8013118666895616E-4</v>
      </c>
      <c r="AL233">
        <f t="shared" si="161"/>
        <v>-0.25182424135728088</v>
      </c>
      <c r="AM233">
        <f t="shared" si="162"/>
        <v>-0.12658176538212101</v>
      </c>
      <c r="AN233" s="68">
        <f t="shared" si="172"/>
        <v>-6.5348294803618607</v>
      </c>
      <c r="AO233" s="68">
        <f t="shared" si="172"/>
        <v>-6.5348294803618607</v>
      </c>
      <c r="AP233" s="68">
        <f t="shared" si="172"/>
        <v>-6.5348294803618607</v>
      </c>
      <c r="AQ233" s="68">
        <f t="shared" si="172"/>
        <v>-6.5348294803618607</v>
      </c>
      <c r="AR233" s="68">
        <f t="shared" si="172"/>
        <v>-6.5348294803617986</v>
      </c>
      <c r="AS233" s="68">
        <f t="shared" si="172"/>
        <v>-6.5348294802736175</v>
      </c>
      <c r="AT233" s="68">
        <f t="shared" si="172"/>
        <v>-6.5348293543278544</v>
      </c>
      <c r="AU233" s="68">
        <f t="shared" si="163"/>
        <v>-6.5346494752475159</v>
      </c>
    </row>
    <row r="234" spans="1:48" ht="12.95" customHeight="1">
      <c r="A234" s="134" t="s">
        <v>2160</v>
      </c>
      <c r="B234" s="113"/>
      <c r="C234" s="98">
        <v>33855.406000000003</v>
      </c>
      <c r="D234" s="134" t="s">
        <v>2084</v>
      </c>
      <c r="E234" s="12">
        <f t="shared" si="148"/>
        <v>7277.9596368614257</v>
      </c>
      <c r="F234">
        <f t="shared" si="149"/>
        <v>7278</v>
      </c>
      <c r="G234">
        <f t="shared" si="123"/>
        <v>-5.4783999999926891E-2</v>
      </c>
      <c r="I234">
        <f t="shared" si="169"/>
        <v>-5.4783999999926891E-2</v>
      </c>
      <c r="O234">
        <f t="shared" ca="1" si="171"/>
        <v>-5.4173257498095179E-2</v>
      </c>
      <c r="P234">
        <f t="shared" si="150"/>
        <v>-3.9489956228133213E-2</v>
      </c>
      <c r="Q234" s="2">
        <f t="shared" si="165"/>
        <v>18836.906000000003</v>
      </c>
      <c r="S234" s="21">
        <f t="shared" si="170"/>
        <v>0.1</v>
      </c>
      <c r="Z234">
        <f t="shared" si="151"/>
        <v>7278</v>
      </c>
      <c r="AA234" s="68">
        <f t="shared" si="152"/>
        <v>-5.9890571529807715E-2</v>
      </c>
      <c r="AB234" s="68">
        <f t="shared" si="153"/>
        <v>-3.4383384698252389E-2</v>
      </c>
      <c r="AC234" s="68">
        <f t="shared" si="154"/>
        <v>5.1065715298808274E-3</v>
      </c>
      <c r="AD234" s="68"/>
      <c r="AE234" s="68">
        <f t="shared" si="155"/>
        <v>2.607707278978938E-6</v>
      </c>
      <c r="AF234">
        <f t="shared" si="156"/>
        <v>-1.5294043771793678E-2</v>
      </c>
      <c r="AG234" s="92"/>
      <c r="AH234">
        <f t="shared" si="157"/>
        <v>-2.0400615301674505E-2</v>
      </c>
      <c r="AI234">
        <f t="shared" si="158"/>
        <v>1.0007017052062621</v>
      </c>
      <c r="AJ234">
        <f t="shared" si="159"/>
        <v>-0.91557351163147094</v>
      </c>
      <c r="AK234">
        <f t="shared" si="160"/>
        <v>-1.7385521550750786E-4</v>
      </c>
      <c r="AL234">
        <f t="shared" si="161"/>
        <v>-0.24287030420595515</v>
      </c>
      <c r="AM234">
        <f t="shared" si="162"/>
        <v>-0.12203560853824189</v>
      </c>
      <c r="AN234" s="68">
        <f t="shared" si="172"/>
        <v>-6.5258818171239339</v>
      </c>
      <c r="AO234" s="68">
        <f t="shared" si="172"/>
        <v>-6.5258818171239339</v>
      </c>
      <c r="AP234" s="68">
        <f t="shared" si="172"/>
        <v>-6.5258818171239339</v>
      </c>
      <c r="AQ234" s="68">
        <f t="shared" si="172"/>
        <v>-6.5258818171239339</v>
      </c>
      <c r="AR234" s="68">
        <f t="shared" si="172"/>
        <v>-6.5258818171238744</v>
      </c>
      <c r="AS234" s="68">
        <f t="shared" si="172"/>
        <v>-6.5258818170383801</v>
      </c>
      <c r="AT234" s="68">
        <f t="shared" si="172"/>
        <v>-6.5258816952065324</v>
      </c>
      <c r="AU234" s="68">
        <f t="shared" si="163"/>
        <v>-6.5257080838633899</v>
      </c>
    </row>
    <row r="235" spans="1:48" ht="12.95" customHeight="1">
      <c r="A235" s="134" t="s">
        <v>2160</v>
      </c>
      <c r="B235" s="113"/>
      <c r="C235" s="98">
        <v>33855.406999999999</v>
      </c>
      <c r="D235" s="134" t="s">
        <v>2084</v>
      </c>
      <c r="E235" s="12">
        <f t="shared" si="148"/>
        <v>7277.9603736301615</v>
      </c>
      <c r="F235">
        <f t="shared" si="149"/>
        <v>7278</v>
      </c>
      <c r="G235">
        <f t="shared" si="123"/>
        <v>-5.3784000003361143E-2</v>
      </c>
      <c r="I235">
        <f t="shared" si="169"/>
        <v>-5.3784000003361143E-2</v>
      </c>
      <c r="O235">
        <f t="shared" ca="1" si="171"/>
        <v>-5.4173257498095179E-2</v>
      </c>
      <c r="P235">
        <f t="shared" si="150"/>
        <v>-3.9489956228133213E-2</v>
      </c>
      <c r="Q235" s="2">
        <f t="shared" si="165"/>
        <v>18836.906999999999</v>
      </c>
      <c r="S235" s="21">
        <f t="shared" si="170"/>
        <v>0.1</v>
      </c>
      <c r="Z235">
        <f t="shared" si="151"/>
        <v>7278</v>
      </c>
      <c r="AA235" s="68">
        <f t="shared" si="152"/>
        <v>-5.9890571529807715E-2</v>
      </c>
      <c r="AB235" s="68">
        <f t="shared" si="153"/>
        <v>-3.3383384701686641E-2</v>
      </c>
      <c r="AC235" s="68">
        <f t="shared" si="154"/>
        <v>6.1065715264465754E-3</v>
      </c>
      <c r="AD235" s="68"/>
      <c r="AE235" s="68">
        <f t="shared" si="155"/>
        <v>3.7290215807608017E-6</v>
      </c>
      <c r="AF235">
        <f t="shared" si="156"/>
        <v>-1.429404377522793E-2</v>
      </c>
      <c r="AG235" s="92"/>
      <c r="AH235">
        <f t="shared" si="157"/>
        <v>-2.0400615301674505E-2</v>
      </c>
      <c r="AI235">
        <f t="shared" si="158"/>
        <v>1.0007017052062621</v>
      </c>
      <c r="AJ235">
        <f t="shared" si="159"/>
        <v>-0.91557351163147094</v>
      </c>
      <c r="AK235">
        <f t="shared" si="160"/>
        <v>-1.7385521550750786E-4</v>
      </c>
      <c r="AL235">
        <f t="shared" si="161"/>
        <v>-0.24287030420595515</v>
      </c>
      <c r="AM235">
        <f t="shared" si="162"/>
        <v>-0.12203560853824189</v>
      </c>
      <c r="AN235" s="68">
        <f t="shared" si="172"/>
        <v>-6.5258818171239339</v>
      </c>
      <c r="AO235" s="68">
        <f t="shared" si="172"/>
        <v>-6.5258818171239339</v>
      </c>
      <c r="AP235" s="68">
        <f t="shared" si="172"/>
        <v>-6.5258818171239339</v>
      </c>
      <c r="AQ235" s="68">
        <f t="shared" si="172"/>
        <v>-6.5258818171239339</v>
      </c>
      <c r="AR235" s="68">
        <f t="shared" si="172"/>
        <v>-6.5258818171238744</v>
      </c>
      <c r="AS235" s="68">
        <f t="shared" si="172"/>
        <v>-6.5258818170383801</v>
      </c>
      <c r="AT235" s="68">
        <f t="shared" si="172"/>
        <v>-6.5258816952065324</v>
      </c>
      <c r="AU235" s="68">
        <f t="shared" si="163"/>
        <v>-6.5257080838633899</v>
      </c>
    </row>
    <row r="236" spans="1:48" ht="12.95" customHeight="1">
      <c r="A236" s="95" t="s">
        <v>2789</v>
      </c>
      <c r="B236" s="29" t="s">
        <v>2053</v>
      </c>
      <c r="C236" s="95">
        <v>33859.476999999999</v>
      </c>
      <c r="D236" s="95" t="s">
        <v>2084</v>
      </c>
      <c r="E236" s="12">
        <f t="shared" si="148"/>
        <v>7280.959022396295</v>
      </c>
      <c r="F236">
        <f t="shared" si="149"/>
        <v>7281</v>
      </c>
      <c r="G236">
        <f t="shared" si="123"/>
        <v>-5.5617999998503365E-2</v>
      </c>
      <c r="I236">
        <f t="shared" si="169"/>
        <v>-5.5617999998503365E-2</v>
      </c>
      <c r="O236">
        <f t="shared" ca="1" si="171"/>
        <v>-5.415263547166535E-2</v>
      </c>
      <c r="P236">
        <f t="shared" si="150"/>
        <v>-3.9488121020823913E-2</v>
      </c>
      <c r="Q236" s="2">
        <f t="shared" si="165"/>
        <v>18840.976999999999</v>
      </c>
      <c r="S236" s="21">
        <f t="shared" si="170"/>
        <v>0.1</v>
      </c>
      <c r="Z236">
        <f t="shared" si="151"/>
        <v>7281</v>
      </c>
      <c r="AA236" s="68">
        <f t="shared" si="152"/>
        <v>-5.9905871450680548E-2</v>
      </c>
      <c r="AB236" s="68">
        <f t="shared" si="153"/>
        <v>-3.520024956864673E-2</v>
      </c>
      <c r="AC236" s="68">
        <f t="shared" si="154"/>
        <v>4.2878714521771832E-3</v>
      </c>
      <c r="AD236" s="68"/>
      <c r="AE236" s="68">
        <f t="shared" si="155"/>
        <v>1.8385841590396067E-6</v>
      </c>
      <c r="AF236">
        <f t="shared" si="156"/>
        <v>-1.6129878977679452E-2</v>
      </c>
      <c r="AG236" s="92"/>
      <c r="AH236">
        <f t="shared" si="157"/>
        <v>-2.0417750429856635E-2</v>
      </c>
      <c r="AI236">
        <f t="shared" si="158"/>
        <v>1.0007020374911999</v>
      </c>
      <c r="AJ236">
        <f t="shared" si="159"/>
        <v>-0.91634343410138341</v>
      </c>
      <c r="AK236">
        <f t="shared" si="160"/>
        <v>-1.7250853139545727E-4</v>
      </c>
      <c r="AL236">
        <f t="shared" si="161"/>
        <v>-0.24095159972921304</v>
      </c>
      <c r="AM236">
        <f t="shared" si="162"/>
        <v>-0.12106208264163383</v>
      </c>
      <c r="AN236" s="68">
        <f t="shared" si="172"/>
        <v>-6.5239644588877885</v>
      </c>
      <c r="AO236" s="68">
        <f t="shared" si="172"/>
        <v>-6.5239644588877885</v>
      </c>
      <c r="AP236" s="68">
        <f t="shared" si="172"/>
        <v>-6.5239644588877885</v>
      </c>
      <c r="AQ236" s="68">
        <f t="shared" si="172"/>
        <v>-6.5239644588877885</v>
      </c>
      <c r="AR236" s="68">
        <f t="shared" si="172"/>
        <v>-6.523964458887729</v>
      </c>
      <c r="AS236" s="68">
        <f t="shared" si="172"/>
        <v>-6.5239644588028174</v>
      </c>
      <c r="AT236" s="68">
        <f t="shared" si="172"/>
        <v>-6.5239643378576391</v>
      </c>
      <c r="AU236" s="68">
        <f t="shared" si="163"/>
        <v>-6.5237920714239337</v>
      </c>
    </row>
    <row r="237" spans="1:48" ht="12.95" customHeight="1">
      <c r="A237" s="95" t="s">
        <v>2789</v>
      </c>
      <c r="B237" s="29" t="s">
        <v>2053</v>
      </c>
      <c r="C237" s="95">
        <v>33889.339999999997</v>
      </c>
      <c r="D237" s="95" t="s">
        <v>2084</v>
      </c>
      <c r="E237" s="12">
        <f t="shared" si="148"/>
        <v>7302.9611472373354</v>
      </c>
      <c r="F237">
        <f t="shared" si="149"/>
        <v>7303</v>
      </c>
      <c r="G237">
        <f t="shared" si="123"/>
        <v>-5.2734000004420523E-2</v>
      </c>
      <c r="I237">
        <f t="shared" si="169"/>
        <v>-5.2734000004420523E-2</v>
      </c>
      <c r="O237">
        <f t="shared" ca="1" si="171"/>
        <v>-5.4001407277846608E-2</v>
      </c>
      <c r="P237">
        <f t="shared" si="150"/>
        <v>-3.947426686508694E-2</v>
      </c>
      <c r="Q237" s="2">
        <f t="shared" si="165"/>
        <v>18870.839999999997</v>
      </c>
      <c r="S237" s="21">
        <f t="shared" si="170"/>
        <v>0.1</v>
      </c>
      <c r="Z237">
        <f t="shared" si="151"/>
        <v>7303</v>
      </c>
      <c r="AA237" s="68">
        <f t="shared" si="152"/>
        <v>-6.0015377513959842E-2</v>
      </c>
      <c r="AB237" s="68">
        <f t="shared" si="153"/>
        <v>-3.2192889355547621E-2</v>
      </c>
      <c r="AC237" s="68">
        <f t="shared" si="154"/>
        <v>7.2813775095393156E-3</v>
      </c>
      <c r="AD237" s="68"/>
      <c r="AE237" s="68">
        <f t="shared" si="155"/>
        <v>5.3018458436425018E-6</v>
      </c>
      <c r="AF237">
        <f t="shared" si="156"/>
        <v>-1.3259733139333582E-2</v>
      </c>
      <c r="AG237" s="92"/>
      <c r="AH237">
        <f t="shared" si="157"/>
        <v>-2.0541110648872898E-2</v>
      </c>
      <c r="AI237">
        <f t="shared" si="158"/>
        <v>1.0007043952053374</v>
      </c>
      <c r="AJ237">
        <f t="shared" si="159"/>
        <v>-0.92188628837872155</v>
      </c>
      <c r="AK237">
        <f t="shared" si="160"/>
        <v>-1.6261373605030085E-4</v>
      </c>
      <c r="AL237">
        <f t="shared" si="161"/>
        <v>-0.22688106208980524</v>
      </c>
      <c r="AM237">
        <f t="shared" si="162"/>
        <v>-0.11392966176618362</v>
      </c>
      <c r="AN237" s="68">
        <f t="shared" si="172"/>
        <v>-6.5099038127644722</v>
      </c>
      <c r="AO237" s="68">
        <f t="shared" si="172"/>
        <v>-6.5099038127644722</v>
      </c>
      <c r="AP237" s="68">
        <f t="shared" si="172"/>
        <v>-6.5099038127644722</v>
      </c>
      <c r="AQ237" s="68">
        <f t="shared" si="172"/>
        <v>-6.5099038127644722</v>
      </c>
      <c r="AR237" s="68">
        <f t="shared" si="172"/>
        <v>-6.5099038127644162</v>
      </c>
      <c r="AS237" s="68">
        <f t="shared" si="172"/>
        <v>-6.5099038126838371</v>
      </c>
      <c r="AT237" s="68">
        <f t="shared" si="172"/>
        <v>-6.5099036982943552</v>
      </c>
      <c r="AU237" s="68">
        <f t="shared" si="163"/>
        <v>-6.509741313534593</v>
      </c>
    </row>
    <row r="238" spans="1:48" ht="12.95" customHeight="1">
      <c r="A238" s="134" t="s">
        <v>2160</v>
      </c>
      <c r="B238" s="113"/>
      <c r="C238" s="98">
        <v>33912.413999999997</v>
      </c>
      <c r="D238" s="134" t="s">
        <v>2084</v>
      </c>
      <c r="E238" s="12">
        <f t="shared" si="148"/>
        <v>7319.9613491119699</v>
      </c>
      <c r="F238">
        <f t="shared" si="149"/>
        <v>7320</v>
      </c>
      <c r="G238">
        <f t="shared" si="123"/>
        <v>-5.2460000006249174E-2</v>
      </c>
      <c r="I238">
        <f t="shared" si="169"/>
        <v>-5.2460000006249174E-2</v>
      </c>
      <c r="O238">
        <f t="shared" ca="1" si="171"/>
        <v>-5.388454912807758E-2</v>
      </c>
      <c r="P238">
        <f t="shared" si="150"/>
        <v>-3.9463084058716E-2</v>
      </c>
      <c r="Q238" s="2">
        <f t="shared" si="165"/>
        <v>18893.913999999997</v>
      </c>
      <c r="S238" s="21">
        <f t="shared" si="170"/>
        <v>0.1</v>
      </c>
      <c r="Z238">
        <f t="shared" si="151"/>
        <v>7320</v>
      </c>
      <c r="AA238" s="68">
        <f t="shared" si="152"/>
        <v>-6.0096738522650739E-2</v>
      </c>
      <c r="AB238" s="68">
        <f t="shared" si="153"/>
        <v>-3.1826345542314435E-2</v>
      </c>
      <c r="AC238" s="68">
        <f t="shared" si="154"/>
        <v>7.6367385164015644E-3</v>
      </c>
      <c r="AD238" s="68"/>
      <c r="AE238" s="68">
        <f t="shared" si="155"/>
        <v>5.8319775167891175E-6</v>
      </c>
      <c r="AF238">
        <f t="shared" si="156"/>
        <v>-1.2996915947533175E-2</v>
      </c>
      <c r="AG238" s="92"/>
      <c r="AH238">
        <f t="shared" si="157"/>
        <v>-2.0633654463934739E-2</v>
      </c>
      <c r="AI238">
        <f t="shared" si="158"/>
        <v>1.0007061215910555</v>
      </c>
      <c r="AJ238">
        <f t="shared" si="159"/>
        <v>-0.92604446971855758</v>
      </c>
      <c r="AK238">
        <f t="shared" si="160"/>
        <v>-1.5494557463750856E-4</v>
      </c>
      <c r="AL238">
        <f t="shared" si="161"/>
        <v>-0.21600832964104635</v>
      </c>
      <c r="AM238">
        <f t="shared" si="162"/>
        <v>-0.10842608617838831</v>
      </c>
      <c r="AN238" s="68">
        <f t="shared" si="172"/>
        <v>-6.4990387459119754</v>
      </c>
      <c r="AO238" s="68">
        <f t="shared" si="172"/>
        <v>-6.4990387459119754</v>
      </c>
      <c r="AP238" s="68">
        <f t="shared" si="172"/>
        <v>-6.4990387459119754</v>
      </c>
      <c r="AQ238" s="68">
        <f t="shared" si="172"/>
        <v>-6.4990387459119754</v>
      </c>
      <c r="AR238" s="68">
        <f t="shared" si="172"/>
        <v>-6.4990387459119203</v>
      </c>
      <c r="AS238" s="68">
        <f t="shared" si="172"/>
        <v>-6.499038745834766</v>
      </c>
      <c r="AT238" s="68">
        <f t="shared" si="172"/>
        <v>-6.4990386365732205</v>
      </c>
      <c r="AU238" s="68">
        <f t="shared" si="163"/>
        <v>-6.4988839097110107</v>
      </c>
    </row>
    <row r="239" spans="1:48" ht="12.95" customHeight="1">
      <c r="A239" s="95" t="s">
        <v>2797</v>
      </c>
      <c r="B239" s="29" t="s">
        <v>2053</v>
      </c>
      <c r="C239" s="95">
        <v>34220.512000000002</v>
      </c>
      <c r="D239" s="95" t="s">
        <v>2084</v>
      </c>
      <c r="E239" s="12">
        <f t="shared" si="148"/>
        <v>7546.9583239395333</v>
      </c>
      <c r="F239">
        <f t="shared" si="149"/>
        <v>7547</v>
      </c>
      <c r="G239">
        <f t="shared" si="123"/>
        <v>-5.6565999999293126E-2</v>
      </c>
      <c r="I239">
        <f t="shared" si="169"/>
        <v>-5.6565999999293126E-2</v>
      </c>
      <c r="O239">
        <f t="shared" ca="1" si="171"/>
        <v>-5.2324149128220587E-2</v>
      </c>
      <c r="P239">
        <f t="shared" si="150"/>
        <v>-3.9273884484855449E-2</v>
      </c>
      <c r="Q239" s="2">
        <f t="shared" si="165"/>
        <v>19202.012000000002</v>
      </c>
      <c r="S239" s="21">
        <f t="shared" si="170"/>
        <v>0.1</v>
      </c>
      <c r="Z239">
        <f t="shared" si="151"/>
        <v>7547</v>
      </c>
      <c r="AA239" s="68">
        <f t="shared" si="152"/>
        <v>-6.090599469101466E-2</v>
      </c>
      <c r="AB239" s="68">
        <f t="shared" si="153"/>
        <v>-3.4933889793133915E-2</v>
      </c>
      <c r="AC239" s="68">
        <f t="shared" si="154"/>
        <v>4.339994691721534E-3</v>
      </c>
      <c r="AD239" s="68"/>
      <c r="AE239" s="68">
        <f t="shared" si="155"/>
        <v>1.8835553924171095E-6</v>
      </c>
      <c r="AF239">
        <f t="shared" si="156"/>
        <v>-1.7292115514437677E-2</v>
      </c>
      <c r="AG239" s="92"/>
      <c r="AH239">
        <f t="shared" si="157"/>
        <v>-2.1632110206159211E-2</v>
      </c>
      <c r="AI239">
        <f t="shared" si="158"/>
        <v>1.0007211094616095</v>
      </c>
      <c r="AJ239">
        <f t="shared" si="159"/>
        <v>-0.97090449397838841</v>
      </c>
      <c r="AK239">
        <f t="shared" si="160"/>
        <v>-5.115639580518478E-5</v>
      </c>
      <c r="AL239">
        <f t="shared" si="161"/>
        <v>-7.0822585430057317E-2</v>
      </c>
      <c r="AM239">
        <f t="shared" si="162"/>
        <v>-3.5426101587057862E-2</v>
      </c>
      <c r="AN239" s="68">
        <f t="shared" si="172"/>
        <v>-6.3539567546452034</v>
      </c>
      <c r="AO239" s="68">
        <f t="shared" si="172"/>
        <v>-6.3539567546452034</v>
      </c>
      <c r="AP239" s="68">
        <f t="shared" si="172"/>
        <v>-6.3539567546452034</v>
      </c>
      <c r="AQ239" s="68">
        <f t="shared" si="172"/>
        <v>-6.3539567546452034</v>
      </c>
      <c r="AR239" s="68">
        <f t="shared" si="172"/>
        <v>-6.3539567546451847</v>
      </c>
      <c r="AS239" s="68">
        <f t="shared" si="172"/>
        <v>-6.3539567546186211</v>
      </c>
      <c r="AT239" s="68">
        <f t="shared" si="172"/>
        <v>-6.3539567177822338</v>
      </c>
      <c r="AU239" s="68">
        <f t="shared" si="163"/>
        <v>-6.3539056351255354</v>
      </c>
    </row>
    <row r="240" spans="1:48" ht="12.95" customHeight="1">
      <c r="A240" s="95" t="s">
        <v>2797</v>
      </c>
      <c r="B240" s="29" t="s">
        <v>2053</v>
      </c>
      <c r="C240" s="95">
        <v>34239.517</v>
      </c>
      <c r="D240" s="95" t="s">
        <v>2084</v>
      </c>
      <c r="E240" s="12">
        <f t="shared" si="148"/>
        <v>7560.960613816771</v>
      </c>
      <c r="F240">
        <f t="shared" si="149"/>
        <v>7561</v>
      </c>
      <c r="G240">
        <f t="shared" si="123"/>
        <v>-5.3458000002137851E-2</v>
      </c>
      <c r="I240">
        <f t="shared" si="169"/>
        <v>-5.3458000002137851E-2</v>
      </c>
      <c r="O240">
        <f t="shared" ca="1" si="171"/>
        <v>-5.2227913004881388E-2</v>
      </c>
      <c r="P240">
        <f t="shared" si="150"/>
        <v>-3.925978670005513E-2</v>
      </c>
      <c r="Q240" s="2">
        <f t="shared" si="165"/>
        <v>19221.017</v>
      </c>
      <c r="S240" s="21">
        <f t="shared" si="170"/>
        <v>0.1</v>
      </c>
      <c r="Z240">
        <f t="shared" si="151"/>
        <v>7561</v>
      </c>
      <c r="AA240" s="68">
        <f t="shared" si="152"/>
        <v>-6.0938760251064664E-2</v>
      </c>
      <c r="AB240" s="68">
        <f t="shared" si="153"/>
        <v>-3.1779026451128317E-2</v>
      </c>
      <c r="AC240" s="68">
        <f t="shared" si="154"/>
        <v>7.4807602489268162E-3</v>
      </c>
      <c r="AD240" s="68"/>
      <c r="AE240" s="68">
        <f t="shared" si="155"/>
        <v>5.5961773901923555E-6</v>
      </c>
      <c r="AF240">
        <f t="shared" si="156"/>
        <v>-1.4198213302082721E-2</v>
      </c>
      <c r="AG240" s="92"/>
      <c r="AH240">
        <f t="shared" si="157"/>
        <v>-2.1678973551009537E-2</v>
      </c>
      <c r="AI240">
        <f t="shared" si="158"/>
        <v>1.0007215386164108</v>
      </c>
      <c r="AJ240">
        <f t="shared" si="159"/>
        <v>-0.97300980255301639</v>
      </c>
      <c r="AK240">
        <f t="shared" si="160"/>
        <v>-4.4697399058064401E-5</v>
      </c>
      <c r="AL240">
        <f t="shared" si="161"/>
        <v>-6.1868283006815447E-2</v>
      </c>
      <c r="AM240">
        <f t="shared" si="162"/>
        <v>-3.0944012459395889E-2</v>
      </c>
      <c r="AN240" s="68">
        <f t="shared" si="172"/>
        <v>-6.3450089089011499</v>
      </c>
      <c r="AO240" s="68">
        <f t="shared" si="172"/>
        <v>-6.3450089089011499</v>
      </c>
      <c r="AP240" s="68">
        <f t="shared" si="172"/>
        <v>-6.3450089089011499</v>
      </c>
      <c r="AQ240" s="68">
        <f t="shared" si="172"/>
        <v>-6.3450089089011499</v>
      </c>
      <c r="AR240" s="68">
        <f t="shared" si="172"/>
        <v>-6.345008908901133</v>
      </c>
      <c r="AS240" s="68">
        <f t="shared" si="172"/>
        <v>-6.3450089088778965</v>
      </c>
      <c r="AT240" s="68">
        <f t="shared" si="172"/>
        <v>-6.3450088766733792</v>
      </c>
      <c r="AU240" s="68">
        <f t="shared" si="163"/>
        <v>-6.3449642437414093</v>
      </c>
    </row>
    <row r="241" spans="1:48" ht="12.95" customHeight="1">
      <c r="A241" s="95" t="s">
        <v>2804</v>
      </c>
      <c r="B241" s="29" t="s">
        <v>2053</v>
      </c>
      <c r="C241" s="95">
        <v>34247.659</v>
      </c>
      <c r="D241" s="95" t="s">
        <v>2084</v>
      </c>
      <c r="E241" s="12">
        <f t="shared" si="148"/>
        <v>7566.9593848865152</v>
      </c>
      <c r="F241">
        <f t="shared" si="149"/>
        <v>7567</v>
      </c>
      <c r="G241">
        <f t="shared" si="123"/>
        <v>-5.5125999999290798E-2</v>
      </c>
      <c r="I241">
        <f t="shared" si="169"/>
        <v>-5.5125999999290798E-2</v>
      </c>
      <c r="O241">
        <f t="shared" ca="1" si="171"/>
        <v>-5.2186668952021731E-2</v>
      </c>
      <c r="P241">
        <f t="shared" si="150"/>
        <v>-3.9253658399090383E-2</v>
      </c>
      <c r="Q241" s="2">
        <f t="shared" si="165"/>
        <v>19229.159</v>
      </c>
      <c r="S241" s="21">
        <f t="shared" si="170"/>
        <v>0.1</v>
      </c>
      <c r="Z241">
        <f t="shared" si="151"/>
        <v>7567</v>
      </c>
      <c r="AA241" s="68">
        <f t="shared" si="152"/>
        <v>-6.0952185125855693E-2</v>
      </c>
      <c r="AB241" s="68">
        <f t="shared" si="153"/>
        <v>-3.3427473272525488E-2</v>
      </c>
      <c r="AC241" s="68">
        <f t="shared" si="154"/>
        <v>5.8261851265648985E-3</v>
      </c>
      <c r="AD241" s="68"/>
      <c r="AE241" s="68">
        <f t="shared" si="155"/>
        <v>3.3944433129006002E-6</v>
      </c>
      <c r="AF241">
        <f t="shared" si="156"/>
        <v>-1.5872341600200415E-2</v>
      </c>
      <c r="AG241" s="92"/>
      <c r="AH241">
        <f t="shared" si="157"/>
        <v>-2.1698526726765314E-2</v>
      </c>
      <c r="AI241">
        <f t="shared" si="158"/>
        <v>1.0007217048319637</v>
      </c>
      <c r="AJ241">
        <f t="shared" si="159"/>
        <v>-0.97388820566195611</v>
      </c>
      <c r="AK241">
        <f t="shared" si="160"/>
        <v>-4.1928128682205695E-5</v>
      </c>
      <c r="AL241">
        <f t="shared" si="161"/>
        <v>-5.8030722572476101E-2</v>
      </c>
      <c r="AM241">
        <f t="shared" si="162"/>
        <v>-2.9023506621596185E-2</v>
      </c>
      <c r="AN241" s="68">
        <f t="shared" ref="AN241:AT250" si="173">$AU241+$AB$7*SIN(AO241)</f>
        <v>-6.3411741167423212</v>
      </c>
      <c r="AO241" s="68">
        <f t="shared" si="173"/>
        <v>-6.3411741167423212</v>
      </c>
      <c r="AP241" s="68">
        <f t="shared" si="173"/>
        <v>-6.3411741167423212</v>
      </c>
      <c r="AQ241" s="68">
        <f t="shared" si="173"/>
        <v>-6.3411741167423212</v>
      </c>
      <c r="AR241" s="68">
        <f t="shared" si="173"/>
        <v>-6.3411741167423061</v>
      </c>
      <c r="AS241" s="68">
        <f t="shared" si="173"/>
        <v>-6.3411741167204987</v>
      </c>
      <c r="AT241" s="68">
        <f t="shared" si="173"/>
        <v>-6.3411740865043091</v>
      </c>
      <c r="AU241" s="68">
        <f t="shared" si="163"/>
        <v>-6.3411322188624979</v>
      </c>
    </row>
    <row r="242" spans="1:48" ht="12.95" customHeight="1">
      <c r="A242" s="134" t="s">
        <v>2159</v>
      </c>
      <c r="B242" s="113"/>
      <c r="C242" s="98">
        <v>34250.373</v>
      </c>
      <c r="D242" s="134" t="s">
        <v>2084</v>
      </c>
      <c r="E242" s="12">
        <f t="shared" si="148"/>
        <v>7568.9589752430957</v>
      </c>
      <c r="F242">
        <f t="shared" si="149"/>
        <v>7569</v>
      </c>
      <c r="G242">
        <f t="shared" ref="G242:G305" si="174">+C242-(C$7+F242*C$8)</f>
        <v>-5.568199999834178E-2</v>
      </c>
      <c r="I242">
        <f t="shared" si="169"/>
        <v>-5.568199999834178E-2</v>
      </c>
      <c r="O242">
        <f t="shared" ca="1" si="171"/>
        <v>-5.2172920934401845E-2</v>
      </c>
      <c r="P242">
        <f t="shared" si="150"/>
        <v>-3.9251604113009708E-2</v>
      </c>
      <c r="Q242" s="2">
        <f t="shared" si="165"/>
        <v>19231.873</v>
      </c>
      <c r="S242" s="21">
        <f t="shared" si="170"/>
        <v>0.1</v>
      </c>
      <c r="Z242">
        <f t="shared" si="151"/>
        <v>7569</v>
      </c>
      <c r="AA242" s="68">
        <f t="shared" si="152"/>
        <v>-6.0956577670871946E-2</v>
      </c>
      <c r="AB242" s="68">
        <f t="shared" si="153"/>
        <v>-3.3977026440479542E-2</v>
      </c>
      <c r="AC242" s="68">
        <f t="shared" si="154"/>
        <v>5.274577672530166E-3</v>
      </c>
      <c r="AD242" s="68"/>
      <c r="AE242" s="68">
        <f t="shared" si="155"/>
        <v>2.7821169623553743E-6</v>
      </c>
      <c r="AF242">
        <f t="shared" si="156"/>
        <v>-1.6430395885332072E-2</v>
      </c>
      <c r="AG242" s="92"/>
      <c r="AH242">
        <f t="shared" si="157"/>
        <v>-2.1704973557862238E-2</v>
      </c>
      <c r="AI242">
        <f t="shared" si="158"/>
        <v>1.0007217578754002</v>
      </c>
      <c r="AJ242">
        <f t="shared" si="159"/>
        <v>-0.97417782021439203</v>
      </c>
      <c r="AK242">
        <f t="shared" si="160"/>
        <v>-4.1004899126449715E-5</v>
      </c>
      <c r="AL242">
        <f t="shared" si="161"/>
        <v>-5.6751535482772279E-2</v>
      </c>
      <c r="AM242">
        <f t="shared" si="162"/>
        <v>-2.8383386101636817E-2</v>
      </c>
      <c r="AN242" s="68">
        <f t="shared" si="173"/>
        <v>-6.3398958525503506</v>
      </c>
      <c r="AO242" s="68">
        <f t="shared" si="173"/>
        <v>-6.3398958525503506</v>
      </c>
      <c r="AP242" s="68">
        <f t="shared" si="173"/>
        <v>-6.3398958525503506</v>
      </c>
      <c r="AQ242" s="68">
        <f t="shared" si="173"/>
        <v>-6.3398958525503506</v>
      </c>
      <c r="AR242" s="68">
        <f t="shared" si="173"/>
        <v>-6.3398958525503355</v>
      </c>
      <c r="AS242" s="68">
        <f t="shared" si="173"/>
        <v>-6.339895852529005</v>
      </c>
      <c r="AT242" s="68">
        <f t="shared" si="173"/>
        <v>-6.3398958229759916</v>
      </c>
      <c r="AU242" s="68">
        <f t="shared" si="163"/>
        <v>-6.3398548772361947</v>
      </c>
    </row>
    <row r="243" spans="1:48" ht="12.95" customHeight="1">
      <c r="A243" s="95" t="s">
        <v>2804</v>
      </c>
      <c r="B243" s="29" t="s">
        <v>2053</v>
      </c>
      <c r="C243" s="95">
        <v>34251.728999999999</v>
      </c>
      <c r="D243" s="95" t="s">
        <v>2084</v>
      </c>
      <c r="E243" s="12">
        <f t="shared" si="148"/>
        <v>7569.9580336526478</v>
      </c>
      <c r="F243">
        <f t="shared" si="149"/>
        <v>7570</v>
      </c>
      <c r="G243">
        <f t="shared" si="174"/>
        <v>-5.6960000001708977E-2</v>
      </c>
      <c r="I243">
        <f t="shared" si="169"/>
        <v>-5.6960000001708977E-2</v>
      </c>
      <c r="O243">
        <f t="shared" ca="1" si="171"/>
        <v>-5.2166046925591902E-2</v>
      </c>
      <c r="P243">
        <f t="shared" si="150"/>
        <v>-3.9250574810139549E-2</v>
      </c>
      <c r="Q243" s="2">
        <f t="shared" si="165"/>
        <v>19233.228999999999</v>
      </c>
      <c r="S243" s="21">
        <f t="shared" si="170"/>
        <v>0.1</v>
      </c>
      <c r="Z243">
        <f t="shared" si="151"/>
        <v>7570</v>
      </c>
      <c r="AA243" s="68">
        <f t="shared" si="152"/>
        <v>-6.0958758484943025E-2</v>
      </c>
      <c r="AB243" s="68">
        <f t="shared" si="153"/>
        <v>-3.5251816326905501E-2</v>
      </c>
      <c r="AC243" s="68">
        <f t="shared" si="154"/>
        <v>3.9987584832340481E-3</v>
      </c>
      <c r="AD243" s="68"/>
      <c r="AE243" s="68">
        <f t="shared" si="155"/>
        <v>1.5990069407236266E-6</v>
      </c>
      <c r="AF243">
        <f t="shared" si="156"/>
        <v>-1.7709425191569428E-2</v>
      </c>
      <c r="AG243" s="92"/>
      <c r="AH243">
        <f t="shared" si="157"/>
        <v>-2.1708183674803476E-2</v>
      </c>
      <c r="AI243">
        <f t="shared" si="158"/>
        <v>1.0007217839542408</v>
      </c>
      <c r="AJ243">
        <f t="shared" si="159"/>
        <v>-0.97432202975672189</v>
      </c>
      <c r="AK243">
        <f t="shared" si="160"/>
        <v>-4.0543259056299451E-5</v>
      </c>
      <c r="AL243">
        <f t="shared" si="161"/>
        <v>-5.61119418874447E-2</v>
      </c>
      <c r="AM243">
        <f t="shared" si="162"/>
        <v>-2.8063334564532451E-2</v>
      </c>
      <c r="AN243" s="68">
        <f t="shared" si="173"/>
        <v>-6.3392567204291455</v>
      </c>
      <c r="AO243" s="68">
        <f t="shared" si="173"/>
        <v>-6.3392567204291455</v>
      </c>
      <c r="AP243" s="68">
        <f t="shared" si="173"/>
        <v>-6.3392567204291455</v>
      </c>
      <c r="AQ243" s="68">
        <f t="shared" si="173"/>
        <v>-6.3392567204291455</v>
      </c>
      <c r="AR243" s="68">
        <f t="shared" si="173"/>
        <v>-6.3392567204291295</v>
      </c>
      <c r="AS243" s="68">
        <f t="shared" si="173"/>
        <v>-6.3392567204080379</v>
      </c>
      <c r="AT243" s="68">
        <f t="shared" si="173"/>
        <v>-6.3392566911866854</v>
      </c>
      <c r="AU243" s="68">
        <f t="shared" si="163"/>
        <v>-6.3392162064230426</v>
      </c>
    </row>
    <row r="244" spans="1:48" ht="12.95" customHeight="1">
      <c r="A244" s="95" t="s">
        <v>2797</v>
      </c>
      <c r="B244" s="29" t="s">
        <v>2053</v>
      </c>
      <c r="C244" s="95">
        <v>34254.444000000003</v>
      </c>
      <c r="D244" s="95" t="s">
        <v>2084</v>
      </c>
      <c r="E244" s="12">
        <f t="shared" si="148"/>
        <v>7571.9583607779705</v>
      </c>
      <c r="F244">
        <f t="shared" si="149"/>
        <v>7572</v>
      </c>
      <c r="G244">
        <f t="shared" si="174"/>
        <v>-5.6515999996918254E-2</v>
      </c>
      <c r="I244">
        <f t="shared" si="169"/>
        <v>-5.6515999996918254E-2</v>
      </c>
      <c r="O244">
        <f t="shared" ca="1" si="171"/>
        <v>-5.2152298907972017E-2</v>
      </c>
      <c r="P244">
        <f t="shared" si="150"/>
        <v>-3.9248511884739545E-2</v>
      </c>
      <c r="Q244" s="2">
        <f t="shared" si="165"/>
        <v>19235.944000000003</v>
      </c>
      <c r="S244" s="21">
        <f t="shared" si="170"/>
        <v>0.1</v>
      </c>
      <c r="Z244">
        <f t="shared" si="151"/>
        <v>7572</v>
      </c>
      <c r="AA244" s="68">
        <f t="shared" si="152"/>
        <v>-6.0963089189646325E-2</v>
      </c>
      <c r="AB244" s="68">
        <f t="shared" si="153"/>
        <v>-3.4801422692011474E-2</v>
      </c>
      <c r="AC244" s="68">
        <f t="shared" si="154"/>
        <v>4.4470891927280709E-3</v>
      </c>
      <c r="AD244" s="68"/>
      <c r="AE244" s="68">
        <f t="shared" si="155"/>
        <v>1.9776602288078804E-6</v>
      </c>
      <c r="AF244">
        <f t="shared" si="156"/>
        <v>-1.7267488112178708E-2</v>
      </c>
      <c r="AG244" s="92"/>
      <c r="AH244">
        <f t="shared" si="157"/>
        <v>-2.1714577304906779E-2</v>
      </c>
      <c r="AI244">
        <f t="shared" si="158"/>
        <v>1.0007218352261138</v>
      </c>
      <c r="AJ244">
        <f t="shared" si="159"/>
        <v>-0.9746092530779018</v>
      </c>
      <c r="AK244">
        <f t="shared" si="160"/>
        <v>-3.9619929277042064E-5</v>
      </c>
      <c r="AL244">
        <f t="shared" si="161"/>
        <v>-5.48327545977257E-2</v>
      </c>
      <c r="AM244">
        <f t="shared" si="162"/>
        <v>-2.7423248608924422E-2</v>
      </c>
      <c r="AN244" s="68">
        <f t="shared" si="173"/>
        <v>-6.3379784561372388</v>
      </c>
      <c r="AO244" s="68">
        <f t="shared" si="173"/>
        <v>-6.3379784561372388</v>
      </c>
      <c r="AP244" s="68">
        <f t="shared" si="173"/>
        <v>-6.3379784561372388</v>
      </c>
      <c r="AQ244" s="68">
        <f t="shared" si="173"/>
        <v>-6.3379784561372388</v>
      </c>
      <c r="AR244" s="68">
        <f t="shared" si="173"/>
        <v>-6.3379784561372237</v>
      </c>
      <c r="AS244" s="68">
        <f t="shared" si="173"/>
        <v>-6.337978456116609</v>
      </c>
      <c r="AT244" s="68">
        <f t="shared" si="173"/>
        <v>-6.3379784275587214</v>
      </c>
      <c r="AU244" s="68">
        <f t="shared" si="163"/>
        <v>-6.3379388647967385</v>
      </c>
    </row>
    <row r="245" spans="1:48" ht="12.95" customHeight="1">
      <c r="A245" s="14" t="s">
        <v>2082</v>
      </c>
      <c r="B245" s="50"/>
      <c r="C245" s="49">
        <v>34266.652999999998</v>
      </c>
      <c r="D245" s="49"/>
      <c r="E245">
        <f t="shared" si="148"/>
        <v>7580.953570307629</v>
      </c>
      <c r="F245">
        <f t="shared" si="149"/>
        <v>7581</v>
      </c>
      <c r="G245">
        <f t="shared" si="174"/>
        <v>-6.3018000000738539E-2</v>
      </c>
      <c r="I245" s="10">
        <f t="shared" si="169"/>
        <v>-6.3018000000738539E-2</v>
      </c>
      <c r="P245">
        <f t="shared" si="150"/>
        <v>-3.9239157446055203E-2</v>
      </c>
      <c r="Q245" s="2">
        <f t="shared" si="165"/>
        <v>19248.152999999998</v>
      </c>
      <c r="S245" s="21">
        <f t="shared" si="170"/>
        <v>0.1</v>
      </c>
      <c r="Z245">
        <f t="shared" si="151"/>
        <v>7581</v>
      </c>
      <c r="AA245" s="68">
        <f t="shared" si="152"/>
        <v>-6.0982066866626453E-2</v>
      </c>
      <c r="AB245" s="68">
        <f t="shared" si="153"/>
        <v>-4.127509058016729E-2</v>
      </c>
      <c r="AC245" s="68">
        <f t="shared" si="154"/>
        <v>-2.0359331341120862E-3</v>
      </c>
      <c r="AD245" s="68"/>
      <c r="AE245" s="68">
        <f t="shared" si="155"/>
        <v>4.1450237265754626E-7</v>
      </c>
      <c r="AF245">
        <f t="shared" si="156"/>
        <v>-2.3778842554683335E-2</v>
      </c>
      <c r="AG245" s="92"/>
      <c r="AH245">
        <f t="shared" si="157"/>
        <v>-2.1742909420571249E-2</v>
      </c>
      <c r="AI245">
        <f t="shared" si="158"/>
        <v>1.0007220513316581</v>
      </c>
      <c r="AJ245">
        <f t="shared" si="159"/>
        <v>-0.9758820163296088</v>
      </c>
      <c r="AK245">
        <f t="shared" si="160"/>
        <v>-3.5464163677542526E-5</v>
      </c>
      <c r="AL245">
        <f t="shared" si="161"/>
        <v>-4.9076410234183444E-2</v>
      </c>
      <c r="AM245">
        <f t="shared" si="162"/>
        <v>-2.4543131313634375E-2</v>
      </c>
      <c r="AN245" s="68">
        <f t="shared" si="173"/>
        <v>-6.3322262660443185</v>
      </c>
      <c r="AO245" s="68">
        <f t="shared" si="173"/>
        <v>-6.3322262660443185</v>
      </c>
      <c r="AP245" s="68">
        <f t="shared" si="173"/>
        <v>-6.3322262660443185</v>
      </c>
      <c r="AQ245" s="68">
        <f t="shared" si="173"/>
        <v>-6.3322262660443185</v>
      </c>
      <c r="AR245" s="68">
        <f t="shared" si="173"/>
        <v>-6.3322262660443052</v>
      </c>
      <c r="AS245" s="68">
        <f t="shared" si="173"/>
        <v>-6.3322262660258426</v>
      </c>
      <c r="AT245" s="68">
        <f t="shared" si="173"/>
        <v>-6.3322262404557881</v>
      </c>
      <c r="AU245" s="68">
        <f t="shared" si="163"/>
        <v>-6.3321908274783718</v>
      </c>
    </row>
    <row r="246" spans="1:48" ht="12.95" customHeight="1">
      <c r="A246" s="95" t="s">
        <v>2797</v>
      </c>
      <c r="B246" s="29" t="s">
        <v>2053</v>
      </c>
      <c r="C246" s="95">
        <v>34273.442999999999</v>
      </c>
      <c r="D246" s="95" t="s">
        <v>2084</v>
      </c>
      <c r="E246" s="12">
        <f t="shared" si="148"/>
        <v>7585.956230042776</v>
      </c>
      <c r="F246">
        <f t="shared" si="149"/>
        <v>7586</v>
      </c>
      <c r="G246">
        <f t="shared" si="174"/>
        <v>-5.9408000000985339E-2</v>
      </c>
      <c r="I246">
        <f t="shared" si="169"/>
        <v>-5.9408000000985339E-2</v>
      </c>
      <c r="O246">
        <f t="shared" ref="O246:O277" ca="1" si="175">+C$11+C$12*F246</f>
        <v>-5.2056062784632824E-2</v>
      </c>
      <c r="P246">
        <f t="shared" si="150"/>
        <v>-3.9233910139645639E-2</v>
      </c>
      <c r="Q246" s="2">
        <f t="shared" si="165"/>
        <v>19254.942999999999</v>
      </c>
      <c r="S246" s="21">
        <f t="shared" si="170"/>
        <v>0.1</v>
      </c>
      <c r="Z246">
        <f t="shared" si="151"/>
        <v>7586</v>
      </c>
      <c r="AA246" s="68">
        <f t="shared" si="152"/>
        <v>-6.0992248825195966E-2</v>
      </c>
      <c r="AB246" s="68">
        <f t="shared" si="153"/>
        <v>-3.7649661315435012E-2</v>
      </c>
      <c r="AC246" s="68">
        <f t="shared" si="154"/>
        <v>1.5842488242106267E-3</v>
      </c>
      <c r="AD246" s="68"/>
      <c r="AE246" s="68">
        <f t="shared" si="155"/>
        <v>2.5098443370127533E-7</v>
      </c>
      <c r="AF246">
        <f t="shared" si="156"/>
        <v>-2.01740898613397E-2</v>
      </c>
      <c r="AG246" s="92"/>
      <c r="AH246">
        <f t="shared" si="157"/>
        <v>-2.1758338685550327E-2</v>
      </c>
      <c r="AI246">
        <f t="shared" si="158"/>
        <v>1.0007221610525896</v>
      </c>
      <c r="AJ246">
        <f t="shared" si="159"/>
        <v>-0.97657513744950586</v>
      </c>
      <c r="AK246">
        <f t="shared" si="160"/>
        <v>-3.3154887681211633E-5</v>
      </c>
      <c r="AL246">
        <f t="shared" si="161"/>
        <v>-4.5878440110903522E-2</v>
      </c>
      <c r="AM246">
        <f t="shared" si="162"/>
        <v>-2.2943244501499666E-2</v>
      </c>
      <c r="AN246" s="68">
        <f t="shared" si="173"/>
        <v>-6.3290306043657463</v>
      </c>
      <c r="AO246" s="68">
        <f t="shared" si="173"/>
        <v>-6.3290306043657463</v>
      </c>
      <c r="AP246" s="68">
        <f t="shared" si="173"/>
        <v>-6.3290306043657463</v>
      </c>
      <c r="AQ246" s="68">
        <f t="shared" si="173"/>
        <v>-6.3290306043657463</v>
      </c>
      <c r="AR246" s="68">
        <f t="shared" si="173"/>
        <v>-6.3290306043657338</v>
      </c>
      <c r="AS246" s="68">
        <f t="shared" si="173"/>
        <v>-6.3290306043484676</v>
      </c>
      <c r="AT246" s="68">
        <f t="shared" si="173"/>
        <v>-6.3290305804398077</v>
      </c>
      <c r="AU246" s="68">
        <f t="shared" si="163"/>
        <v>-6.3289974734126124</v>
      </c>
      <c r="AV246" s="68"/>
    </row>
    <row r="247" spans="1:48" ht="12.95" customHeight="1">
      <c r="A247" s="134" t="s">
        <v>2159</v>
      </c>
      <c r="B247" s="113"/>
      <c r="C247" s="98">
        <v>34341.309000000001</v>
      </c>
      <c r="D247" s="134" t="s">
        <v>2084</v>
      </c>
      <c r="E247" s="12">
        <f t="shared" si="148"/>
        <v>7635.9577772571283</v>
      </c>
      <c r="F247">
        <f t="shared" si="149"/>
        <v>7636</v>
      </c>
      <c r="G247">
        <f t="shared" si="174"/>
        <v>-5.7307999995828141E-2</v>
      </c>
      <c r="I247">
        <f t="shared" si="169"/>
        <v>-5.7307999995828141E-2</v>
      </c>
      <c r="O247">
        <f t="shared" ca="1" si="175"/>
        <v>-5.1712362344135683E-2</v>
      </c>
      <c r="P247">
        <f t="shared" si="150"/>
        <v>-3.9179457231539608E-2</v>
      </c>
      <c r="Q247" s="2">
        <f t="shared" si="165"/>
        <v>19322.809000000001</v>
      </c>
      <c r="S247" s="21">
        <f t="shared" si="170"/>
        <v>0.1</v>
      </c>
      <c r="Z247">
        <f t="shared" si="151"/>
        <v>7636</v>
      </c>
      <c r="AA247" s="68">
        <f t="shared" si="152"/>
        <v>-6.1079842671512223E-2</v>
      </c>
      <c r="AB247" s="68">
        <f t="shared" si="153"/>
        <v>-3.5407614555855525E-2</v>
      </c>
      <c r="AC247" s="68">
        <f t="shared" si="154"/>
        <v>3.7718426756840825E-3</v>
      </c>
      <c r="AD247" s="68"/>
      <c r="AE247" s="68">
        <f t="shared" si="155"/>
        <v>1.422679717011166E-6</v>
      </c>
      <c r="AF247">
        <f t="shared" si="156"/>
        <v>-1.8128542764288533E-2</v>
      </c>
      <c r="AG247" s="92"/>
      <c r="AH247">
        <f t="shared" si="157"/>
        <v>-2.1900385439972615E-2</v>
      </c>
      <c r="AI247">
        <f t="shared" si="158"/>
        <v>1.0007228519095224</v>
      </c>
      <c r="AJ247">
        <f t="shared" si="159"/>
        <v>-0.98295592598128312</v>
      </c>
      <c r="AK247">
        <f t="shared" si="160"/>
        <v>-1.0047355599427429E-5</v>
      </c>
      <c r="AL247">
        <f t="shared" si="161"/>
        <v>-1.3898709397751641E-2</v>
      </c>
      <c r="AM247">
        <f t="shared" si="162"/>
        <v>-6.9494665706617978E-3</v>
      </c>
      <c r="AN247" s="68">
        <f t="shared" si="173"/>
        <v>-6.2970739728504901</v>
      </c>
      <c r="AO247" s="68">
        <f t="shared" si="173"/>
        <v>-6.2970739728504901</v>
      </c>
      <c r="AP247" s="68">
        <f t="shared" si="173"/>
        <v>-6.2970739728504901</v>
      </c>
      <c r="AQ247" s="68">
        <f t="shared" si="173"/>
        <v>-6.2970739728504901</v>
      </c>
      <c r="AR247" s="68">
        <f t="shared" si="173"/>
        <v>-6.2970739728504865</v>
      </c>
      <c r="AS247" s="68">
        <f t="shared" si="173"/>
        <v>-6.2970739728452445</v>
      </c>
      <c r="AT247" s="68">
        <f t="shared" si="173"/>
        <v>-6.297073965592987</v>
      </c>
      <c r="AU247" s="68">
        <f t="shared" si="163"/>
        <v>-6.2970639327550186</v>
      </c>
    </row>
    <row r="248" spans="1:48" ht="12.95" customHeight="1">
      <c r="A248" s="95" t="s">
        <v>2825</v>
      </c>
      <c r="B248" s="29" t="s">
        <v>2053</v>
      </c>
      <c r="C248" s="95">
        <v>34353.525000000001</v>
      </c>
      <c r="D248" s="95" t="s">
        <v>2084</v>
      </c>
      <c r="E248" s="12">
        <f t="shared" si="148"/>
        <v>7644.9581441679602</v>
      </c>
      <c r="F248">
        <f t="shared" si="149"/>
        <v>7645</v>
      </c>
      <c r="G248">
        <f t="shared" si="174"/>
        <v>-5.6810000001860317E-2</v>
      </c>
      <c r="I248">
        <f t="shared" si="169"/>
        <v>-5.6810000001860317E-2</v>
      </c>
      <c r="O248">
        <f t="shared" ca="1" si="175"/>
        <v>-5.1650496264846198E-2</v>
      </c>
      <c r="P248">
        <f t="shared" si="150"/>
        <v>-3.9169273418200666E-2</v>
      </c>
      <c r="Q248" s="2">
        <f t="shared" si="165"/>
        <v>19335.025000000001</v>
      </c>
      <c r="S248" s="21">
        <f t="shared" si="170"/>
        <v>0.1</v>
      </c>
      <c r="Z248">
        <f t="shared" si="151"/>
        <v>7645</v>
      </c>
      <c r="AA248" s="68">
        <f t="shared" si="152"/>
        <v>-6.1092856143647317E-2</v>
      </c>
      <c r="AB248" s="68">
        <f t="shared" si="153"/>
        <v>-3.4886417276413659E-2</v>
      </c>
      <c r="AC248" s="68">
        <f t="shared" si="154"/>
        <v>4.2828561417870038E-3</v>
      </c>
      <c r="AD248" s="68"/>
      <c r="AE248" s="68">
        <f t="shared" si="155"/>
        <v>1.8342856731242633E-6</v>
      </c>
      <c r="AF248">
        <f t="shared" si="156"/>
        <v>-1.7640726583659651E-2</v>
      </c>
      <c r="AG248" s="92"/>
      <c r="AH248">
        <f t="shared" si="157"/>
        <v>-2.1923582725446655E-2</v>
      </c>
      <c r="AI248">
        <f t="shared" si="158"/>
        <v>1.0007228977693079</v>
      </c>
      <c r="AJ248">
        <f t="shared" si="159"/>
        <v>-0.98399789092993994</v>
      </c>
      <c r="AK248">
        <f t="shared" si="160"/>
        <v>-5.8862198547595572E-6</v>
      </c>
      <c r="AL248">
        <f t="shared" si="161"/>
        <v>-8.1423543171461072E-3</v>
      </c>
      <c r="AM248">
        <f t="shared" si="162"/>
        <v>-4.0711996512749968E-3</v>
      </c>
      <c r="AN248" s="68">
        <f t="shared" si="173"/>
        <v>-6.2913217774029082</v>
      </c>
      <c r="AO248" s="68">
        <f t="shared" si="173"/>
        <v>-6.2913217774029082</v>
      </c>
      <c r="AP248" s="68">
        <f t="shared" si="173"/>
        <v>-6.2913217774029082</v>
      </c>
      <c r="AQ248" s="68">
        <f t="shared" si="173"/>
        <v>-6.2913217774029082</v>
      </c>
      <c r="AR248" s="68">
        <f t="shared" si="173"/>
        <v>-6.2913217774029064</v>
      </c>
      <c r="AS248" s="68">
        <f t="shared" si="173"/>
        <v>-6.2913217773998342</v>
      </c>
      <c r="AT248" s="68">
        <f t="shared" si="173"/>
        <v>-6.2913217731508473</v>
      </c>
      <c r="AU248" s="68">
        <f t="shared" si="163"/>
        <v>-6.2913158954366519</v>
      </c>
      <c r="AV248" s="68"/>
    </row>
    <row r="249" spans="1:48" ht="12.95" customHeight="1">
      <c r="A249" s="95" t="s">
        <v>2825</v>
      </c>
      <c r="B249" s="29" t="s">
        <v>2053</v>
      </c>
      <c r="C249" s="95">
        <v>34361.667000000001</v>
      </c>
      <c r="D249" s="95" t="s">
        <v>2084</v>
      </c>
      <c r="E249" s="12">
        <f t="shared" si="148"/>
        <v>7650.9569152377044</v>
      </c>
      <c r="F249">
        <f t="shared" si="149"/>
        <v>7651</v>
      </c>
      <c r="G249">
        <f t="shared" si="174"/>
        <v>-5.8477999999013264E-2</v>
      </c>
      <c r="I249">
        <f t="shared" si="169"/>
        <v>-5.8477999999013264E-2</v>
      </c>
      <c r="O249">
        <f t="shared" ca="1" si="175"/>
        <v>-5.1609252211986548E-2</v>
      </c>
      <c r="P249">
        <f t="shared" si="150"/>
        <v>-3.916241941441316E-2</v>
      </c>
      <c r="Q249" s="2">
        <f t="shared" si="165"/>
        <v>19343.167000000001</v>
      </c>
      <c r="S249" s="21">
        <f t="shared" si="170"/>
        <v>0.1</v>
      </c>
      <c r="Z249">
        <f t="shared" si="151"/>
        <v>7651</v>
      </c>
      <c r="AA249" s="68">
        <f t="shared" si="152"/>
        <v>-6.1101064043644279E-2</v>
      </c>
      <c r="AB249" s="68">
        <f t="shared" si="153"/>
        <v>-3.6539355369782145E-2</v>
      </c>
      <c r="AC249" s="68">
        <f t="shared" si="154"/>
        <v>2.6230640446310155E-3</v>
      </c>
      <c r="AD249" s="68"/>
      <c r="AE249" s="68">
        <f t="shared" si="155"/>
        <v>6.8804649822360222E-7</v>
      </c>
      <c r="AF249">
        <f t="shared" si="156"/>
        <v>-1.9315580584600103E-2</v>
      </c>
      <c r="AG249" s="92"/>
      <c r="AH249">
        <f t="shared" si="157"/>
        <v>-2.1938644629231119E-2</v>
      </c>
      <c r="AI249">
        <f t="shared" si="158"/>
        <v>1.0007229150350034</v>
      </c>
      <c r="AJ249">
        <f t="shared" si="159"/>
        <v>-0.98467442230439484</v>
      </c>
      <c r="AK249">
        <f t="shared" si="160"/>
        <v>-3.1120123207100184E-6</v>
      </c>
      <c r="AL249">
        <f t="shared" si="161"/>
        <v>-4.3047840298411121E-3</v>
      </c>
      <c r="AM249">
        <f t="shared" si="162"/>
        <v>-2.1523953387877774E-3</v>
      </c>
      <c r="AN249" s="68">
        <f t="shared" si="173"/>
        <v>-6.2874869803211544</v>
      </c>
      <c r="AO249" s="68">
        <f t="shared" si="173"/>
        <v>-6.2874869803211544</v>
      </c>
      <c r="AP249" s="68">
        <f t="shared" si="173"/>
        <v>-6.2874869803211544</v>
      </c>
      <c r="AQ249" s="68">
        <f t="shared" si="173"/>
        <v>-6.2874869803211544</v>
      </c>
      <c r="AR249" s="68">
        <f t="shared" si="173"/>
        <v>-6.2874869803211526</v>
      </c>
      <c r="AS249" s="68">
        <f t="shared" si="173"/>
        <v>-6.287486980319529</v>
      </c>
      <c r="AT249" s="68">
        <f t="shared" si="173"/>
        <v>-6.2874869780730593</v>
      </c>
      <c r="AU249" s="68">
        <f t="shared" si="163"/>
        <v>-6.2874838705577414</v>
      </c>
    </row>
    <row r="250" spans="1:48" ht="12.95" customHeight="1">
      <c r="A250" s="95" t="s">
        <v>2825</v>
      </c>
      <c r="B250" s="29" t="s">
        <v>2053</v>
      </c>
      <c r="C250" s="95">
        <v>34361.669000000002</v>
      </c>
      <c r="D250" s="95" t="s">
        <v>2084</v>
      </c>
      <c r="E250" s="12">
        <f t="shared" si="148"/>
        <v>7650.9583887751814</v>
      </c>
      <c r="F250">
        <f t="shared" si="149"/>
        <v>7651</v>
      </c>
      <c r="G250">
        <f t="shared" si="174"/>
        <v>-5.647799999860581E-2</v>
      </c>
      <c r="I250">
        <f t="shared" si="169"/>
        <v>-5.647799999860581E-2</v>
      </c>
      <c r="O250">
        <f t="shared" ca="1" si="175"/>
        <v>-5.1609252211986548E-2</v>
      </c>
      <c r="P250">
        <f t="shared" si="150"/>
        <v>-3.916241941441316E-2</v>
      </c>
      <c r="Q250" s="2">
        <f t="shared" si="165"/>
        <v>19343.169000000002</v>
      </c>
      <c r="S250" s="21">
        <f t="shared" si="170"/>
        <v>0.1</v>
      </c>
      <c r="Z250">
        <f t="shared" si="151"/>
        <v>7651</v>
      </c>
      <c r="AA250" s="68">
        <f t="shared" si="152"/>
        <v>-6.1101064043644279E-2</v>
      </c>
      <c r="AB250" s="68">
        <f t="shared" si="153"/>
        <v>-3.4539355369374691E-2</v>
      </c>
      <c r="AC250" s="68">
        <f t="shared" si="154"/>
        <v>4.6230640450384691E-3</v>
      </c>
      <c r="AD250" s="68"/>
      <c r="AE250" s="68">
        <f t="shared" si="155"/>
        <v>2.1372721164527454E-6</v>
      </c>
      <c r="AF250">
        <f t="shared" si="156"/>
        <v>-1.731558058419265E-2</v>
      </c>
      <c r="AG250" s="92"/>
      <c r="AH250">
        <f t="shared" si="157"/>
        <v>-2.1938644629231119E-2</v>
      </c>
      <c r="AI250">
        <f t="shared" si="158"/>
        <v>1.0007229150350034</v>
      </c>
      <c r="AJ250">
        <f t="shared" si="159"/>
        <v>-0.98467442230439484</v>
      </c>
      <c r="AK250">
        <f t="shared" si="160"/>
        <v>-3.1120123207100184E-6</v>
      </c>
      <c r="AL250">
        <f t="shared" si="161"/>
        <v>-4.3047840298411121E-3</v>
      </c>
      <c r="AM250">
        <f t="shared" si="162"/>
        <v>-2.1523953387877774E-3</v>
      </c>
      <c r="AN250" s="68">
        <f t="shared" si="173"/>
        <v>-6.2874869803211544</v>
      </c>
      <c r="AO250" s="68">
        <f t="shared" si="173"/>
        <v>-6.2874869803211544</v>
      </c>
      <c r="AP250" s="68">
        <f t="shared" si="173"/>
        <v>-6.2874869803211544</v>
      </c>
      <c r="AQ250" s="68">
        <f t="shared" si="173"/>
        <v>-6.2874869803211544</v>
      </c>
      <c r="AR250" s="68">
        <f t="shared" si="173"/>
        <v>-6.2874869803211526</v>
      </c>
      <c r="AS250" s="68">
        <f t="shared" si="173"/>
        <v>-6.287486980319529</v>
      </c>
      <c r="AT250" s="68">
        <f t="shared" si="173"/>
        <v>-6.2874869780730593</v>
      </c>
      <c r="AU250" s="68">
        <f t="shared" si="163"/>
        <v>-6.2874838705577414</v>
      </c>
      <c r="AV250" s="68"/>
    </row>
    <row r="251" spans="1:48" ht="12.95" customHeight="1">
      <c r="A251" s="95" t="s">
        <v>2825</v>
      </c>
      <c r="B251" s="29" t="s">
        <v>2053</v>
      </c>
      <c r="C251" s="95">
        <v>34361.671999999999</v>
      </c>
      <c r="D251" s="95" t="s">
        <v>2084</v>
      </c>
      <c r="E251" s="12">
        <f t="shared" si="148"/>
        <v>7650.9605990813952</v>
      </c>
      <c r="F251">
        <f t="shared" si="149"/>
        <v>7651</v>
      </c>
      <c r="G251">
        <f t="shared" si="174"/>
        <v>-5.3478000001632608E-2</v>
      </c>
      <c r="I251">
        <f t="shared" si="169"/>
        <v>-5.3478000001632608E-2</v>
      </c>
      <c r="O251">
        <f t="shared" ca="1" si="175"/>
        <v>-5.1609252211986548E-2</v>
      </c>
      <c r="P251">
        <f t="shared" si="150"/>
        <v>-3.916241941441316E-2</v>
      </c>
      <c r="Q251" s="2">
        <f t="shared" si="165"/>
        <v>19343.171999999999</v>
      </c>
      <c r="S251" s="21">
        <f t="shared" si="170"/>
        <v>0.1</v>
      </c>
      <c r="Z251">
        <f t="shared" si="151"/>
        <v>7651</v>
      </c>
      <c r="AA251" s="68">
        <f t="shared" si="152"/>
        <v>-6.1101064043644279E-2</v>
      </c>
      <c r="AB251" s="68">
        <f t="shared" si="153"/>
        <v>-3.153935537240149E-2</v>
      </c>
      <c r="AC251" s="68">
        <f t="shared" si="154"/>
        <v>7.6230640420116708E-3</v>
      </c>
      <c r="AD251" s="68"/>
      <c r="AE251" s="68">
        <f t="shared" si="155"/>
        <v>5.811110538861131E-6</v>
      </c>
      <c r="AF251">
        <f t="shared" si="156"/>
        <v>-1.4315580587219448E-2</v>
      </c>
      <c r="AG251" s="92"/>
      <c r="AH251">
        <f t="shared" si="157"/>
        <v>-2.1938644629231119E-2</v>
      </c>
      <c r="AI251">
        <f t="shared" si="158"/>
        <v>1.0007229150350034</v>
      </c>
      <c r="AJ251">
        <f t="shared" si="159"/>
        <v>-0.98467442230439484</v>
      </c>
      <c r="AK251">
        <f t="shared" si="160"/>
        <v>-3.1120123207100184E-6</v>
      </c>
      <c r="AL251">
        <f t="shared" si="161"/>
        <v>-4.3047840298411121E-3</v>
      </c>
      <c r="AM251">
        <f t="shared" si="162"/>
        <v>-2.1523953387877774E-3</v>
      </c>
      <c r="AN251" s="68">
        <f t="shared" ref="AN251:AT260" si="176">$AU251+$AB$7*SIN(AO251)</f>
        <v>-6.2874869803211544</v>
      </c>
      <c r="AO251" s="68">
        <f t="shared" si="176"/>
        <v>-6.2874869803211544</v>
      </c>
      <c r="AP251" s="68">
        <f t="shared" si="176"/>
        <v>-6.2874869803211544</v>
      </c>
      <c r="AQ251" s="68">
        <f t="shared" si="176"/>
        <v>-6.2874869803211544</v>
      </c>
      <c r="AR251" s="68">
        <f t="shared" si="176"/>
        <v>-6.2874869803211526</v>
      </c>
      <c r="AS251" s="68">
        <f t="shared" si="176"/>
        <v>-6.287486980319529</v>
      </c>
      <c r="AT251" s="68">
        <f t="shared" si="176"/>
        <v>-6.2874869780730593</v>
      </c>
      <c r="AU251" s="68">
        <f t="shared" si="163"/>
        <v>-6.2874838705577414</v>
      </c>
      <c r="AV251" s="68"/>
    </row>
    <row r="252" spans="1:48" ht="12.95" customHeight="1">
      <c r="A252" s="95" t="s">
        <v>2837</v>
      </c>
      <c r="B252" s="29" t="s">
        <v>2053</v>
      </c>
      <c r="C252" s="95">
        <v>34455.32</v>
      </c>
      <c r="D252" s="95" t="s">
        <v>2084</v>
      </c>
      <c r="E252" s="12">
        <f t="shared" si="148"/>
        <v>7719.9575179145313</v>
      </c>
      <c r="F252">
        <f t="shared" si="149"/>
        <v>7720</v>
      </c>
      <c r="G252">
        <f t="shared" si="174"/>
        <v>-5.7659999998577405E-2</v>
      </c>
      <c r="I252">
        <f t="shared" si="169"/>
        <v>-5.7659999998577405E-2</v>
      </c>
      <c r="O252">
        <f t="shared" ca="1" si="175"/>
        <v>-5.11349456041005E-2</v>
      </c>
      <c r="P252">
        <f t="shared" si="150"/>
        <v>-3.9079872664400592E-2</v>
      </c>
      <c r="Q252" s="2">
        <f t="shared" si="165"/>
        <v>19436.82</v>
      </c>
      <c r="S252" s="21">
        <f t="shared" si="170"/>
        <v>0.1</v>
      </c>
      <c r="Z252">
        <f t="shared" si="151"/>
        <v>7720</v>
      </c>
      <c r="AA252" s="68">
        <f t="shared" si="152"/>
        <v>-6.1168489020663012E-2</v>
      </c>
      <c r="AB252" s="68">
        <f t="shared" si="153"/>
        <v>-3.5571383642314984E-2</v>
      </c>
      <c r="AC252" s="68">
        <f t="shared" si="154"/>
        <v>3.5084890220856077E-3</v>
      </c>
      <c r="AD252" s="68"/>
      <c r="AE252" s="68">
        <f t="shared" si="155"/>
        <v>1.2309495218095224E-6</v>
      </c>
      <c r="AF252">
        <f t="shared" si="156"/>
        <v>-1.8580127334176813E-2</v>
      </c>
      <c r="AG252" s="92"/>
      <c r="AH252">
        <f t="shared" si="157"/>
        <v>-2.2088616356262421E-2</v>
      </c>
      <c r="AI252">
        <f t="shared" si="158"/>
        <v>1.0007223484559868</v>
      </c>
      <c r="AJ252">
        <f t="shared" si="159"/>
        <v>-0.99140993061949456</v>
      </c>
      <c r="AK252">
        <f t="shared" si="160"/>
        <v>2.8784380970379928E-5</v>
      </c>
      <c r="AL252">
        <f t="shared" si="161"/>
        <v>3.9827260317737097E-2</v>
      </c>
      <c r="AM252">
        <f t="shared" si="162"/>
        <v>1.9916262844179126E-2</v>
      </c>
      <c r="AN252" s="68">
        <f t="shared" si="176"/>
        <v>-6.2433868208541528</v>
      </c>
      <c r="AO252" s="68">
        <f t="shared" si="176"/>
        <v>-6.2433868208541528</v>
      </c>
      <c r="AP252" s="68">
        <f t="shared" si="176"/>
        <v>-6.2433868208541528</v>
      </c>
      <c r="AQ252" s="68">
        <f t="shared" si="176"/>
        <v>-6.2433868208541528</v>
      </c>
      <c r="AR252" s="68">
        <f t="shared" si="176"/>
        <v>-6.2433868208541634</v>
      </c>
      <c r="AS252" s="68">
        <f t="shared" si="176"/>
        <v>-6.2433868208691612</v>
      </c>
      <c r="AT252" s="68">
        <f t="shared" si="176"/>
        <v>-6.2433868416315272</v>
      </c>
      <c r="AU252" s="68">
        <f t="shared" si="163"/>
        <v>-6.2434155844502621</v>
      </c>
    </row>
    <row r="253" spans="1:48" ht="12.95" customHeight="1">
      <c r="A253" s="134" t="s">
        <v>2159</v>
      </c>
      <c r="B253" s="113"/>
      <c r="C253" s="98">
        <v>34455.321000000004</v>
      </c>
      <c r="D253" s="134" t="s">
        <v>2084</v>
      </c>
      <c r="E253" s="12">
        <f t="shared" si="148"/>
        <v>7719.9582546832726</v>
      </c>
      <c r="F253">
        <f t="shared" si="149"/>
        <v>7720</v>
      </c>
      <c r="G253">
        <f t="shared" si="174"/>
        <v>-5.6659999994735699E-2</v>
      </c>
      <c r="I253">
        <f t="shared" si="169"/>
        <v>-5.6659999994735699E-2</v>
      </c>
      <c r="O253">
        <f t="shared" ca="1" si="175"/>
        <v>-5.11349456041005E-2</v>
      </c>
      <c r="P253">
        <f t="shared" si="150"/>
        <v>-3.9079872664400592E-2</v>
      </c>
      <c r="Q253" s="2">
        <f t="shared" si="165"/>
        <v>19436.821000000004</v>
      </c>
      <c r="S253" s="21">
        <f t="shared" si="170"/>
        <v>0.1</v>
      </c>
      <c r="Z253">
        <f t="shared" si="151"/>
        <v>7720</v>
      </c>
      <c r="AA253" s="68">
        <f t="shared" si="152"/>
        <v>-6.1168489020663012E-2</v>
      </c>
      <c r="AB253" s="68">
        <f t="shared" si="153"/>
        <v>-3.4571383638473278E-2</v>
      </c>
      <c r="AC253" s="68">
        <f t="shared" si="154"/>
        <v>4.5084890259273133E-3</v>
      </c>
      <c r="AD253" s="68"/>
      <c r="AE253" s="68">
        <f t="shared" si="155"/>
        <v>2.0326473296907015E-6</v>
      </c>
      <c r="AF253">
        <f t="shared" si="156"/>
        <v>-1.7580127330335107E-2</v>
      </c>
      <c r="AG253" s="92"/>
      <c r="AH253">
        <f t="shared" si="157"/>
        <v>-2.2088616356262421E-2</v>
      </c>
      <c r="AI253">
        <f t="shared" si="158"/>
        <v>1.0007223484559868</v>
      </c>
      <c r="AJ253">
        <f t="shared" si="159"/>
        <v>-0.99140993061949456</v>
      </c>
      <c r="AK253">
        <f t="shared" si="160"/>
        <v>2.8784380970379928E-5</v>
      </c>
      <c r="AL253">
        <f t="shared" si="161"/>
        <v>3.9827260317737097E-2</v>
      </c>
      <c r="AM253">
        <f t="shared" si="162"/>
        <v>1.9916262844179126E-2</v>
      </c>
      <c r="AN253" s="68">
        <f t="shared" si="176"/>
        <v>-6.2433868208541528</v>
      </c>
      <c r="AO253" s="68">
        <f t="shared" si="176"/>
        <v>-6.2433868208541528</v>
      </c>
      <c r="AP253" s="68">
        <f t="shared" si="176"/>
        <v>-6.2433868208541528</v>
      </c>
      <c r="AQ253" s="68">
        <f t="shared" si="176"/>
        <v>-6.2433868208541528</v>
      </c>
      <c r="AR253" s="68">
        <f t="shared" si="176"/>
        <v>-6.2433868208541634</v>
      </c>
      <c r="AS253" s="68">
        <f t="shared" si="176"/>
        <v>-6.2433868208691612</v>
      </c>
      <c r="AT253" s="68">
        <f t="shared" si="176"/>
        <v>-6.2433868416315272</v>
      </c>
      <c r="AU253" s="68">
        <f t="shared" si="163"/>
        <v>-6.2434155844502621</v>
      </c>
      <c r="AV253" s="68"/>
    </row>
    <row r="254" spans="1:48" ht="12.95" customHeight="1">
      <c r="A254" s="134" t="s">
        <v>2159</v>
      </c>
      <c r="B254" s="113"/>
      <c r="C254" s="98">
        <v>34630.411999999997</v>
      </c>
      <c r="D254" s="134" t="s">
        <v>2084</v>
      </c>
      <c r="E254" s="12">
        <f t="shared" si="148"/>
        <v>7848.9598298948304</v>
      </c>
      <c r="F254">
        <f t="shared" si="149"/>
        <v>7849</v>
      </c>
      <c r="G254">
        <f t="shared" si="174"/>
        <v>-5.4522000005817972E-2</v>
      </c>
      <c r="I254">
        <f t="shared" si="169"/>
        <v>-5.4522000005817972E-2</v>
      </c>
      <c r="O254">
        <f t="shared" ca="1" si="175"/>
        <v>-5.024819846761789E-2</v>
      </c>
      <c r="P254">
        <f t="shared" si="150"/>
        <v>-3.8907157340598741E-2</v>
      </c>
      <c r="Q254" s="2">
        <f t="shared" si="165"/>
        <v>19611.911999999997</v>
      </c>
      <c r="S254" s="21">
        <f t="shared" si="170"/>
        <v>0.1</v>
      </c>
      <c r="Z254">
        <f t="shared" si="151"/>
        <v>7849</v>
      </c>
      <c r="AA254" s="68">
        <f t="shared" si="152"/>
        <v>-6.116077750095248E-2</v>
      </c>
      <c r="AB254" s="68">
        <f t="shared" si="153"/>
        <v>-3.2268379845464233E-2</v>
      </c>
      <c r="AC254" s="68">
        <f t="shared" si="154"/>
        <v>6.6387774951345083E-3</v>
      </c>
      <c r="AD254" s="68"/>
      <c r="AE254" s="68">
        <f t="shared" si="155"/>
        <v>4.4073366629904419E-6</v>
      </c>
      <c r="AF254">
        <f t="shared" si="156"/>
        <v>-1.5614842665219231E-2</v>
      </c>
      <c r="AG254" s="92"/>
      <c r="AH254">
        <f t="shared" si="157"/>
        <v>-2.2253620160353739E-2</v>
      </c>
      <c r="AI254">
        <f t="shared" si="158"/>
        <v>1.0007175189419879</v>
      </c>
      <c r="AJ254">
        <f t="shared" si="159"/>
        <v>-0.99881635041850514</v>
      </c>
      <c r="AK254">
        <f t="shared" si="160"/>
        <v>8.8217913959044242E-5</v>
      </c>
      <c r="AL254">
        <f t="shared" si="161"/>
        <v>0.12233459855195826</v>
      </c>
      <c r="AM254">
        <f t="shared" si="162"/>
        <v>6.1243698177565267E-2</v>
      </c>
      <c r="AN254" s="68">
        <f t="shared" si="176"/>
        <v>-6.160938894915386</v>
      </c>
      <c r="AO254" s="68">
        <f t="shared" si="176"/>
        <v>-6.160938894915386</v>
      </c>
      <c r="AP254" s="68">
        <f t="shared" si="176"/>
        <v>-6.160938894915386</v>
      </c>
      <c r="AQ254" s="68">
        <f t="shared" si="176"/>
        <v>-6.160938894915386</v>
      </c>
      <c r="AR254" s="68">
        <f t="shared" si="176"/>
        <v>-6.1609388949154189</v>
      </c>
      <c r="AS254" s="68">
        <f t="shared" si="176"/>
        <v>-6.160938894960772</v>
      </c>
      <c r="AT254" s="68">
        <f t="shared" si="176"/>
        <v>-6.1609389581690372</v>
      </c>
      <c r="AU254" s="68">
        <f t="shared" si="163"/>
        <v>-6.1610270495536703</v>
      </c>
      <c r="AV254" s="68"/>
    </row>
    <row r="255" spans="1:48" ht="12.95" customHeight="1">
      <c r="A255" s="95" t="s">
        <v>2837</v>
      </c>
      <c r="B255" s="29" t="s">
        <v>2053</v>
      </c>
      <c r="C255" s="95">
        <v>34649.409</v>
      </c>
      <c r="D255" s="95" t="s">
        <v>2084</v>
      </c>
      <c r="E255" s="12">
        <f t="shared" si="148"/>
        <v>7862.9562256221634</v>
      </c>
      <c r="F255">
        <f t="shared" si="149"/>
        <v>7863</v>
      </c>
      <c r="G255">
        <f t="shared" si="174"/>
        <v>-5.9414000003016554E-2</v>
      </c>
      <c r="I255">
        <f t="shared" si="169"/>
        <v>-5.9414000003016554E-2</v>
      </c>
      <c r="O255">
        <f t="shared" ca="1" si="175"/>
        <v>-5.015196234427869E-2</v>
      </c>
      <c r="P255">
        <f t="shared" si="150"/>
        <v>-3.8886971715451905E-2</v>
      </c>
      <c r="Q255" s="2">
        <f t="shared" si="165"/>
        <v>19630.909</v>
      </c>
      <c r="S255" s="21">
        <f t="shared" si="170"/>
        <v>0.1</v>
      </c>
      <c r="Z255">
        <f t="shared" si="151"/>
        <v>7863</v>
      </c>
      <c r="AA255" s="68">
        <f t="shared" si="152"/>
        <v>-6.1149415324420309E-2</v>
      </c>
      <c r="AB255" s="68">
        <f t="shared" si="153"/>
        <v>-3.7151556394048144E-2</v>
      </c>
      <c r="AC255" s="68">
        <f t="shared" si="154"/>
        <v>1.7354153214037583E-3</v>
      </c>
      <c r="AD255" s="68"/>
      <c r="AE255" s="68">
        <f t="shared" si="155"/>
        <v>3.0116663377628977E-7</v>
      </c>
      <c r="AF255">
        <f t="shared" si="156"/>
        <v>-2.0527028287564648E-2</v>
      </c>
      <c r="AG255" s="92"/>
      <c r="AH255">
        <f t="shared" si="157"/>
        <v>-2.2262443608968407E-2</v>
      </c>
      <c r="AI255">
        <f t="shared" si="158"/>
        <v>1.0007167002648265</v>
      </c>
      <c r="AJ255">
        <f t="shared" si="159"/>
        <v>-0.99921184129577278</v>
      </c>
      <c r="AK255">
        <f t="shared" si="160"/>
        <v>9.4639119037158006E-5</v>
      </c>
      <c r="AL255">
        <f t="shared" si="161"/>
        <v>0.13128882555459373</v>
      </c>
      <c r="AM255">
        <f t="shared" si="162"/>
        <v>6.573886698130324E-2</v>
      </c>
      <c r="AN255" s="68">
        <f t="shared" si="176"/>
        <v>-6.1519910868545233</v>
      </c>
      <c r="AO255" s="68">
        <f t="shared" si="176"/>
        <v>-6.1519910868545233</v>
      </c>
      <c r="AP255" s="68">
        <f t="shared" si="176"/>
        <v>-6.1519910868545233</v>
      </c>
      <c r="AQ255" s="68">
        <f t="shared" si="176"/>
        <v>-6.1519910868545233</v>
      </c>
      <c r="AR255" s="68">
        <f t="shared" si="176"/>
        <v>-6.151991086854558</v>
      </c>
      <c r="AS255" s="68">
        <f t="shared" si="176"/>
        <v>-6.1519910869031023</v>
      </c>
      <c r="AT255" s="68">
        <f t="shared" si="176"/>
        <v>-6.1519911546350796</v>
      </c>
      <c r="AU255" s="68">
        <f t="shared" si="163"/>
        <v>-6.1520856581695442</v>
      </c>
    </row>
    <row r="256" spans="1:48" ht="12.95" customHeight="1">
      <c r="A256" s="95" t="s">
        <v>2670</v>
      </c>
      <c r="B256" s="29" t="s">
        <v>2053</v>
      </c>
      <c r="C256" s="95">
        <v>34649.410000000003</v>
      </c>
      <c r="D256" s="95" t="s">
        <v>2084</v>
      </c>
      <c r="E256" s="12">
        <f t="shared" si="148"/>
        <v>7862.9569623909047</v>
      </c>
      <c r="F256">
        <f t="shared" si="149"/>
        <v>7863</v>
      </c>
      <c r="G256">
        <f t="shared" si="174"/>
        <v>-5.8413999999174848E-2</v>
      </c>
      <c r="I256">
        <f t="shared" si="169"/>
        <v>-5.8413999999174848E-2</v>
      </c>
      <c r="O256">
        <f t="shared" ca="1" si="175"/>
        <v>-5.015196234427869E-2</v>
      </c>
      <c r="P256">
        <f t="shared" si="150"/>
        <v>-3.8886971715451905E-2</v>
      </c>
      <c r="Q256" s="2">
        <f t="shared" si="165"/>
        <v>19630.910000000003</v>
      </c>
      <c r="S256" s="21">
        <f t="shared" si="170"/>
        <v>0.1</v>
      </c>
      <c r="Z256">
        <f t="shared" si="151"/>
        <v>7863</v>
      </c>
      <c r="AA256" s="68">
        <f t="shared" si="152"/>
        <v>-6.1149415324420309E-2</v>
      </c>
      <c r="AB256" s="68">
        <f t="shared" si="153"/>
        <v>-3.6151556390206438E-2</v>
      </c>
      <c r="AC256" s="68">
        <f t="shared" si="154"/>
        <v>2.735415325245464E-3</v>
      </c>
      <c r="AD256" s="68"/>
      <c r="AE256" s="68">
        <f t="shared" si="155"/>
        <v>7.482497001587729E-7</v>
      </c>
      <c r="AF256">
        <f t="shared" si="156"/>
        <v>-1.9527028283722943E-2</v>
      </c>
      <c r="AG256" s="92"/>
      <c r="AH256">
        <f t="shared" si="157"/>
        <v>-2.2262443608968407E-2</v>
      </c>
      <c r="AI256">
        <f t="shared" si="158"/>
        <v>1.0007167002648265</v>
      </c>
      <c r="AJ256">
        <f t="shared" si="159"/>
        <v>-0.99921184129577278</v>
      </c>
      <c r="AK256">
        <f t="shared" si="160"/>
        <v>9.4639119037158006E-5</v>
      </c>
      <c r="AL256">
        <f t="shared" si="161"/>
        <v>0.13128882555459373</v>
      </c>
      <c r="AM256">
        <f t="shared" si="162"/>
        <v>6.573886698130324E-2</v>
      </c>
      <c r="AN256" s="68">
        <f t="shared" si="176"/>
        <v>-6.1519910868545233</v>
      </c>
      <c r="AO256" s="68">
        <f t="shared" si="176"/>
        <v>-6.1519910868545233</v>
      </c>
      <c r="AP256" s="68">
        <f t="shared" si="176"/>
        <v>-6.1519910868545233</v>
      </c>
      <c r="AQ256" s="68">
        <f t="shared" si="176"/>
        <v>-6.1519910868545233</v>
      </c>
      <c r="AR256" s="68">
        <f t="shared" si="176"/>
        <v>-6.151991086854558</v>
      </c>
      <c r="AS256" s="68">
        <f t="shared" si="176"/>
        <v>-6.1519910869031023</v>
      </c>
      <c r="AT256" s="68">
        <f t="shared" si="176"/>
        <v>-6.1519911546350796</v>
      </c>
      <c r="AU256" s="68">
        <f t="shared" si="163"/>
        <v>-6.1520856581695442</v>
      </c>
      <c r="AV256" s="68"/>
    </row>
    <row r="257" spans="1:48" ht="12.95" customHeight="1">
      <c r="A257" s="95" t="s">
        <v>2837</v>
      </c>
      <c r="B257" s="29" t="s">
        <v>2053</v>
      </c>
      <c r="C257" s="95">
        <v>34664.339</v>
      </c>
      <c r="D257" s="95" t="s">
        <v>2084</v>
      </c>
      <c r="E257" s="12">
        <f t="shared" si="148"/>
        <v>7873.9561828895767</v>
      </c>
      <c r="F257">
        <f t="shared" si="149"/>
        <v>7874</v>
      </c>
      <c r="G257">
        <f t="shared" si="174"/>
        <v>-5.9472000000823755E-2</v>
      </c>
      <c r="I257">
        <f t="shared" si="169"/>
        <v>-5.9472000000823755E-2</v>
      </c>
      <c r="O257">
        <f t="shared" ca="1" si="175"/>
        <v>-5.0076348247369319E-2</v>
      </c>
      <c r="P257">
        <f t="shared" si="150"/>
        <v>-3.8870913597006909E-2</v>
      </c>
      <c r="Q257" s="2">
        <f t="shared" si="165"/>
        <v>19645.839</v>
      </c>
      <c r="S257" s="21">
        <f t="shared" si="170"/>
        <v>0.1</v>
      </c>
      <c r="Z257">
        <f t="shared" si="151"/>
        <v>7874</v>
      </c>
      <c r="AA257" s="68">
        <f t="shared" si="152"/>
        <v>-6.1139039539522683E-2</v>
      </c>
      <c r="AB257" s="68">
        <f t="shared" si="153"/>
        <v>-3.7203874058307981E-2</v>
      </c>
      <c r="AC257" s="68">
        <f t="shared" si="154"/>
        <v>1.6670395386989313E-3</v>
      </c>
      <c r="AD257" s="68"/>
      <c r="AE257" s="68">
        <f t="shared" si="155"/>
        <v>2.7790208235855344E-7</v>
      </c>
      <c r="AF257">
        <f t="shared" si="156"/>
        <v>-2.0601086403816846E-2</v>
      </c>
      <c r="AG257" s="92"/>
      <c r="AH257">
        <f t="shared" si="157"/>
        <v>-2.2268125942515777E-2</v>
      </c>
      <c r="AI257">
        <f t="shared" si="158"/>
        <v>1.0007160167037989</v>
      </c>
      <c r="AJ257">
        <f t="shared" si="159"/>
        <v>-0.99946638240577168</v>
      </c>
      <c r="AK257">
        <f t="shared" si="160"/>
        <v>9.9679046621777259E-5</v>
      </c>
      <c r="AL257">
        <f t="shared" si="161"/>
        <v>0.1383242790409043</v>
      </c>
      <c r="AM257">
        <f t="shared" si="162"/>
        <v>6.9272627690616193E-2</v>
      </c>
      <c r="AN257" s="68">
        <f t="shared" si="176"/>
        <v>-6.1449606715250757</v>
      </c>
      <c r="AO257" s="68">
        <f t="shared" si="176"/>
        <v>-6.1449606715250757</v>
      </c>
      <c r="AP257" s="68">
        <f t="shared" si="176"/>
        <v>-6.1449606715250757</v>
      </c>
      <c r="AQ257" s="68">
        <f t="shared" si="176"/>
        <v>-6.1449606715250757</v>
      </c>
      <c r="AR257" s="68">
        <f t="shared" si="176"/>
        <v>-6.1449606715251122</v>
      </c>
      <c r="AS257" s="68">
        <f t="shared" si="176"/>
        <v>-6.1449606715761442</v>
      </c>
      <c r="AT257" s="68">
        <f t="shared" si="176"/>
        <v>-6.144960742847335</v>
      </c>
      <c r="AU257" s="68">
        <f t="shared" si="163"/>
        <v>-6.1450602792248734</v>
      </c>
      <c r="AV257" s="68"/>
    </row>
    <row r="258" spans="1:48" ht="12.95" customHeight="1">
      <c r="A258" s="95" t="s">
        <v>2853</v>
      </c>
      <c r="B258" s="29" t="s">
        <v>2053</v>
      </c>
      <c r="C258" s="95">
        <v>35010.44</v>
      </c>
      <c r="D258" s="95" t="s">
        <v>2084</v>
      </c>
      <c r="E258" s="12">
        <f t="shared" si="148"/>
        <v>8128.9525800904466</v>
      </c>
      <c r="F258">
        <f t="shared" si="149"/>
        <v>8129</v>
      </c>
      <c r="G258">
        <f t="shared" si="174"/>
        <v>-6.4361999997345265E-2</v>
      </c>
      <c r="I258">
        <f t="shared" ref="I258:I289" si="177">$G258</f>
        <v>-6.4361999997345265E-2</v>
      </c>
      <c r="O258">
        <f t="shared" ca="1" si="175"/>
        <v>-4.8323476000833927E-2</v>
      </c>
      <c r="P258">
        <f t="shared" si="150"/>
        <v>-3.844982346242453E-2</v>
      </c>
      <c r="Q258" s="2">
        <f t="shared" si="165"/>
        <v>19991.940000000002</v>
      </c>
      <c r="S258" s="21">
        <f t="shared" ref="S258:S289" si="178">S$15</f>
        <v>0.1</v>
      </c>
      <c r="Z258">
        <f t="shared" si="151"/>
        <v>8129</v>
      </c>
      <c r="AA258" s="68">
        <f t="shared" si="152"/>
        <v>-6.0541312986201259E-2</v>
      </c>
      <c r="AB258" s="68">
        <f t="shared" si="153"/>
        <v>-4.2270510473568529E-2</v>
      </c>
      <c r="AC258" s="68">
        <f t="shared" si="154"/>
        <v>-3.8206870111440021E-3</v>
      </c>
      <c r="AD258" s="68"/>
      <c r="AE258" s="68">
        <f t="shared" si="155"/>
        <v>1.4597649237124516E-6</v>
      </c>
      <c r="AF258">
        <f t="shared" si="156"/>
        <v>-2.5912176534920735E-2</v>
      </c>
      <c r="AG258" s="92"/>
      <c r="AH258">
        <f t="shared" si="157"/>
        <v>-2.2091489523776733E-2</v>
      </c>
      <c r="AI258">
        <f t="shared" si="158"/>
        <v>1.0006903305015162</v>
      </c>
      <c r="AJ258">
        <f t="shared" si="159"/>
        <v>-0.99150725644596527</v>
      </c>
      <c r="AK258">
        <f t="shared" si="160"/>
        <v>2.1461507666281426E-4</v>
      </c>
      <c r="AL258">
        <f t="shared" si="161"/>
        <v>0.30141509332768779</v>
      </c>
      <c r="AM258">
        <f t="shared" si="162"/>
        <v>0.15185900391881083</v>
      </c>
      <c r="AN258" s="68">
        <f t="shared" si="176"/>
        <v>-5.9819847549036531</v>
      </c>
      <c r="AO258" s="68">
        <f t="shared" si="176"/>
        <v>-5.9819847549036531</v>
      </c>
      <c r="AP258" s="68">
        <f t="shared" si="176"/>
        <v>-5.9819847549036531</v>
      </c>
      <c r="AQ258" s="68">
        <f t="shared" si="176"/>
        <v>-5.9819847549036531</v>
      </c>
      <c r="AR258" s="68">
        <f t="shared" si="176"/>
        <v>-5.9819847549037233</v>
      </c>
      <c r="AS258" s="68">
        <f t="shared" si="176"/>
        <v>-5.9819847550058753</v>
      </c>
      <c r="AT258" s="68">
        <f t="shared" si="176"/>
        <v>-5.9819849029715453</v>
      </c>
      <c r="AU258" s="68">
        <f t="shared" si="163"/>
        <v>-5.9821992218711459</v>
      </c>
      <c r="AV258" s="68"/>
    </row>
    <row r="259" spans="1:48" ht="12.95" customHeight="1">
      <c r="A259" s="95" t="s">
        <v>2670</v>
      </c>
      <c r="B259" s="29" t="s">
        <v>2053</v>
      </c>
      <c r="C259" s="95">
        <v>35010.442300000002</v>
      </c>
      <c r="D259" s="95" t="s">
        <v>2084</v>
      </c>
      <c r="E259" s="12">
        <f t="shared" si="148"/>
        <v>8128.9542746585457</v>
      </c>
      <c r="F259">
        <f t="shared" si="149"/>
        <v>8129</v>
      </c>
      <c r="G259">
        <f t="shared" si="174"/>
        <v>-6.2061999997240491E-2</v>
      </c>
      <c r="I259">
        <f t="shared" si="177"/>
        <v>-6.2061999997240491E-2</v>
      </c>
      <c r="O259">
        <f t="shared" ca="1" si="175"/>
        <v>-4.8323476000833927E-2</v>
      </c>
      <c r="P259">
        <f t="shared" si="150"/>
        <v>-3.844982346242453E-2</v>
      </c>
      <c r="Q259" s="2">
        <f t="shared" si="165"/>
        <v>19991.942300000002</v>
      </c>
      <c r="S259" s="21">
        <f t="shared" si="178"/>
        <v>0.1</v>
      </c>
      <c r="Z259">
        <f t="shared" si="151"/>
        <v>8129</v>
      </c>
      <c r="AA259" s="68">
        <f t="shared" si="152"/>
        <v>-6.0541312986201259E-2</v>
      </c>
      <c r="AB259" s="68">
        <f t="shared" si="153"/>
        <v>-3.9970510473463755E-2</v>
      </c>
      <c r="AC259" s="68">
        <f t="shared" si="154"/>
        <v>-1.5206870110392283E-3</v>
      </c>
      <c r="AD259" s="68"/>
      <c r="AE259" s="68">
        <f t="shared" si="155"/>
        <v>2.3124889855434329E-7</v>
      </c>
      <c r="AF259">
        <f t="shared" si="156"/>
        <v>-2.3612176534815961E-2</v>
      </c>
      <c r="AG259" s="92"/>
      <c r="AH259">
        <f t="shared" si="157"/>
        <v>-2.2091489523776733E-2</v>
      </c>
      <c r="AI259">
        <f t="shared" si="158"/>
        <v>1.0006903305015162</v>
      </c>
      <c r="AJ259">
        <f t="shared" si="159"/>
        <v>-0.99150725644596527</v>
      </c>
      <c r="AK259">
        <f t="shared" si="160"/>
        <v>2.1461507666281426E-4</v>
      </c>
      <c r="AL259">
        <f t="shared" si="161"/>
        <v>0.30141509332768779</v>
      </c>
      <c r="AM259">
        <f t="shared" si="162"/>
        <v>0.15185900391881083</v>
      </c>
      <c r="AN259" s="68">
        <f t="shared" si="176"/>
        <v>-5.9819847549036531</v>
      </c>
      <c r="AO259" s="68">
        <f t="shared" si="176"/>
        <v>-5.9819847549036531</v>
      </c>
      <c r="AP259" s="68">
        <f t="shared" si="176"/>
        <v>-5.9819847549036531</v>
      </c>
      <c r="AQ259" s="68">
        <f t="shared" si="176"/>
        <v>-5.9819847549036531</v>
      </c>
      <c r="AR259" s="68">
        <f t="shared" si="176"/>
        <v>-5.9819847549037233</v>
      </c>
      <c r="AS259" s="68">
        <f t="shared" si="176"/>
        <v>-5.9819847550058753</v>
      </c>
      <c r="AT259" s="68">
        <f t="shared" si="176"/>
        <v>-5.9819849029715453</v>
      </c>
      <c r="AU259" s="68">
        <f t="shared" si="163"/>
        <v>-5.9821992218711459</v>
      </c>
      <c r="AV259" s="68"/>
    </row>
    <row r="260" spans="1:48" ht="12.95" customHeight="1">
      <c r="A260" s="95" t="s">
        <v>2860</v>
      </c>
      <c r="B260" s="29" t="s">
        <v>2053</v>
      </c>
      <c r="C260" s="95">
        <v>35010.442999999999</v>
      </c>
      <c r="D260" s="95" t="s">
        <v>2084</v>
      </c>
      <c r="E260" s="12">
        <f t="shared" si="148"/>
        <v>8128.9547903966604</v>
      </c>
      <c r="F260">
        <f t="shared" si="149"/>
        <v>8129</v>
      </c>
      <c r="G260">
        <f t="shared" si="174"/>
        <v>-6.1362000000372063E-2</v>
      </c>
      <c r="I260">
        <f t="shared" si="177"/>
        <v>-6.1362000000372063E-2</v>
      </c>
      <c r="O260">
        <f t="shared" ca="1" si="175"/>
        <v>-4.8323476000833927E-2</v>
      </c>
      <c r="P260">
        <f t="shared" si="150"/>
        <v>-3.844982346242453E-2</v>
      </c>
      <c r="Q260" s="2">
        <f t="shared" si="165"/>
        <v>19991.942999999999</v>
      </c>
      <c r="S260" s="21">
        <f t="shared" si="178"/>
        <v>0.1</v>
      </c>
      <c r="Z260">
        <f t="shared" si="151"/>
        <v>8129</v>
      </c>
      <c r="AA260" s="68">
        <f t="shared" si="152"/>
        <v>-6.0541312986201259E-2</v>
      </c>
      <c r="AB260" s="68">
        <f t="shared" si="153"/>
        <v>-3.9270510476595327E-2</v>
      </c>
      <c r="AC260" s="68">
        <f t="shared" si="154"/>
        <v>-8.2068701417080045E-4</v>
      </c>
      <c r="AD260" s="68"/>
      <c r="AE260" s="68">
        <f t="shared" si="155"/>
        <v>6.7352717522858933E-8</v>
      </c>
      <c r="AF260">
        <f t="shared" si="156"/>
        <v>-2.2912176537947533E-2</v>
      </c>
      <c r="AG260" s="92"/>
      <c r="AH260">
        <f t="shared" si="157"/>
        <v>-2.2091489523776733E-2</v>
      </c>
      <c r="AI260">
        <f t="shared" si="158"/>
        <v>1.0006903305015162</v>
      </c>
      <c r="AJ260">
        <f t="shared" si="159"/>
        <v>-0.99150725644596527</v>
      </c>
      <c r="AK260">
        <f t="shared" si="160"/>
        <v>2.1461507666281426E-4</v>
      </c>
      <c r="AL260">
        <f t="shared" si="161"/>
        <v>0.30141509332768779</v>
      </c>
      <c r="AM260">
        <f t="shared" si="162"/>
        <v>0.15185900391881083</v>
      </c>
      <c r="AN260" s="68">
        <f t="shared" si="176"/>
        <v>-5.9819847549036531</v>
      </c>
      <c r="AO260" s="68">
        <f t="shared" si="176"/>
        <v>-5.9819847549036531</v>
      </c>
      <c r="AP260" s="68">
        <f t="shared" si="176"/>
        <v>-5.9819847549036531</v>
      </c>
      <c r="AQ260" s="68">
        <f t="shared" si="176"/>
        <v>-5.9819847549036531</v>
      </c>
      <c r="AR260" s="68">
        <f t="shared" si="176"/>
        <v>-5.9819847549037233</v>
      </c>
      <c r="AS260" s="68">
        <f t="shared" si="176"/>
        <v>-5.9819847550058753</v>
      </c>
      <c r="AT260" s="68">
        <f t="shared" si="176"/>
        <v>-5.9819849029715453</v>
      </c>
      <c r="AU260" s="68">
        <f t="shared" si="163"/>
        <v>-5.9821992218711459</v>
      </c>
    </row>
    <row r="261" spans="1:48" ht="12.95" customHeight="1">
      <c r="A261" s="134" t="s">
        <v>2158</v>
      </c>
      <c r="B261" s="113"/>
      <c r="C261" s="98">
        <v>35025.375</v>
      </c>
      <c r="D261" s="134" t="s">
        <v>2084</v>
      </c>
      <c r="E261" s="12">
        <f t="shared" si="148"/>
        <v>8139.9562212015517</v>
      </c>
      <c r="F261">
        <f t="shared" si="149"/>
        <v>8140</v>
      </c>
      <c r="G261">
        <f t="shared" si="174"/>
        <v>-5.9420000005047768E-2</v>
      </c>
      <c r="I261">
        <f t="shared" si="177"/>
        <v>-5.9420000005047768E-2</v>
      </c>
      <c r="O261">
        <f t="shared" ca="1" si="175"/>
        <v>-4.8247861903924556E-2</v>
      </c>
      <c r="P261">
        <f t="shared" si="150"/>
        <v>-3.842955223592516E-2</v>
      </c>
      <c r="Q261" s="2">
        <f t="shared" si="165"/>
        <v>20006.875</v>
      </c>
      <c r="S261" s="21">
        <f t="shared" si="178"/>
        <v>0.1</v>
      </c>
      <c r="Z261">
        <f t="shared" si="151"/>
        <v>8140</v>
      </c>
      <c r="AA261" s="68">
        <f t="shared" si="152"/>
        <v>-6.0500158839179793E-2</v>
      </c>
      <c r="AB261" s="68">
        <f t="shared" si="153"/>
        <v>-3.7349393401793135E-2</v>
      </c>
      <c r="AC261" s="68">
        <f t="shared" si="154"/>
        <v>1.0801588341320285E-3</v>
      </c>
      <c r="AD261" s="68"/>
      <c r="AE261" s="68">
        <f t="shared" si="155"/>
        <v>1.1667431069534557E-7</v>
      </c>
      <c r="AF261">
        <f t="shared" si="156"/>
        <v>-2.0990447769122608E-2</v>
      </c>
      <c r="AG261" s="92"/>
      <c r="AH261">
        <f t="shared" si="157"/>
        <v>-2.2070606603254637E-2</v>
      </c>
      <c r="AI261">
        <f t="shared" si="158"/>
        <v>1.0006888035974744</v>
      </c>
      <c r="AJ261">
        <f t="shared" si="159"/>
        <v>-0.99056780668824262</v>
      </c>
      <c r="AK261">
        <f t="shared" si="160"/>
        <v>2.1946625380889095E-4</v>
      </c>
      <c r="AL261">
        <f t="shared" si="161"/>
        <v>0.30845017010755399</v>
      </c>
      <c r="AM261">
        <f t="shared" si="162"/>
        <v>0.15545959899364151</v>
      </c>
      <c r="AN261" s="68">
        <f t="shared" ref="AN261:AT270" si="179">$AU261+$AB$7*SIN(AO261)</f>
        <v>-5.9749545277950658</v>
      </c>
      <c r="AO261" s="68">
        <f t="shared" si="179"/>
        <v>-5.9749545277950658</v>
      </c>
      <c r="AP261" s="68">
        <f t="shared" si="179"/>
        <v>-5.9749545277950658</v>
      </c>
      <c r="AQ261" s="68">
        <f t="shared" si="179"/>
        <v>-5.9749545277950658</v>
      </c>
      <c r="AR261" s="68">
        <f t="shared" si="179"/>
        <v>-5.9749545277951377</v>
      </c>
      <c r="AS261" s="68">
        <f t="shared" si="179"/>
        <v>-5.9749545278991381</v>
      </c>
      <c r="AT261" s="68">
        <f t="shared" si="179"/>
        <v>-5.9749546788759469</v>
      </c>
      <c r="AU261" s="68">
        <f t="shared" si="163"/>
        <v>-5.9751738429264751</v>
      </c>
      <c r="AV261" s="68"/>
    </row>
    <row r="262" spans="1:48" ht="12.95" customHeight="1">
      <c r="A262" s="95" t="s">
        <v>2853</v>
      </c>
      <c r="B262" s="29" t="s">
        <v>2053</v>
      </c>
      <c r="C262" s="95">
        <v>35075.593000000001</v>
      </c>
      <c r="D262" s="95" t="s">
        <v>2084</v>
      </c>
      <c r="E262" s="12">
        <f t="shared" si="148"/>
        <v>8176.9552737169543</v>
      </c>
      <c r="F262">
        <f t="shared" si="149"/>
        <v>8177</v>
      </c>
      <c r="G262">
        <f t="shared" si="174"/>
        <v>-6.0705999996571336E-2</v>
      </c>
      <c r="I262">
        <f t="shared" si="177"/>
        <v>-6.0705999996571336E-2</v>
      </c>
      <c r="O262">
        <f t="shared" ca="1" si="175"/>
        <v>-4.7993523577956679E-2</v>
      </c>
      <c r="P262">
        <f t="shared" si="150"/>
        <v>-3.8360088582077206E-2</v>
      </c>
      <c r="Q262" s="2">
        <f t="shared" si="165"/>
        <v>20057.093000000001</v>
      </c>
      <c r="S262" s="21">
        <f t="shared" si="178"/>
        <v>0.1</v>
      </c>
      <c r="Z262">
        <f t="shared" si="151"/>
        <v>8177</v>
      </c>
      <c r="AA262" s="68">
        <f t="shared" si="152"/>
        <v>-6.0352453987571913E-2</v>
      </c>
      <c r="AB262" s="68">
        <f t="shared" si="153"/>
        <v>-3.8713634591076629E-2</v>
      </c>
      <c r="AC262" s="68">
        <f t="shared" si="154"/>
        <v>-3.5354600899942246E-4</v>
      </c>
      <c r="AD262" s="68"/>
      <c r="AE262" s="68">
        <f t="shared" si="155"/>
        <v>1.2499478047941971E-8</v>
      </c>
      <c r="AF262">
        <f t="shared" si="156"/>
        <v>-2.234591141449413E-2</v>
      </c>
      <c r="AG262" s="92"/>
      <c r="AH262">
        <f t="shared" si="157"/>
        <v>-2.1992365405494707E-2</v>
      </c>
      <c r="AI262">
        <f t="shared" si="158"/>
        <v>1.0006834179521122</v>
      </c>
      <c r="AJ262">
        <f t="shared" si="159"/>
        <v>-0.98704836412462316</v>
      </c>
      <c r="AK262">
        <f t="shared" si="160"/>
        <v>2.3570264144709744E-4</v>
      </c>
      <c r="AL262">
        <f t="shared" si="161"/>
        <v>0.33211344810315974</v>
      </c>
      <c r="AM262">
        <f t="shared" si="162"/>
        <v>0.16760007834141599</v>
      </c>
      <c r="AN262" s="68">
        <f t="shared" si="179"/>
        <v>-5.9513074812333624</v>
      </c>
      <c r="AO262" s="68">
        <f t="shared" si="179"/>
        <v>-5.9513074812333624</v>
      </c>
      <c r="AP262" s="68">
        <f t="shared" si="179"/>
        <v>-5.9513074812333624</v>
      </c>
      <c r="AQ262" s="68">
        <f t="shared" si="179"/>
        <v>-5.9513074812333624</v>
      </c>
      <c r="AR262" s="68">
        <f t="shared" si="179"/>
        <v>-5.9513074812334379</v>
      </c>
      <c r="AS262" s="68">
        <f t="shared" si="179"/>
        <v>-5.951307481343397</v>
      </c>
      <c r="AT262" s="68">
        <f t="shared" si="179"/>
        <v>-5.9513076422263342</v>
      </c>
      <c r="AU262" s="68">
        <f t="shared" si="163"/>
        <v>-5.9515430228398563</v>
      </c>
    </row>
    <row r="263" spans="1:48" ht="12.95" customHeight="1">
      <c r="A263" s="134" t="s">
        <v>2158</v>
      </c>
      <c r="B263" s="113"/>
      <c r="C263" s="98">
        <v>35314.47</v>
      </c>
      <c r="D263" s="134" t="s">
        <v>2084</v>
      </c>
      <c r="E263" s="12">
        <f t="shared" si="148"/>
        <v>8352.95237968935</v>
      </c>
      <c r="F263">
        <f t="shared" si="149"/>
        <v>8353</v>
      </c>
      <c r="G263">
        <f t="shared" si="174"/>
        <v>-6.4634000002115499E-2</v>
      </c>
      <c r="I263">
        <f t="shared" si="177"/>
        <v>-6.4634000002115499E-2</v>
      </c>
      <c r="O263">
        <f t="shared" ca="1" si="175"/>
        <v>-4.6783698027406763E-2</v>
      </c>
      <c r="P263">
        <f t="shared" si="150"/>
        <v>-3.8002677643735633E-2</v>
      </c>
      <c r="Q263" s="2">
        <f t="shared" si="165"/>
        <v>20295.97</v>
      </c>
      <c r="S263" s="21">
        <f t="shared" si="178"/>
        <v>0.1</v>
      </c>
      <c r="Z263">
        <f t="shared" si="151"/>
        <v>8353</v>
      </c>
      <c r="AA263" s="68">
        <f t="shared" si="152"/>
        <v>-5.9455459397356816E-2</v>
      </c>
      <c r="AB263" s="68">
        <f t="shared" si="153"/>
        <v>-4.3181218248494316E-2</v>
      </c>
      <c r="AC263" s="68">
        <f t="shared" si="154"/>
        <v>-5.1785406047586829E-3</v>
      </c>
      <c r="AD263" s="68"/>
      <c r="AE263" s="68">
        <f t="shared" si="155"/>
        <v>2.6817282795134424E-6</v>
      </c>
      <c r="AF263">
        <f t="shared" si="156"/>
        <v>-2.6631322358379866E-2</v>
      </c>
      <c r="AG263" s="92"/>
      <c r="AH263">
        <f t="shared" si="157"/>
        <v>-2.1452781753621183E-2</v>
      </c>
      <c r="AI263">
        <f t="shared" si="158"/>
        <v>1.0006526195269985</v>
      </c>
      <c r="AJ263">
        <f t="shared" si="159"/>
        <v>-0.96278396603884986</v>
      </c>
      <c r="AK263">
        <f t="shared" si="160"/>
        <v>3.1097200104661485E-4</v>
      </c>
      <c r="AL263">
        <f t="shared" si="161"/>
        <v>0.44466998715930695</v>
      </c>
      <c r="AM263">
        <f t="shared" si="162"/>
        <v>0.2260724632736435</v>
      </c>
      <c r="AN263" s="68">
        <f t="shared" si="179"/>
        <v>-5.8388261906193266</v>
      </c>
      <c r="AO263" s="68">
        <f t="shared" si="179"/>
        <v>-5.8388261906193266</v>
      </c>
      <c r="AP263" s="68">
        <f t="shared" si="179"/>
        <v>-5.8388261906193266</v>
      </c>
      <c r="AQ263" s="68">
        <f t="shared" si="179"/>
        <v>-5.8388261906193266</v>
      </c>
      <c r="AR263" s="68">
        <f t="shared" si="179"/>
        <v>-5.8388261906194128</v>
      </c>
      <c r="AS263" s="68">
        <f t="shared" si="179"/>
        <v>-5.8388261907517363</v>
      </c>
      <c r="AT263" s="68">
        <f t="shared" si="179"/>
        <v>-5.8388263934783495</v>
      </c>
      <c r="AU263" s="68">
        <f t="shared" si="163"/>
        <v>-5.8391369597251268</v>
      </c>
    </row>
    <row r="264" spans="1:48" ht="12.95" customHeight="1">
      <c r="A264" s="134" t="s">
        <v>2158</v>
      </c>
      <c r="B264" s="113"/>
      <c r="C264" s="98">
        <v>35314.476000000002</v>
      </c>
      <c r="D264" s="134" t="s">
        <v>2084</v>
      </c>
      <c r="E264" s="12">
        <f t="shared" si="148"/>
        <v>8352.9568003017812</v>
      </c>
      <c r="F264">
        <f t="shared" si="149"/>
        <v>8353</v>
      </c>
      <c r="G264">
        <f t="shared" si="174"/>
        <v>-5.8634000000893138E-2</v>
      </c>
      <c r="I264">
        <f t="shared" si="177"/>
        <v>-5.8634000000893138E-2</v>
      </c>
      <c r="O264">
        <f t="shared" ca="1" si="175"/>
        <v>-4.6783698027406763E-2</v>
      </c>
      <c r="P264">
        <f t="shared" si="150"/>
        <v>-3.8002677643735633E-2</v>
      </c>
      <c r="Q264" s="2">
        <f t="shared" si="165"/>
        <v>20295.976000000002</v>
      </c>
      <c r="S264" s="21">
        <f t="shared" si="178"/>
        <v>0.1</v>
      </c>
      <c r="Z264">
        <f t="shared" si="151"/>
        <v>8353</v>
      </c>
      <c r="AA264" s="68">
        <f t="shared" si="152"/>
        <v>-5.9455459397356816E-2</v>
      </c>
      <c r="AB264" s="68">
        <f t="shared" si="153"/>
        <v>-3.7181218247271955E-2</v>
      </c>
      <c r="AC264" s="68">
        <f t="shared" si="154"/>
        <v>8.2145939646367794E-4</v>
      </c>
      <c r="AD264" s="68"/>
      <c r="AE264" s="68">
        <f t="shared" si="155"/>
        <v>6.7479554003847001E-8</v>
      </c>
      <c r="AF264">
        <f t="shared" si="156"/>
        <v>-2.0631322357157506E-2</v>
      </c>
      <c r="AG264" s="92"/>
      <c r="AH264">
        <f t="shared" si="157"/>
        <v>-2.1452781753621183E-2</v>
      </c>
      <c r="AI264">
        <f t="shared" si="158"/>
        <v>1.0006526195269985</v>
      </c>
      <c r="AJ264">
        <f t="shared" si="159"/>
        <v>-0.96278396603884986</v>
      </c>
      <c r="AK264">
        <f t="shared" si="160"/>
        <v>3.1097200104661485E-4</v>
      </c>
      <c r="AL264">
        <f t="shared" si="161"/>
        <v>0.44466998715930695</v>
      </c>
      <c r="AM264">
        <f t="shared" si="162"/>
        <v>0.2260724632736435</v>
      </c>
      <c r="AN264" s="68">
        <f t="shared" si="179"/>
        <v>-5.8388261906193266</v>
      </c>
      <c r="AO264" s="68">
        <f t="shared" si="179"/>
        <v>-5.8388261906193266</v>
      </c>
      <c r="AP264" s="68">
        <f t="shared" si="179"/>
        <v>-5.8388261906193266</v>
      </c>
      <c r="AQ264" s="68">
        <f t="shared" si="179"/>
        <v>-5.8388261906193266</v>
      </c>
      <c r="AR264" s="68">
        <f t="shared" si="179"/>
        <v>-5.8388261906194128</v>
      </c>
      <c r="AS264" s="68">
        <f t="shared" si="179"/>
        <v>-5.8388261907517363</v>
      </c>
      <c r="AT264" s="68">
        <f t="shared" si="179"/>
        <v>-5.8388263934783495</v>
      </c>
      <c r="AU264" s="68">
        <f t="shared" si="163"/>
        <v>-5.8391369597251268</v>
      </c>
    </row>
    <row r="265" spans="1:48" ht="12.95" customHeight="1">
      <c r="A265" s="134" t="s">
        <v>2158</v>
      </c>
      <c r="B265" s="113"/>
      <c r="C265" s="98">
        <v>35314.476999999999</v>
      </c>
      <c r="D265" s="134" t="s">
        <v>2084</v>
      </c>
      <c r="E265" s="12">
        <f t="shared" si="148"/>
        <v>8352.957537070517</v>
      </c>
      <c r="F265">
        <f t="shared" si="149"/>
        <v>8353</v>
      </c>
      <c r="G265">
        <f t="shared" si="174"/>
        <v>-5.763400000432739E-2</v>
      </c>
      <c r="I265">
        <f t="shared" si="177"/>
        <v>-5.763400000432739E-2</v>
      </c>
      <c r="O265">
        <f t="shared" ca="1" si="175"/>
        <v>-4.6783698027406763E-2</v>
      </c>
      <c r="P265">
        <f t="shared" si="150"/>
        <v>-3.8002677643735633E-2</v>
      </c>
      <c r="Q265" s="2">
        <f t="shared" si="165"/>
        <v>20295.976999999999</v>
      </c>
      <c r="S265" s="21">
        <f t="shared" si="178"/>
        <v>0.1</v>
      </c>
      <c r="Z265">
        <f t="shared" si="151"/>
        <v>8353</v>
      </c>
      <c r="AA265" s="68">
        <f t="shared" si="152"/>
        <v>-5.9455459397356816E-2</v>
      </c>
      <c r="AB265" s="68">
        <f t="shared" si="153"/>
        <v>-3.6181218250706207E-2</v>
      </c>
      <c r="AC265" s="68">
        <f t="shared" si="154"/>
        <v>1.8214593930294259E-3</v>
      </c>
      <c r="AD265" s="68"/>
      <c r="AE265" s="68">
        <f t="shared" si="155"/>
        <v>3.3177143204551248E-7</v>
      </c>
      <c r="AF265">
        <f t="shared" si="156"/>
        <v>-1.9631322360591758E-2</v>
      </c>
      <c r="AG265" s="92"/>
      <c r="AH265">
        <f t="shared" si="157"/>
        <v>-2.1452781753621183E-2</v>
      </c>
      <c r="AI265">
        <f t="shared" si="158"/>
        <v>1.0006526195269985</v>
      </c>
      <c r="AJ265">
        <f t="shared" si="159"/>
        <v>-0.96278396603884986</v>
      </c>
      <c r="AK265">
        <f t="shared" si="160"/>
        <v>3.1097200104661485E-4</v>
      </c>
      <c r="AL265">
        <f t="shared" si="161"/>
        <v>0.44466998715930695</v>
      </c>
      <c r="AM265">
        <f t="shared" si="162"/>
        <v>0.2260724632736435</v>
      </c>
      <c r="AN265" s="68">
        <f t="shared" si="179"/>
        <v>-5.8388261906193266</v>
      </c>
      <c r="AO265" s="68">
        <f t="shared" si="179"/>
        <v>-5.8388261906193266</v>
      </c>
      <c r="AP265" s="68">
        <f t="shared" si="179"/>
        <v>-5.8388261906193266</v>
      </c>
      <c r="AQ265" s="68">
        <f t="shared" si="179"/>
        <v>-5.8388261906193266</v>
      </c>
      <c r="AR265" s="68">
        <f t="shared" si="179"/>
        <v>-5.8388261906194128</v>
      </c>
      <c r="AS265" s="68">
        <f t="shared" si="179"/>
        <v>-5.8388261907517363</v>
      </c>
      <c r="AT265" s="68">
        <f t="shared" si="179"/>
        <v>-5.8388263934783495</v>
      </c>
      <c r="AU265" s="68">
        <f t="shared" si="163"/>
        <v>-5.8391369597251268</v>
      </c>
    </row>
    <row r="266" spans="1:48" ht="12.95" customHeight="1">
      <c r="A266" s="134" t="s">
        <v>2158</v>
      </c>
      <c r="B266" s="113"/>
      <c r="C266" s="98">
        <v>35333.47</v>
      </c>
      <c r="D266" s="134" t="s">
        <v>2084</v>
      </c>
      <c r="E266" s="12">
        <f t="shared" si="148"/>
        <v>8366.950985722895</v>
      </c>
      <c r="F266">
        <f t="shared" si="149"/>
        <v>8367</v>
      </c>
      <c r="G266">
        <f t="shared" si="174"/>
        <v>-6.6525999995064922E-2</v>
      </c>
      <c r="I266">
        <f t="shared" si="177"/>
        <v>-6.6525999995064922E-2</v>
      </c>
      <c r="O266">
        <f t="shared" ca="1" si="175"/>
        <v>-4.6687461904067563E-2</v>
      </c>
      <c r="P266">
        <f t="shared" si="150"/>
        <v>-3.7972332179070103E-2</v>
      </c>
      <c r="Q266" s="2">
        <f t="shared" si="165"/>
        <v>20314.97</v>
      </c>
      <c r="S266" s="21">
        <f t="shared" si="178"/>
        <v>0.1</v>
      </c>
      <c r="Z266">
        <f t="shared" si="151"/>
        <v>8367</v>
      </c>
      <c r="AA266" s="68">
        <f t="shared" si="152"/>
        <v>-5.9370438285038768E-2</v>
      </c>
      <c r="AB266" s="68">
        <f t="shared" si="153"/>
        <v>-4.5127893889096257E-2</v>
      </c>
      <c r="AC266" s="68">
        <f t="shared" si="154"/>
        <v>-7.1555617100261537E-3</v>
      </c>
      <c r="AD266" s="68"/>
      <c r="AE266" s="68">
        <f t="shared" si="155"/>
        <v>5.1202063385992415E-6</v>
      </c>
      <c r="AF266">
        <f t="shared" si="156"/>
        <v>-2.8553667815994818E-2</v>
      </c>
      <c r="AG266" s="92"/>
      <c r="AH266">
        <f t="shared" si="157"/>
        <v>-2.1398106105968664E-2</v>
      </c>
      <c r="AI266">
        <f t="shared" si="158"/>
        <v>1.0006498092611458</v>
      </c>
      <c r="AJ266">
        <f t="shared" si="159"/>
        <v>-0.96032565218289856</v>
      </c>
      <c r="AK266">
        <f t="shared" si="160"/>
        <v>3.1680239358904952E-4</v>
      </c>
      <c r="AL266">
        <f t="shared" si="161"/>
        <v>0.45362303495717393</v>
      </c>
      <c r="AM266">
        <f t="shared" si="162"/>
        <v>0.23078257493603768</v>
      </c>
      <c r="AN266" s="68">
        <f t="shared" si="179"/>
        <v>-5.8298789717575863</v>
      </c>
      <c r="AO266" s="68">
        <f t="shared" si="179"/>
        <v>-5.8298789717575863</v>
      </c>
      <c r="AP266" s="68">
        <f t="shared" si="179"/>
        <v>-5.8298789717575863</v>
      </c>
      <c r="AQ266" s="68">
        <f t="shared" si="179"/>
        <v>-5.8298789717575863</v>
      </c>
      <c r="AR266" s="68">
        <f t="shared" si="179"/>
        <v>-5.8298789717576733</v>
      </c>
      <c r="AS266" s="68">
        <f t="shared" si="179"/>
        <v>-5.829878971891322</v>
      </c>
      <c r="AT266" s="68">
        <f t="shared" si="179"/>
        <v>-5.8298791775325958</v>
      </c>
      <c r="AU266" s="68">
        <f t="shared" si="163"/>
        <v>-5.8301955683410007</v>
      </c>
    </row>
    <row r="267" spans="1:48" ht="12.95" customHeight="1">
      <c r="A267" s="134" t="s">
        <v>2158</v>
      </c>
      <c r="B267" s="113"/>
      <c r="C267" s="98">
        <v>35333.476000000002</v>
      </c>
      <c r="D267" s="134" t="s">
        <v>2084</v>
      </c>
      <c r="E267" s="12">
        <f t="shared" si="148"/>
        <v>8366.955406335328</v>
      </c>
      <c r="F267">
        <f t="shared" si="149"/>
        <v>8367</v>
      </c>
      <c r="G267">
        <f t="shared" si="174"/>
        <v>-6.0525999993842561E-2</v>
      </c>
      <c r="I267">
        <f t="shared" si="177"/>
        <v>-6.0525999993842561E-2</v>
      </c>
      <c r="O267">
        <f t="shared" ca="1" si="175"/>
        <v>-4.6687461904067563E-2</v>
      </c>
      <c r="P267">
        <f t="shared" si="150"/>
        <v>-3.7972332179070103E-2</v>
      </c>
      <c r="Q267" s="2">
        <f t="shared" si="165"/>
        <v>20314.976000000002</v>
      </c>
      <c r="S267" s="21">
        <f t="shared" si="178"/>
        <v>0.1</v>
      </c>
      <c r="Z267">
        <f t="shared" si="151"/>
        <v>8367</v>
      </c>
      <c r="AA267" s="68">
        <f t="shared" si="152"/>
        <v>-5.9370438285038768E-2</v>
      </c>
      <c r="AB267" s="68">
        <f t="shared" si="153"/>
        <v>-3.9127893887873896E-2</v>
      </c>
      <c r="AC267" s="68">
        <f t="shared" si="154"/>
        <v>-1.1555617088037928E-3</v>
      </c>
      <c r="AD267" s="68"/>
      <c r="AE267" s="68">
        <f t="shared" si="155"/>
        <v>1.3353228628535416E-7</v>
      </c>
      <c r="AF267">
        <f t="shared" si="156"/>
        <v>-2.2553667814772457E-2</v>
      </c>
      <c r="AG267" s="92"/>
      <c r="AH267">
        <f t="shared" si="157"/>
        <v>-2.1398106105968664E-2</v>
      </c>
      <c r="AI267">
        <f t="shared" si="158"/>
        <v>1.0006498092611458</v>
      </c>
      <c r="AJ267">
        <f t="shared" si="159"/>
        <v>-0.96032565218289856</v>
      </c>
      <c r="AK267">
        <f t="shared" si="160"/>
        <v>3.1680239358904952E-4</v>
      </c>
      <c r="AL267">
        <f t="shared" si="161"/>
        <v>0.45362303495717393</v>
      </c>
      <c r="AM267">
        <f t="shared" si="162"/>
        <v>0.23078257493603768</v>
      </c>
      <c r="AN267" s="68">
        <f t="shared" si="179"/>
        <v>-5.8298789717575863</v>
      </c>
      <c r="AO267" s="68">
        <f t="shared" si="179"/>
        <v>-5.8298789717575863</v>
      </c>
      <c r="AP267" s="68">
        <f t="shared" si="179"/>
        <v>-5.8298789717575863</v>
      </c>
      <c r="AQ267" s="68">
        <f t="shared" si="179"/>
        <v>-5.8298789717575863</v>
      </c>
      <c r="AR267" s="68">
        <f t="shared" si="179"/>
        <v>-5.8298789717576733</v>
      </c>
      <c r="AS267" s="68">
        <f t="shared" si="179"/>
        <v>-5.829878971891322</v>
      </c>
      <c r="AT267" s="68">
        <f t="shared" si="179"/>
        <v>-5.8298791775325958</v>
      </c>
      <c r="AU267" s="68">
        <f t="shared" si="163"/>
        <v>-5.8301955683410007</v>
      </c>
    </row>
    <row r="268" spans="1:48" ht="12.95" customHeight="1">
      <c r="A268" s="134" t="s">
        <v>2158</v>
      </c>
      <c r="B268" s="113"/>
      <c r="C268" s="98">
        <v>35333.480000000003</v>
      </c>
      <c r="D268" s="134" t="s">
        <v>2084</v>
      </c>
      <c r="E268" s="12">
        <f t="shared" si="148"/>
        <v>8366.958353410284</v>
      </c>
      <c r="F268">
        <f t="shared" si="149"/>
        <v>8367</v>
      </c>
      <c r="G268">
        <f t="shared" si="174"/>
        <v>-5.6525999993027654E-2</v>
      </c>
      <c r="I268">
        <f t="shared" si="177"/>
        <v>-5.6525999993027654E-2</v>
      </c>
      <c r="O268">
        <f t="shared" ca="1" si="175"/>
        <v>-4.6687461904067563E-2</v>
      </c>
      <c r="P268">
        <f t="shared" si="150"/>
        <v>-3.7972332179070103E-2</v>
      </c>
      <c r="Q268" s="2">
        <f t="shared" si="165"/>
        <v>20314.980000000003</v>
      </c>
      <c r="S268" s="21">
        <f t="shared" si="178"/>
        <v>0.1</v>
      </c>
      <c r="Z268">
        <f t="shared" si="151"/>
        <v>8367</v>
      </c>
      <c r="AA268" s="68">
        <f t="shared" si="152"/>
        <v>-5.9370438285038768E-2</v>
      </c>
      <c r="AB268" s="68">
        <f t="shared" si="153"/>
        <v>-3.5127893887058989E-2</v>
      </c>
      <c r="AC268" s="68">
        <f t="shared" si="154"/>
        <v>2.8444382920111144E-3</v>
      </c>
      <c r="AD268" s="68"/>
      <c r="AE268" s="68">
        <f t="shared" si="155"/>
        <v>8.0908291970591068E-7</v>
      </c>
      <c r="AF268">
        <f t="shared" si="156"/>
        <v>-1.855366781395755E-2</v>
      </c>
      <c r="AG268" s="92"/>
      <c r="AH268">
        <f t="shared" si="157"/>
        <v>-2.1398106105968664E-2</v>
      </c>
      <c r="AI268">
        <f t="shared" si="158"/>
        <v>1.0006498092611458</v>
      </c>
      <c r="AJ268">
        <f t="shared" si="159"/>
        <v>-0.96032565218289856</v>
      </c>
      <c r="AK268">
        <f t="shared" si="160"/>
        <v>3.1680239358904952E-4</v>
      </c>
      <c r="AL268">
        <f t="shared" si="161"/>
        <v>0.45362303495717393</v>
      </c>
      <c r="AM268">
        <f t="shared" si="162"/>
        <v>0.23078257493603768</v>
      </c>
      <c r="AN268" s="68">
        <f t="shared" si="179"/>
        <v>-5.8298789717575863</v>
      </c>
      <c r="AO268" s="68">
        <f t="shared" si="179"/>
        <v>-5.8298789717575863</v>
      </c>
      <c r="AP268" s="68">
        <f t="shared" si="179"/>
        <v>-5.8298789717575863</v>
      </c>
      <c r="AQ268" s="68">
        <f t="shared" si="179"/>
        <v>-5.8298789717575863</v>
      </c>
      <c r="AR268" s="68">
        <f t="shared" si="179"/>
        <v>-5.8298789717576733</v>
      </c>
      <c r="AS268" s="68">
        <f t="shared" si="179"/>
        <v>-5.829878971891322</v>
      </c>
      <c r="AT268" s="68">
        <f t="shared" si="179"/>
        <v>-5.8298791775325958</v>
      </c>
      <c r="AU268" s="68">
        <f t="shared" si="163"/>
        <v>-5.8301955683410007</v>
      </c>
    </row>
    <row r="269" spans="1:48" ht="12.95" customHeight="1">
      <c r="A269" s="95" t="s">
        <v>2893</v>
      </c>
      <c r="B269" s="29" t="s">
        <v>2053</v>
      </c>
      <c r="C269" s="95">
        <v>35337.555</v>
      </c>
      <c r="D269" s="95" t="s">
        <v>2084</v>
      </c>
      <c r="E269" s="12">
        <f t="shared" si="148"/>
        <v>8369.9606860201075</v>
      </c>
      <c r="F269">
        <f t="shared" si="149"/>
        <v>8370</v>
      </c>
      <c r="G269">
        <f t="shared" si="174"/>
        <v>-5.3359999998065177E-2</v>
      </c>
      <c r="I269">
        <f t="shared" si="177"/>
        <v>-5.3359999998065177E-2</v>
      </c>
      <c r="O269">
        <f t="shared" ca="1" si="175"/>
        <v>-4.6666839877637735E-2</v>
      </c>
      <c r="P269">
        <f t="shared" si="150"/>
        <v>-3.7965792862391816E-2</v>
      </c>
      <c r="Q269" s="2">
        <f t="shared" si="165"/>
        <v>20319.055</v>
      </c>
      <c r="S269" s="21">
        <f t="shared" si="178"/>
        <v>0.1</v>
      </c>
      <c r="Z269">
        <f t="shared" si="151"/>
        <v>8370</v>
      </c>
      <c r="AA269" s="68">
        <f t="shared" si="152"/>
        <v>-5.9351959766655922E-2</v>
      </c>
      <c r="AB269" s="68">
        <f t="shared" si="153"/>
        <v>-3.1973833093801071E-2</v>
      </c>
      <c r="AC269" s="68">
        <f t="shared" si="154"/>
        <v>5.9919597685907447E-3</v>
      </c>
      <c r="AD269" s="68"/>
      <c r="AE269" s="68">
        <f t="shared" si="155"/>
        <v>3.5903581868410056E-6</v>
      </c>
      <c r="AF269">
        <f t="shared" si="156"/>
        <v>-1.5394207135673361E-2</v>
      </c>
      <c r="AG269" s="92"/>
      <c r="AH269">
        <f t="shared" si="157"/>
        <v>-2.1386166904264106E-2</v>
      </c>
      <c r="AI269">
        <f t="shared" si="158"/>
        <v>1.0006492002791016</v>
      </c>
      <c r="AJ269">
        <f t="shared" si="159"/>
        <v>-0.95978885087325294</v>
      </c>
      <c r="AK269">
        <f t="shared" si="160"/>
        <v>3.1804847125699792E-4</v>
      </c>
      <c r="AL269">
        <f t="shared" si="161"/>
        <v>0.45554153862807439</v>
      </c>
      <c r="AM269">
        <f t="shared" si="162"/>
        <v>0.23179314112451471</v>
      </c>
      <c r="AN269" s="68">
        <f t="shared" si="179"/>
        <v>-5.8279617138565403</v>
      </c>
      <c r="AO269" s="68">
        <f t="shared" si="179"/>
        <v>-5.8279617138565403</v>
      </c>
      <c r="AP269" s="68">
        <f t="shared" si="179"/>
        <v>-5.8279617138565403</v>
      </c>
      <c r="AQ269" s="68">
        <f t="shared" si="179"/>
        <v>-5.8279617138565403</v>
      </c>
      <c r="AR269" s="68">
        <f t="shared" si="179"/>
        <v>-5.8279617138566273</v>
      </c>
      <c r="AS269" s="68">
        <f t="shared" si="179"/>
        <v>-5.8279617139905504</v>
      </c>
      <c r="AT269" s="68">
        <f t="shared" si="179"/>
        <v>-5.8279619202478665</v>
      </c>
      <c r="AU269" s="68">
        <f t="shared" si="163"/>
        <v>-5.8282795559015446</v>
      </c>
      <c r="AV269" s="68"/>
    </row>
    <row r="270" spans="1:48" ht="12.95" customHeight="1">
      <c r="A270" s="95" t="s">
        <v>2860</v>
      </c>
      <c r="B270" s="29" t="s">
        <v>2053</v>
      </c>
      <c r="C270" s="95">
        <v>35363.339</v>
      </c>
      <c r="D270" s="95" t="s">
        <v>2084</v>
      </c>
      <c r="E270" s="12">
        <f t="shared" si="148"/>
        <v>8388.9575311763692</v>
      </c>
      <c r="F270">
        <f t="shared" si="149"/>
        <v>8389</v>
      </c>
      <c r="G270">
        <f t="shared" si="174"/>
        <v>-5.7641999999759719E-2</v>
      </c>
      <c r="I270">
        <f t="shared" si="177"/>
        <v>-5.7641999999759719E-2</v>
      </c>
      <c r="O270">
        <f t="shared" ca="1" si="175"/>
        <v>-4.6536233710248821E-2</v>
      </c>
      <c r="P270">
        <f t="shared" si="150"/>
        <v>-3.7924076253806387E-2</v>
      </c>
      <c r="Q270" s="2">
        <f t="shared" si="165"/>
        <v>20344.839</v>
      </c>
      <c r="S270" s="21">
        <f t="shared" si="178"/>
        <v>0.1</v>
      </c>
      <c r="Z270">
        <f t="shared" si="151"/>
        <v>8389</v>
      </c>
      <c r="AA270" s="68">
        <f t="shared" si="152"/>
        <v>-5.9232804661957059E-2</v>
      </c>
      <c r="AB270" s="68">
        <f t="shared" si="153"/>
        <v>-3.6333271591609047E-2</v>
      </c>
      <c r="AC270" s="68">
        <f t="shared" si="154"/>
        <v>1.5908046621973398E-3</v>
      </c>
      <c r="AD270" s="68"/>
      <c r="AE270" s="68">
        <f t="shared" si="155"/>
        <v>2.5306594732687927E-7</v>
      </c>
      <c r="AF270">
        <f t="shared" si="156"/>
        <v>-1.9717923745953332E-2</v>
      </c>
      <c r="AG270" s="92"/>
      <c r="AH270">
        <f t="shared" si="157"/>
        <v>-2.1308728408150672E-2</v>
      </c>
      <c r="AI270">
        <f t="shared" si="158"/>
        <v>1.0006452880148542</v>
      </c>
      <c r="AJ270">
        <f t="shared" si="159"/>
        <v>-0.95630717190104642</v>
      </c>
      <c r="AK270">
        <f t="shared" si="160"/>
        <v>3.2591288765586009E-4</v>
      </c>
      <c r="AL270">
        <f t="shared" si="161"/>
        <v>0.46769200716581988</v>
      </c>
      <c r="AM270">
        <f t="shared" si="162"/>
        <v>0.23820389242170242</v>
      </c>
      <c r="AN270" s="68">
        <f t="shared" si="179"/>
        <v>-5.815819107821171</v>
      </c>
      <c r="AO270" s="68">
        <f t="shared" si="179"/>
        <v>-5.815819107821171</v>
      </c>
      <c r="AP270" s="68">
        <f t="shared" si="179"/>
        <v>-5.815819107821171</v>
      </c>
      <c r="AQ270" s="68">
        <f t="shared" si="179"/>
        <v>-5.815819107821171</v>
      </c>
      <c r="AR270" s="68">
        <f t="shared" si="179"/>
        <v>-5.815819107821258</v>
      </c>
      <c r="AS270" s="68">
        <f t="shared" si="179"/>
        <v>-5.8158191079568482</v>
      </c>
      <c r="AT270" s="68">
        <f t="shared" si="179"/>
        <v>-5.8158193180450199</v>
      </c>
      <c r="AU270" s="68">
        <f t="shared" si="163"/>
        <v>-5.8161448104516591</v>
      </c>
    </row>
    <row r="271" spans="1:48" ht="12.95" customHeight="1">
      <c r="A271" s="95" t="s">
        <v>2779</v>
      </c>
      <c r="B271" s="29" t="s">
        <v>2053</v>
      </c>
      <c r="C271" s="95">
        <v>35367.406999999999</v>
      </c>
      <c r="D271" s="95" t="s">
        <v>2084</v>
      </c>
      <c r="E271" s="12">
        <f t="shared" si="148"/>
        <v>8391.9547064050239</v>
      </c>
      <c r="F271">
        <f t="shared" si="149"/>
        <v>8392</v>
      </c>
      <c r="G271">
        <f t="shared" si="174"/>
        <v>-6.1476000002585351E-2</v>
      </c>
      <c r="I271">
        <f t="shared" si="177"/>
        <v>-6.1476000002585351E-2</v>
      </c>
      <c r="O271">
        <f t="shared" ca="1" si="175"/>
        <v>-4.6515611683818993E-2</v>
      </c>
      <c r="P271">
        <f t="shared" si="150"/>
        <v>-3.7917441904615594E-2</v>
      </c>
      <c r="Q271" s="2">
        <f t="shared" si="165"/>
        <v>20348.906999999999</v>
      </c>
      <c r="S271" s="21">
        <f t="shared" si="178"/>
        <v>0.1</v>
      </c>
      <c r="Z271">
        <f t="shared" si="151"/>
        <v>8392</v>
      </c>
      <c r="AA271" s="68">
        <f t="shared" si="152"/>
        <v>-5.9213655712092896E-2</v>
      </c>
      <c r="AB271" s="68">
        <f t="shared" si="153"/>
        <v>-4.017978619510805E-2</v>
      </c>
      <c r="AC271" s="68">
        <f t="shared" si="154"/>
        <v>-2.2623442904924559E-3</v>
      </c>
      <c r="AD271" s="68"/>
      <c r="AE271" s="68">
        <f t="shared" si="155"/>
        <v>5.1182016887238137E-7</v>
      </c>
      <c r="AF271">
        <f t="shared" si="156"/>
        <v>-2.3558558097969758E-2</v>
      </c>
      <c r="AG271" s="92"/>
      <c r="AH271">
        <f t="shared" si="157"/>
        <v>-2.1296213807477302E-2</v>
      </c>
      <c r="AI271">
        <f t="shared" si="158"/>
        <v>1.0006446615683078</v>
      </c>
      <c r="AJ271">
        <f t="shared" si="159"/>
        <v>-0.95574451640873381</v>
      </c>
      <c r="AK271">
        <f t="shared" si="160"/>
        <v>3.2715026333729832E-4</v>
      </c>
      <c r="AL271">
        <f t="shared" si="161"/>
        <v>0.46961049346647454</v>
      </c>
      <c r="AM271">
        <f t="shared" si="162"/>
        <v>0.23921779606149227</v>
      </c>
      <c r="AN271" s="68">
        <f t="shared" ref="AN271:AT280" si="180">$AU271+$AB$7*SIN(AO271)</f>
        <v>-5.8139018585996283</v>
      </c>
      <c r="AO271" s="68">
        <f t="shared" si="180"/>
        <v>-5.8139018585996283</v>
      </c>
      <c r="AP271" s="68">
        <f t="shared" si="180"/>
        <v>-5.8139018585996283</v>
      </c>
      <c r="AQ271" s="68">
        <f t="shared" si="180"/>
        <v>-5.8139018585996283</v>
      </c>
      <c r="AR271" s="68">
        <f t="shared" si="180"/>
        <v>-5.8139018585997153</v>
      </c>
      <c r="AS271" s="68">
        <f t="shared" si="180"/>
        <v>-5.8139018587355569</v>
      </c>
      <c r="AT271" s="68">
        <f t="shared" si="180"/>
        <v>-5.8139020694173409</v>
      </c>
      <c r="AU271" s="68">
        <f t="shared" si="163"/>
        <v>-5.8142287980122038</v>
      </c>
    </row>
    <row r="272" spans="1:48" ht="12.95" customHeight="1">
      <c r="A272" s="134" t="s">
        <v>2158</v>
      </c>
      <c r="B272" s="113"/>
      <c r="C272" s="98">
        <v>35371.476000000002</v>
      </c>
      <c r="D272" s="134" t="s">
        <v>2084</v>
      </c>
      <c r="E272" s="12">
        <f t="shared" si="148"/>
        <v>8394.9526184024216</v>
      </c>
      <c r="F272">
        <f t="shared" si="149"/>
        <v>8395</v>
      </c>
      <c r="G272">
        <f t="shared" si="174"/>
        <v>-6.4309999994293321E-2</v>
      </c>
      <c r="I272">
        <f t="shared" si="177"/>
        <v>-6.4309999994293321E-2</v>
      </c>
      <c r="O272">
        <f t="shared" ca="1" si="175"/>
        <v>-4.6494989657389164E-2</v>
      </c>
      <c r="P272">
        <f t="shared" si="150"/>
        <v>-3.7910794596445821E-2</v>
      </c>
      <c r="Q272" s="2">
        <f t="shared" si="165"/>
        <v>20352.976000000002</v>
      </c>
      <c r="S272" s="21">
        <f t="shared" si="178"/>
        <v>0.1</v>
      </c>
      <c r="Z272">
        <f t="shared" si="151"/>
        <v>8395</v>
      </c>
      <c r="AA272" s="68">
        <f t="shared" si="152"/>
        <v>-5.919441552962483E-2</v>
      </c>
      <c r="AB272" s="68">
        <f t="shared" si="153"/>
        <v>-4.3026379061114312E-2</v>
      </c>
      <c r="AC272" s="68">
        <f t="shared" si="154"/>
        <v>-5.1155844646684871E-3</v>
      </c>
      <c r="AD272" s="68"/>
      <c r="AE272" s="68">
        <f t="shared" si="155"/>
        <v>2.6169204415157611E-6</v>
      </c>
      <c r="AF272">
        <f t="shared" si="156"/>
        <v>-2.63992053978475E-2</v>
      </c>
      <c r="AG272" s="92"/>
      <c r="AH272">
        <f t="shared" si="157"/>
        <v>-2.1283620933179013E-2</v>
      </c>
      <c r="AI272">
        <f t="shared" si="158"/>
        <v>1.0006440327498176</v>
      </c>
      <c r="AJ272">
        <f t="shared" si="159"/>
        <v>-0.95517834392653533</v>
      </c>
      <c r="AK272">
        <f t="shared" si="160"/>
        <v>3.2838643336325594E-4</v>
      </c>
      <c r="AL272">
        <f t="shared" si="161"/>
        <v>0.47152897736047361</v>
      </c>
      <c r="AM272">
        <f t="shared" si="162"/>
        <v>0.24023216385239746</v>
      </c>
      <c r="AN272" s="68">
        <f t="shared" si="180"/>
        <v>-5.8119846105806374</v>
      </c>
      <c r="AO272" s="68">
        <f t="shared" si="180"/>
        <v>-5.8119846105806374</v>
      </c>
      <c r="AP272" s="68">
        <f t="shared" si="180"/>
        <v>-5.8119846105806374</v>
      </c>
      <c r="AQ272" s="68">
        <f t="shared" si="180"/>
        <v>-5.8119846105806374</v>
      </c>
      <c r="AR272" s="68">
        <f t="shared" si="180"/>
        <v>-5.8119846105807245</v>
      </c>
      <c r="AS272" s="68">
        <f t="shared" si="180"/>
        <v>-5.8119846107168138</v>
      </c>
      <c r="AT272" s="68">
        <f t="shared" si="180"/>
        <v>-5.8119848219891148</v>
      </c>
      <c r="AU272" s="68">
        <f t="shared" si="163"/>
        <v>-5.8123127855727477</v>
      </c>
    </row>
    <row r="273" spans="1:48" ht="12.95" customHeight="1">
      <c r="A273" s="95" t="s">
        <v>2860</v>
      </c>
      <c r="B273" s="29" t="s">
        <v>2053</v>
      </c>
      <c r="C273" s="95">
        <v>35397.264000000003</v>
      </c>
      <c r="D273" s="95" t="s">
        <v>2084</v>
      </c>
      <c r="E273" s="12">
        <f t="shared" si="148"/>
        <v>8413.9524106336376</v>
      </c>
      <c r="F273">
        <f t="shared" si="149"/>
        <v>8414</v>
      </c>
      <c r="G273">
        <f t="shared" si="174"/>
        <v>-6.4591999995172955E-2</v>
      </c>
      <c r="I273">
        <f t="shared" si="177"/>
        <v>-6.4591999995172955E-2</v>
      </c>
      <c r="O273">
        <f t="shared" ca="1" si="175"/>
        <v>-4.6364383490000251E-2</v>
      </c>
      <c r="P273">
        <f t="shared" si="150"/>
        <v>-3.7868394041747674E-2</v>
      </c>
      <c r="Q273" s="2">
        <f t="shared" si="165"/>
        <v>20378.764000000003</v>
      </c>
      <c r="S273" s="21">
        <f t="shared" si="178"/>
        <v>0.1</v>
      </c>
      <c r="Z273">
        <f t="shared" si="151"/>
        <v>8414</v>
      </c>
      <c r="AA273" s="68">
        <f t="shared" si="152"/>
        <v>-5.9070445439018217E-2</v>
      </c>
      <c r="AB273" s="68">
        <f t="shared" si="153"/>
        <v>-4.3389948597902413E-2</v>
      </c>
      <c r="AC273" s="68">
        <f t="shared" si="154"/>
        <v>-5.5215545561547383E-3</v>
      </c>
      <c r="AD273" s="68"/>
      <c r="AE273" s="68">
        <f t="shared" si="155"/>
        <v>3.0487564716593153E-6</v>
      </c>
      <c r="AF273">
        <f t="shared" si="156"/>
        <v>-2.6723605953425281E-2</v>
      </c>
      <c r="AG273" s="92"/>
      <c r="AH273">
        <f t="shared" si="157"/>
        <v>-2.1202051397270542E-2</v>
      </c>
      <c r="AI273">
        <f t="shared" si="158"/>
        <v>1.0006399953017251</v>
      </c>
      <c r="AJ273">
        <f t="shared" si="159"/>
        <v>-0.95151104911743623</v>
      </c>
      <c r="AK273">
        <f t="shared" si="160"/>
        <v>3.3618721900813064E-4</v>
      </c>
      <c r="AL273">
        <f t="shared" si="161"/>
        <v>0.48367931888234628</v>
      </c>
      <c r="AM273">
        <f t="shared" si="162"/>
        <v>0.24666741288904293</v>
      </c>
      <c r="AN273" s="68">
        <f t="shared" si="180"/>
        <v>-5.7998420680122749</v>
      </c>
      <c r="AO273" s="68">
        <f t="shared" si="180"/>
        <v>-5.7998420680122749</v>
      </c>
      <c r="AP273" s="68">
        <f t="shared" si="180"/>
        <v>-5.7998420680122749</v>
      </c>
      <c r="AQ273" s="68">
        <f t="shared" si="180"/>
        <v>-5.7998420680122749</v>
      </c>
      <c r="AR273" s="68">
        <f t="shared" si="180"/>
        <v>-5.7998420680123628</v>
      </c>
      <c r="AS273" s="68">
        <f t="shared" si="180"/>
        <v>-5.7998420681499478</v>
      </c>
      <c r="AT273" s="68">
        <f t="shared" si="180"/>
        <v>-5.7998422830897525</v>
      </c>
      <c r="AU273" s="68">
        <f t="shared" si="163"/>
        <v>-5.8001780401228622</v>
      </c>
    </row>
    <row r="274" spans="1:48" ht="12.95" customHeight="1">
      <c r="A274" s="95" t="s">
        <v>2906</v>
      </c>
      <c r="B274" s="29" t="s">
        <v>2053</v>
      </c>
      <c r="C274" s="95">
        <v>35397.269999999997</v>
      </c>
      <c r="D274" s="95" t="s">
        <v>2084</v>
      </c>
      <c r="E274" s="12">
        <f t="shared" si="148"/>
        <v>8413.9568312460651</v>
      </c>
      <c r="F274">
        <f t="shared" si="149"/>
        <v>8414</v>
      </c>
      <c r="G274">
        <f t="shared" si="174"/>
        <v>-5.8592000001226552E-2</v>
      </c>
      <c r="I274">
        <f t="shared" si="177"/>
        <v>-5.8592000001226552E-2</v>
      </c>
      <c r="O274">
        <f t="shared" ca="1" si="175"/>
        <v>-4.6364383490000251E-2</v>
      </c>
      <c r="P274">
        <f t="shared" si="150"/>
        <v>-3.7868394041747674E-2</v>
      </c>
      <c r="Q274" s="2">
        <f t="shared" si="165"/>
        <v>20378.769999999997</v>
      </c>
      <c r="S274" s="21">
        <f t="shared" si="178"/>
        <v>0.1</v>
      </c>
      <c r="Z274">
        <f t="shared" si="151"/>
        <v>8414</v>
      </c>
      <c r="AA274" s="68">
        <f t="shared" si="152"/>
        <v>-5.9070445439018217E-2</v>
      </c>
      <c r="AB274" s="68">
        <f t="shared" si="153"/>
        <v>-3.7389948603956009E-2</v>
      </c>
      <c r="AC274" s="68">
        <f t="shared" si="154"/>
        <v>4.7844543779166498E-4</v>
      </c>
      <c r="AD274" s="68"/>
      <c r="AE274" s="68">
        <f t="shared" si="155"/>
        <v>2.2891003694365797E-8</v>
      </c>
      <c r="AF274">
        <f t="shared" si="156"/>
        <v>-2.0723605959478877E-2</v>
      </c>
      <c r="AG274" s="92"/>
      <c r="AH274">
        <f t="shared" si="157"/>
        <v>-2.1202051397270542E-2</v>
      </c>
      <c r="AI274">
        <f t="shared" si="158"/>
        <v>1.0006399953017251</v>
      </c>
      <c r="AJ274">
        <f t="shared" si="159"/>
        <v>-0.95151104911743623</v>
      </c>
      <c r="AK274">
        <f t="shared" si="160"/>
        <v>3.3618721900813064E-4</v>
      </c>
      <c r="AL274">
        <f t="shared" si="161"/>
        <v>0.48367931888234628</v>
      </c>
      <c r="AM274">
        <f t="shared" si="162"/>
        <v>0.24666741288904293</v>
      </c>
      <c r="AN274" s="68">
        <f t="shared" si="180"/>
        <v>-5.7998420680122749</v>
      </c>
      <c r="AO274" s="68">
        <f t="shared" si="180"/>
        <v>-5.7998420680122749</v>
      </c>
      <c r="AP274" s="68">
        <f t="shared" si="180"/>
        <v>-5.7998420680122749</v>
      </c>
      <c r="AQ274" s="68">
        <f t="shared" si="180"/>
        <v>-5.7998420680122749</v>
      </c>
      <c r="AR274" s="68">
        <f t="shared" si="180"/>
        <v>-5.7998420680123628</v>
      </c>
      <c r="AS274" s="68">
        <f t="shared" si="180"/>
        <v>-5.7998420681499478</v>
      </c>
      <c r="AT274" s="68">
        <f t="shared" si="180"/>
        <v>-5.7998422830897525</v>
      </c>
      <c r="AU274" s="68">
        <f t="shared" si="163"/>
        <v>-5.8001780401228622</v>
      </c>
      <c r="AV274" s="68"/>
    </row>
    <row r="275" spans="1:48" ht="12.95" customHeight="1">
      <c r="A275" s="95" t="s">
        <v>2860</v>
      </c>
      <c r="B275" s="29" t="s">
        <v>2053</v>
      </c>
      <c r="C275" s="95">
        <v>35690.44</v>
      </c>
      <c r="D275" s="95" t="s">
        <v>2084</v>
      </c>
      <c r="E275" s="12">
        <f t="shared" si="148"/>
        <v>8629.9553223436924</v>
      </c>
      <c r="F275">
        <f t="shared" si="149"/>
        <v>8630</v>
      </c>
      <c r="G275">
        <f t="shared" si="174"/>
        <v>-6.0639999996055849E-2</v>
      </c>
      <c r="I275">
        <f t="shared" si="177"/>
        <v>-6.0639999996055849E-2</v>
      </c>
      <c r="O275">
        <f t="shared" ca="1" si="175"/>
        <v>-4.4879597587052629E-2</v>
      </c>
      <c r="P275">
        <f t="shared" si="150"/>
        <v>-3.7349822362356268E-2</v>
      </c>
      <c r="Q275" s="2">
        <f t="shared" si="165"/>
        <v>20671.940000000002</v>
      </c>
      <c r="S275" s="21">
        <f t="shared" si="178"/>
        <v>0.1</v>
      </c>
      <c r="Z275">
        <f t="shared" si="151"/>
        <v>8630</v>
      </c>
      <c r="AA275" s="68">
        <f t="shared" si="152"/>
        <v>-5.7408113011126485E-2</v>
      </c>
      <c r="AB275" s="68">
        <f t="shared" si="153"/>
        <v>-4.0581709347285631E-2</v>
      </c>
      <c r="AC275" s="68">
        <f t="shared" si="154"/>
        <v>-3.2318869849293635E-3</v>
      </c>
      <c r="AD275" s="68"/>
      <c r="AE275" s="68">
        <f t="shared" si="155"/>
        <v>1.0445093483355813E-6</v>
      </c>
      <c r="AF275">
        <f t="shared" si="156"/>
        <v>-2.3290177633699581E-2</v>
      </c>
      <c r="AG275" s="92"/>
      <c r="AH275">
        <f t="shared" si="157"/>
        <v>-2.0058290648770218E-2</v>
      </c>
      <c r="AI275">
        <f t="shared" si="158"/>
        <v>1.000587612553723</v>
      </c>
      <c r="AJ275">
        <f t="shared" si="159"/>
        <v>-0.90009548745730972</v>
      </c>
      <c r="AK275">
        <f t="shared" si="160"/>
        <v>4.2110250434034181E-4</v>
      </c>
      <c r="AL275">
        <f t="shared" si="161"/>
        <v>0.62180199665898495</v>
      </c>
      <c r="AM275">
        <f t="shared" si="162"/>
        <v>0.32132124166091353</v>
      </c>
      <c r="AN275" s="68">
        <f t="shared" si="180"/>
        <v>-5.6618042893874918</v>
      </c>
      <c r="AO275" s="68">
        <f t="shared" si="180"/>
        <v>-5.6618042893874918</v>
      </c>
      <c r="AP275" s="68">
        <f t="shared" si="180"/>
        <v>-5.6618042893874918</v>
      </c>
      <c r="AQ275" s="68">
        <f t="shared" si="180"/>
        <v>-5.6618042893874918</v>
      </c>
      <c r="AR275" s="68">
        <f t="shared" si="180"/>
        <v>-5.6618042893875771</v>
      </c>
      <c r="AS275" s="68">
        <f t="shared" si="180"/>
        <v>-5.6618042895329177</v>
      </c>
      <c r="AT275" s="68">
        <f t="shared" si="180"/>
        <v>-5.6618045367990772</v>
      </c>
      <c r="AU275" s="68">
        <f t="shared" si="163"/>
        <v>-5.6622251444820577</v>
      </c>
      <c r="AV275" s="68"/>
    </row>
    <row r="276" spans="1:48" ht="12.95" customHeight="1">
      <c r="A276" s="95" t="s">
        <v>2860</v>
      </c>
      <c r="B276" s="29" t="s">
        <v>2053</v>
      </c>
      <c r="C276" s="95">
        <v>35694.506999999998</v>
      </c>
      <c r="D276" s="95" t="s">
        <v>2084</v>
      </c>
      <c r="E276" s="12">
        <f t="shared" si="148"/>
        <v>8632.9517608036058</v>
      </c>
      <c r="F276">
        <f t="shared" si="149"/>
        <v>8633</v>
      </c>
      <c r="G276">
        <f t="shared" si="174"/>
        <v>-6.5474000002723187E-2</v>
      </c>
      <c r="I276">
        <f t="shared" si="177"/>
        <v>-6.5474000002723187E-2</v>
      </c>
      <c r="O276">
        <f t="shared" ca="1" si="175"/>
        <v>-4.4858975560622801E-2</v>
      </c>
      <c r="P276">
        <f t="shared" si="150"/>
        <v>-3.7342146975187576E-2</v>
      </c>
      <c r="Q276" s="2">
        <f t="shared" si="165"/>
        <v>20676.006999999998</v>
      </c>
      <c r="S276" s="21">
        <f t="shared" si="178"/>
        <v>0.1</v>
      </c>
      <c r="Z276">
        <f t="shared" si="151"/>
        <v>8633</v>
      </c>
      <c r="AA276" s="68">
        <f t="shared" si="152"/>
        <v>-5.7381806775658795E-2</v>
      </c>
      <c r="AB276" s="68">
        <f t="shared" si="153"/>
        <v>-4.5434340202251969E-2</v>
      </c>
      <c r="AC276" s="68">
        <f t="shared" si="154"/>
        <v>-8.0921932270643961E-3</v>
      </c>
      <c r="AD276" s="68"/>
      <c r="AE276" s="68">
        <f t="shared" si="155"/>
        <v>6.5483591224146832E-6</v>
      </c>
      <c r="AF276">
        <f t="shared" si="156"/>
        <v>-2.8131853027535611E-2</v>
      </c>
      <c r="AG276" s="92"/>
      <c r="AH276">
        <f t="shared" si="157"/>
        <v>-2.0039659800471215E-2</v>
      </c>
      <c r="AI276">
        <f t="shared" si="158"/>
        <v>1.0005868036869765</v>
      </c>
      <c r="AJ276">
        <f t="shared" si="159"/>
        <v>-0.89925805797528224</v>
      </c>
      <c r="AK276">
        <f t="shared" si="160"/>
        <v>4.2222892535371208E-4</v>
      </c>
      <c r="AL276">
        <f t="shared" si="161"/>
        <v>0.62372026145969639</v>
      </c>
      <c r="AM276">
        <f t="shared" si="162"/>
        <v>0.32237972846986285</v>
      </c>
      <c r="AN276" s="68">
        <f t="shared" si="180"/>
        <v>-5.6598871508477018</v>
      </c>
      <c r="AO276" s="68">
        <f t="shared" si="180"/>
        <v>-5.6598871508477018</v>
      </c>
      <c r="AP276" s="68">
        <f t="shared" si="180"/>
        <v>-5.6598871508477018</v>
      </c>
      <c r="AQ276" s="68">
        <f t="shared" si="180"/>
        <v>-5.6598871508477018</v>
      </c>
      <c r="AR276" s="68">
        <f t="shared" si="180"/>
        <v>-5.659887150847787</v>
      </c>
      <c r="AS276" s="68">
        <f t="shared" si="180"/>
        <v>-5.6598871509931161</v>
      </c>
      <c r="AT276" s="68">
        <f t="shared" si="180"/>
        <v>-5.6598873985805715</v>
      </c>
      <c r="AU276" s="68">
        <f t="shared" si="163"/>
        <v>-5.6603091320426024</v>
      </c>
    </row>
    <row r="277" spans="1:48" ht="12.95" customHeight="1">
      <c r="A277" s="95" t="s">
        <v>2916</v>
      </c>
      <c r="B277" s="29" t="s">
        <v>2053</v>
      </c>
      <c r="C277" s="95">
        <v>35743.370999999999</v>
      </c>
      <c r="D277" s="95" t="s">
        <v>2084</v>
      </c>
      <c r="E277" s="12">
        <f t="shared" ref="E277:E340" si="181">+(C277-C$7)/C$8</f>
        <v>8668.9532284469351</v>
      </c>
      <c r="F277">
        <f t="shared" ref="F277:F340" si="182">ROUND(2*E277,0)/2</f>
        <v>8669</v>
      </c>
      <c r="G277">
        <f t="shared" si="174"/>
        <v>-6.3481999997748062E-2</v>
      </c>
      <c r="I277">
        <f t="shared" si="177"/>
        <v>-6.3481999997748062E-2</v>
      </c>
      <c r="O277">
        <f t="shared" ca="1" si="175"/>
        <v>-4.4611511243464859E-2</v>
      </c>
      <c r="P277">
        <f t="shared" ref="P277:P340" si="183">+D$11+D$12*F277+D$13*F277^2</f>
        <v>-3.724903152880308E-2</v>
      </c>
      <c r="Q277" s="2">
        <f t="shared" si="165"/>
        <v>20724.870999999999</v>
      </c>
      <c r="S277" s="21">
        <f t="shared" si="178"/>
        <v>0.1</v>
      </c>
      <c r="Z277">
        <f t="shared" ref="Z277:Z340" si="184">F277</f>
        <v>8669</v>
      </c>
      <c r="AA277" s="68">
        <f t="shared" ref="AA277:AA340" si="185">AB$3+AB$4*Z277+AB$5*Z277^2+AH277</f>
        <v>-5.7059397226987926E-2</v>
      </c>
      <c r="AB277" s="68">
        <f t="shared" ref="AB277:AB340" si="186">G277-AH277</f>
        <v>-4.3671634299563215E-2</v>
      </c>
      <c r="AC277" s="68">
        <f t="shared" ref="AC277:AC340" si="187">+G277-P277-AH277</f>
        <v>-6.4226027707601357E-3</v>
      </c>
      <c r="AD277" s="68"/>
      <c r="AE277" s="68">
        <f t="shared" ref="AE277:AE340" si="188">+(G277-AA277)^2*S277</f>
        <v>4.1249826350975775E-6</v>
      </c>
      <c r="AF277">
        <f t="shared" ref="AF277:AF340" si="189">G277-P277</f>
        <v>-2.6232968468944982E-2</v>
      </c>
      <c r="AG277" s="92"/>
      <c r="AH277">
        <f t="shared" ref="AH277:AH340" si="190">$AB$6*($AB$11/AI277*AJ277+$AB$12)</f>
        <v>-1.9810365698184847E-2</v>
      </c>
      <c r="AI277">
        <f t="shared" ref="AI277:AI340" si="191">1+$AB$7*COS(AL277)</f>
        <v>1.0005769298275833</v>
      </c>
      <c r="AJ277">
        <f t="shared" ref="AJ277:AJ340" si="192">SIN(AL277+RADIANS($AB$9))</f>
        <v>-0.88895180498782578</v>
      </c>
      <c r="AK277">
        <f t="shared" ref="AK277:AK340" si="193">$AB$7*SIN(AL277)</f>
        <v>4.3562346871958105E-4</v>
      </c>
      <c r="AL277">
        <f t="shared" ref="AL277:AL340" si="194">2*ATAN(AM277)</f>
        <v>0.64673919447901718</v>
      </c>
      <c r="AM277">
        <f t="shared" ref="AM277:AM340" si="195">SQRT((1+$AB$7)/(1-$AB$7))*TAN(AN277/2)</f>
        <v>0.33513324277494116</v>
      </c>
      <c r="AN277" s="68">
        <f t="shared" si="180"/>
        <v>-5.6368816105934414</v>
      </c>
      <c r="AO277" s="68">
        <f t="shared" si="180"/>
        <v>-5.6368816105934414</v>
      </c>
      <c r="AP277" s="68">
        <f t="shared" si="180"/>
        <v>-5.6368816105934414</v>
      </c>
      <c r="AQ277" s="68">
        <f t="shared" si="180"/>
        <v>-5.6368816105934414</v>
      </c>
      <c r="AR277" s="68">
        <f t="shared" si="180"/>
        <v>-5.6368816105935249</v>
      </c>
      <c r="AS277" s="68">
        <f t="shared" si="180"/>
        <v>-5.6368816107384729</v>
      </c>
      <c r="AT277" s="68">
        <f t="shared" si="180"/>
        <v>-5.6368818618964616</v>
      </c>
      <c r="AU277" s="68">
        <f t="shared" ref="AU277:AU340" si="196">RADIANS($AB$9)+$AB$18*(F277-AB$15)</f>
        <v>-5.6373169827691347</v>
      </c>
    </row>
    <row r="278" spans="1:48" ht="12.95" customHeight="1">
      <c r="A278" s="95" t="s">
        <v>2921</v>
      </c>
      <c r="B278" s="29" t="s">
        <v>2053</v>
      </c>
      <c r="C278" s="95">
        <v>35743.372000000003</v>
      </c>
      <c r="D278" s="95" t="s">
        <v>2084</v>
      </c>
      <c r="E278" s="12">
        <f t="shared" si="181"/>
        <v>8668.9539652156764</v>
      </c>
      <c r="F278">
        <f t="shared" si="182"/>
        <v>8669</v>
      </c>
      <c r="G278">
        <f t="shared" si="174"/>
        <v>-6.2481999993906356E-2</v>
      </c>
      <c r="I278">
        <f t="shared" si="177"/>
        <v>-6.2481999993906356E-2</v>
      </c>
      <c r="O278">
        <f t="shared" ref="O278:O309" ca="1" si="197">+C$11+C$12*F278</f>
        <v>-4.4611511243464859E-2</v>
      </c>
      <c r="P278">
        <f t="shared" si="183"/>
        <v>-3.724903152880308E-2</v>
      </c>
      <c r="Q278" s="2">
        <f t="shared" si="165"/>
        <v>20724.872000000003</v>
      </c>
      <c r="S278" s="21">
        <f t="shared" si="178"/>
        <v>0.1</v>
      </c>
      <c r="Z278">
        <f t="shared" si="184"/>
        <v>8669</v>
      </c>
      <c r="AA278" s="68">
        <f t="shared" si="185"/>
        <v>-5.7059397226987926E-2</v>
      </c>
      <c r="AB278" s="68">
        <f t="shared" si="186"/>
        <v>-4.267163429572151E-2</v>
      </c>
      <c r="AC278" s="68">
        <f t="shared" si="187"/>
        <v>-5.4226027669184301E-3</v>
      </c>
      <c r="AD278" s="68"/>
      <c r="AE278" s="68">
        <f t="shared" si="188"/>
        <v>2.9404620767791417E-6</v>
      </c>
      <c r="AF278">
        <f t="shared" si="189"/>
        <v>-2.5232968465103277E-2</v>
      </c>
      <c r="AG278" s="92"/>
      <c r="AH278">
        <f t="shared" si="190"/>
        <v>-1.9810365698184847E-2</v>
      </c>
      <c r="AI278">
        <f t="shared" si="191"/>
        <v>1.0005769298275833</v>
      </c>
      <c r="AJ278">
        <f t="shared" si="192"/>
        <v>-0.88895180498782578</v>
      </c>
      <c r="AK278">
        <f t="shared" si="193"/>
        <v>4.3562346871958105E-4</v>
      </c>
      <c r="AL278">
        <f t="shared" si="194"/>
        <v>0.64673919447901718</v>
      </c>
      <c r="AM278">
        <f t="shared" si="195"/>
        <v>0.33513324277494116</v>
      </c>
      <c r="AN278" s="68">
        <f t="shared" si="180"/>
        <v>-5.6368816105934414</v>
      </c>
      <c r="AO278" s="68">
        <f t="shared" si="180"/>
        <v>-5.6368816105934414</v>
      </c>
      <c r="AP278" s="68">
        <f t="shared" si="180"/>
        <v>-5.6368816105934414</v>
      </c>
      <c r="AQ278" s="68">
        <f t="shared" si="180"/>
        <v>-5.6368816105934414</v>
      </c>
      <c r="AR278" s="68">
        <f t="shared" si="180"/>
        <v>-5.6368816105935249</v>
      </c>
      <c r="AS278" s="68">
        <f t="shared" si="180"/>
        <v>-5.6368816107384729</v>
      </c>
      <c r="AT278" s="68">
        <f t="shared" si="180"/>
        <v>-5.6368818618964616</v>
      </c>
      <c r="AU278" s="68">
        <f t="shared" si="196"/>
        <v>-5.6373169827691347</v>
      </c>
    </row>
    <row r="279" spans="1:48" ht="12.95" customHeight="1">
      <c r="A279" s="95" t="s">
        <v>2922</v>
      </c>
      <c r="B279" s="29" t="s">
        <v>2053</v>
      </c>
      <c r="C279" s="95">
        <v>35743.372000000003</v>
      </c>
      <c r="D279" s="95" t="s">
        <v>2084</v>
      </c>
      <c r="E279" s="12">
        <f t="shared" si="181"/>
        <v>8668.9539652156764</v>
      </c>
      <c r="F279">
        <f t="shared" si="182"/>
        <v>8669</v>
      </c>
      <c r="G279">
        <f t="shared" si="174"/>
        <v>-6.2481999993906356E-2</v>
      </c>
      <c r="I279">
        <f t="shared" si="177"/>
        <v>-6.2481999993906356E-2</v>
      </c>
      <c r="O279">
        <f t="shared" ca="1" si="197"/>
        <v>-4.4611511243464859E-2</v>
      </c>
      <c r="P279">
        <f t="shared" si="183"/>
        <v>-3.724903152880308E-2</v>
      </c>
      <c r="Q279" s="2">
        <f t="shared" si="165"/>
        <v>20724.872000000003</v>
      </c>
      <c r="S279" s="21">
        <f t="shared" si="178"/>
        <v>0.1</v>
      </c>
      <c r="Z279">
        <f t="shared" si="184"/>
        <v>8669</v>
      </c>
      <c r="AA279" s="68">
        <f t="shared" si="185"/>
        <v>-5.7059397226987926E-2</v>
      </c>
      <c r="AB279" s="68">
        <f t="shared" si="186"/>
        <v>-4.267163429572151E-2</v>
      </c>
      <c r="AC279" s="68">
        <f t="shared" si="187"/>
        <v>-5.4226027669184301E-3</v>
      </c>
      <c r="AD279" s="68"/>
      <c r="AE279" s="68">
        <f t="shared" si="188"/>
        <v>2.9404620767791417E-6</v>
      </c>
      <c r="AF279">
        <f t="shared" si="189"/>
        <v>-2.5232968465103277E-2</v>
      </c>
      <c r="AG279" s="92"/>
      <c r="AH279">
        <f t="shared" si="190"/>
        <v>-1.9810365698184847E-2</v>
      </c>
      <c r="AI279">
        <f t="shared" si="191"/>
        <v>1.0005769298275833</v>
      </c>
      <c r="AJ279">
        <f t="shared" si="192"/>
        <v>-0.88895180498782578</v>
      </c>
      <c r="AK279">
        <f t="shared" si="193"/>
        <v>4.3562346871958105E-4</v>
      </c>
      <c r="AL279">
        <f t="shared" si="194"/>
        <v>0.64673919447901718</v>
      </c>
      <c r="AM279">
        <f t="shared" si="195"/>
        <v>0.33513324277494116</v>
      </c>
      <c r="AN279" s="68">
        <f t="shared" si="180"/>
        <v>-5.6368816105934414</v>
      </c>
      <c r="AO279" s="68">
        <f t="shared" si="180"/>
        <v>-5.6368816105934414</v>
      </c>
      <c r="AP279" s="68">
        <f t="shared" si="180"/>
        <v>-5.6368816105934414</v>
      </c>
      <c r="AQ279" s="68">
        <f t="shared" si="180"/>
        <v>-5.6368816105934414</v>
      </c>
      <c r="AR279" s="68">
        <f t="shared" si="180"/>
        <v>-5.6368816105935249</v>
      </c>
      <c r="AS279" s="68">
        <f t="shared" si="180"/>
        <v>-5.6368816107384729</v>
      </c>
      <c r="AT279" s="68">
        <f t="shared" si="180"/>
        <v>-5.6368818618964616</v>
      </c>
      <c r="AU279" s="68">
        <f t="shared" si="196"/>
        <v>-5.6373169827691347</v>
      </c>
    </row>
    <row r="280" spans="1:48" ht="12.95" customHeight="1">
      <c r="A280" s="95" t="s">
        <v>2927</v>
      </c>
      <c r="B280" s="29" t="s">
        <v>2053</v>
      </c>
      <c r="C280" s="95">
        <v>35758.298999999999</v>
      </c>
      <c r="D280" s="95" t="s">
        <v>2084</v>
      </c>
      <c r="E280" s="12">
        <f t="shared" si="181"/>
        <v>8679.9517121768713</v>
      </c>
      <c r="F280">
        <f t="shared" si="182"/>
        <v>8680</v>
      </c>
      <c r="G280">
        <f t="shared" si="174"/>
        <v>-6.5540000003238674E-2</v>
      </c>
      <c r="I280">
        <f t="shared" si="177"/>
        <v>-6.5540000003238674E-2</v>
      </c>
      <c r="O280">
        <f t="shared" ca="1" si="197"/>
        <v>-4.4535897146555495E-2</v>
      </c>
      <c r="P280">
        <f t="shared" si="183"/>
        <v>-3.7220207376178274E-2</v>
      </c>
      <c r="Q280" s="2">
        <f t="shared" si="165"/>
        <v>20739.798999999999</v>
      </c>
      <c r="S280" s="21">
        <f t="shared" si="178"/>
        <v>0.1</v>
      </c>
      <c r="Z280">
        <f t="shared" si="184"/>
        <v>8680</v>
      </c>
      <c r="AA280" s="68">
        <f t="shared" si="185"/>
        <v>-5.6958414517042921E-2</v>
      </c>
      <c r="AB280" s="68">
        <f t="shared" si="186"/>
        <v>-4.5801792862374027E-2</v>
      </c>
      <c r="AC280" s="68">
        <f t="shared" si="187"/>
        <v>-8.5815854861957565E-3</v>
      </c>
      <c r="AD280" s="68"/>
      <c r="AE280" s="68">
        <f t="shared" si="188"/>
        <v>7.3643609456885593E-6</v>
      </c>
      <c r="AF280">
        <f t="shared" si="189"/>
        <v>-2.83197926270604E-2</v>
      </c>
      <c r="AG280" s="92"/>
      <c r="AH280">
        <f t="shared" si="190"/>
        <v>-1.9738207140864644E-2</v>
      </c>
      <c r="AI280">
        <f t="shared" si="191"/>
        <v>1.0005738516373761</v>
      </c>
      <c r="AJ280">
        <f t="shared" si="192"/>
        <v>-0.88570850830922376</v>
      </c>
      <c r="AK280">
        <f t="shared" si="193"/>
        <v>4.3967047971782625E-4</v>
      </c>
      <c r="AL280">
        <f t="shared" si="194"/>
        <v>0.65377266597252137</v>
      </c>
      <c r="AM280">
        <f t="shared" si="195"/>
        <v>0.33904959005593449</v>
      </c>
      <c r="AN280" s="68">
        <f t="shared" si="180"/>
        <v>-5.6298521856204919</v>
      </c>
      <c r="AO280" s="68">
        <f t="shared" si="180"/>
        <v>-5.6298521856204919</v>
      </c>
      <c r="AP280" s="68">
        <f t="shared" si="180"/>
        <v>-5.6298521856204919</v>
      </c>
      <c r="AQ280" s="68">
        <f t="shared" si="180"/>
        <v>-5.6298521856204919</v>
      </c>
      <c r="AR280" s="68">
        <f t="shared" si="180"/>
        <v>-5.6298521856205754</v>
      </c>
      <c r="AS280" s="68">
        <f t="shared" si="180"/>
        <v>-5.6298521857653165</v>
      </c>
      <c r="AT280" s="68">
        <f t="shared" si="180"/>
        <v>-5.6298524379086583</v>
      </c>
      <c r="AU280" s="68">
        <f t="shared" si="196"/>
        <v>-5.6302916038244648</v>
      </c>
      <c r="AV280" s="68"/>
    </row>
    <row r="281" spans="1:48" ht="12.95" customHeight="1">
      <c r="A281" s="95" t="s">
        <v>2921</v>
      </c>
      <c r="B281" s="29" t="s">
        <v>2053</v>
      </c>
      <c r="C281" s="95">
        <v>35758.302000000003</v>
      </c>
      <c r="D281" s="95" t="s">
        <v>2084</v>
      </c>
      <c r="E281" s="12">
        <f t="shared" si="181"/>
        <v>8679.9539224830896</v>
      </c>
      <c r="F281">
        <f t="shared" si="182"/>
        <v>8680</v>
      </c>
      <c r="G281">
        <f t="shared" si="174"/>
        <v>-6.2539999998989515E-2</v>
      </c>
      <c r="I281">
        <f t="shared" si="177"/>
        <v>-6.2539999998989515E-2</v>
      </c>
      <c r="O281">
        <f t="shared" ca="1" si="197"/>
        <v>-4.4535897146555495E-2</v>
      </c>
      <c r="P281">
        <f t="shared" si="183"/>
        <v>-3.7220207376178274E-2</v>
      </c>
      <c r="Q281" s="2">
        <f t="shared" ref="Q281:Q344" si="198">+C281-15018.5</f>
        <v>20739.802000000003</v>
      </c>
      <c r="S281" s="21">
        <f t="shared" si="178"/>
        <v>0.1</v>
      </c>
      <c r="Z281">
        <f t="shared" si="184"/>
        <v>8680</v>
      </c>
      <c r="AA281" s="68">
        <f t="shared" si="185"/>
        <v>-5.6958414517042921E-2</v>
      </c>
      <c r="AB281" s="68">
        <f t="shared" si="186"/>
        <v>-4.2801792858124868E-2</v>
      </c>
      <c r="AC281" s="68">
        <f t="shared" si="187"/>
        <v>-5.5815854819465972E-3</v>
      </c>
      <c r="AD281" s="68"/>
      <c r="AE281" s="68">
        <f t="shared" si="188"/>
        <v>3.1154096492276994E-6</v>
      </c>
      <c r="AF281">
        <f t="shared" si="189"/>
        <v>-2.5319792622811241E-2</v>
      </c>
      <c r="AG281" s="92"/>
      <c r="AH281">
        <f t="shared" si="190"/>
        <v>-1.9738207140864644E-2</v>
      </c>
      <c r="AI281">
        <f t="shared" si="191"/>
        <v>1.0005738516373761</v>
      </c>
      <c r="AJ281">
        <f t="shared" si="192"/>
        <v>-0.88570850830922376</v>
      </c>
      <c r="AK281">
        <f t="shared" si="193"/>
        <v>4.3967047971782625E-4</v>
      </c>
      <c r="AL281">
        <f t="shared" si="194"/>
        <v>0.65377266597252137</v>
      </c>
      <c r="AM281">
        <f t="shared" si="195"/>
        <v>0.33904959005593449</v>
      </c>
      <c r="AN281" s="68">
        <f t="shared" ref="AN281:AT290" si="199">$AU281+$AB$7*SIN(AO281)</f>
        <v>-5.6298521856204919</v>
      </c>
      <c r="AO281" s="68">
        <f t="shared" si="199"/>
        <v>-5.6298521856204919</v>
      </c>
      <c r="AP281" s="68">
        <f t="shared" si="199"/>
        <v>-5.6298521856204919</v>
      </c>
      <c r="AQ281" s="68">
        <f t="shared" si="199"/>
        <v>-5.6298521856204919</v>
      </c>
      <c r="AR281" s="68">
        <f t="shared" si="199"/>
        <v>-5.6298521856205754</v>
      </c>
      <c r="AS281" s="68">
        <f t="shared" si="199"/>
        <v>-5.6298521857653165</v>
      </c>
      <c r="AT281" s="68">
        <f t="shared" si="199"/>
        <v>-5.6298524379086583</v>
      </c>
      <c r="AU281" s="68">
        <f t="shared" si="196"/>
        <v>-5.6302916038244648</v>
      </c>
      <c r="AV281" s="68"/>
    </row>
    <row r="282" spans="1:48" ht="12.95" customHeight="1">
      <c r="A282" s="95" t="s">
        <v>2922</v>
      </c>
      <c r="B282" s="29" t="s">
        <v>2053</v>
      </c>
      <c r="C282" s="95">
        <v>35758.303999999996</v>
      </c>
      <c r="D282" s="95" t="s">
        <v>2084</v>
      </c>
      <c r="E282" s="12">
        <f t="shared" si="181"/>
        <v>8679.9553960205612</v>
      </c>
      <c r="F282">
        <f t="shared" si="182"/>
        <v>8680</v>
      </c>
      <c r="G282">
        <f t="shared" si="174"/>
        <v>-6.0540000005858019E-2</v>
      </c>
      <c r="I282">
        <f t="shared" si="177"/>
        <v>-6.0540000005858019E-2</v>
      </c>
      <c r="O282">
        <f t="shared" ca="1" si="197"/>
        <v>-4.4535897146555495E-2</v>
      </c>
      <c r="P282">
        <f t="shared" si="183"/>
        <v>-3.7220207376178274E-2</v>
      </c>
      <c r="Q282" s="2">
        <f t="shared" si="198"/>
        <v>20739.803999999996</v>
      </c>
      <c r="S282" s="21">
        <f t="shared" si="178"/>
        <v>0.1</v>
      </c>
      <c r="Z282">
        <f t="shared" si="184"/>
        <v>8680</v>
      </c>
      <c r="AA282" s="68">
        <f t="shared" si="185"/>
        <v>-5.6958414517042921E-2</v>
      </c>
      <c r="AB282" s="68">
        <f t="shared" si="186"/>
        <v>-4.0801792864993372E-2</v>
      </c>
      <c r="AC282" s="68">
        <f t="shared" si="187"/>
        <v>-3.5815854888151012E-3</v>
      </c>
      <c r="AD282" s="68"/>
      <c r="AE282" s="68">
        <f t="shared" si="188"/>
        <v>1.2827754613690883E-6</v>
      </c>
      <c r="AF282">
        <f t="shared" si="189"/>
        <v>-2.3319792629679745E-2</v>
      </c>
      <c r="AG282" s="92"/>
      <c r="AH282">
        <f t="shared" si="190"/>
        <v>-1.9738207140864644E-2</v>
      </c>
      <c r="AI282">
        <f t="shared" si="191"/>
        <v>1.0005738516373761</v>
      </c>
      <c r="AJ282">
        <f t="shared" si="192"/>
        <v>-0.88570850830922376</v>
      </c>
      <c r="AK282">
        <f t="shared" si="193"/>
        <v>4.3967047971782625E-4</v>
      </c>
      <c r="AL282">
        <f t="shared" si="194"/>
        <v>0.65377266597252137</v>
      </c>
      <c r="AM282">
        <f t="shared" si="195"/>
        <v>0.33904959005593449</v>
      </c>
      <c r="AN282" s="68">
        <f t="shared" si="199"/>
        <v>-5.6298521856204919</v>
      </c>
      <c r="AO282" s="68">
        <f t="shared" si="199"/>
        <v>-5.6298521856204919</v>
      </c>
      <c r="AP282" s="68">
        <f t="shared" si="199"/>
        <v>-5.6298521856204919</v>
      </c>
      <c r="AQ282" s="68">
        <f t="shared" si="199"/>
        <v>-5.6298521856204919</v>
      </c>
      <c r="AR282" s="68">
        <f t="shared" si="199"/>
        <v>-5.6298521856205754</v>
      </c>
      <c r="AS282" s="68">
        <f t="shared" si="199"/>
        <v>-5.6298521857653165</v>
      </c>
      <c r="AT282" s="68">
        <f t="shared" si="199"/>
        <v>-5.6298524379086583</v>
      </c>
      <c r="AU282" s="68">
        <f t="shared" si="196"/>
        <v>-5.6302916038244648</v>
      </c>
    </row>
    <row r="283" spans="1:48" ht="12.95" customHeight="1">
      <c r="A283" s="95" t="s">
        <v>2936</v>
      </c>
      <c r="B283" s="29" t="s">
        <v>2053</v>
      </c>
      <c r="C283" s="95">
        <v>35758.305</v>
      </c>
      <c r="D283" s="95" t="s">
        <v>2084</v>
      </c>
      <c r="E283" s="12">
        <f t="shared" si="181"/>
        <v>8679.9561327893025</v>
      </c>
      <c r="F283">
        <f t="shared" si="182"/>
        <v>8680</v>
      </c>
      <c r="G283">
        <f t="shared" si="174"/>
        <v>-5.9540000002016313E-2</v>
      </c>
      <c r="I283">
        <f t="shared" si="177"/>
        <v>-5.9540000002016313E-2</v>
      </c>
      <c r="O283">
        <f t="shared" ca="1" si="197"/>
        <v>-4.4535897146555495E-2</v>
      </c>
      <c r="P283">
        <f t="shared" si="183"/>
        <v>-3.7220207376178274E-2</v>
      </c>
      <c r="Q283" s="2">
        <f t="shared" si="198"/>
        <v>20739.805</v>
      </c>
      <c r="S283" s="21">
        <f t="shared" si="178"/>
        <v>0.1</v>
      </c>
      <c r="Z283">
        <f t="shared" si="184"/>
        <v>8680</v>
      </c>
      <c r="AA283" s="68">
        <f t="shared" si="185"/>
        <v>-5.6958414517042921E-2</v>
      </c>
      <c r="AB283" s="68">
        <f t="shared" si="186"/>
        <v>-3.9801792861151666E-2</v>
      </c>
      <c r="AC283" s="68">
        <f t="shared" si="187"/>
        <v>-2.5815854849733956E-3</v>
      </c>
      <c r="AD283" s="68"/>
      <c r="AE283" s="68">
        <f t="shared" si="188"/>
        <v>6.664583616225305E-7</v>
      </c>
      <c r="AF283">
        <f t="shared" si="189"/>
        <v>-2.2319792625838039E-2</v>
      </c>
      <c r="AG283" s="92"/>
      <c r="AH283">
        <f t="shared" si="190"/>
        <v>-1.9738207140864644E-2</v>
      </c>
      <c r="AI283">
        <f t="shared" si="191"/>
        <v>1.0005738516373761</v>
      </c>
      <c r="AJ283">
        <f t="shared" si="192"/>
        <v>-0.88570850830922376</v>
      </c>
      <c r="AK283">
        <f t="shared" si="193"/>
        <v>4.3967047971782625E-4</v>
      </c>
      <c r="AL283">
        <f t="shared" si="194"/>
        <v>0.65377266597252137</v>
      </c>
      <c r="AM283">
        <f t="shared" si="195"/>
        <v>0.33904959005593449</v>
      </c>
      <c r="AN283" s="68">
        <f t="shared" si="199"/>
        <v>-5.6298521856204919</v>
      </c>
      <c r="AO283" s="68">
        <f t="shared" si="199"/>
        <v>-5.6298521856204919</v>
      </c>
      <c r="AP283" s="68">
        <f t="shared" si="199"/>
        <v>-5.6298521856204919</v>
      </c>
      <c r="AQ283" s="68">
        <f t="shared" si="199"/>
        <v>-5.6298521856204919</v>
      </c>
      <c r="AR283" s="68">
        <f t="shared" si="199"/>
        <v>-5.6298521856205754</v>
      </c>
      <c r="AS283" s="68">
        <f t="shared" si="199"/>
        <v>-5.6298521857653165</v>
      </c>
      <c r="AT283" s="68">
        <f t="shared" si="199"/>
        <v>-5.6298524379086583</v>
      </c>
      <c r="AU283" s="68">
        <f t="shared" si="196"/>
        <v>-5.6302916038244648</v>
      </c>
    </row>
    <row r="284" spans="1:48" ht="12.95" customHeight="1">
      <c r="A284" s="95" t="s">
        <v>2927</v>
      </c>
      <c r="B284" s="29" t="s">
        <v>2053</v>
      </c>
      <c r="C284" s="95">
        <v>35762.375999999997</v>
      </c>
      <c r="D284" s="95" t="s">
        <v>2084</v>
      </c>
      <c r="E284" s="12">
        <f t="shared" si="181"/>
        <v>8682.9555183241719</v>
      </c>
      <c r="F284">
        <f t="shared" si="182"/>
        <v>8683</v>
      </c>
      <c r="G284">
        <f t="shared" si="174"/>
        <v>-6.0374000000592787E-2</v>
      </c>
      <c r="I284">
        <f t="shared" si="177"/>
        <v>-6.0374000000592787E-2</v>
      </c>
      <c r="O284">
        <f t="shared" ca="1" si="197"/>
        <v>-4.4515275120125666E-2</v>
      </c>
      <c r="P284">
        <f t="shared" si="183"/>
        <v>-3.7212316006026626E-2</v>
      </c>
      <c r="Q284" s="2">
        <f t="shared" si="198"/>
        <v>20743.875999999997</v>
      </c>
      <c r="S284" s="21">
        <f t="shared" si="178"/>
        <v>0.1</v>
      </c>
      <c r="Z284">
        <f t="shared" si="184"/>
        <v>8683</v>
      </c>
      <c r="AA284" s="68">
        <f t="shared" si="185"/>
        <v>-5.6930674158419632E-2</v>
      </c>
      <c r="AB284" s="68">
        <f t="shared" si="186"/>
        <v>-4.0655641848199781E-2</v>
      </c>
      <c r="AC284" s="68">
        <f t="shared" si="187"/>
        <v>-3.4433258421731547E-3</v>
      </c>
      <c r="AD284" s="68"/>
      <c r="AE284" s="68">
        <f t="shared" si="188"/>
        <v>1.1856492855377466E-6</v>
      </c>
      <c r="AF284">
        <f t="shared" si="189"/>
        <v>-2.3161683994566161E-2</v>
      </c>
      <c r="AG284" s="92"/>
      <c r="AH284">
        <f t="shared" si="190"/>
        <v>-1.9718358152393006E-2</v>
      </c>
      <c r="AI284">
        <f t="shared" si="191"/>
        <v>1.0005730072009626</v>
      </c>
      <c r="AJ284">
        <f t="shared" si="192"/>
        <v>-0.88481636520137608</v>
      </c>
      <c r="AK284">
        <f t="shared" si="193"/>
        <v>4.4077043923072622E-4</v>
      </c>
      <c r="AL284">
        <f t="shared" si="194"/>
        <v>0.65569087794220871</v>
      </c>
      <c r="AM284">
        <f t="shared" si="195"/>
        <v>0.34011929788953787</v>
      </c>
      <c r="AN284" s="68">
        <f t="shared" si="199"/>
        <v>-5.6279350734808862</v>
      </c>
      <c r="AO284" s="68">
        <f t="shared" si="199"/>
        <v>-5.6279350734808862</v>
      </c>
      <c r="AP284" s="68">
        <f t="shared" si="199"/>
        <v>-5.6279350734808862</v>
      </c>
      <c r="AQ284" s="68">
        <f t="shared" si="199"/>
        <v>-5.6279350734808862</v>
      </c>
      <c r="AR284" s="68">
        <f t="shared" si="199"/>
        <v>-5.6279350734809688</v>
      </c>
      <c r="AS284" s="68">
        <f t="shared" si="199"/>
        <v>-5.6279350736256468</v>
      </c>
      <c r="AT284" s="68">
        <f t="shared" si="199"/>
        <v>-5.6279353260290854</v>
      </c>
      <c r="AU284" s="68">
        <f t="shared" si="196"/>
        <v>-5.6283755913850086</v>
      </c>
    </row>
    <row r="285" spans="1:48" ht="12.95" customHeight="1">
      <c r="A285" s="95" t="s">
        <v>2942</v>
      </c>
      <c r="B285" s="29" t="s">
        <v>2053</v>
      </c>
      <c r="C285" s="95">
        <v>35876.383999999998</v>
      </c>
      <c r="D285" s="95" t="s">
        <v>2084</v>
      </c>
      <c r="E285" s="12">
        <f t="shared" si="181"/>
        <v>8766.9530486753611</v>
      </c>
      <c r="F285">
        <f t="shared" si="182"/>
        <v>8767</v>
      </c>
      <c r="G285">
        <f t="shared" si="174"/>
        <v>-6.3726000000315253E-2</v>
      </c>
      <c r="I285">
        <f t="shared" si="177"/>
        <v>-6.3726000000315253E-2</v>
      </c>
      <c r="O285">
        <f t="shared" ca="1" si="197"/>
        <v>-4.3937858380090476E-2</v>
      </c>
      <c r="P285">
        <f t="shared" si="183"/>
        <v>-3.6986096296315343E-2</v>
      </c>
      <c r="Q285" s="2">
        <f t="shared" si="198"/>
        <v>20857.883999999998</v>
      </c>
      <c r="S285" s="21">
        <f t="shared" si="178"/>
        <v>0.1</v>
      </c>
      <c r="Z285">
        <f t="shared" si="184"/>
        <v>8767</v>
      </c>
      <c r="AA285" s="68">
        <f t="shared" si="185"/>
        <v>-5.6119540950199082E-2</v>
      </c>
      <c r="AB285" s="68">
        <f t="shared" si="186"/>
        <v>-4.4592555346431514E-2</v>
      </c>
      <c r="AC285" s="68">
        <f t="shared" si="187"/>
        <v>-7.6064590501161745E-3</v>
      </c>
      <c r="AD285" s="68"/>
      <c r="AE285" s="68">
        <f t="shared" si="188"/>
        <v>5.7858219281094211E-6</v>
      </c>
      <c r="AF285">
        <f t="shared" si="189"/>
        <v>-2.6739903703999909E-2</v>
      </c>
      <c r="AG285" s="92"/>
      <c r="AH285">
        <f t="shared" si="190"/>
        <v>-1.9133444653883735E-2</v>
      </c>
      <c r="AI285">
        <f t="shared" si="191"/>
        <v>1.0005485191686736</v>
      </c>
      <c r="AJ285">
        <f t="shared" si="192"/>
        <v>-0.85852754971312173</v>
      </c>
      <c r="AK285">
        <f t="shared" si="193"/>
        <v>4.7089548102746421E-4</v>
      </c>
      <c r="AL285">
        <f t="shared" si="194"/>
        <v>0.7093994677254214</v>
      </c>
      <c r="AM285">
        <f t="shared" si="195"/>
        <v>0.37036364041957665</v>
      </c>
      <c r="AN285" s="68">
        <f t="shared" si="199"/>
        <v>-5.5742566058758003</v>
      </c>
      <c r="AO285" s="68">
        <f t="shared" si="199"/>
        <v>-5.5742566058758003</v>
      </c>
      <c r="AP285" s="68">
        <f t="shared" si="199"/>
        <v>-5.5742566058758003</v>
      </c>
      <c r="AQ285" s="68">
        <f t="shared" si="199"/>
        <v>-5.5742566058758003</v>
      </c>
      <c r="AR285" s="68">
        <f t="shared" si="199"/>
        <v>-5.5742566058758785</v>
      </c>
      <c r="AS285" s="68">
        <f t="shared" si="199"/>
        <v>-5.5742566060175456</v>
      </c>
      <c r="AT285" s="68">
        <f t="shared" si="199"/>
        <v>-5.5742568641857453</v>
      </c>
      <c r="AU285" s="68">
        <f t="shared" si="196"/>
        <v>-5.5747272430802512</v>
      </c>
    </row>
    <row r="286" spans="1:48" ht="12.95" customHeight="1">
      <c r="A286" s="95" t="s">
        <v>2947</v>
      </c>
      <c r="B286" s="29" t="s">
        <v>2053</v>
      </c>
      <c r="C286" s="95">
        <v>36051.474000000002</v>
      </c>
      <c r="D286" s="95" t="s">
        <v>2084</v>
      </c>
      <c r="E286" s="12">
        <f t="shared" si="181"/>
        <v>8895.9538871181885</v>
      </c>
      <c r="F286">
        <f t="shared" si="182"/>
        <v>8896</v>
      </c>
      <c r="G286">
        <f t="shared" si="174"/>
        <v>-6.2588000000687316E-2</v>
      </c>
      <c r="I286">
        <f t="shared" si="177"/>
        <v>-6.2588000000687316E-2</v>
      </c>
      <c r="O286">
        <f t="shared" ca="1" si="197"/>
        <v>-4.3051111243607866E-2</v>
      </c>
      <c r="P286">
        <f t="shared" si="183"/>
        <v>-3.6618905574991804E-2</v>
      </c>
      <c r="Q286" s="2">
        <f t="shared" si="198"/>
        <v>21032.974000000002</v>
      </c>
      <c r="S286" s="21">
        <f t="shared" si="178"/>
        <v>0.1</v>
      </c>
      <c r="Z286">
        <f t="shared" si="184"/>
        <v>8896</v>
      </c>
      <c r="AA286" s="68">
        <f t="shared" si="185"/>
        <v>-5.4747442257348761E-2</v>
      </c>
      <c r="AB286" s="68">
        <f t="shared" si="186"/>
        <v>-4.4459463318330367E-2</v>
      </c>
      <c r="AC286" s="68">
        <f t="shared" si="187"/>
        <v>-7.8405577433385588E-3</v>
      </c>
      <c r="AD286" s="68"/>
      <c r="AE286" s="68">
        <f t="shared" si="188"/>
        <v>6.147434572662618E-6</v>
      </c>
      <c r="AF286">
        <f t="shared" si="189"/>
        <v>-2.5969094425695512E-2</v>
      </c>
      <c r="AG286" s="92"/>
      <c r="AH286">
        <f t="shared" si="190"/>
        <v>-1.8128536682356953E-2</v>
      </c>
      <c r="AI286">
        <f t="shared" si="191"/>
        <v>1.0005078612241531</v>
      </c>
      <c r="AJ286">
        <f t="shared" si="192"/>
        <v>-0.81336632128609809</v>
      </c>
      <c r="AK286">
        <f t="shared" si="193"/>
        <v>5.1448305069880902E-4</v>
      </c>
      <c r="AL286">
        <f t="shared" si="194"/>
        <v>0.79187517325560641</v>
      </c>
      <c r="AM286">
        <f t="shared" si="195"/>
        <v>0.41801281663023054</v>
      </c>
      <c r="AN286" s="68">
        <f t="shared" si="199"/>
        <v>-5.4918244864206942</v>
      </c>
      <c r="AO286" s="68">
        <f t="shared" si="199"/>
        <v>-5.4918244864206942</v>
      </c>
      <c r="AP286" s="68">
        <f t="shared" si="199"/>
        <v>-5.4918244864206942</v>
      </c>
      <c r="AQ286" s="68">
        <f t="shared" si="199"/>
        <v>-5.4918244864206942</v>
      </c>
      <c r="AR286" s="68">
        <f t="shared" si="199"/>
        <v>-5.4918244864207617</v>
      </c>
      <c r="AS286" s="68">
        <f t="shared" si="199"/>
        <v>-5.4918244865534964</v>
      </c>
      <c r="AT286" s="68">
        <f t="shared" si="199"/>
        <v>-5.4918247477780042</v>
      </c>
      <c r="AU286" s="68">
        <f t="shared" si="196"/>
        <v>-5.4923387081836603</v>
      </c>
    </row>
    <row r="287" spans="1:48" ht="12.95" customHeight="1">
      <c r="A287" s="95" t="s">
        <v>2947</v>
      </c>
      <c r="B287" s="29" t="s">
        <v>2053</v>
      </c>
      <c r="C287" s="95">
        <v>36070.472999999998</v>
      </c>
      <c r="D287" s="95" t="s">
        <v>2084</v>
      </c>
      <c r="E287" s="12">
        <f t="shared" si="181"/>
        <v>8909.9517563829941</v>
      </c>
      <c r="F287">
        <f t="shared" si="182"/>
        <v>8910</v>
      </c>
      <c r="G287">
        <f t="shared" si="174"/>
        <v>-6.5480000004754402E-2</v>
      </c>
      <c r="I287">
        <f t="shared" si="177"/>
        <v>-6.5480000004754402E-2</v>
      </c>
      <c r="O287">
        <f t="shared" ca="1" si="197"/>
        <v>-4.2954875120268667E-2</v>
      </c>
      <c r="P287">
        <f t="shared" si="183"/>
        <v>-3.6577614092749594E-2</v>
      </c>
      <c r="Q287" s="2">
        <f t="shared" si="198"/>
        <v>21051.972999999998</v>
      </c>
      <c r="S287" s="21">
        <f t="shared" si="178"/>
        <v>0.1</v>
      </c>
      <c r="Z287">
        <f t="shared" si="184"/>
        <v>8910</v>
      </c>
      <c r="AA287" s="68">
        <f t="shared" si="185"/>
        <v>-5.4589557972656633E-2</v>
      </c>
      <c r="AB287" s="68">
        <f t="shared" si="186"/>
        <v>-4.7468056124847363E-2</v>
      </c>
      <c r="AC287" s="68">
        <f t="shared" si="187"/>
        <v>-1.0890442032097773E-2</v>
      </c>
      <c r="AD287" s="68"/>
      <c r="AE287" s="68">
        <f t="shared" si="188"/>
        <v>1.1860172765448179E-5</v>
      </c>
      <c r="AF287">
        <f t="shared" si="189"/>
        <v>-2.8902385912004808E-2</v>
      </c>
      <c r="AG287" s="92"/>
      <c r="AH287">
        <f t="shared" si="190"/>
        <v>-1.8011943879907035E-2</v>
      </c>
      <c r="AI287">
        <f t="shared" si="191"/>
        <v>1.0005032360929107</v>
      </c>
      <c r="AJ287">
        <f t="shared" si="192"/>
        <v>-0.80812687555724383</v>
      </c>
      <c r="AK287">
        <f t="shared" si="193"/>
        <v>5.1900796453090495E-4</v>
      </c>
      <c r="AL287">
        <f t="shared" si="194"/>
        <v>0.80082561461860857</v>
      </c>
      <c r="AM287">
        <f t="shared" si="195"/>
        <v>0.42327990201842819</v>
      </c>
      <c r="AN287" s="68">
        <f t="shared" si="199"/>
        <v>-5.4828785700227245</v>
      </c>
      <c r="AO287" s="68">
        <f t="shared" si="199"/>
        <v>-5.4828785700227245</v>
      </c>
      <c r="AP287" s="68">
        <f t="shared" si="199"/>
        <v>-5.4828785700227245</v>
      </c>
      <c r="AQ287" s="68">
        <f t="shared" si="199"/>
        <v>-5.4828785700227245</v>
      </c>
      <c r="AR287" s="68">
        <f t="shared" si="199"/>
        <v>-5.4828785700227911</v>
      </c>
      <c r="AS287" s="68">
        <f t="shared" si="199"/>
        <v>-5.4828785701542708</v>
      </c>
      <c r="AT287" s="68">
        <f t="shared" si="199"/>
        <v>-5.4828788312842747</v>
      </c>
      <c r="AU287" s="68">
        <f t="shared" si="196"/>
        <v>-5.4833973167995333</v>
      </c>
    </row>
    <row r="288" spans="1:48" ht="12.95" customHeight="1">
      <c r="A288" s="95" t="s">
        <v>2953</v>
      </c>
      <c r="B288" s="29" t="s">
        <v>2053</v>
      </c>
      <c r="C288" s="95">
        <v>36070.476000000002</v>
      </c>
      <c r="D288" s="95" t="s">
        <v>2084</v>
      </c>
      <c r="E288" s="12">
        <f t="shared" si="181"/>
        <v>8909.9539666892124</v>
      </c>
      <c r="F288">
        <f t="shared" si="182"/>
        <v>8910</v>
      </c>
      <c r="G288">
        <f t="shared" si="174"/>
        <v>-6.2480000000505242E-2</v>
      </c>
      <c r="I288">
        <f t="shared" si="177"/>
        <v>-6.2480000000505242E-2</v>
      </c>
      <c r="O288">
        <f t="shared" ca="1" si="197"/>
        <v>-4.2954875120268667E-2</v>
      </c>
      <c r="P288">
        <f t="shared" si="183"/>
        <v>-3.6577614092749594E-2</v>
      </c>
      <c r="Q288" s="2">
        <f t="shared" si="198"/>
        <v>21051.976000000002</v>
      </c>
      <c r="S288" s="21">
        <f t="shared" si="178"/>
        <v>0.1</v>
      </c>
      <c r="Z288">
        <f t="shared" si="184"/>
        <v>8910</v>
      </c>
      <c r="AA288" s="68">
        <f t="shared" si="185"/>
        <v>-5.4589557972656633E-2</v>
      </c>
      <c r="AB288" s="68">
        <f t="shared" si="186"/>
        <v>-4.4468056120598204E-2</v>
      </c>
      <c r="AC288" s="68">
        <f t="shared" si="187"/>
        <v>-7.8904420278486133E-3</v>
      </c>
      <c r="AD288" s="68"/>
      <c r="AE288" s="68">
        <f t="shared" si="188"/>
        <v>6.2259075394839678E-6</v>
      </c>
      <c r="AF288">
        <f t="shared" si="189"/>
        <v>-2.5902385907755648E-2</v>
      </c>
      <c r="AG288" s="92"/>
      <c r="AH288">
        <f t="shared" si="190"/>
        <v>-1.8011943879907035E-2</v>
      </c>
      <c r="AI288">
        <f t="shared" si="191"/>
        <v>1.0005032360929107</v>
      </c>
      <c r="AJ288">
        <f t="shared" si="192"/>
        <v>-0.80812687555724383</v>
      </c>
      <c r="AK288">
        <f t="shared" si="193"/>
        <v>5.1900796453090495E-4</v>
      </c>
      <c r="AL288">
        <f t="shared" si="194"/>
        <v>0.80082561461860857</v>
      </c>
      <c r="AM288">
        <f t="shared" si="195"/>
        <v>0.42327990201842819</v>
      </c>
      <c r="AN288" s="68">
        <f t="shared" si="199"/>
        <v>-5.4828785700227245</v>
      </c>
      <c r="AO288" s="68">
        <f t="shared" si="199"/>
        <v>-5.4828785700227245</v>
      </c>
      <c r="AP288" s="68">
        <f t="shared" si="199"/>
        <v>-5.4828785700227245</v>
      </c>
      <c r="AQ288" s="68">
        <f t="shared" si="199"/>
        <v>-5.4828785700227245</v>
      </c>
      <c r="AR288" s="68">
        <f t="shared" si="199"/>
        <v>-5.4828785700227911</v>
      </c>
      <c r="AS288" s="68">
        <f t="shared" si="199"/>
        <v>-5.4828785701542708</v>
      </c>
      <c r="AT288" s="68">
        <f t="shared" si="199"/>
        <v>-5.4828788312842747</v>
      </c>
      <c r="AU288" s="68">
        <f t="shared" si="196"/>
        <v>-5.4833973167995333</v>
      </c>
      <c r="AV288" s="68"/>
    </row>
    <row r="289" spans="1:48" ht="12.95" customHeight="1">
      <c r="A289" s="95" t="s">
        <v>2955</v>
      </c>
      <c r="B289" s="29" t="s">
        <v>2053</v>
      </c>
      <c r="C289" s="95">
        <v>36070.476000000002</v>
      </c>
      <c r="D289" s="95" t="s">
        <v>2084</v>
      </c>
      <c r="E289" s="12">
        <f t="shared" si="181"/>
        <v>8909.9539666892124</v>
      </c>
      <c r="F289">
        <f t="shared" si="182"/>
        <v>8910</v>
      </c>
      <c r="G289">
        <f t="shared" si="174"/>
        <v>-6.2480000000505242E-2</v>
      </c>
      <c r="I289">
        <f t="shared" si="177"/>
        <v>-6.2480000000505242E-2</v>
      </c>
      <c r="O289">
        <f t="shared" ca="1" si="197"/>
        <v>-4.2954875120268667E-2</v>
      </c>
      <c r="P289">
        <f t="shared" si="183"/>
        <v>-3.6577614092749594E-2</v>
      </c>
      <c r="Q289" s="2">
        <f t="shared" si="198"/>
        <v>21051.976000000002</v>
      </c>
      <c r="S289" s="21">
        <f t="shared" si="178"/>
        <v>0.1</v>
      </c>
      <c r="Z289">
        <f t="shared" si="184"/>
        <v>8910</v>
      </c>
      <c r="AA289" s="68">
        <f t="shared" si="185"/>
        <v>-5.4589557972656633E-2</v>
      </c>
      <c r="AB289" s="68">
        <f t="shared" si="186"/>
        <v>-4.4468056120598204E-2</v>
      </c>
      <c r="AC289" s="68">
        <f t="shared" si="187"/>
        <v>-7.8904420278486133E-3</v>
      </c>
      <c r="AD289" s="68"/>
      <c r="AE289" s="68">
        <f t="shared" si="188"/>
        <v>6.2259075394839678E-6</v>
      </c>
      <c r="AF289">
        <f t="shared" si="189"/>
        <v>-2.5902385907755648E-2</v>
      </c>
      <c r="AG289" s="92"/>
      <c r="AH289">
        <f t="shared" si="190"/>
        <v>-1.8011943879907035E-2</v>
      </c>
      <c r="AI289">
        <f t="shared" si="191"/>
        <v>1.0005032360929107</v>
      </c>
      <c r="AJ289">
        <f t="shared" si="192"/>
        <v>-0.80812687555724383</v>
      </c>
      <c r="AK289">
        <f t="shared" si="193"/>
        <v>5.1900796453090495E-4</v>
      </c>
      <c r="AL289">
        <f t="shared" si="194"/>
        <v>0.80082561461860857</v>
      </c>
      <c r="AM289">
        <f t="shared" si="195"/>
        <v>0.42327990201842819</v>
      </c>
      <c r="AN289" s="68">
        <f t="shared" si="199"/>
        <v>-5.4828785700227245</v>
      </c>
      <c r="AO289" s="68">
        <f t="shared" si="199"/>
        <v>-5.4828785700227245</v>
      </c>
      <c r="AP289" s="68">
        <f t="shared" si="199"/>
        <v>-5.4828785700227245</v>
      </c>
      <c r="AQ289" s="68">
        <f t="shared" si="199"/>
        <v>-5.4828785700227245</v>
      </c>
      <c r="AR289" s="68">
        <f t="shared" si="199"/>
        <v>-5.4828785700227911</v>
      </c>
      <c r="AS289" s="68">
        <f t="shared" si="199"/>
        <v>-5.4828785701542708</v>
      </c>
      <c r="AT289" s="68">
        <f t="shared" si="199"/>
        <v>-5.4828788312842747</v>
      </c>
      <c r="AU289" s="68">
        <f t="shared" si="196"/>
        <v>-5.4833973167995333</v>
      </c>
      <c r="AV289" s="68"/>
    </row>
    <row r="290" spans="1:48" ht="12.95" customHeight="1">
      <c r="A290" s="95" t="s">
        <v>2957</v>
      </c>
      <c r="B290" s="29" t="s">
        <v>2053</v>
      </c>
      <c r="C290" s="95">
        <v>36070.476000000002</v>
      </c>
      <c r="D290" s="95" t="s">
        <v>2084</v>
      </c>
      <c r="E290" s="12">
        <f t="shared" si="181"/>
        <v>8909.9539666892124</v>
      </c>
      <c r="F290">
        <f t="shared" si="182"/>
        <v>8910</v>
      </c>
      <c r="G290">
        <f t="shared" si="174"/>
        <v>-6.2480000000505242E-2</v>
      </c>
      <c r="I290">
        <f t="shared" ref="I290:I321" si="200">$G290</f>
        <v>-6.2480000000505242E-2</v>
      </c>
      <c r="O290">
        <f t="shared" ca="1" si="197"/>
        <v>-4.2954875120268667E-2</v>
      </c>
      <c r="P290">
        <f t="shared" si="183"/>
        <v>-3.6577614092749594E-2</v>
      </c>
      <c r="Q290" s="2">
        <f t="shared" si="198"/>
        <v>21051.976000000002</v>
      </c>
      <c r="S290" s="21">
        <f t="shared" ref="S290:S321" si="201">S$15</f>
        <v>0.1</v>
      </c>
      <c r="Z290">
        <f t="shared" si="184"/>
        <v>8910</v>
      </c>
      <c r="AA290" s="68">
        <f t="shared" si="185"/>
        <v>-5.4589557972656633E-2</v>
      </c>
      <c r="AB290" s="68">
        <f t="shared" si="186"/>
        <v>-4.4468056120598204E-2</v>
      </c>
      <c r="AC290" s="68">
        <f t="shared" si="187"/>
        <v>-7.8904420278486133E-3</v>
      </c>
      <c r="AD290" s="68"/>
      <c r="AE290" s="68">
        <f t="shared" si="188"/>
        <v>6.2259075394839678E-6</v>
      </c>
      <c r="AF290">
        <f t="shared" si="189"/>
        <v>-2.5902385907755648E-2</v>
      </c>
      <c r="AG290" s="92"/>
      <c r="AH290">
        <f t="shared" si="190"/>
        <v>-1.8011943879907035E-2</v>
      </c>
      <c r="AI290">
        <f t="shared" si="191"/>
        <v>1.0005032360929107</v>
      </c>
      <c r="AJ290">
        <f t="shared" si="192"/>
        <v>-0.80812687555724383</v>
      </c>
      <c r="AK290">
        <f t="shared" si="193"/>
        <v>5.1900796453090495E-4</v>
      </c>
      <c r="AL290">
        <f t="shared" si="194"/>
        <v>0.80082561461860857</v>
      </c>
      <c r="AM290">
        <f t="shared" si="195"/>
        <v>0.42327990201842819</v>
      </c>
      <c r="AN290" s="68">
        <f t="shared" si="199"/>
        <v>-5.4828785700227245</v>
      </c>
      <c r="AO290" s="68">
        <f t="shared" si="199"/>
        <v>-5.4828785700227245</v>
      </c>
      <c r="AP290" s="68">
        <f t="shared" si="199"/>
        <v>-5.4828785700227245</v>
      </c>
      <c r="AQ290" s="68">
        <f t="shared" si="199"/>
        <v>-5.4828785700227245</v>
      </c>
      <c r="AR290" s="68">
        <f t="shared" si="199"/>
        <v>-5.4828785700227911</v>
      </c>
      <c r="AS290" s="68">
        <f t="shared" si="199"/>
        <v>-5.4828785701542708</v>
      </c>
      <c r="AT290" s="68">
        <f t="shared" si="199"/>
        <v>-5.4828788312842747</v>
      </c>
      <c r="AU290" s="68">
        <f t="shared" si="196"/>
        <v>-5.4833973167995333</v>
      </c>
      <c r="AV290" s="68"/>
    </row>
    <row r="291" spans="1:48" ht="12.95" customHeight="1">
      <c r="A291" s="95" t="s">
        <v>2947</v>
      </c>
      <c r="B291" s="29" t="s">
        <v>2053</v>
      </c>
      <c r="C291" s="95">
        <v>36074.544000000002</v>
      </c>
      <c r="D291" s="95" t="s">
        <v>2084</v>
      </c>
      <c r="E291" s="12">
        <f t="shared" si="181"/>
        <v>8912.9511419178689</v>
      </c>
      <c r="F291">
        <f t="shared" si="182"/>
        <v>8913</v>
      </c>
      <c r="G291">
        <f t="shared" si="174"/>
        <v>-6.6314000003330875E-2</v>
      </c>
      <c r="I291">
        <f t="shared" si="200"/>
        <v>-6.6314000003330875E-2</v>
      </c>
      <c r="O291">
        <f t="shared" ca="1" si="197"/>
        <v>-4.2934253093838838E-2</v>
      </c>
      <c r="P291">
        <f t="shared" si="183"/>
        <v>-3.6568729200876296E-2</v>
      </c>
      <c r="Q291" s="2">
        <f t="shared" si="198"/>
        <v>21056.044000000002</v>
      </c>
      <c r="S291" s="21">
        <f t="shared" si="201"/>
        <v>0.1</v>
      </c>
      <c r="Z291">
        <f t="shared" si="184"/>
        <v>8913</v>
      </c>
      <c r="AA291" s="68">
        <f t="shared" si="185"/>
        <v>-5.4555501120653459E-2</v>
      </c>
      <c r="AB291" s="68">
        <f t="shared" si="186"/>
        <v>-4.8327228083553712E-2</v>
      </c>
      <c r="AC291" s="68">
        <f t="shared" si="187"/>
        <v>-1.1758498882677416E-2</v>
      </c>
      <c r="AD291" s="68"/>
      <c r="AE291" s="68">
        <f t="shared" si="188"/>
        <v>1.3826229597392606E-5</v>
      </c>
      <c r="AF291">
        <f t="shared" si="189"/>
        <v>-2.9745270802454579E-2</v>
      </c>
      <c r="AG291" s="92"/>
      <c r="AH291">
        <f t="shared" si="190"/>
        <v>-1.7986771919777163E-2</v>
      </c>
      <c r="AI291">
        <f t="shared" si="191"/>
        <v>1.0005022397413257</v>
      </c>
      <c r="AJ291">
        <f t="shared" si="192"/>
        <v>-0.80699570649031094</v>
      </c>
      <c r="AK291">
        <f t="shared" si="193"/>
        <v>5.199721864558055E-4</v>
      </c>
      <c r="AL291">
        <f t="shared" si="194"/>
        <v>0.80274355555064247</v>
      </c>
      <c r="AM291">
        <f t="shared" si="195"/>
        <v>0.42441114680117437</v>
      </c>
      <c r="AN291" s="68">
        <f t="shared" ref="AN291:AT300" si="202">$AU291+$AB$7*SIN(AO291)</f>
        <v>-5.4809615933290292</v>
      </c>
      <c r="AO291" s="68">
        <f t="shared" si="202"/>
        <v>-5.4809615933290292</v>
      </c>
      <c r="AP291" s="68">
        <f t="shared" si="202"/>
        <v>-5.4809615933290292</v>
      </c>
      <c r="AQ291" s="68">
        <f t="shared" si="202"/>
        <v>-5.4809615933290292</v>
      </c>
      <c r="AR291" s="68">
        <f t="shared" si="202"/>
        <v>-5.4809615933290949</v>
      </c>
      <c r="AS291" s="68">
        <f t="shared" si="202"/>
        <v>-5.4809615934602993</v>
      </c>
      <c r="AT291" s="68">
        <f t="shared" si="202"/>
        <v>-5.4809618545591823</v>
      </c>
      <c r="AU291" s="68">
        <f t="shared" si="196"/>
        <v>-5.4814813043600781</v>
      </c>
    </row>
    <row r="292" spans="1:48" ht="12.95" customHeight="1">
      <c r="A292" s="95" t="s">
        <v>2953</v>
      </c>
      <c r="B292" s="29" t="s">
        <v>2053</v>
      </c>
      <c r="C292" s="95">
        <v>36081.334000000003</v>
      </c>
      <c r="D292" s="95" t="s">
        <v>2084</v>
      </c>
      <c r="E292" s="12">
        <f t="shared" si="181"/>
        <v>8917.953801653015</v>
      </c>
      <c r="F292">
        <f t="shared" si="182"/>
        <v>8918</v>
      </c>
      <c r="G292">
        <f t="shared" si="174"/>
        <v>-6.2703999996301718E-2</v>
      </c>
      <c r="I292">
        <f t="shared" si="200"/>
        <v>-6.2703999996301718E-2</v>
      </c>
      <c r="O292">
        <f t="shared" ca="1" si="197"/>
        <v>-4.2899883049789124E-2</v>
      </c>
      <c r="P292">
        <f t="shared" si="183"/>
        <v>-3.6553892250023083E-2</v>
      </c>
      <c r="Q292" s="2">
        <f t="shared" si="198"/>
        <v>21062.834000000003</v>
      </c>
      <c r="S292" s="21">
        <f t="shared" si="201"/>
        <v>0.1</v>
      </c>
      <c r="Z292">
        <f t="shared" si="184"/>
        <v>8918</v>
      </c>
      <c r="AA292" s="68">
        <f t="shared" si="185"/>
        <v>-5.4498564120886883E-2</v>
      </c>
      <c r="AB292" s="68">
        <f t="shared" si="186"/>
        <v>-4.4759328125437925E-2</v>
      </c>
      <c r="AC292" s="68">
        <f t="shared" si="187"/>
        <v>-8.2054358754148383E-3</v>
      </c>
      <c r="AD292" s="68"/>
      <c r="AE292" s="68">
        <f t="shared" si="188"/>
        <v>6.7329177905544821E-6</v>
      </c>
      <c r="AF292">
        <f t="shared" si="189"/>
        <v>-2.6150107746278635E-2</v>
      </c>
      <c r="AG292" s="92"/>
      <c r="AH292">
        <f t="shared" si="190"/>
        <v>-1.7944671870863797E-2</v>
      </c>
      <c r="AI292">
        <f t="shared" si="191"/>
        <v>1.0005005750560705</v>
      </c>
      <c r="AJ292">
        <f t="shared" si="192"/>
        <v>-0.80510383507866445</v>
      </c>
      <c r="AK292">
        <f t="shared" si="193"/>
        <v>5.2157496651450744E-4</v>
      </c>
      <c r="AL292">
        <f t="shared" si="194"/>
        <v>0.80594011527053655</v>
      </c>
      <c r="AM292">
        <f t="shared" si="195"/>
        <v>0.42629859845371726</v>
      </c>
      <c r="AN292" s="68">
        <f t="shared" si="202"/>
        <v>-5.4777666364208173</v>
      </c>
      <c r="AO292" s="68">
        <f t="shared" si="202"/>
        <v>-5.4777666364208173</v>
      </c>
      <c r="AP292" s="68">
        <f t="shared" si="202"/>
        <v>-5.4777666364208173</v>
      </c>
      <c r="AQ292" s="68">
        <f t="shared" si="202"/>
        <v>-5.4777666364208173</v>
      </c>
      <c r="AR292" s="68">
        <f t="shared" si="202"/>
        <v>-5.477766636420883</v>
      </c>
      <c r="AS292" s="68">
        <f t="shared" si="202"/>
        <v>-5.4777666365516229</v>
      </c>
      <c r="AT292" s="68">
        <f t="shared" si="202"/>
        <v>-5.4777668975901124</v>
      </c>
      <c r="AU292" s="68">
        <f t="shared" si="196"/>
        <v>-5.4782879502943187</v>
      </c>
    </row>
    <row r="293" spans="1:48" ht="12.95" customHeight="1">
      <c r="A293" s="95" t="s">
        <v>2947</v>
      </c>
      <c r="B293" s="29" t="s">
        <v>2053</v>
      </c>
      <c r="C293" s="95">
        <v>36081.334000000003</v>
      </c>
      <c r="D293" s="95" t="s">
        <v>2084</v>
      </c>
      <c r="E293" s="12">
        <f t="shared" si="181"/>
        <v>8917.953801653015</v>
      </c>
      <c r="F293">
        <f t="shared" si="182"/>
        <v>8918</v>
      </c>
      <c r="G293">
        <f t="shared" si="174"/>
        <v>-6.2703999996301718E-2</v>
      </c>
      <c r="I293">
        <f t="shared" si="200"/>
        <v>-6.2703999996301718E-2</v>
      </c>
      <c r="O293">
        <f t="shared" ca="1" si="197"/>
        <v>-4.2899883049789124E-2</v>
      </c>
      <c r="P293">
        <f t="shared" si="183"/>
        <v>-3.6553892250023083E-2</v>
      </c>
      <c r="Q293" s="2">
        <f t="shared" si="198"/>
        <v>21062.834000000003</v>
      </c>
      <c r="S293" s="21">
        <f t="shared" si="201"/>
        <v>0.1</v>
      </c>
      <c r="Z293">
        <f t="shared" si="184"/>
        <v>8918</v>
      </c>
      <c r="AA293" s="68">
        <f t="shared" si="185"/>
        <v>-5.4498564120886883E-2</v>
      </c>
      <c r="AB293" s="68">
        <f t="shared" si="186"/>
        <v>-4.4759328125437925E-2</v>
      </c>
      <c r="AC293" s="68">
        <f t="shared" si="187"/>
        <v>-8.2054358754148383E-3</v>
      </c>
      <c r="AD293" s="68"/>
      <c r="AE293" s="68">
        <f t="shared" si="188"/>
        <v>6.7329177905544821E-6</v>
      </c>
      <c r="AF293">
        <f t="shared" si="189"/>
        <v>-2.6150107746278635E-2</v>
      </c>
      <c r="AG293" s="92"/>
      <c r="AH293">
        <f t="shared" si="190"/>
        <v>-1.7944671870863797E-2</v>
      </c>
      <c r="AI293">
        <f t="shared" si="191"/>
        <v>1.0005005750560705</v>
      </c>
      <c r="AJ293">
        <f t="shared" si="192"/>
        <v>-0.80510383507866445</v>
      </c>
      <c r="AK293">
        <f t="shared" si="193"/>
        <v>5.2157496651450744E-4</v>
      </c>
      <c r="AL293">
        <f t="shared" si="194"/>
        <v>0.80594011527053655</v>
      </c>
      <c r="AM293">
        <f t="shared" si="195"/>
        <v>0.42629859845371726</v>
      </c>
      <c r="AN293" s="68">
        <f t="shared" si="202"/>
        <v>-5.4777666364208173</v>
      </c>
      <c r="AO293" s="68">
        <f t="shared" si="202"/>
        <v>-5.4777666364208173</v>
      </c>
      <c r="AP293" s="68">
        <f t="shared" si="202"/>
        <v>-5.4777666364208173</v>
      </c>
      <c r="AQ293" s="68">
        <f t="shared" si="202"/>
        <v>-5.4777666364208173</v>
      </c>
      <c r="AR293" s="68">
        <f t="shared" si="202"/>
        <v>-5.477766636420883</v>
      </c>
      <c r="AS293" s="68">
        <f t="shared" si="202"/>
        <v>-5.4777666365516229</v>
      </c>
      <c r="AT293" s="68">
        <f t="shared" si="202"/>
        <v>-5.4777668975901124</v>
      </c>
      <c r="AU293" s="68">
        <f t="shared" si="196"/>
        <v>-5.4782879502943187</v>
      </c>
    </row>
    <row r="294" spans="1:48" ht="12.95" customHeight="1">
      <c r="A294" s="95" t="s">
        <v>2957</v>
      </c>
      <c r="B294" s="29" t="s">
        <v>2053</v>
      </c>
      <c r="C294" s="95">
        <v>36081.336000000003</v>
      </c>
      <c r="D294" s="95" t="s">
        <v>2084</v>
      </c>
      <c r="E294" s="12">
        <f t="shared" si="181"/>
        <v>8917.9552751904939</v>
      </c>
      <c r="F294">
        <f t="shared" si="182"/>
        <v>8918</v>
      </c>
      <c r="G294">
        <f t="shared" si="174"/>
        <v>-6.0703999995894264E-2</v>
      </c>
      <c r="I294">
        <f t="shared" si="200"/>
        <v>-6.0703999995894264E-2</v>
      </c>
      <c r="O294">
        <f t="shared" ca="1" si="197"/>
        <v>-4.2899883049789124E-2</v>
      </c>
      <c r="P294">
        <f t="shared" si="183"/>
        <v>-3.6553892250023083E-2</v>
      </c>
      <c r="Q294" s="2">
        <f t="shared" si="198"/>
        <v>21062.836000000003</v>
      </c>
      <c r="S294" s="21">
        <f t="shared" si="201"/>
        <v>0.1</v>
      </c>
      <c r="Z294">
        <f t="shared" si="184"/>
        <v>8918</v>
      </c>
      <c r="AA294" s="68">
        <f t="shared" si="185"/>
        <v>-5.4498564120886883E-2</v>
      </c>
      <c r="AB294" s="68">
        <f t="shared" si="186"/>
        <v>-4.2759328125030471E-2</v>
      </c>
      <c r="AC294" s="68">
        <f t="shared" si="187"/>
        <v>-6.2054358750073847E-3</v>
      </c>
      <c r="AD294" s="68"/>
      <c r="AE294" s="68">
        <f t="shared" si="188"/>
        <v>3.8507434398828624E-6</v>
      </c>
      <c r="AF294">
        <f t="shared" si="189"/>
        <v>-2.4150107745871181E-2</v>
      </c>
      <c r="AG294" s="92"/>
      <c r="AH294">
        <f t="shared" si="190"/>
        <v>-1.7944671870863797E-2</v>
      </c>
      <c r="AI294">
        <f t="shared" si="191"/>
        <v>1.0005005750560705</v>
      </c>
      <c r="AJ294">
        <f t="shared" si="192"/>
        <v>-0.80510383507866445</v>
      </c>
      <c r="AK294">
        <f t="shared" si="193"/>
        <v>5.2157496651450744E-4</v>
      </c>
      <c r="AL294">
        <f t="shared" si="194"/>
        <v>0.80594011527053655</v>
      </c>
      <c r="AM294">
        <f t="shared" si="195"/>
        <v>0.42629859845371726</v>
      </c>
      <c r="AN294" s="68">
        <f t="shared" si="202"/>
        <v>-5.4777666364208173</v>
      </c>
      <c r="AO294" s="68">
        <f t="shared" si="202"/>
        <v>-5.4777666364208173</v>
      </c>
      <c r="AP294" s="68">
        <f t="shared" si="202"/>
        <v>-5.4777666364208173</v>
      </c>
      <c r="AQ294" s="68">
        <f t="shared" si="202"/>
        <v>-5.4777666364208173</v>
      </c>
      <c r="AR294" s="68">
        <f t="shared" si="202"/>
        <v>-5.477766636420883</v>
      </c>
      <c r="AS294" s="68">
        <f t="shared" si="202"/>
        <v>-5.4777666365516229</v>
      </c>
      <c r="AT294" s="68">
        <f t="shared" si="202"/>
        <v>-5.4777668975901124</v>
      </c>
      <c r="AU294" s="68">
        <f t="shared" si="196"/>
        <v>-5.4782879502943187</v>
      </c>
    </row>
    <row r="295" spans="1:48" ht="12.95" customHeight="1">
      <c r="A295" s="95" t="s">
        <v>2947</v>
      </c>
      <c r="B295" s="29" t="s">
        <v>2053</v>
      </c>
      <c r="C295" s="95">
        <v>36096.258999999998</v>
      </c>
      <c r="D295" s="95" t="s">
        <v>2084</v>
      </c>
      <c r="E295" s="12">
        <f t="shared" si="181"/>
        <v>8928.9500750767329</v>
      </c>
      <c r="F295">
        <f t="shared" si="182"/>
        <v>8929</v>
      </c>
      <c r="G295">
        <f t="shared" si="174"/>
        <v>-6.7761999998765532E-2</v>
      </c>
      <c r="I295">
        <f t="shared" si="200"/>
        <v>-6.7761999998765532E-2</v>
      </c>
      <c r="O295">
        <f t="shared" ca="1" si="197"/>
        <v>-4.282426895287976E-2</v>
      </c>
      <c r="P295">
        <f t="shared" si="183"/>
        <v>-3.6521124248129339E-2</v>
      </c>
      <c r="Q295" s="2">
        <f t="shared" si="198"/>
        <v>21077.758999999998</v>
      </c>
      <c r="S295" s="21">
        <f t="shared" si="201"/>
        <v>0.1</v>
      </c>
      <c r="Z295">
        <f t="shared" si="184"/>
        <v>8929</v>
      </c>
      <c r="AA295" s="68">
        <f t="shared" si="185"/>
        <v>-5.4372532094921384E-2</v>
      </c>
      <c r="AB295" s="68">
        <f t="shared" si="186"/>
        <v>-4.9910592151973486E-2</v>
      </c>
      <c r="AC295" s="68">
        <f t="shared" si="187"/>
        <v>-1.3389467903844147E-2</v>
      </c>
      <c r="AD295" s="68"/>
      <c r="AE295" s="68">
        <f t="shared" si="188"/>
        <v>1.792778507480726E-5</v>
      </c>
      <c r="AF295">
        <f t="shared" si="189"/>
        <v>-3.1240875750636193E-2</v>
      </c>
      <c r="AG295" s="92"/>
      <c r="AH295">
        <f t="shared" si="190"/>
        <v>-1.7851407846792046E-2</v>
      </c>
      <c r="AI295">
        <f t="shared" si="191"/>
        <v>1.0004968947879134</v>
      </c>
      <c r="AJ295">
        <f t="shared" si="192"/>
        <v>-0.8009128103795633</v>
      </c>
      <c r="AK295">
        <f t="shared" si="193"/>
        <v>5.2508228136087954E-4</v>
      </c>
      <c r="AL295">
        <f t="shared" si="194"/>
        <v>0.81297250910804608</v>
      </c>
      <c r="AM295">
        <f t="shared" si="195"/>
        <v>0.43046005053727993</v>
      </c>
      <c r="AN295" s="68">
        <f t="shared" si="202"/>
        <v>-5.4707377499864949</v>
      </c>
      <c r="AO295" s="68">
        <f t="shared" si="202"/>
        <v>-5.4707377499864949</v>
      </c>
      <c r="AP295" s="68">
        <f t="shared" si="202"/>
        <v>-5.4707377499864949</v>
      </c>
      <c r="AQ295" s="68">
        <f t="shared" si="202"/>
        <v>-5.4707377499864949</v>
      </c>
      <c r="AR295" s="68">
        <f t="shared" si="202"/>
        <v>-5.4707377499865597</v>
      </c>
      <c r="AS295" s="68">
        <f t="shared" si="202"/>
        <v>-5.470737750116256</v>
      </c>
      <c r="AT295" s="68">
        <f t="shared" si="202"/>
        <v>-5.4707380109843884</v>
      </c>
      <c r="AU295" s="68">
        <f t="shared" si="196"/>
        <v>-5.4712625713496479</v>
      </c>
    </row>
    <row r="296" spans="1:48" ht="12.95" customHeight="1">
      <c r="A296" s="95" t="s">
        <v>2942</v>
      </c>
      <c r="B296" s="29" t="s">
        <v>2053</v>
      </c>
      <c r="C296" s="95">
        <v>36100.337</v>
      </c>
      <c r="D296" s="95" t="s">
        <v>2084</v>
      </c>
      <c r="E296" s="12">
        <f t="shared" si="181"/>
        <v>8931.9546179927765</v>
      </c>
      <c r="F296">
        <f t="shared" si="182"/>
        <v>8932</v>
      </c>
      <c r="G296">
        <f t="shared" si="174"/>
        <v>-6.1595999999553896E-2</v>
      </c>
      <c r="I296">
        <f t="shared" si="200"/>
        <v>-6.1595999999553896E-2</v>
      </c>
      <c r="O296">
        <f t="shared" ca="1" si="197"/>
        <v>-4.2803646926449931E-2</v>
      </c>
      <c r="P296">
        <f t="shared" si="183"/>
        <v>-3.6512157282722515E-2</v>
      </c>
      <c r="Q296" s="2">
        <f t="shared" si="198"/>
        <v>21081.837</v>
      </c>
      <c r="S296" s="21">
        <f t="shared" si="201"/>
        <v>0.1</v>
      </c>
      <c r="Z296">
        <f t="shared" si="184"/>
        <v>8932</v>
      </c>
      <c r="AA296" s="68">
        <f t="shared" si="185"/>
        <v>-5.4337976286135931E-2</v>
      </c>
      <c r="AB296" s="68">
        <f t="shared" si="186"/>
        <v>-4.3770180996140481E-2</v>
      </c>
      <c r="AC296" s="68">
        <f t="shared" si="187"/>
        <v>-7.2580237134179694E-3</v>
      </c>
      <c r="AD296" s="68"/>
      <c r="AE296" s="68">
        <f t="shared" si="188"/>
        <v>5.2678908224537521E-6</v>
      </c>
      <c r="AF296">
        <f t="shared" si="189"/>
        <v>-2.5083842716831381E-2</v>
      </c>
      <c r="AG296" s="92"/>
      <c r="AH296">
        <f t="shared" si="190"/>
        <v>-1.7825819003413412E-2</v>
      </c>
      <c r="AI296">
        <f t="shared" si="191"/>
        <v>1.0004958868106186</v>
      </c>
      <c r="AJ296">
        <f t="shared" si="192"/>
        <v>-0.79976292605069221</v>
      </c>
      <c r="AK296">
        <f t="shared" si="193"/>
        <v>5.2603431780549068E-4</v>
      </c>
      <c r="AL296">
        <f t="shared" si="194"/>
        <v>0.81489042570558901</v>
      </c>
      <c r="AM296">
        <f t="shared" si="195"/>
        <v>0.43159716957765137</v>
      </c>
      <c r="AN296" s="68">
        <f t="shared" si="202"/>
        <v>-5.4688207854539668</v>
      </c>
      <c r="AO296" s="68">
        <f t="shared" si="202"/>
        <v>-5.4688207854539668</v>
      </c>
      <c r="AP296" s="68">
        <f t="shared" si="202"/>
        <v>-5.4688207854539668</v>
      </c>
      <c r="AQ296" s="68">
        <f t="shared" si="202"/>
        <v>-5.4688207854539668</v>
      </c>
      <c r="AR296" s="68">
        <f t="shared" si="202"/>
        <v>-5.4688207854540307</v>
      </c>
      <c r="AS296" s="68">
        <f t="shared" si="202"/>
        <v>-5.4688207855834365</v>
      </c>
      <c r="AT296" s="68">
        <f t="shared" si="202"/>
        <v>-5.4688210463961644</v>
      </c>
      <c r="AU296" s="68">
        <f t="shared" si="196"/>
        <v>-5.4693465589101926</v>
      </c>
    </row>
    <row r="297" spans="1:48" ht="12.95" customHeight="1">
      <c r="A297" s="95" t="s">
        <v>2974</v>
      </c>
      <c r="B297" s="29" t="s">
        <v>2053</v>
      </c>
      <c r="C297" s="95">
        <v>36101.694000000003</v>
      </c>
      <c r="D297" s="95" t="s">
        <v>2084</v>
      </c>
      <c r="E297" s="12">
        <f t="shared" si="181"/>
        <v>8932.95441317107</v>
      </c>
      <c r="F297">
        <f t="shared" si="182"/>
        <v>8933</v>
      </c>
      <c r="G297">
        <f t="shared" si="174"/>
        <v>-6.1873999999079388E-2</v>
      </c>
      <c r="I297">
        <f t="shared" si="200"/>
        <v>-6.1873999999079388E-2</v>
      </c>
      <c r="O297">
        <f t="shared" ca="1" si="197"/>
        <v>-4.2796772917639989E-2</v>
      </c>
      <c r="P297">
        <f t="shared" si="183"/>
        <v>-3.6509165414480481E-2</v>
      </c>
      <c r="Q297" s="2">
        <f t="shared" si="198"/>
        <v>21083.194000000003</v>
      </c>
      <c r="S297" s="21">
        <f t="shared" si="201"/>
        <v>0.1</v>
      </c>
      <c r="Z297">
        <f t="shared" si="184"/>
        <v>8933</v>
      </c>
      <c r="AA297" s="68">
        <f t="shared" si="185"/>
        <v>-5.4326440247758484E-2</v>
      </c>
      <c r="AB297" s="68">
        <f t="shared" si="186"/>
        <v>-4.4056725165801391E-2</v>
      </c>
      <c r="AC297" s="68">
        <f t="shared" si="187"/>
        <v>-7.5475597513209071E-3</v>
      </c>
      <c r="AD297" s="68"/>
      <c r="AE297" s="68">
        <f t="shared" si="188"/>
        <v>5.6965658199759264E-6</v>
      </c>
      <c r="AF297">
        <f t="shared" si="189"/>
        <v>-2.5364834584598907E-2</v>
      </c>
      <c r="AG297" s="92"/>
      <c r="AH297">
        <f t="shared" si="190"/>
        <v>-1.7817274833278E-2</v>
      </c>
      <c r="AI297">
        <f t="shared" si="191"/>
        <v>1.0004955504131068</v>
      </c>
      <c r="AJ297">
        <f t="shared" si="192"/>
        <v>-0.79937897783693934</v>
      </c>
      <c r="AK297">
        <f t="shared" si="193"/>
        <v>5.2635123304149169E-4</v>
      </c>
      <c r="AL297">
        <f t="shared" si="194"/>
        <v>0.81552973037889209</v>
      </c>
      <c r="AM297">
        <f t="shared" si="195"/>
        <v>0.43197641784470003</v>
      </c>
      <c r="AN297" s="68">
        <f t="shared" si="202"/>
        <v>-5.4681817977058493</v>
      </c>
      <c r="AO297" s="68">
        <f t="shared" si="202"/>
        <v>-5.4681817977058493</v>
      </c>
      <c r="AP297" s="68">
        <f t="shared" si="202"/>
        <v>-5.4681817977058493</v>
      </c>
      <c r="AQ297" s="68">
        <f t="shared" si="202"/>
        <v>-5.4681817977058493</v>
      </c>
      <c r="AR297" s="68">
        <f t="shared" si="202"/>
        <v>-5.4681817977059133</v>
      </c>
      <c r="AS297" s="68">
        <f t="shared" si="202"/>
        <v>-5.4681817978352223</v>
      </c>
      <c r="AT297" s="68">
        <f t="shared" si="202"/>
        <v>-5.4681820586286305</v>
      </c>
      <c r="AU297" s="68">
        <f t="shared" si="196"/>
        <v>-5.4687078880970406</v>
      </c>
    </row>
    <row r="298" spans="1:48" ht="12.95" customHeight="1">
      <c r="A298" s="95" t="s">
        <v>2953</v>
      </c>
      <c r="B298" s="29" t="s">
        <v>2053</v>
      </c>
      <c r="C298" s="95">
        <v>36104.406000000003</v>
      </c>
      <c r="D298" s="95" t="s">
        <v>2084</v>
      </c>
      <c r="E298" s="12">
        <f t="shared" si="181"/>
        <v>8934.9525299901725</v>
      </c>
      <c r="F298">
        <f t="shared" si="182"/>
        <v>8935</v>
      </c>
      <c r="G298">
        <f t="shared" si="174"/>
        <v>-6.4429999998537824E-2</v>
      </c>
      <c r="I298">
        <f t="shared" si="200"/>
        <v>-6.4429999998537824E-2</v>
      </c>
      <c r="O298">
        <f t="shared" ca="1" si="197"/>
        <v>-4.2783024900020103E-2</v>
      </c>
      <c r="P298">
        <f t="shared" si="183"/>
        <v>-3.6503177358336719E-2</v>
      </c>
      <c r="Q298" s="2">
        <f t="shared" si="198"/>
        <v>21085.906000000003</v>
      </c>
      <c r="S298" s="21">
        <f t="shared" si="201"/>
        <v>0.1</v>
      </c>
      <c r="Z298">
        <f t="shared" si="184"/>
        <v>8935</v>
      </c>
      <c r="AA298" s="68">
        <f t="shared" si="185"/>
        <v>-5.4303342038811875E-2</v>
      </c>
      <c r="AB298" s="68">
        <f t="shared" si="186"/>
        <v>-4.6629835318062668E-2</v>
      </c>
      <c r="AC298" s="68">
        <f t="shared" si="187"/>
        <v>-1.0126657959725945E-2</v>
      </c>
      <c r="AD298" s="68"/>
      <c r="AE298" s="68">
        <f t="shared" si="188"/>
        <v>1.0254920143328092E-5</v>
      </c>
      <c r="AF298">
        <f t="shared" si="189"/>
        <v>-2.7926822640201104E-2</v>
      </c>
      <c r="AG298" s="92"/>
      <c r="AH298">
        <f t="shared" si="190"/>
        <v>-1.7800164680475159E-2</v>
      </c>
      <c r="AI298">
        <f t="shared" si="191"/>
        <v>1.0004948770112907</v>
      </c>
      <c r="AJ298">
        <f t="shared" si="192"/>
        <v>-0.79861010219947071</v>
      </c>
      <c r="AK298">
        <f t="shared" si="193"/>
        <v>5.2698441736972958E-4</v>
      </c>
      <c r="AL298">
        <f t="shared" si="194"/>
        <v>0.81680833843512657</v>
      </c>
      <c r="AM298">
        <f t="shared" si="195"/>
        <v>0.43273522798192871</v>
      </c>
      <c r="AN298" s="68">
        <f t="shared" si="202"/>
        <v>-5.4669038228544817</v>
      </c>
      <c r="AO298" s="68">
        <f t="shared" si="202"/>
        <v>-5.4669038228544817</v>
      </c>
      <c r="AP298" s="68">
        <f t="shared" si="202"/>
        <v>-5.4669038228544817</v>
      </c>
      <c r="AQ298" s="68">
        <f t="shared" si="202"/>
        <v>-5.4669038228544817</v>
      </c>
      <c r="AR298" s="68">
        <f t="shared" si="202"/>
        <v>-5.4669038228545457</v>
      </c>
      <c r="AS298" s="68">
        <f t="shared" si="202"/>
        <v>-5.4669038229836593</v>
      </c>
      <c r="AT298" s="68">
        <f t="shared" si="202"/>
        <v>-5.466904083737151</v>
      </c>
      <c r="AU298" s="68">
        <f t="shared" si="196"/>
        <v>-5.4674305464707373</v>
      </c>
      <c r="AV298" s="68"/>
    </row>
    <row r="299" spans="1:48" ht="12.95" customHeight="1">
      <c r="A299" s="95" t="s">
        <v>2957</v>
      </c>
      <c r="B299" s="29" t="s">
        <v>2053</v>
      </c>
      <c r="C299" s="95">
        <v>36104.408000000003</v>
      </c>
      <c r="D299" s="95" t="s">
        <v>2084</v>
      </c>
      <c r="E299" s="12">
        <f t="shared" si="181"/>
        <v>8934.9540035276514</v>
      </c>
      <c r="F299">
        <f t="shared" si="182"/>
        <v>8935</v>
      </c>
      <c r="G299">
        <f t="shared" si="174"/>
        <v>-6.242999999813037E-2</v>
      </c>
      <c r="I299">
        <f t="shared" si="200"/>
        <v>-6.242999999813037E-2</v>
      </c>
      <c r="O299">
        <f t="shared" ca="1" si="197"/>
        <v>-4.2783024900020103E-2</v>
      </c>
      <c r="P299">
        <f t="shared" si="183"/>
        <v>-3.6503177358336719E-2</v>
      </c>
      <c r="Q299" s="2">
        <f t="shared" si="198"/>
        <v>21085.908000000003</v>
      </c>
      <c r="S299" s="21">
        <f t="shared" si="201"/>
        <v>0.1</v>
      </c>
      <c r="Z299">
        <f t="shared" si="184"/>
        <v>8935</v>
      </c>
      <c r="AA299" s="68">
        <f t="shared" si="185"/>
        <v>-5.4303342038811875E-2</v>
      </c>
      <c r="AB299" s="68">
        <f t="shared" si="186"/>
        <v>-4.4629835317655214E-2</v>
      </c>
      <c r="AC299" s="68">
        <f t="shared" si="187"/>
        <v>-8.1266579593184916E-3</v>
      </c>
      <c r="AD299" s="68"/>
      <c r="AE299" s="68">
        <f t="shared" si="188"/>
        <v>6.604256958775465E-6</v>
      </c>
      <c r="AF299">
        <f t="shared" si="189"/>
        <v>-2.5926822639793651E-2</v>
      </c>
      <c r="AG299" s="92"/>
      <c r="AH299">
        <f t="shared" si="190"/>
        <v>-1.7800164680475159E-2</v>
      </c>
      <c r="AI299">
        <f t="shared" si="191"/>
        <v>1.0004948770112907</v>
      </c>
      <c r="AJ299">
        <f t="shared" si="192"/>
        <v>-0.79861010219947071</v>
      </c>
      <c r="AK299">
        <f t="shared" si="193"/>
        <v>5.2698441736972958E-4</v>
      </c>
      <c r="AL299">
        <f t="shared" si="194"/>
        <v>0.81680833843512657</v>
      </c>
      <c r="AM299">
        <f t="shared" si="195"/>
        <v>0.43273522798192871</v>
      </c>
      <c r="AN299" s="68">
        <f t="shared" si="202"/>
        <v>-5.4669038228544817</v>
      </c>
      <c r="AO299" s="68">
        <f t="shared" si="202"/>
        <v>-5.4669038228544817</v>
      </c>
      <c r="AP299" s="68">
        <f t="shared" si="202"/>
        <v>-5.4669038228544817</v>
      </c>
      <c r="AQ299" s="68">
        <f t="shared" si="202"/>
        <v>-5.4669038228544817</v>
      </c>
      <c r="AR299" s="68">
        <f t="shared" si="202"/>
        <v>-5.4669038228545457</v>
      </c>
      <c r="AS299" s="68">
        <f t="shared" si="202"/>
        <v>-5.4669038229836593</v>
      </c>
      <c r="AT299" s="68">
        <f t="shared" si="202"/>
        <v>-5.466904083737151</v>
      </c>
      <c r="AU299" s="68">
        <f t="shared" si="196"/>
        <v>-5.4674305464707373</v>
      </c>
      <c r="AV299" s="68"/>
    </row>
    <row r="300" spans="1:48" ht="12.95" customHeight="1">
      <c r="A300" s="134" t="s">
        <v>2158</v>
      </c>
      <c r="B300" s="113"/>
      <c r="C300" s="98">
        <v>36108.478000000003</v>
      </c>
      <c r="D300" s="134" t="s">
        <v>2084</v>
      </c>
      <c r="E300" s="12">
        <f t="shared" si="181"/>
        <v>8937.9526522937831</v>
      </c>
      <c r="F300">
        <f t="shared" si="182"/>
        <v>8938</v>
      </c>
      <c r="G300">
        <f t="shared" si="174"/>
        <v>-6.4264000000548549E-2</v>
      </c>
      <c r="I300">
        <f t="shared" si="200"/>
        <v>-6.4264000000548549E-2</v>
      </c>
      <c r="O300">
        <f t="shared" ca="1" si="197"/>
        <v>-4.2762402873590274E-2</v>
      </c>
      <c r="P300">
        <f t="shared" si="183"/>
        <v>-3.6494184474971943E-2</v>
      </c>
      <c r="Q300" s="2">
        <f t="shared" si="198"/>
        <v>21089.978000000003</v>
      </c>
      <c r="S300" s="21">
        <f t="shared" si="201"/>
        <v>0.1</v>
      </c>
      <c r="Z300">
        <f t="shared" si="184"/>
        <v>8938</v>
      </c>
      <c r="AA300" s="68">
        <f t="shared" si="185"/>
        <v>-5.4268629447467187E-2</v>
      </c>
      <c r="AB300" s="68">
        <f t="shared" si="186"/>
        <v>-4.6489555028053298E-2</v>
      </c>
      <c r="AC300" s="68">
        <f t="shared" si="187"/>
        <v>-9.9953705530813584E-3</v>
      </c>
      <c r="AD300" s="68"/>
      <c r="AE300" s="68">
        <f t="shared" si="188"/>
        <v>9.9907432493406025E-6</v>
      </c>
      <c r="AF300">
        <f t="shared" si="189"/>
        <v>-2.7769815525576606E-2</v>
      </c>
      <c r="AG300" s="92"/>
      <c r="AH300">
        <f t="shared" si="190"/>
        <v>-1.7774444972495248E-2</v>
      </c>
      <c r="AI300">
        <f t="shared" si="191"/>
        <v>1.0004938653936588</v>
      </c>
      <c r="AJ300">
        <f t="shared" si="192"/>
        <v>-0.79745434308842722</v>
      </c>
      <c r="AK300">
        <f t="shared" si="193"/>
        <v>5.2793257656703462E-4</v>
      </c>
      <c r="AL300">
        <f t="shared" si="194"/>
        <v>0.81872624728968391</v>
      </c>
      <c r="AM300">
        <f t="shared" si="195"/>
        <v>0.4338742290061518</v>
      </c>
      <c r="AN300" s="68">
        <f t="shared" si="202"/>
        <v>-5.4649868621915276</v>
      </c>
      <c r="AO300" s="68">
        <f t="shared" si="202"/>
        <v>-5.4649868621915276</v>
      </c>
      <c r="AP300" s="68">
        <f t="shared" si="202"/>
        <v>-5.4649868621915276</v>
      </c>
      <c r="AQ300" s="68">
        <f t="shared" si="202"/>
        <v>-5.4649868621915276</v>
      </c>
      <c r="AR300" s="68">
        <f t="shared" si="202"/>
        <v>-5.4649868621915916</v>
      </c>
      <c r="AS300" s="68">
        <f t="shared" si="202"/>
        <v>-5.4649868623204103</v>
      </c>
      <c r="AT300" s="68">
        <f t="shared" si="202"/>
        <v>-5.4649871230108351</v>
      </c>
      <c r="AU300" s="68">
        <f t="shared" si="196"/>
        <v>-5.4655145340312812</v>
      </c>
      <c r="AV300" s="68"/>
    </row>
    <row r="301" spans="1:48" ht="12.95" customHeight="1">
      <c r="A301" s="134" t="s">
        <v>2158</v>
      </c>
      <c r="B301" s="113"/>
      <c r="C301" s="98">
        <v>36108.478000000003</v>
      </c>
      <c r="D301" s="134" t="s">
        <v>2084</v>
      </c>
      <c r="E301" s="12">
        <f t="shared" si="181"/>
        <v>8937.9526522937831</v>
      </c>
      <c r="F301">
        <f t="shared" si="182"/>
        <v>8938</v>
      </c>
      <c r="G301">
        <f t="shared" si="174"/>
        <v>-6.4264000000548549E-2</v>
      </c>
      <c r="I301">
        <f t="shared" si="200"/>
        <v>-6.4264000000548549E-2</v>
      </c>
      <c r="O301">
        <f t="shared" ca="1" si="197"/>
        <v>-4.2762402873590274E-2</v>
      </c>
      <c r="P301">
        <f t="shared" si="183"/>
        <v>-3.6494184474971943E-2</v>
      </c>
      <c r="Q301" s="2">
        <f t="shared" si="198"/>
        <v>21089.978000000003</v>
      </c>
      <c r="S301" s="21">
        <f t="shared" si="201"/>
        <v>0.1</v>
      </c>
      <c r="Z301">
        <f t="shared" si="184"/>
        <v>8938</v>
      </c>
      <c r="AA301" s="68">
        <f t="shared" si="185"/>
        <v>-5.4268629447467187E-2</v>
      </c>
      <c r="AB301" s="68">
        <f t="shared" si="186"/>
        <v>-4.6489555028053298E-2</v>
      </c>
      <c r="AC301" s="68">
        <f t="shared" si="187"/>
        <v>-9.9953705530813584E-3</v>
      </c>
      <c r="AD301" s="68"/>
      <c r="AE301" s="68">
        <f t="shared" si="188"/>
        <v>9.9907432493406025E-6</v>
      </c>
      <c r="AF301">
        <f t="shared" si="189"/>
        <v>-2.7769815525576606E-2</v>
      </c>
      <c r="AG301" s="92"/>
      <c r="AH301">
        <f t="shared" si="190"/>
        <v>-1.7774444972495248E-2</v>
      </c>
      <c r="AI301">
        <f t="shared" si="191"/>
        <v>1.0004938653936588</v>
      </c>
      <c r="AJ301">
        <f t="shared" si="192"/>
        <v>-0.79745434308842722</v>
      </c>
      <c r="AK301">
        <f t="shared" si="193"/>
        <v>5.2793257656703462E-4</v>
      </c>
      <c r="AL301">
        <f t="shared" si="194"/>
        <v>0.81872624728968391</v>
      </c>
      <c r="AM301">
        <f t="shared" si="195"/>
        <v>0.4338742290061518</v>
      </c>
      <c r="AN301" s="68">
        <f t="shared" ref="AN301:AT310" si="203">$AU301+$AB$7*SIN(AO301)</f>
        <v>-5.4649868621915276</v>
      </c>
      <c r="AO301" s="68">
        <f t="shared" si="203"/>
        <v>-5.4649868621915276</v>
      </c>
      <c r="AP301" s="68">
        <f t="shared" si="203"/>
        <v>-5.4649868621915276</v>
      </c>
      <c r="AQ301" s="68">
        <f t="shared" si="203"/>
        <v>-5.4649868621915276</v>
      </c>
      <c r="AR301" s="68">
        <f t="shared" si="203"/>
        <v>-5.4649868621915916</v>
      </c>
      <c r="AS301" s="68">
        <f t="shared" si="203"/>
        <v>-5.4649868623204103</v>
      </c>
      <c r="AT301" s="68">
        <f t="shared" si="203"/>
        <v>-5.4649871230108351</v>
      </c>
      <c r="AU301" s="68">
        <f t="shared" si="196"/>
        <v>-5.4655145340312812</v>
      </c>
    </row>
    <row r="302" spans="1:48" ht="12.95" customHeight="1">
      <c r="A302" s="134" t="s">
        <v>2158</v>
      </c>
      <c r="B302" s="113"/>
      <c r="C302" s="98">
        <v>36108.478999999999</v>
      </c>
      <c r="D302" s="134" t="s">
        <v>2084</v>
      </c>
      <c r="E302" s="12">
        <f t="shared" si="181"/>
        <v>8937.9533890625189</v>
      </c>
      <c r="F302">
        <f t="shared" si="182"/>
        <v>8938</v>
      </c>
      <c r="G302">
        <f t="shared" si="174"/>
        <v>-6.3264000003982801E-2</v>
      </c>
      <c r="I302">
        <f t="shared" si="200"/>
        <v>-6.3264000003982801E-2</v>
      </c>
      <c r="O302">
        <f t="shared" ca="1" si="197"/>
        <v>-4.2762402873590274E-2</v>
      </c>
      <c r="P302">
        <f t="shared" si="183"/>
        <v>-3.6494184474971943E-2</v>
      </c>
      <c r="Q302" s="2">
        <f t="shared" si="198"/>
        <v>21089.978999999999</v>
      </c>
      <c r="S302" s="21">
        <f t="shared" si="201"/>
        <v>0.1</v>
      </c>
      <c r="Z302">
        <f t="shared" si="184"/>
        <v>8938</v>
      </c>
      <c r="AA302" s="68">
        <f t="shared" si="185"/>
        <v>-5.4268629447467187E-2</v>
      </c>
      <c r="AB302" s="68">
        <f t="shared" si="186"/>
        <v>-4.548955503148755E-2</v>
      </c>
      <c r="AC302" s="68">
        <f t="shared" si="187"/>
        <v>-8.9953705565156104E-3</v>
      </c>
      <c r="AD302" s="68"/>
      <c r="AE302" s="68">
        <f t="shared" si="188"/>
        <v>8.0916691449028031E-6</v>
      </c>
      <c r="AF302">
        <f t="shared" si="189"/>
        <v>-2.6769815529010858E-2</v>
      </c>
      <c r="AG302" s="92"/>
      <c r="AH302">
        <f t="shared" si="190"/>
        <v>-1.7774444972495248E-2</v>
      </c>
      <c r="AI302">
        <f t="shared" si="191"/>
        <v>1.0004938653936588</v>
      </c>
      <c r="AJ302">
        <f t="shared" si="192"/>
        <v>-0.79745434308842722</v>
      </c>
      <c r="AK302">
        <f t="shared" si="193"/>
        <v>5.2793257656703462E-4</v>
      </c>
      <c r="AL302">
        <f t="shared" si="194"/>
        <v>0.81872624728968391</v>
      </c>
      <c r="AM302">
        <f t="shared" si="195"/>
        <v>0.4338742290061518</v>
      </c>
      <c r="AN302" s="68">
        <f t="shared" si="203"/>
        <v>-5.4649868621915276</v>
      </c>
      <c r="AO302" s="68">
        <f t="shared" si="203"/>
        <v>-5.4649868621915276</v>
      </c>
      <c r="AP302" s="68">
        <f t="shared" si="203"/>
        <v>-5.4649868621915276</v>
      </c>
      <c r="AQ302" s="68">
        <f t="shared" si="203"/>
        <v>-5.4649868621915276</v>
      </c>
      <c r="AR302" s="68">
        <f t="shared" si="203"/>
        <v>-5.4649868621915916</v>
      </c>
      <c r="AS302" s="68">
        <f t="shared" si="203"/>
        <v>-5.4649868623204103</v>
      </c>
      <c r="AT302" s="68">
        <f t="shared" si="203"/>
        <v>-5.4649871230108351</v>
      </c>
      <c r="AU302" s="68">
        <f t="shared" si="196"/>
        <v>-5.4655145340312812</v>
      </c>
    </row>
    <row r="303" spans="1:48" ht="12.95" customHeight="1">
      <c r="A303" s="134" t="s">
        <v>2158</v>
      </c>
      <c r="B303" s="113"/>
      <c r="C303" s="98">
        <v>36108.482000000004</v>
      </c>
      <c r="D303" s="134" t="s">
        <v>2084</v>
      </c>
      <c r="E303" s="12">
        <f t="shared" si="181"/>
        <v>8937.9555993687391</v>
      </c>
      <c r="F303">
        <f t="shared" si="182"/>
        <v>8938</v>
      </c>
      <c r="G303">
        <f t="shared" si="174"/>
        <v>-6.0263999999733642E-2</v>
      </c>
      <c r="I303">
        <f t="shared" si="200"/>
        <v>-6.0263999999733642E-2</v>
      </c>
      <c r="O303">
        <f t="shared" ca="1" si="197"/>
        <v>-4.2762402873590274E-2</v>
      </c>
      <c r="P303">
        <f t="shared" si="183"/>
        <v>-3.6494184474971943E-2</v>
      </c>
      <c r="Q303" s="2">
        <f t="shared" si="198"/>
        <v>21089.982000000004</v>
      </c>
      <c r="S303" s="21">
        <f t="shared" si="201"/>
        <v>0.1</v>
      </c>
      <c r="Z303">
        <f t="shared" si="184"/>
        <v>8938</v>
      </c>
      <c r="AA303" s="68">
        <f t="shared" si="185"/>
        <v>-5.4268629447467187E-2</v>
      </c>
      <c r="AB303" s="68">
        <f t="shared" si="186"/>
        <v>-4.248955502723839E-2</v>
      </c>
      <c r="AC303" s="68">
        <f t="shared" si="187"/>
        <v>-5.9953705522664512E-3</v>
      </c>
      <c r="AD303" s="68"/>
      <c r="AE303" s="68">
        <f t="shared" si="188"/>
        <v>3.5944468058983777E-6</v>
      </c>
      <c r="AF303">
        <f t="shared" si="189"/>
        <v>-2.3769815524761699E-2</v>
      </c>
      <c r="AG303" s="92"/>
      <c r="AH303">
        <f t="shared" si="190"/>
        <v>-1.7774444972495248E-2</v>
      </c>
      <c r="AI303">
        <f t="shared" si="191"/>
        <v>1.0004938653936588</v>
      </c>
      <c r="AJ303">
        <f t="shared" si="192"/>
        <v>-0.79745434308842722</v>
      </c>
      <c r="AK303">
        <f t="shared" si="193"/>
        <v>5.2793257656703462E-4</v>
      </c>
      <c r="AL303">
        <f t="shared" si="194"/>
        <v>0.81872624728968391</v>
      </c>
      <c r="AM303">
        <f t="shared" si="195"/>
        <v>0.4338742290061518</v>
      </c>
      <c r="AN303" s="68">
        <f t="shared" si="203"/>
        <v>-5.4649868621915276</v>
      </c>
      <c r="AO303" s="68">
        <f t="shared" si="203"/>
        <v>-5.4649868621915276</v>
      </c>
      <c r="AP303" s="68">
        <f t="shared" si="203"/>
        <v>-5.4649868621915276</v>
      </c>
      <c r="AQ303" s="68">
        <f t="shared" si="203"/>
        <v>-5.4649868621915276</v>
      </c>
      <c r="AR303" s="68">
        <f t="shared" si="203"/>
        <v>-5.4649868621915916</v>
      </c>
      <c r="AS303" s="68">
        <f t="shared" si="203"/>
        <v>-5.4649868623204103</v>
      </c>
      <c r="AT303" s="68">
        <f t="shared" si="203"/>
        <v>-5.4649871230108351</v>
      </c>
      <c r="AU303" s="68">
        <f t="shared" si="196"/>
        <v>-5.4655145340312812</v>
      </c>
    </row>
    <row r="304" spans="1:48" ht="12.95" customHeight="1">
      <c r="A304" s="95" t="s">
        <v>2953</v>
      </c>
      <c r="B304" s="29" t="s">
        <v>2053</v>
      </c>
      <c r="C304" s="95">
        <v>36112.548999999999</v>
      </c>
      <c r="D304" s="95" t="s">
        <v>2084</v>
      </c>
      <c r="E304" s="12">
        <f t="shared" si="181"/>
        <v>8940.9520378286525</v>
      </c>
      <c r="F304">
        <f t="shared" si="182"/>
        <v>8941</v>
      </c>
      <c r="G304">
        <f t="shared" si="174"/>
        <v>-6.5097999999125022E-2</v>
      </c>
      <c r="I304">
        <f t="shared" si="200"/>
        <v>-6.5097999999125022E-2</v>
      </c>
      <c r="O304">
        <f t="shared" ca="1" si="197"/>
        <v>-4.2741780847160446E-2</v>
      </c>
      <c r="P304">
        <f t="shared" si="183"/>
        <v>-3.6485178632628186E-2</v>
      </c>
      <c r="Q304" s="2">
        <f t="shared" si="198"/>
        <v>21094.048999999999</v>
      </c>
      <c r="S304" s="21">
        <f t="shared" si="201"/>
        <v>0.1</v>
      </c>
      <c r="Z304">
        <f t="shared" si="184"/>
        <v>8941</v>
      </c>
      <c r="AA304" s="68">
        <f t="shared" si="185"/>
        <v>-5.4233838606860013E-2</v>
      </c>
      <c r="AB304" s="68">
        <f t="shared" si="186"/>
        <v>-4.7349340024893188E-2</v>
      </c>
      <c r="AC304" s="68">
        <f t="shared" si="187"/>
        <v>-1.0864161392265006E-2</v>
      </c>
      <c r="AD304" s="68"/>
      <c r="AE304" s="68">
        <f t="shared" si="188"/>
        <v>1.1803000275718159E-5</v>
      </c>
      <c r="AF304">
        <f t="shared" si="189"/>
        <v>-2.8612821366496836E-2</v>
      </c>
      <c r="AG304" s="92"/>
      <c r="AH304">
        <f t="shared" si="190"/>
        <v>-1.7748659974231831E-2</v>
      </c>
      <c r="AI304">
        <f t="shared" si="191"/>
        <v>1.0004928519614589</v>
      </c>
      <c r="AJ304">
        <f t="shared" si="192"/>
        <v>-0.79629565299087912</v>
      </c>
      <c r="AK304">
        <f t="shared" si="193"/>
        <v>5.2887879191805087E-4</v>
      </c>
      <c r="AL304">
        <f t="shared" si="194"/>
        <v>0.82064415226229859</v>
      </c>
      <c r="AM304">
        <f t="shared" si="195"/>
        <v>0.43501417591521874</v>
      </c>
      <c r="AN304" s="68">
        <f t="shared" si="203"/>
        <v>-5.463069903468587</v>
      </c>
      <c r="AO304" s="68">
        <f t="shared" si="203"/>
        <v>-5.463069903468587</v>
      </c>
      <c r="AP304" s="68">
        <f t="shared" si="203"/>
        <v>-5.463069903468587</v>
      </c>
      <c r="AQ304" s="68">
        <f t="shared" si="203"/>
        <v>-5.463069903468587</v>
      </c>
      <c r="AR304" s="68">
        <f t="shared" si="203"/>
        <v>-5.4630699034686501</v>
      </c>
      <c r="AS304" s="68">
        <f t="shared" si="203"/>
        <v>-5.4630699035971722</v>
      </c>
      <c r="AT304" s="68">
        <f t="shared" si="203"/>
        <v>-5.4630701642207002</v>
      </c>
      <c r="AU304" s="68">
        <f t="shared" si="196"/>
        <v>-5.4635985215918259</v>
      </c>
    </row>
    <row r="305" spans="1:48" ht="12.95" customHeight="1">
      <c r="A305" s="95" t="s">
        <v>2957</v>
      </c>
      <c r="B305" s="29" t="s">
        <v>2053</v>
      </c>
      <c r="C305" s="95">
        <v>36119.338000000003</v>
      </c>
      <c r="D305" s="95" t="s">
        <v>2084</v>
      </c>
      <c r="E305" s="12">
        <f t="shared" si="181"/>
        <v>8945.9539607950646</v>
      </c>
      <c r="F305">
        <f t="shared" si="182"/>
        <v>8946</v>
      </c>
      <c r="G305">
        <f t="shared" si="174"/>
        <v>-6.2487999995937571E-2</v>
      </c>
      <c r="I305">
        <f t="shared" si="200"/>
        <v>-6.2487999995937571E-2</v>
      </c>
      <c r="O305">
        <f t="shared" ca="1" si="197"/>
        <v>-4.2707410803110732E-2</v>
      </c>
      <c r="P305">
        <f t="shared" si="183"/>
        <v>-3.647014009765754E-2</v>
      </c>
      <c r="Q305" s="2">
        <f t="shared" si="198"/>
        <v>21100.838000000003</v>
      </c>
      <c r="S305" s="21">
        <f t="shared" si="201"/>
        <v>0.1</v>
      </c>
      <c r="Z305">
        <f t="shared" si="184"/>
        <v>8946</v>
      </c>
      <c r="AA305" s="68">
        <f t="shared" si="185"/>
        <v>-5.4175680243392282E-2</v>
      </c>
      <c r="AB305" s="68">
        <f t="shared" si="186"/>
        <v>-4.4782459850202835E-2</v>
      </c>
      <c r="AC305" s="68">
        <f t="shared" si="187"/>
        <v>-8.312319752545292E-3</v>
      </c>
      <c r="AD305" s="68"/>
      <c r="AE305" s="68">
        <f t="shared" si="188"/>
        <v>6.9094659668554568E-6</v>
      </c>
      <c r="AF305">
        <f t="shared" si="189"/>
        <v>-2.6017859898280031E-2</v>
      </c>
      <c r="AG305" s="92"/>
      <c r="AH305">
        <f t="shared" si="190"/>
        <v>-1.7705540145734739E-2</v>
      </c>
      <c r="AI305">
        <f t="shared" si="191"/>
        <v>1.0004911588855863</v>
      </c>
      <c r="AJ305">
        <f t="shared" si="192"/>
        <v>-0.79435800116561761</v>
      </c>
      <c r="AK305">
        <f t="shared" si="193"/>
        <v>5.3045148841744931E-4</v>
      </c>
      <c r="AL305">
        <f t="shared" si="194"/>
        <v>0.82384065190459621</v>
      </c>
      <c r="AM305">
        <f t="shared" si="195"/>
        <v>0.43691619829250061</v>
      </c>
      <c r="AN305" s="68">
        <f t="shared" si="203"/>
        <v>-5.4598749765842527</v>
      </c>
      <c r="AO305" s="68">
        <f t="shared" si="203"/>
        <v>-5.4598749765842527</v>
      </c>
      <c r="AP305" s="68">
        <f t="shared" si="203"/>
        <v>-5.4598749765842527</v>
      </c>
      <c r="AQ305" s="68">
        <f t="shared" si="203"/>
        <v>-5.4598749765842527</v>
      </c>
      <c r="AR305" s="68">
        <f t="shared" si="203"/>
        <v>-5.4598749765843158</v>
      </c>
      <c r="AS305" s="68">
        <f t="shared" si="203"/>
        <v>-5.4598749767123369</v>
      </c>
      <c r="AT305" s="68">
        <f t="shared" si="203"/>
        <v>-5.4598752372158623</v>
      </c>
      <c r="AU305" s="68">
        <f t="shared" si="196"/>
        <v>-5.4604051675260665</v>
      </c>
    </row>
    <row r="306" spans="1:48" ht="12.95" customHeight="1">
      <c r="A306" s="95" t="s">
        <v>2942</v>
      </c>
      <c r="B306" s="29" t="s">
        <v>2053</v>
      </c>
      <c r="C306" s="95">
        <v>36138.339</v>
      </c>
      <c r="D306" s="95" t="s">
        <v>2084</v>
      </c>
      <c r="E306" s="12">
        <f t="shared" si="181"/>
        <v>8959.9533035973473</v>
      </c>
      <c r="F306">
        <f t="shared" si="182"/>
        <v>8960</v>
      </c>
      <c r="G306">
        <f t="shared" ref="G306:G358" si="204">+C306-(C$7+F306*C$8)</f>
        <v>-6.3379999999597203E-2</v>
      </c>
      <c r="I306">
        <f t="shared" si="200"/>
        <v>-6.3379999999597203E-2</v>
      </c>
      <c r="O306">
        <f t="shared" ca="1" si="197"/>
        <v>-4.2611174679771532E-2</v>
      </c>
      <c r="P306">
        <f t="shared" si="183"/>
        <v>-3.642784069482817E-2</v>
      </c>
      <c r="Q306" s="2">
        <f t="shared" si="198"/>
        <v>21119.839</v>
      </c>
      <c r="S306" s="21">
        <f t="shared" si="201"/>
        <v>0.1</v>
      </c>
      <c r="Z306">
        <f t="shared" si="184"/>
        <v>8960</v>
      </c>
      <c r="AA306" s="68">
        <f t="shared" si="185"/>
        <v>-5.4011685643109694E-2</v>
      </c>
      <c r="AB306" s="68">
        <f t="shared" si="186"/>
        <v>-4.5796155051315679E-2</v>
      </c>
      <c r="AC306" s="68">
        <f t="shared" si="187"/>
        <v>-9.3683143564875122E-3</v>
      </c>
      <c r="AD306" s="68"/>
      <c r="AE306" s="68">
        <f t="shared" si="188"/>
        <v>8.7765313881969967E-6</v>
      </c>
      <c r="AF306">
        <f t="shared" si="189"/>
        <v>-2.6952159304769033E-2</v>
      </c>
      <c r="AG306" s="92"/>
      <c r="AH306">
        <f t="shared" si="190"/>
        <v>-1.7583844948281521E-2</v>
      </c>
      <c r="AI306">
        <f t="shared" si="191"/>
        <v>1.0004863916612023</v>
      </c>
      <c r="AJ306">
        <f t="shared" si="192"/>
        <v>-0.78888949562712707</v>
      </c>
      <c r="AK306">
        <f t="shared" si="193"/>
        <v>5.3482612535974599E-4</v>
      </c>
      <c r="AL306">
        <f t="shared" si="194"/>
        <v>0.83279079316142213</v>
      </c>
      <c r="AM306">
        <f t="shared" si="195"/>
        <v>0.44225601717312085</v>
      </c>
      <c r="AN306" s="68">
        <f t="shared" si="203"/>
        <v>-5.4509292101647686</v>
      </c>
      <c r="AO306" s="68">
        <f t="shared" si="203"/>
        <v>-5.4509292101647686</v>
      </c>
      <c r="AP306" s="68">
        <f t="shared" si="203"/>
        <v>-5.4509292101647686</v>
      </c>
      <c r="AQ306" s="68">
        <f t="shared" si="203"/>
        <v>-5.4509292101647686</v>
      </c>
      <c r="AR306" s="68">
        <f t="shared" si="203"/>
        <v>-5.4509292101648299</v>
      </c>
      <c r="AS306" s="68">
        <f t="shared" si="203"/>
        <v>-5.4509292102914202</v>
      </c>
      <c r="AT306" s="68">
        <f t="shared" si="203"/>
        <v>-5.4509294704024009</v>
      </c>
      <c r="AU306" s="68">
        <f t="shared" si="196"/>
        <v>-5.4514637761419404</v>
      </c>
    </row>
    <row r="307" spans="1:48" ht="12.95" customHeight="1">
      <c r="A307" s="95" t="s">
        <v>2957</v>
      </c>
      <c r="B307" s="29" t="s">
        <v>2053</v>
      </c>
      <c r="C307" s="95">
        <v>36138.339999999997</v>
      </c>
      <c r="D307" s="95" t="s">
        <v>2084</v>
      </c>
      <c r="E307" s="12">
        <f t="shared" si="181"/>
        <v>8959.9540403660831</v>
      </c>
      <c r="F307">
        <f t="shared" si="182"/>
        <v>8960</v>
      </c>
      <c r="G307">
        <f t="shared" si="204"/>
        <v>-6.2380000003031455E-2</v>
      </c>
      <c r="I307">
        <f t="shared" si="200"/>
        <v>-6.2380000003031455E-2</v>
      </c>
      <c r="O307">
        <f t="shared" ca="1" si="197"/>
        <v>-4.2611174679771532E-2</v>
      </c>
      <c r="P307">
        <f t="shared" si="183"/>
        <v>-3.642784069482817E-2</v>
      </c>
      <c r="Q307" s="2">
        <f t="shared" si="198"/>
        <v>21119.839999999997</v>
      </c>
      <c r="S307" s="21">
        <f t="shared" si="201"/>
        <v>0.1</v>
      </c>
      <c r="Z307">
        <f t="shared" si="184"/>
        <v>8960</v>
      </c>
      <c r="AA307" s="68">
        <f t="shared" si="185"/>
        <v>-5.4011685643109694E-2</v>
      </c>
      <c r="AB307" s="68">
        <f t="shared" si="186"/>
        <v>-4.4796155054749931E-2</v>
      </c>
      <c r="AC307" s="68">
        <f t="shared" si="187"/>
        <v>-8.3683143599217642E-3</v>
      </c>
      <c r="AD307" s="68"/>
      <c r="AE307" s="68">
        <f t="shared" si="188"/>
        <v>7.0028685226472749E-6</v>
      </c>
      <c r="AF307">
        <f t="shared" si="189"/>
        <v>-2.5952159308203285E-2</v>
      </c>
      <c r="AG307" s="92"/>
      <c r="AH307">
        <f t="shared" si="190"/>
        <v>-1.7583844948281521E-2</v>
      </c>
      <c r="AI307">
        <f t="shared" si="191"/>
        <v>1.0004863916612023</v>
      </c>
      <c r="AJ307">
        <f t="shared" si="192"/>
        <v>-0.78888949562712707</v>
      </c>
      <c r="AK307">
        <f t="shared" si="193"/>
        <v>5.3482612535974599E-4</v>
      </c>
      <c r="AL307">
        <f t="shared" si="194"/>
        <v>0.83279079316142213</v>
      </c>
      <c r="AM307">
        <f t="shared" si="195"/>
        <v>0.44225601717312085</v>
      </c>
      <c r="AN307" s="68">
        <f t="shared" si="203"/>
        <v>-5.4509292101647686</v>
      </c>
      <c r="AO307" s="68">
        <f t="shared" si="203"/>
        <v>-5.4509292101647686</v>
      </c>
      <c r="AP307" s="68">
        <f t="shared" si="203"/>
        <v>-5.4509292101647686</v>
      </c>
      <c r="AQ307" s="68">
        <f t="shared" si="203"/>
        <v>-5.4509292101647686</v>
      </c>
      <c r="AR307" s="68">
        <f t="shared" si="203"/>
        <v>-5.4509292101648299</v>
      </c>
      <c r="AS307" s="68">
        <f t="shared" si="203"/>
        <v>-5.4509292102914202</v>
      </c>
      <c r="AT307" s="68">
        <f t="shared" si="203"/>
        <v>-5.4509294704024009</v>
      </c>
      <c r="AU307" s="68">
        <f t="shared" si="196"/>
        <v>-5.4514637761419404</v>
      </c>
    </row>
    <row r="308" spans="1:48" ht="12.95" customHeight="1">
      <c r="A308" s="134" t="s">
        <v>2158</v>
      </c>
      <c r="B308" s="113"/>
      <c r="C308" s="98">
        <v>36172.271999999997</v>
      </c>
      <c r="D308" s="134" t="s">
        <v>2084</v>
      </c>
      <c r="E308" s="12">
        <f t="shared" si="181"/>
        <v>8984.9540772045202</v>
      </c>
      <c r="F308">
        <f t="shared" si="182"/>
        <v>8985</v>
      </c>
      <c r="G308">
        <f t="shared" si="204"/>
        <v>-6.2330000000656582E-2</v>
      </c>
      <c r="I308">
        <f t="shared" si="200"/>
        <v>-6.2330000000656582E-2</v>
      </c>
      <c r="O308">
        <f t="shared" ca="1" si="197"/>
        <v>-4.2439324459522962E-2</v>
      </c>
      <c r="P308">
        <f t="shared" si="183"/>
        <v>-3.6351604102223913E-2</v>
      </c>
      <c r="Q308" s="2">
        <f t="shared" si="198"/>
        <v>21153.771999999997</v>
      </c>
      <c r="S308" s="21">
        <f t="shared" si="201"/>
        <v>0.1</v>
      </c>
      <c r="Z308">
        <f t="shared" si="184"/>
        <v>8985</v>
      </c>
      <c r="AA308" s="68">
        <f t="shared" si="185"/>
        <v>-5.3714644128549163E-2</v>
      </c>
      <c r="AB308" s="68">
        <f t="shared" si="186"/>
        <v>-4.4966959974331339E-2</v>
      </c>
      <c r="AC308" s="68">
        <f t="shared" si="187"/>
        <v>-8.6153558721074226E-3</v>
      </c>
      <c r="AD308" s="68"/>
      <c r="AE308" s="68">
        <f t="shared" si="188"/>
        <v>7.4224356803055783E-6</v>
      </c>
      <c r="AF308">
        <f t="shared" si="189"/>
        <v>-2.597839589843267E-2</v>
      </c>
      <c r="AG308" s="92"/>
      <c r="AH308">
        <f t="shared" si="190"/>
        <v>-1.7363040026325247E-2</v>
      </c>
      <c r="AI308">
        <f t="shared" si="191"/>
        <v>1.0004777822185862</v>
      </c>
      <c r="AJ308">
        <f t="shared" si="192"/>
        <v>-0.77896755155495623</v>
      </c>
      <c r="AK308">
        <f t="shared" si="193"/>
        <v>5.4253109040624527E-4</v>
      </c>
      <c r="AL308">
        <f t="shared" si="194"/>
        <v>0.84877297480028735</v>
      </c>
      <c r="AM308">
        <f t="shared" si="195"/>
        <v>0.45184417820988843</v>
      </c>
      <c r="AN308" s="68">
        <f t="shared" si="203"/>
        <v>-5.4349547339523578</v>
      </c>
      <c r="AO308" s="68">
        <f t="shared" si="203"/>
        <v>-5.4349547339523578</v>
      </c>
      <c r="AP308" s="68">
        <f t="shared" si="203"/>
        <v>-5.4349547339523578</v>
      </c>
      <c r="AQ308" s="68">
        <f t="shared" si="203"/>
        <v>-5.4349547339523578</v>
      </c>
      <c r="AR308" s="68">
        <f t="shared" si="203"/>
        <v>-5.4349547339524173</v>
      </c>
      <c r="AS308" s="68">
        <f t="shared" si="203"/>
        <v>-5.434954734076336</v>
      </c>
      <c r="AT308" s="68">
        <f t="shared" si="203"/>
        <v>-5.4349549932794634</v>
      </c>
      <c r="AU308" s="68">
        <f t="shared" si="196"/>
        <v>-5.4354970058131435</v>
      </c>
    </row>
    <row r="309" spans="1:48" ht="12.95" customHeight="1">
      <c r="A309" s="134" t="s">
        <v>2158</v>
      </c>
      <c r="B309" s="113"/>
      <c r="C309" s="98">
        <v>36172.273000000001</v>
      </c>
      <c r="D309" s="134" t="s">
        <v>2084</v>
      </c>
      <c r="E309" s="12">
        <f t="shared" si="181"/>
        <v>8984.9548139732615</v>
      </c>
      <c r="F309">
        <f t="shared" si="182"/>
        <v>8985</v>
      </c>
      <c r="G309">
        <f t="shared" si="204"/>
        <v>-6.1329999996814877E-2</v>
      </c>
      <c r="I309">
        <f t="shared" si="200"/>
        <v>-6.1329999996814877E-2</v>
      </c>
      <c r="O309">
        <f t="shared" ca="1" si="197"/>
        <v>-4.2439324459522962E-2</v>
      </c>
      <c r="P309">
        <f t="shared" si="183"/>
        <v>-3.6351604102223913E-2</v>
      </c>
      <c r="Q309" s="2">
        <f t="shared" si="198"/>
        <v>21153.773000000001</v>
      </c>
      <c r="S309" s="21">
        <f t="shared" si="201"/>
        <v>0.1</v>
      </c>
      <c r="Z309">
        <f t="shared" si="184"/>
        <v>8985</v>
      </c>
      <c r="AA309" s="68">
        <f t="shared" si="185"/>
        <v>-5.3714644128549163E-2</v>
      </c>
      <c r="AB309" s="68">
        <f t="shared" si="186"/>
        <v>-4.3966959970489633E-2</v>
      </c>
      <c r="AC309" s="68">
        <f t="shared" si="187"/>
        <v>-7.615355868265717E-3</v>
      </c>
      <c r="AD309" s="68"/>
      <c r="AE309" s="68">
        <f t="shared" si="188"/>
        <v>5.7993645000329041E-6</v>
      </c>
      <c r="AF309">
        <f t="shared" si="189"/>
        <v>-2.4978395894590964E-2</v>
      </c>
      <c r="AG309" s="92"/>
      <c r="AH309">
        <f t="shared" si="190"/>
        <v>-1.7363040026325247E-2</v>
      </c>
      <c r="AI309">
        <f t="shared" si="191"/>
        <v>1.0004777822185862</v>
      </c>
      <c r="AJ309">
        <f t="shared" si="192"/>
        <v>-0.77896755155495623</v>
      </c>
      <c r="AK309">
        <f t="shared" si="193"/>
        <v>5.4253109040624527E-4</v>
      </c>
      <c r="AL309">
        <f t="shared" si="194"/>
        <v>0.84877297480028735</v>
      </c>
      <c r="AM309">
        <f t="shared" si="195"/>
        <v>0.45184417820988843</v>
      </c>
      <c r="AN309" s="68">
        <f t="shared" si="203"/>
        <v>-5.4349547339523578</v>
      </c>
      <c r="AO309" s="68">
        <f t="shared" si="203"/>
        <v>-5.4349547339523578</v>
      </c>
      <c r="AP309" s="68">
        <f t="shared" si="203"/>
        <v>-5.4349547339523578</v>
      </c>
      <c r="AQ309" s="68">
        <f t="shared" si="203"/>
        <v>-5.4349547339523578</v>
      </c>
      <c r="AR309" s="68">
        <f t="shared" si="203"/>
        <v>-5.4349547339524173</v>
      </c>
      <c r="AS309" s="68">
        <f t="shared" si="203"/>
        <v>-5.434954734076336</v>
      </c>
      <c r="AT309" s="68">
        <f t="shared" si="203"/>
        <v>-5.4349549932794634</v>
      </c>
      <c r="AU309" s="68">
        <f t="shared" si="196"/>
        <v>-5.4354970058131435</v>
      </c>
    </row>
    <row r="310" spans="1:48" ht="12.95" customHeight="1">
      <c r="A310" s="134" t="s">
        <v>2157</v>
      </c>
      <c r="B310" s="113"/>
      <c r="C310" s="98">
        <v>36233.35</v>
      </c>
      <c r="D310" s="134" t="s">
        <v>2084</v>
      </c>
      <c r="E310" s="12">
        <f t="shared" si="181"/>
        <v>9029.9544382212025</v>
      </c>
      <c r="F310">
        <f t="shared" si="182"/>
        <v>9030</v>
      </c>
      <c r="G310">
        <f t="shared" si="204"/>
        <v>-6.1840000002121087E-2</v>
      </c>
      <c r="I310">
        <f t="shared" si="200"/>
        <v>-6.1840000002121087E-2</v>
      </c>
      <c r="O310">
        <f t="shared" ref="O310:O329" ca="1" si="205">+C$11+C$12*F310</f>
        <v>-4.2129994063075542E-2</v>
      </c>
      <c r="P310">
        <f t="shared" si="183"/>
        <v>-3.6212110414215119E-2</v>
      </c>
      <c r="Q310" s="2">
        <f t="shared" si="198"/>
        <v>21214.85</v>
      </c>
      <c r="S310" s="21">
        <f t="shared" si="201"/>
        <v>0.1</v>
      </c>
      <c r="Z310">
        <f t="shared" si="184"/>
        <v>9030</v>
      </c>
      <c r="AA310" s="68">
        <f t="shared" si="185"/>
        <v>-5.316657993031236E-2</v>
      </c>
      <c r="AB310" s="68">
        <f t="shared" si="186"/>
        <v>-4.4885530486023853E-2</v>
      </c>
      <c r="AC310" s="68">
        <f t="shared" si="187"/>
        <v>-8.6734200718087302E-3</v>
      </c>
      <c r="AD310" s="68"/>
      <c r="AE310" s="68">
        <f t="shared" si="188"/>
        <v>7.5228215742054503E-6</v>
      </c>
      <c r="AF310">
        <f t="shared" si="189"/>
        <v>-2.5627889587905968E-2</v>
      </c>
      <c r="AG310" s="92"/>
      <c r="AH310">
        <f t="shared" si="190"/>
        <v>-1.6954469516097238E-2</v>
      </c>
      <c r="AI310">
        <f t="shared" si="191"/>
        <v>1.000461979574981</v>
      </c>
      <c r="AJ310">
        <f t="shared" si="192"/>
        <v>-0.76060884440457222</v>
      </c>
      <c r="AK310">
        <f t="shared" si="193"/>
        <v>5.5604919274728295E-4</v>
      </c>
      <c r="AL310">
        <f t="shared" si="194"/>
        <v>0.87754020108006592</v>
      </c>
      <c r="AM310">
        <f t="shared" si="195"/>
        <v>0.46927890860495641</v>
      </c>
      <c r="AN310" s="68">
        <f t="shared" si="203"/>
        <v>-5.4062010269385441</v>
      </c>
      <c r="AO310" s="68">
        <f t="shared" si="203"/>
        <v>-5.4062010269385441</v>
      </c>
      <c r="AP310" s="68">
        <f t="shared" si="203"/>
        <v>-5.4062010269385441</v>
      </c>
      <c r="AQ310" s="68">
        <f t="shared" si="203"/>
        <v>-5.4062010269385441</v>
      </c>
      <c r="AR310" s="68">
        <f t="shared" si="203"/>
        <v>-5.4062010269385992</v>
      </c>
      <c r="AS310" s="68">
        <f t="shared" si="203"/>
        <v>-5.4062010270573628</v>
      </c>
      <c r="AT310" s="68">
        <f t="shared" si="203"/>
        <v>-5.406201283960824</v>
      </c>
      <c r="AU310" s="68">
        <f t="shared" si="196"/>
        <v>-5.4067568192213091</v>
      </c>
    </row>
    <row r="311" spans="1:48" ht="12.95" customHeight="1">
      <c r="A311" s="134" t="s">
        <v>2157</v>
      </c>
      <c r="B311" s="113"/>
      <c r="C311" s="98">
        <v>36233.351000000002</v>
      </c>
      <c r="D311" s="134" t="s">
        <v>2084</v>
      </c>
      <c r="E311" s="12">
        <f t="shared" si="181"/>
        <v>9029.9551749899438</v>
      </c>
      <c r="F311">
        <f t="shared" si="182"/>
        <v>9030</v>
      </c>
      <c r="G311">
        <f t="shared" si="204"/>
        <v>-6.0839999998279382E-2</v>
      </c>
      <c r="I311">
        <f t="shared" si="200"/>
        <v>-6.0839999998279382E-2</v>
      </c>
      <c r="O311">
        <f t="shared" ca="1" si="205"/>
        <v>-4.2129994063075542E-2</v>
      </c>
      <c r="P311">
        <f t="shared" si="183"/>
        <v>-3.6212110414215119E-2</v>
      </c>
      <c r="Q311" s="2">
        <f t="shared" si="198"/>
        <v>21214.851000000002</v>
      </c>
      <c r="S311" s="21">
        <f t="shared" si="201"/>
        <v>0.1</v>
      </c>
      <c r="Z311">
        <f t="shared" si="184"/>
        <v>9030</v>
      </c>
      <c r="AA311" s="68">
        <f t="shared" si="185"/>
        <v>-5.316657993031236E-2</v>
      </c>
      <c r="AB311" s="68">
        <f t="shared" si="186"/>
        <v>-4.3885530482182147E-2</v>
      </c>
      <c r="AC311" s="68">
        <f t="shared" si="187"/>
        <v>-7.6734200679670246E-3</v>
      </c>
      <c r="AD311" s="68"/>
      <c r="AE311" s="68">
        <f t="shared" si="188"/>
        <v>5.8881375539479008E-6</v>
      </c>
      <c r="AF311">
        <f t="shared" si="189"/>
        <v>-2.4627889584064262E-2</v>
      </c>
      <c r="AG311" s="92"/>
      <c r="AH311">
        <f t="shared" si="190"/>
        <v>-1.6954469516097238E-2</v>
      </c>
      <c r="AI311">
        <f t="shared" si="191"/>
        <v>1.000461979574981</v>
      </c>
      <c r="AJ311">
        <f t="shared" si="192"/>
        <v>-0.76060884440457222</v>
      </c>
      <c r="AK311">
        <f t="shared" si="193"/>
        <v>5.5604919274728295E-4</v>
      </c>
      <c r="AL311">
        <f t="shared" si="194"/>
        <v>0.87754020108006592</v>
      </c>
      <c r="AM311">
        <f t="shared" si="195"/>
        <v>0.46927890860495641</v>
      </c>
      <c r="AN311" s="68">
        <f t="shared" ref="AN311:AT320" si="206">$AU311+$AB$7*SIN(AO311)</f>
        <v>-5.4062010269385441</v>
      </c>
      <c r="AO311" s="68">
        <f t="shared" si="206"/>
        <v>-5.4062010269385441</v>
      </c>
      <c r="AP311" s="68">
        <f t="shared" si="206"/>
        <v>-5.4062010269385441</v>
      </c>
      <c r="AQ311" s="68">
        <f t="shared" si="206"/>
        <v>-5.4062010269385441</v>
      </c>
      <c r="AR311" s="68">
        <f t="shared" si="206"/>
        <v>-5.4062010269385992</v>
      </c>
      <c r="AS311" s="68">
        <f t="shared" si="206"/>
        <v>-5.4062010270573628</v>
      </c>
      <c r="AT311" s="68">
        <f t="shared" si="206"/>
        <v>-5.406201283960824</v>
      </c>
      <c r="AU311" s="68">
        <f t="shared" si="196"/>
        <v>-5.4067568192213091</v>
      </c>
    </row>
    <row r="312" spans="1:48" ht="12.95" customHeight="1">
      <c r="A312" s="134" t="s">
        <v>2157</v>
      </c>
      <c r="B312" s="113"/>
      <c r="C312" s="98">
        <v>36233.353000000003</v>
      </c>
      <c r="D312" s="134" t="s">
        <v>2084</v>
      </c>
      <c r="E312" s="12">
        <f t="shared" si="181"/>
        <v>9029.9566485274227</v>
      </c>
      <c r="F312">
        <f t="shared" si="182"/>
        <v>9030</v>
      </c>
      <c r="G312">
        <f t="shared" si="204"/>
        <v>-5.8839999997871928E-2</v>
      </c>
      <c r="I312">
        <f t="shared" si="200"/>
        <v>-5.8839999997871928E-2</v>
      </c>
      <c r="O312">
        <f t="shared" ca="1" si="205"/>
        <v>-4.2129994063075542E-2</v>
      </c>
      <c r="P312">
        <f t="shared" si="183"/>
        <v>-3.6212110414215119E-2</v>
      </c>
      <c r="Q312" s="2">
        <f t="shared" si="198"/>
        <v>21214.853000000003</v>
      </c>
      <c r="S312" s="21">
        <f t="shared" si="201"/>
        <v>0.1</v>
      </c>
      <c r="Z312">
        <f t="shared" si="184"/>
        <v>9030</v>
      </c>
      <c r="AA312" s="68">
        <f t="shared" si="185"/>
        <v>-5.316657993031236E-2</v>
      </c>
      <c r="AB312" s="68">
        <f t="shared" si="186"/>
        <v>-4.1885530481774694E-2</v>
      </c>
      <c r="AC312" s="68">
        <f t="shared" si="187"/>
        <v>-5.673420067559571E-3</v>
      </c>
      <c r="AD312" s="68"/>
      <c r="AE312" s="68">
        <f t="shared" si="188"/>
        <v>3.2187695262987606E-6</v>
      </c>
      <c r="AF312">
        <f t="shared" si="189"/>
        <v>-2.2627889583656809E-2</v>
      </c>
      <c r="AG312" s="92"/>
      <c r="AH312">
        <f t="shared" si="190"/>
        <v>-1.6954469516097238E-2</v>
      </c>
      <c r="AI312">
        <f t="shared" si="191"/>
        <v>1.000461979574981</v>
      </c>
      <c r="AJ312">
        <f t="shared" si="192"/>
        <v>-0.76060884440457222</v>
      </c>
      <c r="AK312">
        <f t="shared" si="193"/>
        <v>5.5604919274728295E-4</v>
      </c>
      <c r="AL312">
        <f t="shared" si="194"/>
        <v>0.87754020108006592</v>
      </c>
      <c r="AM312">
        <f t="shared" si="195"/>
        <v>0.46927890860495641</v>
      </c>
      <c r="AN312" s="68">
        <f t="shared" si="206"/>
        <v>-5.4062010269385441</v>
      </c>
      <c r="AO312" s="68">
        <f t="shared" si="206"/>
        <v>-5.4062010269385441</v>
      </c>
      <c r="AP312" s="68">
        <f t="shared" si="206"/>
        <v>-5.4062010269385441</v>
      </c>
      <c r="AQ312" s="68">
        <f t="shared" si="206"/>
        <v>-5.4062010269385441</v>
      </c>
      <c r="AR312" s="68">
        <f t="shared" si="206"/>
        <v>-5.4062010269385992</v>
      </c>
      <c r="AS312" s="68">
        <f t="shared" si="206"/>
        <v>-5.4062010270573628</v>
      </c>
      <c r="AT312" s="68">
        <f t="shared" si="206"/>
        <v>-5.406201283960824</v>
      </c>
      <c r="AU312" s="68">
        <f t="shared" si="196"/>
        <v>-5.4067568192213091</v>
      </c>
    </row>
    <row r="313" spans="1:48" ht="12.95" customHeight="1">
      <c r="A313" s="95" t="s">
        <v>3012</v>
      </c>
      <c r="B313" s="29" t="s">
        <v>2053</v>
      </c>
      <c r="C313" s="95">
        <v>36408.440999999999</v>
      </c>
      <c r="D313" s="95" t="s">
        <v>2084</v>
      </c>
      <c r="E313" s="12">
        <f t="shared" si="181"/>
        <v>9158.9560134327658</v>
      </c>
      <c r="F313">
        <f t="shared" si="182"/>
        <v>9159</v>
      </c>
      <c r="G313">
        <f t="shared" si="204"/>
        <v>-5.9702000005927403E-2</v>
      </c>
      <c r="I313">
        <f t="shared" si="200"/>
        <v>-5.9702000005927403E-2</v>
      </c>
      <c r="O313">
        <f t="shared" ca="1" si="205"/>
        <v>-4.1243246926592939E-2</v>
      </c>
      <c r="P313">
        <f t="shared" si="183"/>
        <v>-3.5796068661804473E-2</v>
      </c>
      <c r="Q313" s="2">
        <f t="shared" si="198"/>
        <v>21389.940999999999</v>
      </c>
      <c r="S313" s="21">
        <f t="shared" si="201"/>
        <v>0.1</v>
      </c>
      <c r="Z313">
        <f t="shared" si="184"/>
        <v>9159</v>
      </c>
      <c r="AA313" s="68">
        <f t="shared" si="185"/>
        <v>-5.1502873787649187E-2</v>
      </c>
      <c r="AB313" s="68">
        <f t="shared" si="186"/>
        <v>-4.3995194880082689E-2</v>
      </c>
      <c r="AC313" s="68">
        <f t="shared" si="187"/>
        <v>-8.1991262182782125E-3</v>
      </c>
      <c r="AD313" s="68"/>
      <c r="AE313" s="68">
        <f t="shared" si="188"/>
        <v>6.7225670743257236E-6</v>
      </c>
      <c r="AF313">
        <f t="shared" si="189"/>
        <v>-2.390593134412293E-2</v>
      </c>
      <c r="AG313" s="92"/>
      <c r="AH313">
        <f t="shared" si="190"/>
        <v>-1.5706805125844717E-2</v>
      </c>
      <c r="AI313">
        <f t="shared" si="191"/>
        <v>1.0004146094238504</v>
      </c>
      <c r="AJ313">
        <f t="shared" si="192"/>
        <v>-0.70455050503971117</v>
      </c>
      <c r="AK313">
        <f t="shared" si="193"/>
        <v>5.9221183550234573E-4</v>
      </c>
      <c r="AL313">
        <f t="shared" si="194"/>
        <v>0.96000107825352665</v>
      </c>
      <c r="AM313">
        <f t="shared" si="195"/>
        <v>0.52061152944078704</v>
      </c>
      <c r="AN313" s="68">
        <f t="shared" si="206"/>
        <v>-5.3237763180787487</v>
      </c>
      <c r="AO313" s="68">
        <f t="shared" si="206"/>
        <v>-5.3237763180787487</v>
      </c>
      <c r="AP313" s="68">
        <f t="shared" si="206"/>
        <v>-5.3237763180787487</v>
      </c>
      <c r="AQ313" s="68">
        <f t="shared" si="206"/>
        <v>-5.3237763180787487</v>
      </c>
      <c r="AR313" s="68">
        <f t="shared" si="206"/>
        <v>-5.3237763180787914</v>
      </c>
      <c r="AS313" s="68">
        <f t="shared" si="206"/>
        <v>-5.3237763181807232</v>
      </c>
      <c r="AT313" s="68">
        <f t="shared" si="206"/>
        <v>-5.3237765638247634</v>
      </c>
      <c r="AU313" s="68">
        <f t="shared" si="196"/>
        <v>-5.3243682843247173</v>
      </c>
    </row>
    <row r="314" spans="1:48" ht="12.95" customHeight="1">
      <c r="A314" s="95" t="s">
        <v>3012</v>
      </c>
      <c r="B314" s="29" t="s">
        <v>2053</v>
      </c>
      <c r="C314" s="95">
        <v>36427.438999999998</v>
      </c>
      <c r="D314" s="95" t="s">
        <v>2084</v>
      </c>
      <c r="E314" s="12">
        <f t="shared" si="181"/>
        <v>9172.9531459288355</v>
      </c>
      <c r="F314">
        <f t="shared" si="182"/>
        <v>9173</v>
      </c>
      <c r="G314">
        <f t="shared" si="204"/>
        <v>-6.3594000006560236E-2</v>
      </c>
      <c r="I314">
        <f t="shared" si="200"/>
        <v>-6.3594000006560236E-2</v>
      </c>
      <c r="O314">
        <f t="shared" ca="1" si="205"/>
        <v>-4.1147010803253739E-2</v>
      </c>
      <c r="P314">
        <f t="shared" si="183"/>
        <v>-3.5749475517273734E-2</v>
      </c>
      <c r="Q314" s="2">
        <f t="shared" si="198"/>
        <v>21408.938999999998</v>
      </c>
      <c r="S314" s="21">
        <f t="shared" si="201"/>
        <v>0.1</v>
      </c>
      <c r="Z314">
        <f t="shared" si="184"/>
        <v>9173</v>
      </c>
      <c r="AA314" s="68">
        <f t="shared" si="185"/>
        <v>-5.1314305310373738E-2</v>
      </c>
      <c r="AB314" s="68">
        <f t="shared" si="186"/>
        <v>-4.8029170213460232E-2</v>
      </c>
      <c r="AC314" s="68">
        <f t="shared" si="187"/>
        <v>-1.2279694696186496E-2</v>
      </c>
      <c r="AD314" s="68"/>
      <c r="AE314" s="68">
        <f t="shared" si="188"/>
        <v>1.5079090183155081E-5</v>
      </c>
      <c r="AF314">
        <f t="shared" si="189"/>
        <v>-2.7844524489286503E-2</v>
      </c>
      <c r="AG314" s="92"/>
      <c r="AH314">
        <f t="shared" si="190"/>
        <v>-1.5564829793100006E-2</v>
      </c>
      <c r="AI314">
        <f t="shared" si="191"/>
        <v>1.0004092933280291</v>
      </c>
      <c r="AJ314">
        <f t="shared" si="192"/>
        <v>-0.6981718528255012</v>
      </c>
      <c r="AK314">
        <f t="shared" si="193"/>
        <v>5.9589831690098644E-4</v>
      </c>
      <c r="AL314">
        <f t="shared" si="194"/>
        <v>0.96894984505627846</v>
      </c>
      <c r="AM314">
        <f t="shared" si="195"/>
        <v>0.52631195014292975</v>
      </c>
      <c r="AN314" s="68">
        <f t="shared" si="206"/>
        <v>-5.31483123857676</v>
      </c>
      <c r="AO314" s="68">
        <f t="shared" si="206"/>
        <v>-5.31483123857676</v>
      </c>
      <c r="AP314" s="68">
        <f t="shared" si="206"/>
        <v>-5.31483123857676</v>
      </c>
      <c r="AQ314" s="68">
        <f t="shared" si="206"/>
        <v>-5.31483123857676</v>
      </c>
      <c r="AR314" s="68">
        <f t="shared" si="206"/>
        <v>-5.3148312385768008</v>
      </c>
      <c r="AS314" s="68">
        <f t="shared" si="206"/>
        <v>-5.3148312386767609</v>
      </c>
      <c r="AT314" s="68">
        <f t="shared" si="206"/>
        <v>-5.3148314826911998</v>
      </c>
      <c r="AU314" s="68">
        <f t="shared" si="196"/>
        <v>-5.3154268929405912</v>
      </c>
    </row>
    <row r="315" spans="1:48" ht="12.95" customHeight="1">
      <c r="A315" s="95" t="s">
        <v>2974</v>
      </c>
      <c r="B315" s="29" t="s">
        <v>2053</v>
      </c>
      <c r="C315" s="95">
        <v>36427.442000000003</v>
      </c>
      <c r="D315" s="95" t="s">
        <v>2084</v>
      </c>
      <c r="E315" s="12">
        <f t="shared" si="181"/>
        <v>9172.9553562350538</v>
      </c>
      <c r="F315">
        <f t="shared" si="182"/>
        <v>9173</v>
      </c>
      <c r="G315">
        <f t="shared" si="204"/>
        <v>-6.0594000002311077E-2</v>
      </c>
      <c r="I315">
        <f t="shared" si="200"/>
        <v>-6.0594000002311077E-2</v>
      </c>
      <c r="O315">
        <f t="shared" ca="1" si="205"/>
        <v>-4.1147010803253739E-2</v>
      </c>
      <c r="P315">
        <f t="shared" si="183"/>
        <v>-3.5749475517273734E-2</v>
      </c>
      <c r="Q315" s="2">
        <f t="shared" si="198"/>
        <v>21408.942000000003</v>
      </c>
      <c r="S315" s="21">
        <f t="shared" si="201"/>
        <v>0.1</v>
      </c>
      <c r="Z315">
        <f t="shared" si="184"/>
        <v>9173</v>
      </c>
      <c r="AA315" s="68">
        <f t="shared" si="185"/>
        <v>-5.1314305310373738E-2</v>
      </c>
      <c r="AB315" s="68">
        <f t="shared" si="186"/>
        <v>-4.5029170209211072E-2</v>
      </c>
      <c r="AC315" s="68">
        <f t="shared" si="187"/>
        <v>-9.2796946919373371E-3</v>
      </c>
      <c r="AD315" s="68"/>
      <c r="AE315" s="68">
        <f t="shared" si="188"/>
        <v>8.6112733575570028E-6</v>
      </c>
      <c r="AF315">
        <f t="shared" si="189"/>
        <v>-2.4844524485037343E-2</v>
      </c>
      <c r="AG315" s="92"/>
      <c r="AH315">
        <f t="shared" si="190"/>
        <v>-1.5564829793100006E-2</v>
      </c>
      <c r="AI315">
        <f t="shared" si="191"/>
        <v>1.0004092933280291</v>
      </c>
      <c r="AJ315">
        <f t="shared" si="192"/>
        <v>-0.6981718528255012</v>
      </c>
      <c r="AK315">
        <f t="shared" si="193"/>
        <v>5.9589831690098644E-4</v>
      </c>
      <c r="AL315">
        <f t="shared" si="194"/>
        <v>0.96894984505627846</v>
      </c>
      <c r="AM315">
        <f t="shared" si="195"/>
        <v>0.52631195014292975</v>
      </c>
      <c r="AN315" s="68">
        <f t="shared" si="206"/>
        <v>-5.31483123857676</v>
      </c>
      <c r="AO315" s="68">
        <f t="shared" si="206"/>
        <v>-5.31483123857676</v>
      </c>
      <c r="AP315" s="68">
        <f t="shared" si="206"/>
        <v>-5.31483123857676</v>
      </c>
      <c r="AQ315" s="68">
        <f t="shared" si="206"/>
        <v>-5.31483123857676</v>
      </c>
      <c r="AR315" s="68">
        <f t="shared" si="206"/>
        <v>-5.3148312385768008</v>
      </c>
      <c r="AS315" s="68">
        <f t="shared" si="206"/>
        <v>-5.3148312386767609</v>
      </c>
      <c r="AT315" s="68">
        <f t="shared" si="206"/>
        <v>-5.3148314826911998</v>
      </c>
      <c r="AU315" s="68">
        <f t="shared" si="196"/>
        <v>-5.3154268929405912</v>
      </c>
    </row>
    <row r="316" spans="1:48" ht="12.95" customHeight="1">
      <c r="A316" s="134" t="s">
        <v>2157</v>
      </c>
      <c r="B316" s="113"/>
      <c r="C316" s="98">
        <v>36431.512999999999</v>
      </c>
      <c r="D316" s="134" t="s">
        <v>2084</v>
      </c>
      <c r="E316" s="12">
        <f t="shared" si="181"/>
        <v>9175.9547417699232</v>
      </c>
      <c r="F316">
        <f t="shared" si="182"/>
        <v>9176</v>
      </c>
      <c r="G316">
        <f t="shared" si="204"/>
        <v>-6.142800000088755E-2</v>
      </c>
      <c r="I316">
        <f t="shared" si="200"/>
        <v>-6.142800000088755E-2</v>
      </c>
      <c r="O316">
        <f t="shared" ca="1" si="205"/>
        <v>-4.1126388776823911E-2</v>
      </c>
      <c r="P316">
        <f t="shared" si="183"/>
        <v>-3.5739454554910059E-2</v>
      </c>
      <c r="Q316" s="2">
        <f t="shared" si="198"/>
        <v>21413.012999999999</v>
      </c>
      <c r="S316" s="21">
        <f t="shared" si="201"/>
        <v>0.1</v>
      </c>
      <c r="Z316">
        <f t="shared" si="184"/>
        <v>9176</v>
      </c>
      <c r="AA316" s="68">
        <f t="shared" si="185"/>
        <v>-5.1273698742902531E-2</v>
      </c>
      <c r="AB316" s="68">
        <f t="shared" si="186"/>
        <v>-4.5893755812895079E-2</v>
      </c>
      <c r="AC316" s="68">
        <f t="shared" si="187"/>
        <v>-1.015430125798502E-2</v>
      </c>
      <c r="AD316" s="68"/>
      <c r="AE316" s="68">
        <f t="shared" si="188"/>
        <v>1.0310983403791616E-5</v>
      </c>
      <c r="AF316">
        <f t="shared" si="189"/>
        <v>-2.5688545445977491E-2</v>
      </c>
      <c r="AG316" s="92"/>
      <c r="AH316">
        <f t="shared" si="190"/>
        <v>-1.5534244187992471E-2</v>
      </c>
      <c r="AI316">
        <f t="shared" si="191"/>
        <v>1.0004081498932311</v>
      </c>
      <c r="AJ316">
        <f t="shared" si="192"/>
        <v>-0.69679771623419506</v>
      </c>
      <c r="AK316">
        <f t="shared" si="193"/>
        <v>5.9668207372942704E-4</v>
      </c>
      <c r="AL316">
        <f t="shared" si="194"/>
        <v>0.97086742555090599</v>
      </c>
      <c r="AM316">
        <f t="shared" si="195"/>
        <v>0.52753694791882999</v>
      </c>
      <c r="AN316" s="68">
        <f t="shared" si="206"/>
        <v>-5.3129144420196273</v>
      </c>
      <c r="AO316" s="68">
        <f t="shared" si="206"/>
        <v>-5.3129144420196273</v>
      </c>
      <c r="AP316" s="68">
        <f t="shared" si="206"/>
        <v>-5.3129144420196273</v>
      </c>
      <c r="AQ316" s="68">
        <f t="shared" si="206"/>
        <v>-5.3129144420196273</v>
      </c>
      <c r="AR316" s="68">
        <f t="shared" si="206"/>
        <v>-5.3129144420196672</v>
      </c>
      <c r="AS316" s="68">
        <f t="shared" si="206"/>
        <v>-5.3129144421192018</v>
      </c>
      <c r="AT316" s="68">
        <f t="shared" si="206"/>
        <v>-5.312914685774266</v>
      </c>
      <c r="AU316" s="68">
        <f t="shared" si="196"/>
        <v>-5.313510880501136</v>
      </c>
      <c r="AV316" s="68"/>
    </row>
    <row r="317" spans="1:48" ht="12.95" customHeight="1">
      <c r="A317" s="95" t="s">
        <v>2974</v>
      </c>
      <c r="B317" s="29" t="s">
        <v>2053</v>
      </c>
      <c r="C317" s="95">
        <v>36435.582999999999</v>
      </c>
      <c r="D317" s="95" t="s">
        <v>2084</v>
      </c>
      <c r="E317" s="12">
        <f t="shared" si="181"/>
        <v>9178.9533905360568</v>
      </c>
      <c r="F317">
        <f t="shared" si="182"/>
        <v>9179</v>
      </c>
      <c r="G317">
        <f t="shared" si="204"/>
        <v>-6.3262000003305729E-2</v>
      </c>
      <c r="I317">
        <f t="shared" si="200"/>
        <v>-6.3262000003305729E-2</v>
      </c>
      <c r="O317">
        <f t="shared" ca="1" si="205"/>
        <v>-4.1105766750394082E-2</v>
      </c>
      <c r="P317">
        <f t="shared" si="183"/>
        <v>-3.5729420633567391E-2</v>
      </c>
      <c r="Q317" s="2">
        <f t="shared" si="198"/>
        <v>21417.082999999999</v>
      </c>
      <c r="S317" s="21">
        <f t="shared" si="201"/>
        <v>0.1</v>
      </c>
      <c r="Z317">
        <f t="shared" si="184"/>
        <v>9179</v>
      </c>
      <c r="AA317" s="68">
        <f t="shared" si="185"/>
        <v>-5.1233022177041891E-2</v>
      </c>
      <c r="AB317" s="68">
        <f t="shared" si="186"/>
        <v>-4.7758398459831229E-2</v>
      </c>
      <c r="AC317" s="68">
        <f t="shared" si="187"/>
        <v>-1.2028977826263837E-2</v>
      </c>
      <c r="AD317" s="68"/>
      <c r="AE317" s="68">
        <f t="shared" si="188"/>
        <v>1.4469630754474709E-5</v>
      </c>
      <c r="AF317">
        <f t="shared" si="189"/>
        <v>-2.7532579369738339E-2</v>
      </c>
      <c r="AG317" s="92"/>
      <c r="AH317">
        <f t="shared" si="190"/>
        <v>-1.5503601543474502E-2</v>
      </c>
      <c r="AI317">
        <f t="shared" si="191"/>
        <v>1.00040700496024</v>
      </c>
      <c r="AJ317">
        <f t="shared" si="192"/>
        <v>-0.69542102059040234</v>
      </c>
      <c r="AK317">
        <f t="shared" si="193"/>
        <v>5.9746363470470504E-4</v>
      </c>
      <c r="AL317">
        <f t="shared" si="194"/>
        <v>0.97278500165920034</v>
      </c>
      <c r="AM317">
        <f t="shared" si="195"/>
        <v>0.52876318271694489</v>
      </c>
      <c r="AN317" s="68">
        <f t="shared" si="206"/>
        <v>-5.3109976476547649</v>
      </c>
      <c r="AO317" s="68">
        <f t="shared" si="206"/>
        <v>-5.3109976476547649</v>
      </c>
      <c r="AP317" s="68">
        <f t="shared" si="206"/>
        <v>-5.3109976476547649</v>
      </c>
      <c r="AQ317" s="68">
        <f t="shared" si="206"/>
        <v>-5.3109976476547649</v>
      </c>
      <c r="AR317" s="68">
        <f t="shared" si="206"/>
        <v>-5.3109976476548058</v>
      </c>
      <c r="AS317" s="68">
        <f t="shared" si="206"/>
        <v>-5.3109976477539131</v>
      </c>
      <c r="AT317" s="68">
        <f t="shared" si="206"/>
        <v>-5.3109978910460232</v>
      </c>
      <c r="AU317" s="68">
        <f t="shared" si="196"/>
        <v>-5.3115948680616798</v>
      </c>
    </row>
    <row r="318" spans="1:48" ht="12.95" customHeight="1">
      <c r="A318" s="95" t="s">
        <v>2974</v>
      </c>
      <c r="B318" s="29" t="s">
        <v>2053</v>
      </c>
      <c r="C318" s="95">
        <v>36454.584000000003</v>
      </c>
      <c r="D318" s="95" t="s">
        <v>2084</v>
      </c>
      <c r="E318" s="12">
        <f t="shared" si="181"/>
        <v>9192.9527333383448</v>
      </c>
      <c r="F318">
        <f t="shared" si="182"/>
        <v>9193</v>
      </c>
      <c r="G318">
        <f t="shared" si="204"/>
        <v>-6.4153999999689404E-2</v>
      </c>
      <c r="I318">
        <f t="shared" si="200"/>
        <v>-6.4153999999689404E-2</v>
      </c>
      <c r="O318">
        <f t="shared" ca="1" si="205"/>
        <v>-4.1009530627054883E-2</v>
      </c>
      <c r="P318">
        <f t="shared" si="183"/>
        <v>-3.5682424320801785E-2</v>
      </c>
      <c r="Q318" s="2">
        <f t="shared" si="198"/>
        <v>21436.084000000003</v>
      </c>
      <c r="S318" s="21">
        <f t="shared" si="201"/>
        <v>0.1</v>
      </c>
      <c r="Z318">
        <f t="shared" si="184"/>
        <v>9193</v>
      </c>
      <c r="AA318" s="68">
        <f t="shared" si="185"/>
        <v>-5.1042275989507627E-2</v>
      </c>
      <c r="AB318" s="68">
        <f t="shared" si="186"/>
        <v>-4.8794148330983562E-2</v>
      </c>
      <c r="AC318" s="68">
        <f t="shared" si="187"/>
        <v>-1.3111724010181776E-2</v>
      </c>
      <c r="AD318" s="68"/>
      <c r="AE318" s="68">
        <f t="shared" si="188"/>
        <v>1.7191730651917731E-5</v>
      </c>
      <c r="AF318">
        <f t="shared" si="189"/>
        <v>-2.8471575678887619E-2</v>
      </c>
      <c r="AG318" s="92"/>
      <c r="AH318">
        <f t="shared" si="190"/>
        <v>-1.5359851668705843E-2</v>
      </c>
      <c r="AI318">
        <f t="shared" si="191"/>
        <v>1.0004016422544271</v>
      </c>
      <c r="AJ318">
        <f t="shared" si="192"/>
        <v>-0.68896275419014397</v>
      </c>
      <c r="AK318">
        <f t="shared" si="193"/>
        <v>6.0108180134925871E-4</v>
      </c>
      <c r="AL318">
        <f t="shared" si="194"/>
        <v>0.9817336319995299</v>
      </c>
      <c r="AM318">
        <f t="shared" si="195"/>
        <v>0.5345020896254904</v>
      </c>
      <c r="AN318" s="68">
        <f t="shared" si="206"/>
        <v>-5.3020526363561329</v>
      </c>
      <c r="AO318" s="68">
        <f t="shared" si="206"/>
        <v>-5.3020526363561329</v>
      </c>
      <c r="AP318" s="68">
        <f t="shared" si="206"/>
        <v>-5.3020526363561329</v>
      </c>
      <c r="AQ318" s="68">
        <f t="shared" si="206"/>
        <v>-5.3020526363561329</v>
      </c>
      <c r="AR318" s="68">
        <f t="shared" si="206"/>
        <v>-5.302052636356172</v>
      </c>
      <c r="AS318" s="68">
        <f t="shared" si="206"/>
        <v>-5.3020526364532765</v>
      </c>
      <c r="AT318" s="68">
        <f t="shared" si="206"/>
        <v>-5.3020528780044307</v>
      </c>
      <c r="AU318" s="68">
        <f t="shared" si="196"/>
        <v>-5.3026534766775537</v>
      </c>
    </row>
    <row r="319" spans="1:48" ht="12.95" customHeight="1">
      <c r="A319" s="95" t="s">
        <v>3012</v>
      </c>
      <c r="B319" s="29" t="s">
        <v>2053</v>
      </c>
      <c r="C319" s="95">
        <v>36461.375999999997</v>
      </c>
      <c r="D319" s="95" t="s">
        <v>2084</v>
      </c>
      <c r="E319" s="12">
        <f t="shared" si="181"/>
        <v>9197.9568666109644</v>
      </c>
      <c r="F319">
        <f t="shared" si="182"/>
        <v>9198</v>
      </c>
      <c r="G319">
        <f t="shared" si="204"/>
        <v>-5.8544000006804708E-2</v>
      </c>
      <c r="I319">
        <f t="shared" si="200"/>
        <v>-5.8544000006804708E-2</v>
      </c>
      <c r="O319">
        <f t="shared" ca="1" si="205"/>
        <v>-4.0975160583005169E-2</v>
      </c>
      <c r="P319">
        <f t="shared" si="183"/>
        <v>-3.5665571528774226E-2</v>
      </c>
      <c r="Q319" s="2">
        <f t="shared" si="198"/>
        <v>21442.875999999997</v>
      </c>
      <c r="S319" s="21">
        <f t="shared" si="201"/>
        <v>0.1</v>
      </c>
      <c r="Z319">
        <f t="shared" si="184"/>
        <v>9198</v>
      </c>
      <c r="AA319" s="68">
        <f t="shared" si="185"/>
        <v>-5.0973785704313157E-2</v>
      </c>
      <c r="AB319" s="68">
        <f t="shared" si="186"/>
        <v>-4.3235785831265777E-2</v>
      </c>
      <c r="AC319" s="68">
        <f t="shared" si="187"/>
        <v>-7.5702143024915479E-3</v>
      </c>
      <c r="AD319" s="68"/>
      <c r="AE319" s="68">
        <f t="shared" si="188"/>
        <v>5.7308144585647651E-6</v>
      </c>
      <c r="AF319">
        <f t="shared" si="189"/>
        <v>-2.2878428478030483E-2</v>
      </c>
      <c r="AG319" s="92"/>
      <c r="AH319">
        <f t="shared" si="190"/>
        <v>-1.5308214175538935E-2</v>
      </c>
      <c r="AI319">
        <f t="shared" si="191"/>
        <v>1.0003997191995198</v>
      </c>
      <c r="AJ319">
        <f t="shared" si="192"/>
        <v>-0.68664285004228698</v>
      </c>
      <c r="AK319">
        <f t="shared" si="193"/>
        <v>6.023623444322367E-4</v>
      </c>
      <c r="AL319">
        <f t="shared" si="194"/>
        <v>0.98492954811635358</v>
      </c>
      <c r="AM319">
        <f t="shared" si="195"/>
        <v>0.53655833030049749</v>
      </c>
      <c r="AN319" s="68">
        <f t="shared" si="206"/>
        <v>-5.2988580011042909</v>
      </c>
      <c r="AO319" s="68">
        <f t="shared" si="206"/>
        <v>-5.2988580011042909</v>
      </c>
      <c r="AP319" s="68">
        <f t="shared" si="206"/>
        <v>-5.2988580011042909</v>
      </c>
      <c r="AQ319" s="68">
        <f t="shared" si="206"/>
        <v>-5.2988580011042909</v>
      </c>
      <c r="AR319" s="68">
        <f t="shared" si="206"/>
        <v>-5.29885800110433</v>
      </c>
      <c r="AS319" s="68">
        <f t="shared" si="206"/>
        <v>-5.2988580012007134</v>
      </c>
      <c r="AT319" s="68">
        <f t="shared" si="206"/>
        <v>-5.2988582421113399</v>
      </c>
      <c r="AU319" s="68">
        <f t="shared" si="196"/>
        <v>-5.2994601226117943</v>
      </c>
    </row>
    <row r="320" spans="1:48" ht="12.95" customHeight="1">
      <c r="A320" s="95" t="s">
        <v>3030</v>
      </c>
      <c r="B320" s="29" t="s">
        <v>2053</v>
      </c>
      <c r="C320" s="95">
        <v>36461.375999999997</v>
      </c>
      <c r="D320" s="95" t="s">
        <v>2084</v>
      </c>
      <c r="E320" s="12">
        <f t="shared" si="181"/>
        <v>9197.9568666109644</v>
      </c>
      <c r="F320">
        <f t="shared" si="182"/>
        <v>9198</v>
      </c>
      <c r="G320">
        <f t="shared" si="204"/>
        <v>-5.8544000006804708E-2</v>
      </c>
      <c r="I320">
        <f t="shared" si="200"/>
        <v>-5.8544000006804708E-2</v>
      </c>
      <c r="O320">
        <f t="shared" ca="1" si="205"/>
        <v>-4.0975160583005169E-2</v>
      </c>
      <c r="P320">
        <f t="shared" si="183"/>
        <v>-3.5665571528774226E-2</v>
      </c>
      <c r="Q320" s="2">
        <f t="shared" si="198"/>
        <v>21442.875999999997</v>
      </c>
      <c r="S320" s="21">
        <f t="shared" si="201"/>
        <v>0.1</v>
      </c>
      <c r="Z320">
        <f t="shared" si="184"/>
        <v>9198</v>
      </c>
      <c r="AA320" s="68">
        <f t="shared" si="185"/>
        <v>-5.0973785704313157E-2</v>
      </c>
      <c r="AB320" s="68">
        <f t="shared" si="186"/>
        <v>-4.3235785831265777E-2</v>
      </c>
      <c r="AC320" s="68">
        <f t="shared" si="187"/>
        <v>-7.5702143024915479E-3</v>
      </c>
      <c r="AD320" s="68"/>
      <c r="AE320" s="68">
        <f t="shared" si="188"/>
        <v>5.7308144585647651E-6</v>
      </c>
      <c r="AF320">
        <f t="shared" si="189"/>
        <v>-2.2878428478030483E-2</v>
      </c>
      <c r="AG320" s="92"/>
      <c r="AH320">
        <f t="shared" si="190"/>
        <v>-1.5308214175538935E-2</v>
      </c>
      <c r="AI320">
        <f t="shared" si="191"/>
        <v>1.0003997191995198</v>
      </c>
      <c r="AJ320">
        <f t="shared" si="192"/>
        <v>-0.68664285004228698</v>
      </c>
      <c r="AK320">
        <f t="shared" si="193"/>
        <v>6.023623444322367E-4</v>
      </c>
      <c r="AL320">
        <f t="shared" si="194"/>
        <v>0.98492954811635358</v>
      </c>
      <c r="AM320">
        <f t="shared" si="195"/>
        <v>0.53655833030049749</v>
      </c>
      <c r="AN320" s="68">
        <f t="shared" si="206"/>
        <v>-5.2988580011042909</v>
      </c>
      <c r="AO320" s="68">
        <f t="shared" si="206"/>
        <v>-5.2988580011042909</v>
      </c>
      <c r="AP320" s="68">
        <f t="shared" si="206"/>
        <v>-5.2988580011042909</v>
      </c>
      <c r="AQ320" s="68">
        <f t="shared" si="206"/>
        <v>-5.2988580011042909</v>
      </c>
      <c r="AR320" s="68">
        <f t="shared" si="206"/>
        <v>-5.29885800110433</v>
      </c>
      <c r="AS320" s="68">
        <f t="shared" si="206"/>
        <v>-5.2988580012007134</v>
      </c>
      <c r="AT320" s="68">
        <f t="shared" si="206"/>
        <v>-5.2988582421113399</v>
      </c>
      <c r="AU320" s="68">
        <f t="shared" si="196"/>
        <v>-5.2994601226117943</v>
      </c>
    </row>
    <row r="321" spans="1:48" ht="12.95" customHeight="1">
      <c r="A321" s="134" t="s">
        <v>2157</v>
      </c>
      <c r="B321" s="113"/>
      <c r="C321" s="98">
        <v>36476.305</v>
      </c>
      <c r="D321" s="134" t="s">
        <v>2084</v>
      </c>
      <c r="E321" s="12">
        <f t="shared" si="181"/>
        <v>9208.9560871096419</v>
      </c>
      <c r="F321">
        <f t="shared" si="182"/>
        <v>9209</v>
      </c>
      <c r="G321">
        <f t="shared" si="204"/>
        <v>-5.9602000001177657E-2</v>
      </c>
      <c r="I321">
        <f t="shared" si="200"/>
        <v>-5.9602000001177657E-2</v>
      </c>
      <c r="O321">
        <f t="shared" ca="1" si="205"/>
        <v>-4.0899546486095797E-2</v>
      </c>
      <c r="P321">
        <f t="shared" si="183"/>
        <v>-3.5628368676296922E-2</v>
      </c>
      <c r="Q321" s="2">
        <f t="shared" si="198"/>
        <v>21457.805</v>
      </c>
      <c r="S321" s="21">
        <f t="shared" si="201"/>
        <v>0.1</v>
      </c>
      <c r="Z321">
        <f t="shared" si="184"/>
        <v>9209</v>
      </c>
      <c r="AA321" s="68">
        <f t="shared" si="185"/>
        <v>-5.0822431531659676E-2</v>
      </c>
      <c r="AB321" s="68">
        <f t="shared" si="186"/>
        <v>-4.4407937145814903E-2</v>
      </c>
      <c r="AC321" s="68">
        <f t="shared" si="187"/>
        <v>-8.7795684695179798E-3</v>
      </c>
      <c r="AD321" s="68"/>
      <c r="AE321" s="68">
        <f t="shared" si="188"/>
        <v>7.7080822510954319E-6</v>
      </c>
      <c r="AF321">
        <f t="shared" si="189"/>
        <v>-2.3973631324880736E-2</v>
      </c>
      <c r="AG321" s="92"/>
      <c r="AH321">
        <f t="shared" si="190"/>
        <v>-1.5194062855362756E-2</v>
      </c>
      <c r="AI321">
        <f t="shared" si="191"/>
        <v>1.0003954741616286</v>
      </c>
      <c r="AJ321">
        <f t="shared" si="192"/>
        <v>-0.68151443934534772</v>
      </c>
      <c r="AK321">
        <f t="shared" si="193"/>
        <v>6.0515784712644142E-4</v>
      </c>
      <c r="AL321">
        <f t="shared" si="194"/>
        <v>0.99196052024105164</v>
      </c>
      <c r="AM321">
        <f t="shared" si="195"/>
        <v>0.54109448172968355</v>
      </c>
      <c r="AN321" s="68">
        <f t="shared" ref="AN321:AT330" si="207">$AU321+$AB$7*SIN(AO321)</f>
        <v>-5.29182982520775</v>
      </c>
      <c r="AO321" s="68">
        <f t="shared" si="207"/>
        <v>-5.29182982520775</v>
      </c>
      <c r="AP321" s="68">
        <f t="shared" si="207"/>
        <v>-5.29182982520775</v>
      </c>
      <c r="AQ321" s="68">
        <f t="shared" si="207"/>
        <v>-5.29182982520775</v>
      </c>
      <c r="AR321" s="68">
        <f t="shared" si="207"/>
        <v>-5.2918298252077873</v>
      </c>
      <c r="AS321" s="68">
        <f t="shared" si="207"/>
        <v>-5.2918298253025782</v>
      </c>
      <c r="AT321" s="68">
        <f t="shared" si="207"/>
        <v>-5.2918300647694769</v>
      </c>
      <c r="AU321" s="68">
        <f t="shared" si="196"/>
        <v>-5.2924347436671235</v>
      </c>
    </row>
    <row r="322" spans="1:48" ht="12.95" customHeight="1">
      <c r="A322" s="134" t="s">
        <v>2157</v>
      </c>
      <c r="B322" s="113"/>
      <c r="C322" s="98">
        <v>36476.305999999997</v>
      </c>
      <c r="D322" s="134" t="s">
        <v>2084</v>
      </c>
      <c r="E322" s="12">
        <f t="shared" si="181"/>
        <v>9208.9568238783777</v>
      </c>
      <c r="F322">
        <f t="shared" si="182"/>
        <v>9209</v>
      </c>
      <c r="G322">
        <f t="shared" si="204"/>
        <v>-5.8602000004611909E-2</v>
      </c>
      <c r="I322">
        <f t="shared" ref="I322:I329" si="208">$G322</f>
        <v>-5.8602000004611909E-2</v>
      </c>
      <c r="O322">
        <f t="shared" ca="1" si="205"/>
        <v>-4.0899546486095797E-2</v>
      </c>
      <c r="P322">
        <f t="shared" si="183"/>
        <v>-3.5628368676296922E-2</v>
      </c>
      <c r="Q322" s="2">
        <f t="shared" si="198"/>
        <v>21457.805999999997</v>
      </c>
      <c r="S322" s="21">
        <f t="shared" ref="S322:S329" si="209">S$15</f>
        <v>0.1</v>
      </c>
      <c r="Z322">
        <f t="shared" si="184"/>
        <v>9209</v>
      </c>
      <c r="AA322" s="68">
        <f t="shared" si="185"/>
        <v>-5.0822431531659676E-2</v>
      </c>
      <c r="AB322" s="68">
        <f t="shared" si="186"/>
        <v>-4.3407937149249155E-2</v>
      </c>
      <c r="AC322" s="68">
        <f t="shared" si="187"/>
        <v>-7.7795684729522318E-3</v>
      </c>
      <c r="AD322" s="68"/>
      <c r="AE322" s="68">
        <f t="shared" si="188"/>
        <v>6.0521685625352354E-6</v>
      </c>
      <c r="AF322">
        <f t="shared" si="189"/>
        <v>-2.2973631328314988E-2</v>
      </c>
      <c r="AG322" s="92"/>
      <c r="AH322">
        <f t="shared" si="190"/>
        <v>-1.5194062855362756E-2</v>
      </c>
      <c r="AI322">
        <f t="shared" si="191"/>
        <v>1.0003954741616286</v>
      </c>
      <c r="AJ322">
        <f t="shared" si="192"/>
        <v>-0.68151443934534772</v>
      </c>
      <c r="AK322">
        <f t="shared" si="193"/>
        <v>6.0515784712644142E-4</v>
      </c>
      <c r="AL322">
        <f t="shared" si="194"/>
        <v>0.99196052024105164</v>
      </c>
      <c r="AM322">
        <f t="shared" si="195"/>
        <v>0.54109448172968355</v>
      </c>
      <c r="AN322" s="68">
        <f t="shared" si="207"/>
        <v>-5.29182982520775</v>
      </c>
      <c r="AO322" s="68">
        <f t="shared" si="207"/>
        <v>-5.29182982520775</v>
      </c>
      <c r="AP322" s="68">
        <f t="shared" si="207"/>
        <v>-5.29182982520775</v>
      </c>
      <c r="AQ322" s="68">
        <f t="shared" si="207"/>
        <v>-5.29182982520775</v>
      </c>
      <c r="AR322" s="68">
        <f t="shared" si="207"/>
        <v>-5.2918298252077873</v>
      </c>
      <c r="AS322" s="68">
        <f t="shared" si="207"/>
        <v>-5.2918298253025782</v>
      </c>
      <c r="AT322" s="68">
        <f t="shared" si="207"/>
        <v>-5.2918300647694769</v>
      </c>
      <c r="AU322" s="68">
        <f t="shared" si="196"/>
        <v>-5.2924347436671235</v>
      </c>
    </row>
    <row r="323" spans="1:48" ht="12.95" customHeight="1">
      <c r="A323" s="95" t="s">
        <v>3012</v>
      </c>
      <c r="B323" s="29" t="s">
        <v>2053</v>
      </c>
      <c r="C323" s="95">
        <v>36484.446000000004</v>
      </c>
      <c r="D323" s="95" t="s">
        <v>2084</v>
      </c>
      <c r="E323" s="12">
        <f t="shared" si="181"/>
        <v>9214.9541214106484</v>
      </c>
      <c r="F323">
        <f t="shared" si="182"/>
        <v>9215</v>
      </c>
      <c r="G323">
        <f t="shared" si="204"/>
        <v>-6.2269999994896352E-2</v>
      </c>
      <c r="I323">
        <f t="shared" si="208"/>
        <v>-6.2269999994896352E-2</v>
      </c>
      <c r="O323">
        <f t="shared" ca="1" si="205"/>
        <v>-4.0858302433236141E-2</v>
      </c>
      <c r="P323">
        <f t="shared" si="183"/>
        <v>-3.5608002777095089E-2</v>
      </c>
      <c r="Q323" s="2">
        <f t="shared" si="198"/>
        <v>21465.946000000004</v>
      </c>
      <c r="S323" s="21">
        <f t="shared" si="209"/>
        <v>0.1</v>
      </c>
      <c r="Z323">
        <f t="shared" si="184"/>
        <v>9215</v>
      </c>
      <c r="AA323" s="68">
        <f t="shared" si="185"/>
        <v>-5.0739484788987863E-2</v>
      </c>
      <c r="AB323" s="68">
        <f t="shared" si="186"/>
        <v>-4.7138517983003579E-2</v>
      </c>
      <c r="AC323" s="68">
        <f t="shared" si="187"/>
        <v>-1.153051520590849E-2</v>
      </c>
      <c r="AD323" s="68"/>
      <c r="AE323" s="68">
        <f t="shared" si="188"/>
        <v>1.3295278091368693E-5</v>
      </c>
      <c r="AF323">
        <f t="shared" si="189"/>
        <v>-2.6661997217801263E-2</v>
      </c>
      <c r="AG323" s="92"/>
      <c r="AH323">
        <f t="shared" si="190"/>
        <v>-1.5131482011892773E-2</v>
      </c>
      <c r="AI323">
        <f t="shared" si="191"/>
        <v>1.0003931504481682</v>
      </c>
      <c r="AJ323">
        <f t="shared" si="192"/>
        <v>-0.67870292664598819</v>
      </c>
      <c r="AK323">
        <f t="shared" si="193"/>
        <v>6.0667005658740871E-4</v>
      </c>
      <c r="AL323">
        <f t="shared" si="194"/>
        <v>0.99579557075498526</v>
      </c>
      <c r="AM323">
        <f t="shared" si="195"/>
        <v>0.54357600401613337</v>
      </c>
      <c r="AN323" s="68">
        <f t="shared" si="207"/>
        <v>-5.2879962873089612</v>
      </c>
      <c r="AO323" s="68">
        <f t="shared" si="207"/>
        <v>-5.2879962873089612</v>
      </c>
      <c r="AP323" s="68">
        <f t="shared" si="207"/>
        <v>-5.2879962873089612</v>
      </c>
      <c r="AQ323" s="68">
        <f t="shared" si="207"/>
        <v>-5.2879962873089612</v>
      </c>
      <c r="AR323" s="68">
        <f t="shared" si="207"/>
        <v>-5.2879962873089985</v>
      </c>
      <c r="AS323" s="68">
        <f t="shared" si="207"/>
        <v>-5.2879962874029154</v>
      </c>
      <c r="AT323" s="68">
        <f t="shared" si="207"/>
        <v>-5.2879965260623729</v>
      </c>
      <c r="AU323" s="68">
        <f t="shared" si="196"/>
        <v>-5.288602718788213</v>
      </c>
    </row>
    <row r="324" spans="1:48" ht="12.95" customHeight="1">
      <c r="A324" s="95" t="s">
        <v>3012</v>
      </c>
      <c r="B324" s="29" t="s">
        <v>2053</v>
      </c>
      <c r="C324" s="95">
        <v>36488.519</v>
      </c>
      <c r="D324" s="95" t="s">
        <v>2084</v>
      </c>
      <c r="E324" s="12">
        <f t="shared" si="181"/>
        <v>9217.9549804829967</v>
      </c>
      <c r="F324">
        <f t="shared" si="182"/>
        <v>9218</v>
      </c>
      <c r="G324">
        <f t="shared" si="204"/>
        <v>-6.110400000034133E-2</v>
      </c>
      <c r="I324">
        <f t="shared" si="208"/>
        <v>-6.110400000034133E-2</v>
      </c>
      <c r="O324">
        <f t="shared" ca="1" si="205"/>
        <v>-4.0837680406806312E-2</v>
      </c>
      <c r="P324">
        <f t="shared" si="183"/>
        <v>-3.5597800389025706E-2</v>
      </c>
      <c r="Q324" s="2">
        <f t="shared" si="198"/>
        <v>21470.019</v>
      </c>
      <c r="S324" s="21">
        <f t="shared" si="209"/>
        <v>0.1</v>
      </c>
      <c r="Z324">
        <f t="shared" si="184"/>
        <v>9218</v>
      </c>
      <c r="AA324" s="68">
        <f t="shared" si="185"/>
        <v>-5.0697908586757268E-2</v>
      </c>
      <c r="AB324" s="68">
        <f t="shared" si="186"/>
        <v>-4.6003891802609768E-2</v>
      </c>
      <c r="AC324" s="68">
        <f t="shared" si="187"/>
        <v>-1.0406091413584062E-2</v>
      </c>
      <c r="AD324" s="68"/>
      <c r="AE324" s="68">
        <f t="shared" si="188"/>
        <v>1.0828673850786795E-5</v>
      </c>
      <c r="AF324">
        <f t="shared" si="189"/>
        <v>-2.5506199611315623E-2</v>
      </c>
      <c r="AG324" s="92"/>
      <c r="AH324">
        <f t="shared" si="190"/>
        <v>-1.5100108197731561E-2</v>
      </c>
      <c r="AI324">
        <f t="shared" si="191"/>
        <v>1.0003919864249986</v>
      </c>
      <c r="AJ324">
        <f t="shared" si="192"/>
        <v>-0.67729342934278502</v>
      </c>
      <c r="AK324">
        <f t="shared" si="193"/>
        <v>6.0742281408535884E-4</v>
      </c>
      <c r="AL324">
        <f t="shared" si="194"/>
        <v>0.99771308932538227</v>
      </c>
      <c r="AM324">
        <f t="shared" si="195"/>
        <v>0.54481870060125059</v>
      </c>
      <c r="AN324" s="68">
        <f t="shared" si="207"/>
        <v>-5.2860795217015353</v>
      </c>
      <c r="AO324" s="68">
        <f t="shared" si="207"/>
        <v>-5.2860795217015353</v>
      </c>
      <c r="AP324" s="68">
        <f t="shared" si="207"/>
        <v>-5.2860795217015353</v>
      </c>
      <c r="AQ324" s="68">
        <f t="shared" si="207"/>
        <v>-5.2860795217015353</v>
      </c>
      <c r="AR324" s="68">
        <f t="shared" si="207"/>
        <v>-5.2860795217015717</v>
      </c>
      <c r="AS324" s="68">
        <f t="shared" si="207"/>
        <v>-5.2860795217950507</v>
      </c>
      <c r="AT324" s="68">
        <f t="shared" si="207"/>
        <v>-5.2860797600455269</v>
      </c>
      <c r="AU324" s="68">
        <f t="shared" si="196"/>
        <v>-5.2866867063487568</v>
      </c>
    </row>
    <row r="325" spans="1:48" ht="12.95" customHeight="1">
      <c r="A325" s="95" t="s">
        <v>3012</v>
      </c>
      <c r="B325" s="29" t="s">
        <v>2053</v>
      </c>
      <c r="C325" s="95">
        <v>36495.303999999996</v>
      </c>
      <c r="D325" s="95" t="s">
        <v>2084</v>
      </c>
      <c r="E325" s="12">
        <f t="shared" si="181"/>
        <v>9222.9539563744456</v>
      </c>
      <c r="F325">
        <f t="shared" si="182"/>
        <v>9223</v>
      </c>
      <c r="G325">
        <f t="shared" si="204"/>
        <v>-6.2494000005244743E-2</v>
      </c>
      <c r="I325">
        <f t="shared" si="208"/>
        <v>-6.2494000005244743E-2</v>
      </c>
      <c r="O325">
        <f t="shared" ca="1" si="205"/>
        <v>-4.0803310362756598E-2</v>
      </c>
      <c r="P325">
        <f t="shared" si="183"/>
        <v>-3.5580767611179009E-2</v>
      </c>
      <c r="Q325" s="2">
        <f t="shared" si="198"/>
        <v>21476.803999999996</v>
      </c>
      <c r="S325" s="21">
        <f t="shared" si="209"/>
        <v>0.1</v>
      </c>
      <c r="Z325">
        <f t="shared" si="184"/>
        <v>9223</v>
      </c>
      <c r="AA325" s="68">
        <f t="shared" si="185"/>
        <v>-5.0628462973528271E-2</v>
      </c>
      <c r="AB325" s="68">
        <f t="shared" si="186"/>
        <v>-4.7446304642895482E-2</v>
      </c>
      <c r="AC325" s="68">
        <f t="shared" si="187"/>
        <v>-1.1865537031716469E-2</v>
      </c>
      <c r="AD325" s="68"/>
      <c r="AE325" s="68">
        <f t="shared" si="188"/>
        <v>1.4079096905103496E-5</v>
      </c>
      <c r="AF325">
        <f t="shared" si="189"/>
        <v>-2.6913232394065734E-2</v>
      </c>
      <c r="AG325" s="92"/>
      <c r="AH325">
        <f t="shared" si="190"/>
        <v>-1.5047695362349265E-2</v>
      </c>
      <c r="AI325">
        <f t="shared" si="191"/>
        <v>1.000390043191683</v>
      </c>
      <c r="AJ325">
        <f t="shared" si="192"/>
        <v>-0.67493874300393908</v>
      </c>
      <c r="AK325">
        <f t="shared" si="193"/>
        <v>6.0867244152857096E-4</v>
      </c>
      <c r="AL325">
        <f t="shared" si="194"/>
        <v>1.0009089436842669</v>
      </c>
      <c r="AM325">
        <f t="shared" si="195"/>
        <v>0.54689274376419028</v>
      </c>
      <c r="AN325" s="68">
        <f t="shared" si="207"/>
        <v>-5.2828849173164363</v>
      </c>
      <c r="AO325" s="68">
        <f t="shared" si="207"/>
        <v>-5.2828849173164363</v>
      </c>
      <c r="AP325" s="68">
        <f t="shared" si="207"/>
        <v>-5.2828849173164363</v>
      </c>
      <c r="AQ325" s="68">
        <f t="shared" si="207"/>
        <v>-5.2828849173164363</v>
      </c>
      <c r="AR325" s="68">
        <f t="shared" si="207"/>
        <v>-5.2828849173164727</v>
      </c>
      <c r="AS325" s="68">
        <f t="shared" si="207"/>
        <v>-5.2828849174092198</v>
      </c>
      <c r="AT325" s="68">
        <f t="shared" si="207"/>
        <v>-5.2828851549702831</v>
      </c>
      <c r="AU325" s="68">
        <f t="shared" si="196"/>
        <v>-5.2834933522829974</v>
      </c>
    </row>
    <row r="326" spans="1:48" ht="12.95" customHeight="1">
      <c r="A326" s="95" t="s">
        <v>3012</v>
      </c>
      <c r="B326" s="29" t="s">
        <v>2053</v>
      </c>
      <c r="C326" s="95">
        <v>36518.377</v>
      </c>
      <c r="D326" s="95" t="s">
        <v>2084</v>
      </c>
      <c r="E326" s="12">
        <f t="shared" si="181"/>
        <v>9239.9534214803443</v>
      </c>
      <c r="F326">
        <f t="shared" si="182"/>
        <v>9240</v>
      </c>
      <c r="G326">
        <f t="shared" si="204"/>
        <v>-6.3220000003639143E-2</v>
      </c>
      <c r="I326">
        <f t="shared" si="208"/>
        <v>-6.3220000003639143E-2</v>
      </c>
      <c r="O326">
        <f t="shared" ca="1" si="205"/>
        <v>-4.068645221298757E-2</v>
      </c>
      <c r="P326">
        <f t="shared" si="183"/>
        <v>-3.5522586907714808E-2</v>
      </c>
      <c r="Q326" s="2">
        <f t="shared" si="198"/>
        <v>21499.877</v>
      </c>
      <c r="S326" s="21">
        <f t="shared" si="209"/>
        <v>0.1</v>
      </c>
      <c r="Z326">
        <f t="shared" si="184"/>
        <v>9240</v>
      </c>
      <c r="AA326" s="68">
        <f t="shared" si="185"/>
        <v>-5.0390933918758214E-2</v>
      </c>
      <c r="AB326" s="68">
        <f t="shared" si="186"/>
        <v>-4.8351652992595737E-2</v>
      </c>
      <c r="AC326" s="68">
        <f t="shared" si="187"/>
        <v>-1.2829066084880929E-2</v>
      </c>
      <c r="AD326" s="68"/>
      <c r="AE326" s="68">
        <f t="shared" si="188"/>
        <v>1.645849366102421E-5</v>
      </c>
      <c r="AF326">
        <f t="shared" si="189"/>
        <v>-2.7697413095924335E-2</v>
      </c>
      <c r="AG326" s="92"/>
      <c r="AH326">
        <f t="shared" si="190"/>
        <v>-1.4868347011043406E-2</v>
      </c>
      <c r="AI326">
        <f t="shared" si="191"/>
        <v>1.0003834065765187</v>
      </c>
      <c r="AJ326">
        <f t="shared" si="192"/>
        <v>-0.66688146015660055</v>
      </c>
      <c r="AK326">
        <f t="shared" si="193"/>
        <v>6.1287456264459889E-4</v>
      </c>
      <c r="AL326">
        <f t="shared" si="194"/>
        <v>1.0117747553886141</v>
      </c>
      <c r="AM326">
        <f t="shared" si="195"/>
        <v>0.55397168924821627</v>
      </c>
      <c r="AN326" s="68">
        <f t="shared" si="207"/>
        <v>-5.2720233089469382</v>
      </c>
      <c r="AO326" s="68">
        <f t="shared" si="207"/>
        <v>-5.2720233089469382</v>
      </c>
      <c r="AP326" s="68">
        <f t="shared" si="207"/>
        <v>-5.2720233089469382</v>
      </c>
      <c r="AQ326" s="68">
        <f t="shared" si="207"/>
        <v>-5.272023308946939</v>
      </c>
      <c r="AR326" s="68">
        <f t="shared" si="207"/>
        <v>-5.2720233089469737</v>
      </c>
      <c r="AS326" s="68">
        <f t="shared" si="207"/>
        <v>-5.2720233090372179</v>
      </c>
      <c r="AT326" s="68">
        <f t="shared" si="207"/>
        <v>-5.2720235441819403</v>
      </c>
      <c r="AU326" s="68">
        <f t="shared" si="196"/>
        <v>-5.2726359484594161</v>
      </c>
    </row>
    <row r="327" spans="1:48" ht="12.95" customHeight="1">
      <c r="A327" s="95" t="s">
        <v>3012</v>
      </c>
      <c r="B327" s="29" t="s">
        <v>2053</v>
      </c>
      <c r="C327" s="95">
        <v>36529.235000000001</v>
      </c>
      <c r="D327" s="95" t="s">
        <v>2084</v>
      </c>
      <c r="E327" s="12">
        <f t="shared" si="181"/>
        <v>9247.953256444147</v>
      </c>
      <c r="F327">
        <f t="shared" si="182"/>
        <v>9248</v>
      </c>
      <c r="G327">
        <f t="shared" si="204"/>
        <v>-6.3443999999435619E-2</v>
      </c>
      <c r="I327">
        <f t="shared" si="208"/>
        <v>-6.3443999999435619E-2</v>
      </c>
      <c r="O327">
        <f t="shared" ca="1" si="205"/>
        <v>-4.0631460142508027E-2</v>
      </c>
      <c r="P327">
        <f t="shared" si="183"/>
        <v>-3.5495063764488112E-2</v>
      </c>
      <c r="Q327" s="2">
        <f t="shared" si="198"/>
        <v>21510.735000000001</v>
      </c>
      <c r="S327" s="21">
        <f t="shared" si="209"/>
        <v>0.1</v>
      </c>
      <c r="Z327">
        <f t="shared" si="184"/>
        <v>9248</v>
      </c>
      <c r="AA327" s="68">
        <f t="shared" si="185"/>
        <v>-5.0278403723777176E-2</v>
      </c>
      <c r="AB327" s="68">
        <f t="shared" si="186"/>
        <v>-4.8660660040146554E-2</v>
      </c>
      <c r="AC327" s="68">
        <f t="shared" si="187"/>
        <v>-1.316559627565844E-2</v>
      </c>
      <c r="AD327" s="68"/>
      <c r="AE327" s="68">
        <f t="shared" si="188"/>
        <v>1.7333292529363148E-5</v>
      </c>
      <c r="AF327">
        <f t="shared" si="189"/>
        <v>-2.7948936234947507E-2</v>
      </c>
      <c r="AG327" s="92"/>
      <c r="AH327">
        <f t="shared" si="190"/>
        <v>-1.4783339959289066E-2</v>
      </c>
      <c r="AI327">
        <f t="shared" si="191"/>
        <v>1.0003802677829439</v>
      </c>
      <c r="AJ327">
        <f t="shared" si="192"/>
        <v>-0.66306253262536274</v>
      </c>
      <c r="AK327">
        <f t="shared" si="193"/>
        <v>6.1482700470090283E-4</v>
      </c>
      <c r="AL327">
        <f t="shared" si="194"/>
        <v>1.0168880285478739</v>
      </c>
      <c r="AM327">
        <f t="shared" si="195"/>
        <v>0.55731766451430242</v>
      </c>
      <c r="AN327" s="68">
        <f t="shared" si="207"/>
        <v>-5.2669119888201275</v>
      </c>
      <c r="AO327" s="68">
        <f t="shared" si="207"/>
        <v>-5.2669119888201275</v>
      </c>
      <c r="AP327" s="68">
        <f t="shared" si="207"/>
        <v>-5.2669119888201275</v>
      </c>
      <c r="AQ327" s="68">
        <f t="shared" si="207"/>
        <v>-5.2669119888201275</v>
      </c>
      <c r="AR327" s="68">
        <f t="shared" si="207"/>
        <v>-5.2669119888201612</v>
      </c>
      <c r="AS327" s="68">
        <f t="shared" si="207"/>
        <v>-5.2669119889092206</v>
      </c>
      <c r="AT327" s="68">
        <f t="shared" si="207"/>
        <v>-5.26691222287839</v>
      </c>
      <c r="AU327" s="68">
        <f t="shared" si="196"/>
        <v>-5.2675265819542005</v>
      </c>
    </row>
    <row r="328" spans="1:48" ht="12.95" customHeight="1">
      <c r="A328" s="95" t="s">
        <v>3012</v>
      </c>
      <c r="B328" s="29" t="s">
        <v>2053</v>
      </c>
      <c r="C328" s="95">
        <v>36544.167999999998</v>
      </c>
      <c r="D328" s="95" t="s">
        <v>2084</v>
      </c>
      <c r="E328" s="12">
        <f t="shared" si="181"/>
        <v>9258.9554240177749</v>
      </c>
      <c r="F328">
        <f t="shared" si="182"/>
        <v>9259</v>
      </c>
      <c r="G328">
        <f t="shared" si="204"/>
        <v>-6.0502000000269618E-2</v>
      </c>
      <c r="I328">
        <f t="shared" si="208"/>
        <v>-6.0502000000269618E-2</v>
      </c>
      <c r="O328">
        <f t="shared" ca="1" si="205"/>
        <v>-4.0555846045598656E-2</v>
      </c>
      <c r="P328">
        <f t="shared" si="183"/>
        <v>-3.5457068974406598E-2</v>
      </c>
      <c r="Q328" s="2">
        <f t="shared" si="198"/>
        <v>21525.667999999998</v>
      </c>
      <c r="S328" s="21">
        <f t="shared" si="209"/>
        <v>0.1</v>
      </c>
      <c r="Z328">
        <f t="shared" si="184"/>
        <v>9259</v>
      </c>
      <c r="AA328" s="68">
        <f t="shared" si="185"/>
        <v>-5.0122894503387992E-2</v>
      </c>
      <c r="AB328" s="68">
        <f t="shared" si="186"/>
        <v>-4.5836174471288224E-2</v>
      </c>
      <c r="AC328" s="68">
        <f t="shared" si="187"/>
        <v>-1.0379105496881627E-2</v>
      </c>
      <c r="AD328" s="68"/>
      <c r="AE328" s="68">
        <f t="shared" si="188"/>
        <v>1.0772583091539839E-5</v>
      </c>
      <c r="AF328">
        <f t="shared" si="189"/>
        <v>-2.504493102586302E-2</v>
      </c>
      <c r="AG328" s="92"/>
      <c r="AH328">
        <f t="shared" si="190"/>
        <v>-1.4665825528981392E-2</v>
      </c>
      <c r="AI328">
        <f t="shared" si="191"/>
        <v>1.0003759357570872</v>
      </c>
      <c r="AJ328">
        <f t="shared" si="192"/>
        <v>-0.65778326065780701</v>
      </c>
      <c r="AK328">
        <f t="shared" si="193"/>
        <v>6.1748533504679356E-4</v>
      </c>
      <c r="AL328">
        <f t="shared" si="194"/>
        <v>1.0239187266467162</v>
      </c>
      <c r="AM328">
        <f t="shared" si="195"/>
        <v>0.56193395454592943</v>
      </c>
      <c r="AN328" s="68">
        <f t="shared" si="207"/>
        <v>-5.2598839498833589</v>
      </c>
      <c r="AO328" s="68">
        <f t="shared" si="207"/>
        <v>-5.2598839498833589</v>
      </c>
      <c r="AP328" s="68">
        <f t="shared" si="207"/>
        <v>-5.2598839498833589</v>
      </c>
      <c r="AQ328" s="68">
        <f t="shared" si="207"/>
        <v>-5.2598839498833589</v>
      </c>
      <c r="AR328" s="68">
        <f t="shared" si="207"/>
        <v>-5.2598839498833918</v>
      </c>
      <c r="AS328" s="68">
        <f t="shared" si="207"/>
        <v>-5.2598839499708152</v>
      </c>
      <c r="AT328" s="68">
        <f t="shared" si="207"/>
        <v>-5.2598841822837157</v>
      </c>
      <c r="AU328" s="68">
        <f t="shared" si="196"/>
        <v>-5.2605012030095306</v>
      </c>
    </row>
    <row r="329" spans="1:48" ht="12.95" customHeight="1">
      <c r="A329" s="95" t="s">
        <v>3012</v>
      </c>
      <c r="B329" s="29" t="s">
        <v>2053</v>
      </c>
      <c r="C329" s="95">
        <v>36548.237000000001</v>
      </c>
      <c r="D329" s="95" t="s">
        <v>2084</v>
      </c>
      <c r="E329" s="12">
        <f t="shared" si="181"/>
        <v>9261.9533360151727</v>
      </c>
      <c r="F329">
        <f t="shared" si="182"/>
        <v>9262</v>
      </c>
      <c r="G329">
        <f t="shared" si="204"/>
        <v>-6.3335999999253545E-2</v>
      </c>
      <c r="I329">
        <f t="shared" si="208"/>
        <v>-6.3335999999253545E-2</v>
      </c>
      <c r="O329">
        <f t="shared" ca="1" si="205"/>
        <v>-4.0535224019168828E-2</v>
      </c>
      <c r="P329">
        <f t="shared" si="183"/>
        <v>-3.5446676521312205E-2</v>
      </c>
      <c r="Q329" s="2">
        <f t="shared" si="198"/>
        <v>21529.737000000001</v>
      </c>
      <c r="S329" s="21">
        <f t="shared" si="209"/>
        <v>0.1</v>
      </c>
      <c r="Z329">
        <f t="shared" si="184"/>
        <v>9262</v>
      </c>
      <c r="AA329" s="68">
        <f t="shared" si="185"/>
        <v>-5.0080326783226048E-2</v>
      </c>
      <c r="AB329" s="68">
        <f t="shared" si="186"/>
        <v>-4.8702349737339695E-2</v>
      </c>
      <c r="AC329" s="68">
        <f t="shared" si="187"/>
        <v>-1.3255673216027494E-2</v>
      </c>
      <c r="AD329" s="68"/>
      <c r="AE329" s="68">
        <f t="shared" si="188"/>
        <v>1.7571287241010879E-5</v>
      </c>
      <c r="AF329">
        <f t="shared" si="189"/>
        <v>-2.788932347794134E-2</v>
      </c>
      <c r="AG329" s="92"/>
      <c r="AH329">
        <f t="shared" si="190"/>
        <v>-1.4633650261913846E-2</v>
      </c>
      <c r="AI329">
        <f t="shared" si="191"/>
        <v>1.0003747510679026</v>
      </c>
      <c r="AJ329">
        <f t="shared" si="192"/>
        <v>-0.65633781315272477</v>
      </c>
      <c r="AK329">
        <f t="shared" si="193"/>
        <v>6.1820503844630813E-4</v>
      </c>
      <c r="AL329">
        <f t="shared" si="194"/>
        <v>1.025836179184977</v>
      </c>
      <c r="AM329">
        <f t="shared" si="195"/>
        <v>0.56319609794275849</v>
      </c>
      <c r="AN329" s="68">
        <f t="shared" si="207"/>
        <v>-5.2579672172793206</v>
      </c>
      <c r="AO329" s="68">
        <f t="shared" si="207"/>
        <v>-5.2579672172793206</v>
      </c>
      <c r="AP329" s="68">
        <f t="shared" si="207"/>
        <v>-5.2579672172793206</v>
      </c>
      <c r="AQ329" s="68">
        <f t="shared" si="207"/>
        <v>-5.2579672172793206</v>
      </c>
      <c r="AR329" s="68">
        <f t="shared" si="207"/>
        <v>-5.2579672172793535</v>
      </c>
      <c r="AS329" s="68">
        <f t="shared" si="207"/>
        <v>-5.2579672173663292</v>
      </c>
      <c r="AT329" s="68">
        <f t="shared" si="207"/>
        <v>-5.2579674492195432</v>
      </c>
      <c r="AU329" s="68">
        <f t="shared" si="196"/>
        <v>-5.2585851905700745</v>
      </c>
    </row>
    <row r="330" spans="1:48" ht="12.95" customHeight="1">
      <c r="A330" s="14" t="s">
        <v>2083</v>
      </c>
      <c r="B330" s="50"/>
      <c r="C330" s="49">
        <v>36609.325899999996</v>
      </c>
      <c r="D330" s="49" t="s">
        <v>1923</v>
      </c>
      <c r="E330">
        <f t="shared" si="181"/>
        <v>9306.9617278111018</v>
      </c>
      <c r="F330">
        <f t="shared" si="182"/>
        <v>9307</v>
      </c>
      <c r="G330">
        <f t="shared" si="204"/>
        <v>-5.1946000006864779E-2</v>
      </c>
      <c r="H330">
        <f>$G330</f>
        <v>-5.1946000006864779E-2</v>
      </c>
      <c r="P330">
        <f t="shared" si="183"/>
        <v>-3.5289234647419003E-2</v>
      </c>
      <c r="Q330" s="2">
        <f t="shared" si="198"/>
        <v>21590.825899999996</v>
      </c>
      <c r="S330" s="114">
        <f>S$14</f>
        <v>0.2</v>
      </c>
      <c r="Z330">
        <f t="shared" si="184"/>
        <v>9307</v>
      </c>
      <c r="AA330" s="68">
        <f t="shared" si="185"/>
        <v>-4.9433875840938196E-2</v>
      </c>
      <c r="AB330" s="68">
        <f t="shared" si="186"/>
        <v>-3.7801358813345592E-2</v>
      </c>
      <c r="AC330" s="68">
        <f t="shared" si="187"/>
        <v>-2.512124165926586E-3</v>
      </c>
      <c r="AD330" s="68"/>
      <c r="AE330" s="68">
        <f t="shared" si="188"/>
        <v>1.2621535650064658E-6</v>
      </c>
      <c r="AF330">
        <f t="shared" si="189"/>
        <v>-1.6656765359445776E-2</v>
      </c>
      <c r="AG330" s="92"/>
      <c r="AH330">
        <f t="shared" si="190"/>
        <v>-1.414464119351919E-2</v>
      </c>
      <c r="AI330">
        <f t="shared" si="191"/>
        <v>1.0003568181877174</v>
      </c>
      <c r="AJ330">
        <f t="shared" si="192"/>
        <v>-0.63436994858185258</v>
      </c>
      <c r="AK330">
        <f t="shared" si="193"/>
        <v>6.2872618314233953E-4</v>
      </c>
      <c r="AL330">
        <f t="shared" si="194"/>
        <v>1.0545974190534384</v>
      </c>
      <c r="AM330">
        <f t="shared" si="195"/>
        <v>0.58229409778533381</v>
      </c>
      <c r="AN330" s="68">
        <f t="shared" si="207"/>
        <v>-5.2292165022202468</v>
      </c>
      <c r="AO330" s="68">
        <f t="shared" si="207"/>
        <v>-5.2292165022202468</v>
      </c>
      <c r="AP330" s="68">
        <f t="shared" si="207"/>
        <v>-5.2292165022202468</v>
      </c>
      <c r="AQ330" s="68">
        <f t="shared" si="207"/>
        <v>-5.2292165022202468</v>
      </c>
      <c r="AR330" s="68">
        <f t="shared" si="207"/>
        <v>-5.2292165022202761</v>
      </c>
      <c r="AS330" s="68">
        <f t="shared" si="207"/>
        <v>-5.2292165023004893</v>
      </c>
      <c r="AT330" s="68">
        <f t="shared" si="207"/>
        <v>-5.2292167268535801</v>
      </c>
      <c r="AU330" s="68">
        <f t="shared" si="196"/>
        <v>-5.22984500397824</v>
      </c>
      <c r="AV330" s="68"/>
    </row>
    <row r="331" spans="1:48" ht="12.95" customHeight="1">
      <c r="A331" s="14" t="s">
        <v>2083</v>
      </c>
      <c r="B331" s="50"/>
      <c r="C331" s="49">
        <v>36822.414799999999</v>
      </c>
      <c r="D331" s="49" t="s">
        <v>1923</v>
      </c>
      <c r="E331">
        <f t="shared" si="181"/>
        <v>9463.9589678754073</v>
      </c>
      <c r="F331">
        <f t="shared" si="182"/>
        <v>9464</v>
      </c>
      <c r="G331">
        <f t="shared" si="204"/>
        <v>-5.5692000001727138E-2</v>
      </c>
      <c r="H331">
        <f>$G331</f>
        <v>-5.5692000001727138E-2</v>
      </c>
      <c r="P331">
        <f t="shared" si="183"/>
        <v>-3.4717105161874595E-2</v>
      </c>
      <c r="Q331" s="2">
        <f t="shared" si="198"/>
        <v>21803.914799999999</v>
      </c>
      <c r="S331" s="114">
        <f>S$14</f>
        <v>0.2</v>
      </c>
      <c r="Z331">
        <f t="shared" si="184"/>
        <v>9464</v>
      </c>
      <c r="AA331" s="68">
        <f t="shared" si="185"/>
        <v>-4.7066886177078819E-2</v>
      </c>
      <c r="AB331" s="68">
        <f t="shared" si="186"/>
        <v>-4.3342218986522914E-2</v>
      </c>
      <c r="AC331" s="68">
        <f t="shared" si="187"/>
        <v>-8.6251138246483203E-3</v>
      </c>
      <c r="AD331" s="68"/>
      <c r="AE331" s="68">
        <f t="shared" si="188"/>
        <v>1.4878517697627909E-5</v>
      </c>
      <c r="AF331">
        <f t="shared" si="189"/>
        <v>-2.0974894839852543E-2</v>
      </c>
      <c r="AG331" s="92"/>
      <c r="AH331">
        <f t="shared" si="190"/>
        <v>-1.2349781015204222E-2</v>
      </c>
      <c r="AI331">
        <f t="shared" si="191"/>
        <v>1.0002920451713975</v>
      </c>
      <c r="AJ331">
        <f t="shared" si="192"/>
        <v>-0.55374636755026097</v>
      </c>
      <c r="AK331">
        <f t="shared" si="193"/>
        <v>6.613058674455756E-4</v>
      </c>
      <c r="AL331">
        <f t="shared" si="194"/>
        <v>1.1549339428643222</v>
      </c>
      <c r="AM331">
        <f t="shared" si="195"/>
        <v>0.65155411905075966</v>
      </c>
      <c r="AN331" s="68">
        <f t="shared" ref="AN331:AT340" si="210">$AU331+$AB$7*SIN(AO331)</f>
        <v>-5.1289125736935031</v>
      </c>
      <c r="AO331" s="68">
        <f t="shared" si="210"/>
        <v>-5.1289125736935031</v>
      </c>
      <c r="AP331" s="68">
        <f t="shared" si="210"/>
        <v>-5.1289125736935031</v>
      </c>
      <c r="AQ331" s="68">
        <f t="shared" si="210"/>
        <v>-5.1289125736935031</v>
      </c>
      <c r="AR331" s="68">
        <f t="shared" si="210"/>
        <v>-5.1289125736935199</v>
      </c>
      <c r="AS331" s="68">
        <f t="shared" si="210"/>
        <v>-5.1289125737501013</v>
      </c>
      <c r="AT331" s="68">
        <f t="shared" si="210"/>
        <v>-5.1289127672017507</v>
      </c>
      <c r="AU331" s="68">
        <f t="shared" si="196"/>
        <v>-5.1295736863133961</v>
      </c>
    </row>
    <row r="332" spans="1:48" ht="12.95" customHeight="1">
      <c r="A332" s="14" t="s">
        <v>2083</v>
      </c>
      <c r="B332" s="50"/>
      <c r="C332" s="49">
        <v>36830.559000000001</v>
      </c>
      <c r="D332" s="49" t="s">
        <v>1923</v>
      </c>
      <c r="E332">
        <f t="shared" si="181"/>
        <v>9469.959359836379</v>
      </c>
      <c r="F332">
        <f t="shared" si="182"/>
        <v>9470</v>
      </c>
      <c r="G332">
        <f t="shared" si="204"/>
        <v>-5.5159999996249098E-2</v>
      </c>
      <c r="H332">
        <f>$G332</f>
        <v>-5.5159999996249098E-2</v>
      </c>
      <c r="P332">
        <f t="shared" si="183"/>
        <v>-3.469453623624652E-2</v>
      </c>
      <c r="Q332" s="2">
        <f t="shared" si="198"/>
        <v>21812.059000000001</v>
      </c>
      <c r="S332" s="114">
        <f>S$14</f>
        <v>0.2</v>
      </c>
      <c r="Z332">
        <f t="shared" si="184"/>
        <v>9470</v>
      </c>
      <c r="AA332" s="68">
        <f t="shared" si="185"/>
        <v>-4.6973144383490512E-2</v>
      </c>
      <c r="AB332" s="68">
        <f t="shared" si="186"/>
        <v>-4.2881391849005107E-2</v>
      </c>
      <c r="AC332" s="68">
        <f t="shared" si="187"/>
        <v>-8.1868556127585833E-3</v>
      </c>
      <c r="AD332" s="68"/>
      <c r="AE332" s="68">
        <f t="shared" si="188"/>
        <v>1.3404920964831355E-5</v>
      </c>
      <c r="AF332">
        <f t="shared" si="189"/>
        <v>-2.0465463760002578E-2</v>
      </c>
      <c r="AG332" s="92"/>
      <c r="AH332">
        <f t="shared" si="190"/>
        <v>-1.2278608147243995E-2</v>
      </c>
      <c r="AI332">
        <f t="shared" si="191"/>
        <v>1.0002895074143821</v>
      </c>
      <c r="AJ332">
        <f t="shared" si="192"/>
        <v>-0.55054957535130233</v>
      </c>
      <c r="AK332">
        <f t="shared" si="193"/>
        <v>6.6242077977098622E-4</v>
      </c>
      <c r="AL332">
        <f t="shared" si="194"/>
        <v>1.1587681995997001</v>
      </c>
      <c r="AM332">
        <f t="shared" si="195"/>
        <v>0.65428853100284956</v>
      </c>
      <c r="AN332" s="68">
        <f t="shared" si="210"/>
        <v>-5.1250794325479827</v>
      </c>
      <c r="AO332" s="68">
        <f t="shared" si="210"/>
        <v>-5.1250794325479827</v>
      </c>
      <c r="AP332" s="68">
        <f t="shared" si="210"/>
        <v>-5.1250794325479827</v>
      </c>
      <c r="AQ332" s="68">
        <f t="shared" si="210"/>
        <v>-5.1250794325479827</v>
      </c>
      <c r="AR332" s="68">
        <f t="shared" si="210"/>
        <v>-5.1250794325479996</v>
      </c>
      <c r="AS332" s="68">
        <f t="shared" si="210"/>
        <v>-5.1250794326036981</v>
      </c>
      <c r="AT332" s="68">
        <f t="shared" si="210"/>
        <v>-5.1250796247038535</v>
      </c>
      <c r="AU332" s="68">
        <f t="shared" si="196"/>
        <v>-5.1257416614344855</v>
      </c>
    </row>
    <row r="333" spans="1:48" ht="12.95" customHeight="1">
      <c r="A333" s="95" t="s">
        <v>3070</v>
      </c>
      <c r="B333" s="29" t="s">
        <v>2053</v>
      </c>
      <c r="C333" s="95">
        <v>36833.267800000001</v>
      </c>
      <c r="D333" s="95" t="s">
        <v>2084</v>
      </c>
      <c r="E333" s="12">
        <f t="shared" si="181"/>
        <v>9471.95511899552</v>
      </c>
      <c r="F333">
        <f t="shared" si="182"/>
        <v>9472</v>
      </c>
      <c r="G333">
        <f t="shared" si="204"/>
        <v>-6.0916000002180226E-2</v>
      </c>
      <c r="H333" s="10">
        <f>G333</f>
        <v>-6.0916000002180226E-2</v>
      </c>
      <c r="O333">
        <f ca="1">+C$11+C$12*F333</f>
        <v>-3.9091682169080863E-2</v>
      </c>
      <c r="P333">
        <f t="shared" si="183"/>
        <v>-3.4687001741944737E-2</v>
      </c>
      <c r="Q333" s="2">
        <f t="shared" si="198"/>
        <v>21814.767800000001</v>
      </c>
      <c r="S333" s="114">
        <f>S$14</f>
        <v>0.2</v>
      </c>
      <c r="Z333">
        <f t="shared" si="184"/>
        <v>9472</v>
      </c>
      <c r="AA333" s="68">
        <f t="shared" si="185"/>
        <v>-4.6941845497488435E-2</v>
      </c>
      <c r="AB333" s="68">
        <f t="shared" si="186"/>
        <v>-4.8661156246636528E-2</v>
      </c>
      <c r="AC333" s="68">
        <f t="shared" si="187"/>
        <v>-1.3974154504691787E-2</v>
      </c>
      <c r="AD333" s="68"/>
      <c r="AE333" s="68">
        <f t="shared" si="188"/>
        <v>3.9055398824199575E-5</v>
      </c>
      <c r="AF333">
        <f t="shared" si="189"/>
        <v>-2.6228998260235489E-2</v>
      </c>
      <c r="AG333" s="92"/>
      <c r="AH333">
        <f t="shared" si="190"/>
        <v>-1.2254843755543702E-2</v>
      </c>
      <c r="AI333">
        <f t="shared" si="191"/>
        <v>1.0002886605505783</v>
      </c>
      <c r="AJ333">
        <f t="shared" si="192"/>
        <v>-0.54948218059494003</v>
      </c>
      <c r="AK333">
        <f t="shared" si="193"/>
        <v>6.627902526398535E-4</v>
      </c>
      <c r="AL333">
        <f t="shared" si="194"/>
        <v>1.1600462808527781</v>
      </c>
      <c r="AM333">
        <f t="shared" si="195"/>
        <v>0.65520152261776876</v>
      </c>
      <c r="AN333" s="68">
        <f t="shared" si="210"/>
        <v>-5.1238017209948721</v>
      </c>
      <c r="AO333" s="68">
        <f t="shared" si="210"/>
        <v>-5.1238017209948721</v>
      </c>
      <c r="AP333" s="68">
        <f t="shared" si="210"/>
        <v>-5.1238017209948721</v>
      </c>
      <c r="AQ333" s="68">
        <f t="shared" si="210"/>
        <v>-5.1238017209948721</v>
      </c>
      <c r="AR333" s="68">
        <f t="shared" si="210"/>
        <v>-5.1238017209948881</v>
      </c>
      <c r="AS333" s="68">
        <f t="shared" si="210"/>
        <v>-5.1238017210502935</v>
      </c>
      <c r="AT333" s="68">
        <f t="shared" si="210"/>
        <v>-5.1238019126974388</v>
      </c>
      <c r="AU333" s="68">
        <f t="shared" si="196"/>
        <v>-5.1244643198081814</v>
      </c>
    </row>
    <row r="334" spans="1:48" ht="12.95" customHeight="1">
      <c r="A334" s="134" t="s">
        <v>2157</v>
      </c>
      <c r="B334" s="113"/>
      <c r="C334" s="98">
        <v>36841.415999999997</v>
      </c>
      <c r="D334" s="134" t="s">
        <v>2084</v>
      </c>
      <c r="E334" s="12">
        <f t="shared" si="181"/>
        <v>9477.9584580314404</v>
      </c>
      <c r="F334">
        <f t="shared" si="182"/>
        <v>9478</v>
      </c>
      <c r="G334">
        <f t="shared" si="204"/>
        <v>-5.6384000003163237E-2</v>
      </c>
      <c r="I334">
        <f>$G334</f>
        <v>-5.6384000003163237E-2</v>
      </c>
      <c r="O334">
        <f ca="1">+C$11+C$12*F334</f>
        <v>-3.9050438116221206E-2</v>
      </c>
      <c r="P334">
        <f t="shared" si="183"/>
        <v>-3.466436370176211E-2</v>
      </c>
      <c r="Q334" s="2">
        <f t="shared" si="198"/>
        <v>21822.915999999997</v>
      </c>
      <c r="S334" s="21">
        <f>S$15</f>
        <v>0.1</v>
      </c>
      <c r="Z334">
        <f t="shared" si="184"/>
        <v>9478</v>
      </c>
      <c r="AA334" s="68">
        <f t="shared" si="185"/>
        <v>-4.6847794519083226E-2</v>
      </c>
      <c r="AB334" s="68">
        <f t="shared" si="186"/>
        <v>-4.4200569185842122E-2</v>
      </c>
      <c r="AC334" s="68">
        <f t="shared" si="187"/>
        <v>-9.5362054840800112E-3</v>
      </c>
      <c r="AD334" s="68"/>
      <c r="AE334" s="68">
        <f t="shared" si="188"/>
        <v>9.0939215034597687E-6</v>
      </c>
      <c r="AF334">
        <f t="shared" si="189"/>
        <v>-2.1719636301401127E-2</v>
      </c>
      <c r="AG334" s="92"/>
      <c r="AH334">
        <f t="shared" si="190"/>
        <v>-1.2183430817321116E-2</v>
      </c>
      <c r="AI334">
        <f t="shared" si="191"/>
        <v>1.000286117144183</v>
      </c>
      <c r="AJ334">
        <f t="shared" si="192"/>
        <v>-0.54627462874376786</v>
      </c>
      <c r="AK334">
        <f t="shared" si="193"/>
        <v>6.6389216915033319E-4</v>
      </c>
      <c r="AL334">
        <f t="shared" si="194"/>
        <v>1.1638805116190483</v>
      </c>
      <c r="AM334">
        <f t="shared" si="195"/>
        <v>0.65794508415453257</v>
      </c>
      <c r="AN334" s="68">
        <f t="shared" si="210"/>
        <v>-5.1199685928301495</v>
      </c>
      <c r="AO334" s="68">
        <f t="shared" si="210"/>
        <v>-5.1199685928301495</v>
      </c>
      <c r="AP334" s="68">
        <f t="shared" si="210"/>
        <v>-5.1199685928301495</v>
      </c>
      <c r="AQ334" s="68">
        <f t="shared" si="210"/>
        <v>-5.1199685928301495</v>
      </c>
      <c r="AR334" s="68">
        <f t="shared" si="210"/>
        <v>-5.1199685928301646</v>
      </c>
      <c r="AS334" s="68">
        <f t="shared" si="210"/>
        <v>-5.1199685928846908</v>
      </c>
      <c r="AT334" s="68">
        <f t="shared" si="210"/>
        <v>-5.1199687831653096</v>
      </c>
      <c r="AU334" s="68">
        <f t="shared" si="196"/>
        <v>-5.12063229492927</v>
      </c>
    </row>
    <row r="335" spans="1:48" ht="12.95" customHeight="1">
      <c r="A335" s="95" t="s">
        <v>2927</v>
      </c>
      <c r="B335" s="29" t="s">
        <v>2053</v>
      </c>
      <c r="C335" s="95">
        <v>36845.478999999999</v>
      </c>
      <c r="D335" s="95" t="s">
        <v>2084</v>
      </c>
      <c r="E335" s="12">
        <f t="shared" si="181"/>
        <v>9480.9519494164051</v>
      </c>
      <c r="F335">
        <f t="shared" si="182"/>
        <v>9481</v>
      </c>
      <c r="G335">
        <f t="shared" si="204"/>
        <v>-6.5218000003369525E-2</v>
      </c>
      <c r="I335" s="10">
        <f>G335</f>
        <v>-6.5218000003369525E-2</v>
      </c>
      <c r="O335">
        <f ca="1">+C$11+C$12*F335</f>
        <v>-3.9029816089791378E-2</v>
      </c>
      <c r="P335">
        <f t="shared" si="183"/>
        <v>-3.4653025243202337E-2</v>
      </c>
      <c r="Q335" s="2">
        <f t="shared" si="198"/>
        <v>21826.978999999999</v>
      </c>
      <c r="S335" s="21">
        <f>S$15</f>
        <v>0.1</v>
      </c>
      <c r="Z335">
        <f t="shared" si="184"/>
        <v>9481</v>
      </c>
      <c r="AA335" s="68">
        <f t="shared" si="185"/>
        <v>-4.6800682465519605E-2</v>
      </c>
      <c r="AB335" s="68">
        <f t="shared" si="186"/>
        <v>-5.3070342781052257E-2</v>
      </c>
      <c r="AC335" s="68">
        <f t="shared" si="187"/>
        <v>-1.841731753784992E-2</v>
      </c>
      <c r="AD335" s="68"/>
      <c r="AE335" s="68">
        <f t="shared" si="188"/>
        <v>3.3919758528999423E-5</v>
      </c>
      <c r="AF335">
        <f t="shared" si="189"/>
        <v>-3.0564974760167188E-2</v>
      </c>
      <c r="AG335" s="92"/>
      <c r="AH335">
        <f t="shared" si="190"/>
        <v>-1.2147657222317266E-2</v>
      </c>
      <c r="AI335">
        <f t="shared" si="191"/>
        <v>1.000284843866146</v>
      </c>
      <c r="AJ335">
        <f t="shared" si="192"/>
        <v>-0.54466784439512905</v>
      </c>
      <c r="AK335">
        <f t="shared" si="193"/>
        <v>6.6443946629743812E-4</v>
      </c>
      <c r="AL335">
        <f t="shared" si="194"/>
        <v>1.1657976196862563</v>
      </c>
      <c r="AM335">
        <f t="shared" si="195"/>
        <v>0.659319455509496</v>
      </c>
      <c r="AN335" s="68">
        <f t="shared" si="210"/>
        <v>-5.1180520324047025</v>
      </c>
      <c r="AO335" s="68">
        <f t="shared" si="210"/>
        <v>-5.1180520324047025</v>
      </c>
      <c r="AP335" s="68">
        <f t="shared" si="210"/>
        <v>-5.1180520324047025</v>
      </c>
      <c r="AQ335" s="68">
        <f t="shared" si="210"/>
        <v>-5.1180520324047025</v>
      </c>
      <c r="AR335" s="68">
        <f t="shared" si="210"/>
        <v>-5.1180520324047185</v>
      </c>
      <c r="AS335" s="68">
        <f t="shared" si="210"/>
        <v>-5.1180520324588068</v>
      </c>
      <c r="AT335" s="68">
        <f t="shared" si="210"/>
        <v>-5.118052222051964</v>
      </c>
      <c r="AU335" s="68">
        <f t="shared" si="196"/>
        <v>-5.1187162824898147</v>
      </c>
    </row>
    <row r="336" spans="1:48" ht="12.95" customHeight="1">
      <c r="A336" s="95" t="s">
        <v>3070</v>
      </c>
      <c r="B336" s="29" t="s">
        <v>2053</v>
      </c>
      <c r="C336" s="95">
        <v>36894.350400000003</v>
      </c>
      <c r="D336" s="95" t="s">
        <v>2084</v>
      </c>
      <c r="E336" s="12">
        <f t="shared" si="181"/>
        <v>9516.9588691484005</v>
      </c>
      <c r="F336">
        <f t="shared" si="182"/>
        <v>9517</v>
      </c>
      <c r="G336">
        <f t="shared" si="204"/>
        <v>-5.5825999996159226E-2</v>
      </c>
      <c r="H336" s="10">
        <f>G336</f>
        <v>-5.5825999996159226E-2</v>
      </c>
      <c r="O336">
        <f ca="1">+C$11+C$12*F336</f>
        <v>-3.8782351772633436E-2</v>
      </c>
      <c r="P336">
        <f t="shared" si="183"/>
        <v>-3.4515952940124717E-2</v>
      </c>
      <c r="Q336" s="2">
        <f t="shared" si="198"/>
        <v>21875.850400000003</v>
      </c>
      <c r="S336" s="114">
        <f>S$14</f>
        <v>0.2</v>
      </c>
      <c r="Z336">
        <f t="shared" si="184"/>
        <v>9517</v>
      </c>
      <c r="AA336" s="68">
        <f t="shared" si="185"/>
        <v>-4.6230887962404515E-2</v>
      </c>
      <c r="AB336" s="68">
        <f t="shared" si="186"/>
        <v>-4.4111064973879427E-2</v>
      </c>
      <c r="AC336" s="68">
        <f t="shared" si="187"/>
        <v>-9.595112033754712E-3</v>
      </c>
      <c r="AD336" s="68"/>
      <c r="AE336" s="68">
        <f t="shared" si="188"/>
        <v>1.8413234988060892E-5</v>
      </c>
      <c r="AF336">
        <f t="shared" si="189"/>
        <v>-2.1310047056034509E-2</v>
      </c>
      <c r="AG336" s="92"/>
      <c r="AH336">
        <f t="shared" si="190"/>
        <v>-1.1714935022279797E-2</v>
      </c>
      <c r="AI336">
        <f t="shared" si="191"/>
        <v>1.0002694844709308</v>
      </c>
      <c r="AJ336">
        <f t="shared" si="192"/>
        <v>-0.52523231164754192</v>
      </c>
      <c r="AK336">
        <f t="shared" si="193"/>
        <v>6.7081588560631252E-4</v>
      </c>
      <c r="AL336">
        <f t="shared" si="194"/>
        <v>1.1888025345208704</v>
      </c>
      <c r="AM336">
        <f t="shared" si="195"/>
        <v>0.67594890354099735</v>
      </c>
      <c r="AN336" s="68">
        <f t="shared" si="210"/>
        <v>-5.0950534982317439</v>
      </c>
      <c r="AO336" s="68">
        <f t="shared" si="210"/>
        <v>-5.0950534982317439</v>
      </c>
      <c r="AP336" s="68">
        <f t="shared" si="210"/>
        <v>-5.0950534982317439</v>
      </c>
      <c r="AQ336" s="68">
        <f t="shared" si="210"/>
        <v>-5.0950534982317439</v>
      </c>
      <c r="AR336" s="68">
        <f t="shared" si="210"/>
        <v>-5.0950534982317572</v>
      </c>
      <c r="AS336" s="68">
        <f t="shared" si="210"/>
        <v>-5.0950534982806506</v>
      </c>
      <c r="AT336" s="68">
        <f t="shared" si="210"/>
        <v>-5.0950536794099541</v>
      </c>
      <c r="AU336" s="68">
        <f t="shared" si="196"/>
        <v>-5.095724133216347</v>
      </c>
    </row>
    <row r="337" spans="1:48" ht="12.95" customHeight="1">
      <c r="A337" s="14" t="s">
        <v>2083</v>
      </c>
      <c r="B337" s="50"/>
      <c r="C337" s="49">
        <v>36898.4231</v>
      </c>
      <c r="D337" s="49" t="s">
        <v>1923</v>
      </c>
      <c r="E337">
        <f t="shared" si="181"/>
        <v>9519.9595071901258</v>
      </c>
      <c r="F337">
        <f t="shared" si="182"/>
        <v>9520</v>
      </c>
      <c r="G337">
        <f t="shared" si="204"/>
        <v>-5.4960000001301523E-2</v>
      </c>
      <c r="H337">
        <f>$G337</f>
        <v>-5.4960000001301523E-2</v>
      </c>
      <c r="P337">
        <f t="shared" si="183"/>
        <v>-3.4504446014838222E-2</v>
      </c>
      <c r="Q337" s="2">
        <f t="shared" si="198"/>
        <v>21879.9231</v>
      </c>
      <c r="S337" s="114">
        <f>S$14</f>
        <v>0.2</v>
      </c>
      <c r="Z337">
        <f t="shared" si="184"/>
        <v>9520</v>
      </c>
      <c r="AA337" s="68">
        <f t="shared" si="185"/>
        <v>-4.6183038289465982E-2</v>
      </c>
      <c r="AB337" s="68">
        <f t="shared" si="186"/>
        <v>-4.3281407726673764E-2</v>
      </c>
      <c r="AC337" s="68">
        <f t="shared" si="187"/>
        <v>-8.7769617118355434E-3</v>
      </c>
      <c r="AD337" s="68"/>
      <c r="AE337" s="68">
        <f t="shared" si="188"/>
        <v>1.5407011378205419E-5</v>
      </c>
      <c r="AF337">
        <f t="shared" si="189"/>
        <v>-2.0455553986463301E-2</v>
      </c>
      <c r="AG337" s="92"/>
      <c r="AH337">
        <f t="shared" si="190"/>
        <v>-1.1678592274627758E-2</v>
      </c>
      <c r="AI337">
        <f t="shared" si="191"/>
        <v>1.0002681979927714</v>
      </c>
      <c r="AJ337">
        <f t="shared" si="192"/>
        <v>-0.52360002165377284</v>
      </c>
      <c r="AK337">
        <f t="shared" si="193"/>
        <v>6.7133126631187647E-4</v>
      </c>
      <c r="AL337">
        <f t="shared" si="194"/>
        <v>1.1907195788082265</v>
      </c>
      <c r="AM337">
        <f t="shared" si="195"/>
        <v>0.67734628689467324</v>
      </c>
      <c r="AN337" s="68">
        <f t="shared" si="210"/>
        <v>-5.0931369696873787</v>
      </c>
      <c r="AO337" s="68">
        <f t="shared" si="210"/>
        <v>-5.0931369696873787</v>
      </c>
      <c r="AP337" s="68">
        <f t="shared" si="210"/>
        <v>-5.0931369696873787</v>
      </c>
      <c r="AQ337" s="68">
        <f t="shared" si="210"/>
        <v>-5.0931369696873787</v>
      </c>
      <c r="AR337" s="68">
        <f t="shared" si="210"/>
        <v>-5.093136969687392</v>
      </c>
      <c r="AS337" s="68">
        <f t="shared" si="210"/>
        <v>-5.0931369697358582</v>
      </c>
      <c r="AT337" s="68">
        <f t="shared" si="210"/>
        <v>-5.0931371501422955</v>
      </c>
      <c r="AU337" s="68">
        <f t="shared" si="196"/>
        <v>-5.0938081207768917</v>
      </c>
    </row>
    <row r="338" spans="1:48" ht="12.95" customHeight="1">
      <c r="A338" s="95" t="s">
        <v>3070</v>
      </c>
      <c r="B338" s="29" t="s">
        <v>2053</v>
      </c>
      <c r="C338" s="95">
        <v>36932.347999999998</v>
      </c>
      <c r="D338" s="95" t="s">
        <v>2084</v>
      </c>
      <c r="E338" s="12">
        <f t="shared" si="181"/>
        <v>9544.9543129705162</v>
      </c>
      <c r="F338">
        <f t="shared" si="182"/>
        <v>9545</v>
      </c>
      <c r="G338">
        <f t="shared" si="204"/>
        <v>-6.2010000001464505E-2</v>
      </c>
      <c r="I338" s="10">
        <f>G338</f>
        <v>-6.2010000001464505E-2</v>
      </c>
      <c r="O338">
        <f ca="1">+C$11+C$12*F338</f>
        <v>-3.8589879525955051E-2</v>
      </c>
      <c r="P338">
        <f t="shared" si="183"/>
        <v>-3.4408051010490534E-2</v>
      </c>
      <c r="Q338" s="2">
        <f t="shared" si="198"/>
        <v>21913.847999999998</v>
      </c>
      <c r="S338" s="21">
        <f>S$15</f>
        <v>0.1</v>
      </c>
      <c r="Z338">
        <f t="shared" si="184"/>
        <v>9545</v>
      </c>
      <c r="AA338" s="68">
        <f t="shared" si="185"/>
        <v>-4.5782133429822069E-2</v>
      </c>
      <c r="AB338" s="68">
        <f t="shared" si="186"/>
        <v>-5.0635917582132969E-2</v>
      </c>
      <c r="AC338" s="68">
        <f t="shared" si="187"/>
        <v>-1.6227866571642439E-2</v>
      </c>
      <c r="AD338" s="68"/>
      <c r="AE338" s="68">
        <f t="shared" si="188"/>
        <v>2.6334365346703004E-5</v>
      </c>
      <c r="AF338">
        <f t="shared" si="189"/>
        <v>-2.7601948990973971E-2</v>
      </c>
      <c r="AG338" s="92"/>
      <c r="AH338">
        <f t="shared" si="190"/>
        <v>-1.1374082419331532E-2</v>
      </c>
      <c r="AI338">
        <f t="shared" si="191"/>
        <v>1.0002574395910377</v>
      </c>
      <c r="AJ338">
        <f t="shared" si="192"/>
        <v>-0.50992351000593972</v>
      </c>
      <c r="AK338">
        <f t="shared" si="193"/>
        <v>6.7552993229090129E-4</v>
      </c>
      <c r="AL338">
        <f t="shared" si="194"/>
        <v>1.2066947556758827</v>
      </c>
      <c r="AM338">
        <f t="shared" si="195"/>
        <v>0.68906220138602847</v>
      </c>
      <c r="AN338" s="68">
        <f t="shared" si="210"/>
        <v>-5.0771659945556697</v>
      </c>
      <c r="AO338" s="68">
        <f t="shared" si="210"/>
        <v>-5.0771659945556697</v>
      </c>
      <c r="AP338" s="68">
        <f t="shared" si="210"/>
        <v>-5.0771659945556697</v>
      </c>
      <c r="AQ338" s="68">
        <f t="shared" si="210"/>
        <v>-5.0771659945556697</v>
      </c>
      <c r="AR338" s="68">
        <f t="shared" si="210"/>
        <v>-5.0771659945556813</v>
      </c>
      <c r="AS338" s="68">
        <f t="shared" si="210"/>
        <v>-5.0771659946006276</v>
      </c>
      <c r="AT338" s="68">
        <f t="shared" si="210"/>
        <v>-5.0771661688811314</v>
      </c>
      <c r="AU338" s="68">
        <f t="shared" si="196"/>
        <v>-5.0778413504480948</v>
      </c>
    </row>
    <row r="339" spans="1:48" ht="12.95" customHeight="1">
      <c r="A339" s="95" t="s">
        <v>3088</v>
      </c>
      <c r="B339" s="29" t="s">
        <v>2053</v>
      </c>
      <c r="C339" s="95">
        <v>37149.516499999998</v>
      </c>
      <c r="D339" s="95" t="s">
        <v>2084</v>
      </c>
      <c r="E339" s="12">
        <f t="shared" si="181"/>
        <v>9704.957274780847</v>
      </c>
      <c r="F339">
        <f t="shared" si="182"/>
        <v>9705</v>
      </c>
      <c r="G339">
        <f t="shared" si="204"/>
        <v>-5.799000000115484E-2</v>
      </c>
      <c r="I339" s="10">
        <f>G339</f>
        <v>-5.799000000115484E-2</v>
      </c>
      <c r="O339">
        <f ca="1">+C$11+C$12*F339</f>
        <v>-3.7490038116364213E-2</v>
      </c>
      <c r="P339">
        <f t="shared" si="183"/>
        <v>-3.3769812661679444E-2</v>
      </c>
      <c r="Q339" s="2">
        <f t="shared" si="198"/>
        <v>22131.016499999998</v>
      </c>
      <c r="S339" s="21">
        <f>S$15</f>
        <v>0.1</v>
      </c>
      <c r="Z339">
        <f t="shared" si="184"/>
        <v>9705</v>
      </c>
      <c r="AA339" s="68">
        <f t="shared" si="185"/>
        <v>-4.312979140968351E-2</v>
      </c>
      <c r="AB339" s="68">
        <f t="shared" si="186"/>
        <v>-4.8630021253150774E-2</v>
      </c>
      <c r="AC339" s="68">
        <f t="shared" si="187"/>
        <v>-1.4860208591471332E-2</v>
      </c>
      <c r="AD339" s="68"/>
      <c r="AE339" s="68">
        <f t="shared" si="188"/>
        <v>2.2082579938203833E-5</v>
      </c>
      <c r="AF339">
        <f t="shared" si="189"/>
        <v>-2.4220187339475396E-2</v>
      </c>
      <c r="AG339" s="92"/>
      <c r="AH339">
        <f t="shared" si="190"/>
        <v>-9.3599787480040646E-3</v>
      </c>
      <c r="AI339">
        <f t="shared" si="191"/>
        <v>1.0001871543013277</v>
      </c>
      <c r="AJ339">
        <f t="shared" si="192"/>
        <v>-0.41947144311233431</v>
      </c>
      <c r="AK339">
        <f t="shared" si="193"/>
        <v>6.9827580507214907E-4</v>
      </c>
      <c r="AL339">
        <f t="shared" si="194"/>
        <v>1.3089276423289427</v>
      </c>
      <c r="AM339">
        <f t="shared" si="195"/>
        <v>0.76727194049235925</v>
      </c>
      <c r="AN339" s="68">
        <f t="shared" si="210"/>
        <v>-4.9749558753820207</v>
      </c>
      <c r="AO339" s="68">
        <f t="shared" si="210"/>
        <v>-4.9749558753820207</v>
      </c>
      <c r="AP339" s="68">
        <f t="shared" si="210"/>
        <v>-4.9749558753820207</v>
      </c>
      <c r="AQ339" s="68">
        <f t="shared" si="210"/>
        <v>-4.9749558753820207</v>
      </c>
      <c r="AR339" s="68">
        <f t="shared" si="210"/>
        <v>-4.974955875382026</v>
      </c>
      <c r="AS339" s="68">
        <f t="shared" si="210"/>
        <v>-4.9749558754066339</v>
      </c>
      <c r="AT339" s="68">
        <f t="shared" si="210"/>
        <v>-4.9749560065533274</v>
      </c>
      <c r="AU339" s="68">
        <f t="shared" si="196"/>
        <v>-4.9756540203437956</v>
      </c>
    </row>
    <row r="340" spans="1:48" ht="12.95" customHeight="1">
      <c r="A340" s="14" t="s">
        <v>2083</v>
      </c>
      <c r="B340" s="50"/>
      <c r="C340" s="49">
        <v>37149.524700000002</v>
      </c>
      <c r="D340" s="49" t="s">
        <v>1923</v>
      </c>
      <c r="E340">
        <f t="shared" si="181"/>
        <v>9704.9633162845057</v>
      </c>
      <c r="F340">
        <f t="shared" si="182"/>
        <v>9705</v>
      </c>
      <c r="G340">
        <f t="shared" si="204"/>
        <v>-4.9789999997301493E-2</v>
      </c>
      <c r="H340">
        <f>$G340</f>
        <v>-4.9789999997301493E-2</v>
      </c>
      <c r="P340">
        <f t="shared" si="183"/>
        <v>-3.3769812661679444E-2</v>
      </c>
      <c r="Q340" s="2">
        <f t="shared" si="198"/>
        <v>22131.024700000002</v>
      </c>
      <c r="S340" s="114">
        <f>S$14</f>
        <v>0.2</v>
      </c>
      <c r="Z340">
        <f t="shared" si="184"/>
        <v>9705</v>
      </c>
      <c r="AA340" s="68">
        <f t="shared" si="185"/>
        <v>-4.312979140968351E-2</v>
      </c>
      <c r="AB340" s="68">
        <f t="shared" si="186"/>
        <v>-4.0430021249297426E-2</v>
      </c>
      <c r="AC340" s="68">
        <f t="shared" si="187"/>
        <v>-6.6602085876179846E-3</v>
      </c>
      <c r="AD340" s="68"/>
      <c r="AE340" s="68">
        <f t="shared" si="188"/>
        <v>8.8716756861160658E-6</v>
      </c>
      <c r="AF340">
        <f t="shared" si="189"/>
        <v>-1.6020187335622049E-2</v>
      </c>
      <c r="AG340" s="92"/>
      <c r="AH340">
        <f t="shared" si="190"/>
        <v>-9.3599787480040646E-3</v>
      </c>
      <c r="AI340">
        <f t="shared" si="191"/>
        <v>1.0001871543013277</v>
      </c>
      <c r="AJ340">
        <f t="shared" si="192"/>
        <v>-0.41947144311233431</v>
      </c>
      <c r="AK340">
        <f t="shared" si="193"/>
        <v>6.9827580507214907E-4</v>
      </c>
      <c r="AL340">
        <f t="shared" si="194"/>
        <v>1.3089276423289427</v>
      </c>
      <c r="AM340">
        <f t="shared" si="195"/>
        <v>0.76727194049235925</v>
      </c>
      <c r="AN340" s="68">
        <f t="shared" si="210"/>
        <v>-4.9749558753820207</v>
      </c>
      <c r="AO340" s="68">
        <f t="shared" si="210"/>
        <v>-4.9749558753820207</v>
      </c>
      <c r="AP340" s="68">
        <f t="shared" si="210"/>
        <v>-4.9749558753820207</v>
      </c>
      <c r="AQ340" s="68">
        <f t="shared" si="210"/>
        <v>-4.9749558753820207</v>
      </c>
      <c r="AR340" s="68">
        <f t="shared" si="210"/>
        <v>-4.974955875382026</v>
      </c>
      <c r="AS340" s="68">
        <f t="shared" si="210"/>
        <v>-4.9749558754066339</v>
      </c>
      <c r="AT340" s="68">
        <f t="shared" si="210"/>
        <v>-4.9749560065533274</v>
      </c>
      <c r="AU340" s="68">
        <f t="shared" si="196"/>
        <v>-4.9756540203437956</v>
      </c>
    </row>
    <row r="341" spans="1:48" ht="12.95" customHeight="1">
      <c r="A341" s="95" t="s">
        <v>3088</v>
      </c>
      <c r="B341" s="29" t="s">
        <v>2053</v>
      </c>
      <c r="C341" s="95">
        <v>37164.449999999997</v>
      </c>
      <c r="D341" s="95" t="s">
        <v>2084</v>
      </c>
      <c r="E341" s="12">
        <f t="shared" ref="E341:E404" si="211">+(C341-C$7)/C$8</f>
        <v>9715.9598107388447</v>
      </c>
      <c r="F341">
        <f t="shared" ref="F341:F404" si="212">ROUND(2*E341,0)/2</f>
        <v>9716</v>
      </c>
      <c r="G341">
        <f t="shared" si="204"/>
        <v>-5.4548000000067987E-2</v>
      </c>
      <c r="I341" s="10">
        <f>G341</f>
        <v>-5.4548000000067987E-2</v>
      </c>
      <c r="O341">
        <f ca="1">+C$11+C$12*F341</f>
        <v>-3.7414424019454842E-2</v>
      </c>
      <c r="P341">
        <f t="shared" ref="P341:P404" si="213">+D$11+D$12*F341+D$13*F341^2</f>
        <v>-3.3724579561895493E-2</v>
      </c>
      <c r="Q341" s="2">
        <f t="shared" si="198"/>
        <v>22145.949999999997</v>
      </c>
      <c r="S341" s="21">
        <f>S$15</f>
        <v>0.1</v>
      </c>
      <c r="Z341">
        <f t="shared" ref="Z341:Z404" si="214">F341</f>
        <v>9716</v>
      </c>
      <c r="AA341" s="68">
        <f t="shared" ref="AA341:AA404" si="215">AB$3+AB$4*Z341+AB$5*Z341^2+AH341</f>
        <v>-4.2942258544366063E-2</v>
      </c>
      <c r="AB341" s="68">
        <f t="shared" ref="AB341:AB358" si="216">G341-AH341</f>
        <v>-4.5330321017597416E-2</v>
      </c>
      <c r="AC341" s="68">
        <f t="shared" ref="AC341:AC358" si="217">+G341-P341-AH341</f>
        <v>-1.1605741455701925E-2</v>
      </c>
      <c r="AD341" s="68"/>
      <c r="AE341" s="68">
        <f t="shared" ref="AE341:AE358" si="218">+(G341-AA341)^2*S341</f>
        <v>1.3469323473659821E-5</v>
      </c>
      <c r="AF341">
        <f t="shared" ref="AF341:AF358" si="219">G341-P341</f>
        <v>-2.0823420438172494E-2</v>
      </c>
      <c r="AG341" s="92"/>
      <c r="AH341">
        <f t="shared" ref="AH341:AH404" si="220">$AB$6*($AB$11/AI341*AJ341+$AB$12)</f>
        <v>-9.2176789824705684E-3</v>
      </c>
      <c r="AI341">
        <f t="shared" ref="AI341:AI404" si="221">1+$AB$7*COS(AL341)</f>
        <v>1.0001822422514444</v>
      </c>
      <c r="AJ341">
        <f t="shared" ref="AJ341:AJ404" si="222">SIN(AL341+RADIANS($AB$9))</f>
        <v>-0.41308135734308915</v>
      </c>
      <c r="AK341">
        <f t="shared" ref="AK341:AK404" si="223">$AB$7*SIN(AL341)</f>
        <v>6.9957386618074604E-4</v>
      </c>
      <c r="AL341">
        <f t="shared" ref="AL341:AL404" si="224">2*ATAN(AM341)</f>
        <v>1.3159556221840782</v>
      </c>
      <c r="AM341">
        <f t="shared" ref="AM341:AM404" si="225">SQRT((1+$AB$7)/(1-$AB$7))*TAN(AN341/2)</f>
        <v>0.77286975397124802</v>
      </c>
      <c r="AN341" s="68">
        <f t="shared" ref="AN341:AT350" si="226">$AU341+$AB$7*SIN(AO341)</f>
        <v>-4.9679291951844009</v>
      </c>
      <c r="AO341" s="68">
        <f t="shared" si="226"/>
        <v>-4.9679291951844009</v>
      </c>
      <c r="AP341" s="68">
        <f t="shared" si="226"/>
        <v>-4.9679291951844009</v>
      </c>
      <c r="AQ341" s="68">
        <f t="shared" si="226"/>
        <v>-4.9679291951844009</v>
      </c>
      <c r="AR341" s="68">
        <f t="shared" si="226"/>
        <v>-4.9679291951844053</v>
      </c>
      <c r="AS341" s="68">
        <f t="shared" si="226"/>
        <v>-4.9679291952077875</v>
      </c>
      <c r="AT341" s="68">
        <f t="shared" si="226"/>
        <v>-4.9679293231663859</v>
      </c>
      <c r="AU341" s="68">
        <f t="shared" ref="AU341:AU404" si="227">RADIANS($AB$9)+$AB$18*(F341-AB$15)</f>
        <v>-4.9686286413991247</v>
      </c>
    </row>
    <row r="342" spans="1:48" ht="12.95" customHeight="1">
      <c r="A342" s="14" t="s">
        <v>2083</v>
      </c>
      <c r="B342" s="50"/>
      <c r="C342" s="49">
        <v>37164.450700000001</v>
      </c>
      <c r="D342" s="49" t="s">
        <v>1923</v>
      </c>
      <c r="E342">
        <f t="shared" si="211"/>
        <v>9715.960326476963</v>
      </c>
      <c r="F342">
        <f t="shared" si="212"/>
        <v>9716</v>
      </c>
      <c r="G342">
        <f t="shared" si="204"/>
        <v>-5.3847999995923601E-2</v>
      </c>
      <c r="H342">
        <f>$G342</f>
        <v>-5.3847999995923601E-2</v>
      </c>
      <c r="P342">
        <f t="shared" si="213"/>
        <v>-3.3724579561895493E-2</v>
      </c>
      <c r="Q342" s="2">
        <f t="shared" si="198"/>
        <v>22145.950700000001</v>
      </c>
      <c r="S342" s="114">
        <f>S$14</f>
        <v>0.2</v>
      </c>
      <c r="Z342">
        <f t="shared" si="214"/>
        <v>9716</v>
      </c>
      <c r="AA342" s="68">
        <f t="shared" si="215"/>
        <v>-4.2942258544366063E-2</v>
      </c>
      <c r="AB342" s="68">
        <f t="shared" si="216"/>
        <v>-4.4630321013453031E-2</v>
      </c>
      <c r="AC342" s="68">
        <f t="shared" si="217"/>
        <v>-1.090574145155754E-2</v>
      </c>
      <c r="AD342" s="68"/>
      <c r="AE342" s="68">
        <f t="shared" si="218"/>
        <v>2.3787039321644066E-5</v>
      </c>
      <c r="AF342">
        <f t="shared" si="219"/>
        <v>-2.0123420434028108E-2</v>
      </c>
      <c r="AG342" s="92"/>
      <c r="AH342">
        <f t="shared" si="220"/>
        <v>-9.2176789824705684E-3</v>
      </c>
      <c r="AI342">
        <f t="shared" si="221"/>
        <v>1.0001822422514444</v>
      </c>
      <c r="AJ342">
        <f t="shared" si="222"/>
        <v>-0.41308135734308915</v>
      </c>
      <c r="AK342">
        <f t="shared" si="223"/>
        <v>6.9957386618074604E-4</v>
      </c>
      <c r="AL342">
        <f t="shared" si="224"/>
        <v>1.3159556221840782</v>
      </c>
      <c r="AM342">
        <f t="shared" si="225"/>
        <v>0.77286975397124802</v>
      </c>
      <c r="AN342" s="68">
        <f t="shared" si="226"/>
        <v>-4.9679291951844009</v>
      </c>
      <c r="AO342" s="68">
        <f t="shared" si="226"/>
        <v>-4.9679291951844009</v>
      </c>
      <c r="AP342" s="68">
        <f t="shared" si="226"/>
        <v>-4.9679291951844009</v>
      </c>
      <c r="AQ342" s="68">
        <f t="shared" si="226"/>
        <v>-4.9679291951844009</v>
      </c>
      <c r="AR342" s="68">
        <f t="shared" si="226"/>
        <v>-4.9679291951844053</v>
      </c>
      <c r="AS342" s="68">
        <f t="shared" si="226"/>
        <v>-4.9679291952077875</v>
      </c>
      <c r="AT342" s="68">
        <f t="shared" si="226"/>
        <v>-4.9679293231663859</v>
      </c>
      <c r="AU342" s="68">
        <f t="shared" si="227"/>
        <v>-4.9686286413991247</v>
      </c>
    </row>
    <row r="343" spans="1:48" ht="12.95" customHeight="1">
      <c r="A343" s="14" t="s">
        <v>2083</v>
      </c>
      <c r="B343" s="50"/>
      <c r="C343" s="49">
        <v>37172.5959</v>
      </c>
      <c r="D343" s="49" t="s">
        <v>1923</v>
      </c>
      <c r="E343">
        <f t="shared" si="211"/>
        <v>9721.9614552066705</v>
      </c>
      <c r="F343">
        <f t="shared" si="212"/>
        <v>9722</v>
      </c>
      <c r="G343">
        <f t="shared" si="204"/>
        <v>-5.2316000001155771E-2</v>
      </c>
      <c r="H343">
        <f>$G343</f>
        <v>-5.2316000001155771E-2</v>
      </c>
      <c r="P343">
        <f t="shared" si="213"/>
        <v>-3.3699833527799122E-2</v>
      </c>
      <c r="Q343" s="2">
        <f t="shared" si="198"/>
        <v>22154.0959</v>
      </c>
      <c r="S343" s="114">
        <f>S$14</f>
        <v>0.2</v>
      </c>
      <c r="Z343">
        <f t="shared" si="214"/>
        <v>9722</v>
      </c>
      <c r="AA343" s="68">
        <f t="shared" si="215"/>
        <v>-4.2839702477573474E-2</v>
      </c>
      <c r="AB343" s="68">
        <f t="shared" si="216"/>
        <v>-4.3176131051381419E-2</v>
      </c>
      <c r="AC343" s="68">
        <f t="shared" si="217"/>
        <v>-9.4762975235822972E-3</v>
      </c>
      <c r="AD343" s="68"/>
      <c r="AE343" s="68">
        <f t="shared" si="218"/>
        <v>1.7960042951090395E-5</v>
      </c>
      <c r="AF343">
        <f t="shared" si="219"/>
        <v>-1.8616166473356649E-2</v>
      </c>
      <c r="AG343" s="92"/>
      <c r="AH343">
        <f t="shared" si="220"/>
        <v>-9.1398689497743518E-3</v>
      </c>
      <c r="AI343">
        <f t="shared" si="221"/>
        <v>1.0001795591624205</v>
      </c>
      <c r="AJ343">
        <f t="shared" si="222"/>
        <v>-0.40958726274991603</v>
      </c>
      <c r="AK343">
        <f t="shared" si="223"/>
        <v>7.0026733441268653E-4</v>
      </c>
      <c r="AL343">
        <f t="shared" si="224"/>
        <v>1.3197890366272076</v>
      </c>
      <c r="AM343">
        <f t="shared" si="225"/>
        <v>0.77593590927591738</v>
      </c>
      <c r="AN343" s="68">
        <f t="shared" si="226"/>
        <v>-4.9640964750855954</v>
      </c>
      <c r="AO343" s="68">
        <f t="shared" si="226"/>
        <v>-4.9640964750855954</v>
      </c>
      <c r="AP343" s="68">
        <f t="shared" si="226"/>
        <v>-4.9640964750855954</v>
      </c>
      <c r="AQ343" s="68">
        <f t="shared" si="226"/>
        <v>-4.9640964750855954</v>
      </c>
      <c r="AR343" s="68">
        <f t="shared" si="226"/>
        <v>-4.9640964750855998</v>
      </c>
      <c r="AS343" s="68">
        <f t="shared" si="226"/>
        <v>-4.9640964751083239</v>
      </c>
      <c r="AT343" s="68">
        <f t="shared" si="226"/>
        <v>-4.9640966013172685</v>
      </c>
      <c r="AU343" s="68">
        <f t="shared" si="227"/>
        <v>-4.9647966165202133</v>
      </c>
    </row>
    <row r="344" spans="1:48" ht="12.95" customHeight="1">
      <c r="A344" s="14" t="s">
        <v>2082</v>
      </c>
      <c r="B344" s="50"/>
      <c r="C344" s="49">
        <v>37180.732000000004</v>
      </c>
      <c r="D344" s="49"/>
      <c r="E344">
        <f t="shared" si="211"/>
        <v>9727.9558793408596</v>
      </c>
      <c r="F344">
        <f t="shared" si="212"/>
        <v>9728</v>
      </c>
      <c r="G344">
        <f t="shared" si="204"/>
        <v>-5.9883999994781334E-2</v>
      </c>
      <c r="I344" s="10">
        <f>$G344</f>
        <v>-5.9883999994781334E-2</v>
      </c>
      <c r="P344">
        <f t="shared" si="213"/>
        <v>-3.3675035657786831E-2</v>
      </c>
      <c r="Q344" s="2">
        <f t="shared" si="198"/>
        <v>22162.232000000004</v>
      </c>
      <c r="S344" s="21">
        <f>S$15</f>
        <v>0.1</v>
      </c>
      <c r="Z344">
        <f t="shared" si="214"/>
        <v>9728</v>
      </c>
      <c r="AA344" s="68">
        <f t="shared" si="215"/>
        <v>-4.2736960522075471E-2</v>
      </c>
      <c r="AB344" s="68">
        <f t="shared" si="216"/>
        <v>-5.0822075130492694E-2</v>
      </c>
      <c r="AC344" s="68">
        <f t="shared" si="217"/>
        <v>-1.7147039472705863E-2</v>
      </c>
      <c r="AD344" s="68"/>
      <c r="AE344" s="68">
        <f t="shared" si="218"/>
        <v>2.9402096267853295E-5</v>
      </c>
      <c r="AF344">
        <f t="shared" si="219"/>
        <v>-2.6208964336994503E-2</v>
      </c>
      <c r="AG344" s="92"/>
      <c r="AH344">
        <f t="shared" si="220"/>
        <v>-9.0619248642886379E-3</v>
      </c>
      <c r="AI344">
        <f t="shared" si="221"/>
        <v>1.0001768734491896</v>
      </c>
      <c r="AJ344">
        <f t="shared" si="222"/>
        <v>-0.40608716805621348</v>
      </c>
      <c r="AK344">
        <f t="shared" si="223"/>
        <v>7.009505085427809E-4</v>
      </c>
      <c r="AL344">
        <f t="shared" si="224"/>
        <v>1.3236224304932174</v>
      </c>
      <c r="AM344">
        <f t="shared" si="225"/>
        <v>0.77901118187337537</v>
      </c>
      <c r="AN344" s="68">
        <f t="shared" si="226"/>
        <v>-4.9602637652735</v>
      </c>
      <c r="AO344" s="68">
        <f t="shared" si="226"/>
        <v>-4.9602637652735</v>
      </c>
      <c r="AP344" s="68">
        <f t="shared" si="226"/>
        <v>-4.9602637652735</v>
      </c>
      <c r="AQ344" s="68">
        <f t="shared" si="226"/>
        <v>-4.9602637652735</v>
      </c>
      <c r="AR344" s="68">
        <f t="shared" si="226"/>
        <v>-4.9602637652735035</v>
      </c>
      <c r="AS344" s="68">
        <f t="shared" si="226"/>
        <v>-4.9602637652955774</v>
      </c>
      <c r="AT344" s="68">
        <f t="shared" si="226"/>
        <v>-4.960263889747452</v>
      </c>
      <c r="AU344" s="68">
        <f t="shared" si="227"/>
        <v>-4.9609645916413019</v>
      </c>
    </row>
    <row r="345" spans="1:48" ht="12.95" customHeight="1">
      <c r="A345" s="14" t="s">
        <v>2083</v>
      </c>
      <c r="B345" s="50"/>
      <c r="C345" s="49">
        <v>37183.453399999999</v>
      </c>
      <c r="D345" s="49" t="s">
        <v>1923</v>
      </c>
      <c r="E345">
        <f t="shared" si="211"/>
        <v>9729.9609217861034</v>
      </c>
      <c r="F345">
        <f t="shared" si="212"/>
        <v>9730</v>
      </c>
      <c r="G345">
        <f t="shared" si="204"/>
        <v>-5.30399999988731E-2</v>
      </c>
      <c r="H345">
        <f>$G345</f>
        <v>-5.30399999988731E-2</v>
      </c>
      <c r="P345">
        <f t="shared" si="213"/>
        <v>-3.3666758182023651E-2</v>
      </c>
      <c r="Q345" s="2">
        <f t="shared" ref="Q345:Q408" si="228">+C345-15018.5</f>
        <v>22164.953399999999</v>
      </c>
      <c r="S345" s="114">
        <f>S$14</f>
        <v>0.2</v>
      </c>
      <c r="Z345">
        <f t="shared" si="214"/>
        <v>9730</v>
      </c>
      <c r="AA345" s="68">
        <f t="shared" si="215"/>
        <v>-4.2702672093036499E-2</v>
      </c>
      <c r="AB345" s="68">
        <f t="shared" si="216"/>
        <v>-4.4004086087860252E-2</v>
      </c>
      <c r="AC345" s="68">
        <f t="shared" si="217"/>
        <v>-1.03373279058366E-2</v>
      </c>
      <c r="AD345" s="68"/>
      <c r="AE345" s="68">
        <f t="shared" si="218"/>
        <v>2.1372069646557626E-5</v>
      </c>
      <c r="AF345">
        <f t="shared" si="219"/>
        <v>-1.9373241816849449E-2</v>
      </c>
      <c r="AG345" s="92"/>
      <c r="AH345">
        <f t="shared" si="220"/>
        <v>-9.0359139110128481E-3</v>
      </c>
      <c r="AI345">
        <f t="shared" si="221"/>
        <v>1.0001759776351187</v>
      </c>
      <c r="AJ345">
        <f t="shared" si="222"/>
        <v>-0.40491914537639845</v>
      </c>
      <c r="AK345">
        <f t="shared" si="223"/>
        <v>7.0117594396313938E-4</v>
      </c>
      <c r="AL345">
        <f t="shared" si="224"/>
        <v>1.3249002238724104</v>
      </c>
      <c r="AM345">
        <f t="shared" si="225"/>
        <v>0.78003830974868249</v>
      </c>
      <c r="AN345" s="68">
        <f t="shared" si="226"/>
        <v>-4.9589861976238003</v>
      </c>
      <c r="AO345" s="68">
        <f t="shared" si="226"/>
        <v>-4.9589861976238003</v>
      </c>
      <c r="AP345" s="68">
        <f t="shared" si="226"/>
        <v>-4.9589861976238003</v>
      </c>
      <c r="AQ345" s="68">
        <f t="shared" si="226"/>
        <v>-4.9589861976238003</v>
      </c>
      <c r="AR345" s="68">
        <f t="shared" si="226"/>
        <v>-4.9589861976238039</v>
      </c>
      <c r="AS345" s="68">
        <f t="shared" si="226"/>
        <v>-4.9589861976456628</v>
      </c>
      <c r="AT345" s="68">
        <f t="shared" si="226"/>
        <v>-4.958986321510217</v>
      </c>
      <c r="AU345" s="68">
        <f t="shared" si="227"/>
        <v>-4.9596872500149987</v>
      </c>
    </row>
    <row r="346" spans="1:48" ht="12.95" customHeight="1">
      <c r="A346" s="14" t="s">
        <v>2083</v>
      </c>
      <c r="B346" s="50"/>
      <c r="C346" s="49">
        <v>37194.313300000002</v>
      </c>
      <c r="D346" s="49" t="s">
        <v>1923</v>
      </c>
      <c r="E346">
        <f t="shared" si="211"/>
        <v>9737.9621566105106</v>
      </c>
      <c r="F346">
        <f t="shared" si="212"/>
        <v>9738</v>
      </c>
      <c r="G346">
        <f t="shared" si="204"/>
        <v>-5.1363999999011867E-2</v>
      </c>
      <c r="H346">
        <f>$G346</f>
        <v>-5.1363999999011867E-2</v>
      </c>
      <c r="P346">
        <f t="shared" si="213"/>
        <v>-3.3633590683508796E-2</v>
      </c>
      <c r="Q346" s="2">
        <f t="shared" si="228"/>
        <v>22175.813300000002</v>
      </c>
      <c r="S346" s="114">
        <f>S$14</f>
        <v>0.2</v>
      </c>
      <c r="Z346">
        <f t="shared" si="214"/>
        <v>9738</v>
      </c>
      <c r="AA346" s="68">
        <f t="shared" si="215"/>
        <v>-4.2565313957717607E-2</v>
      </c>
      <c r="AB346" s="68">
        <f t="shared" si="216"/>
        <v>-4.2432276724803056E-2</v>
      </c>
      <c r="AC346" s="68">
        <f t="shared" si="217"/>
        <v>-8.7986860412942614E-3</v>
      </c>
      <c r="AD346" s="68"/>
      <c r="AE346" s="68">
        <f t="shared" si="218"/>
        <v>1.5483375210653289E-5</v>
      </c>
      <c r="AF346">
        <f t="shared" si="219"/>
        <v>-1.7730409315503071E-2</v>
      </c>
      <c r="AG346" s="92"/>
      <c r="AH346">
        <f t="shared" si="220"/>
        <v>-8.9317232742088092E-3</v>
      </c>
      <c r="AI346">
        <f t="shared" si="221"/>
        <v>1.0001723915362617</v>
      </c>
      <c r="AJ346">
        <f t="shared" si="222"/>
        <v>-0.40024048338978108</v>
      </c>
      <c r="AK346">
        <f t="shared" si="223"/>
        <v>7.0206622955383785E-4</v>
      </c>
      <c r="AL346">
        <f t="shared" si="224"/>
        <v>1.3300113744890321</v>
      </c>
      <c r="AM346">
        <f t="shared" si="225"/>
        <v>0.78415706930160245</v>
      </c>
      <c r="AN346" s="68">
        <f t="shared" si="226"/>
        <v>-4.9538759384730682</v>
      </c>
      <c r="AO346" s="68">
        <f t="shared" si="226"/>
        <v>-4.9538759384730682</v>
      </c>
      <c r="AP346" s="68">
        <f t="shared" si="226"/>
        <v>-4.9538759384730682</v>
      </c>
      <c r="AQ346" s="68">
        <f t="shared" si="226"/>
        <v>-4.9538759384730682</v>
      </c>
      <c r="AR346" s="68">
        <f t="shared" si="226"/>
        <v>-4.9538759384730717</v>
      </c>
      <c r="AS346" s="68">
        <f t="shared" si="226"/>
        <v>-4.953875938494078</v>
      </c>
      <c r="AT346" s="68">
        <f t="shared" si="226"/>
        <v>-4.9538760600013019</v>
      </c>
      <c r="AU346" s="68">
        <f t="shared" si="227"/>
        <v>-4.9545778835097831</v>
      </c>
    </row>
    <row r="347" spans="1:48" ht="12.95" customHeight="1">
      <c r="A347" s="14" t="s">
        <v>2083</v>
      </c>
      <c r="B347" s="50"/>
      <c r="C347" s="49">
        <v>37198.381300000001</v>
      </c>
      <c r="D347" s="49" t="s">
        <v>1923</v>
      </c>
      <c r="E347">
        <f t="shared" si="211"/>
        <v>9740.9593318391671</v>
      </c>
      <c r="F347">
        <f t="shared" si="212"/>
        <v>9741</v>
      </c>
      <c r="G347">
        <f t="shared" si="204"/>
        <v>-5.5198000001837499E-2</v>
      </c>
      <c r="H347">
        <f>$G347</f>
        <v>-5.5198000001837499E-2</v>
      </c>
      <c r="P347">
        <f t="shared" si="213"/>
        <v>-3.3621129113437592E-2</v>
      </c>
      <c r="Q347" s="2">
        <f t="shared" si="228"/>
        <v>22179.881300000001</v>
      </c>
      <c r="S347" s="114">
        <f>S$14</f>
        <v>0.2</v>
      </c>
      <c r="Z347">
        <f t="shared" si="214"/>
        <v>9741</v>
      </c>
      <c r="AA347" s="68">
        <f t="shared" si="215"/>
        <v>-4.2513720714484116E-2</v>
      </c>
      <c r="AB347" s="68">
        <f t="shared" si="216"/>
        <v>-4.6305408400790976E-2</v>
      </c>
      <c r="AC347" s="68">
        <f t="shared" si="217"/>
        <v>-1.2684279287353382E-2</v>
      </c>
      <c r="AD347" s="68"/>
      <c r="AE347" s="68">
        <f t="shared" si="218"/>
        <v>3.2178188207916417E-5</v>
      </c>
      <c r="AF347">
        <f t="shared" si="219"/>
        <v>-2.1576870888399907E-2</v>
      </c>
      <c r="AG347" s="92"/>
      <c r="AH347">
        <f t="shared" si="220"/>
        <v>-8.8925916010465251E-3</v>
      </c>
      <c r="AI347">
        <f t="shared" si="221"/>
        <v>1.0001710455897297</v>
      </c>
      <c r="AJ347">
        <f t="shared" si="222"/>
        <v>-0.39848329160416851</v>
      </c>
      <c r="AK347">
        <f t="shared" si="223"/>
        <v>7.0239535782106116E-4</v>
      </c>
      <c r="AL347">
        <f t="shared" si="224"/>
        <v>1.3319280465175161</v>
      </c>
      <c r="AM347">
        <f t="shared" si="225"/>
        <v>0.78570585270724458</v>
      </c>
      <c r="AN347" s="68">
        <f t="shared" si="226"/>
        <v>-4.9519595960170992</v>
      </c>
      <c r="AO347" s="68">
        <f t="shared" si="226"/>
        <v>-4.9519595960170992</v>
      </c>
      <c r="AP347" s="68">
        <f t="shared" si="226"/>
        <v>-4.9519595960170992</v>
      </c>
      <c r="AQ347" s="68">
        <f t="shared" si="226"/>
        <v>-4.9519595960170992</v>
      </c>
      <c r="AR347" s="68">
        <f t="shared" si="226"/>
        <v>-4.9519595960171028</v>
      </c>
      <c r="AS347" s="68">
        <f t="shared" si="226"/>
        <v>-4.9519595960377938</v>
      </c>
      <c r="AT347" s="68">
        <f t="shared" si="226"/>
        <v>-4.9519597166577318</v>
      </c>
      <c r="AU347" s="68">
        <f t="shared" si="227"/>
        <v>-4.9526618710703278</v>
      </c>
    </row>
    <row r="348" spans="1:48" ht="12.95" customHeight="1">
      <c r="A348" s="95" t="s">
        <v>3088</v>
      </c>
      <c r="B348" s="29" t="s">
        <v>2053</v>
      </c>
      <c r="C348" s="95">
        <v>37198.383999999998</v>
      </c>
      <c r="D348" s="95" t="s">
        <v>2084</v>
      </c>
      <c r="E348" s="12">
        <f t="shared" si="211"/>
        <v>9740.9613211147589</v>
      </c>
      <c r="F348">
        <f t="shared" si="212"/>
        <v>9741</v>
      </c>
      <c r="G348">
        <f t="shared" si="204"/>
        <v>-5.2498000004561618E-2</v>
      </c>
      <c r="I348" s="10">
        <f>G348</f>
        <v>-5.2498000004561618E-2</v>
      </c>
      <c r="O348">
        <f ca="1">+C$11+C$12*F348</f>
        <v>-3.7242573799206272E-2</v>
      </c>
      <c r="P348">
        <f t="shared" si="213"/>
        <v>-3.3621129113437592E-2</v>
      </c>
      <c r="Q348" s="2">
        <f t="shared" si="228"/>
        <v>22179.883999999998</v>
      </c>
      <c r="S348" s="21">
        <f>S$15</f>
        <v>0.1</v>
      </c>
      <c r="Z348">
        <f t="shared" si="214"/>
        <v>9741</v>
      </c>
      <c r="AA348" s="68">
        <f t="shared" si="215"/>
        <v>-4.2513720714484116E-2</v>
      </c>
      <c r="AB348" s="68">
        <f t="shared" si="216"/>
        <v>-4.3605408403515095E-2</v>
      </c>
      <c r="AC348" s="68">
        <f t="shared" si="217"/>
        <v>-9.9842792900775006E-3</v>
      </c>
      <c r="AD348" s="68"/>
      <c r="AE348" s="68">
        <f t="shared" si="218"/>
        <v>9.9685832942270517E-6</v>
      </c>
      <c r="AF348">
        <f t="shared" si="219"/>
        <v>-1.8876870891124026E-2</v>
      </c>
      <c r="AG348" s="92"/>
      <c r="AH348">
        <f t="shared" si="220"/>
        <v>-8.8925916010465251E-3</v>
      </c>
      <c r="AI348">
        <f t="shared" si="221"/>
        <v>1.0001710455897297</v>
      </c>
      <c r="AJ348">
        <f t="shared" si="222"/>
        <v>-0.39848329160416851</v>
      </c>
      <c r="AK348">
        <f t="shared" si="223"/>
        <v>7.0239535782106116E-4</v>
      </c>
      <c r="AL348">
        <f t="shared" si="224"/>
        <v>1.3319280465175161</v>
      </c>
      <c r="AM348">
        <f t="shared" si="225"/>
        <v>0.78570585270724458</v>
      </c>
      <c r="AN348" s="68">
        <f t="shared" si="226"/>
        <v>-4.9519595960170992</v>
      </c>
      <c r="AO348" s="68">
        <f t="shared" si="226"/>
        <v>-4.9519595960170992</v>
      </c>
      <c r="AP348" s="68">
        <f t="shared" si="226"/>
        <v>-4.9519595960170992</v>
      </c>
      <c r="AQ348" s="68">
        <f t="shared" si="226"/>
        <v>-4.9519595960170992</v>
      </c>
      <c r="AR348" s="68">
        <f t="shared" si="226"/>
        <v>-4.9519595960171028</v>
      </c>
      <c r="AS348" s="68">
        <f t="shared" si="226"/>
        <v>-4.9519595960377938</v>
      </c>
      <c r="AT348" s="68">
        <f t="shared" si="226"/>
        <v>-4.9519597166577318</v>
      </c>
      <c r="AU348" s="68">
        <f t="shared" si="227"/>
        <v>-4.9526618710703278</v>
      </c>
      <c r="AV348" s="68"/>
    </row>
    <row r="349" spans="1:48" ht="12.95" customHeight="1">
      <c r="A349" s="14" t="s">
        <v>2083</v>
      </c>
      <c r="B349" s="50"/>
      <c r="C349" s="49">
        <v>37202.455999999998</v>
      </c>
      <c r="D349" s="49" t="s">
        <v>1923</v>
      </c>
      <c r="E349">
        <f t="shared" si="211"/>
        <v>9743.9614434183695</v>
      </c>
      <c r="F349">
        <f t="shared" si="212"/>
        <v>9744</v>
      </c>
      <c r="G349">
        <f t="shared" si="204"/>
        <v>-5.2331999999296386E-2</v>
      </c>
      <c r="H349">
        <f>$G349</f>
        <v>-5.2331999999296386E-2</v>
      </c>
      <c r="P349">
        <f t="shared" si="213"/>
        <v>-3.3608654584387415E-2</v>
      </c>
      <c r="Q349" s="2">
        <f t="shared" si="228"/>
        <v>22183.955999999998</v>
      </c>
      <c r="S349" s="114">
        <f>S$14</f>
        <v>0.2</v>
      </c>
      <c r="Z349">
        <f t="shared" si="214"/>
        <v>9744</v>
      </c>
      <c r="AA349" s="68">
        <f t="shared" si="215"/>
        <v>-4.2462081908147369E-2</v>
      </c>
      <c r="AB349" s="68">
        <f t="shared" si="216"/>
        <v>-4.3478572675536432E-2</v>
      </c>
      <c r="AC349" s="68">
        <f t="shared" si="217"/>
        <v>-9.8699180911490172E-3</v>
      </c>
      <c r="AD349" s="68"/>
      <c r="AE349" s="68">
        <f t="shared" si="218"/>
        <v>1.9483056625198132E-5</v>
      </c>
      <c r="AF349">
        <f t="shared" si="219"/>
        <v>-1.8723345414908971E-2</v>
      </c>
      <c r="AG349" s="92"/>
      <c r="AH349">
        <f t="shared" si="220"/>
        <v>-8.8534273237599534E-3</v>
      </c>
      <c r="AI349">
        <f t="shared" si="221"/>
        <v>1.0001696990184654</v>
      </c>
      <c r="AJ349">
        <f t="shared" si="222"/>
        <v>-0.39672464067452684</v>
      </c>
      <c r="AK349">
        <f t="shared" si="223"/>
        <v>7.0272190487163629E-4</v>
      </c>
      <c r="AL349">
        <f t="shared" si="224"/>
        <v>1.3338447133862155</v>
      </c>
      <c r="AM349">
        <f t="shared" si="225"/>
        <v>0.78725696606784201</v>
      </c>
      <c r="AN349" s="68">
        <f t="shared" si="226"/>
        <v>-4.9500432561405798</v>
      </c>
      <c r="AO349" s="68">
        <f t="shared" si="226"/>
        <v>-4.9500432561405798</v>
      </c>
      <c r="AP349" s="68">
        <f t="shared" si="226"/>
        <v>-4.9500432561405798</v>
      </c>
      <c r="AQ349" s="68">
        <f t="shared" si="226"/>
        <v>-4.9500432561405798</v>
      </c>
      <c r="AR349" s="68">
        <f t="shared" si="226"/>
        <v>-4.9500432561405834</v>
      </c>
      <c r="AS349" s="68">
        <f t="shared" si="226"/>
        <v>-4.9500432561609609</v>
      </c>
      <c r="AT349" s="68">
        <f t="shared" si="226"/>
        <v>-4.9500433758918421</v>
      </c>
      <c r="AU349" s="68">
        <f t="shared" si="227"/>
        <v>-4.9507458586308717</v>
      </c>
    </row>
    <row r="350" spans="1:48" ht="12.95" customHeight="1">
      <c r="A350" s="14" t="s">
        <v>2083</v>
      </c>
      <c r="B350" s="50"/>
      <c r="C350" s="49">
        <v>37202.457699999999</v>
      </c>
      <c r="D350" s="49" t="s">
        <v>2084</v>
      </c>
      <c r="E350">
        <f t="shared" si="211"/>
        <v>9743.9626959252255</v>
      </c>
      <c r="F350">
        <f t="shared" si="212"/>
        <v>9744</v>
      </c>
      <c r="G350">
        <f t="shared" si="204"/>
        <v>-5.0631999998586252E-2</v>
      </c>
      <c r="I350" s="10">
        <f>$G350</f>
        <v>-5.0631999998586252E-2</v>
      </c>
      <c r="P350">
        <f t="shared" si="213"/>
        <v>-3.3608654584387415E-2</v>
      </c>
      <c r="Q350" s="2">
        <f t="shared" si="228"/>
        <v>22183.957699999999</v>
      </c>
      <c r="S350" s="21">
        <f>S$15</f>
        <v>0.1</v>
      </c>
      <c r="Z350">
        <f t="shared" si="214"/>
        <v>9744</v>
      </c>
      <c r="AA350" s="68">
        <f t="shared" si="215"/>
        <v>-4.2462081908147369E-2</v>
      </c>
      <c r="AB350" s="68">
        <f t="shared" si="216"/>
        <v>-4.1778572674826299E-2</v>
      </c>
      <c r="AC350" s="68">
        <f t="shared" si="217"/>
        <v>-8.1699180904388838E-3</v>
      </c>
      <c r="AD350" s="68"/>
      <c r="AE350" s="68">
        <f t="shared" si="218"/>
        <v>6.6747561604480536E-6</v>
      </c>
      <c r="AF350">
        <f t="shared" si="219"/>
        <v>-1.7023345414198837E-2</v>
      </c>
      <c r="AG350" s="92"/>
      <c r="AH350">
        <f t="shared" si="220"/>
        <v>-8.8534273237599534E-3</v>
      </c>
      <c r="AI350">
        <f t="shared" si="221"/>
        <v>1.0001696990184654</v>
      </c>
      <c r="AJ350">
        <f t="shared" si="222"/>
        <v>-0.39672464067452684</v>
      </c>
      <c r="AK350">
        <f t="shared" si="223"/>
        <v>7.0272190487163629E-4</v>
      </c>
      <c r="AL350">
        <f t="shared" si="224"/>
        <v>1.3338447133862155</v>
      </c>
      <c r="AM350">
        <f t="shared" si="225"/>
        <v>0.78725696606784201</v>
      </c>
      <c r="AN350" s="68">
        <f t="shared" si="226"/>
        <v>-4.9500432561405798</v>
      </c>
      <c r="AO350" s="68">
        <f t="shared" si="226"/>
        <v>-4.9500432561405798</v>
      </c>
      <c r="AP350" s="68">
        <f t="shared" si="226"/>
        <v>-4.9500432561405798</v>
      </c>
      <c r="AQ350" s="68">
        <f t="shared" si="226"/>
        <v>-4.9500432561405798</v>
      </c>
      <c r="AR350" s="68">
        <f t="shared" si="226"/>
        <v>-4.9500432561405834</v>
      </c>
      <c r="AS350" s="68">
        <f t="shared" si="226"/>
        <v>-4.9500432561609609</v>
      </c>
      <c r="AT350" s="68">
        <f t="shared" si="226"/>
        <v>-4.9500433758918421</v>
      </c>
      <c r="AU350" s="68">
        <f t="shared" si="227"/>
        <v>-4.9507458586308717</v>
      </c>
    </row>
    <row r="351" spans="1:48" ht="12.95" customHeight="1">
      <c r="A351" s="14" t="s">
        <v>2083</v>
      </c>
      <c r="B351" s="50"/>
      <c r="C351" s="49">
        <v>37213.326000000001</v>
      </c>
      <c r="D351" s="49" t="s">
        <v>2084</v>
      </c>
      <c r="E351">
        <f t="shared" si="211"/>
        <v>9751.9701196070364</v>
      </c>
      <c r="F351">
        <f t="shared" si="212"/>
        <v>9752</v>
      </c>
      <c r="G351">
        <f t="shared" si="204"/>
        <v>-4.0555999999924097E-2</v>
      </c>
      <c r="I351" s="10">
        <f>$G351</f>
        <v>-4.0555999999924097E-2</v>
      </c>
      <c r="P351">
        <f t="shared" si="213"/>
        <v>-3.3575325818578611E-2</v>
      </c>
      <c r="Q351" s="2">
        <f t="shared" si="228"/>
        <v>22194.826000000001</v>
      </c>
      <c r="S351" s="21">
        <f>S$15</f>
        <v>0.1</v>
      </c>
      <c r="Z351">
        <f t="shared" si="214"/>
        <v>9752</v>
      </c>
      <c r="AA351" s="68">
        <f t="shared" si="215"/>
        <v>-4.2324156766975776E-2</v>
      </c>
      <c r="AB351" s="68">
        <f t="shared" si="216"/>
        <v>-3.1807169051526932E-2</v>
      </c>
      <c r="AC351" s="68">
        <f t="shared" si="217"/>
        <v>1.7681567670516773E-3</v>
      </c>
      <c r="AD351" s="68"/>
      <c r="AE351" s="68">
        <f t="shared" si="218"/>
        <v>3.1263783528706456E-7</v>
      </c>
      <c r="AF351">
        <f t="shared" si="219"/>
        <v>-6.9806741813454865E-3</v>
      </c>
      <c r="AG351" s="92"/>
      <c r="AH351">
        <f t="shared" si="220"/>
        <v>-8.7488309483971637E-3</v>
      </c>
      <c r="AI351">
        <f t="shared" si="221"/>
        <v>1.0001661051451916</v>
      </c>
      <c r="AJ351">
        <f t="shared" si="222"/>
        <v>-0.39202782052449731</v>
      </c>
      <c r="AK351">
        <f t="shared" si="223"/>
        <v>7.0358006878781299E-4</v>
      </c>
      <c r="AL351">
        <f t="shared" si="224"/>
        <v>1.3389557997924355</v>
      </c>
      <c r="AM351">
        <f t="shared" si="225"/>
        <v>0.79140472107449333</v>
      </c>
      <c r="AN351" s="68">
        <f t="shared" ref="AN351:AT360" si="229">$AU351+$AB$7*SIN(AO351)</f>
        <v>-4.9449330290895501</v>
      </c>
      <c r="AO351" s="68">
        <f t="shared" si="229"/>
        <v>-4.9449330290895501</v>
      </c>
      <c r="AP351" s="68">
        <f t="shared" si="229"/>
        <v>-4.9449330290895501</v>
      </c>
      <c r="AQ351" s="68">
        <f t="shared" si="229"/>
        <v>-4.9449330290895501</v>
      </c>
      <c r="AR351" s="68">
        <f t="shared" si="229"/>
        <v>-4.9449330290895537</v>
      </c>
      <c r="AS351" s="68">
        <f t="shared" si="229"/>
        <v>-4.9449330291091043</v>
      </c>
      <c r="AT351" s="68">
        <f t="shared" si="229"/>
        <v>-4.9449331464606017</v>
      </c>
      <c r="AU351" s="68">
        <f t="shared" si="227"/>
        <v>-4.945636492125657</v>
      </c>
    </row>
    <row r="352" spans="1:48" ht="12.95" customHeight="1">
      <c r="A352" s="14" t="s">
        <v>2083</v>
      </c>
      <c r="B352" s="50"/>
      <c r="C352" s="49">
        <v>37236.387499999997</v>
      </c>
      <c r="D352" s="49" t="s">
        <v>1923</v>
      </c>
      <c r="E352">
        <f t="shared" si="211"/>
        <v>9768.961111872437</v>
      </c>
      <c r="F352">
        <f t="shared" si="212"/>
        <v>9769</v>
      </c>
      <c r="G352">
        <f t="shared" si="204"/>
        <v>-5.2782000006118324E-2</v>
      </c>
      <c r="H352">
        <f>$G352</f>
        <v>-5.2782000006118324E-2</v>
      </c>
      <c r="P352">
        <f t="shared" si="213"/>
        <v>-3.3504196215342355E-2</v>
      </c>
      <c r="Q352" s="2">
        <f t="shared" si="228"/>
        <v>22217.887499999997</v>
      </c>
      <c r="S352" s="114">
        <f>S$14</f>
        <v>0.2</v>
      </c>
      <c r="Z352">
        <f t="shared" si="214"/>
        <v>9769</v>
      </c>
      <c r="AA352" s="68">
        <f t="shared" si="215"/>
        <v>-4.2030005938761578E-2</v>
      </c>
      <c r="AB352" s="68">
        <f t="shared" si="216"/>
        <v>-4.4256190282699101E-2</v>
      </c>
      <c r="AC352" s="68">
        <f t="shared" si="217"/>
        <v>-1.0751994067356744E-2</v>
      </c>
      <c r="AD352" s="68"/>
      <c r="AE352" s="68">
        <f t="shared" si="218"/>
        <v>2.3121075284894934E-5</v>
      </c>
      <c r="AF352">
        <f t="shared" si="219"/>
        <v>-1.9277803790775969E-2</v>
      </c>
      <c r="AG352" s="92"/>
      <c r="AH352">
        <f t="shared" si="220"/>
        <v>-8.5258097234192243E-3</v>
      </c>
      <c r="AI352">
        <f t="shared" si="221"/>
        <v>1.0001584539601738</v>
      </c>
      <c r="AJ352">
        <f t="shared" si="222"/>
        <v>-0.38201334032399653</v>
      </c>
      <c r="AK352">
        <f t="shared" si="223"/>
        <v>7.0534259403484516E-4</v>
      </c>
      <c r="AL352">
        <f t="shared" si="224"/>
        <v>1.3498167363198466</v>
      </c>
      <c r="AM352">
        <f t="shared" si="225"/>
        <v>0.80027461532039557</v>
      </c>
      <c r="AN352" s="68">
        <f t="shared" si="229"/>
        <v>-4.9340738576389436</v>
      </c>
      <c r="AO352" s="68">
        <f t="shared" si="229"/>
        <v>-4.9340738576389436</v>
      </c>
      <c r="AP352" s="68">
        <f t="shared" si="229"/>
        <v>-4.9340738576389436</v>
      </c>
      <c r="AQ352" s="68">
        <f t="shared" si="229"/>
        <v>-4.9340738576389436</v>
      </c>
      <c r="AR352" s="68">
        <f t="shared" si="229"/>
        <v>-4.9340738576389471</v>
      </c>
      <c r="AS352" s="68">
        <f t="shared" si="229"/>
        <v>-4.9340738576567897</v>
      </c>
      <c r="AT352" s="68">
        <f t="shared" si="229"/>
        <v>-4.9340739699117018</v>
      </c>
      <c r="AU352" s="68">
        <f t="shared" si="227"/>
        <v>-4.9347790883020757</v>
      </c>
    </row>
    <row r="353" spans="1:64" ht="12.95" customHeight="1">
      <c r="A353" s="14" t="s">
        <v>2083</v>
      </c>
      <c r="B353" s="50"/>
      <c r="C353" s="49">
        <v>37240.459799999997</v>
      </c>
      <c r="D353" s="49" t="s">
        <v>1923</v>
      </c>
      <c r="E353">
        <f t="shared" si="211"/>
        <v>9771.9614552066687</v>
      </c>
      <c r="F353">
        <f t="shared" si="212"/>
        <v>9772</v>
      </c>
      <c r="G353">
        <f t="shared" si="204"/>
        <v>-5.2316000001155771E-2</v>
      </c>
      <c r="H353">
        <f>$G353</f>
        <v>-5.2316000001155771E-2</v>
      </c>
      <c r="P353">
        <f t="shared" si="213"/>
        <v>-3.3491600735821719E-2</v>
      </c>
      <c r="Q353" s="2">
        <f t="shared" si="228"/>
        <v>22221.959799999997</v>
      </c>
      <c r="S353" s="114">
        <f>S$14</f>
        <v>0.2</v>
      </c>
      <c r="Z353">
        <f t="shared" si="214"/>
        <v>9772</v>
      </c>
      <c r="AA353" s="68">
        <f t="shared" si="215"/>
        <v>-4.1977948835579815E-2</v>
      </c>
      <c r="AB353" s="68">
        <f t="shared" si="216"/>
        <v>-4.3829651901397676E-2</v>
      </c>
      <c r="AC353" s="68">
        <f t="shared" si="217"/>
        <v>-1.0338051165575953E-2</v>
      </c>
      <c r="AD353" s="68"/>
      <c r="AE353" s="68">
        <f t="shared" si="218"/>
        <v>2.137506038041328E-5</v>
      </c>
      <c r="AF353">
        <f t="shared" si="219"/>
        <v>-1.8824399265334052E-2</v>
      </c>
      <c r="AG353" s="92"/>
      <c r="AH353">
        <f t="shared" si="220"/>
        <v>-8.4863480997580988E-3</v>
      </c>
      <c r="AI353">
        <f t="shared" si="221"/>
        <v>1.0001571017972331</v>
      </c>
      <c r="AJ353">
        <f t="shared" si="222"/>
        <v>-0.38024138363127891</v>
      </c>
      <c r="AK353">
        <f t="shared" si="223"/>
        <v>7.056449941441824E-4</v>
      </c>
      <c r="AL353">
        <f t="shared" si="224"/>
        <v>1.3517333549184229</v>
      </c>
      <c r="AM353">
        <f t="shared" si="225"/>
        <v>0.80184787073763053</v>
      </c>
      <c r="AN353" s="68">
        <f t="shared" si="229"/>
        <v>-4.9321575418935204</v>
      </c>
      <c r="AO353" s="68">
        <f t="shared" si="229"/>
        <v>-4.9321575418935204</v>
      </c>
      <c r="AP353" s="68">
        <f t="shared" si="229"/>
        <v>-4.9321575418935204</v>
      </c>
      <c r="AQ353" s="68">
        <f t="shared" si="229"/>
        <v>-4.9321575418935204</v>
      </c>
      <c r="AR353" s="68">
        <f t="shared" si="229"/>
        <v>-4.9321575418935231</v>
      </c>
      <c r="AS353" s="68">
        <f t="shared" si="229"/>
        <v>-4.9321575419110717</v>
      </c>
      <c r="AT353" s="68">
        <f t="shared" si="229"/>
        <v>-4.9321576532610205</v>
      </c>
      <c r="AU353" s="68">
        <f t="shared" si="227"/>
        <v>-4.9328630758626195</v>
      </c>
    </row>
    <row r="354" spans="1:64" ht="12.95" customHeight="1">
      <c r="A354" s="95" t="s">
        <v>3140</v>
      </c>
      <c r="B354" s="29" t="s">
        <v>2053</v>
      </c>
      <c r="C354" s="95">
        <v>37270.313999999998</v>
      </c>
      <c r="D354" s="95" t="s">
        <v>2084</v>
      </c>
      <c r="E354" s="12">
        <f t="shared" si="211"/>
        <v>9793.9570964828126</v>
      </c>
      <c r="F354">
        <f t="shared" si="212"/>
        <v>9794</v>
      </c>
      <c r="G354">
        <f t="shared" si="204"/>
        <v>-5.8232000003044959E-2</v>
      </c>
      <c r="I354" s="10">
        <f>G354</f>
        <v>-5.8232000003044959E-2</v>
      </c>
      <c r="O354">
        <f ca="1">+C$11+C$12*F354</f>
        <v>-3.6878251332279316E-2</v>
      </c>
      <c r="P354">
        <f t="shared" si="213"/>
        <v>-3.3398837917201621E-2</v>
      </c>
      <c r="Q354" s="2">
        <f t="shared" si="228"/>
        <v>22251.813999999998</v>
      </c>
      <c r="S354" s="21">
        <f>S$15</f>
        <v>0.1</v>
      </c>
      <c r="Z354">
        <f t="shared" si="214"/>
        <v>9794</v>
      </c>
      <c r="AA354" s="68">
        <f t="shared" si="215"/>
        <v>-4.1594859546645789E-2</v>
      </c>
      <c r="AB354" s="68">
        <f t="shared" si="216"/>
        <v>-5.0035978373600791E-2</v>
      </c>
      <c r="AC354" s="68">
        <f t="shared" si="217"/>
        <v>-1.663714045639917E-2</v>
      </c>
      <c r="AD354" s="68"/>
      <c r="AE354" s="68">
        <f t="shared" si="218"/>
        <v>2.7679444256595402E-5</v>
      </c>
      <c r="AF354">
        <f t="shared" si="219"/>
        <v>-2.4833162085843338E-2</v>
      </c>
      <c r="AG354" s="92"/>
      <c r="AH354">
        <f t="shared" si="220"/>
        <v>-8.1960216294441664E-3</v>
      </c>
      <c r="AI354">
        <f t="shared" si="221"/>
        <v>1.000147168734923</v>
      </c>
      <c r="AJ354">
        <f t="shared" si="222"/>
        <v>-0.36720492299983304</v>
      </c>
      <c r="AK354">
        <f t="shared" si="223"/>
        <v>7.0778329728505174E-4</v>
      </c>
      <c r="AL354">
        <f t="shared" si="224"/>
        <v>1.3657883994526769</v>
      </c>
      <c r="AM354">
        <f t="shared" si="225"/>
        <v>0.8134594311133454</v>
      </c>
      <c r="AN354" s="68">
        <f t="shared" si="229"/>
        <v>-4.9181046390091607</v>
      </c>
      <c r="AO354" s="68">
        <f t="shared" si="229"/>
        <v>-4.9181046390091607</v>
      </c>
      <c r="AP354" s="68">
        <f t="shared" si="229"/>
        <v>-4.9181046390091607</v>
      </c>
      <c r="AQ354" s="68">
        <f t="shared" si="229"/>
        <v>-4.9181046390091607</v>
      </c>
      <c r="AR354" s="68">
        <f t="shared" si="229"/>
        <v>-4.9181046390091634</v>
      </c>
      <c r="AS354" s="68">
        <f t="shared" si="229"/>
        <v>-4.9181046390246195</v>
      </c>
      <c r="AT354" s="68">
        <f t="shared" si="229"/>
        <v>-4.9181047436890406</v>
      </c>
      <c r="AU354" s="68">
        <f t="shared" si="227"/>
        <v>-4.9188123179732788</v>
      </c>
    </row>
    <row r="355" spans="1:64" ht="12.95" customHeight="1">
      <c r="A355" s="14" t="s">
        <v>2083</v>
      </c>
      <c r="B355" s="50"/>
      <c r="C355" s="49">
        <v>37270.323799999998</v>
      </c>
      <c r="D355" s="49" t="s">
        <v>1923</v>
      </c>
      <c r="E355">
        <f t="shared" si="211"/>
        <v>9793.9643168164494</v>
      </c>
      <c r="F355">
        <f t="shared" si="212"/>
        <v>9794</v>
      </c>
      <c r="G355">
        <f t="shared" si="204"/>
        <v>-4.8432000003231224E-2</v>
      </c>
      <c r="H355">
        <f>$G355</f>
        <v>-4.8432000003231224E-2</v>
      </c>
      <c r="P355">
        <f t="shared" si="213"/>
        <v>-3.3398837917201621E-2</v>
      </c>
      <c r="Q355" s="2">
        <f t="shared" si="228"/>
        <v>22251.823799999998</v>
      </c>
      <c r="S355" s="114">
        <f>S$14</f>
        <v>0.2</v>
      </c>
      <c r="Z355">
        <f t="shared" si="214"/>
        <v>9794</v>
      </c>
      <c r="AA355" s="68">
        <f t="shared" si="215"/>
        <v>-4.1594859546645789E-2</v>
      </c>
      <c r="AB355" s="68">
        <f t="shared" si="216"/>
        <v>-4.0235978373787055E-2</v>
      </c>
      <c r="AC355" s="68">
        <f t="shared" si="217"/>
        <v>-6.8371404565854364E-3</v>
      </c>
      <c r="AD355" s="68"/>
      <c r="AE355" s="68">
        <f t="shared" si="218"/>
        <v>9.3492979246154585E-6</v>
      </c>
      <c r="AF355">
        <f t="shared" si="219"/>
        <v>-1.5033162086029603E-2</v>
      </c>
      <c r="AG355" s="92"/>
      <c r="AH355">
        <f t="shared" si="220"/>
        <v>-8.1960216294441664E-3</v>
      </c>
      <c r="AI355">
        <f t="shared" si="221"/>
        <v>1.000147168734923</v>
      </c>
      <c r="AJ355">
        <f t="shared" si="222"/>
        <v>-0.36720492299983304</v>
      </c>
      <c r="AK355">
        <f t="shared" si="223"/>
        <v>7.0778329728505174E-4</v>
      </c>
      <c r="AL355">
        <f t="shared" si="224"/>
        <v>1.3657883994526769</v>
      </c>
      <c r="AM355">
        <f t="shared" si="225"/>
        <v>0.8134594311133454</v>
      </c>
      <c r="AN355" s="68">
        <f t="shared" si="229"/>
        <v>-4.9181046390091607</v>
      </c>
      <c r="AO355" s="68">
        <f t="shared" si="229"/>
        <v>-4.9181046390091607</v>
      </c>
      <c r="AP355" s="68">
        <f t="shared" si="229"/>
        <v>-4.9181046390091607</v>
      </c>
      <c r="AQ355" s="68">
        <f t="shared" si="229"/>
        <v>-4.9181046390091607</v>
      </c>
      <c r="AR355" s="68">
        <f t="shared" si="229"/>
        <v>-4.9181046390091634</v>
      </c>
      <c r="AS355" s="68">
        <f t="shared" si="229"/>
        <v>-4.9181046390246195</v>
      </c>
      <c r="AT355" s="68">
        <f t="shared" si="229"/>
        <v>-4.9181047436890406</v>
      </c>
      <c r="AU355" s="68">
        <f t="shared" si="227"/>
        <v>-4.9188123179732788</v>
      </c>
    </row>
    <row r="356" spans="1:64" ht="12.95" customHeight="1">
      <c r="A356" s="14" t="s">
        <v>2083</v>
      </c>
      <c r="B356" s="50"/>
      <c r="C356" s="49">
        <v>37506.486400000002</v>
      </c>
      <c r="D356" s="49" t="s">
        <v>1923</v>
      </c>
      <c r="E356">
        <f t="shared" si="211"/>
        <v>9967.9615377247701</v>
      </c>
      <c r="F356">
        <f t="shared" si="212"/>
        <v>9968</v>
      </c>
      <c r="G356">
        <f t="shared" si="204"/>
        <v>-5.2203999999619555E-2</v>
      </c>
      <c r="H356">
        <f>$G356</f>
        <v>-5.2203999999619555E-2</v>
      </c>
      <c r="P356">
        <f t="shared" si="213"/>
        <v>-3.2640615406248144E-2</v>
      </c>
      <c r="Q356" s="2">
        <f t="shared" si="228"/>
        <v>22487.986400000002</v>
      </c>
      <c r="S356" s="114">
        <f>S$14</f>
        <v>0.2</v>
      </c>
      <c r="Z356">
        <f t="shared" si="214"/>
        <v>9968</v>
      </c>
      <c r="AA356" s="68">
        <f t="shared" si="215"/>
        <v>-3.8488214574762092E-2</v>
      </c>
      <c r="AB356" s="68">
        <f t="shared" si="216"/>
        <v>-4.6356400831105607E-2</v>
      </c>
      <c r="AC356" s="68">
        <f t="shared" si="217"/>
        <v>-1.3715785424857463E-2</v>
      </c>
      <c r="AD356" s="68"/>
      <c r="AE356" s="68">
        <f t="shared" si="218"/>
        <v>3.7624553964146484E-5</v>
      </c>
      <c r="AF356">
        <f t="shared" si="219"/>
        <v>-1.9563384593371411E-2</v>
      </c>
      <c r="AG356" s="92"/>
      <c r="AH356">
        <f t="shared" si="220"/>
        <v>-5.8475991685139487E-3</v>
      </c>
      <c r="AI356">
        <f t="shared" si="221"/>
        <v>1.0000677504016411</v>
      </c>
      <c r="AJ356">
        <f t="shared" si="222"/>
        <v>-0.26176402549773575</v>
      </c>
      <c r="AK356">
        <f t="shared" si="223"/>
        <v>7.1974003329816573E-4</v>
      </c>
      <c r="AL356">
        <f t="shared" si="224"/>
        <v>1.4769411174963476</v>
      </c>
      <c r="AM356">
        <f t="shared" si="225"/>
        <v>0.91028885615931443</v>
      </c>
      <c r="AN356" s="68">
        <f t="shared" si="229"/>
        <v>-4.8069639053989883</v>
      </c>
      <c r="AO356" s="68">
        <f t="shared" si="229"/>
        <v>-4.8069639053989883</v>
      </c>
      <c r="AP356" s="68">
        <f t="shared" si="229"/>
        <v>-4.8069639053989883</v>
      </c>
      <c r="AQ356" s="68">
        <f t="shared" si="229"/>
        <v>-4.8069639053989883</v>
      </c>
      <c r="AR356" s="68">
        <f t="shared" si="229"/>
        <v>-4.8069639053989883</v>
      </c>
      <c r="AS356" s="68">
        <f t="shared" si="229"/>
        <v>-4.8069639054023554</v>
      </c>
      <c r="AT356" s="68">
        <f t="shared" si="229"/>
        <v>-4.8069639547175216</v>
      </c>
      <c r="AU356" s="68">
        <f t="shared" si="227"/>
        <v>-4.8076835964848526</v>
      </c>
    </row>
    <row r="357" spans="1:64" ht="12.95" customHeight="1">
      <c r="A357" s="14" t="s">
        <v>2083</v>
      </c>
      <c r="B357" s="50"/>
      <c r="C357" s="49">
        <v>37506.495600000002</v>
      </c>
      <c r="D357" s="49" t="s">
        <v>2084</v>
      </c>
      <c r="E357">
        <f t="shared" si="211"/>
        <v>9967.9683159971664</v>
      </c>
      <c r="F357">
        <f t="shared" si="212"/>
        <v>9968</v>
      </c>
      <c r="G357">
        <f t="shared" si="204"/>
        <v>-4.300399999920046E-2</v>
      </c>
      <c r="I357" s="10">
        <f>$G357</f>
        <v>-4.300399999920046E-2</v>
      </c>
      <c r="P357">
        <f t="shared" si="213"/>
        <v>-3.2640615406248144E-2</v>
      </c>
      <c r="Q357" s="2">
        <f t="shared" si="228"/>
        <v>22487.995600000002</v>
      </c>
      <c r="S357" s="21">
        <f>S$15</f>
        <v>0.1</v>
      </c>
      <c r="Z357">
        <f t="shared" si="214"/>
        <v>9968</v>
      </c>
      <c r="AA357" s="68">
        <f t="shared" si="215"/>
        <v>-3.8488214574762092E-2</v>
      </c>
      <c r="AB357" s="68">
        <f t="shared" si="216"/>
        <v>-3.7156400830686512E-2</v>
      </c>
      <c r="AC357" s="68">
        <f t="shared" si="217"/>
        <v>-4.5157854244383669E-3</v>
      </c>
      <c r="AD357" s="68"/>
      <c r="AE357" s="68">
        <f t="shared" si="218"/>
        <v>2.0392317999570008E-6</v>
      </c>
      <c r="AF357">
        <f t="shared" si="219"/>
        <v>-1.0363384592952316E-2</v>
      </c>
      <c r="AG357" s="92"/>
      <c r="AH357">
        <f t="shared" si="220"/>
        <v>-5.8475991685139487E-3</v>
      </c>
      <c r="AI357">
        <f t="shared" si="221"/>
        <v>1.0000677504016411</v>
      </c>
      <c r="AJ357">
        <f t="shared" si="222"/>
        <v>-0.26176402549773575</v>
      </c>
      <c r="AK357">
        <f t="shared" si="223"/>
        <v>7.1974003329816573E-4</v>
      </c>
      <c r="AL357">
        <f t="shared" si="224"/>
        <v>1.4769411174963476</v>
      </c>
      <c r="AM357">
        <f t="shared" si="225"/>
        <v>0.91028885615931443</v>
      </c>
      <c r="AN357" s="68">
        <f t="shared" si="229"/>
        <v>-4.8069639053989883</v>
      </c>
      <c r="AO357" s="68">
        <f t="shared" si="229"/>
        <v>-4.8069639053989883</v>
      </c>
      <c r="AP357" s="68">
        <f t="shared" si="229"/>
        <v>-4.8069639053989883</v>
      </c>
      <c r="AQ357" s="68">
        <f t="shared" si="229"/>
        <v>-4.8069639053989883</v>
      </c>
      <c r="AR357" s="68">
        <f t="shared" si="229"/>
        <v>-4.8069639053989883</v>
      </c>
      <c r="AS357" s="68">
        <f t="shared" si="229"/>
        <v>-4.8069639054023554</v>
      </c>
      <c r="AT357" s="68">
        <f t="shared" si="229"/>
        <v>-4.8069639547175216</v>
      </c>
      <c r="AU357" s="68">
        <f t="shared" si="227"/>
        <v>-4.8076835964848526</v>
      </c>
    </row>
    <row r="358" spans="1:64" ht="12.95" customHeight="1">
      <c r="A358" s="14" t="s">
        <v>2083</v>
      </c>
      <c r="B358" s="50"/>
      <c r="C358" s="49">
        <v>37514.620000000003</v>
      </c>
      <c r="D358" s="49" t="s">
        <v>2084</v>
      </c>
      <c r="E358">
        <f t="shared" si="211"/>
        <v>9973.9541199371106</v>
      </c>
      <c r="F358">
        <f t="shared" si="212"/>
        <v>9974</v>
      </c>
      <c r="G358">
        <f t="shared" si="204"/>
        <v>-6.2271999995573424E-2</v>
      </c>
      <c r="I358" s="10">
        <f>$G358</f>
        <v>-6.2271999995573424E-2</v>
      </c>
      <c r="P358">
        <f t="shared" si="213"/>
        <v>-3.2613692263683478E-2</v>
      </c>
      <c r="Q358" s="2">
        <f t="shared" si="228"/>
        <v>22496.120000000003</v>
      </c>
      <c r="S358" s="21">
        <f>S$15</f>
        <v>0.1</v>
      </c>
      <c r="Z358">
        <f t="shared" si="214"/>
        <v>9974</v>
      </c>
      <c r="AA358" s="68">
        <f t="shared" si="215"/>
        <v>-3.8378858401059479E-2</v>
      </c>
      <c r="AB358" s="68">
        <f t="shared" si="216"/>
        <v>-5.6506833858197422E-2</v>
      </c>
      <c r="AC358" s="68">
        <f t="shared" si="217"/>
        <v>-2.3893141594513941E-2</v>
      </c>
      <c r="AD358" s="68"/>
      <c r="AE358" s="68">
        <f t="shared" si="218"/>
        <v>5.708822152554924E-5</v>
      </c>
      <c r="AF358">
        <f t="shared" si="219"/>
        <v>-2.9658307731889946E-2</v>
      </c>
      <c r="AG358" s="92"/>
      <c r="AH358">
        <f t="shared" si="220"/>
        <v>-5.7651661373760042E-3</v>
      </c>
      <c r="AI358">
        <f t="shared" si="221"/>
        <v>1.0000649914808248</v>
      </c>
      <c r="AJ358">
        <f t="shared" si="222"/>
        <v>-0.25806320879258143</v>
      </c>
      <c r="AK358">
        <f t="shared" si="223"/>
        <v>7.1999440266904942E-4</v>
      </c>
      <c r="AL358">
        <f t="shared" si="224"/>
        <v>1.4807736540673671</v>
      </c>
      <c r="AM358">
        <f t="shared" si="225"/>
        <v>0.91379912124354945</v>
      </c>
      <c r="AN358" s="68">
        <f t="shared" si="229"/>
        <v>-4.8031316241818613</v>
      </c>
      <c r="AO358" s="68">
        <f t="shared" si="229"/>
        <v>-4.8031316241818613</v>
      </c>
      <c r="AP358" s="68">
        <f t="shared" si="229"/>
        <v>-4.8031316241818613</v>
      </c>
      <c r="AQ358" s="68">
        <f t="shared" si="229"/>
        <v>-4.8031316241818613</v>
      </c>
      <c r="AR358" s="68">
        <f t="shared" si="229"/>
        <v>-4.8031316241818613</v>
      </c>
      <c r="AS358" s="68">
        <f t="shared" si="229"/>
        <v>-4.8031316241849638</v>
      </c>
      <c r="AT358" s="68">
        <f t="shared" si="229"/>
        <v>-4.8031316715320802</v>
      </c>
      <c r="AU358" s="68">
        <f t="shared" si="227"/>
        <v>-4.8038515716059411</v>
      </c>
    </row>
    <row r="359" spans="1:64" ht="12.95" customHeight="1">
      <c r="A359" s="49" t="s">
        <v>2083</v>
      </c>
      <c r="B359" s="50" t="s">
        <v>2053</v>
      </c>
      <c r="C359" s="49">
        <v>37520.57</v>
      </c>
      <c r="D359" s="49" t="s">
        <v>1923</v>
      </c>
      <c r="E359">
        <f t="shared" si="211"/>
        <v>9978.3378939318245</v>
      </c>
      <c r="F359">
        <f t="shared" si="212"/>
        <v>9978.5</v>
      </c>
      <c r="O359">
        <f t="shared" ref="O359:O365" ca="1" si="230">+C$11+C$12*F359</f>
        <v>-3.5609996706844879E-2</v>
      </c>
      <c r="P359">
        <f t="shared" si="213"/>
        <v>-3.2593465889440162E-2</v>
      </c>
      <c r="Q359" s="2">
        <f t="shared" si="228"/>
        <v>22502.07</v>
      </c>
      <c r="R359">
        <f>+C359-(C$7+F359*C$8)</f>
        <v>-0.22002300000167452</v>
      </c>
      <c r="S359" s="94"/>
      <c r="Z359">
        <f t="shared" si="214"/>
        <v>9978.5</v>
      </c>
      <c r="AA359" s="68">
        <f t="shared" si="215"/>
        <v>-3.8296751772423421E-2</v>
      </c>
      <c r="AB359" s="68">
        <f>R359-AH359</f>
        <v>-0.21431971411869127</v>
      </c>
      <c r="AC359" s="68">
        <f>+R359-P359-AH359</f>
        <v>-0.1817262482292511</v>
      </c>
      <c r="AD359" s="68"/>
      <c r="AE359" s="68">
        <f>+(R359-AA359)^2*S359</f>
        <v>0</v>
      </c>
      <c r="AF359">
        <f>R359-P359</f>
        <v>-0.18742953411223434</v>
      </c>
      <c r="AG359" s="92"/>
      <c r="AH359">
        <f t="shared" si="220"/>
        <v>-5.7032858829832575E-3</v>
      </c>
      <c r="AI359">
        <f t="shared" si="221"/>
        <v>1.0000629216715249</v>
      </c>
      <c r="AJ359">
        <f t="shared" si="222"/>
        <v>-0.25528511918276442</v>
      </c>
      <c r="AK359">
        <f t="shared" si="223"/>
        <v>7.2017823884583051E-4</v>
      </c>
      <c r="AL359">
        <f t="shared" si="224"/>
        <v>1.4836480426166438</v>
      </c>
      <c r="AM359">
        <f t="shared" si="225"/>
        <v>0.91643988412776456</v>
      </c>
      <c r="AN359" s="68">
        <f t="shared" si="229"/>
        <v>-4.8002574202080561</v>
      </c>
      <c r="AO359" s="68">
        <f t="shared" si="229"/>
        <v>-4.8002574202080561</v>
      </c>
      <c r="AP359" s="68">
        <f t="shared" si="229"/>
        <v>-4.8002574202080561</v>
      </c>
      <c r="AQ359" s="68">
        <f t="shared" si="229"/>
        <v>-4.8002574202080561</v>
      </c>
      <c r="AR359" s="68">
        <f t="shared" si="229"/>
        <v>-4.8002574202080561</v>
      </c>
      <c r="AS359" s="68">
        <f t="shared" si="229"/>
        <v>-4.8002574202109667</v>
      </c>
      <c r="AT359" s="68">
        <f t="shared" si="229"/>
        <v>-4.8002574660802138</v>
      </c>
      <c r="AU359" s="68">
        <f t="shared" si="227"/>
        <v>-4.8009775529467582</v>
      </c>
    </row>
    <row r="360" spans="1:64" ht="12.95" customHeight="1">
      <c r="A360" s="95" t="s">
        <v>3152</v>
      </c>
      <c r="B360" s="29" t="s">
        <v>2053</v>
      </c>
      <c r="C360" s="95">
        <v>37521.417000000001</v>
      </c>
      <c r="D360" s="95" t="s">
        <v>2084</v>
      </c>
      <c r="E360" s="12">
        <f t="shared" si="211"/>
        <v>9978.9619370534274</v>
      </c>
      <c r="F360">
        <f t="shared" si="212"/>
        <v>9979</v>
      </c>
      <c r="G360">
        <f>+C360-(C$7+F360*C$8)</f>
        <v>-5.1661999998032115E-2</v>
      </c>
      <c r="I360" s="10">
        <f>G360</f>
        <v>-5.1661999998032115E-2</v>
      </c>
      <c r="O360">
        <f t="shared" ca="1" si="230"/>
        <v>-3.5606559702439908E-2</v>
      </c>
      <c r="P360">
        <f t="shared" si="213"/>
        <v>-3.2591216714666055E-2</v>
      </c>
      <c r="Q360" s="2">
        <f t="shared" si="228"/>
        <v>22502.917000000001</v>
      </c>
      <c r="S360" s="21">
        <f>S$15</f>
        <v>0.1</v>
      </c>
      <c r="Z360">
        <f t="shared" si="214"/>
        <v>9979</v>
      </c>
      <c r="AA360" s="68">
        <f t="shared" si="215"/>
        <v>-3.8287624104045376E-2</v>
      </c>
      <c r="AB360" s="68">
        <f t="shared" ref="AB360:AB423" si="231">G360-AH360</f>
        <v>-4.5965592608652794E-2</v>
      </c>
      <c r="AC360" s="68">
        <f t="shared" ref="AC360:AC423" si="232">+G360-P360-AH360</f>
        <v>-1.3374375893986741E-2</v>
      </c>
      <c r="AD360" s="68"/>
      <c r="AE360" s="68">
        <f t="shared" ref="AE360:AE423" si="233">+(G360-AA360)^2*S360</f>
        <v>1.7887393055365362E-5</v>
      </c>
      <c r="AF360">
        <f t="shared" ref="AF360:AF423" si="234">G360-P360</f>
        <v>-1.9070783283366061E-2</v>
      </c>
      <c r="AG360" s="92"/>
      <c r="AH360">
        <f t="shared" si="220"/>
        <v>-5.6964073893793193E-3</v>
      </c>
      <c r="AI360">
        <f t="shared" si="221"/>
        <v>1.0000626916608395</v>
      </c>
      <c r="AJ360">
        <f t="shared" si="222"/>
        <v>-0.25497631265264126</v>
      </c>
      <c r="AK360">
        <f t="shared" si="223"/>
        <v>7.2019829777343614E-4</v>
      </c>
      <c r="AL360">
        <f t="shared" si="224"/>
        <v>1.4839674183876308</v>
      </c>
      <c r="AM360">
        <f t="shared" si="225"/>
        <v>0.9167337308152198</v>
      </c>
      <c r="AN360" s="68">
        <f t="shared" si="229"/>
        <v>-4.7999380645781873</v>
      </c>
      <c r="AO360" s="68">
        <f t="shared" si="229"/>
        <v>-4.7999380645781873</v>
      </c>
      <c r="AP360" s="68">
        <f t="shared" si="229"/>
        <v>-4.7999380645781873</v>
      </c>
      <c r="AQ360" s="68">
        <f t="shared" si="229"/>
        <v>-4.7999380645781873</v>
      </c>
      <c r="AR360" s="68">
        <f t="shared" si="229"/>
        <v>-4.7999380645781873</v>
      </c>
      <c r="AS360" s="68">
        <f t="shared" si="229"/>
        <v>-4.7999380645810765</v>
      </c>
      <c r="AT360" s="68">
        <f t="shared" si="229"/>
        <v>-4.7999381102860212</v>
      </c>
      <c r="AU360" s="68">
        <f t="shared" si="227"/>
        <v>-4.8006582175401817</v>
      </c>
    </row>
    <row r="361" spans="1:64" ht="12.95" customHeight="1">
      <c r="A361" s="134" t="s">
        <v>2156</v>
      </c>
      <c r="B361" s="113"/>
      <c r="C361" s="98">
        <v>37544.493999999999</v>
      </c>
      <c r="D361" s="134" t="s">
        <v>2084</v>
      </c>
      <c r="E361" s="12">
        <f t="shared" si="211"/>
        <v>9995.9643492342748</v>
      </c>
      <c r="F361">
        <f t="shared" si="212"/>
        <v>9996</v>
      </c>
      <c r="G361">
        <f>+C361-(C$7+F361*C$8)</f>
        <v>-4.8388000002887566E-2</v>
      </c>
      <c r="I361">
        <f>$G361</f>
        <v>-4.8388000002887566E-2</v>
      </c>
      <c r="O361">
        <f t="shared" ca="1" si="230"/>
        <v>-3.548970155267088E-2</v>
      </c>
      <c r="P361">
        <f t="shared" si="213"/>
        <v>-3.251453058922138E-2</v>
      </c>
      <c r="Q361" s="2">
        <f t="shared" si="228"/>
        <v>22525.993999999999</v>
      </c>
      <c r="S361" s="21">
        <f>S$15</f>
        <v>0.1</v>
      </c>
      <c r="Z361">
        <f t="shared" si="214"/>
        <v>9996</v>
      </c>
      <c r="AA361" s="68">
        <f t="shared" si="215"/>
        <v>-3.7976729060934647E-2</v>
      </c>
      <c r="AB361" s="68">
        <f t="shared" si="231"/>
        <v>-4.2925801531174299E-2</v>
      </c>
      <c r="AC361" s="68">
        <f t="shared" si="232"/>
        <v>-1.0411270941952919E-2</v>
      </c>
      <c r="AD361" s="68"/>
      <c r="AE361" s="68">
        <f t="shared" si="233"/>
        <v>1.0839456262675322E-5</v>
      </c>
      <c r="AF361">
        <f t="shared" si="234"/>
        <v>-1.5873469413666186E-2</v>
      </c>
      <c r="AG361" s="92"/>
      <c r="AH361">
        <f t="shared" si="220"/>
        <v>-5.4621984717132662E-3</v>
      </c>
      <c r="AI361">
        <f t="shared" si="221"/>
        <v>1.0000548677093664</v>
      </c>
      <c r="AJ361">
        <f t="shared" si="222"/>
        <v>-0.24446170708036552</v>
      </c>
      <c r="AK361">
        <f t="shared" si="223"/>
        <v>7.2083657435195693E-4</v>
      </c>
      <c r="AL361">
        <f t="shared" si="224"/>
        <v>1.4948261071630398</v>
      </c>
      <c r="AM361">
        <f t="shared" si="225"/>
        <v>0.92677598180751253</v>
      </c>
      <c r="AN361" s="68">
        <f t="shared" ref="AN361:AT370" si="235">$AU361+$AB$7*SIN(AO361)</f>
        <v>-4.7890800168790806</v>
      </c>
      <c r="AO361" s="68">
        <f t="shared" si="235"/>
        <v>-4.7890800168790806</v>
      </c>
      <c r="AP361" s="68">
        <f t="shared" si="235"/>
        <v>-4.7890800168790806</v>
      </c>
      <c r="AQ361" s="68">
        <f t="shared" si="235"/>
        <v>-4.7890800168790806</v>
      </c>
      <c r="AR361" s="68">
        <f t="shared" si="235"/>
        <v>-4.7890800168790806</v>
      </c>
      <c r="AS361" s="68">
        <f t="shared" si="235"/>
        <v>-4.7890800168813019</v>
      </c>
      <c r="AT361" s="68">
        <f t="shared" si="235"/>
        <v>-4.7890800569893015</v>
      </c>
      <c r="AU361" s="68">
        <f t="shared" si="227"/>
        <v>-4.7898008137166004</v>
      </c>
    </row>
    <row r="362" spans="1:64" ht="12.95" customHeight="1">
      <c r="A362" s="134" t="s">
        <v>2156</v>
      </c>
      <c r="B362" s="113"/>
      <c r="C362" s="98">
        <v>37544.497000000003</v>
      </c>
      <c r="D362" s="134" t="s">
        <v>2084</v>
      </c>
      <c r="E362" s="12">
        <f t="shared" si="211"/>
        <v>9995.9665595404931</v>
      </c>
      <c r="F362">
        <f t="shared" si="212"/>
        <v>9996</v>
      </c>
      <c r="G362">
        <f>+C362-(C$7+F362*C$8)</f>
        <v>-4.5387999998638406E-2</v>
      </c>
      <c r="I362">
        <f>$G362</f>
        <v>-4.5387999998638406E-2</v>
      </c>
      <c r="O362">
        <f t="shared" ca="1" si="230"/>
        <v>-3.548970155267088E-2</v>
      </c>
      <c r="P362">
        <f t="shared" si="213"/>
        <v>-3.251453058922138E-2</v>
      </c>
      <c r="Q362" s="2">
        <f t="shared" si="228"/>
        <v>22525.997000000003</v>
      </c>
      <c r="S362" s="21">
        <f>S$15</f>
        <v>0.1</v>
      </c>
      <c r="Z362">
        <f t="shared" si="214"/>
        <v>9996</v>
      </c>
      <c r="AA362" s="68">
        <f t="shared" si="215"/>
        <v>-3.7976729060934647E-2</v>
      </c>
      <c r="AB362" s="68">
        <f t="shared" si="231"/>
        <v>-3.9925801526925139E-2</v>
      </c>
      <c r="AC362" s="68">
        <f t="shared" si="232"/>
        <v>-7.4112709377037603E-3</v>
      </c>
      <c r="AD362" s="68"/>
      <c r="AE362" s="68">
        <f t="shared" si="233"/>
        <v>5.492693691205237E-6</v>
      </c>
      <c r="AF362">
        <f t="shared" si="234"/>
        <v>-1.2873469409417027E-2</v>
      </c>
      <c r="AG362" s="92"/>
      <c r="AH362">
        <f t="shared" si="220"/>
        <v>-5.4621984717132662E-3</v>
      </c>
      <c r="AI362">
        <f t="shared" si="221"/>
        <v>1.0000548677093664</v>
      </c>
      <c r="AJ362">
        <f t="shared" si="222"/>
        <v>-0.24446170708036552</v>
      </c>
      <c r="AK362">
        <f t="shared" si="223"/>
        <v>7.2083657435195693E-4</v>
      </c>
      <c r="AL362">
        <f t="shared" si="224"/>
        <v>1.4948261071630398</v>
      </c>
      <c r="AM362">
        <f t="shared" si="225"/>
        <v>0.92677598180751253</v>
      </c>
      <c r="AN362" s="68">
        <f t="shared" si="235"/>
        <v>-4.7890800168790806</v>
      </c>
      <c r="AO362" s="68">
        <f t="shared" si="235"/>
        <v>-4.7890800168790806</v>
      </c>
      <c r="AP362" s="68">
        <f t="shared" si="235"/>
        <v>-4.7890800168790806</v>
      </c>
      <c r="AQ362" s="68">
        <f t="shared" si="235"/>
        <v>-4.7890800168790806</v>
      </c>
      <c r="AR362" s="68">
        <f t="shared" si="235"/>
        <v>-4.7890800168790806</v>
      </c>
      <c r="AS362" s="68">
        <f t="shared" si="235"/>
        <v>-4.7890800168813019</v>
      </c>
      <c r="AT362" s="68">
        <f t="shared" si="235"/>
        <v>-4.7890800569893015</v>
      </c>
      <c r="AU362" s="68">
        <f t="shared" si="227"/>
        <v>-4.7898008137166004</v>
      </c>
      <c r="AV362" s="68"/>
      <c r="AX362" s="68"/>
      <c r="AY362" s="68"/>
      <c r="AZ362" s="68"/>
      <c r="BA362" s="68"/>
      <c r="BB362" s="68"/>
      <c r="BC362" s="68"/>
      <c r="BD362" s="68"/>
      <c r="BE362" s="68"/>
      <c r="BF362" s="68"/>
      <c r="BG362" s="68"/>
      <c r="BH362" s="68"/>
      <c r="BI362" s="68"/>
      <c r="BJ362" s="68"/>
      <c r="BK362" s="68"/>
      <c r="BL362" s="68"/>
    </row>
    <row r="363" spans="1:64" ht="12.95" customHeight="1">
      <c r="A363" s="95" t="s">
        <v>3156</v>
      </c>
      <c r="B363" s="29" t="s">
        <v>2053</v>
      </c>
      <c r="C363" s="95">
        <v>37544.499000000003</v>
      </c>
      <c r="D363" s="95" t="s">
        <v>2084</v>
      </c>
      <c r="E363" s="12">
        <f t="shared" si="211"/>
        <v>9995.968033077972</v>
      </c>
      <c r="F363">
        <f t="shared" si="212"/>
        <v>9996</v>
      </c>
      <c r="G363">
        <f>+C363-(C$7+F363*C$8)</f>
        <v>-4.3387999998230953E-2</v>
      </c>
      <c r="I363" s="10">
        <f>G363</f>
        <v>-4.3387999998230953E-2</v>
      </c>
      <c r="O363">
        <f t="shared" ca="1" si="230"/>
        <v>-3.548970155267088E-2</v>
      </c>
      <c r="P363">
        <f t="shared" si="213"/>
        <v>-3.251453058922138E-2</v>
      </c>
      <c r="Q363" s="2">
        <f t="shared" si="228"/>
        <v>22525.999000000003</v>
      </c>
      <c r="S363" s="21">
        <f>S$15</f>
        <v>0.1</v>
      </c>
      <c r="Z363">
        <f t="shared" si="214"/>
        <v>9996</v>
      </c>
      <c r="AA363" s="68">
        <f t="shared" si="215"/>
        <v>-3.7976729060934647E-2</v>
      </c>
      <c r="AB363" s="68">
        <f t="shared" si="231"/>
        <v>-3.7925801526517686E-2</v>
      </c>
      <c r="AC363" s="68">
        <f t="shared" si="232"/>
        <v>-5.4112709372963067E-3</v>
      </c>
      <c r="AD363" s="68"/>
      <c r="AE363" s="68">
        <f t="shared" si="233"/>
        <v>2.9281853156827644E-6</v>
      </c>
      <c r="AF363">
        <f t="shared" si="234"/>
        <v>-1.0873469409009573E-2</v>
      </c>
      <c r="AG363" s="92"/>
      <c r="AH363">
        <f t="shared" si="220"/>
        <v>-5.4621984717132662E-3</v>
      </c>
      <c r="AI363">
        <f t="shared" si="221"/>
        <v>1.0000548677093664</v>
      </c>
      <c r="AJ363">
        <f t="shared" si="222"/>
        <v>-0.24446170708036552</v>
      </c>
      <c r="AK363">
        <f t="shared" si="223"/>
        <v>7.2083657435195693E-4</v>
      </c>
      <c r="AL363">
        <f t="shared" si="224"/>
        <v>1.4948261071630398</v>
      </c>
      <c r="AM363">
        <f t="shared" si="225"/>
        <v>0.92677598180751253</v>
      </c>
      <c r="AN363" s="68">
        <f t="shared" si="235"/>
        <v>-4.7890800168790806</v>
      </c>
      <c r="AO363" s="68">
        <f t="shared" si="235"/>
        <v>-4.7890800168790806</v>
      </c>
      <c r="AP363" s="68">
        <f t="shared" si="235"/>
        <v>-4.7890800168790806</v>
      </c>
      <c r="AQ363" s="68">
        <f t="shared" si="235"/>
        <v>-4.7890800168790806</v>
      </c>
      <c r="AR363" s="68">
        <f t="shared" si="235"/>
        <v>-4.7890800168790806</v>
      </c>
      <c r="AS363" s="68">
        <f t="shared" si="235"/>
        <v>-4.7890800168813019</v>
      </c>
      <c r="AT363" s="68">
        <f t="shared" si="235"/>
        <v>-4.7890800569893015</v>
      </c>
      <c r="AU363" s="68">
        <f t="shared" si="227"/>
        <v>-4.7898008137166004</v>
      </c>
    </row>
    <row r="364" spans="1:64" ht="12.95" customHeight="1">
      <c r="A364" s="95" t="s">
        <v>3162</v>
      </c>
      <c r="B364" s="29" t="s">
        <v>2053</v>
      </c>
      <c r="C364" s="95">
        <v>37544.499000000003</v>
      </c>
      <c r="D364" s="95" t="s">
        <v>2084</v>
      </c>
      <c r="E364" s="12">
        <f t="shared" si="211"/>
        <v>9995.968033077972</v>
      </c>
      <c r="F364">
        <f t="shared" si="212"/>
        <v>9996</v>
      </c>
      <c r="G364">
        <f>+C364-(C$7+F364*C$8)</f>
        <v>-4.3387999998230953E-2</v>
      </c>
      <c r="I364" s="10">
        <f>G364</f>
        <v>-4.3387999998230953E-2</v>
      </c>
      <c r="O364">
        <f t="shared" ca="1" si="230"/>
        <v>-3.548970155267088E-2</v>
      </c>
      <c r="P364">
        <f t="shared" si="213"/>
        <v>-3.251453058922138E-2</v>
      </c>
      <c r="Q364" s="2">
        <f t="shared" si="228"/>
        <v>22525.999000000003</v>
      </c>
      <c r="S364" s="21">
        <f>S$15</f>
        <v>0.1</v>
      </c>
      <c r="Z364">
        <f t="shared" si="214"/>
        <v>9996</v>
      </c>
      <c r="AA364" s="68">
        <f t="shared" si="215"/>
        <v>-3.7976729060934647E-2</v>
      </c>
      <c r="AB364" s="68">
        <f t="shared" si="231"/>
        <v>-3.7925801526517686E-2</v>
      </c>
      <c r="AC364" s="68">
        <f t="shared" si="232"/>
        <v>-5.4112709372963067E-3</v>
      </c>
      <c r="AD364" s="68"/>
      <c r="AE364" s="68">
        <f t="shared" si="233"/>
        <v>2.9281853156827644E-6</v>
      </c>
      <c r="AF364">
        <f t="shared" si="234"/>
        <v>-1.0873469409009573E-2</v>
      </c>
      <c r="AG364" s="92"/>
      <c r="AH364">
        <f t="shared" si="220"/>
        <v>-5.4621984717132662E-3</v>
      </c>
      <c r="AI364">
        <f t="shared" si="221"/>
        <v>1.0000548677093664</v>
      </c>
      <c r="AJ364">
        <f t="shared" si="222"/>
        <v>-0.24446170708036552</v>
      </c>
      <c r="AK364">
        <f t="shared" si="223"/>
        <v>7.2083657435195693E-4</v>
      </c>
      <c r="AL364">
        <f t="shared" si="224"/>
        <v>1.4948261071630398</v>
      </c>
      <c r="AM364">
        <f t="shared" si="225"/>
        <v>0.92677598180751253</v>
      </c>
      <c r="AN364" s="68">
        <f t="shared" si="235"/>
        <v>-4.7890800168790806</v>
      </c>
      <c r="AO364" s="68">
        <f t="shared" si="235"/>
        <v>-4.7890800168790806</v>
      </c>
      <c r="AP364" s="68">
        <f t="shared" si="235"/>
        <v>-4.7890800168790806</v>
      </c>
      <c r="AQ364" s="68">
        <f t="shared" si="235"/>
        <v>-4.7890800168790806</v>
      </c>
      <c r="AR364" s="68">
        <f t="shared" si="235"/>
        <v>-4.7890800168790806</v>
      </c>
      <c r="AS364" s="68">
        <f t="shared" si="235"/>
        <v>-4.7890800168813019</v>
      </c>
      <c r="AT364" s="68">
        <f t="shared" si="235"/>
        <v>-4.7890800569893015</v>
      </c>
      <c r="AU364" s="68">
        <f t="shared" si="227"/>
        <v>-4.7898008137166004</v>
      </c>
    </row>
    <row r="365" spans="1:64" ht="12.95" customHeight="1">
      <c r="A365" s="49" t="s">
        <v>2083</v>
      </c>
      <c r="B365" s="50" t="s">
        <v>2053</v>
      </c>
      <c r="C365" s="49">
        <v>37546.430999999997</v>
      </c>
      <c r="D365" s="49" t="s">
        <v>1923</v>
      </c>
      <c r="E365">
        <f t="shared" si="211"/>
        <v>9997.3914702809561</v>
      </c>
      <c r="F365">
        <f t="shared" si="212"/>
        <v>9997.5</v>
      </c>
      <c r="O365">
        <f t="shared" ca="1" si="230"/>
        <v>-3.5479390539455966E-2</v>
      </c>
      <c r="P365">
        <f t="shared" si="213"/>
        <v>-3.2507744187962095E-2</v>
      </c>
      <c r="Q365" s="2">
        <f t="shared" si="228"/>
        <v>22527.930999999997</v>
      </c>
      <c r="R365">
        <f>+C365-(C$7+F365*C$8)</f>
        <v>-0.14730500000587199</v>
      </c>
      <c r="S365" s="94"/>
      <c r="Z365">
        <f t="shared" si="214"/>
        <v>9997.5</v>
      </c>
      <c r="AA365" s="68">
        <f t="shared" si="215"/>
        <v>-3.7949245934259676E-2</v>
      </c>
      <c r="AB365" s="68">
        <f t="shared" si="231"/>
        <v>5.4415017462975807E-3</v>
      </c>
      <c r="AC365" s="68">
        <f t="shared" si="232"/>
        <v>3.7949245934259676E-2</v>
      </c>
      <c r="AD365" s="68"/>
      <c r="AE365" s="68">
        <f t="shared" si="233"/>
        <v>0</v>
      </c>
      <c r="AF365">
        <f t="shared" si="234"/>
        <v>3.2507744187962095E-2</v>
      </c>
      <c r="AG365" s="92"/>
      <c r="AH365">
        <f t="shared" si="220"/>
        <v>-5.4415017462975807E-3</v>
      </c>
      <c r="AI365">
        <f t="shared" si="221"/>
        <v>1.0000541770425206</v>
      </c>
      <c r="AJ365">
        <f t="shared" si="222"/>
        <v>-0.24353255368793844</v>
      </c>
      <c r="AK365">
        <f t="shared" si="223"/>
        <v>7.20888812868038E-4</v>
      </c>
      <c r="AL365">
        <f t="shared" si="224"/>
        <v>1.4957842186022601</v>
      </c>
      <c r="AM365">
        <f t="shared" si="225"/>
        <v>0.92766690067349589</v>
      </c>
      <c r="AN365" s="68">
        <f t="shared" si="235"/>
        <v>-4.7881219579258767</v>
      </c>
      <c r="AO365" s="68">
        <f t="shared" si="235"/>
        <v>-4.7881219579258767</v>
      </c>
      <c r="AP365" s="68">
        <f t="shared" si="235"/>
        <v>-4.7881219579258767</v>
      </c>
      <c r="AQ365" s="68">
        <f t="shared" si="235"/>
        <v>-4.7881219579258767</v>
      </c>
      <c r="AR365" s="68">
        <f t="shared" si="235"/>
        <v>-4.7881219579258767</v>
      </c>
      <c r="AS365" s="68">
        <f t="shared" si="235"/>
        <v>-4.788121957928043</v>
      </c>
      <c r="AT365" s="68">
        <f t="shared" si="235"/>
        <v>-4.7881219975412481</v>
      </c>
      <c r="AU365" s="68">
        <f t="shared" si="227"/>
        <v>-4.7888428074968727</v>
      </c>
    </row>
    <row r="366" spans="1:64" ht="12.95" customHeight="1">
      <c r="A366" s="14" t="s">
        <v>2083</v>
      </c>
      <c r="B366" s="50"/>
      <c r="C366" s="49">
        <v>37548.561000000002</v>
      </c>
      <c r="D366" s="49" t="s">
        <v>2084</v>
      </c>
      <c r="E366">
        <f t="shared" si="211"/>
        <v>9998.9607876941936</v>
      </c>
      <c r="F366">
        <f t="shared" si="212"/>
        <v>9999</v>
      </c>
      <c r="G366">
        <f>+C366-(C$7+F366*C$8)</f>
        <v>-5.3222000002278946E-2</v>
      </c>
      <c r="I366" s="10">
        <f>$G366</f>
        <v>-5.3222000002278946E-2</v>
      </c>
      <c r="P366">
        <f t="shared" si="213"/>
        <v>-3.2500954546958075E-2</v>
      </c>
      <c r="Q366" s="2">
        <f t="shared" si="228"/>
        <v>22530.061000000002</v>
      </c>
      <c r="S366" s="21">
        <f>S$15</f>
        <v>0.1</v>
      </c>
      <c r="Z366">
        <f t="shared" si="214"/>
        <v>9999</v>
      </c>
      <c r="AA366" s="68">
        <f t="shared" si="215"/>
        <v>-3.7921754587510695E-2</v>
      </c>
      <c r="AB366" s="68">
        <f t="shared" si="231"/>
        <v>-4.7801199961726326E-2</v>
      </c>
      <c r="AC366" s="68">
        <f t="shared" si="232"/>
        <v>-1.530024541476825E-2</v>
      </c>
      <c r="AD366" s="68"/>
      <c r="AE366" s="68">
        <f t="shared" si="233"/>
        <v>2.3409750975213692E-5</v>
      </c>
      <c r="AF366">
        <f t="shared" si="234"/>
        <v>-2.0721045455320872E-2</v>
      </c>
      <c r="AG366" s="92"/>
      <c r="AH366">
        <f t="shared" si="220"/>
        <v>-5.4208000405526219E-3</v>
      </c>
      <c r="AI366">
        <f t="shared" si="221"/>
        <v>1.0000534863268957</v>
      </c>
      <c r="AJ366">
        <f t="shared" si="222"/>
        <v>-0.24260317802202391</v>
      </c>
      <c r="AK366">
        <f t="shared" si="223"/>
        <v>7.209403895536517E-4</v>
      </c>
      <c r="AL366">
        <f t="shared" si="224"/>
        <v>1.4967423287180357</v>
      </c>
      <c r="AM366">
        <f t="shared" si="225"/>
        <v>0.92855861051538235</v>
      </c>
      <c r="AN366" s="68">
        <f t="shared" si="235"/>
        <v>-4.7871638996343586</v>
      </c>
      <c r="AO366" s="68">
        <f t="shared" si="235"/>
        <v>-4.7871638996343586</v>
      </c>
      <c r="AP366" s="68">
        <f t="shared" si="235"/>
        <v>-4.7871638996343586</v>
      </c>
      <c r="AQ366" s="68">
        <f t="shared" si="235"/>
        <v>-4.7871638996343586</v>
      </c>
      <c r="AR366" s="68">
        <f t="shared" si="235"/>
        <v>-4.7871638996343586</v>
      </c>
      <c r="AS366" s="68">
        <f t="shared" si="235"/>
        <v>-4.7871638996364716</v>
      </c>
      <c r="AT366" s="68">
        <f t="shared" si="235"/>
        <v>-4.7871639387547349</v>
      </c>
      <c r="AU366" s="68">
        <f t="shared" si="227"/>
        <v>-4.7878848012771442</v>
      </c>
    </row>
    <row r="367" spans="1:64" ht="12.95" customHeight="1">
      <c r="A367" s="95" t="s">
        <v>2082</v>
      </c>
      <c r="B367" s="29" t="s">
        <v>2053</v>
      </c>
      <c r="C367" s="95">
        <v>37552.637999999999</v>
      </c>
      <c r="D367" s="95" t="s">
        <v>2084</v>
      </c>
      <c r="E367" s="12">
        <f t="shared" si="211"/>
        <v>10001.964593841496</v>
      </c>
      <c r="F367">
        <f t="shared" si="212"/>
        <v>10002</v>
      </c>
      <c r="G367">
        <f>+C367-(C$7+F367*C$8)</f>
        <v>-4.8055999999633059E-2</v>
      </c>
      <c r="I367" s="10">
        <f>G367</f>
        <v>-4.8055999999633059E-2</v>
      </c>
      <c r="O367">
        <f ca="1">+C$11+C$12*F367</f>
        <v>-3.5448457499811223E-2</v>
      </c>
      <c r="P367">
        <f t="shared" si="213"/>
        <v>-3.248736554571581E-2</v>
      </c>
      <c r="Q367" s="2">
        <f t="shared" si="228"/>
        <v>22534.137999999999</v>
      </c>
      <c r="S367" s="21">
        <f>S$15</f>
        <v>0.1</v>
      </c>
      <c r="Z367">
        <f t="shared" si="214"/>
        <v>10002</v>
      </c>
      <c r="AA367" s="68">
        <f t="shared" si="215"/>
        <v>-3.7866747309846994E-2</v>
      </c>
      <c r="AB367" s="68">
        <f t="shared" si="231"/>
        <v>-4.2676618235501874E-2</v>
      </c>
      <c r="AC367" s="68">
        <f t="shared" si="232"/>
        <v>-1.0189252689786064E-2</v>
      </c>
      <c r="AD367" s="68"/>
      <c r="AE367" s="68">
        <f t="shared" si="233"/>
        <v>1.0382087037631256E-5</v>
      </c>
      <c r="AF367">
        <f t="shared" si="234"/>
        <v>-1.5568634453917249E-2</v>
      </c>
      <c r="AG367" s="92"/>
      <c r="AH367">
        <f t="shared" si="220"/>
        <v>-5.3793817641311853E-3</v>
      </c>
      <c r="AI367">
        <f t="shared" si="221"/>
        <v>1.0000521047518458</v>
      </c>
      <c r="AJ367">
        <f t="shared" si="222"/>
        <v>-0.24074376328656444</v>
      </c>
      <c r="AK367">
        <f t="shared" si="223"/>
        <v>7.2104155725565065E-4</v>
      </c>
      <c r="AL367">
        <f t="shared" si="224"/>
        <v>1.4986585449788803</v>
      </c>
      <c r="AM367">
        <f t="shared" si="225"/>
        <v>0.93034440898449233</v>
      </c>
      <c r="AN367" s="68">
        <f t="shared" si="235"/>
        <v>-4.7852477850365709</v>
      </c>
      <c r="AO367" s="68">
        <f t="shared" si="235"/>
        <v>-4.7852477850365709</v>
      </c>
      <c r="AP367" s="68">
        <f t="shared" si="235"/>
        <v>-4.7852477850365709</v>
      </c>
      <c r="AQ367" s="68">
        <f t="shared" si="235"/>
        <v>-4.7852477850365709</v>
      </c>
      <c r="AR367" s="68">
        <f t="shared" si="235"/>
        <v>-4.7852477850365718</v>
      </c>
      <c r="AS367" s="68">
        <f t="shared" si="235"/>
        <v>-4.7852477850385782</v>
      </c>
      <c r="AT367" s="68">
        <f t="shared" si="235"/>
        <v>-4.7852478231665287</v>
      </c>
      <c r="AU367" s="68">
        <f t="shared" si="227"/>
        <v>-4.7859687888376889</v>
      </c>
    </row>
    <row r="368" spans="1:64" ht="12.95" customHeight="1">
      <c r="A368" s="95" t="s">
        <v>3152</v>
      </c>
      <c r="B368" s="29" t="s">
        <v>2053</v>
      </c>
      <c r="C368" s="95">
        <v>37555.349000000002</v>
      </c>
      <c r="D368" s="95" t="s">
        <v>2084</v>
      </c>
      <c r="E368" s="12">
        <f t="shared" si="211"/>
        <v>10003.961973891865</v>
      </c>
      <c r="F368">
        <f t="shared" si="212"/>
        <v>10004</v>
      </c>
      <c r="G368">
        <f>+C368-(C$7+F368*C$8)</f>
        <v>-5.1611999995657243E-2</v>
      </c>
      <c r="I368" s="10">
        <f>G368</f>
        <v>-5.1611999995657243E-2</v>
      </c>
      <c r="O368">
        <f ca="1">+C$11+C$12*F368</f>
        <v>-3.5434709482191337E-2</v>
      </c>
      <c r="P368">
        <f t="shared" si="213"/>
        <v>-3.2478299012121514E-2</v>
      </c>
      <c r="Q368" s="2">
        <f t="shared" si="228"/>
        <v>22536.849000000002</v>
      </c>
      <c r="S368" s="21">
        <f>S$15</f>
        <v>0.1</v>
      </c>
      <c r="Z368">
        <f t="shared" si="214"/>
        <v>10004</v>
      </c>
      <c r="AA368" s="68">
        <f t="shared" si="215"/>
        <v>-3.783005764196317E-2</v>
      </c>
      <c r="AB368" s="68">
        <f t="shared" si="231"/>
        <v>-4.6260241365815587E-2</v>
      </c>
      <c r="AC368" s="68">
        <f t="shared" si="232"/>
        <v>-1.3781942353694071E-2</v>
      </c>
      <c r="AD368" s="68"/>
      <c r="AE368" s="68">
        <f t="shared" si="233"/>
        <v>1.8994193504054653E-5</v>
      </c>
      <c r="AF368">
        <f t="shared" si="234"/>
        <v>-1.9133700983535729E-2</v>
      </c>
      <c r="AG368" s="92"/>
      <c r="AH368">
        <f t="shared" si="220"/>
        <v>-5.3517586298416579E-3</v>
      </c>
      <c r="AI368">
        <f t="shared" si="221"/>
        <v>1.0000511835973303</v>
      </c>
      <c r="AJ368">
        <f t="shared" si="222"/>
        <v>-0.23950366479556223</v>
      </c>
      <c r="AK368">
        <f t="shared" si="223"/>
        <v>7.2110753138412444E-4</v>
      </c>
      <c r="AL368">
        <f t="shared" si="224"/>
        <v>1.4999360195445586</v>
      </c>
      <c r="AM368">
        <f t="shared" si="225"/>
        <v>0.93153670807528899</v>
      </c>
      <c r="AN368" s="68">
        <f t="shared" si="235"/>
        <v>-4.7839703767754109</v>
      </c>
      <c r="AO368" s="68">
        <f t="shared" si="235"/>
        <v>-4.7839703767754109</v>
      </c>
      <c r="AP368" s="68">
        <f t="shared" si="235"/>
        <v>-4.7839703767754109</v>
      </c>
      <c r="AQ368" s="68">
        <f t="shared" si="235"/>
        <v>-4.7839703767754109</v>
      </c>
      <c r="AR368" s="68">
        <f t="shared" si="235"/>
        <v>-4.7839703767754109</v>
      </c>
      <c r="AS368" s="68">
        <f t="shared" si="235"/>
        <v>-4.783970376777348</v>
      </c>
      <c r="AT368" s="68">
        <f t="shared" si="235"/>
        <v>-4.7839704142447781</v>
      </c>
      <c r="AU368" s="68">
        <f t="shared" si="227"/>
        <v>-4.7846914472113848</v>
      </c>
    </row>
    <row r="369" spans="1:64" ht="12.95" customHeight="1">
      <c r="A369" s="95" t="s">
        <v>2083</v>
      </c>
      <c r="B369" s="29" t="s">
        <v>2053</v>
      </c>
      <c r="C369" s="95">
        <v>37555.351999999999</v>
      </c>
      <c r="D369" s="95" t="s">
        <v>2084</v>
      </c>
      <c r="E369" s="12">
        <f t="shared" si="211"/>
        <v>10003.964184198077</v>
      </c>
      <c r="F369">
        <f t="shared" si="212"/>
        <v>10004</v>
      </c>
      <c r="G369">
        <f>+C369-(C$7+F369*C$8)</f>
        <v>-4.8611999998684041E-2</v>
      </c>
      <c r="I369" s="10">
        <f>G369</f>
        <v>-4.8611999998684041E-2</v>
      </c>
      <c r="O369">
        <f ca="1">+C$11+C$12*F369</f>
        <v>-3.5434709482191337E-2</v>
      </c>
      <c r="P369">
        <f t="shared" si="213"/>
        <v>-3.2478299012121514E-2</v>
      </c>
      <c r="Q369" s="2">
        <f t="shared" si="228"/>
        <v>22536.851999999999</v>
      </c>
      <c r="S369" s="21">
        <f>S$15</f>
        <v>0.1</v>
      </c>
      <c r="Z369">
        <f t="shared" si="214"/>
        <v>10004</v>
      </c>
      <c r="AA369" s="68">
        <f t="shared" si="215"/>
        <v>-3.783005764196317E-2</v>
      </c>
      <c r="AB369" s="68">
        <f t="shared" si="231"/>
        <v>-4.3260241368842385E-2</v>
      </c>
      <c r="AC369" s="68">
        <f t="shared" si="232"/>
        <v>-1.0781942356720869E-2</v>
      </c>
      <c r="AD369" s="68"/>
      <c r="AE369" s="68">
        <f t="shared" si="233"/>
        <v>1.1625028098365162E-5</v>
      </c>
      <c r="AF369">
        <f t="shared" si="234"/>
        <v>-1.6133700986562527E-2</v>
      </c>
      <c r="AG369" s="92"/>
      <c r="AH369">
        <f t="shared" si="220"/>
        <v>-5.3517586298416579E-3</v>
      </c>
      <c r="AI369">
        <f t="shared" si="221"/>
        <v>1.0000511835973303</v>
      </c>
      <c r="AJ369">
        <f t="shared" si="222"/>
        <v>-0.23950366479556223</v>
      </c>
      <c r="AK369">
        <f t="shared" si="223"/>
        <v>7.2110753138412444E-4</v>
      </c>
      <c r="AL369">
        <f t="shared" si="224"/>
        <v>1.4999360195445586</v>
      </c>
      <c r="AM369">
        <f t="shared" si="225"/>
        <v>0.93153670807528899</v>
      </c>
      <c r="AN369" s="68">
        <f t="shared" si="235"/>
        <v>-4.7839703767754109</v>
      </c>
      <c r="AO369" s="68">
        <f t="shared" si="235"/>
        <v>-4.7839703767754109</v>
      </c>
      <c r="AP369" s="68">
        <f t="shared" si="235"/>
        <v>-4.7839703767754109</v>
      </c>
      <c r="AQ369" s="68">
        <f t="shared" si="235"/>
        <v>-4.7839703767754109</v>
      </c>
      <c r="AR369" s="68">
        <f t="shared" si="235"/>
        <v>-4.7839703767754109</v>
      </c>
      <c r="AS369" s="68">
        <f t="shared" si="235"/>
        <v>-4.783970376777348</v>
      </c>
      <c r="AT369" s="68">
        <f t="shared" si="235"/>
        <v>-4.7839704142447781</v>
      </c>
      <c r="AU369" s="68">
        <f t="shared" si="227"/>
        <v>-4.7846914472113848</v>
      </c>
    </row>
    <row r="370" spans="1:64" ht="12.95" customHeight="1">
      <c r="A370" s="14" t="s">
        <v>2083</v>
      </c>
      <c r="B370" s="50"/>
      <c r="C370" s="49">
        <v>37555.352299999999</v>
      </c>
      <c r="D370" s="49" t="s">
        <v>2084</v>
      </c>
      <c r="E370">
        <f t="shared" si="211"/>
        <v>10003.964405228699</v>
      </c>
      <c r="F370">
        <f t="shared" si="212"/>
        <v>10004</v>
      </c>
      <c r="G370">
        <f>+C370-(C$7+F370*C$8)</f>
        <v>-4.8311999998986721E-2</v>
      </c>
      <c r="I370" s="10">
        <f>$G370</f>
        <v>-4.8311999998986721E-2</v>
      </c>
      <c r="P370">
        <f t="shared" si="213"/>
        <v>-3.2478299012121514E-2</v>
      </c>
      <c r="Q370" s="2">
        <f t="shared" si="228"/>
        <v>22536.852299999999</v>
      </c>
      <c r="S370" s="21">
        <f>S$15</f>
        <v>0.1</v>
      </c>
      <c r="Z370">
        <f t="shared" si="214"/>
        <v>10004</v>
      </c>
      <c r="AA370" s="68">
        <f t="shared" si="215"/>
        <v>-3.783005764196317E-2</v>
      </c>
      <c r="AB370" s="68">
        <f t="shared" si="231"/>
        <v>-4.2960241369145065E-2</v>
      </c>
      <c r="AC370" s="68">
        <f t="shared" si="232"/>
        <v>-1.0481942357023549E-2</v>
      </c>
      <c r="AD370" s="68"/>
      <c r="AE370" s="68">
        <f t="shared" si="233"/>
        <v>1.0987111557596443E-5</v>
      </c>
      <c r="AF370">
        <f t="shared" si="234"/>
        <v>-1.5833700986865207E-2</v>
      </c>
      <c r="AG370" s="92"/>
      <c r="AH370">
        <f t="shared" si="220"/>
        <v>-5.3517586298416579E-3</v>
      </c>
      <c r="AI370">
        <f t="shared" si="221"/>
        <v>1.0000511835973303</v>
      </c>
      <c r="AJ370">
        <f t="shared" si="222"/>
        <v>-0.23950366479556223</v>
      </c>
      <c r="AK370">
        <f t="shared" si="223"/>
        <v>7.2110753138412444E-4</v>
      </c>
      <c r="AL370">
        <f t="shared" si="224"/>
        <v>1.4999360195445586</v>
      </c>
      <c r="AM370">
        <f t="shared" si="225"/>
        <v>0.93153670807528899</v>
      </c>
      <c r="AN370" s="68">
        <f t="shared" si="235"/>
        <v>-4.7839703767754109</v>
      </c>
      <c r="AO370" s="68">
        <f t="shared" si="235"/>
        <v>-4.7839703767754109</v>
      </c>
      <c r="AP370" s="68">
        <f t="shared" si="235"/>
        <v>-4.7839703767754109</v>
      </c>
      <c r="AQ370" s="68">
        <f t="shared" si="235"/>
        <v>-4.7839703767754109</v>
      </c>
      <c r="AR370" s="68">
        <f t="shared" si="235"/>
        <v>-4.7839703767754109</v>
      </c>
      <c r="AS370" s="68">
        <f t="shared" si="235"/>
        <v>-4.783970376777348</v>
      </c>
      <c r="AT370" s="68">
        <f t="shared" si="235"/>
        <v>-4.7839704142447781</v>
      </c>
      <c r="AU370" s="68">
        <f t="shared" si="227"/>
        <v>-4.7846914472113848</v>
      </c>
    </row>
    <row r="371" spans="1:64" ht="12.95" customHeight="1">
      <c r="A371" s="14" t="s">
        <v>2082</v>
      </c>
      <c r="B371" s="50"/>
      <c r="C371" s="49">
        <v>37562.637999999999</v>
      </c>
      <c r="D371" s="49"/>
      <c r="E371">
        <f t="shared" si="211"/>
        <v>10009.332281227573</v>
      </c>
      <c r="F371">
        <f t="shared" si="212"/>
        <v>10009.5</v>
      </c>
      <c r="P371">
        <f t="shared" si="213"/>
        <v>-3.2453336347077089E-2</v>
      </c>
      <c r="Q371" s="2">
        <f t="shared" si="228"/>
        <v>22544.137999999999</v>
      </c>
      <c r="R371">
        <f>+C371-(C$7+F371*C$8)</f>
        <v>-0.22764099999767495</v>
      </c>
      <c r="S371" s="94"/>
      <c r="Z371">
        <f t="shared" si="214"/>
        <v>10009.5</v>
      </c>
      <c r="AA371" s="68">
        <f t="shared" si="215"/>
        <v>-3.7729086595843592E-2</v>
      </c>
      <c r="AB371" s="68">
        <f t="shared" si="231"/>
        <v>5.2757502487665031E-3</v>
      </c>
      <c r="AC371" s="68">
        <f t="shared" si="232"/>
        <v>3.7729086595843592E-2</v>
      </c>
      <c r="AD371" s="68"/>
      <c r="AE371" s="68">
        <f t="shared" si="233"/>
        <v>0</v>
      </c>
      <c r="AF371">
        <f t="shared" si="234"/>
        <v>3.2453336347077089E-2</v>
      </c>
      <c r="AG371" s="92"/>
      <c r="AH371">
        <f t="shared" si="220"/>
        <v>-5.2757502487665031E-3</v>
      </c>
      <c r="AI371">
        <f t="shared" si="221"/>
        <v>1.0000486500049934</v>
      </c>
      <c r="AJ371">
        <f t="shared" si="222"/>
        <v>-0.2360913964768675</v>
      </c>
      <c r="AK371">
        <f t="shared" si="223"/>
        <v>7.2128289142937743E-4</v>
      </c>
      <c r="AL371">
        <f t="shared" si="224"/>
        <v>1.5034490624644026</v>
      </c>
      <c r="AM371">
        <f t="shared" si="225"/>
        <v>0.93482285009505373</v>
      </c>
      <c r="AN371" s="68">
        <f t="shared" ref="AN371:AT380" si="236">$AU371+$AB$7*SIN(AO371)</f>
        <v>-4.7804575101247977</v>
      </c>
      <c r="AO371" s="68">
        <f t="shared" si="236"/>
        <v>-4.7804575101247977</v>
      </c>
      <c r="AP371" s="68">
        <f t="shared" si="236"/>
        <v>-4.7804575101247977</v>
      </c>
      <c r="AQ371" s="68">
        <f t="shared" si="236"/>
        <v>-4.7804575101247977</v>
      </c>
      <c r="AR371" s="68">
        <f t="shared" si="236"/>
        <v>-4.7804575101247977</v>
      </c>
      <c r="AS371" s="68">
        <f t="shared" si="236"/>
        <v>-4.7804575101265501</v>
      </c>
      <c r="AT371" s="68">
        <f t="shared" si="236"/>
        <v>-4.7804575457763008</v>
      </c>
      <c r="AU371" s="68">
        <f t="shared" si="227"/>
        <v>-4.7811787577390499</v>
      </c>
    </row>
    <row r="372" spans="1:64" ht="12.95" customHeight="1">
      <c r="A372" s="14" t="s">
        <v>2083</v>
      </c>
      <c r="B372" s="50"/>
      <c r="C372" s="49">
        <v>37571.635699999999</v>
      </c>
      <c r="D372" s="49" t="s">
        <v>1923</v>
      </c>
      <c r="E372">
        <f t="shared" si="211"/>
        <v>10015.961505306945</v>
      </c>
      <c r="F372">
        <f t="shared" si="212"/>
        <v>10016</v>
      </c>
      <c r="G372">
        <f t="shared" ref="G372:G435" si="237">+C372-(C$7+F372*C$8)</f>
        <v>-5.2247999999963213E-2</v>
      </c>
      <c r="H372">
        <f>$G372</f>
        <v>-5.2247999999963213E-2</v>
      </c>
      <c r="P372">
        <f t="shared" si="213"/>
        <v>-3.2423778860085364E-2</v>
      </c>
      <c r="Q372" s="2">
        <f t="shared" si="228"/>
        <v>22553.135699999999</v>
      </c>
      <c r="S372" s="114">
        <f>S$14</f>
        <v>0.2</v>
      </c>
      <c r="Z372">
        <f t="shared" si="214"/>
        <v>10016</v>
      </c>
      <c r="AA372" s="68">
        <f t="shared" si="215"/>
        <v>-3.7609617408492779E-2</v>
      </c>
      <c r="AB372" s="68">
        <f t="shared" si="231"/>
        <v>-4.7062161451555798E-2</v>
      </c>
      <c r="AC372" s="68">
        <f t="shared" si="232"/>
        <v>-1.4638382591470434E-2</v>
      </c>
      <c r="AD372" s="68"/>
      <c r="AE372" s="68">
        <f t="shared" si="233"/>
        <v>4.2856448978852927E-5</v>
      </c>
      <c r="AF372">
        <f t="shared" si="234"/>
        <v>-1.9824221139877848E-2</v>
      </c>
      <c r="AG372" s="92"/>
      <c r="AH372">
        <f t="shared" si="220"/>
        <v>-5.1858385484074149E-3</v>
      </c>
      <c r="AI372">
        <f t="shared" si="221"/>
        <v>1.0000456550044226</v>
      </c>
      <c r="AJ372">
        <f t="shared" si="222"/>
        <v>-0.23205498483371717</v>
      </c>
      <c r="AK372">
        <f t="shared" si="223"/>
        <v>7.2147865735983844E-4</v>
      </c>
      <c r="AL372">
        <f t="shared" si="224"/>
        <v>1.5076008175084026</v>
      </c>
      <c r="AM372">
        <f t="shared" si="225"/>
        <v>0.93872039311600719</v>
      </c>
      <c r="AN372" s="68">
        <f t="shared" si="236"/>
        <v>-4.7763059519223301</v>
      </c>
      <c r="AO372" s="68">
        <f t="shared" si="236"/>
        <v>-4.7763059519223301</v>
      </c>
      <c r="AP372" s="68">
        <f t="shared" si="236"/>
        <v>-4.7763059519223301</v>
      </c>
      <c r="AQ372" s="68">
        <f t="shared" si="236"/>
        <v>-4.7763059519223301</v>
      </c>
      <c r="AR372" s="68">
        <f t="shared" si="236"/>
        <v>-4.7763059519223301</v>
      </c>
      <c r="AS372" s="68">
        <f t="shared" si="236"/>
        <v>-4.7763059519238773</v>
      </c>
      <c r="AT372" s="68">
        <f t="shared" si="236"/>
        <v>-4.7763059854231944</v>
      </c>
      <c r="AU372" s="68">
        <f t="shared" si="227"/>
        <v>-4.7770273974535629</v>
      </c>
    </row>
    <row r="373" spans="1:64" ht="12.95" customHeight="1">
      <c r="A373" s="95" t="s">
        <v>3152</v>
      </c>
      <c r="B373" s="29" t="s">
        <v>2053</v>
      </c>
      <c r="C373" s="95">
        <v>37582.487999999998</v>
      </c>
      <c r="D373" s="95" t="s">
        <v>2084</v>
      </c>
      <c r="E373" s="12">
        <f t="shared" si="211"/>
        <v>10023.957140688935</v>
      </c>
      <c r="F373">
        <f t="shared" si="212"/>
        <v>10024</v>
      </c>
      <c r="G373">
        <f t="shared" si="237"/>
        <v>-5.8172000004560687E-2</v>
      </c>
      <c r="I373" s="10">
        <f>G373</f>
        <v>-5.8172000004560687E-2</v>
      </c>
      <c r="O373">
        <f ca="1">+C$11+C$12*F373</f>
        <v>-3.5297229305992481E-2</v>
      </c>
      <c r="P373">
        <f t="shared" si="213"/>
        <v>-3.2387316901136998E-2</v>
      </c>
      <c r="Q373" s="2">
        <f t="shared" si="228"/>
        <v>22563.987999999998</v>
      </c>
      <c r="S373" s="21">
        <f t="shared" ref="S373:S381" si="238">S$15</f>
        <v>0.1</v>
      </c>
      <c r="Z373">
        <f t="shared" si="214"/>
        <v>10024</v>
      </c>
      <c r="AA373" s="68">
        <f t="shared" si="215"/>
        <v>-3.7462372730120111E-2</v>
      </c>
      <c r="AB373" s="68">
        <f t="shared" si="231"/>
        <v>-5.3096944175577573E-2</v>
      </c>
      <c r="AC373" s="68">
        <f t="shared" si="232"/>
        <v>-2.0709627274440572E-2</v>
      </c>
      <c r="AD373" s="68"/>
      <c r="AE373" s="68">
        <f t="shared" si="233"/>
        <v>4.28888661846253E-5</v>
      </c>
      <c r="AF373">
        <f t="shared" si="234"/>
        <v>-2.5784683103423689E-2</v>
      </c>
      <c r="AG373" s="92"/>
      <c r="AH373">
        <f t="shared" si="220"/>
        <v>-5.0750558289831159E-3</v>
      </c>
      <c r="AI373">
        <f t="shared" si="221"/>
        <v>1.0000419677996475</v>
      </c>
      <c r="AJ373">
        <f t="shared" si="222"/>
        <v>-0.22708164313978993</v>
      </c>
      <c r="AK373">
        <f t="shared" si="223"/>
        <v>7.2170252614724996E-4</v>
      </c>
      <c r="AL373">
        <f t="shared" si="224"/>
        <v>1.512710635727109</v>
      </c>
      <c r="AM373">
        <f t="shared" si="225"/>
        <v>0.94353824320369784</v>
      </c>
      <c r="AN373" s="68">
        <f t="shared" si="236"/>
        <v>-4.7711963588977753</v>
      </c>
      <c r="AO373" s="68">
        <f t="shared" si="236"/>
        <v>-4.7711963588977753</v>
      </c>
      <c r="AP373" s="68">
        <f t="shared" si="236"/>
        <v>-4.7711963588977753</v>
      </c>
      <c r="AQ373" s="68">
        <f t="shared" si="236"/>
        <v>-4.7711963588977753</v>
      </c>
      <c r="AR373" s="68">
        <f t="shared" si="236"/>
        <v>-4.7711963588977753</v>
      </c>
      <c r="AS373" s="68">
        <f t="shared" si="236"/>
        <v>-4.7711963588990862</v>
      </c>
      <c r="AT373" s="68">
        <f t="shared" si="236"/>
        <v>-4.7711963897485585</v>
      </c>
      <c r="AU373" s="68">
        <f t="shared" si="227"/>
        <v>-4.7719180309483482</v>
      </c>
    </row>
    <row r="374" spans="1:64" ht="12.95" customHeight="1">
      <c r="A374" s="14" t="s">
        <v>2083</v>
      </c>
      <c r="B374" s="50"/>
      <c r="C374" s="49">
        <v>37589.281999999999</v>
      </c>
      <c r="D374" s="49" t="s">
        <v>2084</v>
      </c>
      <c r="E374">
        <f t="shared" si="211"/>
        <v>10028.962747499038</v>
      </c>
      <c r="F374">
        <f t="shared" si="212"/>
        <v>10029</v>
      </c>
      <c r="G374">
        <f t="shared" si="237"/>
        <v>-5.056200000399258E-2</v>
      </c>
      <c r="I374" s="10">
        <f>$G374</f>
        <v>-5.056200000399258E-2</v>
      </c>
      <c r="P374">
        <f t="shared" si="213"/>
        <v>-3.23644813804813E-2</v>
      </c>
      <c r="Q374" s="2">
        <f t="shared" si="228"/>
        <v>22570.781999999999</v>
      </c>
      <c r="S374" s="21">
        <f t="shared" si="238"/>
        <v>0.1</v>
      </c>
      <c r="Z374">
        <f t="shared" si="214"/>
        <v>10029</v>
      </c>
      <c r="AA374" s="68">
        <f t="shared" si="215"/>
        <v>-3.7370230749176538E-2</v>
      </c>
      <c r="AB374" s="68">
        <f t="shared" si="231"/>
        <v>-4.5556250635297342E-2</v>
      </c>
      <c r="AC374" s="68">
        <f t="shared" si="232"/>
        <v>-1.3191769254816044E-2</v>
      </c>
      <c r="AD374" s="68"/>
      <c r="AE374" s="68">
        <f t="shared" si="233"/>
        <v>1.7402277607230979E-5</v>
      </c>
      <c r="AF374">
        <f t="shared" si="234"/>
        <v>-1.819751862351128E-2</v>
      </c>
      <c r="AG374" s="92"/>
      <c r="AH374">
        <f t="shared" si="220"/>
        <v>-5.0057493686952361E-3</v>
      </c>
      <c r="AI374">
        <f t="shared" si="221"/>
        <v>1.0000396627479098</v>
      </c>
      <c r="AJ374">
        <f t="shared" si="222"/>
        <v>-0.22397030408897278</v>
      </c>
      <c r="AK374">
        <f t="shared" si="223"/>
        <v>7.2183287462044415E-4</v>
      </c>
      <c r="AL374">
        <f t="shared" si="224"/>
        <v>1.515904252977198</v>
      </c>
      <c r="AM374">
        <f t="shared" si="225"/>
        <v>0.94656119082074475</v>
      </c>
      <c r="AN374" s="68">
        <f t="shared" si="236"/>
        <v>-4.7680028728253214</v>
      </c>
      <c r="AO374" s="68">
        <f t="shared" si="236"/>
        <v>-4.7680028728253214</v>
      </c>
      <c r="AP374" s="68">
        <f t="shared" si="236"/>
        <v>-4.7680028728253214</v>
      </c>
      <c r="AQ374" s="68">
        <f t="shared" si="236"/>
        <v>-4.7680028728253214</v>
      </c>
      <c r="AR374" s="68">
        <f t="shared" si="236"/>
        <v>-4.7680028728253214</v>
      </c>
      <c r="AS374" s="68">
        <f t="shared" si="236"/>
        <v>-4.7680028728264947</v>
      </c>
      <c r="AT374" s="68">
        <f t="shared" si="236"/>
        <v>-4.7680029020181571</v>
      </c>
      <c r="AU374" s="68">
        <f t="shared" si="227"/>
        <v>-4.7687246768825888</v>
      </c>
    </row>
    <row r="375" spans="1:64" ht="12.95" customHeight="1">
      <c r="A375" s="95" t="s">
        <v>3185</v>
      </c>
      <c r="B375" s="29" t="s">
        <v>2053</v>
      </c>
      <c r="C375" s="95">
        <v>37882.46</v>
      </c>
      <c r="D375" s="95" t="s">
        <v>2084</v>
      </c>
      <c r="E375" s="12">
        <f t="shared" si="211"/>
        <v>10244.967132746569</v>
      </c>
      <c r="F375">
        <f t="shared" si="212"/>
        <v>10245</v>
      </c>
      <c r="G375">
        <f t="shared" si="237"/>
        <v>-4.461000000446802E-2</v>
      </c>
      <c r="I375" s="10">
        <f>G375</f>
        <v>-4.461000000446802E-2</v>
      </c>
      <c r="O375">
        <f ca="1">+C$11+C$12*F375</f>
        <v>-3.3778073358995145E-2</v>
      </c>
      <c r="P375">
        <f t="shared" si="213"/>
        <v>-3.1343619675905598E-2</v>
      </c>
      <c r="Q375" s="2">
        <f t="shared" si="228"/>
        <v>22863.96</v>
      </c>
      <c r="S375" s="21">
        <f t="shared" si="238"/>
        <v>0.1</v>
      </c>
      <c r="Z375">
        <f t="shared" si="214"/>
        <v>10245</v>
      </c>
      <c r="AA375" s="68">
        <f t="shared" si="215"/>
        <v>-3.3316309498649804E-2</v>
      </c>
      <c r="AB375" s="68">
        <f t="shared" si="231"/>
        <v>-4.2637310181723814E-2</v>
      </c>
      <c r="AC375" s="68">
        <f t="shared" si="232"/>
        <v>-1.1293690505818216E-2</v>
      </c>
      <c r="AD375" s="68"/>
      <c r="AE375" s="68">
        <f t="shared" si="233"/>
        <v>1.2754744524120851E-5</v>
      </c>
      <c r="AF375">
        <f t="shared" si="234"/>
        <v>-1.3266380328562422E-2</v>
      </c>
      <c r="AG375" s="92"/>
      <c r="AH375">
        <f t="shared" si="220"/>
        <v>-1.9726898227442058E-3</v>
      </c>
      <c r="AI375">
        <f t="shared" si="221"/>
        <v>0.99994002449167052</v>
      </c>
      <c r="AJ375">
        <f t="shared" si="222"/>
        <v>-8.7822886795308044E-2</v>
      </c>
      <c r="AK375">
        <f t="shared" si="223"/>
        <v>7.2042957383438514E-4</v>
      </c>
      <c r="AL375">
        <f t="shared" si="224"/>
        <v>1.65385444977561</v>
      </c>
      <c r="AM375">
        <f t="shared" si="225"/>
        <v>1.0867089165243482</v>
      </c>
      <c r="AN375" s="68">
        <f t="shared" si="236"/>
        <v>-4.630051308645494</v>
      </c>
      <c r="AO375" s="68">
        <f t="shared" si="236"/>
        <v>-4.630051308645494</v>
      </c>
      <c r="AP375" s="68">
        <f t="shared" si="236"/>
        <v>-4.630051308645494</v>
      </c>
      <c r="AQ375" s="68">
        <f t="shared" si="236"/>
        <v>-4.630051308645494</v>
      </c>
      <c r="AR375" s="68">
        <f t="shared" si="236"/>
        <v>-4.630051308645494</v>
      </c>
      <c r="AS375" s="68">
        <f t="shared" si="236"/>
        <v>-4.6300513086480297</v>
      </c>
      <c r="AT375" s="68">
        <f t="shared" si="236"/>
        <v>-4.63005126599574</v>
      </c>
      <c r="AU375" s="68">
        <f t="shared" si="227"/>
        <v>-4.6307717812417843</v>
      </c>
    </row>
    <row r="376" spans="1:64" ht="12.95" customHeight="1">
      <c r="A376" s="95" t="s">
        <v>3156</v>
      </c>
      <c r="B376" s="29" t="s">
        <v>2053</v>
      </c>
      <c r="C376" s="95">
        <v>37905.533000000003</v>
      </c>
      <c r="D376" s="95" t="s">
        <v>2084</v>
      </c>
      <c r="E376" s="12">
        <f t="shared" si="211"/>
        <v>10261.966597852468</v>
      </c>
      <c r="F376">
        <f t="shared" si="212"/>
        <v>10262</v>
      </c>
      <c r="G376">
        <f t="shared" si="237"/>
        <v>-4.5335999995586462E-2</v>
      </c>
      <c r="I376" s="10">
        <f>G376</f>
        <v>-4.5335999995586462E-2</v>
      </c>
      <c r="O376">
        <f ca="1">+C$11+C$12*F376</f>
        <v>-3.3661215209226117E-2</v>
      </c>
      <c r="P376">
        <f t="shared" si="213"/>
        <v>-3.1260422383467795E-2</v>
      </c>
      <c r="Q376" s="2">
        <f t="shared" si="228"/>
        <v>22887.033000000003</v>
      </c>
      <c r="S376" s="21">
        <f t="shared" si="238"/>
        <v>0.1</v>
      </c>
      <c r="Z376">
        <f t="shared" si="214"/>
        <v>10262</v>
      </c>
      <c r="AA376" s="68">
        <f t="shared" si="215"/>
        <v>-3.2992062099522899E-2</v>
      </c>
      <c r="AB376" s="68">
        <f t="shared" si="231"/>
        <v>-4.3604360279531358E-2</v>
      </c>
      <c r="AC376" s="68">
        <f t="shared" si="232"/>
        <v>-1.2343937896063565E-2</v>
      </c>
      <c r="AD376" s="68"/>
      <c r="AE376" s="68">
        <f t="shared" si="233"/>
        <v>1.5237280278187415E-5</v>
      </c>
      <c r="AF376">
        <f t="shared" si="234"/>
        <v>-1.4075577612118667E-2</v>
      </c>
      <c r="AG376" s="92"/>
      <c r="AH376">
        <f t="shared" si="220"/>
        <v>-1.7316397160551027E-3</v>
      </c>
      <c r="AI376">
        <f t="shared" si="221"/>
        <v>0.99993220717785247</v>
      </c>
      <c r="AJ376">
        <f t="shared" si="222"/>
        <v>-7.7003845554061409E-2</v>
      </c>
      <c r="AK376">
        <f t="shared" si="223"/>
        <v>7.1973603891972281E-4</v>
      </c>
      <c r="AL376">
        <f t="shared" si="224"/>
        <v>1.6647104749076496</v>
      </c>
      <c r="AM376">
        <f t="shared" si="225"/>
        <v>1.0986174273258258</v>
      </c>
      <c r="AN376" s="68">
        <f t="shared" si="236"/>
        <v>-4.6191945927711222</v>
      </c>
      <c r="AO376" s="68">
        <f t="shared" si="236"/>
        <v>-4.6191945927711222</v>
      </c>
      <c r="AP376" s="68">
        <f t="shared" si="236"/>
        <v>-4.6191945927711222</v>
      </c>
      <c r="AQ376" s="68">
        <f t="shared" si="236"/>
        <v>-4.6191945927711222</v>
      </c>
      <c r="AR376" s="68">
        <f t="shared" si="236"/>
        <v>-4.6191945927711222</v>
      </c>
      <c r="AS376" s="68">
        <f t="shared" si="236"/>
        <v>-4.6191945927743676</v>
      </c>
      <c r="AT376" s="68">
        <f t="shared" si="236"/>
        <v>-4.6191945445342393</v>
      </c>
      <c r="AU376" s="68">
        <f t="shared" si="227"/>
        <v>-4.6199143774182021</v>
      </c>
    </row>
    <row r="377" spans="1:64" ht="12.95" customHeight="1">
      <c r="A377" s="95" t="s">
        <v>3140</v>
      </c>
      <c r="B377" s="29" t="s">
        <v>2053</v>
      </c>
      <c r="C377" s="95">
        <v>37935.394999999997</v>
      </c>
      <c r="D377" s="95" t="s">
        <v>2084</v>
      </c>
      <c r="E377" s="12">
        <f t="shared" si="211"/>
        <v>10283.967985924768</v>
      </c>
      <c r="F377">
        <f t="shared" si="212"/>
        <v>10284</v>
      </c>
      <c r="G377">
        <f t="shared" si="237"/>
        <v>-4.3452000005345326E-2</v>
      </c>
      <c r="I377" s="10">
        <f>G377</f>
        <v>-4.3452000005345326E-2</v>
      </c>
      <c r="O377">
        <f ca="1">+C$11+C$12*F377</f>
        <v>-3.3509987015407375E-2</v>
      </c>
      <c r="P377">
        <f t="shared" si="213"/>
        <v>-3.1152137587805231E-2</v>
      </c>
      <c r="Q377" s="2">
        <f t="shared" si="228"/>
        <v>22916.894999999997</v>
      </c>
      <c r="S377" s="21">
        <f t="shared" si="238"/>
        <v>0.1</v>
      </c>
      <c r="Z377">
        <f t="shared" si="214"/>
        <v>10284</v>
      </c>
      <c r="AA377" s="68">
        <f t="shared" si="215"/>
        <v>-3.2571534067441163E-2</v>
      </c>
      <c r="AB377" s="68">
        <f t="shared" si="231"/>
        <v>-4.2032603525709394E-2</v>
      </c>
      <c r="AC377" s="68">
        <f t="shared" si="232"/>
        <v>-1.0880465937904161E-2</v>
      </c>
      <c r="AD377" s="68"/>
      <c r="AE377" s="68">
        <f t="shared" si="233"/>
        <v>1.1838453902589272E-5</v>
      </c>
      <c r="AF377">
        <f t="shared" si="234"/>
        <v>-1.2299862417540094E-2</v>
      </c>
      <c r="AG377" s="92"/>
      <c r="AH377">
        <f t="shared" si="220"/>
        <v>-1.4193964796359335E-3</v>
      </c>
      <c r="AI377">
        <f t="shared" si="221"/>
        <v>0.99992210282892224</v>
      </c>
      <c r="AJ377">
        <f t="shared" si="222"/>
        <v>-6.2989699069871757E-2</v>
      </c>
      <c r="AK377">
        <f t="shared" si="223"/>
        <v>7.1871264298929802E-4</v>
      </c>
      <c r="AL377">
        <f t="shared" si="224"/>
        <v>1.6787591967958271</v>
      </c>
      <c r="AM377">
        <f t="shared" si="225"/>
        <v>1.1142407360904323</v>
      </c>
      <c r="AN377" s="68">
        <f t="shared" si="236"/>
        <v>-4.605144851083649</v>
      </c>
      <c r="AO377" s="68">
        <f t="shared" si="236"/>
        <v>-4.605144851083649</v>
      </c>
      <c r="AP377" s="68">
        <f t="shared" si="236"/>
        <v>-4.605144851083649</v>
      </c>
      <c r="AQ377" s="68">
        <f t="shared" si="236"/>
        <v>-4.605144851083649</v>
      </c>
      <c r="AR377" s="68">
        <f t="shared" si="236"/>
        <v>-4.6051448510836481</v>
      </c>
      <c r="AS377" s="68">
        <f t="shared" si="236"/>
        <v>-4.605144851087938</v>
      </c>
      <c r="AT377" s="68">
        <f t="shared" si="236"/>
        <v>-4.6051447956506006</v>
      </c>
      <c r="AU377" s="68">
        <f t="shared" si="227"/>
        <v>-4.6058636195288614</v>
      </c>
    </row>
    <row r="378" spans="1:64" ht="12.95" customHeight="1">
      <c r="A378" s="95" t="s">
        <v>3140</v>
      </c>
      <c r="B378" s="29" t="s">
        <v>2053</v>
      </c>
      <c r="C378" s="95">
        <v>37935.394999999997</v>
      </c>
      <c r="D378" s="95" t="s">
        <v>2084</v>
      </c>
      <c r="E378" s="12">
        <f t="shared" si="211"/>
        <v>10283.967985924768</v>
      </c>
      <c r="F378">
        <f t="shared" si="212"/>
        <v>10284</v>
      </c>
      <c r="G378">
        <f t="shared" si="237"/>
        <v>-4.3452000005345326E-2</v>
      </c>
      <c r="I378" s="10">
        <f>G378</f>
        <v>-4.3452000005345326E-2</v>
      </c>
      <c r="O378">
        <f ca="1">+C$11+C$12*F378</f>
        <v>-3.3509987015407375E-2</v>
      </c>
      <c r="P378">
        <f t="shared" si="213"/>
        <v>-3.1152137587805231E-2</v>
      </c>
      <c r="Q378" s="2">
        <f t="shared" si="228"/>
        <v>22916.894999999997</v>
      </c>
      <c r="S378" s="21">
        <f t="shared" si="238"/>
        <v>0.1</v>
      </c>
      <c r="Z378">
        <f t="shared" si="214"/>
        <v>10284</v>
      </c>
      <c r="AA378" s="68">
        <f t="shared" si="215"/>
        <v>-3.2571534067441163E-2</v>
      </c>
      <c r="AB378" s="68">
        <f t="shared" si="231"/>
        <v>-4.2032603525709394E-2</v>
      </c>
      <c r="AC378" s="68">
        <f t="shared" si="232"/>
        <v>-1.0880465937904161E-2</v>
      </c>
      <c r="AD378" s="68"/>
      <c r="AE378" s="68">
        <f t="shared" si="233"/>
        <v>1.1838453902589272E-5</v>
      </c>
      <c r="AF378">
        <f t="shared" si="234"/>
        <v>-1.2299862417540094E-2</v>
      </c>
      <c r="AG378" s="92"/>
      <c r="AH378">
        <f t="shared" si="220"/>
        <v>-1.4193964796359335E-3</v>
      </c>
      <c r="AI378">
        <f t="shared" si="221"/>
        <v>0.99992210282892224</v>
      </c>
      <c r="AJ378">
        <f t="shared" si="222"/>
        <v>-6.2989699069871757E-2</v>
      </c>
      <c r="AK378">
        <f t="shared" si="223"/>
        <v>7.1871264298929802E-4</v>
      </c>
      <c r="AL378">
        <f t="shared" si="224"/>
        <v>1.6787591967958271</v>
      </c>
      <c r="AM378">
        <f t="shared" si="225"/>
        <v>1.1142407360904323</v>
      </c>
      <c r="AN378" s="68">
        <f t="shared" si="236"/>
        <v>-4.605144851083649</v>
      </c>
      <c r="AO378" s="68">
        <f t="shared" si="236"/>
        <v>-4.605144851083649</v>
      </c>
      <c r="AP378" s="68">
        <f t="shared" si="236"/>
        <v>-4.605144851083649</v>
      </c>
      <c r="AQ378" s="68">
        <f t="shared" si="236"/>
        <v>-4.605144851083649</v>
      </c>
      <c r="AR378" s="68">
        <f t="shared" si="236"/>
        <v>-4.6051448510836481</v>
      </c>
      <c r="AS378" s="68">
        <f t="shared" si="236"/>
        <v>-4.605144851087938</v>
      </c>
      <c r="AT378" s="68">
        <f t="shared" si="236"/>
        <v>-4.6051447956506006</v>
      </c>
      <c r="AU378" s="68">
        <f t="shared" si="227"/>
        <v>-4.6058636195288614</v>
      </c>
    </row>
    <row r="379" spans="1:64" ht="12.95" customHeight="1">
      <c r="A379" s="14" t="s">
        <v>2083</v>
      </c>
      <c r="B379" s="50"/>
      <c r="C379" s="49">
        <v>38258.425999999999</v>
      </c>
      <c r="D379" s="49" t="s">
        <v>2084</v>
      </c>
      <c r="E379">
        <f t="shared" si="211"/>
        <v>10521.967128325958</v>
      </c>
      <c r="F379">
        <f t="shared" si="212"/>
        <v>10522</v>
      </c>
      <c r="G379">
        <f t="shared" si="237"/>
        <v>-4.4615999999223277E-2</v>
      </c>
      <c r="I379" s="10">
        <f>$G379</f>
        <v>-4.4615999999223277E-2</v>
      </c>
      <c r="P379">
        <f t="shared" si="213"/>
        <v>-2.9936142890230041E-2</v>
      </c>
      <c r="Q379" s="2">
        <f t="shared" si="228"/>
        <v>23239.925999999999</v>
      </c>
      <c r="S379" s="21">
        <f t="shared" si="238"/>
        <v>0.1</v>
      </c>
      <c r="Z379">
        <f t="shared" si="214"/>
        <v>10522</v>
      </c>
      <c r="AA379" s="68">
        <f t="shared" si="215"/>
        <v>-2.7972841904770923E-2</v>
      </c>
      <c r="AB379" s="68">
        <f t="shared" si="231"/>
        <v>-4.6579300984682395E-2</v>
      </c>
      <c r="AC379" s="68">
        <f t="shared" si="232"/>
        <v>-1.6643158094452354E-2</v>
      </c>
      <c r="AD379" s="68"/>
      <c r="AE379" s="68">
        <f t="shared" si="233"/>
        <v>2.7699471135693494E-5</v>
      </c>
      <c r="AF379">
        <f t="shared" si="234"/>
        <v>-1.4679857108993236E-2</v>
      </c>
      <c r="AG379" s="92"/>
      <c r="AH379">
        <f t="shared" si="220"/>
        <v>1.9633009854591169E-3</v>
      </c>
      <c r="AI379">
        <f t="shared" si="221"/>
        <v>0.99981420224172779</v>
      </c>
      <c r="AJ379">
        <f t="shared" si="222"/>
        <v>8.881500716459953E-2</v>
      </c>
      <c r="AK379">
        <f t="shared" si="223"/>
        <v>6.9863797883854765E-4</v>
      </c>
      <c r="AL379">
        <f t="shared" si="224"/>
        <v>1.8307228117570342</v>
      </c>
      <c r="AM379">
        <f t="shared" si="225"/>
        <v>1.3007015351026834</v>
      </c>
      <c r="AN379" s="68">
        <f t="shared" si="236"/>
        <v>-4.4531611983729782</v>
      </c>
      <c r="AO379" s="68">
        <f t="shared" si="236"/>
        <v>-4.4531611983729782</v>
      </c>
      <c r="AP379" s="68">
        <f t="shared" si="236"/>
        <v>-4.4531611983729782</v>
      </c>
      <c r="AQ379" s="68">
        <f t="shared" si="236"/>
        <v>-4.4531611983729782</v>
      </c>
      <c r="AR379" s="68">
        <f t="shared" si="236"/>
        <v>-4.4531611983729738</v>
      </c>
      <c r="AS379" s="68">
        <f t="shared" si="236"/>
        <v>-4.4531611983969421</v>
      </c>
      <c r="AT379" s="68">
        <f t="shared" si="236"/>
        <v>-4.4531610690552546</v>
      </c>
      <c r="AU379" s="68">
        <f t="shared" si="227"/>
        <v>-4.4538599659987153</v>
      </c>
    </row>
    <row r="380" spans="1:64" ht="12.95" customHeight="1">
      <c r="A380" s="14" t="s">
        <v>2085</v>
      </c>
      <c r="B380" s="50"/>
      <c r="C380" s="49">
        <v>38258.427600000003</v>
      </c>
      <c r="D380" s="49"/>
      <c r="E380">
        <f t="shared" si="211"/>
        <v>10521.968307155941</v>
      </c>
      <c r="F380">
        <f t="shared" si="212"/>
        <v>10522</v>
      </c>
      <c r="G380">
        <f t="shared" si="237"/>
        <v>-4.3015999995986931E-2</v>
      </c>
      <c r="I380" s="10">
        <f>$G380</f>
        <v>-4.3015999995986931E-2</v>
      </c>
      <c r="P380">
        <f t="shared" si="213"/>
        <v>-2.9936142890230041E-2</v>
      </c>
      <c r="Q380" s="2">
        <f t="shared" si="228"/>
        <v>23239.927600000003</v>
      </c>
      <c r="S380" s="21">
        <f t="shared" si="238"/>
        <v>0.1</v>
      </c>
      <c r="Z380">
        <f t="shared" si="214"/>
        <v>10522</v>
      </c>
      <c r="AA380" s="68">
        <f t="shared" si="215"/>
        <v>-2.7972841904770923E-2</v>
      </c>
      <c r="AB380" s="68">
        <f t="shared" si="231"/>
        <v>-4.4979300981446049E-2</v>
      </c>
      <c r="AC380" s="68">
        <f t="shared" si="232"/>
        <v>-1.5043158091216006E-2</v>
      </c>
      <c r="AD380" s="68"/>
      <c r="AE380" s="68">
        <f t="shared" si="233"/>
        <v>2.2629660535731766E-5</v>
      </c>
      <c r="AF380">
        <f t="shared" si="234"/>
        <v>-1.307985710575689E-2</v>
      </c>
      <c r="AG380" s="92"/>
      <c r="AH380">
        <f t="shared" si="220"/>
        <v>1.9633009854591169E-3</v>
      </c>
      <c r="AI380">
        <f t="shared" si="221"/>
        <v>0.99981420224172779</v>
      </c>
      <c r="AJ380">
        <f t="shared" si="222"/>
        <v>8.881500716459953E-2</v>
      </c>
      <c r="AK380">
        <f t="shared" si="223"/>
        <v>6.9863797883854765E-4</v>
      </c>
      <c r="AL380">
        <f t="shared" si="224"/>
        <v>1.8307228117570342</v>
      </c>
      <c r="AM380">
        <f t="shared" si="225"/>
        <v>1.3007015351026834</v>
      </c>
      <c r="AN380" s="68">
        <f t="shared" si="236"/>
        <v>-4.4531611983729782</v>
      </c>
      <c r="AO380" s="68">
        <f t="shared" si="236"/>
        <v>-4.4531611983729782</v>
      </c>
      <c r="AP380" s="68">
        <f t="shared" si="236"/>
        <v>-4.4531611983729782</v>
      </c>
      <c r="AQ380" s="68">
        <f t="shared" si="236"/>
        <v>-4.4531611983729782</v>
      </c>
      <c r="AR380" s="68">
        <f t="shared" si="236"/>
        <v>-4.4531611983729738</v>
      </c>
      <c r="AS380" s="68">
        <f t="shared" si="236"/>
        <v>-4.4531611983969421</v>
      </c>
      <c r="AT380" s="68">
        <f t="shared" si="236"/>
        <v>-4.4531610690552546</v>
      </c>
      <c r="AU380" s="68">
        <f t="shared" si="227"/>
        <v>-4.4538599659987153</v>
      </c>
    </row>
    <row r="381" spans="1:64" ht="12.95" customHeight="1">
      <c r="A381" s="95" t="s">
        <v>2085</v>
      </c>
      <c r="B381" s="29" t="s">
        <v>2053</v>
      </c>
      <c r="C381" s="95">
        <v>38258.428</v>
      </c>
      <c r="D381" s="95" t="s">
        <v>2084</v>
      </c>
      <c r="E381" s="12">
        <f t="shared" si="211"/>
        <v>10521.968601863435</v>
      </c>
      <c r="F381">
        <f t="shared" si="212"/>
        <v>10522</v>
      </c>
      <c r="G381">
        <f t="shared" si="237"/>
        <v>-4.2615999998815823E-2</v>
      </c>
      <c r="I381" s="10">
        <f>G381</f>
        <v>-4.2615999998815823E-2</v>
      </c>
      <c r="O381">
        <f ca="1">+C$11+C$12*F381</f>
        <v>-3.1873972918641011E-2</v>
      </c>
      <c r="P381">
        <f t="shared" si="213"/>
        <v>-2.9936142890230041E-2</v>
      </c>
      <c r="Q381" s="2">
        <f t="shared" si="228"/>
        <v>23239.928</v>
      </c>
      <c r="S381" s="21">
        <f t="shared" si="238"/>
        <v>0.1</v>
      </c>
      <c r="Z381">
        <f t="shared" si="214"/>
        <v>10522</v>
      </c>
      <c r="AA381" s="68">
        <f t="shared" si="215"/>
        <v>-2.7972841904770923E-2</v>
      </c>
      <c r="AB381" s="68">
        <f t="shared" si="231"/>
        <v>-4.4579300984274942E-2</v>
      </c>
      <c r="AC381" s="68">
        <f t="shared" si="232"/>
        <v>-1.4643158094044898E-2</v>
      </c>
      <c r="AD381" s="68"/>
      <c r="AE381" s="68">
        <f t="shared" si="233"/>
        <v>2.1442207896719268E-5</v>
      </c>
      <c r="AF381">
        <f t="shared" si="234"/>
        <v>-1.2679857108585782E-2</v>
      </c>
      <c r="AG381" s="92"/>
      <c r="AH381">
        <f t="shared" si="220"/>
        <v>1.9633009854591169E-3</v>
      </c>
      <c r="AI381">
        <f t="shared" si="221"/>
        <v>0.99981420224172779</v>
      </c>
      <c r="AJ381">
        <f t="shared" si="222"/>
        <v>8.881500716459953E-2</v>
      </c>
      <c r="AK381">
        <f t="shared" si="223"/>
        <v>6.9863797883854765E-4</v>
      </c>
      <c r="AL381">
        <f t="shared" si="224"/>
        <v>1.8307228117570342</v>
      </c>
      <c r="AM381">
        <f t="shared" si="225"/>
        <v>1.3007015351026834</v>
      </c>
      <c r="AN381" s="68">
        <f t="shared" ref="AN381:AT390" si="239">$AU381+$AB$7*SIN(AO381)</f>
        <v>-4.4531611983729782</v>
      </c>
      <c r="AO381" s="68">
        <f t="shared" si="239"/>
        <v>-4.4531611983729782</v>
      </c>
      <c r="AP381" s="68">
        <f t="shared" si="239"/>
        <v>-4.4531611983729782</v>
      </c>
      <c r="AQ381" s="68">
        <f t="shared" si="239"/>
        <v>-4.4531611983729782</v>
      </c>
      <c r="AR381" s="68">
        <f t="shared" si="239"/>
        <v>-4.4531611983729738</v>
      </c>
      <c r="AS381" s="68">
        <f t="shared" si="239"/>
        <v>-4.4531611983969421</v>
      </c>
      <c r="AT381" s="68">
        <f t="shared" si="239"/>
        <v>-4.4531610690552546</v>
      </c>
      <c r="AU381" s="68">
        <f t="shared" si="227"/>
        <v>-4.4538599659987153</v>
      </c>
    </row>
    <row r="382" spans="1:64" ht="12.95" customHeight="1">
      <c r="A382" s="14" t="s">
        <v>2083</v>
      </c>
      <c r="B382" s="50"/>
      <c r="C382" s="49">
        <v>38258.429700000001</v>
      </c>
      <c r="D382" s="49" t="s">
        <v>1923</v>
      </c>
      <c r="E382">
        <f t="shared" si="211"/>
        <v>10521.969854370291</v>
      </c>
      <c r="F382">
        <f t="shared" si="212"/>
        <v>10522</v>
      </c>
      <c r="G382">
        <f t="shared" si="237"/>
        <v>-4.091599999810569E-2</v>
      </c>
      <c r="H382">
        <f>$G382</f>
        <v>-4.091599999810569E-2</v>
      </c>
      <c r="P382">
        <f t="shared" si="213"/>
        <v>-2.9936142890230041E-2</v>
      </c>
      <c r="Q382" s="2">
        <f t="shared" si="228"/>
        <v>23239.929700000001</v>
      </c>
      <c r="S382" s="114">
        <f>S$14</f>
        <v>0.2</v>
      </c>
      <c r="Z382">
        <f t="shared" si="214"/>
        <v>10522</v>
      </c>
      <c r="AA382" s="68">
        <f t="shared" si="215"/>
        <v>-2.7972841904770923E-2</v>
      </c>
      <c r="AB382" s="68">
        <f t="shared" si="231"/>
        <v>-4.2879300983564808E-2</v>
      </c>
      <c r="AC382" s="68">
        <f t="shared" si="232"/>
        <v>-1.2943158093334765E-2</v>
      </c>
      <c r="AD382" s="68"/>
      <c r="AE382" s="68">
        <f t="shared" si="233"/>
        <v>3.3505068285811459E-5</v>
      </c>
      <c r="AF382">
        <f t="shared" si="234"/>
        <v>-1.0979857107875649E-2</v>
      </c>
      <c r="AG382" s="92"/>
      <c r="AH382">
        <f t="shared" si="220"/>
        <v>1.9633009854591169E-3</v>
      </c>
      <c r="AI382">
        <f t="shared" si="221"/>
        <v>0.99981420224172779</v>
      </c>
      <c r="AJ382">
        <f t="shared" si="222"/>
        <v>8.881500716459953E-2</v>
      </c>
      <c r="AK382">
        <f t="shared" si="223"/>
        <v>6.9863797883854765E-4</v>
      </c>
      <c r="AL382">
        <f t="shared" si="224"/>
        <v>1.8307228117570342</v>
      </c>
      <c r="AM382">
        <f t="shared" si="225"/>
        <v>1.3007015351026834</v>
      </c>
      <c r="AN382" s="68">
        <f t="shared" si="239"/>
        <v>-4.4531611983729782</v>
      </c>
      <c r="AO382" s="68">
        <f t="shared" si="239"/>
        <v>-4.4531611983729782</v>
      </c>
      <c r="AP382" s="68">
        <f t="shared" si="239"/>
        <v>-4.4531611983729782</v>
      </c>
      <c r="AQ382" s="68">
        <f t="shared" si="239"/>
        <v>-4.4531611983729782</v>
      </c>
      <c r="AR382" s="68">
        <f t="shared" si="239"/>
        <v>-4.4531611983729738</v>
      </c>
      <c r="AS382" s="68">
        <f t="shared" si="239"/>
        <v>-4.4531611983969421</v>
      </c>
      <c r="AT382" s="68">
        <f t="shared" si="239"/>
        <v>-4.4531610690552546</v>
      </c>
      <c r="AU382" s="68">
        <f t="shared" si="227"/>
        <v>-4.4538599659987153</v>
      </c>
    </row>
    <row r="383" spans="1:64" ht="12.95" customHeight="1">
      <c r="A383" s="14" t="s">
        <v>2086</v>
      </c>
      <c r="B383" s="50"/>
      <c r="C383" s="49">
        <v>38262.498</v>
      </c>
      <c r="D383" s="49"/>
      <c r="E383">
        <f t="shared" si="211"/>
        <v>10524.967250629568</v>
      </c>
      <c r="F383">
        <f t="shared" si="212"/>
        <v>10525</v>
      </c>
      <c r="G383">
        <f t="shared" si="237"/>
        <v>-4.4450000001234002E-2</v>
      </c>
      <c r="I383" s="10">
        <f>$G383</f>
        <v>-4.4450000001234002E-2</v>
      </c>
      <c r="P383">
        <f t="shared" si="213"/>
        <v>-2.9920294706985942E-2</v>
      </c>
      <c r="Q383" s="2">
        <f t="shared" si="228"/>
        <v>23243.998</v>
      </c>
      <c r="S383" s="21">
        <f>S$15</f>
        <v>0.1</v>
      </c>
      <c r="Z383">
        <f t="shared" si="214"/>
        <v>10525</v>
      </c>
      <c r="AA383" s="68">
        <f t="shared" si="215"/>
        <v>-2.7914482394026625E-2</v>
      </c>
      <c r="AB383" s="68">
        <f t="shared" si="231"/>
        <v>-4.6455812314193316E-2</v>
      </c>
      <c r="AC383" s="68">
        <f t="shared" si="232"/>
        <v>-1.6535517607207378E-2</v>
      </c>
      <c r="AD383" s="68"/>
      <c r="AE383" s="68">
        <f t="shared" si="233"/>
        <v>2.7342334253826518E-5</v>
      </c>
      <c r="AF383">
        <f t="shared" si="234"/>
        <v>-1.452970529424806E-2</v>
      </c>
      <c r="AG383" s="92"/>
      <c r="AH383">
        <f t="shared" si="220"/>
        <v>2.0058123129593165E-3</v>
      </c>
      <c r="AI383">
        <f t="shared" si="221"/>
        <v>0.99981286448238815</v>
      </c>
      <c r="AJ383">
        <f t="shared" si="222"/>
        <v>9.0722573559610817E-2</v>
      </c>
      <c r="AK383">
        <f t="shared" si="223"/>
        <v>6.9828083927794479E-4</v>
      </c>
      <c r="AL383">
        <f t="shared" si="224"/>
        <v>1.8326381112195422</v>
      </c>
      <c r="AM383">
        <f t="shared" si="225"/>
        <v>1.3032825758717363</v>
      </c>
      <c r="AN383" s="68">
        <f t="shared" si="239"/>
        <v>-4.4512455422048784</v>
      </c>
      <c r="AO383" s="68">
        <f t="shared" si="239"/>
        <v>-4.4512455422048784</v>
      </c>
      <c r="AP383" s="68">
        <f t="shared" si="239"/>
        <v>-4.4512455422048784</v>
      </c>
      <c r="AQ383" s="68">
        <f t="shared" si="239"/>
        <v>-4.4512455422048784</v>
      </c>
      <c r="AR383" s="68">
        <f t="shared" si="239"/>
        <v>-4.4512455422048731</v>
      </c>
      <c r="AS383" s="68">
        <f t="shared" si="239"/>
        <v>-4.4512455422291772</v>
      </c>
      <c r="AT383" s="68">
        <f t="shared" si="239"/>
        <v>-4.4512454120182596</v>
      </c>
      <c r="AU383" s="68">
        <f t="shared" si="227"/>
        <v>-4.45194395355926</v>
      </c>
      <c r="AV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</row>
    <row r="384" spans="1:64" ht="12.95" customHeight="1">
      <c r="A384" s="14" t="s">
        <v>2083</v>
      </c>
      <c r="B384" s="50"/>
      <c r="C384" s="49">
        <v>38296.43</v>
      </c>
      <c r="D384" s="49" t="s">
        <v>2084</v>
      </c>
      <c r="E384">
        <f t="shared" si="211"/>
        <v>10549.967287468005</v>
      </c>
      <c r="F384">
        <f t="shared" si="212"/>
        <v>10550</v>
      </c>
      <c r="G384">
        <f t="shared" si="237"/>
        <v>-4.439999999885913E-2</v>
      </c>
      <c r="I384" s="10">
        <f>$G384</f>
        <v>-4.439999999885913E-2</v>
      </c>
      <c r="P384">
        <f t="shared" si="213"/>
        <v>-2.9787722552991572E-2</v>
      </c>
      <c r="Q384" s="2">
        <f t="shared" si="228"/>
        <v>23277.93</v>
      </c>
      <c r="S384" s="21">
        <f>S$15</f>
        <v>0.1</v>
      </c>
      <c r="Z384">
        <f t="shared" si="214"/>
        <v>10550</v>
      </c>
      <c r="AA384" s="68">
        <f t="shared" si="215"/>
        <v>-2.7427952459334663E-2</v>
      </c>
      <c r="AB384" s="68">
        <f t="shared" si="231"/>
        <v>-4.6759770092516043E-2</v>
      </c>
      <c r="AC384" s="68">
        <f t="shared" si="232"/>
        <v>-1.6972047539524467E-2</v>
      </c>
      <c r="AD384" s="68"/>
      <c r="AE384" s="68">
        <f t="shared" si="233"/>
        <v>2.8805039768387855E-5</v>
      </c>
      <c r="AF384">
        <f t="shared" si="234"/>
        <v>-1.4612277445867558E-2</v>
      </c>
      <c r="AG384" s="92"/>
      <c r="AH384">
        <f t="shared" si="220"/>
        <v>2.3597700936569105E-3</v>
      </c>
      <c r="AI384">
        <f t="shared" si="221"/>
        <v>0.99980174378866837</v>
      </c>
      <c r="AJ384">
        <f t="shared" si="222"/>
        <v>0.10660515502415116</v>
      </c>
      <c r="AK384">
        <f t="shared" si="223"/>
        <v>6.9520522662232416E-4</v>
      </c>
      <c r="AL384">
        <f t="shared" si="224"/>
        <v>1.8485987410608042</v>
      </c>
      <c r="AM384">
        <f t="shared" si="225"/>
        <v>1.3250446189701131</v>
      </c>
      <c r="AN384" s="68">
        <f t="shared" si="239"/>
        <v>-4.4352818403294547</v>
      </c>
      <c r="AO384" s="68">
        <f t="shared" si="239"/>
        <v>-4.4352818403294547</v>
      </c>
      <c r="AP384" s="68">
        <f t="shared" si="239"/>
        <v>-4.4352818403294547</v>
      </c>
      <c r="AQ384" s="68">
        <f t="shared" si="239"/>
        <v>-4.4352818403294547</v>
      </c>
      <c r="AR384" s="68">
        <f t="shared" si="239"/>
        <v>-4.4352818403294485</v>
      </c>
      <c r="AS384" s="68">
        <f t="shared" si="239"/>
        <v>-4.4352818403566188</v>
      </c>
      <c r="AT384" s="68">
        <f t="shared" si="239"/>
        <v>-4.4352817029776492</v>
      </c>
      <c r="AU384" s="68">
        <f t="shared" si="227"/>
        <v>-4.4359771832304631</v>
      </c>
    </row>
    <row r="385" spans="1:48" ht="12.95" customHeight="1">
      <c r="A385" s="14" t="s">
        <v>2086</v>
      </c>
      <c r="B385" s="50"/>
      <c r="C385" s="49">
        <v>38345.298999999999</v>
      </c>
      <c r="D385" s="49"/>
      <c r="E385">
        <f t="shared" si="211"/>
        <v>10585.972438955025</v>
      </c>
      <c r="F385">
        <f t="shared" si="212"/>
        <v>10586</v>
      </c>
      <c r="G385">
        <f t="shared" si="237"/>
        <v>-3.7408000003779307E-2</v>
      </c>
      <c r="I385" s="10">
        <f>$G385</f>
        <v>-3.7408000003779307E-2</v>
      </c>
      <c r="P385">
        <f t="shared" si="213"/>
        <v>-2.9595237655804338E-2</v>
      </c>
      <c r="Q385" s="2">
        <f t="shared" si="228"/>
        <v>23326.798999999999</v>
      </c>
      <c r="S385" s="21">
        <f>S$15</f>
        <v>0.1</v>
      </c>
      <c r="Z385">
        <f t="shared" si="214"/>
        <v>10586</v>
      </c>
      <c r="AA385" s="68">
        <f t="shared" si="215"/>
        <v>-2.6726854890523167E-2</v>
      </c>
      <c r="AB385" s="68">
        <f t="shared" si="231"/>
        <v>-4.0276382769060481E-2</v>
      </c>
      <c r="AC385" s="68">
        <f t="shared" si="232"/>
        <v>-1.068114511325614E-2</v>
      </c>
      <c r="AD385" s="68"/>
      <c r="AE385" s="68">
        <f t="shared" si="233"/>
        <v>1.1408686093043554E-5</v>
      </c>
      <c r="AF385">
        <f t="shared" si="234"/>
        <v>-7.8127623479749692E-3</v>
      </c>
      <c r="AG385" s="92"/>
      <c r="AH385">
        <f t="shared" si="220"/>
        <v>2.8683827652811714E-3</v>
      </c>
      <c r="AI385">
        <f t="shared" si="221"/>
        <v>0.99978581986997928</v>
      </c>
      <c r="AJ385">
        <f t="shared" si="222"/>
        <v>0.12942670665968273</v>
      </c>
      <c r="AK385">
        <f t="shared" si="223"/>
        <v>6.9046557072664717E-4</v>
      </c>
      <c r="AL385">
        <f t="shared" si="224"/>
        <v>1.8715814261119819</v>
      </c>
      <c r="AM385">
        <f t="shared" si="225"/>
        <v>1.3572028831483864</v>
      </c>
      <c r="AN385" s="68">
        <f t="shared" si="239"/>
        <v>-4.4122944206510448</v>
      </c>
      <c r="AO385" s="68">
        <f t="shared" si="239"/>
        <v>-4.4122944206510448</v>
      </c>
      <c r="AP385" s="68">
        <f t="shared" si="239"/>
        <v>-4.4122944206510448</v>
      </c>
      <c r="AQ385" s="68">
        <f t="shared" si="239"/>
        <v>-4.4122944206510448</v>
      </c>
      <c r="AR385" s="68">
        <f t="shared" si="239"/>
        <v>-4.4122944206510386</v>
      </c>
      <c r="AS385" s="68">
        <f t="shared" si="239"/>
        <v>-4.4122944206825494</v>
      </c>
      <c r="AT385" s="68">
        <f t="shared" si="239"/>
        <v>-4.4122942732294179</v>
      </c>
      <c r="AU385" s="68">
        <f t="shared" si="227"/>
        <v>-4.4129850339569954</v>
      </c>
      <c r="AV385" s="68"/>
    </row>
    <row r="386" spans="1:48" ht="12.95" customHeight="1">
      <c r="A386" s="95" t="s">
        <v>3213</v>
      </c>
      <c r="B386" s="29" t="s">
        <v>2053</v>
      </c>
      <c r="C386" s="95">
        <v>38440.307000000001</v>
      </c>
      <c r="D386" s="95" t="s">
        <v>2084</v>
      </c>
      <c r="E386" s="12">
        <f t="shared" si="211"/>
        <v>10655.971363272667</v>
      </c>
      <c r="F386">
        <f t="shared" si="212"/>
        <v>10656</v>
      </c>
      <c r="G386">
        <f t="shared" si="237"/>
        <v>-3.8868000003276393E-2</v>
      </c>
      <c r="I386" s="10">
        <f>G386</f>
        <v>-3.8868000003276393E-2</v>
      </c>
      <c r="O386">
        <f ca="1">+C$11+C$12*F386</f>
        <v>-3.0952855738108687E-2</v>
      </c>
      <c r="P386">
        <f t="shared" si="213"/>
        <v>-2.9215619487717184E-2</v>
      </c>
      <c r="Q386" s="2">
        <f t="shared" si="228"/>
        <v>23421.807000000001</v>
      </c>
      <c r="S386" s="21">
        <f>S$15</f>
        <v>0.1</v>
      </c>
      <c r="Z386">
        <f t="shared" si="214"/>
        <v>10656</v>
      </c>
      <c r="AA386" s="68">
        <f t="shared" si="215"/>
        <v>-2.5362870769802526E-2</v>
      </c>
      <c r="AB386" s="68">
        <f t="shared" si="231"/>
        <v>-4.2720748721191047E-2</v>
      </c>
      <c r="AC386" s="68">
        <f t="shared" si="232"/>
        <v>-1.3505129233473865E-2</v>
      </c>
      <c r="AD386" s="68"/>
      <c r="AE386" s="68">
        <f t="shared" si="233"/>
        <v>1.8238851561283044E-5</v>
      </c>
      <c r="AF386">
        <f t="shared" si="234"/>
        <v>-9.6523805155592085E-3</v>
      </c>
      <c r="AG386" s="92"/>
      <c r="AH386">
        <f t="shared" si="220"/>
        <v>3.8527487179146566E-3</v>
      </c>
      <c r="AI386">
        <f t="shared" si="221"/>
        <v>0.99975518947866582</v>
      </c>
      <c r="AJ386">
        <f t="shared" si="222"/>
        <v>0.1735933701318432</v>
      </c>
      <c r="AK386">
        <f t="shared" si="223"/>
        <v>6.8020852765798454E-4</v>
      </c>
      <c r="AL386">
        <f t="shared" si="224"/>
        <v>1.9162678969176838</v>
      </c>
      <c r="AM386">
        <f t="shared" si="225"/>
        <v>1.422699385952078</v>
      </c>
      <c r="AN386" s="68">
        <f t="shared" si="239"/>
        <v>-4.3675977021235131</v>
      </c>
      <c r="AO386" s="68">
        <f t="shared" si="239"/>
        <v>-4.3675977021235131</v>
      </c>
      <c r="AP386" s="68">
        <f t="shared" si="239"/>
        <v>-4.3675977021235131</v>
      </c>
      <c r="AQ386" s="68">
        <f t="shared" si="239"/>
        <v>-4.3675977021235131</v>
      </c>
      <c r="AR386" s="68">
        <f t="shared" si="239"/>
        <v>-4.3675977021235033</v>
      </c>
      <c r="AS386" s="68">
        <f t="shared" si="239"/>
        <v>-4.3675977021640966</v>
      </c>
      <c r="AT386" s="68">
        <f t="shared" si="239"/>
        <v>-4.3675975360329398</v>
      </c>
      <c r="AU386" s="68">
        <f t="shared" si="227"/>
        <v>-4.3682780770363641</v>
      </c>
    </row>
    <row r="387" spans="1:48" ht="12.95" customHeight="1">
      <c r="A387" s="14" t="s">
        <v>2083</v>
      </c>
      <c r="B387" s="50"/>
      <c r="C387" s="49">
        <v>38638.470799999996</v>
      </c>
      <c r="D387" s="49" t="s">
        <v>1923</v>
      </c>
      <c r="E387">
        <f t="shared" si="211"/>
        <v>10801.972256236375</v>
      </c>
      <c r="F387">
        <f t="shared" si="212"/>
        <v>10802</v>
      </c>
      <c r="G387">
        <f t="shared" si="237"/>
        <v>-3.7656000007700641E-2</v>
      </c>
      <c r="H387">
        <f>$G387</f>
        <v>-3.7656000007700641E-2</v>
      </c>
      <c r="P387">
        <f t="shared" si="213"/>
        <v>-2.8401140320251775E-2</v>
      </c>
      <c r="Q387" s="2">
        <f t="shared" si="228"/>
        <v>23619.970799999996</v>
      </c>
      <c r="S387" s="114">
        <f>S$14</f>
        <v>0.2</v>
      </c>
      <c r="Z387">
        <f t="shared" si="214"/>
        <v>10802</v>
      </c>
      <c r="AA387" s="68">
        <f t="shared" si="215"/>
        <v>-2.2522414885098797E-2</v>
      </c>
      <c r="AB387" s="68">
        <f t="shared" si="231"/>
        <v>-4.3534725442853618E-2</v>
      </c>
      <c r="AC387" s="68">
        <f t="shared" si="232"/>
        <v>-1.5133585122601843E-2</v>
      </c>
      <c r="AD387" s="68"/>
      <c r="AE387" s="68">
        <f t="shared" si="233"/>
        <v>4.5805079732607174E-5</v>
      </c>
      <c r="AF387">
        <f t="shared" si="234"/>
        <v>-9.2548596874488659E-3</v>
      </c>
      <c r="AG387" s="92"/>
      <c r="AH387">
        <f t="shared" si="220"/>
        <v>5.8787254351529783E-3</v>
      </c>
      <c r="AI387">
        <f t="shared" si="221"/>
        <v>0.99969295183868634</v>
      </c>
      <c r="AJ387">
        <f t="shared" si="222"/>
        <v>0.26448685995133558</v>
      </c>
      <c r="AK387">
        <f t="shared" si="223"/>
        <v>6.5447479637373578E-4</v>
      </c>
      <c r="AL387">
        <f t="shared" si="224"/>
        <v>2.0094624198573094</v>
      </c>
      <c r="AM387">
        <f t="shared" si="225"/>
        <v>1.5737350014158757</v>
      </c>
      <c r="AN387" s="68">
        <f t="shared" si="239"/>
        <v>-4.2743774626738844</v>
      </c>
      <c r="AO387" s="68">
        <f t="shared" si="239"/>
        <v>-4.2743774626738844</v>
      </c>
      <c r="AP387" s="68">
        <f t="shared" si="239"/>
        <v>-4.2743774626738844</v>
      </c>
      <c r="AQ387" s="68">
        <f t="shared" si="239"/>
        <v>-4.2743774626738844</v>
      </c>
      <c r="AR387" s="68">
        <f t="shared" si="239"/>
        <v>-4.2743774626738658</v>
      </c>
      <c r="AS387" s="68">
        <f t="shared" si="239"/>
        <v>-4.2743774627353908</v>
      </c>
      <c r="AT387" s="68">
        <f t="shared" si="239"/>
        <v>-4.2743772620777518</v>
      </c>
      <c r="AU387" s="68">
        <f t="shared" si="227"/>
        <v>-4.2750321383161909</v>
      </c>
    </row>
    <row r="388" spans="1:48" ht="12.95" customHeight="1">
      <c r="A388" s="95" t="s">
        <v>2083</v>
      </c>
      <c r="B388" s="29" t="s">
        <v>2053</v>
      </c>
      <c r="C388" s="95">
        <v>38638.470800000003</v>
      </c>
      <c r="D388" s="95" t="s">
        <v>2084</v>
      </c>
      <c r="E388" s="12">
        <f t="shared" si="211"/>
        <v>10801.97225623638</v>
      </c>
      <c r="F388">
        <f t="shared" si="212"/>
        <v>10802</v>
      </c>
      <c r="G388">
        <f t="shared" si="237"/>
        <v>-3.7656000000424683E-2</v>
      </c>
      <c r="I388" s="10">
        <f t="shared" ref="I388:I395" si="240">G388</f>
        <v>-3.7656000000424683E-2</v>
      </c>
      <c r="O388">
        <f t="shared" ref="O388:O395" ca="1" si="241">+C$11+C$12*F388</f>
        <v>-2.9949250451857048E-2</v>
      </c>
      <c r="P388">
        <f t="shared" si="213"/>
        <v>-2.8401140320251775E-2</v>
      </c>
      <c r="Q388" s="2">
        <f t="shared" si="228"/>
        <v>23619.970800000003</v>
      </c>
      <c r="S388" s="21">
        <f t="shared" ref="S388:S395" si="242">S$15</f>
        <v>0.1</v>
      </c>
      <c r="Z388">
        <f t="shared" si="214"/>
        <v>10802</v>
      </c>
      <c r="AA388" s="68">
        <f t="shared" si="215"/>
        <v>-2.2522414885098797E-2</v>
      </c>
      <c r="AB388" s="68">
        <f t="shared" si="231"/>
        <v>-4.3534725435577661E-2</v>
      </c>
      <c r="AC388" s="68">
        <f t="shared" si="232"/>
        <v>-1.5133585115325886E-2</v>
      </c>
      <c r="AD388" s="68"/>
      <c r="AE388" s="68">
        <f t="shared" si="233"/>
        <v>2.290253984428132E-5</v>
      </c>
      <c r="AF388">
        <f t="shared" si="234"/>
        <v>-9.2548596801729083E-3</v>
      </c>
      <c r="AG388" s="92"/>
      <c r="AH388">
        <f t="shared" si="220"/>
        <v>5.8787254351529783E-3</v>
      </c>
      <c r="AI388">
        <f t="shared" si="221"/>
        <v>0.99969295183868634</v>
      </c>
      <c r="AJ388">
        <f t="shared" si="222"/>
        <v>0.26448685995133558</v>
      </c>
      <c r="AK388">
        <f t="shared" si="223"/>
        <v>6.5447479637373578E-4</v>
      </c>
      <c r="AL388">
        <f t="shared" si="224"/>
        <v>2.0094624198573094</v>
      </c>
      <c r="AM388">
        <f t="shared" si="225"/>
        <v>1.5737350014158757</v>
      </c>
      <c r="AN388" s="68">
        <f t="shared" si="239"/>
        <v>-4.2743774626738844</v>
      </c>
      <c r="AO388" s="68">
        <f t="shared" si="239"/>
        <v>-4.2743774626738844</v>
      </c>
      <c r="AP388" s="68">
        <f t="shared" si="239"/>
        <v>-4.2743774626738844</v>
      </c>
      <c r="AQ388" s="68">
        <f t="shared" si="239"/>
        <v>-4.2743774626738844</v>
      </c>
      <c r="AR388" s="68">
        <f t="shared" si="239"/>
        <v>-4.2743774626738658</v>
      </c>
      <c r="AS388" s="68">
        <f t="shared" si="239"/>
        <v>-4.2743774627353908</v>
      </c>
      <c r="AT388" s="68">
        <f t="shared" si="239"/>
        <v>-4.2743772620777518</v>
      </c>
      <c r="AU388" s="68">
        <f t="shared" si="227"/>
        <v>-4.2750321383161909</v>
      </c>
    </row>
    <row r="389" spans="1:48" ht="12.95" customHeight="1">
      <c r="A389" s="95" t="s">
        <v>3220</v>
      </c>
      <c r="B389" s="29" t="s">
        <v>2053</v>
      </c>
      <c r="C389" s="95">
        <v>38642.544999999998</v>
      </c>
      <c r="D389" s="95" t="s">
        <v>2084</v>
      </c>
      <c r="E389" s="12">
        <f t="shared" si="211"/>
        <v>10804.973999431213</v>
      </c>
      <c r="F389">
        <f t="shared" si="212"/>
        <v>10805</v>
      </c>
      <c r="G389">
        <f t="shared" si="237"/>
        <v>-3.5289999999804422E-2</v>
      </c>
      <c r="I389" s="10">
        <f t="shared" si="240"/>
        <v>-3.5289999999804422E-2</v>
      </c>
      <c r="O389">
        <f t="shared" ca="1" si="241"/>
        <v>-2.992862842542722E-2</v>
      </c>
      <c r="P389">
        <f t="shared" si="213"/>
        <v>-2.8384082632303062E-2</v>
      </c>
      <c r="Q389" s="2">
        <f t="shared" si="228"/>
        <v>23624.044999999998</v>
      </c>
      <c r="S389" s="21">
        <f t="shared" si="242"/>
        <v>0.1</v>
      </c>
      <c r="Z389">
        <f t="shared" si="214"/>
        <v>10805</v>
      </c>
      <c r="AA389" s="68">
        <f t="shared" si="215"/>
        <v>-2.2464204530456708E-2</v>
      </c>
      <c r="AB389" s="68">
        <f t="shared" si="231"/>
        <v>-4.1209878101650776E-2</v>
      </c>
      <c r="AC389" s="68">
        <f t="shared" si="232"/>
        <v>-1.2825795469347714E-2</v>
      </c>
      <c r="AD389" s="68"/>
      <c r="AE389" s="68">
        <f t="shared" si="233"/>
        <v>1.6450102942154035E-5</v>
      </c>
      <c r="AF389">
        <f t="shared" si="234"/>
        <v>-6.9059173675013602E-3</v>
      </c>
      <c r="AG389" s="92"/>
      <c r="AH389">
        <f t="shared" si="220"/>
        <v>5.9198781018463542E-3</v>
      </c>
      <c r="AI389">
        <f t="shared" si="221"/>
        <v>0.99969169919104672</v>
      </c>
      <c r="AJ389">
        <f t="shared" si="222"/>
        <v>0.26633302040600304</v>
      </c>
      <c r="AK389">
        <f t="shared" si="223"/>
        <v>6.5388565028859185E-4</v>
      </c>
      <c r="AL389">
        <f t="shared" si="224"/>
        <v>2.011377254962583</v>
      </c>
      <c r="AM389">
        <f t="shared" si="225"/>
        <v>1.577068623210041</v>
      </c>
      <c r="AN389" s="68">
        <f t="shared" si="239"/>
        <v>-4.27246203874172</v>
      </c>
      <c r="AO389" s="68">
        <f t="shared" si="239"/>
        <v>-4.27246203874172</v>
      </c>
      <c r="AP389" s="68">
        <f t="shared" si="239"/>
        <v>-4.27246203874172</v>
      </c>
      <c r="AQ389" s="68">
        <f t="shared" si="239"/>
        <v>-4.27246203874172</v>
      </c>
      <c r="AR389" s="68">
        <f t="shared" si="239"/>
        <v>-4.2724620387417005</v>
      </c>
      <c r="AS389" s="68">
        <f t="shared" si="239"/>
        <v>-4.2724620388036749</v>
      </c>
      <c r="AT389" s="68">
        <f t="shared" si="239"/>
        <v>-4.2724618375058121</v>
      </c>
      <c r="AU389" s="68">
        <f t="shared" si="227"/>
        <v>-4.2731161258767356</v>
      </c>
    </row>
    <row r="390" spans="1:48" ht="12.95" customHeight="1">
      <c r="A390" s="95" t="s">
        <v>3225</v>
      </c>
      <c r="B390" s="29" t="s">
        <v>2053</v>
      </c>
      <c r="C390" s="95">
        <v>38673.754999999997</v>
      </c>
      <c r="D390" s="95" t="s">
        <v>2084</v>
      </c>
      <c r="E390" s="12">
        <f t="shared" si="211"/>
        <v>10827.968551763159</v>
      </c>
      <c r="F390">
        <f t="shared" si="212"/>
        <v>10828</v>
      </c>
      <c r="G390">
        <f t="shared" si="237"/>
        <v>-4.268400000728434E-2</v>
      </c>
      <c r="I390" s="10">
        <f t="shared" si="240"/>
        <v>-4.268400000728434E-2</v>
      </c>
      <c r="O390">
        <f t="shared" ca="1" si="241"/>
        <v>-2.9770526222798549E-2</v>
      </c>
      <c r="P390">
        <f t="shared" si="213"/>
        <v>-2.8252876498616977E-2</v>
      </c>
      <c r="Q390" s="2">
        <f t="shared" si="228"/>
        <v>23655.254999999997</v>
      </c>
      <c r="S390" s="21">
        <f t="shared" si="242"/>
        <v>0.1</v>
      </c>
      <c r="Z390">
        <f t="shared" si="214"/>
        <v>10828</v>
      </c>
      <c r="AA390" s="68">
        <f t="shared" si="215"/>
        <v>-2.2018229010232024E-2</v>
      </c>
      <c r="AB390" s="68">
        <f t="shared" si="231"/>
        <v>-4.8918647495669293E-2</v>
      </c>
      <c r="AC390" s="68">
        <f t="shared" si="232"/>
        <v>-2.0665770997052316E-2</v>
      </c>
      <c r="AD390" s="68"/>
      <c r="AE390" s="68">
        <f t="shared" si="233"/>
        <v>4.2707409090260869E-5</v>
      </c>
      <c r="AF390">
        <f t="shared" si="234"/>
        <v>-1.4431123508667362E-2</v>
      </c>
      <c r="AG390" s="92"/>
      <c r="AH390">
        <f t="shared" si="220"/>
        <v>6.2346474883849534E-3</v>
      </c>
      <c r="AI390">
        <f t="shared" si="221"/>
        <v>0.99968213355558488</v>
      </c>
      <c r="AJ390">
        <f t="shared" si="222"/>
        <v>0.28045382282841586</v>
      </c>
      <c r="AK390">
        <f t="shared" si="223"/>
        <v>6.4928942388543581E-4</v>
      </c>
      <c r="AL390">
        <f t="shared" si="224"/>
        <v>2.0260574984084436</v>
      </c>
      <c r="AM390">
        <f t="shared" si="225"/>
        <v>1.6029649327583972</v>
      </c>
      <c r="AN390" s="68">
        <f t="shared" si="239"/>
        <v>-4.25777720146713</v>
      </c>
      <c r="AO390" s="68">
        <f t="shared" si="239"/>
        <v>-4.25777720146713</v>
      </c>
      <c r="AP390" s="68">
        <f t="shared" si="239"/>
        <v>-4.25777720146713</v>
      </c>
      <c r="AQ390" s="68">
        <f t="shared" si="239"/>
        <v>-4.25777720146713</v>
      </c>
      <c r="AR390" s="68">
        <f t="shared" si="239"/>
        <v>-4.2577772014671096</v>
      </c>
      <c r="AS390" s="68">
        <f t="shared" si="239"/>
        <v>-4.2577772015325372</v>
      </c>
      <c r="AT390" s="68">
        <f t="shared" si="239"/>
        <v>-4.2577769954251456</v>
      </c>
      <c r="AU390" s="68">
        <f t="shared" si="227"/>
        <v>-4.2584266971742419</v>
      </c>
    </row>
    <row r="391" spans="1:48" ht="12.95" customHeight="1">
      <c r="A391" s="95" t="s">
        <v>3225</v>
      </c>
      <c r="B391" s="29" t="s">
        <v>2053</v>
      </c>
      <c r="C391" s="95">
        <v>38673.760000000002</v>
      </c>
      <c r="D391" s="95" t="s">
        <v>2084</v>
      </c>
      <c r="E391" s="12">
        <f t="shared" si="211"/>
        <v>10827.972235606856</v>
      </c>
      <c r="F391">
        <f t="shared" si="212"/>
        <v>10828</v>
      </c>
      <c r="G391">
        <f t="shared" si="237"/>
        <v>-3.7684000002627727E-2</v>
      </c>
      <c r="I391" s="10">
        <f t="shared" si="240"/>
        <v>-3.7684000002627727E-2</v>
      </c>
      <c r="O391">
        <f t="shared" ca="1" si="241"/>
        <v>-2.9770526222798549E-2</v>
      </c>
      <c r="P391">
        <f t="shared" si="213"/>
        <v>-2.8252876498616977E-2</v>
      </c>
      <c r="Q391" s="2">
        <f t="shared" si="228"/>
        <v>23655.260000000002</v>
      </c>
      <c r="S391" s="21">
        <f t="shared" si="242"/>
        <v>0.1</v>
      </c>
      <c r="Z391">
        <f t="shared" si="214"/>
        <v>10828</v>
      </c>
      <c r="AA391" s="68">
        <f t="shared" si="215"/>
        <v>-2.2018229010232024E-2</v>
      </c>
      <c r="AB391" s="68">
        <f t="shared" si="231"/>
        <v>-4.391864749101268E-2</v>
      </c>
      <c r="AC391" s="68">
        <f t="shared" si="232"/>
        <v>-1.5665770992395703E-2</v>
      </c>
      <c r="AD391" s="68"/>
      <c r="AE391" s="68">
        <f t="shared" si="233"/>
        <v>2.4541638078618664E-5</v>
      </c>
      <c r="AF391">
        <f t="shared" si="234"/>
        <v>-9.4311235040107494E-3</v>
      </c>
      <c r="AG391" s="92"/>
      <c r="AH391">
        <f t="shared" si="220"/>
        <v>6.2346474883849534E-3</v>
      </c>
      <c r="AI391">
        <f t="shared" si="221"/>
        <v>0.99968213355558488</v>
      </c>
      <c r="AJ391">
        <f t="shared" si="222"/>
        <v>0.28045382282841586</v>
      </c>
      <c r="AK391">
        <f t="shared" si="223"/>
        <v>6.4928942388543581E-4</v>
      </c>
      <c r="AL391">
        <f t="shared" si="224"/>
        <v>2.0260574984084436</v>
      </c>
      <c r="AM391">
        <f t="shared" si="225"/>
        <v>1.6029649327583972</v>
      </c>
      <c r="AN391" s="68">
        <f t="shared" ref="AN391:AT400" si="243">$AU391+$AB$7*SIN(AO391)</f>
        <v>-4.25777720146713</v>
      </c>
      <c r="AO391" s="68">
        <f t="shared" si="243"/>
        <v>-4.25777720146713</v>
      </c>
      <c r="AP391" s="68">
        <f t="shared" si="243"/>
        <v>-4.25777720146713</v>
      </c>
      <c r="AQ391" s="68">
        <f t="shared" si="243"/>
        <v>-4.25777720146713</v>
      </c>
      <c r="AR391" s="68">
        <f t="shared" si="243"/>
        <v>-4.2577772014671096</v>
      </c>
      <c r="AS391" s="68">
        <f t="shared" si="243"/>
        <v>-4.2577772015325372</v>
      </c>
      <c r="AT391" s="68">
        <f t="shared" si="243"/>
        <v>-4.2577769954251456</v>
      </c>
      <c r="AU391" s="68">
        <f t="shared" si="227"/>
        <v>-4.2584266971742419</v>
      </c>
    </row>
    <row r="392" spans="1:48" ht="12.95" customHeight="1">
      <c r="A392" s="95" t="s">
        <v>3225</v>
      </c>
      <c r="B392" s="29" t="s">
        <v>2053</v>
      </c>
      <c r="C392" s="95">
        <v>38673.760999999999</v>
      </c>
      <c r="D392" s="95" t="s">
        <v>2084</v>
      </c>
      <c r="E392" s="12">
        <f t="shared" si="211"/>
        <v>10827.972972375592</v>
      </c>
      <c r="F392">
        <f t="shared" si="212"/>
        <v>10828</v>
      </c>
      <c r="G392">
        <f t="shared" si="237"/>
        <v>-3.6684000006061979E-2</v>
      </c>
      <c r="I392" s="10">
        <f t="shared" si="240"/>
        <v>-3.6684000006061979E-2</v>
      </c>
      <c r="O392">
        <f t="shared" ca="1" si="241"/>
        <v>-2.9770526222798549E-2</v>
      </c>
      <c r="P392">
        <f t="shared" si="213"/>
        <v>-2.8252876498616977E-2</v>
      </c>
      <c r="Q392" s="2">
        <f t="shared" si="228"/>
        <v>23655.260999999999</v>
      </c>
      <c r="S392" s="21">
        <f t="shared" si="242"/>
        <v>0.1</v>
      </c>
      <c r="Z392">
        <f t="shared" si="214"/>
        <v>10828</v>
      </c>
      <c r="AA392" s="68">
        <f t="shared" si="215"/>
        <v>-2.2018229010232024E-2</v>
      </c>
      <c r="AB392" s="68">
        <f t="shared" si="231"/>
        <v>-4.2918647494446932E-2</v>
      </c>
      <c r="AC392" s="68">
        <f t="shared" si="232"/>
        <v>-1.4665770995829955E-2</v>
      </c>
      <c r="AD392" s="68"/>
      <c r="AE392" s="68">
        <f t="shared" si="233"/>
        <v>2.1508483890212714E-5</v>
      </c>
      <c r="AF392">
        <f t="shared" si="234"/>
        <v>-8.4311235074450014E-3</v>
      </c>
      <c r="AG392" s="92"/>
      <c r="AH392">
        <f t="shared" si="220"/>
        <v>6.2346474883849534E-3</v>
      </c>
      <c r="AI392">
        <f t="shared" si="221"/>
        <v>0.99968213355558488</v>
      </c>
      <c r="AJ392">
        <f t="shared" si="222"/>
        <v>0.28045382282841586</v>
      </c>
      <c r="AK392">
        <f t="shared" si="223"/>
        <v>6.4928942388543581E-4</v>
      </c>
      <c r="AL392">
        <f t="shared" si="224"/>
        <v>2.0260574984084436</v>
      </c>
      <c r="AM392">
        <f t="shared" si="225"/>
        <v>1.6029649327583972</v>
      </c>
      <c r="AN392" s="68">
        <f t="shared" si="243"/>
        <v>-4.25777720146713</v>
      </c>
      <c r="AO392" s="68">
        <f t="shared" si="243"/>
        <v>-4.25777720146713</v>
      </c>
      <c r="AP392" s="68">
        <f t="shared" si="243"/>
        <v>-4.25777720146713</v>
      </c>
      <c r="AQ392" s="68">
        <f t="shared" si="243"/>
        <v>-4.25777720146713</v>
      </c>
      <c r="AR392" s="68">
        <f t="shared" si="243"/>
        <v>-4.2577772014671096</v>
      </c>
      <c r="AS392" s="68">
        <f t="shared" si="243"/>
        <v>-4.2577772015325372</v>
      </c>
      <c r="AT392" s="68">
        <f t="shared" si="243"/>
        <v>-4.2577769954251456</v>
      </c>
      <c r="AU392" s="68">
        <f t="shared" si="227"/>
        <v>-4.2584266971742419</v>
      </c>
    </row>
    <row r="393" spans="1:48" ht="12.95" customHeight="1">
      <c r="A393" s="95" t="s">
        <v>3225</v>
      </c>
      <c r="B393" s="29" t="s">
        <v>2053</v>
      </c>
      <c r="C393" s="95">
        <v>38688.69</v>
      </c>
      <c r="D393" s="95" t="s">
        <v>2084</v>
      </c>
      <c r="E393" s="12">
        <f t="shared" si="211"/>
        <v>10838.972192874269</v>
      </c>
      <c r="F393">
        <f t="shared" si="212"/>
        <v>10839</v>
      </c>
      <c r="G393">
        <f t="shared" si="237"/>
        <v>-3.7742000000434928E-2</v>
      </c>
      <c r="I393" s="10">
        <f t="shared" si="240"/>
        <v>-3.7742000000434928E-2</v>
      </c>
      <c r="O393">
        <f t="shared" ca="1" si="241"/>
        <v>-2.9694912125889178E-2</v>
      </c>
      <c r="P393">
        <f t="shared" si="213"/>
        <v>-2.8189856480242539E-2</v>
      </c>
      <c r="Q393" s="2">
        <f t="shared" si="228"/>
        <v>23670.190000000002</v>
      </c>
      <c r="S393" s="21">
        <f t="shared" si="242"/>
        <v>0.1</v>
      </c>
      <c r="Z393">
        <f t="shared" si="214"/>
        <v>10839</v>
      </c>
      <c r="AA393" s="68">
        <f t="shared" si="215"/>
        <v>-2.1805139263857763E-2</v>
      </c>
      <c r="AB393" s="68">
        <f t="shared" si="231"/>
        <v>-4.4126717216819704E-2</v>
      </c>
      <c r="AC393" s="68">
        <f t="shared" si="232"/>
        <v>-1.5936860736577164E-2</v>
      </c>
      <c r="AD393" s="68"/>
      <c r="AE393" s="68">
        <f t="shared" si="233"/>
        <v>2.5398353013705486E-5</v>
      </c>
      <c r="AF393">
        <f t="shared" si="234"/>
        <v>-9.5521435201923882E-3</v>
      </c>
      <c r="AG393" s="92"/>
      <c r="AH393">
        <f t="shared" si="220"/>
        <v>6.3847172163847762E-3</v>
      </c>
      <c r="AI393">
        <f t="shared" si="221"/>
        <v>0.99967758283965535</v>
      </c>
      <c r="AJ393">
        <f t="shared" si="222"/>
        <v>0.28718597660886053</v>
      </c>
      <c r="AK393">
        <f t="shared" si="223"/>
        <v>6.4704173526121313E-4</v>
      </c>
      <c r="AL393">
        <f t="shared" si="224"/>
        <v>2.0330783853235257</v>
      </c>
      <c r="AM393">
        <f t="shared" si="225"/>
        <v>1.6155664104214935</v>
      </c>
      <c r="AN393" s="68">
        <f t="shared" si="243"/>
        <v>-4.2507540679788001</v>
      </c>
      <c r="AO393" s="68">
        <f t="shared" si="243"/>
        <v>-4.2507540679788001</v>
      </c>
      <c r="AP393" s="68">
        <f t="shared" si="243"/>
        <v>-4.2507540679788001</v>
      </c>
      <c r="AQ393" s="68">
        <f t="shared" si="243"/>
        <v>-4.2507540679788001</v>
      </c>
      <c r="AR393" s="68">
        <f t="shared" si="243"/>
        <v>-4.2507540679787787</v>
      </c>
      <c r="AS393" s="68">
        <f t="shared" si="243"/>
        <v>-4.2507540680458655</v>
      </c>
      <c r="AT393" s="68">
        <f t="shared" si="243"/>
        <v>-4.2507538597008709</v>
      </c>
      <c r="AU393" s="68">
        <f t="shared" si="227"/>
        <v>-4.251401318229572</v>
      </c>
    </row>
    <row r="394" spans="1:48" ht="12.95" customHeight="1">
      <c r="A394" s="95" t="s">
        <v>3225</v>
      </c>
      <c r="B394" s="29" t="s">
        <v>2053</v>
      </c>
      <c r="C394" s="95">
        <v>38692.76</v>
      </c>
      <c r="D394" s="95" t="s">
        <v>2084</v>
      </c>
      <c r="E394" s="12">
        <f t="shared" si="211"/>
        <v>10841.970841640401</v>
      </c>
      <c r="F394">
        <f t="shared" si="212"/>
        <v>10842</v>
      </c>
      <c r="G394">
        <f t="shared" si="237"/>
        <v>-3.9576000002853107E-2</v>
      </c>
      <c r="I394" s="10">
        <f t="shared" si="240"/>
        <v>-3.9576000002853107E-2</v>
      </c>
      <c r="O394">
        <f t="shared" ca="1" si="241"/>
        <v>-2.9674290099459349E-2</v>
      </c>
      <c r="P394">
        <f t="shared" si="213"/>
        <v>-2.8172638964886448E-2</v>
      </c>
      <c r="Q394" s="2">
        <f t="shared" si="228"/>
        <v>23674.260000000002</v>
      </c>
      <c r="S394" s="21">
        <f t="shared" si="242"/>
        <v>0.1</v>
      </c>
      <c r="Z394">
        <f t="shared" si="214"/>
        <v>10842</v>
      </c>
      <c r="AA394" s="68">
        <f t="shared" si="215"/>
        <v>-2.1747048103790231E-2</v>
      </c>
      <c r="AB394" s="68">
        <f t="shared" si="231"/>
        <v>-4.6001590863949324E-2</v>
      </c>
      <c r="AC394" s="68">
        <f t="shared" si="232"/>
        <v>-1.7828951899062875E-2</v>
      </c>
      <c r="AD394" s="68"/>
      <c r="AE394" s="68">
        <f t="shared" si="233"/>
        <v>3.1787152581909773E-5</v>
      </c>
      <c r="AF394">
        <f t="shared" si="234"/>
        <v>-1.1403361037966658E-2</v>
      </c>
      <c r="AG394" s="92"/>
      <c r="AH394">
        <f t="shared" si="220"/>
        <v>6.425590861096217E-3</v>
      </c>
      <c r="AI394">
        <f t="shared" si="221"/>
        <v>0.99967634449131038</v>
      </c>
      <c r="AJ394">
        <f t="shared" si="222"/>
        <v>0.28901956502984621</v>
      </c>
      <c r="AK394">
        <f t="shared" si="223"/>
        <v>6.4642319276881678E-4</v>
      </c>
      <c r="AL394">
        <f t="shared" si="224"/>
        <v>2.0349931615803114</v>
      </c>
      <c r="AM394">
        <f t="shared" si="225"/>
        <v>1.619027989220192</v>
      </c>
      <c r="AN394" s="68">
        <f t="shared" si="243"/>
        <v>-4.2488386734801535</v>
      </c>
      <c r="AO394" s="68">
        <f t="shared" si="243"/>
        <v>-4.2488386734801535</v>
      </c>
      <c r="AP394" s="68">
        <f t="shared" si="243"/>
        <v>-4.2488386734801535</v>
      </c>
      <c r="AQ394" s="68">
        <f t="shared" si="243"/>
        <v>-4.2488386734801535</v>
      </c>
      <c r="AR394" s="68">
        <f t="shared" si="243"/>
        <v>-4.2488386734801313</v>
      </c>
      <c r="AS394" s="68">
        <f t="shared" si="243"/>
        <v>-4.2488386735476711</v>
      </c>
      <c r="AT394" s="68">
        <f t="shared" si="243"/>
        <v>-4.2488384645995394</v>
      </c>
      <c r="AU394" s="68">
        <f t="shared" si="227"/>
        <v>-4.2494853057901159</v>
      </c>
    </row>
    <row r="395" spans="1:48" ht="12.95" customHeight="1">
      <c r="A395" s="95" t="s">
        <v>2083</v>
      </c>
      <c r="B395" s="29" t="s">
        <v>2053</v>
      </c>
      <c r="C395" s="95">
        <v>38699.549099999997</v>
      </c>
      <c r="D395" s="95" t="s">
        <v>2084</v>
      </c>
      <c r="E395" s="12">
        <f t="shared" si="211"/>
        <v>10846.97283828368</v>
      </c>
      <c r="F395">
        <f t="shared" si="212"/>
        <v>10847</v>
      </c>
      <c r="G395">
        <f t="shared" si="237"/>
        <v>-3.6866000002191868E-2</v>
      </c>
      <c r="I395" s="10">
        <f t="shared" si="240"/>
        <v>-3.6866000002191868E-2</v>
      </c>
      <c r="O395">
        <f t="shared" ca="1" si="241"/>
        <v>-2.9639920055409635E-2</v>
      </c>
      <c r="P395">
        <f t="shared" si="213"/>
        <v>-2.814391430822856E-2</v>
      </c>
      <c r="Q395" s="2">
        <f t="shared" si="228"/>
        <v>23681.049099999997</v>
      </c>
      <c r="S395" s="21">
        <f t="shared" si="242"/>
        <v>0.1</v>
      </c>
      <c r="Z395">
        <f t="shared" si="214"/>
        <v>10847</v>
      </c>
      <c r="AA395" s="68">
        <f t="shared" si="215"/>
        <v>-2.1650253278455663E-2</v>
      </c>
      <c r="AB395" s="68">
        <f t="shared" si="231"/>
        <v>-4.3359661031964765E-2</v>
      </c>
      <c r="AC395" s="68">
        <f t="shared" si="232"/>
        <v>-1.5215746723736205E-2</v>
      </c>
      <c r="AD395" s="68"/>
      <c r="AE395" s="68">
        <f t="shared" si="233"/>
        <v>2.3151894836088907E-5</v>
      </c>
      <c r="AF395">
        <f t="shared" si="234"/>
        <v>-8.7220856939633079E-3</v>
      </c>
      <c r="AG395" s="92"/>
      <c r="AH395">
        <f t="shared" si="220"/>
        <v>6.4936610297728964E-3</v>
      </c>
      <c r="AI395">
        <f t="shared" si="221"/>
        <v>0.99967428322341867</v>
      </c>
      <c r="AJ395">
        <f t="shared" si="222"/>
        <v>0.29207317755645529</v>
      </c>
      <c r="AK395">
        <f t="shared" si="223"/>
        <v>6.4538702644848498E-4</v>
      </c>
      <c r="AL395">
        <f t="shared" si="224"/>
        <v>2.0381844448070496</v>
      </c>
      <c r="AM395">
        <f t="shared" si="225"/>
        <v>1.6248211799919638</v>
      </c>
      <c r="AN395" s="68">
        <f t="shared" si="243"/>
        <v>-4.2456463545847338</v>
      </c>
      <c r="AO395" s="68">
        <f t="shared" si="243"/>
        <v>-4.2456463545847338</v>
      </c>
      <c r="AP395" s="68">
        <f t="shared" si="243"/>
        <v>-4.2456463545847338</v>
      </c>
      <c r="AQ395" s="68">
        <f t="shared" si="243"/>
        <v>-4.2456463545847338</v>
      </c>
      <c r="AR395" s="68">
        <f t="shared" si="243"/>
        <v>-4.2456463545847116</v>
      </c>
      <c r="AS395" s="68">
        <f t="shared" si="243"/>
        <v>-4.2456463546530072</v>
      </c>
      <c r="AT395" s="68">
        <f t="shared" si="243"/>
        <v>-4.2456461447064644</v>
      </c>
      <c r="AU395" s="68">
        <f t="shared" si="227"/>
        <v>-4.2462919517243565</v>
      </c>
    </row>
    <row r="396" spans="1:48" ht="12.95" customHeight="1">
      <c r="A396" s="14" t="s">
        <v>2083</v>
      </c>
      <c r="B396" s="50"/>
      <c r="C396" s="49">
        <v>38699.549100000004</v>
      </c>
      <c r="D396" s="49" t="s">
        <v>1923</v>
      </c>
      <c r="E396">
        <f t="shared" si="211"/>
        <v>10846.972838283686</v>
      </c>
      <c r="F396">
        <f t="shared" si="212"/>
        <v>10847</v>
      </c>
      <c r="G396">
        <f t="shared" si="237"/>
        <v>-3.686599999491591E-2</v>
      </c>
      <c r="H396">
        <f>$G396</f>
        <v>-3.686599999491591E-2</v>
      </c>
      <c r="P396">
        <f t="shared" si="213"/>
        <v>-2.814391430822856E-2</v>
      </c>
      <c r="Q396" s="2">
        <f t="shared" si="228"/>
        <v>23681.049100000004</v>
      </c>
      <c r="S396" s="114">
        <f>S$14</f>
        <v>0.2</v>
      </c>
      <c r="Z396">
        <f t="shared" si="214"/>
        <v>10847</v>
      </c>
      <c r="AA396" s="68">
        <f t="shared" si="215"/>
        <v>-2.1650253278455663E-2</v>
      </c>
      <c r="AB396" s="68">
        <f t="shared" si="231"/>
        <v>-4.3359661024688807E-2</v>
      </c>
      <c r="AC396" s="68">
        <f t="shared" si="232"/>
        <v>-1.5215746716460248E-2</v>
      </c>
      <c r="AD396" s="68"/>
      <c r="AE396" s="68">
        <f t="shared" si="233"/>
        <v>4.6303789627894165E-5</v>
      </c>
      <c r="AF396">
        <f t="shared" si="234"/>
        <v>-8.7220856866873503E-3</v>
      </c>
      <c r="AG396" s="92"/>
      <c r="AH396">
        <f t="shared" si="220"/>
        <v>6.4936610297728964E-3</v>
      </c>
      <c r="AI396">
        <f t="shared" si="221"/>
        <v>0.99967428322341867</v>
      </c>
      <c r="AJ396">
        <f t="shared" si="222"/>
        <v>0.29207317755645529</v>
      </c>
      <c r="AK396">
        <f t="shared" si="223"/>
        <v>6.4538702644848498E-4</v>
      </c>
      <c r="AL396">
        <f t="shared" si="224"/>
        <v>2.0381844448070496</v>
      </c>
      <c r="AM396">
        <f t="shared" si="225"/>
        <v>1.6248211799919638</v>
      </c>
      <c r="AN396" s="68">
        <f t="shared" si="243"/>
        <v>-4.2456463545847338</v>
      </c>
      <c r="AO396" s="68">
        <f t="shared" si="243"/>
        <v>-4.2456463545847338</v>
      </c>
      <c r="AP396" s="68">
        <f t="shared" si="243"/>
        <v>-4.2456463545847338</v>
      </c>
      <c r="AQ396" s="68">
        <f t="shared" si="243"/>
        <v>-4.2456463545847338</v>
      </c>
      <c r="AR396" s="68">
        <f t="shared" si="243"/>
        <v>-4.2456463545847116</v>
      </c>
      <c r="AS396" s="68">
        <f t="shared" si="243"/>
        <v>-4.2456463546530072</v>
      </c>
      <c r="AT396" s="68">
        <f t="shared" si="243"/>
        <v>-4.2456461447064644</v>
      </c>
      <c r="AU396" s="68">
        <f t="shared" si="227"/>
        <v>-4.2462919517243565</v>
      </c>
    </row>
    <row r="397" spans="1:48" ht="12.95" customHeight="1">
      <c r="A397" s="95" t="s">
        <v>3225</v>
      </c>
      <c r="B397" s="29" t="s">
        <v>2053</v>
      </c>
      <c r="C397" s="95">
        <v>38703.622000000003</v>
      </c>
      <c r="D397" s="95" t="s">
        <v>2084</v>
      </c>
      <c r="E397" s="12">
        <f t="shared" si="211"/>
        <v>10849.97362367916</v>
      </c>
      <c r="F397">
        <f t="shared" si="212"/>
        <v>10850</v>
      </c>
      <c r="G397">
        <f t="shared" si="237"/>
        <v>-3.5799999997834675E-2</v>
      </c>
      <c r="I397" s="10">
        <f>G397</f>
        <v>-3.5799999997834675E-2</v>
      </c>
      <c r="O397">
        <f t="shared" ref="O397:O403" ca="1" si="244">+C$11+C$12*F397</f>
        <v>-2.9619298028979807E-2</v>
      </c>
      <c r="P397">
        <f t="shared" si="213"/>
        <v>-2.8126662235595193E-2</v>
      </c>
      <c r="Q397" s="2">
        <f t="shared" si="228"/>
        <v>23685.122000000003</v>
      </c>
      <c r="S397" s="21">
        <f>S$15</f>
        <v>0.1</v>
      </c>
      <c r="Z397">
        <f t="shared" si="214"/>
        <v>10850</v>
      </c>
      <c r="AA397" s="68">
        <f t="shared" si="215"/>
        <v>-2.1592190892079918E-2</v>
      </c>
      <c r="AB397" s="68">
        <f t="shared" si="231"/>
        <v>-4.2334471341349954E-2</v>
      </c>
      <c r="AC397" s="68">
        <f t="shared" si="232"/>
        <v>-1.4207809105754757E-2</v>
      </c>
      <c r="AD397" s="68"/>
      <c r="AE397" s="68">
        <f t="shared" si="233"/>
        <v>2.0186183958556781E-5</v>
      </c>
      <c r="AF397">
        <f t="shared" si="234"/>
        <v>-7.6733377622394822E-3</v>
      </c>
      <c r="AG397" s="92"/>
      <c r="AH397">
        <f t="shared" si="220"/>
        <v>6.5344713435152761E-3</v>
      </c>
      <c r="AI397">
        <f t="shared" si="221"/>
        <v>0.99967304805766366</v>
      </c>
      <c r="AJ397">
        <f t="shared" si="222"/>
        <v>0.29390391324062626</v>
      </c>
      <c r="AK397">
        <f t="shared" si="223"/>
        <v>6.4476217309722666E-4</v>
      </c>
      <c r="AL397">
        <f t="shared" si="224"/>
        <v>2.0400992084298109</v>
      </c>
      <c r="AM397">
        <f t="shared" si="225"/>
        <v>1.6283115223358564</v>
      </c>
      <c r="AN397" s="68">
        <f t="shared" si="243"/>
        <v>-4.2437309664051499</v>
      </c>
      <c r="AO397" s="68">
        <f t="shared" si="243"/>
        <v>-4.2437309664051499</v>
      </c>
      <c r="AP397" s="68">
        <f t="shared" si="243"/>
        <v>-4.2437309664051499</v>
      </c>
      <c r="AQ397" s="68">
        <f t="shared" si="243"/>
        <v>-4.2437309664051499</v>
      </c>
      <c r="AR397" s="68">
        <f t="shared" si="243"/>
        <v>-4.2437309664051268</v>
      </c>
      <c r="AS397" s="68">
        <f t="shared" si="243"/>
        <v>-4.2437309664738763</v>
      </c>
      <c r="AT397" s="68">
        <f t="shared" si="243"/>
        <v>-4.2437307559323942</v>
      </c>
      <c r="AU397" s="68">
        <f t="shared" si="227"/>
        <v>-4.2443759392849012</v>
      </c>
    </row>
    <row r="398" spans="1:48" ht="12.95" customHeight="1">
      <c r="A398" s="95" t="s">
        <v>3225</v>
      </c>
      <c r="B398" s="29" t="s">
        <v>2053</v>
      </c>
      <c r="C398" s="95">
        <v>38711.760999999999</v>
      </c>
      <c r="D398" s="95" t="s">
        <v>2084</v>
      </c>
      <c r="E398" s="12">
        <f t="shared" si="211"/>
        <v>10855.970184442685</v>
      </c>
      <c r="F398">
        <f t="shared" si="212"/>
        <v>10856</v>
      </c>
      <c r="G398">
        <f t="shared" si="237"/>
        <v>-4.0468000006512739E-2</v>
      </c>
      <c r="I398" s="10">
        <f>G398</f>
        <v>-4.0468000006512739E-2</v>
      </c>
      <c r="O398">
        <f t="shared" ca="1" si="244"/>
        <v>-2.957805397612015E-2</v>
      </c>
      <c r="P398">
        <f t="shared" si="213"/>
        <v>-2.8092119213391512E-2</v>
      </c>
      <c r="Q398" s="2">
        <f t="shared" si="228"/>
        <v>23693.260999999999</v>
      </c>
      <c r="S398" s="21">
        <f>S$15</f>
        <v>0.1</v>
      </c>
      <c r="Z398">
        <f t="shared" si="214"/>
        <v>10856</v>
      </c>
      <c r="AA398" s="68">
        <f t="shared" si="215"/>
        <v>-2.1476099462206872E-2</v>
      </c>
      <c r="AB398" s="68">
        <f t="shared" si="231"/>
        <v>-4.7084019757697375E-2</v>
      </c>
      <c r="AC398" s="68">
        <f t="shared" si="232"/>
        <v>-1.8991900544305867E-2</v>
      </c>
      <c r="AD398" s="68"/>
      <c r="AE398" s="68">
        <f t="shared" si="233"/>
        <v>3.6069228628480544E-5</v>
      </c>
      <c r="AF398">
        <f t="shared" si="234"/>
        <v>-1.2375880793121227E-2</v>
      </c>
      <c r="AG398" s="92"/>
      <c r="AH398">
        <f t="shared" si="220"/>
        <v>6.6160197511846387E-3</v>
      </c>
      <c r="AI398">
        <f t="shared" si="221"/>
        <v>0.99967058133593489</v>
      </c>
      <c r="AJ398">
        <f t="shared" si="222"/>
        <v>0.29756213172376444</v>
      </c>
      <c r="AK398">
        <f t="shared" si="223"/>
        <v>6.435053816559029E-4</v>
      </c>
      <c r="AL398">
        <f t="shared" si="224"/>
        <v>2.0439287214919264</v>
      </c>
      <c r="AM398">
        <f t="shared" si="225"/>
        <v>1.6353249364307871</v>
      </c>
      <c r="AN398" s="68">
        <f t="shared" si="243"/>
        <v>-4.2399001971400052</v>
      </c>
      <c r="AO398" s="68">
        <f t="shared" si="243"/>
        <v>-4.2399001971400052</v>
      </c>
      <c r="AP398" s="68">
        <f t="shared" si="243"/>
        <v>-4.2399001971400052</v>
      </c>
      <c r="AQ398" s="68">
        <f t="shared" si="243"/>
        <v>-4.2399001971400052</v>
      </c>
      <c r="AR398" s="68">
        <f t="shared" si="243"/>
        <v>-4.2399001971399821</v>
      </c>
      <c r="AS398" s="68">
        <f t="shared" si="243"/>
        <v>-4.2399001972096402</v>
      </c>
      <c r="AT398" s="68">
        <f t="shared" si="243"/>
        <v>-4.2398999854875576</v>
      </c>
      <c r="AU398" s="68">
        <f t="shared" si="227"/>
        <v>-4.2405439144059898</v>
      </c>
    </row>
    <row r="399" spans="1:48" ht="12.95" customHeight="1">
      <c r="A399" s="95" t="s">
        <v>3225</v>
      </c>
      <c r="B399" s="29" t="s">
        <v>2053</v>
      </c>
      <c r="C399" s="95">
        <v>38722.623</v>
      </c>
      <c r="D399" s="95" t="s">
        <v>2084</v>
      </c>
      <c r="E399" s="12">
        <f t="shared" si="211"/>
        <v>10863.972966481442</v>
      </c>
      <c r="F399">
        <f t="shared" si="212"/>
        <v>10864</v>
      </c>
      <c r="G399">
        <f t="shared" si="237"/>
        <v>-3.6692000001494307E-2</v>
      </c>
      <c r="I399" s="10">
        <f>G399</f>
        <v>-3.6692000001494307E-2</v>
      </c>
      <c r="O399">
        <f t="shared" ca="1" si="244"/>
        <v>-2.9523061905640607E-2</v>
      </c>
      <c r="P399">
        <f t="shared" si="213"/>
        <v>-2.8045981216806307E-2</v>
      </c>
      <c r="Q399" s="2">
        <f t="shared" si="228"/>
        <v>23704.123</v>
      </c>
      <c r="S399" s="21">
        <f>S$15</f>
        <v>0.1</v>
      </c>
      <c r="Z399">
        <f t="shared" si="214"/>
        <v>10864</v>
      </c>
      <c r="AA399" s="68">
        <f t="shared" si="215"/>
        <v>-2.1321381800697002E-2</v>
      </c>
      <c r="AB399" s="68">
        <f t="shared" si="231"/>
        <v>-4.3416599417603612E-2</v>
      </c>
      <c r="AC399" s="68">
        <f t="shared" si="232"/>
        <v>-1.5370618200797307E-2</v>
      </c>
      <c r="AD399" s="68"/>
      <c r="AE399" s="68">
        <f t="shared" si="233"/>
        <v>2.3625590387468139E-5</v>
      </c>
      <c r="AF399">
        <f t="shared" si="234"/>
        <v>-8.6460187846880004E-3</v>
      </c>
      <c r="AG399" s="92"/>
      <c r="AH399">
        <f t="shared" si="220"/>
        <v>6.7245994161093062E-3</v>
      </c>
      <c r="AI399">
        <f t="shared" si="221"/>
        <v>0.99966729991356751</v>
      </c>
      <c r="AJ399">
        <f t="shared" si="222"/>
        <v>0.30243293099267227</v>
      </c>
      <c r="AK399">
        <f t="shared" si="223"/>
        <v>6.4181499276846085E-4</v>
      </c>
      <c r="AL399">
        <f t="shared" si="224"/>
        <v>2.0490347095451065</v>
      </c>
      <c r="AM399">
        <f t="shared" si="225"/>
        <v>1.6447447186661301</v>
      </c>
      <c r="AN399" s="68">
        <f t="shared" si="243"/>
        <v>-4.2347925194728049</v>
      </c>
      <c r="AO399" s="68">
        <f t="shared" si="243"/>
        <v>-4.2347925194728049</v>
      </c>
      <c r="AP399" s="68">
        <f t="shared" si="243"/>
        <v>-4.2347925194728049</v>
      </c>
      <c r="AQ399" s="68">
        <f t="shared" si="243"/>
        <v>-4.2347925194728049</v>
      </c>
      <c r="AR399" s="68">
        <f t="shared" si="243"/>
        <v>-4.2347925194727809</v>
      </c>
      <c r="AS399" s="68">
        <f t="shared" si="243"/>
        <v>-4.2347925195436504</v>
      </c>
      <c r="AT399" s="68">
        <f t="shared" si="243"/>
        <v>-4.234792306266784</v>
      </c>
      <c r="AU399" s="68">
        <f t="shared" si="227"/>
        <v>-4.2354345479007751</v>
      </c>
    </row>
    <row r="400" spans="1:48" ht="12.95" customHeight="1">
      <c r="A400" s="95" t="s">
        <v>3225</v>
      </c>
      <c r="B400" s="29" t="s">
        <v>2053</v>
      </c>
      <c r="C400" s="95">
        <v>38726.690999999999</v>
      </c>
      <c r="D400" s="95" t="s">
        <v>2084</v>
      </c>
      <c r="E400" s="12">
        <f t="shared" si="211"/>
        <v>10866.970141710099</v>
      </c>
      <c r="F400">
        <f t="shared" si="212"/>
        <v>10867</v>
      </c>
      <c r="G400">
        <f t="shared" si="237"/>
        <v>-4.052600000431994E-2</v>
      </c>
      <c r="I400" s="10">
        <f>G400</f>
        <v>-4.052600000431994E-2</v>
      </c>
      <c r="O400">
        <f t="shared" ca="1" si="244"/>
        <v>-2.9502439879210779E-2</v>
      </c>
      <c r="P400">
        <f t="shared" si="213"/>
        <v>-2.8028655709958716E-2</v>
      </c>
      <c r="Q400" s="2">
        <f t="shared" si="228"/>
        <v>23708.190999999999</v>
      </c>
      <c r="S400" s="21">
        <f>S$15</f>
        <v>0.1</v>
      </c>
      <c r="Z400">
        <f t="shared" si="214"/>
        <v>10867</v>
      </c>
      <c r="AA400" s="68">
        <f t="shared" si="215"/>
        <v>-2.1263384088130499E-2</v>
      </c>
      <c r="AB400" s="68">
        <f t="shared" si="231"/>
        <v>-4.7291271626148157E-2</v>
      </c>
      <c r="AC400" s="68">
        <f t="shared" si="232"/>
        <v>-1.9262615916189441E-2</v>
      </c>
      <c r="AD400" s="68"/>
      <c r="AE400" s="68">
        <f t="shared" si="233"/>
        <v>3.7104837193463476E-5</v>
      </c>
      <c r="AF400">
        <f t="shared" si="234"/>
        <v>-1.2497344294361223E-2</v>
      </c>
      <c r="AG400" s="92"/>
      <c r="AH400">
        <f t="shared" si="220"/>
        <v>6.7652716218282163E-3</v>
      </c>
      <c r="AI400">
        <f t="shared" si="221"/>
        <v>0.99966607161735399</v>
      </c>
      <c r="AJ400">
        <f t="shared" si="222"/>
        <v>0.30425744652038772</v>
      </c>
      <c r="AK400">
        <f t="shared" si="223"/>
        <v>6.4117678351447523E-4</v>
      </c>
      <c r="AL400">
        <f t="shared" si="224"/>
        <v>2.0509494464296059</v>
      </c>
      <c r="AM400">
        <f t="shared" si="225"/>
        <v>1.6482975414944243</v>
      </c>
      <c r="AN400" s="68">
        <f t="shared" si="243"/>
        <v>-4.2328771446667588</v>
      </c>
      <c r="AO400" s="68">
        <f t="shared" si="243"/>
        <v>-4.2328771446667588</v>
      </c>
      <c r="AP400" s="68">
        <f t="shared" si="243"/>
        <v>-4.2328771446667588</v>
      </c>
      <c r="AQ400" s="68">
        <f t="shared" si="243"/>
        <v>-4.2328771446667588</v>
      </c>
      <c r="AR400" s="68">
        <f t="shared" si="243"/>
        <v>-4.2328771446667348</v>
      </c>
      <c r="AS400" s="68">
        <f t="shared" si="243"/>
        <v>-4.2328771447380591</v>
      </c>
      <c r="AT400" s="68">
        <f t="shared" si="243"/>
        <v>-4.2328769308838794</v>
      </c>
      <c r="AU400" s="68">
        <f t="shared" si="227"/>
        <v>-4.233518535461319</v>
      </c>
      <c r="AV400" s="68"/>
    </row>
    <row r="401" spans="1:64" ht="12.95" customHeight="1">
      <c r="A401" s="95" t="s">
        <v>3225</v>
      </c>
      <c r="B401" s="29" t="s">
        <v>2053</v>
      </c>
      <c r="C401" s="95">
        <v>38783.695</v>
      </c>
      <c r="D401" s="95" t="s">
        <v>2084</v>
      </c>
      <c r="E401" s="12">
        <f t="shared" si="211"/>
        <v>10908.968906885693</v>
      </c>
      <c r="F401">
        <f t="shared" si="212"/>
        <v>10909</v>
      </c>
      <c r="G401">
        <f t="shared" si="237"/>
        <v>-4.2202000004181173E-2</v>
      </c>
      <c r="I401" s="10">
        <f>G401</f>
        <v>-4.2202000004181173E-2</v>
      </c>
      <c r="O401">
        <f t="shared" ca="1" si="244"/>
        <v>-2.921373150919318E-2</v>
      </c>
      <c r="P401">
        <f t="shared" si="213"/>
        <v>-2.7784737921299929E-2</v>
      </c>
      <c r="Q401" s="2">
        <f t="shared" si="228"/>
        <v>23765.195</v>
      </c>
      <c r="S401" s="21">
        <f>S$15</f>
        <v>0.1</v>
      </c>
      <c r="Z401">
        <f t="shared" si="214"/>
        <v>10909</v>
      </c>
      <c r="AA401" s="68">
        <f t="shared" si="215"/>
        <v>-2.0452734361774853E-2</v>
      </c>
      <c r="AB401" s="68">
        <f t="shared" si="231"/>
        <v>-4.9534003563706248E-2</v>
      </c>
      <c r="AC401" s="68">
        <f t="shared" si="232"/>
        <v>-2.1749265642406319E-2</v>
      </c>
      <c r="AD401" s="68"/>
      <c r="AE401" s="68">
        <f t="shared" si="233"/>
        <v>4.7303055598395602E-5</v>
      </c>
      <c r="AF401">
        <f t="shared" si="234"/>
        <v>-1.4417262082881244E-2</v>
      </c>
      <c r="AG401" s="92"/>
      <c r="AH401">
        <f t="shared" si="220"/>
        <v>7.3320035595250748E-3</v>
      </c>
      <c r="AI401">
        <f t="shared" si="221"/>
        <v>0.99964900636842746</v>
      </c>
      <c r="AJ401">
        <f t="shared" si="222"/>
        <v>0.32968003905200377</v>
      </c>
      <c r="AK401">
        <f t="shared" si="223"/>
        <v>6.3199628404768881E-4</v>
      </c>
      <c r="AL401">
        <f t="shared" si="224"/>
        <v>2.0777552711724545</v>
      </c>
      <c r="AM401">
        <f t="shared" si="225"/>
        <v>1.6992431632330278</v>
      </c>
      <c r="AN401" s="68">
        <f t="shared" ref="AN401:AT410" si="245">$AU401+$AB$7*SIN(AO401)</f>
        <v>-4.2060621432855383</v>
      </c>
      <c r="AO401" s="68">
        <f t="shared" si="245"/>
        <v>-4.2060621432855383</v>
      </c>
      <c r="AP401" s="68">
        <f t="shared" si="245"/>
        <v>-4.2060621432855383</v>
      </c>
      <c r="AQ401" s="68">
        <f t="shared" si="245"/>
        <v>-4.2060621432855383</v>
      </c>
      <c r="AR401" s="68">
        <f t="shared" si="245"/>
        <v>-4.2060621432855116</v>
      </c>
      <c r="AS401" s="68">
        <f t="shared" si="245"/>
        <v>-4.2060621433632042</v>
      </c>
      <c r="AT401" s="68">
        <f t="shared" si="245"/>
        <v>-4.2060619217600106</v>
      </c>
      <c r="AU401" s="68">
        <f t="shared" si="227"/>
        <v>-4.2066943613089407</v>
      </c>
    </row>
    <row r="402" spans="1:64" ht="12.95" customHeight="1">
      <c r="A402" s="49" t="s">
        <v>2083</v>
      </c>
      <c r="B402" s="50" t="s">
        <v>2053</v>
      </c>
      <c r="C402" s="49">
        <v>38967.627</v>
      </c>
      <c r="D402" s="49" t="s">
        <v>1923</v>
      </c>
      <c r="E402">
        <f t="shared" si="211"/>
        <v>11044.484254515288</v>
      </c>
      <c r="F402">
        <f t="shared" si="212"/>
        <v>11044.5</v>
      </c>
      <c r="G402">
        <f t="shared" si="237"/>
        <v>-2.137100000254577E-2</v>
      </c>
      <c r="H402">
        <f>$G402</f>
        <v>-2.137100000254577E-2</v>
      </c>
      <c r="O402">
        <f t="shared" ca="1" si="244"/>
        <v>-2.8282303315445942E-2</v>
      </c>
      <c r="P402">
        <f t="shared" si="213"/>
        <v>-2.6980497138825332E-2</v>
      </c>
      <c r="Q402" s="2">
        <f t="shared" si="228"/>
        <v>23949.127</v>
      </c>
      <c r="S402" s="114">
        <f>S$14</f>
        <v>0.2</v>
      </c>
      <c r="Z402">
        <f t="shared" si="214"/>
        <v>11044.5</v>
      </c>
      <c r="AA402" s="68">
        <f t="shared" si="215"/>
        <v>-1.7858145114673797E-2</v>
      </c>
      <c r="AB402" s="68">
        <f t="shared" si="231"/>
        <v>-3.0493352026697305E-2</v>
      </c>
      <c r="AC402" s="68">
        <f t="shared" si="232"/>
        <v>-3.5128548878719731E-3</v>
      </c>
      <c r="AD402" s="68"/>
      <c r="AE402" s="68">
        <f t="shared" si="233"/>
        <v>2.4680298926492028E-6</v>
      </c>
      <c r="AF402">
        <f t="shared" si="234"/>
        <v>5.609497136279562E-3</v>
      </c>
      <c r="AG402" s="92"/>
      <c r="AH402">
        <f t="shared" si="220"/>
        <v>9.1223520241515352E-3</v>
      </c>
      <c r="AI402">
        <f t="shared" si="221"/>
        <v>0.99959573436765725</v>
      </c>
      <c r="AJ402">
        <f t="shared" si="222"/>
        <v>0.40998646365701397</v>
      </c>
      <c r="AK402">
        <f t="shared" si="223"/>
        <v>5.9932055776611159E-4</v>
      </c>
      <c r="AL402">
        <f t="shared" si="224"/>
        <v>2.1642298456215072</v>
      </c>
      <c r="AM402">
        <f t="shared" si="225"/>
        <v>1.8807754064508737</v>
      </c>
      <c r="AN402" s="68">
        <f t="shared" si="245"/>
        <v>-4.1195549033430749</v>
      </c>
      <c r="AO402" s="68">
        <f t="shared" si="245"/>
        <v>-4.1195549033430749</v>
      </c>
      <c r="AP402" s="68">
        <f t="shared" si="245"/>
        <v>-4.1195549033430749</v>
      </c>
      <c r="AQ402" s="68">
        <f t="shared" si="245"/>
        <v>-4.1195549033430749</v>
      </c>
      <c r="AR402" s="68">
        <f t="shared" si="245"/>
        <v>-4.1195549033430359</v>
      </c>
      <c r="AS402" s="68">
        <f t="shared" si="245"/>
        <v>-4.1195549034408447</v>
      </c>
      <c r="AT402" s="68">
        <f t="shared" si="245"/>
        <v>-4.1195546612836669</v>
      </c>
      <c r="AU402" s="68">
        <f t="shared" si="227"/>
        <v>-4.1201544661268619</v>
      </c>
    </row>
    <row r="403" spans="1:64" ht="12.95" customHeight="1">
      <c r="A403" s="134" t="s">
        <v>2155</v>
      </c>
      <c r="B403" s="113"/>
      <c r="C403" s="98">
        <v>38999.514000000003</v>
      </c>
      <c r="D403" s="134" t="s">
        <v>2084</v>
      </c>
      <c r="E403" s="12">
        <f t="shared" si="211"/>
        <v>11067.977599283273</v>
      </c>
      <c r="F403">
        <f t="shared" si="212"/>
        <v>11068</v>
      </c>
      <c r="G403">
        <f t="shared" si="237"/>
        <v>-3.0403999997361097E-2</v>
      </c>
      <c r="I403">
        <f>$G403</f>
        <v>-3.0403999997361097E-2</v>
      </c>
      <c r="O403">
        <f t="shared" ca="1" si="244"/>
        <v>-2.8120764108412286E-2</v>
      </c>
      <c r="P403">
        <f t="shared" si="213"/>
        <v>-2.6838326197059212E-2</v>
      </c>
      <c r="Q403" s="2">
        <f t="shared" si="228"/>
        <v>23981.014000000003</v>
      </c>
      <c r="S403" s="21">
        <f>S$15</f>
        <v>0.1</v>
      </c>
      <c r="Z403">
        <f t="shared" si="214"/>
        <v>11068</v>
      </c>
      <c r="AA403" s="68">
        <f t="shared" si="215"/>
        <v>-1.741205432575206E-2</v>
      </c>
      <c r="AB403" s="68">
        <f t="shared" si="231"/>
        <v>-3.9830271868668249E-2</v>
      </c>
      <c r="AC403" s="68">
        <f t="shared" si="232"/>
        <v>-1.2991945671609039E-2</v>
      </c>
      <c r="AD403" s="68"/>
      <c r="AE403" s="68">
        <f t="shared" si="233"/>
        <v>1.6879065233404082E-5</v>
      </c>
      <c r="AF403">
        <f t="shared" si="234"/>
        <v>-3.5656738003018856E-3</v>
      </c>
      <c r="AG403" s="92"/>
      <c r="AH403">
        <f t="shared" si="220"/>
        <v>9.4262718713071531E-3</v>
      </c>
      <c r="AI403">
        <f t="shared" si="221"/>
        <v>0.99958679244633331</v>
      </c>
      <c r="AJ403">
        <f t="shared" si="222"/>
        <v>0.42361803970788531</v>
      </c>
      <c r="AK403">
        <f t="shared" si="223"/>
        <v>5.9319082093992233E-4</v>
      </c>
      <c r="AL403">
        <f t="shared" si="224"/>
        <v>2.1792263545017758</v>
      </c>
      <c r="AM403">
        <f t="shared" si="225"/>
        <v>1.915284672056482</v>
      </c>
      <c r="AN403" s="68">
        <f t="shared" si="245"/>
        <v>-4.1045522661396703</v>
      </c>
      <c r="AO403" s="68">
        <f t="shared" si="245"/>
        <v>-4.1045522661396703</v>
      </c>
      <c r="AP403" s="68">
        <f t="shared" si="245"/>
        <v>-4.1045522661396703</v>
      </c>
      <c r="AQ403" s="68">
        <f t="shared" si="245"/>
        <v>-4.1045522661396703</v>
      </c>
      <c r="AR403" s="68">
        <f t="shared" si="245"/>
        <v>-4.1045522661396285</v>
      </c>
      <c r="AS403" s="68">
        <f t="shared" si="245"/>
        <v>-4.1045522662407787</v>
      </c>
      <c r="AT403" s="68">
        <f t="shared" si="245"/>
        <v>-4.1045520212408935</v>
      </c>
      <c r="AU403" s="68">
        <f t="shared" si="227"/>
        <v>-4.1051457020177926</v>
      </c>
    </row>
    <row r="404" spans="1:64" ht="12.95" customHeight="1">
      <c r="A404" s="14" t="s">
        <v>2087</v>
      </c>
      <c r="B404" s="50"/>
      <c r="C404" s="49">
        <v>39000.870000000003</v>
      </c>
      <c r="D404" s="49"/>
      <c r="E404">
        <f t="shared" si="211"/>
        <v>11068.976657692825</v>
      </c>
      <c r="F404">
        <f t="shared" si="212"/>
        <v>11069</v>
      </c>
      <c r="G404">
        <f t="shared" si="237"/>
        <v>-3.1682000000728294E-2</v>
      </c>
      <c r="I404" s="10">
        <f>$G404</f>
        <v>-3.1682000000728294E-2</v>
      </c>
      <c r="P404">
        <f t="shared" si="213"/>
        <v>-2.683225873113973E-2</v>
      </c>
      <c r="Q404" s="2">
        <f t="shared" si="228"/>
        <v>23982.370000000003</v>
      </c>
      <c r="S404" s="21">
        <f>S$15</f>
        <v>0.1</v>
      </c>
      <c r="Z404">
        <f t="shared" si="214"/>
        <v>11069</v>
      </c>
      <c r="AA404" s="68">
        <f t="shared" si="215"/>
        <v>-1.7393100739467635E-2</v>
      </c>
      <c r="AB404" s="68">
        <f t="shared" si="231"/>
        <v>-4.1121157992400389E-2</v>
      </c>
      <c r="AC404" s="68">
        <f t="shared" si="232"/>
        <v>-1.4288899261260658E-2</v>
      </c>
      <c r="AD404" s="68"/>
      <c r="AE404" s="68">
        <f t="shared" si="233"/>
        <v>2.0417264209845545E-5</v>
      </c>
      <c r="AF404">
        <f t="shared" si="234"/>
        <v>-4.8497412695885644E-3</v>
      </c>
      <c r="AG404" s="92"/>
      <c r="AH404">
        <f t="shared" si="220"/>
        <v>9.4391579916720935E-3</v>
      </c>
      <c r="AI404">
        <f t="shared" si="221"/>
        <v>0.99958641398970194</v>
      </c>
      <c r="AJ404">
        <f t="shared" si="222"/>
        <v>0.4241960097893554</v>
      </c>
      <c r="AK404">
        <f t="shared" si="223"/>
        <v>5.92927014513873E-4</v>
      </c>
      <c r="AL404">
        <f t="shared" si="224"/>
        <v>2.1798644978753936</v>
      </c>
      <c r="AM404">
        <f t="shared" si="225"/>
        <v>1.91677511019461</v>
      </c>
      <c r="AN404" s="68">
        <f t="shared" si="245"/>
        <v>-4.1039138590173456</v>
      </c>
      <c r="AO404" s="68">
        <f t="shared" si="245"/>
        <v>-4.1039138590173456</v>
      </c>
      <c r="AP404" s="68">
        <f t="shared" si="245"/>
        <v>-4.1039138590173456</v>
      </c>
      <c r="AQ404" s="68">
        <f t="shared" si="245"/>
        <v>-4.1039138590173456</v>
      </c>
      <c r="AR404" s="68">
        <f t="shared" si="245"/>
        <v>-4.1039138590173039</v>
      </c>
      <c r="AS404" s="68">
        <f t="shared" si="245"/>
        <v>-4.1039138591185944</v>
      </c>
      <c r="AT404" s="68">
        <f t="shared" si="245"/>
        <v>-4.1039136140026198</v>
      </c>
      <c r="AU404" s="68">
        <f t="shared" si="227"/>
        <v>-4.1045070312046414</v>
      </c>
    </row>
    <row r="405" spans="1:64" ht="12.95" customHeight="1">
      <c r="A405" s="14" t="s">
        <v>2088</v>
      </c>
      <c r="B405" s="50"/>
      <c r="C405" s="49">
        <v>39007.660000000003</v>
      </c>
      <c r="D405" s="49"/>
      <c r="E405">
        <f t="shared" ref="E405:E468" si="246">+(C405-C$7)/C$8</f>
        <v>11073.979317427971</v>
      </c>
      <c r="F405">
        <f t="shared" ref="F405:F468" si="247">ROUND(2*E405,0)/2</f>
        <v>11074</v>
      </c>
      <c r="G405">
        <f t="shared" si="237"/>
        <v>-2.8072000000975095E-2</v>
      </c>
      <c r="I405" s="10">
        <f>$G405</f>
        <v>-2.8072000000975095E-2</v>
      </c>
      <c r="P405">
        <f t="shared" ref="P405:P468" si="248">+D$11+D$12*F405+D$13*F405^2</f>
        <v>-2.6801899803244073E-2</v>
      </c>
      <c r="Q405" s="2">
        <f t="shared" si="228"/>
        <v>23989.160000000003</v>
      </c>
      <c r="S405" s="21">
        <f>S$15</f>
        <v>0.1</v>
      </c>
      <c r="Z405">
        <f t="shared" ref="Z405:Z468" si="249">F405</f>
        <v>11074</v>
      </c>
      <c r="AA405" s="68">
        <f t="shared" ref="AA405:AA468" si="250">AB$3+AB$4*Z405+AB$5*Z405^2+AH405</f>
        <v>-1.7298369093596916E-2</v>
      </c>
      <c r="AB405" s="68">
        <f t="shared" si="231"/>
        <v>-3.7575530710622251E-2</v>
      </c>
      <c r="AC405" s="68">
        <f t="shared" si="232"/>
        <v>-1.0773630907378177E-2</v>
      </c>
      <c r="AD405" s="68"/>
      <c r="AE405" s="68">
        <f t="shared" si="233"/>
        <v>1.1607112292841437E-5</v>
      </c>
      <c r="AF405">
        <f t="shared" si="234"/>
        <v>-1.2701001977310222E-3</v>
      </c>
      <c r="AG405" s="92"/>
      <c r="AH405">
        <f t="shared" ref="AH405:AH468" si="251">$AB$6*($AB$11/AI405*AJ405+$AB$12)</f>
        <v>9.5035307096471549E-3</v>
      </c>
      <c r="AI405">
        <f t="shared" ref="AI405:AI468" si="252">1+$AB$7*COS(AL405)</f>
        <v>0.99958452424026034</v>
      </c>
      <c r="AJ405">
        <f t="shared" ref="AJ405:AJ468" si="253">SIN(AL405+RADIANS($AB$9))</f>
        <v>0.42708325778253303</v>
      </c>
      <c r="AK405">
        <f t="shared" ref="AK405:AK468" si="254">$AB$7*SIN(AL405)</f>
        <v>5.9160436570675917E-4</v>
      </c>
      <c r="AL405">
        <f t="shared" ref="AL405:AL468" si="255">2*ATAN(AM405)</f>
        <v>2.1830552075011362</v>
      </c>
      <c r="AM405">
        <f t="shared" ref="AM405:AM468" si="256">SQRT((1+$AB$7)/(1-$AB$7))*TAN(AN405/2)</f>
        <v>1.9242547198986171</v>
      </c>
      <c r="AN405" s="68">
        <f t="shared" si="245"/>
        <v>-4.1007218270283916</v>
      </c>
      <c r="AO405" s="68">
        <f t="shared" si="245"/>
        <v>-4.1007218270283916</v>
      </c>
      <c r="AP405" s="68">
        <f t="shared" si="245"/>
        <v>-4.1007218270283916</v>
      </c>
      <c r="AQ405" s="68">
        <f t="shared" si="245"/>
        <v>-4.1007218270283916</v>
      </c>
      <c r="AR405" s="68">
        <f t="shared" si="245"/>
        <v>-4.1007218270283499</v>
      </c>
      <c r="AS405" s="68">
        <f t="shared" si="245"/>
        <v>-4.1007218271303421</v>
      </c>
      <c r="AT405" s="68">
        <f t="shared" si="245"/>
        <v>-4.100721581439922</v>
      </c>
      <c r="AU405" s="68">
        <f t="shared" ref="AU405:AU468" si="257">RADIANS($AB$9)+$AB$18*(F405-AB$15)</f>
        <v>-4.1013136771388821</v>
      </c>
    </row>
    <row r="406" spans="1:64" ht="12.95" customHeight="1">
      <c r="A406" s="14" t="s">
        <v>2087</v>
      </c>
      <c r="B406" s="50"/>
      <c r="C406" s="49">
        <v>39011.730000000003</v>
      </c>
      <c r="D406" s="49"/>
      <c r="E406">
        <f t="shared" si="246"/>
        <v>11076.977966194105</v>
      </c>
      <c r="F406">
        <f t="shared" si="247"/>
        <v>11077</v>
      </c>
      <c r="G406">
        <f t="shared" si="237"/>
        <v>-2.9905999996117316E-2</v>
      </c>
      <c r="I406" s="10">
        <f>$G406</f>
        <v>-2.9905999996117316E-2</v>
      </c>
      <c r="P406">
        <f t="shared" si="248"/>
        <v>-2.6783667167868036E-2</v>
      </c>
      <c r="Q406" s="2">
        <f t="shared" si="228"/>
        <v>23993.230000000003</v>
      </c>
      <c r="S406" s="21">
        <f>S$15</f>
        <v>0.1</v>
      </c>
      <c r="Z406">
        <f t="shared" si="249"/>
        <v>11077</v>
      </c>
      <c r="AA406" s="68">
        <f t="shared" si="250"/>
        <v>-1.724155932314967E-2</v>
      </c>
      <c r="AB406" s="68">
        <f t="shared" si="231"/>
        <v>-3.9448107840835682E-2</v>
      </c>
      <c r="AC406" s="68">
        <f t="shared" si="232"/>
        <v>-1.2664440672967648E-2</v>
      </c>
      <c r="AD406" s="68"/>
      <c r="AE406" s="68">
        <f t="shared" si="233"/>
        <v>1.6038805755911721E-5</v>
      </c>
      <c r="AF406">
        <f t="shared" si="234"/>
        <v>-3.1223328282492802E-3</v>
      </c>
      <c r="AG406" s="92"/>
      <c r="AH406">
        <f t="shared" si="251"/>
        <v>9.5421078447183675E-3</v>
      </c>
      <c r="AI406">
        <f t="shared" si="252"/>
        <v>0.99958339242308858</v>
      </c>
      <c r="AJ406">
        <f t="shared" si="253"/>
        <v>0.42881351620411229</v>
      </c>
      <c r="AK406">
        <f t="shared" si="254"/>
        <v>5.908078869772571E-4</v>
      </c>
      <c r="AL406">
        <f t="shared" si="255"/>
        <v>2.1849696274904837</v>
      </c>
      <c r="AM406">
        <f t="shared" si="256"/>
        <v>1.9287645532726185</v>
      </c>
      <c r="AN406" s="68">
        <f t="shared" si="245"/>
        <v>-4.0988066107292696</v>
      </c>
      <c r="AO406" s="68">
        <f t="shared" si="245"/>
        <v>-4.0988066107292696</v>
      </c>
      <c r="AP406" s="68">
        <f t="shared" si="245"/>
        <v>-4.0988066107292696</v>
      </c>
      <c r="AQ406" s="68">
        <f t="shared" si="245"/>
        <v>-4.0988066107292696</v>
      </c>
      <c r="AR406" s="68">
        <f t="shared" si="245"/>
        <v>-4.0988066107292269</v>
      </c>
      <c r="AS406" s="68">
        <f t="shared" si="245"/>
        <v>-4.0988066108316383</v>
      </c>
      <c r="AT406" s="68">
        <f t="shared" si="245"/>
        <v>-4.0988063648013577</v>
      </c>
      <c r="AU406" s="68">
        <f t="shared" si="257"/>
        <v>-4.0993976646994259</v>
      </c>
    </row>
    <row r="407" spans="1:64" ht="12.95" customHeight="1">
      <c r="A407" s="49" t="s">
        <v>2124</v>
      </c>
      <c r="B407" s="50" t="s">
        <v>2053</v>
      </c>
      <c r="C407" s="49">
        <v>39020.5507</v>
      </c>
      <c r="D407" s="49" t="s">
        <v>2125</v>
      </c>
      <c r="E407">
        <f t="shared" si="246"/>
        <v>11083.476782206739</v>
      </c>
      <c r="F407">
        <f t="shared" si="247"/>
        <v>11083.5</v>
      </c>
      <c r="G407">
        <f t="shared" si="237"/>
        <v>-3.1513000001723412E-2</v>
      </c>
      <c r="J407">
        <f>$G407</f>
        <v>-3.1513000001723412E-2</v>
      </c>
      <c r="O407">
        <f ca="1">+C$11+C$12*F407</f>
        <v>-2.8014216971858186E-2</v>
      </c>
      <c r="P407">
        <f t="shared" si="248"/>
        <v>-2.6744118668055969E-2</v>
      </c>
      <c r="Q407" s="2">
        <f t="shared" si="228"/>
        <v>24002.0507</v>
      </c>
      <c r="S407" s="91">
        <f>S$16</f>
        <v>1</v>
      </c>
      <c r="Z407">
        <f t="shared" si="249"/>
        <v>11083.5</v>
      </c>
      <c r="AA407" s="68">
        <f t="shared" si="250"/>
        <v>-1.7118547441296747E-2</v>
      </c>
      <c r="AB407" s="68">
        <f t="shared" si="231"/>
        <v>-4.1138571228482634E-2</v>
      </c>
      <c r="AC407" s="68">
        <f t="shared" si="232"/>
        <v>-1.4394452560426667E-2</v>
      </c>
      <c r="AD407" s="68"/>
      <c r="AE407" s="68">
        <f t="shared" si="233"/>
        <v>2.0720026451437378E-4</v>
      </c>
      <c r="AF407">
        <f t="shared" si="234"/>
        <v>-4.7688813336674435E-3</v>
      </c>
      <c r="AG407" s="92"/>
      <c r="AH407">
        <f t="shared" si="251"/>
        <v>9.6255712267592237E-3</v>
      </c>
      <c r="AI407">
        <f t="shared" si="252"/>
        <v>0.99958094540483178</v>
      </c>
      <c r="AJ407">
        <f t="shared" si="253"/>
        <v>0.43255699613514709</v>
      </c>
      <c r="AK407">
        <f t="shared" si="254"/>
        <v>5.8907476496872257E-4</v>
      </c>
      <c r="AL407">
        <f t="shared" si="255"/>
        <v>2.1891175226126287</v>
      </c>
      <c r="AM407">
        <f t="shared" si="256"/>
        <v>1.9385931911597649</v>
      </c>
      <c r="AN407" s="68">
        <f t="shared" si="245"/>
        <v>-4.094656982844989</v>
      </c>
      <c r="AO407" s="68">
        <f t="shared" si="245"/>
        <v>-4.094656982844989</v>
      </c>
      <c r="AP407" s="68">
        <f t="shared" si="245"/>
        <v>-4.094656982844989</v>
      </c>
      <c r="AQ407" s="68">
        <f t="shared" si="245"/>
        <v>-4.094656982844989</v>
      </c>
      <c r="AR407" s="68">
        <f t="shared" si="245"/>
        <v>-4.0946569828449455</v>
      </c>
      <c r="AS407" s="68">
        <f t="shared" si="245"/>
        <v>-4.0946569829482629</v>
      </c>
      <c r="AT407" s="68">
        <f t="shared" si="245"/>
        <v>-4.0946567361940129</v>
      </c>
      <c r="AU407" s="68">
        <f t="shared" si="257"/>
        <v>-4.0952463044139389</v>
      </c>
    </row>
    <row r="408" spans="1:64" ht="12.95" customHeight="1">
      <c r="A408" s="45" t="s">
        <v>1920</v>
      </c>
      <c r="B408" s="44"/>
      <c r="C408" s="45">
        <v>39029.372000000003</v>
      </c>
      <c r="D408" s="45"/>
      <c r="E408">
        <f t="shared" si="246"/>
        <v>11089.976040280622</v>
      </c>
      <c r="F408">
        <f t="shared" si="247"/>
        <v>11090</v>
      </c>
      <c r="G408">
        <f t="shared" si="237"/>
        <v>-3.2519999993382953E-2</v>
      </c>
      <c r="I408" s="10">
        <f>$G408</f>
        <v>-3.2519999993382953E-2</v>
      </c>
      <c r="P408">
        <f t="shared" si="248"/>
        <v>-2.6704509333037044E-2</v>
      </c>
      <c r="Q408" s="2">
        <f t="shared" si="228"/>
        <v>24010.872000000003</v>
      </c>
      <c r="S408" s="21">
        <f>S$15</f>
        <v>0.1</v>
      </c>
      <c r="Z408">
        <f t="shared" si="249"/>
        <v>11090</v>
      </c>
      <c r="AA408" s="68">
        <f t="shared" si="250"/>
        <v>-1.6995640674083413E-2</v>
      </c>
      <c r="AB408" s="68">
        <f t="shared" si="231"/>
        <v>-4.2228868652336583E-2</v>
      </c>
      <c r="AC408" s="68">
        <f t="shared" si="232"/>
        <v>-1.5524359319299541E-2</v>
      </c>
      <c r="AD408" s="68"/>
      <c r="AE408" s="68">
        <f t="shared" si="233"/>
        <v>2.4100573227472247E-5</v>
      </c>
      <c r="AF408">
        <f t="shared" si="234"/>
        <v>-5.8154906603459094E-3</v>
      </c>
      <c r="AG408" s="92"/>
      <c r="AH408">
        <f t="shared" si="251"/>
        <v>9.7088686589536319E-3</v>
      </c>
      <c r="AI408">
        <f t="shared" si="252"/>
        <v>0.9995785056083234</v>
      </c>
      <c r="AJ408">
        <f t="shared" si="253"/>
        <v>0.4362930156723881</v>
      </c>
      <c r="AK408">
        <f t="shared" si="254"/>
        <v>5.8733151647065419E-4</v>
      </c>
      <c r="AL408">
        <f t="shared" si="255"/>
        <v>2.1932653974563023</v>
      </c>
      <c r="AM408">
        <f t="shared" si="256"/>
        <v>1.9485011324400425</v>
      </c>
      <c r="AN408" s="68">
        <f t="shared" si="245"/>
        <v>-4.0905073651041919</v>
      </c>
      <c r="AO408" s="68">
        <f t="shared" si="245"/>
        <v>-4.0905073651041919</v>
      </c>
      <c r="AP408" s="68">
        <f t="shared" si="245"/>
        <v>-4.0905073651041919</v>
      </c>
      <c r="AQ408" s="68">
        <f t="shared" si="245"/>
        <v>-4.0905073651041919</v>
      </c>
      <c r="AR408" s="68">
        <f t="shared" si="245"/>
        <v>-4.0905073651041484</v>
      </c>
      <c r="AS408" s="68">
        <f t="shared" si="245"/>
        <v>-4.0905073652083663</v>
      </c>
      <c r="AT408" s="68">
        <f t="shared" si="245"/>
        <v>-4.0905071177471495</v>
      </c>
      <c r="AU408" s="68">
        <f t="shared" si="257"/>
        <v>-4.0910949441284519</v>
      </c>
    </row>
    <row r="409" spans="1:64" ht="12.95" customHeight="1">
      <c r="A409" s="95" t="s">
        <v>3278</v>
      </c>
      <c r="B409" s="29" t="s">
        <v>2053</v>
      </c>
      <c r="C409" s="95">
        <v>39029.379000000001</v>
      </c>
      <c r="D409" s="95" t="s">
        <v>2084</v>
      </c>
      <c r="E409" s="12">
        <f t="shared" si="246"/>
        <v>11089.981197661791</v>
      </c>
      <c r="F409">
        <f t="shared" si="247"/>
        <v>11090</v>
      </c>
      <c r="G409">
        <f t="shared" si="237"/>
        <v>-2.5519999995594844E-2</v>
      </c>
      <c r="I409" s="10">
        <f>G409</f>
        <v>-2.5519999995594844E-2</v>
      </c>
      <c r="O409">
        <f ca="1">+C$11+C$12*F409</f>
        <v>-2.7969535914593557E-2</v>
      </c>
      <c r="P409">
        <f t="shared" si="248"/>
        <v>-2.6704509333037044E-2</v>
      </c>
      <c r="Q409" s="2">
        <f t="shared" ref="Q409:Q472" si="258">+C409-15018.5</f>
        <v>24010.879000000001</v>
      </c>
      <c r="S409" s="21">
        <f>S$15</f>
        <v>0.1</v>
      </c>
      <c r="Z409">
        <f t="shared" si="249"/>
        <v>11090</v>
      </c>
      <c r="AA409" s="68">
        <f t="shared" si="250"/>
        <v>-1.6995640674083413E-2</v>
      </c>
      <c r="AB409" s="68">
        <f t="shared" si="231"/>
        <v>-3.5228868654548474E-2</v>
      </c>
      <c r="AC409" s="68">
        <f t="shared" si="232"/>
        <v>-8.5243593215114325E-3</v>
      </c>
      <c r="AD409" s="68"/>
      <c r="AE409" s="68">
        <f t="shared" si="233"/>
        <v>7.2664701842238827E-6</v>
      </c>
      <c r="AF409">
        <f t="shared" si="234"/>
        <v>1.1845093374421994E-3</v>
      </c>
      <c r="AG409" s="92"/>
      <c r="AH409">
        <f t="shared" si="251"/>
        <v>9.7088686589536319E-3</v>
      </c>
      <c r="AI409">
        <f t="shared" si="252"/>
        <v>0.9995785056083234</v>
      </c>
      <c r="AJ409">
        <f t="shared" si="253"/>
        <v>0.4362930156723881</v>
      </c>
      <c r="AK409">
        <f t="shared" si="254"/>
        <v>5.8733151647065419E-4</v>
      </c>
      <c r="AL409">
        <f t="shared" si="255"/>
        <v>2.1932653974563023</v>
      </c>
      <c r="AM409">
        <f t="shared" si="256"/>
        <v>1.9485011324400425</v>
      </c>
      <c r="AN409" s="68">
        <f t="shared" si="245"/>
        <v>-4.0905073651041919</v>
      </c>
      <c r="AO409" s="68">
        <f t="shared" si="245"/>
        <v>-4.0905073651041919</v>
      </c>
      <c r="AP409" s="68">
        <f t="shared" si="245"/>
        <v>-4.0905073651041919</v>
      </c>
      <c r="AQ409" s="68">
        <f t="shared" si="245"/>
        <v>-4.0905073651041919</v>
      </c>
      <c r="AR409" s="68">
        <f t="shared" si="245"/>
        <v>-4.0905073651041484</v>
      </c>
      <c r="AS409" s="68">
        <f t="shared" si="245"/>
        <v>-4.0905073652083663</v>
      </c>
      <c r="AT409" s="68">
        <f t="shared" si="245"/>
        <v>-4.0905071177471495</v>
      </c>
      <c r="AU409" s="68">
        <f t="shared" si="257"/>
        <v>-4.0910949441284519</v>
      </c>
    </row>
    <row r="410" spans="1:64" ht="12.95" customHeight="1">
      <c r="A410" s="14" t="s">
        <v>2083</v>
      </c>
      <c r="B410" s="50"/>
      <c r="C410" s="49">
        <v>39033.434000000001</v>
      </c>
      <c r="D410" s="49" t="s">
        <v>2084</v>
      </c>
      <c r="E410">
        <f t="shared" si="246"/>
        <v>11092.968794896846</v>
      </c>
      <c r="F410">
        <f t="shared" si="247"/>
        <v>11093</v>
      </c>
      <c r="G410">
        <f t="shared" si="237"/>
        <v>-4.2353999997430947E-2</v>
      </c>
      <c r="I410" s="10">
        <f>$G410</f>
        <v>-4.2353999997430947E-2</v>
      </c>
      <c r="P410">
        <f t="shared" si="248"/>
        <v>-2.6686207583106455E-2</v>
      </c>
      <c r="Q410" s="2">
        <f t="shared" si="258"/>
        <v>24014.934000000001</v>
      </c>
      <c r="S410" s="21">
        <f>S$15</f>
        <v>0.1</v>
      </c>
      <c r="Z410">
        <f t="shared" si="249"/>
        <v>11093</v>
      </c>
      <c r="AA410" s="68">
        <f t="shared" si="250"/>
        <v>-1.6938950323237251E-2</v>
      </c>
      <c r="AB410" s="68">
        <f t="shared" si="231"/>
        <v>-5.2101257257300151E-2</v>
      </c>
      <c r="AC410" s="68">
        <f t="shared" si="232"/>
        <v>-2.5415049674193696E-2</v>
      </c>
      <c r="AD410" s="68"/>
      <c r="AE410" s="68">
        <f t="shared" si="233"/>
        <v>6.4592474994173301E-5</v>
      </c>
      <c r="AF410">
        <f t="shared" si="234"/>
        <v>-1.5667792414324491E-2</v>
      </c>
      <c r="AG410" s="92"/>
      <c r="AH410">
        <f t="shared" si="251"/>
        <v>9.747257259869203E-3</v>
      </c>
      <c r="AI410">
        <f t="shared" si="252"/>
        <v>0.99957738199571622</v>
      </c>
      <c r="AJ410">
        <f t="shared" si="253"/>
        <v>0.43801479840655894</v>
      </c>
      <c r="AK410">
        <f t="shared" si="254"/>
        <v>5.8652353312525969E-4</v>
      </c>
      <c r="AL410">
        <f t="shared" si="255"/>
        <v>2.1951797944074554</v>
      </c>
      <c r="AM410">
        <f t="shared" si="256"/>
        <v>1.9531010656367571</v>
      </c>
      <c r="AN410" s="68">
        <f t="shared" si="245"/>
        <v>-4.088592160328993</v>
      </c>
      <c r="AO410" s="68">
        <f t="shared" si="245"/>
        <v>-4.088592160328993</v>
      </c>
      <c r="AP410" s="68">
        <f t="shared" si="245"/>
        <v>-4.088592160328993</v>
      </c>
      <c r="AQ410" s="68">
        <f t="shared" si="245"/>
        <v>-4.088592160328993</v>
      </c>
      <c r="AR410" s="68">
        <f t="shared" si="245"/>
        <v>-4.0885921603289486</v>
      </c>
      <c r="AS410" s="68">
        <f t="shared" si="245"/>
        <v>-4.0885921604335804</v>
      </c>
      <c r="AT410" s="68">
        <f t="shared" si="245"/>
        <v>-4.0885919126518191</v>
      </c>
      <c r="AU410" s="68">
        <f t="shared" si="257"/>
        <v>-4.0891789316889957</v>
      </c>
    </row>
    <row r="411" spans="1:64" ht="12.95" customHeight="1">
      <c r="A411" s="95" t="s">
        <v>3271</v>
      </c>
      <c r="B411" s="29" t="s">
        <v>2053</v>
      </c>
      <c r="C411" s="95">
        <v>39033.445200000002</v>
      </c>
      <c r="D411" s="95" t="s">
        <v>2084</v>
      </c>
      <c r="E411" s="12">
        <f t="shared" si="246"/>
        <v>11092.977046706719</v>
      </c>
      <c r="F411">
        <f t="shared" si="247"/>
        <v>11093</v>
      </c>
      <c r="G411">
        <f t="shared" si="237"/>
        <v>-3.1153999996604398E-2</v>
      </c>
      <c r="J411" s="10">
        <f>G411</f>
        <v>-3.1153999996604398E-2</v>
      </c>
      <c r="O411">
        <f ca="1">+C$11+C$12*F411</f>
        <v>-2.7948913888163729E-2</v>
      </c>
      <c r="P411">
        <f t="shared" si="248"/>
        <v>-2.6686207583106455E-2</v>
      </c>
      <c r="Q411" s="2">
        <f t="shared" si="258"/>
        <v>24014.945200000002</v>
      </c>
      <c r="S411" s="91">
        <f>S$16</f>
        <v>1</v>
      </c>
      <c r="Z411">
        <f t="shared" si="249"/>
        <v>11093</v>
      </c>
      <c r="AA411" s="68">
        <f t="shared" si="250"/>
        <v>-1.6938950323237251E-2</v>
      </c>
      <c r="AB411" s="68">
        <f t="shared" si="231"/>
        <v>-4.0901257256473603E-2</v>
      </c>
      <c r="AC411" s="68">
        <f t="shared" si="232"/>
        <v>-1.4215049673367145E-2</v>
      </c>
      <c r="AD411" s="68"/>
      <c r="AE411" s="68">
        <f t="shared" si="233"/>
        <v>2.0206763721629544E-4</v>
      </c>
      <c r="AF411">
        <f t="shared" si="234"/>
        <v>-4.4677924134979424E-3</v>
      </c>
      <c r="AG411" s="92"/>
      <c r="AH411">
        <f t="shared" si="251"/>
        <v>9.747257259869203E-3</v>
      </c>
      <c r="AI411">
        <f t="shared" si="252"/>
        <v>0.99957738199571622</v>
      </c>
      <c r="AJ411">
        <f t="shared" si="253"/>
        <v>0.43801479840655894</v>
      </c>
      <c r="AK411">
        <f t="shared" si="254"/>
        <v>5.8652353312525969E-4</v>
      </c>
      <c r="AL411">
        <f t="shared" si="255"/>
        <v>2.1951797944074554</v>
      </c>
      <c r="AM411">
        <f t="shared" si="256"/>
        <v>1.9531010656367571</v>
      </c>
      <c r="AN411" s="68">
        <f t="shared" ref="AN411:AT420" si="259">$AU411+$AB$7*SIN(AO411)</f>
        <v>-4.088592160328993</v>
      </c>
      <c r="AO411" s="68">
        <f t="shared" si="259"/>
        <v>-4.088592160328993</v>
      </c>
      <c r="AP411" s="68">
        <f t="shared" si="259"/>
        <v>-4.088592160328993</v>
      </c>
      <c r="AQ411" s="68">
        <f t="shared" si="259"/>
        <v>-4.088592160328993</v>
      </c>
      <c r="AR411" s="68">
        <f t="shared" si="259"/>
        <v>-4.0885921603289486</v>
      </c>
      <c r="AS411" s="68">
        <f t="shared" si="259"/>
        <v>-4.0885921604335804</v>
      </c>
      <c r="AT411" s="68">
        <f t="shared" si="259"/>
        <v>-4.0885919126518191</v>
      </c>
      <c r="AU411" s="68">
        <f t="shared" si="257"/>
        <v>-4.0891789316889957</v>
      </c>
    </row>
    <row r="412" spans="1:64" ht="12.95" customHeight="1">
      <c r="A412" s="95" t="s">
        <v>3290</v>
      </c>
      <c r="B412" s="29" t="s">
        <v>2053</v>
      </c>
      <c r="C412" s="95">
        <v>39033.449000000001</v>
      </c>
      <c r="D412" s="95" t="s">
        <v>2084</v>
      </c>
      <c r="E412" s="12">
        <f t="shared" si="246"/>
        <v>11092.979846427925</v>
      </c>
      <c r="F412">
        <f t="shared" si="247"/>
        <v>11093</v>
      </c>
      <c r="G412">
        <f t="shared" si="237"/>
        <v>-2.7353999998013023E-2</v>
      </c>
      <c r="I412" s="10">
        <f>G412</f>
        <v>-2.7353999998013023E-2</v>
      </c>
      <c r="O412">
        <f ca="1">+C$11+C$12*F412</f>
        <v>-2.7948913888163729E-2</v>
      </c>
      <c r="P412">
        <f t="shared" si="248"/>
        <v>-2.6686207583106455E-2</v>
      </c>
      <c r="Q412" s="2">
        <f t="shared" si="258"/>
        <v>24014.949000000001</v>
      </c>
      <c r="S412" s="21">
        <f>S$15</f>
        <v>0.1</v>
      </c>
      <c r="Z412">
        <f t="shared" si="249"/>
        <v>11093</v>
      </c>
      <c r="AA412" s="68">
        <f t="shared" si="250"/>
        <v>-1.6938950323237251E-2</v>
      </c>
      <c r="AB412" s="68">
        <f t="shared" si="231"/>
        <v>-3.7101257257882228E-2</v>
      </c>
      <c r="AC412" s="68">
        <f t="shared" si="232"/>
        <v>-1.0415049674775771E-2</v>
      </c>
      <c r="AD412" s="68"/>
      <c r="AE412" s="68">
        <f t="shared" si="233"/>
        <v>1.0847325972804692E-5</v>
      </c>
      <c r="AF412">
        <f t="shared" si="234"/>
        <v>-6.6779241490656782E-4</v>
      </c>
      <c r="AG412" s="92"/>
      <c r="AH412">
        <f t="shared" si="251"/>
        <v>9.747257259869203E-3</v>
      </c>
      <c r="AI412">
        <f t="shared" si="252"/>
        <v>0.99957738199571622</v>
      </c>
      <c r="AJ412">
        <f t="shared" si="253"/>
        <v>0.43801479840655894</v>
      </c>
      <c r="AK412">
        <f t="shared" si="254"/>
        <v>5.8652353312525969E-4</v>
      </c>
      <c r="AL412">
        <f t="shared" si="255"/>
        <v>2.1951797944074554</v>
      </c>
      <c r="AM412">
        <f t="shared" si="256"/>
        <v>1.9531010656367571</v>
      </c>
      <c r="AN412" s="68">
        <f t="shared" si="259"/>
        <v>-4.088592160328993</v>
      </c>
      <c r="AO412" s="68">
        <f t="shared" si="259"/>
        <v>-4.088592160328993</v>
      </c>
      <c r="AP412" s="68">
        <f t="shared" si="259"/>
        <v>-4.088592160328993</v>
      </c>
      <c r="AQ412" s="68">
        <f t="shared" si="259"/>
        <v>-4.088592160328993</v>
      </c>
      <c r="AR412" s="68">
        <f t="shared" si="259"/>
        <v>-4.0885921603289486</v>
      </c>
      <c r="AS412" s="68">
        <f t="shared" si="259"/>
        <v>-4.0885921604335804</v>
      </c>
      <c r="AT412" s="68">
        <f t="shared" si="259"/>
        <v>-4.0885919126518191</v>
      </c>
      <c r="AU412" s="68">
        <f t="shared" si="257"/>
        <v>-4.0891789316889957</v>
      </c>
      <c r="AV412" s="68"/>
      <c r="AX412" s="68"/>
      <c r="AY412" s="68"/>
      <c r="AZ412" s="68"/>
      <c r="BA412" s="68"/>
      <c r="BB412" s="68"/>
      <c r="BC412" s="68"/>
      <c r="BD412" s="68"/>
      <c r="BE412" s="68"/>
      <c r="BF412" s="68"/>
      <c r="BG412" s="68"/>
      <c r="BH412" s="68"/>
      <c r="BI412" s="68"/>
      <c r="BJ412" s="68"/>
      <c r="BK412" s="68"/>
      <c r="BL412" s="68"/>
    </row>
    <row r="413" spans="1:64" ht="12.95" customHeight="1">
      <c r="A413" s="14" t="s">
        <v>2083</v>
      </c>
      <c r="B413" s="50"/>
      <c r="C413" s="49">
        <v>39037.512000000002</v>
      </c>
      <c r="D413" s="49" t="s">
        <v>2084</v>
      </c>
      <c r="E413">
        <f t="shared" si="246"/>
        <v>11095.973337812889</v>
      </c>
      <c r="F413">
        <f t="shared" si="247"/>
        <v>11096</v>
      </c>
      <c r="G413">
        <f t="shared" si="237"/>
        <v>-3.6187999998219311E-2</v>
      </c>
      <c r="I413" s="10">
        <f>$G413</f>
        <v>-3.6187999998219311E-2</v>
      </c>
      <c r="P413">
        <f t="shared" si="248"/>
        <v>-2.6667892874196894E-2</v>
      </c>
      <c r="Q413" s="2">
        <f t="shared" si="258"/>
        <v>24019.012000000002</v>
      </c>
      <c r="S413" s="21">
        <f>S$15</f>
        <v>0.1</v>
      </c>
      <c r="Z413">
        <f t="shared" si="249"/>
        <v>11096</v>
      </c>
      <c r="AA413" s="68">
        <f t="shared" si="250"/>
        <v>-1.6882282809493811E-2</v>
      </c>
      <c r="AB413" s="68">
        <f t="shared" si="231"/>
        <v>-4.5973610062922395E-2</v>
      </c>
      <c r="AC413" s="68">
        <f t="shared" si="232"/>
        <v>-1.9305717188725501E-2</v>
      </c>
      <c r="AD413" s="68"/>
      <c r="AE413" s="68">
        <f t="shared" si="233"/>
        <v>3.7271071617105126E-5</v>
      </c>
      <c r="AF413">
        <f t="shared" si="234"/>
        <v>-9.5201071240224172E-3</v>
      </c>
      <c r="AG413" s="92"/>
      <c r="AH413">
        <f t="shared" si="251"/>
        <v>9.785610064703085E-3</v>
      </c>
      <c r="AI413">
        <f t="shared" si="252"/>
        <v>0.99957625993448695</v>
      </c>
      <c r="AJ413">
        <f t="shared" si="253"/>
        <v>0.43973497199113548</v>
      </c>
      <c r="AK413">
        <f t="shared" si="254"/>
        <v>5.8571340204369865E-4</v>
      </c>
      <c r="AL413">
        <f t="shared" si="255"/>
        <v>2.1970941870576839</v>
      </c>
      <c r="AM413">
        <f t="shared" si="256"/>
        <v>1.9577182198600684</v>
      </c>
      <c r="AN413" s="68">
        <f t="shared" si="259"/>
        <v>-4.0866769577051647</v>
      </c>
      <c r="AO413" s="68">
        <f t="shared" si="259"/>
        <v>-4.0866769577051647</v>
      </c>
      <c r="AP413" s="68">
        <f t="shared" si="259"/>
        <v>-4.0866769577051647</v>
      </c>
      <c r="AQ413" s="68">
        <f t="shared" si="259"/>
        <v>-4.0866769577051647</v>
      </c>
      <c r="AR413" s="68">
        <f t="shared" si="259"/>
        <v>-4.0866769577051203</v>
      </c>
      <c r="AS413" s="68">
        <f t="shared" si="259"/>
        <v>-4.0866769578101652</v>
      </c>
      <c r="AT413" s="68">
        <f t="shared" si="259"/>
        <v>-4.0866767097114964</v>
      </c>
      <c r="AU413" s="68">
        <f t="shared" si="257"/>
        <v>-4.0872629192495404</v>
      </c>
      <c r="AV413" s="68"/>
    </row>
    <row r="414" spans="1:64" ht="12.95" customHeight="1">
      <c r="A414" s="14" t="s">
        <v>2083</v>
      </c>
      <c r="B414" s="50"/>
      <c r="C414" s="49">
        <v>39037.522899999996</v>
      </c>
      <c r="D414" s="49" t="s">
        <v>1923</v>
      </c>
      <c r="E414">
        <f t="shared" si="246"/>
        <v>11095.981368592134</v>
      </c>
      <c r="F414">
        <f t="shared" si="247"/>
        <v>11096</v>
      </c>
      <c r="G414">
        <f t="shared" si="237"/>
        <v>-2.528800000436604E-2</v>
      </c>
      <c r="H414">
        <f>$G414</f>
        <v>-2.528800000436604E-2</v>
      </c>
      <c r="P414">
        <f t="shared" si="248"/>
        <v>-2.6667892874196894E-2</v>
      </c>
      <c r="Q414" s="2">
        <f t="shared" si="258"/>
        <v>24019.022899999996</v>
      </c>
      <c r="S414" s="114">
        <f>S$14</f>
        <v>0.2</v>
      </c>
      <c r="Z414">
        <f t="shared" si="249"/>
        <v>11096</v>
      </c>
      <c r="AA414" s="68">
        <f t="shared" si="250"/>
        <v>-1.6882282809493811E-2</v>
      </c>
      <c r="AB414" s="68">
        <f t="shared" si="231"/>
        <v>-3.5073610069069124E-2</v>
      </c>
      <c r="AC414" s="68">
        <f t="shared" si="232"/>
        <v>-8.4057171948722312E-3</v>
      </c>
      <c r="AD414" s="68"/>
      <c r="AE414" s="68">
        <f t="shared" si="233"/>
        <v>1.4131216312034134E-5</v>
      </c>
      <c r="AF414">
        <f t="shared" si="234"/>
        <v>1.3798928698308538E-3</v>
      </c>
      <c r="AG414" s="92"/>
      <c r="AH414">
        <f t="shared" si="251"/>
        <v>9.785610064703085E-3</v>
      </c>
      <c r="AI414">
        <f t="shared" si="252"/>
        <v>0.99957625993448695</v>
      </c>
      <c r="AJ414">
        <f t="shared" si="253"/>
        <v>0.43973497199113548</v>
      </c>
      <c r="AK414">
        <f t="shared" si="254"/>
        <v>5.8571340204369865E-4</v>
      </c>
      <c r="AL414">
        <f t="shared" si="255"/>
        <v>2.1970941870576839</v>
      </c>
      <c r="AM414">
        <f t="shared" si="256"/>
        <v>1.9577182198600684</v>
      </c>
      <c r="AN414" s="68">
        <f t="shared" si="259"/>
        <v>-4.0866769577051647</v>
      </c>
      <c r="AO414" s="68">
        <f t="shared" si="259"/>
        <v>-4.0866769577051647</v>
      </c>
      <c r="AP414" s="68">
        <f t="shared" si="259"/>
        <v>-4.0866769577051647</v>
      </c>
      <c r="AQ414" s="68">
        <f t="shared" si="259"/>
        <v>-4.0866769577051647</v>
      </c>
      <c r="AR414" s="68">
        <f t="shared" si="259"/>
        <v>-4.0866769577051203</v>
      </c>
      <c r="AS414" s="68">
        <f t="shared" si="259"/>
        <v>-4.0866769578101652</v>
      </c>
      <c r="AT414" s="68">
        <f t="shared" si="259"/>
        <v>-4.0866767097114964</v>
      </c>
      <c r="AU414" s="68">
        <f t="shared" si="257"/>
        <v>-4.0872629192495404</v>
      </c>
      <c r="AV414" s="68"/>
      <c r="AX414" s="68"/>
    </row>
    <row r="415" spans="1:64" ht="12.95" customHeight="1">
      <c r="A415" s="95" t="s">
        <v>2083</v>
      </c>
      <c r="B415" s="29" t="s">
        <v>2053</v>
      </c>
      <c r="C415" s="95">
        <v>39037.522900000004</v>
      </c>
      <c r="D415" s="95" t="s">
        <v>2084</v>
      </c>
      <c r="E415" s="12">
        <f t="shared" si="246"/>
        <v>11095.98136859214</v>
      </c>
      <c r="F415">
        <f t="shared" si="247"/>
        <v>11096</v>
      </c>
      <c r="G415">
        <f t="shared" si="237"/>
        <v>-2.5287999997090083E-2</v>
      </c>
      <c r="I415" s="10">
        <f>G415</f>
        <v>-2.5287999997090083E-2</v>
      </c>
      <c r="O415">
        <f ca="1">+C$11+C$12*F415</f>
        <v>-2.79282918617339E-2</v>
      </c>
      <c r="P415">
        <f t="shared" si="248"/>
        <v>-2.6667892874196894E-2</v>
      </c>
      <c r="Q415" s="2">
        <f t="shared" si="258"/>
        <v>24019.022900000004</v>
      </c>
      <c r="S415" s="21">
        <f t="shared" ref="S415:S444" si="260">S$15</f>
        <v>0.1</v>
      </c>
      <c r="Z415">
        <f t="shared" si="249"/>
        <v>11096</v>
      </c>
      <c r="AA415" s="68">
        <f t="shared" si="250"/>
        <v>-1.6882282809493811E-2</v>
      </c>
      <c r="AB415" s="68">
        <f t="shared" si="231"/>
        <v>-3.5073610061793166E-2</v>
      </c>
      <c r="AC415" s="68">
        <f t="shared" si="232"/>
        <v>-8.4057171875962736E-3</v>
      </c>
      <c r="AD415" s="68"/>
      <c r="AE415" s="68">
        <f t="shared" si="233"/>
        <v>7.0656081437851387E-6</v>
      </c>
      <c r="AF415">
        <f t="shared" si="234"/>
        <v>1.3798928771068114E-3</v>
      </c>
      <c r="AG415" s="92"/>
      <c r="AH415">
        <f t="shared" si="251"/>
        <v>9.785610064703085E-3</v>
      </c>
      <c r="AI415">
        <f t="shared" si="252"/>
        <v>0.99957625993448695</v>
      </c>
      <c r="AJ415">
        <f t="shared" si="253"/>
        <v>0.43973497199113548</v>
      </c>
      <c r="AK415">
        <f t="shared" si="254"/>
        <v>5.8571340204369865E-4</v>
      </c>
      <c r="AL415">
        <f t="shared" si="255"/>
        <v>2.1970941870576839</v>
      </c>
      <c r="AM415">
        <f t="shared" si="256"/>
        <v>1.9577182198600684</v>
      </c>
      <c r="AN415" s="68">
        <f t="shared" si="259"/>
        <v>-4.0866769577051647</v>
      </c>
      <c r="AO415" s="68">
        <f t="shared" si="259"/>
        <v>-4.0866769577051647</v>
      </c>
      <c r="AP415" s="68">
        <f t="shared" si="259"/>
        <v>-4.0866769577051647</v>
      </c>
      <c r="AQ415" s="68">
        <f t="shared" si="259"/>
        <v>-4.0866769577051647</v>
      </c>
      <c r="AR415" s="68">
        <f t="shared" si="259"/>
        <v>-4.0866769577051203</v>
      </c>
      <c r="AS415" s="68">
        <f t="shared" si="259"/>
        <v>-4.0866769578101652</v>
      </c>
      <c r="AT415" s="68">
        <f t="shared" si="259"/>
        <v>-4.0866767097114964</v>
      </c>
      <c r="AU415" s="68">
        <f t="shared" si="257"/>
        <v>-4.0872629192495404</v>
      </c>
    </row>
    <row r="416" spans="1:64" ht="12.95" customHeight="1">
      <c r="A416" s="45" t="s">
        <v>1921</v>
      </c>
      <c r="B416" s="44"/>
      <c r="C416" s="45">
        <v>39044.303</v>
      </c>
      <c r="D416" s="45"/>
      <c r="E416">
        <f t="shared" si="246"/>
        <v>11100.976734316771</v>
      </c>
      <c r="F416">
        <f t="shared" si="247"/>
        <v>11101</v>
      </c>
      <c r="G416">
        <f t="shared" si="237"/>
        <v>-3.1578000001900364E-2</v>
      </c>
      <c r="I416" s="10">
        <f>$G416</f>
        <v>-3.1578000001900364E-2</v>
      </c>
      <c r="P416">
        <f t="shared" si="248"/>
        <v>-2.6637339561616569E-2</v>
      </c>
      <c r="Q416" s="2">
        <f t="shared" si="258"/>
        <v>24025.803</v>
      </c>
      <c r="S416" s="21">
        <f t="shared" si="260"/>
        <v>0.1</v>
      </c>
      <c r="Z416">
        <f t="shared" si="249"/>
        <v>11101</v>
      </c>
      <c r="AA416" s="68">
        <f t="shared" si="250"/>
        <v>-1.6787888083911056E-2</v>
      </c>
      <c r="AB416" s="68">
        <f t="shared" si="231"/>
        <v>-4.1427451479605873E-2</v>
      </c>
      <c r="AC416" s="68">
        <f t="shared" si="232"/>
        <v>-1.4790111917989308E-2</v>
      </c>
      <c r="AD416" s="68"/>
      <c r="AE416" s="68">
        <f t="shared" si="233"/>
        <v>2.187474105466494E-5</v>
      </c>
      <c r="AF416">
        <f t="shared" si="234"/>
        <v>-4.940660440283795E-3</v>
      </c>
      <c r="AG416" s="92"/>
      <c r="AH416">
        <f t="shared" si="251"/>
        <v>9.8494514777055127E-3</v>
      </c>
      <c r="AI416">
        <f t="shared" si="252"/>
        <v>0.99957439329107356</v>
      </c>
      <c r="AJ416">
        <f t="shared" si="253"/>
        <v>0.44259833500142104</v>
      </c>
      <c r="AK416">
        <f t="shared" si="254"/>
        <v>5.843584189274537E-4</v>
      </c>
      <c r="AL416">
        <f t="shared" si="255"/>
        <v>2.2002848319332999</v>
      </c>
      <c r="AM416">
        <f t="shared" si="256"/>
        <v>1.9654520325361691</v>
      </c>
      <c r="AN416" s="68">
        <f t="shared" si="259"/>
        <v>-4.0834849581048562</v>
      </c>
      <c r="AO416" s="68">
        <f t="shared" si="259"/>
        <v>-4.0834849581048562</v>
      </c>
      <c r="AP416" s="68">
        <f t="shared" si="259"/>
        <v>-4.0834849581048562</v>
      </c>
      <c r="AQ416" s="68">
        <f t="shared" si="259"/>
        <v>-4.0834849581048562</v>
      </c>
      <c r="AR416" s="68">
        <f t="shared" si="259"/>
        <v>-4.0834849581048109</v>
      </c>
      <c r="AS416" s="68">
        <f t="shared" si="259"/>
        <v>-4.0834849582105406</v>
      </c>
      <c r="AT416" s="68">
        <f t="shared" si="259"/>
        <v>-4.0834847095917883</v>
      </c>
      <c r="AU416" s="68">
        <f t="shared" si="257"/>
        <v>-4.0840695651837811</v>
      </c>
    </row>
    <row r="417" spans="1:48" ht="12.95" customHeight="1">
      <c r="A417" s="14" t="s">
        <v>2082</v>
      </c>
      <c r="B417" s="50"/>
      <c r="C417" s="49">
        <v>39045.661999999997</v>
      </c>
      <c r="D417" s="49"/>
      <c r="E417">
        <f t="shared" si="246"/>
        <v>11101.978003032536</v>
      </c>
      <c r="F417">
        <f t="shared" si="247"/>
        <v>11102</v>
      </c>
      <c r="G417">
        <f t="shared" si="237"/>
        <v>-2.9856000008294359E-2</v>
      </c>
      <c r="I417" s="10">
        <f>$G417</f>
        <v>-2.9856000008294359E-2</v>
      </c>
      <c r="P417">
        <f t="shared" si="248"/>
        <v>-2.6631224579440838E-2</v>
      </c>
      <c r="Q417" s="2">
        <f t="shared" si="258"/>
        <v>24027.161999999997</v>
      </c>
      <c r="S417" s="21">
        <f t="shared" si="260"/>
        <v>0.1</v>
      </c>
      <c r="Z417">
        <f t="shared" si="249"/>
        <v>11102</v>
      </c>
      <c r="AA417" s="68">
        <f t="shared" si="250"/>
        <v>-1.6769016855173978E-2</v>
      </c>
      <c r="AB417" s="68">
        <f t="shared" si="231"/>
        <v>-3.9718207732561218E-2</v>
      </c>
      <c r="AC417" s="68">
        <f t="shared" si="232"/>
        <v>-1.3086983153120379E-2</v>
      </c>
      <c r="AD417" s="68"/>
      <c r="AE417" s="68">
        <f t="shared" si="233"/>
        <v>1.7126912805005666E-5</v>
      </c>
      <c r="AF417">
        <f t="shared" si="234"/>
        <v>-3.2247754288535213E-3</v>
      </c>
      <c r="AG417" s="92"/>
      <c r="AH417">
        <f t="shared" si="251"/>
        <v>9.8622077242668579E-3</v>
      </c>
      <c r="AI417">
        <f t="shared" si="252"/>
        <v>0.99957402048255006</v>
      </c>
      <c r="AJ417">
        <f t="shared" si="253"/>
        <v>0.44317046656518044</v>
      </c>
      <c r="AK417">
        <f t="shared" si="254"/>
        <v>5.8408670860385337E-4</v>
      </c>
      <c r="AL417">
        <f t="shared" si="255"/>
        <v>2.2009229594792004</v>
      </c>
      <c r="AM417">
        <f t="shared" si="256"/>
        <v>1.9670046138874462</v>
      </c>
      <c r="AN417" s="68">
        <f t="shared" si="259"/>
        <v>-4.0828465588997096</v>
      </c>
      <c r="AO417" s="68">
        <f t="shared" si="259"/>
        <v>-4.0828465588997096</v>
      </c>
      <c r="AP417" s="68">
        <f t="shared" si="259"/>
        <v>-4.0828465588997096</v>
      </c>
      <c r="AQ417" s="68">
        <f t="shared" si="259"/>
        <v>-4.0828465588997096</v>
      </c>
      <c r="AR417" s="68">
        <f t="shared" si="259"/>
        <v>-4.0828465588996643</v>
      </c>
      <c r="AS417" s="68">
        <f t="shared" si="259"/>
        <v>-4.0828465590055298</v>
      </c>
      <c r="AT417" s="68">
        <f t="shared" si="259"/>
        <v>-4.0828463102839772</v>
      </c>
      <c r="AU417" s="68">
        <f t="shared" si="257"/>
        <v>-4.083430894370629</v>
      </c>
    </row>
    <row r="418" spans="1:48" ht="12.95" customHeight="1">
      <c r="A418" s="14" t="s">
        <v>2082</v>
      </c>
      <c r="B418" s="50"/>
      <c r="C418" s="49">
        <v>39045.661999999997</v>
      </c>
      <c r="D418" s="49"/>
      <c r="E418">
        <f t="shared" si="246"/>
        <v>11101.978003032536</v>
      </c>
      <c r="F418">
        <f t="shared" si="247"/>
        <v>11102</v>
      </c>
      <c r="G418">
        <f t="shared" si="237"/>
        <v>-2.9856000008294359E-2</v>
      </c>
      <c r="I418" s="10">
        <f>$G418</f>
        <v>-2.9856000008294359E-2</v>
      </c>
      <c r="P418">
        <f t="shared" si="248"/>
        <v>-2.6631224579440838E-2</v>
      </c>
      <c r="Q418" s="2">
        <f t="shared" si="258"/>
        <v>24027.161999999997</v>
      </c>
      <c r="S418" s="21">
        <f t="shared" si="260"/>
        <v>0.1</v>
      </c>
      <c r="Z418">
        <f t="shared" si="249"/>
        <v>11102</v>
      </c>
      <c r="AA418" s="68">
        <f t="shared" si="250"/>
        <v>-1.6769016855173978E-2</v>
      </c>
      <c r="AB418" s="68">
        <f t="shared" si="231"/>
        <v>-3.9718207732561218E-2</v>
      </c>
      <c r="AC418" s="68">
        <f t="shared" si="232"/>
        <v>-1.3086983153120379E-2</v>
      </c>
      <c r="AD418" s="68"/>
      <c r="AE418" s="68">
        <f t="shared" si="233"/>
        <v>1.7126912805005666E-5</v>
      </c>
      <c r="AF418">
        <f t="shared" si="234"/>
        <v>-3.2247754288535213E-3</v>
      </c>
      <c r="AG418" s="92"/>
      <c r="AH418">
        <f t="shared" si="251"/>
        <v>9.8622077242668579E-3</v>
      </c>
      <c r="AI418">
        <f t="shared" si="252"/>
        <v>0.99957402048255006</v>
      </c>
      <c r="AJ418">
        <f t="shared" si="253"/>
        <v>0.44317046656518044</v>
      </c>
      <c r="AK418">
        <f t="shared" si="254"/>
        <v>5.8408670860385337E-4</v>
      </c>
      <c r="AL418">
        <f t="shared" si="255"/>
        <v>2.2009229594792004</v>
      </c>
      <c r="AM418">
        <f t="shared" si="256"/>
        <v>1.9670046138874462</v>
      </c>
      <c r="AN418" s="68">
        <f t="shared" si="259"/>
        <v>-4.0828465588997096</v>
      </c>
      <c r="AO418" s="68">
        <f t="shared" si="259"/>
        <v>-4.0828465588997096</v>
      </c>
      <c r="AP418" s="68">
        <f t="shared" si="259"/>
        <v>-4.0828465588997096</v>
      </c>
      <c r="AQ418" s="68">
        <f t="shared" si="259"/>
        <v>-4.0828465588997096</v>
      </c>
      <c r="AR418" s="68">
        <f t="shared" si="259"/>
        <v>-4.0828465588996643</v>
      </c>
      <c r="AS418" s="68">
        <f t="shared" si="259"/>
        <v>-4.0828465590055298</v>
      </c>
      <c r="AT418" s="68">
        <f t="shared" si="259"/>
        <v>-4.0828463102839772</v>
      </c>
      <c r="AU418" s="68">
        <f t="shared" si="257"/>
        <v>-4.083430894370629</v>
      </c>
      <c r="AV418" s="68"/>
    </row>
    <row r="419" spans="1:48" ht="12.95" customHeight="1">
      <c r="A419" s="95" t="s">
        <v>3213</v>
      </c>
      <c r="B419" s="29" t="s">
        <v>2053</v>
      </c>
      <c r="C419" s="95">
        <v>39048.36</v>
      </c>
      <c r="D419" s="95" t="s">
        <v>2084</v>
      </c>
      <c r="E419" s="12">
        <f t="shared" si="246"/>
        <v>11103.965805089303</v>
      </c>
      <c r="F419">
        <f t="shared" si="247"/>
        <v>11104</v>
      </c>
      <c r="G419">
        <f t="shared" si="237"/>
        <v>-4.6411999996053055E-2</v>
      </c>
      <c r="I419" s="10">
        <f>G419</f>
        <v>-4.6411999996053055E-2</v>
      </c>
      <c r="O419">
        <f ca="1">+C$11+C$12*F419</f>
        <v>-2.7873299791254358E-2</v>
      </c>
      <c r="P419">
        <f t="shared" si="248"/>
        <v>-2.6618990295429731E-2</v>
      </c>
      <c r="Q419" s="2">
        <f t="shared" si="258"/>
        <v>24029.86</v>
      </c>
      <c r="S419" s="21">
        <f t="shared" si="260"/>
        <v>0.1</v>
      </c>
      <c r="Z419">
        <f t="shared" si="249"/>
        <v>11104</v>
      </c>
      <c r="AA419" s="68">
        <f t="shared" si="250"/>
        <v>-1.673128215562638E-2</v>
      </c>
      <c r="AB419" s="68">
        <f t="shared" si="231"/>
        <v>-5.6299708135856406E-2</v>
      </c>
      <c r="AC419" s="68">
        <f t="shared" si="232"/>
        <v>-2.9680717840426675E-2</v>
      </c>
      <c r="AD419" s="68"/>
      <c r="AE419" s="68">
        <f t="shared" si="233"/>
        <v>8.8094501152302234E-5</v>
      </c>
      <c r="AF419">
        <f t="shared" si="234"/>
        <v>-1.9793009700623324E-2</v>
      </c>
      <c r="AG419" s="92"/>
      <c r="AH419">
        <f t="shared" si="251"/>
        <v>9.8877081398033497E-3</v>
      </c>
      <c r="AI419">
        <f t="shared" si="252"/>
        <v>0.99957327538687291</v>
      </c>
      <c r="AJ419">
        <f t="shared" si="253"/>
        <v>0.44431418679496731</v>
      </c>
      <c r="AK419">
        <f t="shared" si="254"/>
        <v>5.8354257514436772E-4</v>
      </c>
      <c r="AL419">
        <f t="shared" si="255"/>
        <v>2.2021992131435502</v>
      </c>
      <c r="AM419">
        <f t="shared" si="256"/>
        <v>1.9701156271705109</v>
      </c>
      <c r="AN419" s="68">
        <f t="shared" si="259"/>
        <v>-4.0815697612034461</v>
      </c>
      <c r="AO419" s="68">
        <f t="shared" si="259"/>
        <v>-4.0815697612034461</v>
      </c>
      <c r="AP419" s="68">
        <f t="shared" si="259"/>
        <v>-4.0815697612034461</v>
      </c>
      <c r="AQ419" s="68">
        <f t="shared" si="259"/>
        <v>-4.0815697612034461</v>
      </c>
      <c r="AR419" s="68">
        <f t="shared" si="259"/>
        <v>-4.0815697612034008</v>
      </c>
      <c r="AS419" s="68">
        <f t="shared" si="259"/>
        <v>-4.081569761309539</v>
      </c>
      <c r="AT419" s="68">
        <f t="shared" si="259"/>
        <v>-4.0815695123836013</v>
      </c>
      <c r="AU419" s="68">
        <f t="shared" si="257"/>
        <v>-4.0821535527443258</v>
      </c>
    </row>
    <row r="420" spans="1:48" ht="12.95" customHeight="1">
      <c r="A420" s="14" t="s">
        <v>2082</v>
      </c>
      <c r="B420" s="50"/>
      <c r="C420" s="49">
        <v>39053.805</v>
      </c>
      <c r="D420" s="49"/>
      <c r="E420">
        <f t="shared" si="246"/>
        <v>11107.977510871022</v>
      </c>
      <c r="F420">
        <f t="shared" si="247"/>
        <v>11108</v>
      </c>
      <c r="G420">
        <f t="shared" si="237"/>
        <v>-3.05240000016056E-2</v>
      </c>
      <c r="I420" s="10">
        <f t="shared" ref="I420:I425" si="261">$G420</f>
        <v>-3.05240000016056E-2</v>
      </c>
      <c r="P420">
        <f t="shared" si="248"/>
        <v>-2.659450444876886E-2</v>
      </c>
      <c r="Q420" s="2">
        <f t="shared" si="258"/>
        <v>24035.305</v>
      </c>
      <c r="S420" s="21">
        <f t="shared" si="260"/>
        <v>0.1</v>
      </c>
      <c r="Z420">
        <f t="shared" si="249"/>
        <v>11108</v>
      </c>
      <c r="AA420" s="68">
        <f t="shared" si="250"/>
        <v>-1.665584393351318E-2</v>
      </c>
      <c r="AB420" s="68">
        <f t="shared" si="231"/>
        <v>-4.046266051686128E-2</v>
      </c>
      <c r="AC420" s="68">
        <f t="shared" si="232"/>
        <v>-1.3868156068092422E-2</v>
      </c>
      <c r="AD420" s="68"/>
      <c r="AE420" s="68">
        <f t="shared" si="233"/>
        <v>1.9232575272896863E-5</v>
      </c>
      <c r="AF420">
        <f t="shared" si="234"/>
        <v>-3.9294955528367398E-3</v>
      </c>
      <c r="AG420" s="92"/>
      <c r="AH420">
        <f t="shared" si="251"/>
        <v>9.9386605152556821E-3</v>
      </c>
      <c r="AI420">
        <f t="shared" si="252"/>
        <v>0.99957178728523011</v>
      </c>
      <c r="AJ420">
        <f t="shared" si="253"/>
        <v>0.44659944916186345</v>
      </c>
      <c r="AK420">
        <f t="shared" si="254"/>
        <v>5.8245146009253893E-4</v>
      </c>
      <c r="AL420">
        <f t="shared" si="255"/>
        <v>2.2047517147686788</v>
      </c>
      <c r="AM420">
        <f t="shared" si="256"/>
        <v>1.976361168141316</v>
      </c>
      <c r="AN420" s="68">
        <f t="shared" si="259"/>
        <v>-4.0790161686639221</v>
      </c>
      <c r="AO420" s="68">
        <f t="shared" si="259"/>
        <v>-4.0790161686639221</v>
      </c>
      <c r="AP420" s="68">
        <f t="shared" si="259"/>
        <v>-4.0790161686639221</v>
      </c>
      <c r="AQ420" s="68">
        <f t="shared" si="259"/>
        <v>-4.0790161686639221</v>
      </c>
      <c r="AR420" s="68">
        <f t="shared" si="259"/>
        <v>-4.079016168663876</v>
      </c>
      <c r="AS420" s="68">
        <f t="shared" si="259"/>
        <v>-4.0790161687705577</v>
      </c>
      <c r="AT420" s="68">
        <f t="shared" si="259"/>
        <v>-4.0790159194407236</v>
      </c>
      <c r="AU420" s="68">
        <f t="shared" si="257"/>
        <v>-4.0795988694917185</v>
      </c>
    </row>
    <row r="421" spans="1:48" ht="12.95" customHeight="1">
      <c r="A421" s="14" t="s">
        <v>2082</v>
      </c>
      <c r="B421" s="50"/>
      <c r="C421" s="49">
        <v>39063.307999999997</v>
      </c>
      <c r="D421" s="49"/>
      <c r="E421">
        <f t="shared" si="246"/>
        <v>11114.97902419401</v>
      </c>
      <c r="F421">
        <f t="shared" si="247"/>
        <v>11115</v>
      </c>
      <c r="G421">
        <f t="shared" si="237"/>
        <v>-2.8470000004745089E-2</v>
      </c>
      <c r="I421" s="10">
        <f t="shared" si="261"/>
        <v>-2.8470000004745089E-2</v>
      </c>
      <c r="P421">
        <f t="shared" si="248"/>
        <v>-2.6551598781480071E-2</v>
      </c>
      <c r="Q421" s="2">
        <f t="shared" si="258"/>
        <v>24044.807999999997</v>
      </c>
      <c r="S421" s="21">
        <f t="shared" si="260"/>
        <v>0.1</v>
      </c>
      <c r="Z421">
        <f t="shared" si="249"/>
        <v>11115</v>
      </c>
      <c r="AA421" s="68">
        <f t="shared" si="250"/>
        <v>-1.6523927935600834E-2</v>
      </c>
      <c r="AB421" s="68">
        <f t="shared" si="231"/>
        <v>-3.8497670850624326E-2</v>
      </c>
      <c r="AC421" s="68">
        <f t="shared" si="232"/>
        <v>-1.1946072069144257E-2</v>
      </c>
      <c r="AD421" s="68"/>
      <c r="AE421" s="68">
        <f t="shared" si="233"/>
        <v>1.4270863788118851E-5</v>
      </c>
      <c r="AF421">
        <f t="shared" si="234"/>
        <v>-1.9184012232650177E-3</v>
      </c>
      <c r="AG421" s="92"/>
      <c r="AH421">
        <f t="shared" si="251"/>
        <v>1.0027670845879239E-2</v>
      </c>
      <c r="AI421">
        <f t="shared" si="252"/>
        <v>0.99956918983701792</v>
      </c>
      <c r="AJ421">
        <f t="shared" si="253"/>
        <v>0.45059163156064641</v>
      </c>
      <c r="AK421">
        <f t="shared" si="254"/>
        <v>5.8053288961604243E-4</v>
      </c>
      <c r="AL421">
        <f t="shared" si="255"/>
        <v>2.2092185743509045</v>
      </c>
      <c r="AM421">
        <f t="shared" si="256"/>
        <v>1.9873669811012424</v>
      </c>
      <c r="AN421" s="68">
        <f t="shared" ref="AN421:AT430" si="262">$AU421+$AB$7*SIN(AO421)</f>
        <v>-4.0745473908545415</v>
      </c>
      <c r="AO421" s="68">
        <f t="shared" si="262"/>
        <v>-4.0745473908545415</v>
      </c>
      <c r="AP421" s="68">
        <f t="shared" si="262"/>
        <v>-4.0745473908545415</v>
      </c>
      <c r="AQ421" s="68">
        <f t="shared" si="262"/>
        <v>-4.0745473908545415</v>
      </c>
      <c r="AR421" s="68">
        <f t="shared" si="262"/>
        <v>-4.0745473908544954</v>
      </c>
      <c r="AS421" s="68">
        <f t="shared" si="262"/>
        <v>-4.0745473909621222</v>
      </c>
      <c r="AT421" s="68">
        <f t="shared" si="262"/>
        <v>-4.0745471409411307</v>
      </c>
      <c r="AU421" s="68">
        <f t="shared" si="257"/>
        <v>-4.075128173799655</v>
      </c>
    </row>
    <row r="422" spans="1:48" ht="12.95" customHeight="1">
      <c r="A422" s="14" t="s">
        <v>2082</v>
      </c>
      <c r="B422" s="50"/>
      <c r="C422" s="49">
        <v>39064.663999999997</v>
      </c>
      <c r="D422" s="49"/>
      <c r="E422">
        <f t="shared" si="246"/>
        <v>11115.978082603562</v>
      </c>
      <c r="F422">
        <f t="shared" si="247"/>
        <v>11116</v>
      </c>
      <c r="G422">
        <f t="shared" si="237"/>
        <v>-2.9748000008112285E-2</v>
      </c>
      <c r="I422" s="10">
        <f t="shared" si="261"/>
        <v>-2.9748000008112285E-2</v>
      </c>
      <c r="P422">
        <f t="shared" si="248"/>
        <v>-2.6545463640892594E-2</v>
      </c>
      <c r="Q422" s="2">
        <f t="shared" si="258"/>
        <v>24046.163999999997</v>
      </c>
      <c r="S422" s="21">
        <f t="shared" si="260"/>
        <v>0.1</v>
      </c>
      <c r="Z422">
        <f t="shared" si="249"/>
        <v>11116</v>
      </c>
      <c r="AA422" s="68">
        <f t="shared" si="250"/>
        <v>-1.6505093358030361E-2</v>
      </c>
      <c r="AB422" s="68">
        <f t="shared" si="231"/>
        <v>-3.9788370290974519E-2</v>
      </c>
      <c r="AC422" s="68">
        <f t="shared" si="232"/>
        <v>-1.3242906650081923E-2</v>
      </c>
      <c r="AD422" s="68"/>
      <c r="AE422" s="68">
        <f t="shared" si="233"/>
        <v>1.7537457654278408E-5</v>
      </c>
      <c r="AF422">
        <f t="shared" si="234"/>
        <v>-3.202536367219691E-3</v>
      </c>
      <c r="AG422" s="92"/>
      <c r="AH422">
        <f t="shared" si="251"/>
        <v>1.0040370282862232E-2</v>
      </c>
      <c r="AI422">
        <f t="shared" si="252"/>
        <v>0.99956881947458354</v>
      </c>
      <c r="AJ422">
        <f t="shared" si="253"/>
        <v>0.45116120957375683</v>
      </c>
      <c r="AK422">
        <f t="shared" si="254"/>
        <v>5.8025786246817233E-4</v>
      </c>
      <c r="AL422">
        <f t="shared" si="255"/>
        <v>2.2098566952546199</v>
      </c>
      <c r="AM422">
        <f t="shared" si="256"/>
        <v>1.9889472135570734</v>
      </c>
      <c r="AN422" s="68">
        <f t="shared" si="262"/>
        <v>-4.0739089949719096</v>
      </c>
      <c r="AO422" s="68">
        <f t="shared" si="262"/>
        <v>-4.0739089949719096</v>
      </c>
      <c r="AP422" s="68">
        <f t="shared" si="262"/>
        <v>-4.0739089949719096</v>
      </c>
      <c r="AQ422" s="68">
        <f t="shared" si="262"/>
        <v>-4.0739089949719096</v>
      </c>
      <c r="AR422" s="68">
        <f t="shared" si="262"/>
        <v>-4.0739089949718634</v>
      </c>
      <c r="AS422" s="68">
        <f t="shared" si="262"/>
        <v>-4.0739089950796252</v>
      </c>
      <c r="AT422" s="68">
        <f t="shared" si="262"/>
        <v>-4.0739087449615266</v>
      </c>
      <c r="AU422" s="68">
        <f t="shared" si="257"/>
        <v>-4.0744895029865029</v>
      </c>
    </row>
    <row r="423" spans="1:48" ht="12.95" customHeight="1">
      <c r="A423" s="14" t="s">
        <v>2082</v>
      </c>
      <c r="B423" s="50"/>
      <c r="C423" s="49">
        <v>39064.665000000001</v>
      </c>
      <c r="D423" s="49"/>
      <c r="E423">
        <f t="shared" si="246"/>
        <v>11115.978819372303</v>
      </c>
      <c r="F423">
        <f t="shared" si="247"/>
        <v>11116</v>
      </c>
      <c r="G423">
        <f t="shared" si="237"/>
        <v>-2.874800000427058E-2</v>
      </c>
      <c r="I423" s="10">
        <f t="shared" si="261"/>
        <v>-2.874800000427058E-2</v>
      </c>
      <c r="P423">
        <f t="shared" si="248"/>
        <v>-2.6545463640892594E-2</v>
      </c>
      <c r="Q423" s="2">
        <f t="shared" si="258"/>
        <v>24046.165000000001</v>
      </c>
      <c r="S423" s="21">
        <f t="shared" si="260"/>
        <v>0.1</v>
      </c>
      <c r="Z423">
        <f t="shared" si="249"/>
        <v>11116</v>
      </c>
      <c r="AA423" s="68">
        <f t="shared" si="250"/>
        <v>-1.6505093358030361E-2</v>
      </c>
      <c r="AB423" s="68">
        <f t="shared" si="231"/>
        <v>-3.8788370287132813E-2</v>
      </c>
      <c r="AC423" s="68">
        <f t="shared" si="232"/>
        <v>-1.2242906646240217E-2</v>
      </c>
      <c r="AD423" s="68"/>
      <c r="AE423" s="68">
        <f t="shared" si="233"/>
        <v>1.4988876314855295E-5</v>
      </c>
      <c r="AF423">
        <f t="shared" si="234"/>
        <v>-2.2025363633779854E-3</v>
      </c>
      <c r="AG423" s="92"/>
      <c r="AH423">
        <f t="shared" si="251"/>
        <v>1.0040370282862232E-2</v>
      </c>
      <c r="AI423">
        <f t="shared" si="252"/>
        <v>0.99956881947458354</v>
      </c>
      <c r="AJ423">
        <f t="shared" si="253"/>
        <v>0.45116120957375683</v>
      </c>
      <c r="AK423">
        <f t="shared" si="254"/>
        <v>5.8025786246817233E-4</v>
      </c>
      <c r="AL423">
        <f t="shared" si="255"/>
        <v>2.2098566952546199</v>
      </c>
      <c r="AM423">
        <f t="shared" si="256"/>
        <v>1.9889472135570734</v>
      </c>
      <c r="AN423" s="68">
        <f t="shared" si="262"/>
        <v>-4.0739089949719096</v>
      </c>
      <c r="AO423" s="68">
        <f t="shared" si="262"/>
        <v>-4.0739089949719096</v>
      </c>
      <c r="AP423" s="68">
        <f t="shared" si="262"/>
        <v>-4.0739089949719096</v>
      </c>
      <c r="AQ423" s="68">
        <f t="shared" si="262"/>
        <v>-4.0739089949719096</v>
      </c>
      <c r="AR423" s="68">
        <f t="shared" si="262"/>
        <v>-4.0739089949718634</v>
      </c>
      <c r="AS423" s="68">
        <f t="shared" si="262"/>
        <v>-4.0739089950796252</v>
      </c>
      <c r="AT423" s="68">
        <f t="shared" si="262"/>
        <v>-4.0739087449615266</v>
      </c>
      <c r="AU423" s="68">
        <f t="shared" si="257"/>
        <v>-4.0744895029865029</v>
      </c>
    </row>
    <row r="424" spans="1:48" ht="12.95" customHeight="1">
      <c r="A424" s="14" t="s">
        <v>2082</v>
      </c>
      <c r="B424" s="50"/>
      <c r="C424" s="49">
        <v>39064.665000000001</v>
      </c>
      <c r="D424" s="49"/>
      <c r="E424">
        <f t="shared" si="246"/>
        <v>11115.978819372303</v>
      </c>
      <c r="F424">
        <f t="shared" si="247"/>
        <v>11116</v>
      </c>
      <c r="G424">
        <f t="shared" si="237"/>
        <v>-2.874800000427058E-2</v>
      </c>
      <c r="I424" s="10">
        <f t="shared" si="261"/>
        <v>-2.874800000427058E-2</v>
      </c>
      <c r="P424">
        <f t="shared" si="248"/>
        <v>-2.6545463640892594E-2</v>
      </c>
      <c r="Q424" s="2">
        <f t="shared" si="258"/>
        <v>24046.165000000001</v>
      </c>
      <c r="S424" s="21">
        <f t="shared" si="260"/>
        <v>0.1</v>
      </c>
      <c r="Z424">
        <f t="shared" si="249"/>
        <v>11116</v>
      </c>
      <c r="AA424" s="68">
        <f t="shared" si="250"/>
        <v>-1.6505093358030361E-2</v>
      </c>
      <c r="AB424" s="68">
        <f t="shared" ref="AB424:AB487" si="263">G424-AH424</f>
        <v>-3.8788370287132813E-2</v>
      </c>
      <c r="AC424" s="68">
        <f t="shared" ref="AC424:AC487" si="264">+G424-P424-AH424</f>
        <v>-1.2242906646240217E-2</v>
      </c>
      <c r="AD424" s="68"/>
      <c r="AE424" s="68">
        <f t="shared" ref="AE424:AE487" si="265">+(G424-AA424)^2*S424</f>
        <v>1.4988876314855295E-5</v>
      </c>
      <c r="AF424">
        <f t="shared" ref="AF424:AF487" si="266">G424-P424</f>
        <v>-2.2025363633779854E-3</v>
      </c>
      <c r="AG424" s="92"/>
      <c r="AH424">
        <f t="shared" si="251"/>
        <v>1.0040370282862232E-2</v>
      </c>
      <c r="AI424">
        <f t="shared" si="252"/>
        <v>0.99956881947458354</v>
      </c>
      <c r="AJ424">
        <f t="shared" si="253"/>
        <v>0.45116120957375683</v>
      </c>
      <c r="AK424">
        <f t="shared" si="254"/>
        <v>5.8025786246817233E-4</v>
      </c>
      <c r="AL424">
        <f t="shared" si="255"/>
        <v>2.2098566952546199</v>
      </c>
      <c r="AM424">
        <f t="shared" si="256"/>
        <v>1.9889472135570734</v>
      </c>
      <c r="AN424" s="68">
        <f t="shared" si="262"/>
        <v>-4.0739089949719096</v>
      </c>
      <c r="AO424" s="68">
        <f t="shared" si="262"/>
        <v>-4.0739089949719096</v>
      </c>
      <c r="AP424" s="68">
        <f t="shared" si="262"/>
        <v>-4.0739089949719096</v>
      </c>
      <c r="AQ424" s="68">
        <f t="shared" si="262"/>
        <v>-4.0739089949719096</v>
      </c>
      <c r="AR424" s="68">
        <f t="shared" si="262"/>
        <v>-4.0739089949718634</v>
      </c>
      <c r="AS424" s="68">
        <f t="shared" si="262"/>
        <v>-4.0739089950796252</v>
      </c>
      <c r="AT424" s="68">
        <f t="shared" si="262"/>
        <v>-4.0739087449615266</v>
      </c>
      <c r="AU424" s="68">
        <f t="shared" si="257"/>
        <v>-4.0744895029865029</v>
      </c>
    </row>
    <row r="425" spans="1:48" ht="12.95" customHeight="1">
      <c r="A425" s="14" t="s">
        <v>2082</v>
      </c>
      <c r="B425" s="50"/>
      <c r="C425" s="49">
        <v>39068.735999999997</v>
      </c>
      <c r="D425" s="49"/>
      <c r="E425">
        <f t="shared" si="246"/>
        <v>11118.978204907173</v>
      </c>
      <c r="F425">
        <f t="shared" si="247"/>
        <v>11119</v>
      </c>
      <c r="G425">
        <f t="shared" si="237"/>
        <v>-2.9582000002847053E-2</v>
      </c>
      <c r="I425" s="10">
        <f t="shared" si="261"/>
        <v>-2.9582000002847053E-2</v>
      </c>
      <c r="P425">
        <f t="shared" si="248"/>
        <v>-2.6527049579810877E-2</v>
      </c>
      <c r="Q425" s="2">
        <f t="shared" si="258"/>
        <v>24050.235999999997</v>
      </c>
      <c r="S425" s="21">
        <f t="shared" si="260"/>
        <v>0.1</v>
      </c>
      <c r="Z425">
        <f t="shared" si="249"/>
        <v>11119</v>
      </c>
      <c r="AA425" s="68">
        <f t="shared" si="250"/>
        <v>-1.6448605586553599E-2</v>
      </c>
      <c r="AB425" s="68">
        <f t="shared" si="263"/>
        <v>-3.9660443996104328E-2</v>
      </c>
      <c r="AC425" s="68">
        <f t="shared" si="264"/>
        <v>-1.3133394416293454E-2</v>
      </c>
      <c r="AD425" s="68"/>
      <c r="AE425" s="68">
        <f t="shared" si="265"/>
        <v>1.7248604889392811E-5</v>
      </c>
      <c r="AF425">
        <f t="shared" si="266"/>
        <v>-3.0549504230361763E-3</v>
      </c>
      <c r="AG425" s="92"/>
      <c r="AH425">
        <f t="shared" si="251"/>
        <v>1.0078443993257278E-2</v>
      </c>
      <c r="AI425">
        <f t="shared" si="252"/>
        <v>0.9995677094429819</v>
      </c>
      <c r="AJ425">
        <f t="shared" si="253"/>
        <v>0.45286883788511184</v>
      </c>
      <c r="AK425">
        <f t="shared" si="254"/>
        <v>5.794313650188444E-4</v>
      </c>
      <c r="AL425">
        <f t="shared" si="255"/>
        <v>2.2117710551300824</v>
      </c>
      <c r="AM425">
        <f t="shared" si="256"/>
        <v>1.9936999617972697</v>
      </c>
      <c r="AN425" s="68">
        <f t="shared" si="262"/>
        <v>-4.0719938087424685</v>
      </c>
      <c r="AO425" s="68">
        <f t="shared" si="262"/>
        <v>-4.0719938087424685</v>
      </c>
      <c r="AP425" s="68">
        <f t="shared" si="262"/>
        <v>-4.0719938087424685</v>
      </c>
      <c r="AQ425" s="68">
        <f t="shared" si="262"/>
        <v>-4.0719938087424685</v>
      </c>
      <c r="AR425" s="68">
        <f t="shared" si="262"/>
        <v>-4.0719938087424223</v>
      </c>
      <c r="AS425" s="68">
        <f t="shared" si="262"/>
        <v>-4.0719938088505865</v>
      </c>
      <c r="AT425" s="68">
        <f t="shared" si="262"/>
        <v>-4.0719935584436149</v>
      </c>
      <c r="AU425" s="68">
        <f t="shared" si="257"/>
        <v>-4.0725734905470476</v>
      </c>
    </row>
    <row r="426" spans="1:48" ht="12.95" customHeight="1">
      <c r="A426" s="95" t="s">
        <v>3321</v>
      </c>
      <c r="B426" s="29" t="s">
        <v>2053</v>
      </c>
      <c r="C426" s="95">
        <v>39071.453000000001</v>
      </c>
      <c r="D426" s="95" t="s">
        <v>2084</v>
      </c>
      <c r="E426" s="12">
        <f t="shared" si="246"/>
        <v>11120.980005569972</v>
      </c>
      <c r="F426">
        <f t="shared" si="247"/>
        <v>11121</v>
      </c>
      <c r="G426">
        <f t="shared" si="237"/>
        <v>-2.7137999997648876E-2</v>
      </c>
      <c r="I426" s="10">
        <f>G426</f>
        <v>-2.7137999997648876E-2</v>
      </c>
      <c r="O426">
        <f ca="1">+C$11+C$12*F426</f>
        <v>-2.775644164148533E-2</v>
      </c>
      <c r="P426">
        <f t="shared" si="248"/>
        <v>-2.6514766339656964E-2</v>
      </c>
      <c r="Q426" s="2">
        <f t="shared" si="258"/>
        <v>24052.953000000001</v>
      </c>
      <c r="S426" s="21">
        <f t="shared" si="260"/>
        <v>0.1</v>
      </c>
      <c r="Z426">
        <f t="shared" si="249"/>
        <v>11121</v>
      </c>
      <c r="AA426" s="68">
        <f t="shared" si="250"/>
        <v>-1.6410960424915438E-2</v>
      </c>
      <c r="AB426" s="68">
        <f t="shared" si="263"/>
        <v>-3.7241805912390402E-2</v>
      </c>
      <c r="AC426" s="68">
        <f t="shared" si="264"/>
        <v>-1.0727039572733438E-2</v>
      </c>
      <c r="AD426" s="68"/>
      <c r="AE426" s="68">
        <f t="shared" si="265"/>
        <v>1.1506937799498918E-5</v>
      </c>
      <c r="AF426">
        <f t="shared" si="266"/>
        <v>-6.2323365799191177E-4</v>
      </c>
      <c r="AG426" s="92"/>
      <c r="AH426">
        <f t="shared" si="251"/>
        <v>1.0103805914741526E-2</v>
      </c>
      <c r="AI426">
        <f t="shared" si="252"/>
        <v>0.99956697030316699</v>
      </c>
      <c r="AJ426">
        <f t="shared" si="253"/>
        <v>0.45400633300785076</v>
      </c>
      <c r="AK426">
        <f t="shared" si="254"/>
        <v>5.7887918784086203E-4</v>
      </c>
      <c r="AL426">
        <f t="shared" si="255"/>
        <v>2.2130472926862401</v>
      </c>
      <c r="AM426">
        <f t="shared" si="256"/>
        <v>1.9968785446039228</v>
      </c>
      <c r="AN426" s="68">
        <f t="shared" si="262"/>
        <v>-4.0707170191037596</v>
      </c>
      <c r="AO426" s="68">
        <f t="shared" si="262"/>
        <v>-4.0707170191037596</v>
      </c>
      <c r="AP426" s="68">
        <f t="shared" si="262"/>
        <v>-4.0707170191037596</v>
      </c>
      <c r="AQ426" s="68">
        <f t="shared" si="262"/>
        <v>-4.0707170191037596</v>
      </c>
      <c r="AR426" s="68">
        <f t="shared" si="262"/>
        <v>-4.0707170191037125</v>
      </c>
      <c r="AS426" s="68">
        <f t="shared" si="262"/>
        <v>-4.0707170192121449</v>
      </c>
      <c r="AT426" s="68">
        <f t="shared" si="262"/>
        <v>-4.0707167686146333</v>
      </c>
      <c r="AU426" s="68">
        <f t="shared" si="257"/>
        <v>-4.0712961489207435</v>
      </c>
    </row>
    <row r="427" spans="1:48" ht="12.95" customHeight="1">
      <c r="A427" s="14" t="s">
        <v>2088</v>
      </c>
      <c r="B427" s="50"/>
      <c r="C427" s="49">
        <v>39079.593999999997</v>
      </c>
      <c r="D427" s="49"/>
      <c r="E427">
        <f t="shared" si="246"/>
        <v>11126.978039870975</v>
      </c>
      <c r="F427">
        <f t="shared" si="247"/>
        <v>11127</v>
      </c>
      <c r="G427">
        <f t="shared" si="237"/>
        <v>-2.9806000005919486E-2</v>
      </c>
      <c r="I427" s="10">
        <f t="shared" ref="I427:I435" si="267">$G427</f>
        <v>-2.9806000005919486E-2</v>
      </c>
      <c r="P427">
        <f t="shared" si="248"/>
        <v>-2.6477882061917937E-2</v>
      </c>
      <c r="Q427" s="2">
        <f t="shared" si="258"/>
        <v>24061.093999999997</v>
      </c>
      <c r="S427" s="21">
        <f t="shared" si="260"/>
        <v>0.1</v>
      </c>
      <c r="Z427">
        <f t="shared" si="249"/>
        <v>11127</v>
      </c>
      <c r="AA427" s="68">
        <f t="shared" si="250"/>
        <v>-1.6298089486946159E-2</v>
      </c>
      <c r="AB427" s="68">
        <f t="shared" si="263"/>
        <v>-3.9985792580891265E-2</v>
      </c>
      <c r="AC427" s="68">
        <f t="shared" si="264"/>
        <v>-1.3507910518973329E-2</v>
      </c>
      <c r="AD427" s="68"/>
      <c r="AE427" s="68">
        <f t="shared" si="265"/>
        <v>1.8246364658859028E-5</v>
      </c>
      <c r="AF427">
        <f t="shared" si="266"/>
        <v>-3.328117944001549E-3</v>
      </c>
      <c r="AG427" s="92"/>
      <c r="AH427">
        <f t="shared" si="251"/>
        <v>1.017979257497178E-2</v>
      </c>
      <c r="AI427">
        <f t="shared" si="252"/>
        <v>0.99956475712692761</v>
      </c>
      <c r="AJ427">
        <f t="shared" si="253"/>
        <v>0.45741436404759278</v>
      </c>
      <c r="AK427">
        <f t="shared" si="254"/>
        <v>5.7721700762731435E-4</v>
      </c>
      <c r="AL427">
        <f t="shared" si="255"/>
        <v>2.2168759940426424</v>
      </c>
      <c r="AM427">
        <f t="shared" si="256"/>
        <v>2.0064630651083881</v>
      </c>
      <c r="AN427" s="68">
        <f t="shared" si="262"/>
        <v>-4.0668866558461199</v>
      </c>
      <c r="AO427" s="68">
        <f t="shared" si="262"/>
        <v>-4.0668866558461199</v>
      </c>
      <c r="AP427" s="68">
        <f t="shared" si="262"/>
        <v>-4.0668866558461199</v>
      </c>
      <c r="AQ427" s="68">
        <f t="shared" si="262"/>
        <v>-4.0668866558461199</v>
      </c>
      <c r="AR427" s="68">
        <f t="shared" si="262"/>
        <v>-4.0668866558460719</v>
      </c>
      <c r="AS427" s="68">
        <f t="shared" si="262"/>
        <v>-4.0668866559553036</v>
      </c>
      <c r="AT427" s="68">
        <f t="shared" si="262"/>
        <v>-4.0668864047959854</v>
      </c>
      <c r="AU427" s="68">
        <f t="shared" si="257"/>
        <v>-4.0674641240418321</v>
      </c>
    </row>
    <row r="428" spans="1:48" ht="12.95" customHeight="1">
      <c r="A428" s="14" t="s">
        <v>2088</v>
      </c>
      <c r="B428" s="50"/>
      <c r="C428" s="49">
        <v>39079.597000000002</v>
      </c>
      <c r="D428" s="49"/>
      <c r="E428">
        <f t="shared" si="246"/>
        <v>11126.980250177194</v>
      </c>
      <c r="F428">
        <f t="shared" si="247"/>
        <v>11127</v>
      </c>
      <c r="G428">
        <f t="shared" si="237"/>
        <v>-2.6806000001670327E-2</v>
      </c>
      <c r="I428" s="10">
        <f t="shared" si="267"/>
        <v>-2.6806000001670327E-2</v>
      </c>
      <c r="P428">
        <f t="shared" si="248"/>
        <v>-2.6477882061917937E-2</v>
      </c>
      <c r="Q428" s="2">
        <f t="shared" si="258"/>
        <v>24061.097000000002</v>
      </c>
      <c r="S428" s="21">
        <f t="shared" si="260"/>
        <v>0.1</v>
      </c>
      <c r="Z428">
        <f t="shared" si="249"/>
        <v>11127</v>
      </c>
      <c r="AA428" s="68">
        <f t="shared" si="250"/>
        <v>-1.6298089486946159E-2</v>
      </c>
      <c r="AB428" s="68">
        <f t="shared" si="263"/>
        <v>-3.6985792576642106E-2</v>
      </c>
      <c r="AC428" s="68">
        <f t="shared" si="264"/>
        <v>-1.050791051472417E-2</v>
      </c>
      <c r="AD428" s="68"/>
      <c r="AE428" s="68">
        <f t="shared" si="265"/>
        <v>1.1041618338545075E-5</v>
      </c>
      <c r="AF428">
        <f t="shared" si="266"/>
        <v>-3.2811793975238979E-4</v>
      </c>
      <c r="AG428" s="92"/>
      <c r="AH428">
        <f t="shared" si="251"/>
        <v>1.017979257497178E-2</v>
      </c>
      <c r="AI428">
        <f t="shared" si="252"/>
        <v>0.99956475712692761</v>
      </c>
      <c r="AJ428">
        <f t="shared" si="253"/>
        <v>0.45741436404759278</v>
      </c>
      <c r="AK428">
        <f t="shared" si="254"/>
        <v>5.7721700762731435E-4</v>
      </c>
      <c r="AL428">
        <f t="shared" si="255"/>
        <v>2.2168759940426424</v>
      </c>
      <c r="AM428">
        <f t="shared" si="256"/>
        <v>2.0064630651083881</v>
      </c>
      <c r="AN428" s="68">
        <f t="shared" si="262"/>
        <v>-4.0668866558461199</v>
      </c>
      <c r="AO428" s="68">
        <f t="shared" si="262"/>
        <v>-4.0668866558461199</v>
      </c>
      <c r="AP428" s="68">
        <f t="shared" si="262"/>
        <v>-4.0668866558461199</v>
      </c>
      <c r="AQ428" s="68">
        <f t="shared" si="262"/>
        <v>-4.0668866558461199</v>
      </c>
      <c r="AR428" s="68">
        <f t="shared" si="262"/>
        <v>-4.0668866558460719</v>
      </c>
      <c r="AS428" s="68">
        <f t="shared" si="262"/>
        <v>-4.0668866559553036</v>
      </c>
      <c r="AT428" s="68">
        <f t="shared" si="262"/>
        <v>-4.0668864047959854</v>
      </c>
      <c r="AU428" s="68">
        <f t="shared" si="257"/>
        <v>-4.0674641240418321</v>
      </c>
    </row>
    <row r="429" spans="1:48" ht="12.95" customHeight="1">
      <c r="A429" s="14" t="s">
        <v>2088</v>
      </c>
      <c r="B429" s="50"/>
      <c r="C429" s="49">
        <v>39083.667999999998</v>
      </c>
      <c r="D429" s="49"/>
      <c r="E429">
        <f t="shared" si="246"/>
        <v>11129.979635712063</v>
      </c>
      <c r="F429">
        <f t="shared" si="247"/>
        <v>11130</v>
      </c>
      <c r="G429">
        <f t="shared" si="237"/>
        <v>-2.76400000002468E-2</v>
      </c>
      <c r="I429" s="10">
        <f t="shared" si="267"/>
        <v>-2.76400000002468E-2</v>
      </c>
      <c r="P429">
        <f t="shared" si="248"/>
        <v>-2.6459420484579957E-2</v>
      </c>
      <c r="Q429" s="2">
        <f t="shared" si="258"/>
        <v>24065.167999999998</v>
      </c>
      <c r="S429" s="21">
        <f t="shared" si="260"/>
        <v>0.1</v>
      </c>
      <c r="Z429">
        <f t="shared" si="249"/>
        <v>11130</v>
      </c>
      <c r="AA429" s="68">
        <f t="shared" si="250"/>
        <v>-1.62416905807466E-2</v>
      </c>
      <c r="AB429" s="68">
        <f t="shared" si="263"/>
        <v>-3.7857729904080158E-2</v>
      </c>
      <c r="AC429" s="68">
        <f t="shared" si="264"/>
        <v>-1.1398309419500203E-2</v>
      </c>
      <c r="AD429" s="68"/>
      <c r="AE429" s="68">
        <f t="shared" si="265"/>
        <v>1.29921457622667E-5</v>
      </c>
      <c r="AF429">
        <f t="shared" si="266"/>
        <v>-1.1805795156668436E-3</v>
      </c>
      <c r="AG429" s="92"/>
      <c r="AH429">
        <f t="shared" si="251"/>
        <v>1.0217729903833359E-2</v>
      </c>
      <c r="AI429">
        <f t="shared" si="252"/>
        <v>0.99956365293301896</v>
      </c>
      <c r="AJ429">
        <f t="shared" si="253"/>
        <v>0.45911586259020309</v>
      </c>
      <c r="AK429">
        <f t="shared" si="254"/>
        <v>5.7638274574420929E-4</v>
      </c>
      <c r="AL429">
        <f t="shared" si="255"/>
        <v>2.2187903383690037</v>
      </c>
      <c r="AM429">
        <f t="shared" si="256"/>
        <v>2.0112829692158285</v>
      </c>
      <c r="AN429" s="68">
        <f t="shared" si="262"/>
        <v>-4.0649714773946011</v>
      </c>
      <c r="AO429" s="68">
        <f t="shared" si="262"/>
        <v>-4.0649714773946011</v>
      </c>
      <c r="AP429" s="68">
        <f t="shared" si="262"/>
        <v>-4.0649714773946011</v>
      </c>
      <c r="AQ429" s="68">
        <f t="shared" si="262"/>
        <v>-4.0649714773946011</v>
      </c>
      <c r="AR429" s="68">
        <f t="shared" si="262"/>
        <v>-4.0649714773945531</v>
      </c>
      <c r="AS429" s="68">
        <f t="shared" si="262"/>
        <v>-4.0649714775041819</v>
      </c>
      <c r="AT429" s="68">
        <f t="shared" si="262"/>
        <v>-4.0649712260694884</v>
      </c>
      <c r="AU429" s="68">
        <f t="shared" si="257"/>
        <v>-4.0655481116023768</v>
      </c>
    </row>
    <row r="430" spans="1:48" ht="12.95" customHeight="1">
      <c r="A430" s="14" t="s">
        <v>2088</v>
      </c>
      <c r="B430" s="50"/>
      <c r="C430" s="49">
        <v>39091.811000000002</v>
      </c>
      <c r="D430" s="49"/>
      <c r="E430">
        <f t="shared" si="246"/>
        <v>11135.979143550549</v>
      </c>
      <c r="F430">
        <f t="shared" si="247"/>
        <v>11136</v>
      </c>
      <c r="G430">
        <f t="shared" si="237"/>
        <v>-2.8308000000833999E-2</v>
      </c>
      <c r="I430" s="10">
        <f t="shared" si="267"/>
        <v>-2.8308000000833999E-2</v>
      </c>
      <c r="P430">
        <f t="shared" si="248"/>
        <v>-2.6422458452967076E-2</v>
      </c>
      <c r="Q430" s="2">
        <f t="shared" si="258"/>
        <v>24073.311000000002</v>
      </c>
      <c r="S430" s="21">
        <f t="shared" si="260"/>
        <v>0.1</v>
      </c>
      <c r="Z430">
        <f t="shared" si="249"/>
        <v>11136</v>
      </c>
      <c r="AA430" s="68">
        <f t="shared" si="250"/>
        <v>-1.6128966588746775E-2</v>
      </c>
      <c r="AB430" s="68">
        <f t="shared" si="263"/>
        <v>-3.8601491865054301E-2</v>
      </c>
      <c r="AC430" s="68">
        <f t="shared" si="264"/>
        <v>-1.2179033412087226E-2</v>
      </c>
      <c r="AD430" s="68"/>
      <c r="AE430" s="68">
        <f t="shared" si="265"/>
        <v>1.4832885485273697E-5</v>
      </c>
      <c r="AF430">
        <f t="shared" si="266"/>
        <v>-1.885541547866923E-3</v>
      </c>
      <c r="AG430" s="92"/>
      <c r="AH430">
        <f t="shared" si="251"/>
        <v>1.0293491864220303E-2</v>
      </c>
      <c r="AI430">
        <f t="shared" si="252"/>
        <v>0.99956144935378621</v>
      </c>
      <c r="AJ430">
        <f t="shared" si="253"/>
        <v>0.46251379462631043</v>
      </c>
      <c r="AK430">
        <f t="shared" si="254"/>
        <v>5.747078937686686E-4</v>
      </c>
      <c r="AL430">
        <f t="shared" si="255"/>
        <v>2.2226190143487052</v>
      </c>
      <c r="AM430">
        <f t="shared" si="256"/>
        <v>2.0209786433966999</v>
      </c>
      <c r="AN430" s="68">
        <f t="shared" si="262"/>
        <v>-4.0611411268308402</v>
      </c>
      <c r="AO430" s="68">
        <f t="shared" si="262"/>
        <v>-4.0611411268308402</v>
      </c>
      <c r="AP430" s="68">
        <f t="shared" si="262"/>
        <v>-4.0611411268308402</v>
      </c>
      <c r="AQ430" s="68">
        <f t="shared" si="262"/>
        <v>-4.0611411268308402</v>
      </c>
      <c r="AR430" s="68">
        <f t="shared" si="262"/>
        <v>-4.0611411268307913</v>
      </c>
      <c r="AS430" s="68">
        <f t="shared" si="262"/>
        <v>-4.0611411269412123</v>
      </c>
      <c r="AT430" s="68">
        <f t="shared" si="262"/>
        <v>-4.061140874966843</v>
      </c>
      <c r="AU430" s="68">
        <f t="shared" si="257"/>
        <v>-4.0617160867234654</v>
      </c>
    </row>
    <row r="431" spans="1:48" ht="12.95" customHeight="1">
      <c r="A431" s="14" t="s">
        <v>2088</v>
      </c>
      <c r="B431" s="50"/>
      <c r="C431" s="49">
        <v>39102.667999999998</v>
      </c>
      <c r="D431" s="49"/>
      <c r="E431">
        <f t="shared" si="246"/>
        <v>11143.97824174561</v>
      </c>
      <c r="F431">
        <f t="shared" si="247"/>
        <v>11144</v>
      </c>
      <c r="G431">
        <f t="shared" si="237"/>
        <v>-2.9532000000472181E-2</v>
      </c>
      <c r="I431" s="10">
        <f t="shared" si="267"/>
        <v>-2.9532000000472181E-2</v>
      </c>
      <c r="P431">
        <f t="shared" si="248"/>
        <v>-2.6373095110502925E-2</v>
      </c>
      <c r="Q431" s="2">
        <f t="shared" si="258"/>
        <v>24084.167999999998</v>
      </c>
      <c r="S431" s="21">
        <f t="shared" si="260"/>
        <v>0.1</v>
      </c>
      <c r="Z431">
        <f t="shared" si="249"/>
        <v>11144</v>
      </c>
      <c r="AA431" s="68">
        <f t="shared" si="250"/>
        <v>-1.5978822671879261E-2</v>
      </c>
      <c r="AB431" s="68">
        <f t="shared" si="263"/>
        <v>-3.9926272439095842E-2</v>
      </c>
      <c r="AC431" s="68">
        <f t="shared" si="264"/>
        <v>-1.355317732859292E-2</v>
      </c>
      <c r="AD431" s="68"/>
      <c r="AE431" s="68">
        <f t="shared" si="265"/>
        <v>1.8368861570028511E-5</v>
      </c>
      <c r="AF431">
        <f t="shared" si="266"/>
        <v>-3.1589048899692551E-3</v>
      </c>
      <c r="AG431" s="92"/>
      <c r="AH431">
        <f t="shared" si="251"/>
        <v>1.0394272438623665E-2</v>
      </c>
      <c r="AI431">
        <f t="shared" si="252"/>
        <v>0.99955852126876299</v>
      </c>
      <c r="AJ431">
        <f t="shared" si="253"/>
        <v>0.46703379243676241</v>
      </c>
      <c r="AK431">
        <f t="shared" si="254"/>
        <v>5.7246166886524143E-4</v>
      </c>
      <c r="AL431">
        <f t="shared" si="255"/>
        <v>2.2277238894425957</v>
      </c>
      <c r="AM431">
        <f t="shared" si="256"/>
        <v>2.0340234601720142</v>
      </c>
      <c r="AN431" s="68">
        <f t="shared" ref="AN431:AT440" si="268">$AU431+$AB$7*SIN(AO431)</f>
        <v>-4.0560340058577653</v>
      </c>
      <c r="AO431" s="68">
        <f t="shared" si="268"/>
        <v>-4.0560340058577653</v>
      </c>
      <c r="AP431" s="68">
        <f t="shared" si="268"/>
        <v>-4.0560340058577653</v>
      </c>
      <c r="AQ431" s="68">
        <f t="shared" si="268"/>
        <v>-4.0560340058577653</v>
      </c>
      <c r="AR431" s="68">
        <f t="shared" si="268"/>
        <v>-4.0560340058577156</v>
      </c>
      <c r="AS431" s="68">
        <f t="shared" si="268"/>
        <v>-4.056034005969182</v>
      </c>
      <c r="AT431" s="68">
        <f t="shared" si="268"/>
        <v>-4.056033753298264</v>
      </c>
      <c r="AU431" s="68">
        <f t="shared" si="257"/>
        <v>-4.0566067202182508</v>
      </c>
    </row>
    <row r="432" spans="1:48" ht="12.95" customHeight="1">
      <c r="A432" s="14" t="s">
        <v>2088</v>
      </c>
      <c r="B432" s="50"/>
      <c r="C432" s="49">
        <v>39117.597999999998</v>
      </c>
      <c r="D432" s="49"/>
      <c r="E432">
        <f t="shared" si="246"/>
        <v>11154.978199013023</v>
      </c>
      <c r="F432">
        <f t="shared" si="247"/>
        <v>11155</v>
      </c>
      <c r="G432">
        <f t="shared" si="237"/>
        <v>-2.9590000005555339E-2</v>
      </c>
      <c r="I432" s="10">
        <f t="shared" si="267"/>
        <v>-2.9590000005555339E-2</v>
      </c>
      <c r="P432">
        <f t="shared" si="248"/>
        <v>-2.6305070046469911E-2</v>
      </c>
      <c r="Q432" s="2">
        <f t="shared" si="258"/>
        <v>24099.097999999998</v>
      </c>
      <c r="S432" s="21">
        <f t="shared" si="260"/>
        <v>0.1</v>
      </c>
      <c r="Z432">
        <f t="shared" si="249"/>
        <v>11155</v>
      </c>
      <c r="AA432" s="68">
        <f t="shared" si="250"/>
        <v>-1.5772668003456621E-2</v>
      </c>
      <c r="AB432" s="68">
        <f t="shared" si="263"/>
        <v>-4.012240204856863E-2</v>
      </c>
      <c r="AC432" s="68">
        <f t="shared" si="264"/>
        <v>-1.3817332002098719E-2</v>
      </c>
      <c r="AD432" s="68"/>
      <c r="AE432" s="68">
        <f t="shared" si="265"/>
        <v>1.9091866365622141E-5</v>
      </c>
      <c r="AF432">
        <f t="shared" si="266"/>
        <v>-3.2849299590854281E-3</v>
      </c>
      <c r="AG432" s="92"/>
      <c r="AH432">
        <f t="shared" si="251"/>
        <v>1.0532402043013291E-2</v>
      </c>
      <c r="AI432">
        <f t="shared" si="252"/>
        <v>0.99955451398029571</v>
      </c>
      <c r="AJ432">
        <f t="shared" si="253"/>
        <v>0.47322884996058096</v>
      </c>
      <c r="AK432">
        <f t="shared" si="254"/>
        <v>5.6934878475552598E-4</v>
      </c>
      <c r="AL432">
        <f t="shared" si="255"/>
        <v>2.2347430439823883</v>
      </c>
      <c r="AM432">
        <f t="shared" si="256"/>
        <v>2.0521827468028553</v>
      </c>
      <c r="AN432" s="68">
        <f t="shared" si="268"/>
        <v>-4.0490117388877005</v>
      </c>
      <c r="AO432" s="68">
        <f t="shared" si="268"/>
        <v>-4.0490117388877005</v>
      </c>
      <c r="AP432" s="68">
        <f t="shared" si="268"/>
        <v>-4.0490117388877005</v>
      </c>
      <c r="AQ432" s="68">
        <f t="shared" si="268"/>
        <v>-4.0490117388877005</v>
      </c>
      <c r="AR432" s="68">
        <f t="shared" si="268"/>
        <v>-4.0490117388876499</v>
      </c>
      <c r="AS432" s="68">
        <f t="shared" si="268"/>
        <v>-4.0490117390005365</v>
      </c>
      <c r="AT432" s="68">
        <f t="shared" si="268"/>
        <v>-4.0490114854149404</v>
      </c>
      <c r="AU432" s="68">
        <f t="shared" si="257"/>
        <v>-4.0495813412735799</v>
      </c>
    </row>
    <row r="433" spans="1:47" ht="12.95" customHeight="1">
      <c r="A433" s="14" t="s">
        <v>2088</v>
      </c>
      <c r="B433" s="50"/>
      <c r="C433" s="49">
        <v>39136.6</v>
      </c>
      <c r="D433" s="49"/>
      <c r="E433">
        <f t="shared" si="246"/>
        <v>11168.978278584047</v>
      </c>
      <c r="F433">
        <f t="shared" si="247"/>
        <v>11169</v>
      </c>
      <c r="G433">
        <f t="shared" si="237"/>
        <v>-2.9482000005373266E-2</v>
      </c>
      <c r="I433" s="10">
        <f t="shared" si="267"/>
        <v>-2.9482000005373266E-2</v>
      </c>
      <c r="P433">
        <f t="shared" si="248"/>
        <v>-2.6218240712099272E-2</v>
      </c>
      <c r="Q433" s="2">
        <f t="shared" si="258"/>
        <v>24118.1</v>
      </c>
      <c r="S433" s="21">
        <f t="shared" si="260"/>
        <v>0.1</v>
      </c>
      <c r="Z433">
        <f t="shared" si="249"/>
        <v>11169</v>
      </c>
      <c r="AA433" s="68">
        <f t="shared" si="250"/>
        <v>-1.5510790201133445E-2</v>
      </c>
      <c r="AB433" s="68">
        <f t="shared" si="263"/>
        <v>-4.0189450516339091E-2</v>
      </c>
      <c r="AC433" s="68">
        <f t="shared" si="264"/>
        <v>-1.3971209804239821E-2</v>
      </c>
      <c r="AD433" s="68"/>
      <c r="AE433" s="68">
        <f t="shared" si="265"/>
        <v>1.951947033940869E-5</v>
      </c>
      <c r="AF433">
        <f t="shared" si="266"/>
        <v>-3.2637592932739934E-3</v>
      </c>
      <c r="AG433" s="92"/>
      <c r="AH433">
        <f t="shared" si="251"/>
        <v>1.0707450510965827E-2</v>
      </c>
      <c r="AI433">
        <f t="shared" si="252"/>
        <v>0.9995494456101679</v>
      </c>
      <c r="AJ433">
        <f t="shared" si="253"/>
        <v>0.48107963716993329</v>
      </c>
      <c r="AK433">
        <f t="shared" si="254"/>
        <v>5.6534641969118663E-4</v>
      </c>
      <c r="AL433">
        <f t="shared" si="255"/>
        <v>2.2436764322630296</v>
      </c>
      <c r="AM433">
        <f t="shared" si="256"/>
        <v>2.075676226546566</v>
      </c>
      <c r="AN433" s="68">
        <f t="shared" si="268"/>
        <v>-4.0400743487834312</v>
      </c>
      <c r="AO433" s="68">
        <f t="shared" si="268"/>
        <v>-4.0400743487834312</v>
      </c>
      <c r="AP433" s="68">
        <f t="shared" si="268"/>
        <v>-4.0400743487834312</v>
      </c>
      <c r="AQ433" s="68">
        <f t="shared" si="268"/>
        <v>-4.0400743487834312</v>
      </c>
      <c r="AR433" s="68">
        <f t="shared" si="268"/>
        <v>-4.0400743487833797</v>
      </c>
      <c r="AS433" s="68">
        <f t="shared" si="268"/>
        <v>-4.0400743488980435</v>
      </c>
      <c r="AT433" s="68">
        <f t="shared" si="268"/>
        <v>-4.0400740942207092</v>
      </c>
      <c r="AU433" s="68">
        <f t="shared" si="257"/>
        <v>-4.0406399498894539</v>
      </c>
    </row>
    <row r="434" spans="1:47" ht="12.95" customHeight="1">
      <c r="A434" s="14" t="s">
        <v>2088</v>
      </c>
      <c r="B434" s="50"/>
      <c r="C434" s="49">
        <v>39140.671999999999</v>
      </c>
      <c r="D434" s="49"/>
      <c r="E434">
        <f t="shared" si="246"/>
        <v>11171.978400887658</v>
      </c>
      <c r="F434">
        <f t="shared" si="247"/>
        <v>11172</v>
      </c>
      <c r="G434">
        <f t="shared" si="237"/>
        <v>-2.9316000000108033E-2</v>
      </c>
      <c r="I434" s="10">
        <f t="shared" si="267"/>
        <v>-2.9316000000108033E-2</v>
      </c>
      <c r="P434">
        <f t="shared" si="248"/>
        <v>-2.6199597709055611E-2</v>
      </c>
      <c r="Q434" s="2">
        <f t="shared" si="258"/>
        <v>24122.171999999999</v>
      </c>
      <c r="S434" s="21">
        <f t="shared" si="260"/>
        <v>0.1</v>
      </c>
      <c r="Z434">
        <f t="shared" si="249"/>
        <v>11172</v>
      </c>
      <c r="AA434" s="68">
        <f t="shared" si="250"/>
        <v>-1.5454747724554352E-2</v>
      </c>
      <c r="AB434" s="68">
        <f t="shared" si="263"/>
        <v>-4.0060849984609292E-2</v>
      </c>
      <c r="AC434" s="68">
        <f t="shared" si="264"/>
        <v>-1.3861252275553682E-2</v>
      </c>
      <c r="AD434" s="68"/>
      <c r="AE434" s="68">
        <f t="shared" si="265"/>
        <v>1.9213431464654214E-5</v>
      </c>
      <c r="AF434">
        <f t="shared" si="266"/>
        <v>-3.1164022910524225E-3</v>
      </c>
      <c r="AG434" s="92"/>
      <c r="AH434">
        <f t="shared" si="251"/>
        <v>1.0744849984501259E-2</v>
      </c>
      <c r="AI434">
        <f t="shared" si="252"/>
        <v>0.99954836420177551</v>
      </c>
      <c r="AJ434">
        <f t="shared" si="253"/>
        <v>0.4827569647571725</v>
      </c>
      <c r="AK434">
        <f t="shared" si="254"/>
        <v>5.6448289452979707E-4</v>
      </c>
      <c r="AL434">
        <f t="shared" si="255"/>
        <v>2.2455907179848715</v>
      </c>
      <c r="AM434">
        <f t="shared" si="256"/>
        <v>2.0807672701703317</v>
      </c>
      <c r="AN434" s="68">
        <f t="shared" si="268"/>
        <v>-4.038159199647164</v>
      </c>
      <c r="AO434" s="68">
        <f t="shared" si="268"/>
        <v>-4.038159199647164</v>
      </c>
      <c r="AP434" s="68">
        <f t="shared" si="268"/>
        <v>-4.038159199647164</v>
      </c>
      <c r="AQ434" s="68">
        <f t="shared" si="268"/>
        <v>-4.038159199647164</v>
      </c>
      <c r="AR434" s="68">
        <f t="shared" si="268"/>
        <v>-4.0381591996471125</v>
      </c>
      <c r="AS434" s="68">
        <f t="shared" si="268"/>
        <v>-4.0381591997621538</v>
      </c>
      <c r="AT434" s="68">
        <f t="shared" si="268"/>
        <v>-4.038158944861455</v>
      </c>
      <c r="AU434" s="68">
        <f t="shared" si="257"/>
        <v>-4.0387239374499986</v>
      </c>
    </row>
    <row r="435" spans="1:47" ht="12.95" customHeight="1">
      <c r="A435" s="14" t="s">
        <v>2088</v>
      </c>
      <c r="B435" s="50"/>
      <c r="C435" s="49">
        <v>39155.603000000003</v>
      </c>
      <c r="D435" s="49"/>
      <c r="E435">
        <f t="shared" si="246"/>
        <v>11182.979094923812</v>
      </c>
      <c r="F435">
        <f t="shared" si="247"/>
        <v>11183</v>
      </c>
      <c r="G435">
        <f t="shared" si="237"/>
        <v>-2.8374000001349486E-2</v>
      </c>
      <c r="I435" s="10">
        <f t="shared" si="267"/>
        <v>-2.8374000001349486E-2</v>
      </c>
      <c r="P435">
        <f t="shared" si="248"/>
        <v>-2.6131129159964225E-2</v>
      </c>
      <c r="Q435" s="2">
        <f t="shared" si="258"/>
        <v>24137.103000000003</v>
      </c>
      <c r="S435" s="21">
        <f t="shared" si="260"/>
        <v>0.1</v>
      </c>
      <c r="Z435">
        <f t="shared" si="249"/>
        <v>11183</v>
      </c>
      <c r="AA435" s="68">
        <f t="shared" si="250"/>
        <v>-1.5249486331710372E-2</v>
      </c>
      <c r="AB435" s="68">
        <f t="shared" si="263"/>
        <v>-3.9255642829603338E-2</v>
      </c>
      <c r="AC435" s="68">
        <f t="shared" si="264"/>
        <v>-1.3124513669639114E-2</v>
      </c>
      <c r="AD435" s="68"/>
      <c r="AE435" s="68">
        <f t="shared" si="265"/>
        <v>1.7225285906454397E-5</v>
      </c>
      <c r="AF435">
        <f t="shared" si="266"/>
        <v>-2.242870841385261E-3</v>
      </c>
      <c r="AG435" s="92"/>
      <c r="AH435">
        <f t="shared" si="251"/>
        <v>1.0881642828253853E-2</v>
      </c>
      <c r="AI435">
        <f t="shared" si="252"/>
        <v>0.99954441324715715</v>
      </c>
      <c r="AJ435">
        <f t="shared" si="253"/>
        <v>0.48889195311862416</v>
      </c>
      <c r="AK435">
        <f t="shared" si="254"/>
        <v>5.6129897834284869E-4</v>
      </c>
      <c r="AL435">
        <f t="shared" si="255"/>
        <v>2.2526097302690848</v>
      </c>
      <c r="AM435">
        <f t="shared" si="256"/>
        <v>2.0996091772807697</v>
      </c>
      <c r="AN435" s="68">
        <f t="shared" si="268"/>
        <v>-4.0311370038367889</v>
      </c>
      <c r="AO435" s="68">
        <f t="shared" si="268"/>
        <v>-4.0311370038367889</v>
      </c>
      <c r="AP435" s="68">
        <f t="shared" si="268"/>
        <v>-4.0311370038367889</v>
      </c>
      <c r="AQ435" s="68">
        <f t="shared" si="268"/>
        <v>-4.0311370038367889</v>
      </c>
      <c r="AR435" s="68">
        <f t="shared" si="268"/>
        <v>-4.0311370038367356</v>
      </c>
      <c r="AS435" s="68">
        <f t="shared" si="268"/>
        <v>-4.0311370039531429</v>
      </c>
      <c r="AT435" s="68">
        <f t="shared" si="268"/>
        <v>-4.0311367482654781</v>
      </c>
      <c r="AU435" s="68">
        <f t="shared" si="257"/>
        <v>-4.0316985585053278</v>
      </c>
    </row>
    <row r="436" spans="1:47" ht="12.95" customHeight="1">
      <c r="A436" s="95" t="s">
        <v>3344</v>
      </c>
      <c r="B436" s="29" t="s">
        <v>2053</v>
      </c>
      <c r="C436" s="95">
        <v>39322.540999999997</v>
      </c>
      <c r="D436" s="95" t="s">
        <v>2084</v>
      </c>
      <c r="E436" s="12">
        <f t="shared" si="246"/>
        <v>11305.973794609503</v>
      </c>
      <c r="F436">
        <f t="shared" si="247"/>
        <v>11306</v>
      </c>
      <c r="G436">
        <f t="shared" ref="G436:G499" si="269">+C436-(C$7+F436*C$8)</f>
        <v>-3.5568000006605871E-2</v>
      </c>
      <c r="I436" s="10">
        <f>G436</f>
        <v>-3.5568000006605871E-2</v>
      </c>
      <c r="O436">
        <f ca="1">+C$11+C$12*F436</f>
        <v>-2.6484750011645922E-2</v>
      </c>
      <c r="P436">
        <f t="shared" si="248"/>
        <v>-2.535366018776751E-2</v>
      </c>
      <c r="Q436" s="2">
        <f t="shared" si="258"/>
        <v>24304.040999999997</v>
      </c>
      <c r="S436" s="21">
        <f t="shared" si="260"/>
        <v>0.1</v>
      </c>
      <c r="Z436">
        <f t="shared" si="249"/>
        <v>11306</v>
      </c>
      <c r="AA436" s="68">
        <f t="shared" si="250"/>
        <v>-1.2980542918199197E-2</v>
      </c>
      <c r="AB436" s="68">
        <f t="shared" si="263"/>
        <v>-4.7941117276174186E-2</v>
      </c>
      <c r="AC436" s="68">
        <f t="shared" si="264"/>
        <v>-2.2587457088406676E-2</v>
      </c>
      <c r="AD436" s="68"/>
      <c r="AE436" s="68">
        <f t="shared" si="265"/>
        <v>5.1019321772061301E-5</v>
      </c>
      <c r="AF436">
        <f t="shared" si="266"/>
        <v>-1.0214339818838361E-2</v>
      </c>
      <c r="AG436" s="92"/>
      <c r="AH436">
        <f t="shared" si="251"/>
        <v>1.2373117269568313E-2</v>
      </c>
      <c r="AI436">
        <f t="shared" si="252"/>
        <v>0.99950180914140285</v>
      </c>
      <c r="AJ436">
        <f t="shared" si="253"/>
        <v>0.55577983609613102</v>
      </c>
      <c r="AK436">
        <f t="shared" si="254"/>
        <v>5.2385274731052975E-4</v>
      </c>
      <c r="AL436">
        <f t="shared" si="255"/>
        <v>2.3310913557366635</v>
      </c>
      <c r="AM436">
        <f t="shared" si="256"/>
        <v>2.3310225977634893</v>
      </c>
      <c r="AN436" s="68">
        <f t="shared" si="268"/>
        <v>-3.9526179347685599</v>
      </c>
      <c r="AO436" s="68">
        <f t="shared" si="268"/>
        <v>-3.9526179347685599</v>
      </c>
      <c r="AP436" s="68">
        <f t="shared" si="268"/>
        <v>-3.9526179347685599</v>
      </c>
      <c r="AQ436" s="68">
        <f t="shared" si="268"/>
        <v>-3.9526179347685599</v>
      </c>
      <c r="AR436" s="68">
        <f t="shared" si="268"/>
        <v>-3.9526179347684955</v>
      </c>
      <c r="AS436" s="68">
        <f t="shared" si="268"/>
        <v>-3.9526179348984627</v>
      </c>
      <c r="AT436" s="68">
        <f t="shared" si="268"/>
        <v>-3.9526176738757939</v>
      </c>
      <c r="AU436" s="68">
        <f t="shared" si="257"/>
        <v>-3.9531420484876474</v>
      </c>
    </row>
    <row r="437" spans="1:47" ht="12.95" customHeight="1">
      <c r="A437" s="95" t="s">
        <v>3344</v>
      </c>
      <c r="B437" s="29" t="s">
        <v>2053</v>
      </c>
      <c r="C437" s="95">
        <v>39322.540999999997</v>
      </c>
      <c r="D437" s="95" t="s">
        <v>2084</v>
      </c>
      <c r="E437" s="12">
        <f t="shared" si="246"/>
        <v>11305.973794609503</v>
      </c>
      <c r="F437">
        <f t="shared" si="247"/>
        <v>11306</v>
      </c>
      <c r="G437">
        <f t="shared" si="269"/>
        <v>-3.5568000006605871E-2</v>
      </c>
      <c r="I437" s="10">
        <f>G437</f>
        <v>-3.5568000006605871E-2</v>
      </c>
      <c r="O437">
        <f ca="1">+C$11+C$12*F437</f>
        <v>-2.6484750011645922E-2</v>
      </c>
      <c r="P437">
        <f t="shared" si="248"/>
        <v>-2.535366018776751E-2</v>
      </c>
      <c r="Q437" s="2">
        <f t="shared" si="258"/>
        <v>24304.040999999997</v>
      </c>
      <c r="S437" s="21">
        <f t="shared" si="260"/>
        <v>0.1</v>
      </c>
      <c r="Z437">
        <f t="shared" si="249"/>
        <v>11306</v>
      </c>
      <c r="AA437" s="68">
        <f t="shared" si="250"/>
        <v>-1.2980542918199197E-2</v>
      </c>
      <c r="AB437" s="68">
        <f t="shared" si="263"/>
        <v>-4.7941117276174186E-2</v>
      </c>
      <c r="AC437" s="68">
        <f t="shared" si="264"/>
        <v>-2.2587457088406676E-2</v>
      </c>
      <c r="AD437" s="68"/>
      <c r="AE437" s="68">
        <f t="shared" si="265"/>
        <v>5.1019321772061301E-5</v>
      </c>
      <c r="AF437">
        <f t="shared" si="266"/>
        <v>-1.0214339818838361E-2</v>
      </c>
      <c r="AG437" s="92"/>
      <c r="AH437">
        <f t="shared" si="251"/>
        <v>1.2373117269568313E-2</v>
      </c>
      <c r="AI437">
        <f t="shared" si="252"/>
        <v>0.99950180914140285</v>
      </c>
      <c r="AJ437">
        <f t="shared" si="253"/>
        <v>0.55577983609613102</v>
      </c>
      <c r="AK437">
        <f t="shared" si="254"/>
        <v>5.2385274731052975E-4</v>
      </c>
      <c r="AL437">
        <f t="shared" si="255"/>
        <v>2.3310913557366635</v>
      </c>
      <c r="AM437">
        <f t="shared" si="256"/>
        <v>2.3310225977634893</v>
      </c>
      <c r="AN437" s="68">
        <f t="shared" si="268"/>
        <v>-3.9526179347685599</v>
      </c>
      <c r="AO437" s="68">
        <f t="shared" si="268"/>
        <v>-3.9526179347685599</v>
      </c>
      <c r="AP437" s="68">
        <f t="shared" si="268"/>
        <v>-3.9526179347685599</v>
      </c>
      <c r="AQ437" s="68">
        <f t="shared" si="268"/>
        <v>-3.9526179347685599</v>
      </c>
      <c r="AR437" s="68">
        <f t="shared" si="268"/>
        <v>-3.9526179347684955</v>
      </c>
      <c r="AS437" s="68">
        <f t="shared" si="268"/>
        <v>-3.9526179348984627</v>
      </c>
      <c r="AT437" s="68">
        <f t="shared" si="268"/>
        <v>-3.9526176738757939</v>
      </c>
      <c r="AU437" s="68">
        <f t="shared" si="257"/>
        <v>-3.9531420484876474</v>
      </c>
    </row>
    <row r="438" spans="1:47" ht="12.95" customHeight="1">
      <c r="A438" s="95" t="s">
        <v>3344</v>
      </c>
      <c r="B438" s="29" t="s">
        <v>2053</v>
      </c>
      <c r="C438" s="95">
        <v>39322.542000000001</v>
      </c>
      <c r="D438" s="95" t="s">
        <v>2084</v>
      </c>
      <c r="E438" s="12">
        <f t="shared" si="246"/>
        <v>11305.974531378244</v>
      </c>
      <c r="F438">
        <f t="shared" si="247"/>
        <v>11306</v>
      </c>
      <c r="G438">
        <f t="shared" si="269"/>
        <v>-3.4568000002764165E-2</v>
      </c>
      <c r="I438" s="10">
        <f>G438</f>
        <v>-3.4568000002764165E-2</v>
      </c>
      <c r="O438">
        <f ca="1">+C$11+C$12*F438</f>
        <v>-2.6484750011645922E-2</v>
      </c>
      <c r="P438">
        <f t="shared" si="248"/>
        <v>-2.535366018776751E-2</v>
      </c>
      <c r="Q438" s="2">
        <f t="shared" si="258"/>
        <v>24304.042000000001</v>
      </c>
      <c r="S438" s="21">
        <f t="shared" si="260"/>
        <v>0.1</v>
      </c>
      <c r="Z438">
        <f t="shared" si="249"/>
        <v>11306</v>
      </c>
      <c r="AA438" s="68">
        <f t="shared" si="250"/>
        <v>-1.2980542918199197E-2</v>
      </c>
      <c r="AB438" s="68">
        <f t="shared" si="263"/>
        <v>-4.694111727233248E-2</v>
      </c>
      <c r="AC438" s="68">
        <f t="shared" si="264"/>
        <v>-2.158745708456497E-2</v>
      </c>
      <c r="AD438" s="68"/>
      <c r="AE438" s="68">
        <f t="shared" si="265"/>
        <v>4.6601830337793433E-5</v>
      </c>
      <c r="AF438">
        <f t="shared" si="266"/>
        <v>-9.2143398149966554E-3</v>
      </c>
      <c r="AG438" s="92"/>
      <c r="AH438">
        <f t="shared" si="251"/>
        <v>1.2373117269568313E-2</v>
      </c>
      <c r="AI438">
        <f t="shared" si="252"/>
        <v>0.99950180914140285</v>
      </c>
      <c r="AJ438">
        <f t="shared" si="253"/>
        <v>0.55577983609613102</v>
      </c>
      <c r="AK438">
        <f t="shared" si="254"/>
        <v>5.2385274731052975E-4</v>
      </c>
      <c r="AL438">
        <f t="shared" si="255"/>
        <v>2.3310913557366635</v>
      </c>
      <c r="AM438">
        <f t="shared" si="256"/>
        <v>2.3310225977634893</v>
      </c>
      <c r="AN438" s="68">
        <f t="shared" si="268"/>
        <v>-3.9526179347685599</v>
      </c>
      <c r="AO438" s="68">
        <f t="shared" si="268"/>
        <v>-3.9526179347685599</v>
      </c>
      <c r="AP438" s="68">
        <f t="shared" si="268"/>
        <v>-3.9526179347685599</v>
      </c>
      <c r="AQ438" s="68">
        <f t="shared" si="268"/>
        <v>-3.9526179347685599</v>
      </c>
      <c r="AR438" s="68">
        <f t="shared" si="268"/>
        <v>-3.9526179347684955</v>
      </c>
      <c r="AS438" s="68">
        <f t="shared" si="268"/>
        <v>-3.9526179348984627</v>
      </c>
      <c r="AT438" s="68">
        <f t="shared" si="268"/>
        <v>-3.9526176738757939</v>
      </c>
      <c r="AU438" s="68">
        <f t="shared" si="257"/>
        <v>-3.9531420484876474</v>
      </c>
    </row>
    <row r="439" spans="1:47" ht="12.95" customHeight="1">
      <c r="A439" s="95" t="s">
        <v>3344</v>
      </c>
      <c r="B439" s="29" t="s">
        <v>2053</v>
      </c>
      <c r="C439" s="95">
        <v>39322.542999999998</v>
      </c>
      <c r="D439" s="95" t="s">
        <v>2084</v>
      </c>
      <c r="E439" s="12">
        <f t="shared" si="246"/>
        <v>11305.97526814698</v>
      </c>
      <c r="F439">
        <f t="shared" si="247"/>
        <v>11306</v>
      </c>
      <c r="G439">
        <f t="shared" si="269"/>
        <v>-3.3568000006198417E-2</v>
      </c>
      <c r="I439" s="10">
        <f>G439</f>
        <v>-3.3568000006198417E-2</v>
      </c>
      <c r="O439">
        <f ca="1">+C$11+C$12*F439</f>
        <v>-2.6484750011645922E-2</v>
      </c>
      <c r="P439">
        <f t="shared" si="248"/>
        <v>-2.535366018776751E-2</v>
      </c>
      <c r="Q439" s="2">
        <f t="shared" si="258"/>
        <v>24304.042999999998</v>
      </c>
      <c r="S439" s="21">
        <f t="shared" si="260"/>
        <v>0.1</v>
      </c>
      <c r="Z439">
        <f t="shared" si="249"/>
        <v>11306</v>
      </c>
      <c r="AA439" s="68">
        <f t="shared" si="250"/>
        <v>-1.2980542918199197E-2</v>
      </c>
      <c r="AB439" s="68">
        <f t="shared" si="263"/>
        <v>-4.5941117275766732E-2</v>
      </c>
      <c r="AC439" s="68">
        <f t="shared" si="264"/>
        <v>-2.0587457087999222E-2</v>
      </c>
      <c r="AD439" s="68"/>
      <c r="AE439" s="68">
        <f t="shared" si="265"/>
        <v>4.2384338935020945E-5</v>
      </c>
      <c r="AF439">
        <f t="shared" si="266"/>
        <v>-8.2143398184309074E-3</v>
      </c>
      <c r="AG439" s="92"/>
      <c r="AH439">
        <f t="shared" si="251"/>
        <v>1.2373117269568313E-2</v>
      </c>
      <c r="AI439">
        <f t="shared" si="252"/>
        <v>0.99950180914140285</v>
      </c>
      <c r="AJ439">
        <f t="shared" si="253"/>
        <v>0.55577983609613102</v>
      </c>
      <c r="AK439">
        <f t="shared" si="254"/>
        <v>5.2385274731052975E-4</v>
      </c>
      <c r="AL439">
        <f t="shared" si="255"/>
        <v>2.3310913557366635</v>
      </c>
      <c r="AM439">
        <f t="shared" si="256"/>
        <v>2.3310225977634893</v>
      </c>
      <c r="AN439" s="68">
        <f t="shared" si="268"/>
        <v>-3.9526179347685599</v>
      </c>
      <c r="AO439" s="68">
        <f t="shared" si="268"/>
        <v>-3.9526179347685599</v>
      </c>
      <c r="AP439" s="68">
        <f t="shared" si="268"/>
        <v>-3.9526179347685599</v>
      </c>
      <c r="AQ439" s="68">
        <f t="shared" si="268"/>
        <v>-3.9526179347685599</v>
      </c>
      <c r="AR439" s="68">
        <f t="shared" si="268"/>
        <v>-3.9526179347684955</v>
      </c>
      <c r="AS439" s="68">
        <f t="shared" si="268"/>
        <v>-3.9526179348984627</v>
      </c>
      <c r="AT439" s="68">
        <f t="shared" si="268"/>
        <v>-3.9526176738757939</v>
      </c>
      <c r="AU439" s="68">
        <f t="shared" si="257"/>
        <v>-3.9531420484876474</v>
      </c>
    </row>
    <row r="440" spans="1:47" ht="12.95" customHeight="1">
      <c r="A440" s="14" t="s">
        <v>2089</v>
      </c>
      <c r="B440" s="50" t="s">
        <v>2053</v>
      </c>
      <c r="C440" s="49">
        <v>39349.695999999996</v>
      </c>
      <c r="D440" s="49"/>
      <c r="E440">
        <f t="shared" si="246"/>
        <v>11325.980749706394</v>
      </c>
      <c r="F440">
        <f t="shared" si="247"/>
        <v>11326</v>
      </c>
      <c r="G440">
        <f t="shared" si="269"/>
        <v>-2.6128000004973728E-2</v>
      </c>
      <c r="I440" s="10">
        <f>$G440</f>
        <v>-2.6128000004973728E-2</v>
      </c>
      <c r="P440">
        <f t="shared" si="248"/>
        <v>-2.5225183430940185E-2</v>
      </c>
      <c r="Q440" s="2">
        <f t="shared" si="258"/>
        <v>24331.195999999996</v>
      </c>
      <c r="S440" s="21">
        <f t="shared" si="260"/>
        <v>0.1</v>
      </c>
      <c r="Z440">
        <f t="shared" si="249"/>
        <v>11326</v>
      </c>
      <c r="AA440" s="68">
        <f t="shared" si="250"/>
        <v>-1.2616526271939444E-2</v>
      </c>
      <c r="AB440" s="68">
        <f t="shared" si="263"/>
        <v>-3.8736657163974467E-2</v>
      </c>
      <c r="AC440" s="68">
        <f t="shared" si="264"/>
        <v>-1.3511473733034284E-2</v>
      </c>
      <c r="AD440" s="68"/>
      <c r="AE440" s="68">
        <f t="shared" si="265"/>
        <v>1.8255992243847542E-5</v>
      </c>
      <c r="AF440">
        <f t="shared" si="266"/>
        <v>-9.0281657403354365E-4</v>
      </c>
      <c r="AG440" s="92"/>
      <c r="AH440">
        <f t="shared" si="251"/>
        <v>1.260865715900074E-2</v>
      </c>
      <c r="AI440">
        <f t="shared" si="252"/>
        <v>0.99949516519891068</v>
      </c>
      <c r="AJ440">
        <f t="shared" si="253"/>
        <v>0.56634257689718392</v>
      </c>
      <c r="AK440">
        <f t="shared" si="254"/>
        <v>5.1745304720687293E-4</v>
      </c>
      <c r="AL440">
        <f t="shared" si="255"/>
        <v>2.3438519729775749</v>
      </c>
      <c r="AM440">
        <f t="shared" si="256"/>
        <v>2.3726916693228781</v>
      </c>
      <c r="AN440" s="68">
        <f t="shared" si="268"/>
        <v>-3.9398509179524361</v>
      </c>
      <c r="AO440" s="68">
        <f t="shared" si="268"/>
        <v>-3.9398509179524361</v>
      </c>
      <c r="AP440" s="68">
        <f t="shared" si="268"/>
        <v>-3.9398509179524361</v>
      </c>
      <c r="AQ440" s="68">
        <f t="shared" si="268"/>
        <v>-3.9398509179524361</v>
      </c>
      <c r="AR440" s="68">
        <f t="shared" si="268"/>
        <v>-3.9398509179523695</v>
      </c>
      <c r="AS440" s="68">
        <f t="shared" si="268"/>
        <v>-3.9398509180842045</v>
      </c>
      <c r="AT440" s="68">
        <f t="shared" si="268"/>
        <v>-3.9398506568003389</v>
      </c>
      <c r="AU440" s="68">
        <f t="shared" si="257"/>
        <v>-3.9403686322246099</v>
      </c>
    </row>
    <row r="441" spans="1:47" ht="12.95" customHeight="1">
      <c r="A441" s="95" t="s">
        <v>2089</v>
      </c>
      <c r="B441" s="29" t="s">
        <v>2053</v>
      </c>
      <c r="C441" s="95">
        <v>39349.696000000004</v>
      </c>
      <c r="D441" s="95" t="s">
        <v>2084</v>
      </c>
      <c r="E441" s="12">
        <f t="shared" si="246"/>
        <v>11325.980749706399</v>
      </c>
      <c r="F441">
        <f t="shared" si="247"/>
        <v>11326</v>
      </c>
      <c r="G441">
        <f t="shared" si="269"/>
        <v>-2.6127999997697771E-2</v>
      </c>
      <c r="I441" s="10">
        <f>G441</f>
        <v>-2.6127999997697771E-2</v>
      </c>
      <c r="O441">
        <f ca="1">+C$11+C$12*F441</f>
        <v>-2.6347269835447065E-2</v>
      </c>
      <c r="P441">
        <f t="shared" si="248"/>
        <v>-2.5225183430940185E-2</v>
      </c>
      <c r="Q441" s="2">
        <f t="shared" si="258"/>
        <v>24331.196000000004</v>
      </c>
      <c r="S441" s="21">
        <f t="shared" si="260"/>
        <v>0.1</v>
      </c>
      <c r="Z441">
        <f t="shared" si="249"/>
        <v>11326</v>
      </c>
      <c r="AA441" s="68">
        <f t="shared" si="250"/>
        <v>-1.2616526271939444E-2</v>
      </c>
      <c r="AB441" s="68">
        <f t="shared" si="263"/>
        <v>-3.8736657156698509E-2</v>
      </c>
      <c r="AC441" s="68">
        <f t="shared" si="264"/>
        <v>-1.3511473725758326E-2</v>
      </c>
      <c r="AD441" s="68"/>
      <c r="AE441" s="68">
        <f t="shared" si="265"/>
        <v>1.8255992224185759E-5</v>
      </c>
      <c r="AF441">
        <f t="shared" si="266"/>
        <v>-9.0281656675758604E-4</v>
      </c>
      <c r="AG441" s="92"/>
      <c r="AH441">
        <f t="shared" si="251"/>
        <v>1.260865715900074E-2</v>
      </c>
      <c r="AI441">
        <f t="shared" si="252"/>
        <v>0.99949516519891068</v>
      </c>
      <c r="AJ441">
        <f t="shared" si="253"/>
        <v>0.56634257689718392</v>
      </c>
      <c r="AK441">
        <f t="shared" si="254"/>
        <v>5.1745304720687293E-4</v>
      </c>
      <c r="AL441">
        <f t="shared" si="255"/>
        <v>2.3438519729775749</v>
      </c>
      <c r="AM441">
        <f t="shared" si="256"/>
        <v>2.3726916693228781</v>
      </c>
      <c r="AN441" s="68">
        <f t="shared" ref="AN441:AT450" si="270">$AU441+$AB$7*SIN(AO441)</f>
        <v>-3.9398509179524361</v>
      </c>
      <c r="AO441" s="68">
        <f t="shared" si="270"/>
        <v>-3.9398509179524361</v>
      </c>
      <c r="AP441" s="68">
        <f t="shared" si="270"/>
        <v>-3.9398509179524361</v>
      </c>
      <c r="AQ441" s="68">
        <f t="shared" si="270"/>
        <v>-3.9398509179524361</v>
      </c>
      <c r="AR441" s="68">
        <f t="shared" si="270"/>
        <v>-3.9398509179523695</v>
      </c>
      <c r="AS441" s="68">
        <f t="shared" si="270"/>
        <v>-3.9398509180842045</v>
      </c>
      <c r="AT441" s="68">
        <f t="shared" si="270"/>
        <v>-3.9398506568003389</v>
      </c>
      <c r="AU441" s="68">
        <f t="shared" si="257"/>
        <v>-3.9403686322246099</v>
      </c>
    </row>
    <row r="442" spans="1:47" ht="12.95" customHeight="1">
      <c r="A442" s="14" t="s">
        <v>2089</v>
      </c>
      <c r="B442" s="50" t="s">
        <v>2053</v>
      </c>
      <c r="C442" s="49">
        <v>39353.766000000003</v>
      </c>
      <c r="D442" s="49"/>
      <c r="E442">
        <f t="shared" si="246"/>
        <v>11328.979398472533</v>
      </c>
      <c r="F442">
        <f t="shared" si="247"/>
        <v>11329</v>
      </c>
      <c r="G442">
        <f t="shared" si="269"/>
        <v>-2.7961999992839992E-2</v>
      </c>
      <c r="I442" s="10">
        <f>$G442</f>
        <v>-2.7961999992839992E-2</v>
      </c>
      <c r="P442">
        <f t="shared" si="248"/>
        <v>-2.5205862241330007E-2</v>
      </c>
      <c r="Q442" s="2">
        <f t="shared" si="258"/>
        <v>24335.266000000003</v>
      </c>
      <c r="S442" s="21">
        <f t="shared" si="260"/>
        <v>0.1</v>
      </c>
      <c r="Z442">
        <f t="shared" si="249"/>
        <v>11329</v>
      </c>
      <c r="AA442" s="68">
        <f t="shared" si="250"/>
        <v>-1.2562050554989879E-2</v>
      </c>
      <c r="AB442" s="68">
        <f t="shared" si="263"/>
        <v>-4.060581167918012E-2</v>
      </c>
      <c r="AC442" s="68">
        <f t="shared" si="264"/>
        <v>-1.5399949437850113E-2</v>
      </c>
      <c r="AD442" s="68"/>
      <c r="AE442" s="68">
        <f t="shared" si="265"/>
        <v>2.3715844268834001E-5</v>
      </c>
      <c r="AF442">
        <f t="shared" si="266"/>
        <v>-2.756137751509985E-3</v>
      </c>
      <c r="AG442" s="92"/>
      <c r="AH442">
        <f t="shared" si="251"/>
        <v>1.2643811686340128E-2</v>
      </c>
      <c r="AI442">
        <f t="shared" si="252"/>
        <v>0.99949417567880527</v>
      </c>
      <c r="AJ442">
        <f t="shared" si="253"/>
        <v>0.56791906402080128</v>
      </c>
      <c r="AK442">
        <f t="shared" si="254"/>
        <v>5.1648580671928481E-4</v>
      </c>
      <c r="AL442">
        <f t="shared" si="255"/>
        <v>2.3457660509707483</v>
      </c>
      <c r="AM442">
        <f t="shared" si="256"/>
        <v>2.3790509603426977</v>
      </c>
      <c r="AN442" s="68">
        <f t="shared" si="270"/>
        <v>-3.937935872730169</v>
      </c>
      <c r="AO442" s="68">
        <f t="shared" si="270"/>
        <v>-3.937935872730169</v>
      </c>
      <c r="AP442" s="68">
        <f t="shared" si="270"/>
        <v>-3.937935872730169</v>
      </c>
      <c r="AQ442" s="68">
        <f t="shared" si="270"/>
        <v>-3.937935872730169</v>
      </c>
      <c r="AR442" s="68">
        <f t="shared" si="270"/>
        <v>-3.9379358727301019</v>
      </c>
      <c r="AS442" s="68">
        <f t="shared" si="270"/>
        <v>-3.9379358728622087</v>
      </c>
      <c r="AT442" s="68">
        <f t="shared" si="270"/>
        <v>-3.9379356115538608</v>
      </c>
      <c r="AU442" s="68">
        <f t="shared" si="257"/>
        <v>-3.9384526197851546</v>
      </c>
    </row>
    <row r="443" spans="1:47" ht="12.95" customHeight="1">
      <c r="A443" s="95" t="s">
        <v>3162</v>
      </c>
      <c r="B443" s="29" t="s">
        <v>2053</v>
      </c>
      <c r="C443" s="95">
        <v>39356.480000000003</v>
      </c>
      <c r="D443" s="95" t="s">
        <v>2084</v>
      </c>
      <c r="E443" s="12">
        <f t="shared" si="246"/>
        <v>11330.978988829114</v>
      </c>
      <c r="F443">
        <f t="shared" si="247"/>
        <v>11331</v>
      </c>
      <c r="G443">
        <f t="shared" si="269"/>
        <v>-2.8517999999166932E-2</v>
      </c>
      <c r="I443" s="10">
        <f>G443</f>
        <v>-2.8517999999166932E-2</v>
      </c>
      <c r="O443">
        <f ca="1">+C$11+C$12*F443</f>
        <v>-2.6312899791397365E-2</v>
      </c>
      <c r="P443">
        <f t="shared" si="248"/>
        <v>-2.5192974248823788E-2</v>
      </c>
      <c r="Q443" s="2">
        <f t="shared" si="258"/>
        <v>24337.980000000003</v>
      </c>
      <c r="S443" s="21">
        <f t="shared" si="260"/>
        <v>0.1</v>
      </c>
      <c r="Z443">
        <f t="shared" si="249"/>
        <v>11331</v>
      </c>
      <c r="AA443" s="68">
        <f t="shared" si="250"/>
        <v>-1.2525751983307621E-2</v>
      </c>
      <c r="AB443" s="68">
        <f t="shared" si="263"/>
        <v>-4.1185222264683102E-2</v>
      </c>
      <c r="AC443" s="68">
        <f t="shared" si="264"/>
        <v>-1.5992248015859311E-2</v>
      </c>
      <c r="AD443" s="68"/>
      <c r="AE443" s="68">
        <f t="shared" si="265"/>
        <v>2.5575199660075607E-5</v>
      </c>
      <c r="AF443">
        <f t="shared" si="266"/>
        <v>-3.3250257503431441E-3</v>
      </c>
      <c r="AG443" s="92"/>
      <c r="AH443">
        <f t="shared" si="251"/>
        <v>1.2667222265516167E-2</v>
      </c>
      <c r="AI443">
        <f t="shared" si="252"/>
        <v>0.99949351702914424</v>
      </c>
      <c r="AJ443">
        <f t="shared" si="253"/>
        <v>0.56896889812843898</v>
      </c>
      <c r="AK443">
        <f t="shared" si="254"/>
        <v>5.1583992932657395E-4</v>
      </c>
      <c r="AL443">
        <f t="shared" si="255"/>
        <v>2.347042100862204</v>
      </c>
      <c r="AM443">
        <f t="shared" si="256"/>
        <v>2.3833065923085006</v>
      </c>
      <c r="AN443" s="68">
        <f t="shared" si="270"/>
        <v>-3.9366591769678525</v>
      </c>
      <c r="AO443" s="68">
        <f t="shared" si="270"/>
        <v>-3.9366591769678525</v>
      </c>
      <c r="AP443" s="68">
        <f t="shared" si="270"/>
        <v>-3.9366591769678525</v>
      </c>
      <c r="AQ443" s="68">
        <f t="shared" si="270"/>
        <v>-3.9366591769678525</v>
      </c>
      <c r="AR443" s="68">
        <f t="shared" si="270"/>
        <v>-3.9366591769677854</v>
      </c>
      <c r="AS443" s="68">
        <f t="shared" si="270"/>
        <v>-3.9366591771000716</v>
      </c>
      <c r="AT443" s="68">
        <f t="shared" si="270"/>
        <v>-3.9366589157775334</v>
      </c>
      <c r="AU443" s="68">
        <f t="shared" si="257"/>
        <v>-3.9371752781588505</v>
      </c>
    </row>
    <row r="444" spans="1:47" ht="12.95" customHeight="1">
      <c r="A444" s="95" t="s">
        <v>3162</v>
      </c>
      <c r="B444" s="29" t="s">
        <v>2053</v>
      </c>
      <c r="C444" s="95">
        <v>39356.481</v>
      </c>
      <c r="D444" s="95" t="s">
        <v>2084</v>
      </c>
      <c r="E444" s="12">
        <f t="shared" si="246"/>
        <v>11330.97972559785</v>
      </c>
      <c r="F444">
        <f t="shared" si="247"/>
        <v>11331</v>
      </c>
      <c r="G444">
        <f t="shared" si="269"/>
        <v>-2.7518000002601184E-2</v>
      </c>
      <c r="I444" s="10">
        <f>G444</f>
        <v>-2.7518000002601184E-2</v>
      </c>
      <c r="O444">
        <f ca="1">+C$11+C$12*F444</f>
        <v>-2.6312899791397365E-2</v>
      </c>
      <c r="P444">
        <f t="shared" si="248"/>
        <v>-2.5192974248823788E-2</v>
      </c>
      <c r="Q444" s="2">
        <f t="shared" si="258"/>
        <v>24337.981</v>
      </c>
      <c r="S444" s="21">
        <f t="shared" si="260"/>
        <v>0.1</v>
      </c>
      <c r="Z444">
        <f t="shared" si="249"/>
        <v>11331</v>
      </c>
      <c r="AA444" s="68">
        <f t="shared" si="250"/>
        <v>-1.2525751983307621E-2</v>
      </c>
      <c r="AB444" s="68">
        <f t="shared" si="263"/>
        <v>-4.0185222268117354E-2</v>
      </c>
      <c r="AC444" s="68">
        <f t="shared" si="264"/>
        <v>-1.4992248019293563E-2</v>
      </c>
      <c r="AD444" s="68"/>
      <c r="AE444" s="68">
        <f t="shared" si="265"/>
        <v>2.2476750067201176E-5</v>
      </c>
      <c r="AF444">
        <f t="shared" si="266"/>
        <v>-2.3250257537773961E-3</v>
      </c>
      <c r="AG444" s="92"/>
      <c r="AH444">
        <f t="shared" si="251"/>
        <v>1.2667222265516167E-2</v>
      </c>
      <c r="AI444">
        <f t="shared" si="252"/>
        <v>0.99949351702914424</v>
      </c>
      <c r="AJ444">
        <f t="shared" si="253"/>
        <v>0.56896889812843898</v>
      </c>
      <c r="AK444">
        <f t="shared" si="254"/>
        <v>5.1583992932657395E-4</v>
      </c>
      <c r="AL444">
        <f t="shared" si="255"/>
        <v>2.347042100862204</v>
      </c>
      <c r="AM444">
        <f t="shared" si="256"/>
        <v>2.3833065923085006</v>
      </c>
      <c r="AN444" s="68">
        <f t="shared" si="270"/>
        <v>-3.9366591769678525</v>
      </c>
      <c r="AO444" s="68">
        <f t="shared" si="270"/>
        <v>-3.9366591769678525</v>
      </c>
      <c r="AP444" s="68">
        <f t="shared" si="270"/>
        <v>-3.9366591769678525</v>
      </c>
      <c r="AQ444" s="68">
        <f t="shared" si="270"/>
        <v>-3.9366591769678525</v>
      </c>
      <c r="AR444" s="68">
        <f t="shared" si="270"/>
        <v>-3.9366591769677854</v>
      </c>
      <c r="AS444" s="68">
        <f t="shared" si="270"/>
        <v>-3.9366591771000716</v>
      </c>
      <c r="AT444" s="68">
        <f t="shared" si="270"/>
        <v>-3.9366589157775334</v>
      </c>
      <c r="AU444" s="68">
        <f t="shared" si="257"/>
        <v>-3.9371752781588505</v>
      </c>
    </row>
    <row r="445" spans="1:47" ht="12.95" customHeight="1">
      <c r="A445" s="14" t="s">
        <v>2083</v>
      </c>
      <c r="B445" s="50"/>
      <c r="C445" s="49">
        <v>39356.483</v>
      </c>
      <c r="D445" s="49" t="s">
        <v>1923</v>
      </c>
      <c r="E445">
        <f t="shared" si="246"/>
        <v>11330.981199135327</v>
      </c>
      <c r="F445">
        <f t="shared" si="247"/>
        <v>11331</v>
      </c>
      <c r="G445">
        <f t="shared" si="269"/>
        <v>-2.551800000219373E-2</v>
      </c>
      <c r="H445">
        <f>$G445</f>
        <v>-2.551800000219373E-2</v>
      </c>
      <c r="P445">
        <f t="shared" si="248"/>
        <v>-2.5192974248823788E-2</v>
      </c>
      <c r="Q445" s="2">
        <f t="shared" si="258"/>
        <v>24337.983</v>
      </c>
      <c r="S445" s="114">
        <f>S$14</f>
        <v>0.2</v>
      </c>
      <c r="Z445">
        <f t="shared" si="249"/>
        <v>11331</v>
      </c>
      <c r="AA445" s="68">
        <f t="shared" si="250"/>
        <v>-1.2525751983307621E-2</v>
      </c>
      <c r="AB445" s="68">
        <f t="shared" si="263"/>
        <v>-3.8185222267709901E-2</v>
      </c>
      <c r="AC445" s="68">
        <f t="shared" si="264"/>
        <v>-1.2992248018886109E-2</v>
      </c>
      <c r="AD445" s="68"/>
      <c r="AE445" s="68">
        <f t="shared" si="265"/>
        <v>3.3759701716850005E-5</v>
      </c>
      <c r="AF445">
        <f t="shared" si="266"/>
        <v>-3.2502575336994244E-4</v>
      </c>
      <c r="AG445" s="92"/>
      <c r="AH445">
        <f t="shared" si="251"/>
        <v>1.2667222265516167E-2</v>
      </c>
      <c r="AI445">
        <f t="shared" si="252"/>
        <v>0.99949351702914424</v>
      </c>
      <c r="AJ445">
        <f t="shared" si="253"/>
        <v>0.56896889812843898</v>
      </c>
      <c r="AK445">
        <f t="shared" si="254"/>
        <v>5.1583992932657395E-4</v>
      </c>
      <c r="AL445">
        <f t="shared" si="255"/>
        <v>2.347042100862204</v>
      </c>
      <c r="AM445">
        <f t="shared" si="256"/>
        <v>2.3833065923085006</v>
      </c>
      <c r="AN445" s="68">
        <f t="shared" si="270"/>
        <v>-3.9366591769678525</v>
      </c>
      <c r="AO445" s="68">
        <f t="shared" si="270"/>
        <v>-3.9366591769678525</v>
      </c>
      <c r="AP445" s="68">
        <f t="shared" si="270"/>
        <v>-3.9366591769678525</v>
      </c>
      <c r="AQ445" s="68">
        <f t="shared" si="270"/>
        <v>-3.9366591769678525</v>
      </c>
      <c r="AR445" s="68">
        <f t="shared" si="270"/>
        <v>-3.9366591769677854</v>
      </c>
      <c r="AS445" s="68">
        <f t="shared" si="270"/>
        <v>-3.9366591771000716</v>
      </c>
      <c r="AT445" s="68">
        <f t="shared" si="270"/>
        <v>-3.9366589157775334</v>
      </c>
      <c r="AU445" s="68">
        <f t="shared" si="257"/>
        <v>-3.9371752781588505</v>
      </c>
    </row>
    <row r="446" spans="1:47" ht="12.95" customHeight="1">
      <c r="A446" s="95" t="s">
        <v>3162</v>
      </c>
      <c r="B446" s="29" t="s">
        <v>2053</v>
      </c>
      <c r="C446" s="95">
        <v>39356.483999999997</v>
      </c>
      <c r="D446" s="95" t="s">
        <v>2084</v>
      </c>
      <c r="E446" s="12">
        <f t="shared" si="246"/>
        <v>11330.981935904065</v>
      </c>
      <c r="F446">
        <f t="shared" si="247"/>
        <v>11331</v>
      </c>
      <c r="G446">
        <f t="shared" si="269"/>
        <v>-2.4518000005627982E-2</v>
      </c>
      <c r="I446" s="10">
        <f>G446</f>
        <v>-2.4518000005627982E-2</v>
      </c>
      <c r="O446">
        <f ca="1">+C$11+C$12*F446</f>
        <v>-2.6312899791397365E-2</v>
      </c>
      <c r="P446">
        <f t="shared" si="248"/>
        <v>-2.5192974248823788E-2</v>
      </c>
      <c r="Q446" s="2">
        <f t="shared" si="258"/>
        <v>24337.983999999997</v>
      </c>
      <c r="S446" s="21">
        <f>S$15</f>
        <v>0.1</v>
      </c>
      <c r="Z446">
        <f t="shared" si="249"/>
        <v>11331</v>
      </c>
      <c r="AA446" s="68">
        <f t="shared" si="250"/>
        <v>-1.2525751983307621E-2</v>
      </c>
      <c r="AB446" s="68">
        <f t="shared" si="263"/>
        <v>-3.7185222271144153E-2</v>
      </c>
      <c r="AC446" s="68">
        <f t="shared" si="264"/>
        <v>-1.1992248022320361E-2</v>
      </c>
      <c r="AD446" s="68"/>
      <c r="AE446" s="68">
        <f t="shared" si="265"/>
        <v>1.4381401262884663E-5</v>
      </c>
      <c r="AF446">
        <f t="shared" si="266"/>
        <v>6.7497424319580557E-4</v>
      </c>
      <c r="AG446" s="92"/>
      <c r="AH446">
        <f t="shared" si="251"/>
        <v>1.2667222265516167E-2</v>
      </c>
      <c r="AI446">
        <f t="shared" si="252"/>
        <v>0.99949351702914424</v>
      </c>
      <c r="AJ446">
        <f t="shared" si="253"/>
        <v>0.56896889812843898</v>
      </c>
      <c r="AK446">
        <f t="shared" si="254"/>
        <v>5.1583992932657395E-4</v>
      </c>
      <c r="AL446">
        <f t="shared" si="255"/>
        <v>2.347042100862204</v>
      </c>
      <c r="AM446">
        <f t="shared" si="256"/>
        <v>2.3833065923085006</v>
      </c>
      <c r="AN446" s="68">
        <f t="shared" si="270"/>
        <v>-3.9366591769678525</v>
      </c>
      <c r="AO446" s="68">
        <f t="shared" si="270"/>
        <v>-3.9366591769678525</v>
      </c>
      <c r="AP446" s="68">
        <f t="shared" si="270"/>
        <v>-3.9366591769678525</v>
      </c>
      <c r="AQ446" s="68">
        <f t="shared" si="270"/>
        <v>-3.9366591769678525</v>
      </c>
      <c r="AR446" s="68">
        <f t="shared" si="270"/>
        <v>-3.9366591769677854</v>
      </c>
      <c r="AS446" s="68">
        <f t="shared" si="270"/>
        <v>-3.9366591771000716</v>
      </c>
      <c r="AT446" s="68">
        <f t="shared" si="270"/>
        <v>-3.9366589157775334</v>
      </c>
      <c r="AU446" s="68">
        <f t="shared" si="257"/>
        <v>-3.9371752781588505</v>
      </c>
    </row>
    <row r="447" spans="1:47" ht="12.95" customHeight="1">
      <c r="A447" s="95" t="s">
        <v>3162</v>
      </c>
      <c r="B447" s="29" t="s">
        <v>2053</v>
      </c>
      <c r="C447" s="95">
        <v>39356.485000000001</v>
      </c>
      <c r="D447" s="95" t="s">
        <v>2084</v>
      </c>
      <c r="E447" s="12">
        <f t="shared" si="246"/>
        <v>11330.982672672806</v>
      </c>
      <c r="F447">
        <f t="shared" si="247"/>
        <v>11331</v>
      </c>
      <c r="G447">
        <f t="shared" si="269"/>
        <v>-2.3518000001786277E-2</v>
      </c>
      <c r="I447" s="10">
        <f>G447</f>
        <v>-2.3518000001786277E-2</v>
      </c>
      <c r="O447">
        <f ca="1">+C$11+C$12*F447</f>
        <v>-2.6312899791397365E-2</v>
      </c>
      <c r="P447">
        <f t="shared" si="248"/>
        <v>-2.5192974248823788E-2</v>
      </c>
      <c r="Q447" s="2">
        <f t="shared" si="258"/>
        <v>24337.985000000001</v>
      </c>
      <c r="S447" s="21">
        <f>S$15</f>
        <v>0.1</v>
      </c>
      <c r="Z447">
        <f t="shared" si="249"/>
        <v>11331</v>
      </c>
      <c r="AA447" s="68">
        <f t="shared" si="250"/>
        <v>-1.2525751983307621E-2</v>
      </c>
      <c r="AB447" s="68">
        <f t="shared" si="263"/>
        <v>-3.6185222267302447E-2</v>
      </c>
      <c r="AC447" s="68">
        <f t="shared" si="264"/>
        <v>-1.0992248018478656E-2</v>
      </c>
      <c r="AD447" s="68"/>
      <c r="AE447" s="68">
        <f t="shared" si="265"/>
        <v>1.2082951649974795E-5</v>
      </c>
      <c r="AF447">
        <f t="shared" si="266"/>
        <v>1.6749742470375112E-3</v>
      </c>
      <c r="AG447" s="92"/>
      <c r="AH447">
        <f t="shared" si="251"/>
        <v>1.2667222265516167E-2</v>
      </c>
      <c r="AI447">
        <f t="shared" si="252"/>
        <v>0.99949351702914424</v>
      </c>
      <c r="AJ447">
        <f t="shared" si="253"/>
        <v>0.56896889812843898</v>
      </c>
      <c r="AK447">
        <f t="shared" si="254"/>
        <v>5.1583992932657395E-4</v>
      </c>
      <c r="AL447">
        <f t="shared" si="255"/>
        <v>2.347042100862204</v>
      </c>
      <c r="AM447">
        <f t="shared" si="256"/>
        <v>2.3833065923085006</v>
      </c>
      <c r="AN447" s="68">
        <f t="shared" si="270"/>
        <v>-3.9366591769678525</v>
      </c>
      <c r="AO447" s="68">
        <f t="shared" si="270"/>
        <v>-3.9366591769678525</v>
      </c>
      <c r="AP447" s="68">
        <f t="shared" si="270"/>
        <v>-3.9366591769678525</v>
      </c>
      <c r="AQ447" s="68">
        <f t="shared" si="270"/>
        <v>-3.9366591769678525</v>
      </c>
      <c r="AR447" s="68">
        <f t="shared" si="270"/>
        <v>-3.9366591769677854</v>
      </c>
      <c r="AS447" s="68">
        <f t="shared" si="270"/>
        <v>-3.9366591771000716</v>
      </c>
      <c r="AT447" s="68">
        <f t="shared" si="270"/>
        <v>-3.9366589157775334</v>
      </c>
      <c r="AU447" s="68">
        <f t="shared" si="257"/>
        <v>-3.9371752781588505</v>
      </c>
    </row>
    <row r="448" spans="1:47" ht="12.95" customHeight="1">
      <c r="A448" s="14" t="s">
        <v>2083</v>
      </c>
      <c r="B448" s="50"/>
      <c r="C448" s="49">
        <v>39367.342499999999</v>
      </c>
      <c r="D448" s="49" t="s">
        <v>1923</v>
      </c>
      <c r="E448">
        <f t="shared" si="246"/>
        <v>11338.982139252237</v>
      </c>
      <c r="F448">
        <f t="shared" si="247"/>
        <v>11339</v>
      </c>
      <c r="G448">
        <f t="shared" si="269"/>
        <v>-2.4241999999503605E-2</v>
      </c>
      <c r="H448">
        <f>$G448</f>
        <v>-2.4241999999503605E-2</v>
      </c>
      <c r="P448">
        <f t="shared" si="248"/>
        <v>-2.5141364683336789E-2</v>
      </c>
      <c r="Q448" s="2">
        <f t="shared" si="258"/>
        <v>24348.842499999999</v>
      </c>
      <c r="S448" s="114">
        <f>S$14</f>
        <v>0.2</v>
      </c>
      <c r="Z448">
        <f t="shared" si="249"/>
        <v>11339</v>
      </c>
      <c r="AA448" s="68">
        <f t="shared" si="250"/>
        <v>-1.2380707105184352E-2</v>
      </c>
      <c r="AB448" s="68">
        <f t="shared" si="263"/>
        <v>-3.7002657577656042E-2</v>
      </c>
      <c r="AC448" s="68">
        <f t="shared" si="264"/>
        <v>-1.1861292894319253E-2</v>
      </c>
      <c r="AD448" s="68"/>
      <c r="AE448" s="68">
        <f t="shared" si="265"/>
        <v>2.8138053824965678E-5</v>
      </c>
      <c r="AF448">
        <f t="shared" si="266"/>
        <v>8.9936468383318424E-4</v>
      </c>
      <c r="AG448" s="92"/>
      <c r="AH448">
        <f t="shared" si="251"/>
        <v>1.2760657578152437E-2</v>
      </c>
      <c r="AI448">
        <f t="shared" si="252"/>
        <v>0.99949089069689789</v>
      </c>
      <c r="AJ448">
        <f t="shared" si="253"/>
        <v>0.57315893919352612</v>
      </c>
      <c r="AK448">
        <f t="shared" si="254"/>
        <v>5.1324803940152946E-4</v>
      </c>
      <c r="AL448">
        <f t="shared" si="255"/>
        <v>2.3521462836417775</v>
      </c>
      <c r="AM448">
        <f t="shared" si="256"/>
        <v>2.4004593136348316</v>
      </c>
      <c r="AN448" s="68">
        <f t="shared" si="270"/>
        <v>-3.9315524023159689</v>
      </c>
      <c r="AO448" s="68">
        <f t="shared" si="270"/>
        <v>-3.9315524023159689</v>
      </c>
      <c r="AP448" s="68">
        <f t="shared" si="270"/>
        <v>-3.9315524023159689</v>
      </c>
      <c r="AQ448" s="68">
        <f t="shared" si="270"/>
        <v>-3.9315524023159689</v>
      </c>
      <c r="AR448" s="68">
        <f t="shared" si="270"/>
        <v>-3.9315524023159014</v>
      </c>
      <c r="AS448" s="68">
        <f t="shared" si="270"/>
        <v>-3.9315524024488946</v>
      </c>
      <c r="AT448" s="68">
        <f t="shared" si="270"/>
        <v>-3.9315521410866432</v>
      </c>
      <c r="AU448" s="68">
        <f t="shared" si="257"/>
        <v>-3.9320659116536358</v>
      </c>
    </row>
    <row r="449" spans="1:47" ht="12.95" customHeight="1">
      <c r="A449" s="45" t="s">
        <v>1922</v>
      </c>
      <c r="B449" s="44"/>
      <c r="C449" s="45">
        <v>39390.419000000002</v>
      </c>
      <c r="D449" s="45"/>
      <c r="E449">
        <f t="shared" si="246"/>
        <v>11355.98418304872</v>
      </c>
      <c r="F449">
        <f t="shared" si="247"/>
        <v>11356</v>
      </c>
      <c r="G449">
        <f t="shared" si="269"/>
        <v>-2.1467999999003951E-2</v>
      </c>
      <c r="I449" s="10">
        <f t="shared" ref="I449:I454" si="271">$G449</f>
        <v>-2.1467999999003951E-2</v>
      </c>
      <c r="P449">
        <f t="shared" si="248"/>
        <v>-2.5031388380784392E-2</v>
      </c>
      <c r="Q449" s="2">
        <f t="shared" si="258"/>
        <v>24371.919000000002</v>
      </c>
      <c r="S449" s="21">
        <f t="shared" ref="S449:S460" si="272">S$15</f>
        <v>0.1</v>
      </c>
      <c r="Z449">
        <f t="shared" si="249"/>
        <v>11356</v>
      </c>
      <c r="AA449" s="68">
        <f t="shared" si="250"/>
        <v>-1.2073289544737707E-2</v>
      </c>
      <c r="AB449" s="68">
        <f t="shared" si="263"/>
        <v>-3.4426098835050635E-2</v>
      </c>
      <c r="AC449" s="68">
        <f t="shared" si="264"/>
        <v>-9.3947104542662432E-3</v>
      </c>
      <c r="AD449" s="68"/>
      <c r="AE449" s="68">
        <f t="shared" si="265"/>
        <v>8.8260584519499435E-6</v>
      </c>
      <c r="AF449">
        <f t="shared" si="266"/>
        <v>3.5633883817804413E-3</v>
      </c>
      <c r="AG449" s="92"/>
      <c r="AH449">
        <f t="shared" si="251"/>
        <v>1.2958098836046684E-2</v>
      </c>
      <c r="AI449">
        <f t="shared" si="252"/>
        <v>0.99948535391005233</v>
      </c>
      <c r="AJ449">
        <f t="shared" si="253"/>
        <v>0.58201298904672227</v>
      </c>
      <c r="AK449">
        <f t="shared" si="254"/>
        <v>5.0769600604708674E-4</v>
      </c>
      <c r="AL449">
        <f t="shared" si="255"/>
        <v>2.3629925833781571</v>
      </c>
      <c r="AM449">
        <f t="shared" si="256"/>
        <v>2.4376158340647645</v>
      </c>
      <c r="AN449" s="68">
        <f t="shared" si="270"/>
        <v>-3.9207005505384376</v>
      </c>
      <c r="AO449" s="68">
        <f t="shared" si="270"/>
        <v>-3.9207005505384376</v>
      </c>
      <c r="AP449" s="68">
        <f t="shared" si="270"/>
        <v>-3.9207005505384376</v>
      </c>
      <c r="AQ449" s="68">
        <f t="shared" si="270"/>
        <v>-3.9207005505384376</v>
      </c>
      <c r="AR449" s="68">
        <f t="shared" si="270"/>
        <v>-3.9207005505383683</v>
      </c>
      <c r="AS449" s="68">
        <f t="shared" si="270"/>
        <v>-3.920700550672807</v>
      </c>
      <c r="AT449" s="68">
        <f t="shared" si="270"/>
        <v>-3.9207002893167426</v>
      </c>
      <c r="AU449" s="68">
        <f t="shared" si="257"/>
        <v>-3.9212085078300536</v>
      </c>
    </row>
    <row r="450" spans="1:47" ht="12.95" customHeight="1">
      <c r="A450" s="14" t="s">
        <v>2089</v>
      </c>
      <c r="B450" s="50" t="s">
        <v>2053</v>
      </c>
      <c r="C450" s="49">
        <v>39421.633999999998</v>
      </c>
      <c r="D450" s="49"/>
      <c r="E450">
        <f t="shared" si="246"/>
        <v>11378.982419224358</v>
      </c>
      <c r="F450">
        <f t="shared" si="247"/>
        <v>11379</v>
      </c>
      <c r="G450">
        <f t="shared" si="269"/>
        <v>-2.3862000001827255E-2</v>
      </c>
      <c r="I450" s="10">
        <f t="shared" si="271"/>
        <v>-2.3862000001827255E-2</v>
      </c>
      <c r="P450">
        <f t="shared" si="248"/>
        <v>-2.4881934564810831E-2</v>
      </c>
      <c r="Q450" s="2">
        <f t="shared" si="258"/>
        <v>24403.133999999998</v>
      </c>
      <c r="S450" s="21">
        <f t="shared" si="272"/>
        <v>0.1</v>
      </c>
      <c r="Z450">
        <f t="shared" si="249"/>
        <v>11379</v>
      </c>
      <c r="AA450" s="68">
        <f t="shared" si="250"/>
        <v>-1.1659144223576161E-2</v>
      </c>
      <c r="AB450" s="68">
        <f t="shared" si="263"/>
        <v>-3.7084790343061926E-2</v>
      </c>
      <c r="AC450" s="68">
        <f t="shared" si="264"/>
        <v>-1.2202855778251094E-2</v>
      </c>
      <c r="AD450" s="68"/>
      <c r="AE450" s="68">
        <f t="shared" si="265"/>
        <v>1.4890968914479614E-5</v>
      </c>
      <c r="AF450">
        <f t="shared" si="266"/>
        <v>1.0199345629835765E-3</v>
      </c>
      <c r="AG450" s="92"/>
      <c r="AH450">
        <f t="shared" si="251"/>
        <v>1.3222790341234671E-2</v>
      </c>
      <c r="AI450">
        <f t="shared" si="252"/>
        <v>0.99947795954584406</v>
      </c>
      <c r="AJ450">
        <f t="shared" si="253"/>
        <v>0.59388266983035931</v>
      </c>
      <c r="AK450">
        <f t="shared" si="254"/>
        <v>5.0008958865306065E-4</v>
      </c>
      <c r="AL450">
        <f t="shared" si="255"/>
        <v>2.3776667989244622</v>
      </c>
      <c r="AM450">
        <f t="shared" si="256"/>
        <v>2.489478316861832</v>
      </c>
      <c r="AN450" s="68">
        <f t="shared" si="270"/>
        <v>-3.9060187284662988</v>
      </c>
      <c r="AO450" s="68">
        <f t="shared" si="270"/>
        <v>-3.9060187284662988</v>
      </c>
      <c r="AP450" s="68">
        <f t="shared" si="270"/>
        <v>-3.9060187284662988</v>
      </c>
      <c r="AQ450" s="68">
        <f t="shared" si="270"/>
        <v>-3.9060187284662988</v>
      </c>
      <c r="AR450" s="68">
        <f t="shared" si="270"/>
        <v>-3.9060187284662278</v>
      </c>
      <c r="AS450" s="68">
        <f t="shared" si="270"/>
        <v>-3.9060187286024939</v>
      </c>
      <c r="AT450" s="68">
        <f t="shared" si="270"/>
        <v>-3.9060184674508527</v>
      </c>
      <c r="AU450" s="68">
        <f t="shared" si="257"/>
        <v>-3.9065190791275608</v>
      </c>
    </row>
    <row r="451" spans="1:47" ht="12.95" customHeight="1">
      <c r="A451" s="14" t="s">
        <v>2089</v>
      </c>
      <c r="B451" s="50" t="s">
        <v>2053</v>
      </c>
      <c r="C451" s="49">
        <v>39421.635000000002</v>
      </c>
      <c r="D451" s="49"/>
      <c r="E451">
        <f t="shared" si="246"/>
        <v>11378.983155993099</v>
      </c>
      <c r="F451">
        <f t="shared" si="247"/>
        <v>11379</v>
      </c>
      <c r="G451">
        <f t="shared" si="269"/>
        <v>-2.2861999997985549E-2</v>
      </c>
      <c r="I451" s="10">
        <f t="shared" si="271"/>
        <v>-2.2861999997985549E-2</v>
      </c>
      <c r="P451">
        <f t="shared" si="248"/>
        <v>-2.4881934564810831E-2</v>
      </c>
      <c r="Q451" s="2">
        <f t="shared" si="258"/>
        <v>24403.135000000002</v>
      </c>
      <c r="S451" s="21">
        <f t="shared" si="272"/>
        <v>0.1</v>
      </c>
      <c r="Z451">
        <f t="shared" si="249"/>
        <v>11379</v>
      </c>
      <c r="AA451" s="68">
        <f t="shared" si="250"/>
        <v>-1.1659144223576161E-2</v>
      </c>
      <c r="AB451" s="68">
        <f t="shared" si="263"/>
        <v>-3.608479033922022E-2</v>
      </c>
      <c r="AC451" s="68">
        <f t="shared" si="264"/>
        <v>-1.1202855774409388E-2</v>
      </c>
      <c r="AD451" s="68"/>
      <c r="AE451" s="68">
        <f t="shared" si="265"/>
        <v>1.2550397750221777E-5</v>
      </c>
      <c r="AF451">
        <f t="shared" si="266"/>
        <v>2.0199345668252822E-3</v>
      </c>
      <c r="AG451" s="92"/>
      <c r="AH451">
        <f t="shared" si="251"/>
        <v>1.3222790341234671E-2</v>
      </c>
      <c r="AI451">
        <f t="shared" si="252"/>
        <v>0.99947795954584406</v>
      </c>
      <c r="AJ451">
        <f t="shared" si="253"/>
        <v>0.59388266983035931</v>
      </c>
      <c r="AK451">
        <f t="shared" si="254"/>
        <v>5.0008958865306065E-4</v>
      </c>
      <c r="AL451">
        <f t="shared" si="255"/>
        <v>2.3776667989244622</v>
      </c>
      <c r="AM451">
        <f t="shared" si="256"/>
        <v>2.489478316861832</v>
      </c>
      <c r="AN451" s="68">
        <f t="shared" ref="AN451:AT460" si="273">$AU451+$AB$7*SIN(AO451)</f>
        <v>-3.9060187284662988</v>
      </c>
      <c r="AO451" s="68">
        <f t="shared" si="273"/>
        <v>-3.9060187284662988</v>
      </c>
      <c r="AP451" s="68">
        <f t="shared" si="273"/>
        <v>-3.9060187284662988</v>
      </c>
      <c r="AQ451" s="68">
        <f t="shared" si="273"/>
        <v>-3.9060187284662988</v>
      </c>
      <c r="AR451" s="68">
        <f t="shared" si="273"/>
        <v>-3.9060187284662278</v>
      </c>
      <c r="AS451" s="68">
        <f t="shared" si="273"/>
        <v>-3.9060187286024939</v>
      </c>
      <c r="AT451" s="68">
        <f t="shared" si="273"/>
        <v>-3.9060184674508527</v>
      </c>
      <c r="AU451" s="68">
        <f t="shared" si="257"/>
        <v>-3.9065190791275608</v>
      </c>
    </row>
    <row r="452" spans="1:47" ht="12.95" customHeight="1">
      <c r="A452" s="14" t="s">
        <v>2090</v>
      </c>
      <c r="B452" s="50"/>
      <c r="C452" s="49">
        <v>39421.635999999999</v>
      </c>
      <c r="D452" s="49"/>
      <c r="E452">
        <f t="shared" si="246"/>
        <v>11378.983892761835</v>
      </c>
      <c r="F452">
        <f t="shared" si="247"/>
        <v>11379</v>
      </c>
      <c r="G452">
        <f t="shared" si="269"/>
        <v>-2.1862000001419801E-2</v>
      </c>
      <c r="I452" s="10">
        <f t="shared" si="271"/>
        <v>-2.1862000001419801E-2</v>
      </c>
      <c r="P452">
        <f t="shared" si="248"/>
        <v>-2.4881934564810831E-2</v>
      </c>
      <c r="Q452" s="2">
        <f t="shared" si="258"/>
        <v>24403.135999999999</v>
      </c>
      <c r="S452" s="21">
        <f t="shared" si="272"/>
        <v>0.1</v>
      </c>
      <c r="Z452">
        <f t="shared" si="249"/>
        <v>11379</v>
      </c>
      <c r="AA452" s="68">
        <f t="shared" si="250"/>
        <v>-1.1659144223576161E-2</v>
      </c>
      <c r="AB452" s="68">
        <f t="shared" si="263"/>
        <v>-3.5084790342654472E-2</v>
      </c>
      <c r="AC452" s="68">
        <f t="shared" si="264"/>
        <v>-1.020285577784364E-2</v>
      </c>
      <c r="AD452" s="68"/>
      <c r="AE452" s="68">
        <f t="shared" si="265"/>
        <v>1.0409826602347735E-5</v>
      </c>
      <c r="AF452">
        <f t="shared" si="266"/>
        <v>3.0199345633910302E-3</v>
      </c>
      <c r="AG452" s="92"/>
      <c r="AH452">
        <f t="shared" si="251"/>
        <v>1.3222790341234671E-2</v>
      </c>
      <c r="AI452">
        <f t="shared" si="252"/>
        <v>0.99947795954584406</v>
      </c>
      <c r="AJ452">
        <f t="shared" si="253"/>
        <v>0.59388266983035931</v>
      </c>
      <c r="AK452">
        <f t="shared" si="254"/>
        <v>5.0008958865306065E-4</v>
      </c>
      <c r="AL452">
        <f t="shared" si="255"/>
        <v>2.3776667989244622</v>
      </c>
      <c r="AM452">
        <f t="shared" si="256"/>
        <v>2.489478316861832</v>
      </c>
      <c r="AN452" s="68">
        <f t="shared" si="273"/>
        <v>-3.9060187284662988</v>
      </c>
      <c r="AO452" s="68">
        <f t="shared" si="273"/>
        <v>-3.9060187284662988</v>
      </c>
      <c r="AP452" s="68">
        <f t="shared" si="273"/>
        <v>-3.9060187284662988</v>
      </c>
      <c r="AQ452" s="68">
        <f t="shared" si="273"/>
        <v>-3.9060187284662988</v>
      </c>
      <c r="AR452" s="68">
        <f t="shared" si="273"/>
        <v>-3.9060187284662278</v>
      </c>
      <c r="AS452" s="68">
        <f t="shared" si="273"/>
        <v>-3.9060187286024939</v>
      </c>
      <c r="AT452" s="68">
        <f t="shared" si="273"/>
        <v>-3.9060184674508527</v>
      </c>
      <c r="AU452" s="68">
        <f t="shared" si="257"/>
        <v>-3.9065190791275608</v>
      </c>
    </row>
    <row r="453" spans="1:47" ht="12.95" customHeight="1">
      <c r="A453" s="14" t="s">
        <v>2089</v>
      </c>
      <c r="B453" s="50" t="s">
        <v>2053</v>
      </c>
      <c r="C453" s="49">
        <v>39421.637000000002</v>
      </c>
      <c r="D453" s="49"/>
      <c r="E453">
        <f t="shared" si="246"/>
        <v>11378.984629530576</v>
      </c>
      <c r="F453">
        <f t="shared" si="247"/>
        <v>11379</v>
      </c>
      <c r="G453">
        <f t="shared" si="269"/>
        <v>-2.0861999997578096E-2</v>
      </c>
      <c r="I453" s="10">
        <f t="shared" si="271"/>
        <v>-2.0861999997578096E-2</v>
      </c>
      <c r="P453">
        <f t="shared" si="248"/>
        <v>-2.4881934564810831E-2</v>
      </c>
      <c r="Q453" s="2">
        <f t="shared" si="258"/>
        <v>24403.137000000002</v>
      </c>
      <c r="S453" s="21">
        <f t="shared" si="272"/>
        <v>0.1</v>
      </c>
      <c r="Z453">
        <f t="shared" si="249"/>
        <v>11379</v>
      </c>
      <c r="AA453" s="68">
        <f t="shared" si="250"/>
        <v>-1.1659144223576161E-2</v>
      </c>
      <c r="AB453" s="68">
        <f t="shared" si="263"/>
        <v>-3.4084790338812766E-2</v>
      </c>
      <c r="AC453" s="68">
        <f t="shared" si="264"/>
        <v>-9.2028557740019348E-3</v>
      </c>
      <c r="AD453" s="68"/>
      <c r="AE453" s="68">
        <f t="shared" si="265"/>
        <v>8.4692554397080765E-6</v>
      </c>
      <c r="AF453">
        <f t="shared" si="266"/>
        <v>4.0199345672327358E-3</v>
      </c>
      <c r="AG453" s="92"/>
      <c r="AH453">
        <f t="shared" si="251"/>
        <v>1.3222790341234671E-2</v>
      </c>
      <c r="AI453">
        <f t="shared" si="252"/>
        <v>0.99947795954584406</v>
      </c>
      <c r="AJ453">
        <f t="shared" si="253"/>
        <v>0.59388266983035931</v>
      </c>
      <c r="AK453">
        <f t="shared" si="254"/>
        <v>5.0008958865306065E-4</v>
      </c>
      <c r="AL453">
        <f t="shared" si="255"/>
        <v>2.3776667989244622</v>
      </c>
      <c r="AM453">
        <f t="shared" si="256"/>
        <v>2.489478316861832</v>
      </c>
      <c r="AN453" s="68">
        <f t="shared" si="273"/>
        <v>-3.9060187284662988</v>
      </c>
      <c r="AO453" s="68">
        <f t="shared" si="273"/>
        <v>-3.9060187284662988</v>
      </c>
      <c r="AP453" s="68">
        <f t="shared" si="273"/>
        <v>-3.9060187284662988</v>
      </c>
      <c r="AQ453" s="68">
        <f t="shared" si="273"/>
        <v>-3.9060187284662988</v>
      </c>
      <c r="AR453" s="68">
        <f t="shared" si="273"/>
        <v>-3.9060187284662278</v>
      </c>
      <c r="AS453" s="68">
        <f t="shared" si="273"/>
        <v>-3.9060187286024939</v>
      </c>
      <c r="AT453" s="68">
        <f t="shared" si="273"/>
        <v>-3.9060184674508527</v>
      </c>
      <c r="AU453" s="68">
        <f t="shared" si="257"/>
        <v>-3.9065190791275608</v>
      </c>
    </row>
    <row r="454" spans="1:47" ht="12.95" customHeight="1">
      <c r="A454" s="14" t="s">
        <v>2089</v>
      </c>
      <c r="B454" s="50" t="s">
        <v>2053</v>
      </c>
      <c r="C454" s="49">
        <v>39425.707000000002</v>
      </c>
      <c r="D454" s="49"/>
      <c r="E454">
        <f t="shared" si="246"/>
        <v>11381.98327829671</v>
      </c>
      <c r="F454">
        <f t="shared" si="247"/>
        <v>11382</v>
      </c>
      <c r="G454">
        <f t="shared" si="269"/>
        <v>-2.2695999999996275E-2</v>
      </c>
      <c r="I454" s="10">
        <f t="shared" si="271"/>
        <v>-2.2695999999996275E-2</v>
      </c>
      <c r="P454">
        <f t="shared" si="248"/>
        <v>-2.486238443323871E-2</v>
      </c>
      <c r="Q454" s="2">
        <f t="shared" si="258"/>
        <v>24407.207000000002</v>
      </c>
      <c r="S454" s="21">
        <f t="shared" si="272"/>
        <v>0.1</v>
      </c>
      <c r="Z454">
        <f t="shared" si="249"/>
        <v>11382</v>
      </c>
      <c r="AA454" s="68">
        <f t="shared" si="250"/>
        <v>-1.1605278171837824E-2</v>
      </c>
      <c r="AB454" s="68">
        <f t="shared" si="263"/>
        <v>-3.5953106261397159E-2</v>
      </c>
      <c r="AC454" s="68">
        <f t="shared" si="264"/>
        <v>-1.1090721828158451E-2</v>
      </c>
      <c r="AD454" s="68"/>
      <c r="AE454" s="68">
        <f t="shared" si="265"/>
        <v>1.2300411066959035E-5</v>
      </c>
      <c r="AF454">
        <f t="shared" si="266"/>
        <v>2.1663844332424353E-3</v>
      </c>
      <c r="AG454" s="92"/>
      <c r="AH454">
        <f t="shared" si="251"/>
        <v>1.3257106261400886E-2</v>
      </c>
      <c r="AI454">
        <f t="shared" si="252"/>
        <v>0.9994770033251078</v>
      </c>
      <c r="AJ454">
        <f t="shared" si="253"/>
        <v>0.59542150272316041</v>
      </c>
      <c r="AK454">
        <f t="shared" si="254"/>
        <v>4.9908948146232235E-4</v>
      </c>
      <c r="AL454">
        <f t="shared" si="255"/>
        <v>2.3795808110827279</v>
      </c>
      <c r="AM454">
        <f t="shared" si="256"/>
        <v>2.4963828220258129</v>
      </c>
      <c r="AN454" s="68">
        <f t="shared" si="273"/>
        <v>-3.904103716178402</v>
      </c>
      <c r="AO454" s="68">
        <f t="shared" si="273"/>
        <v>-3.904103716178402</v>
      </c>
      <c r="AP454" s="68">
        <f t="shared" si="273"/>
        <v>-3.904103716178402</v>
      </c>
      <c r="AQ454" s="68">
        <f t="shared" si="273"/>
        <v>-3.904103716178402</v>
      </c>
      <c r="AR454" s="68">
        <f t="shared" si="273"/>
        <v>-3.904103716178331</v>
      </c>
      <c r="AS454" s="68">
        <f t="shared" si="273"/>
        <v>-3.9041037163148244</v>
      </c>
      <c r="AT454" s="68">
        <f t="shared" si="273"/>
        <v>-3.904103455206462</v>
      </c>
      <c r="AU454" s="68">
        <f t="shared" si="257"/>
        <v>-3.9046030666881046</v>
      </c>
    </row>
    <row r="455" spans="1:47" ht="12.95" customHeight="1">
      <c r="A455" s="95" t="s">
        <v>3290</v>
      </c>
      <c r="B455" s="29" t="s">
        <v>2053</v>
      </c>
      <c r="C455" s="95">
        <v>39443.343000000001</v>
      </c>
      <c r="D455" s="95" t="s">
        <v>2084</v>
      </c>
      <c r="E455" s="12">
        <f t="shared" si="246"/>
        <v>11394.976931770794</v>
      </c>
      <c r="F455">
        <f t="shared" si="247"/>
        <v>11395</v>
      </c>
      <c r="G455">
        <f t="shared" si="269"/>
        <v>-3.1309999998484273E-2</v>
      </c>
      <c r="I455" s="10">
        <f>G455</f>
        <v>-3.1309999998484273E-2</v>
      </c>
      <c r="O455">
        <f ca="1">+C$11+C$12*F455</f>
        <v>-2.5872963227561024E-2</v>
      </c>
      <c r="P455">
        <f t="shared" si="248"/>
        <v>-2.4777517448224651E-2</v>
      </c>
      <c r="Q455" s="2">
        <f t="shared" si="258"/>
        <v>24424.843000000001</v>
      </c>
      <c r="S455" s="21">
        <f t="shared" si="272"/>
        <v>0.1</v>
      </c>
      <c r="Z455">
        <f t="shared" si="249"/>
        <v>11395</v>
      </c>
      <c r="AA455" s="68">
        <f t="shared" si="250"/>
        <v>-1.1372272654893413E-2</v>
      </c>
      <c r="AB455" s="68">
        <f t="shared" si="263"/>
        <v>-4.471524479181551E-2</v>
      </c>
      <c r="AC455" s="68">
        <f t="shared" si="264"/>
        <v>-1.9937727343590859E-2</v>
      </c>
      <c r="AD455" s="68"/>
      <c r="AE455" s="68">
        <f t="shared" si="265"/>
        <v>3.9751297162737064E-5</v>
      </c>
      <c r="AF455">
        <f t="shared" si="266"/>
        <v>-6.5324825502596218E-3</v>
      </c>
      <c r="AG455" s="92"/>
      <c r="AH455">
        <f t="shared" si="251"/>
        <v>1.3405244793331238E-2</v>
      </c>
      <c r="AI455">
        <f t="shared" si="252"/>
        <v>0.99947288190769323</v>
      </c>
      <c r="AJ455">
        <f t="shared" si="253"/>
        <v>0.60206446665300739</v>
      </c>
      <c r="AK455">
        <f t="shared" si="254"/>
        <v>4.9473462504396693E-4</v>
      </c>
      <c r="AL455">
        <f t="shared" si="255"/>
        <v>2.3878748215850405</v>
      </c>
      <c r="AM455">
        <f t="shared" si="256"/>
        <v>2.5266875660459189</v>
      </c>
      <c r="AN455" s="68">
        <f t="shared" si="273"/>
        <v>-3.895805350700325</v>
      </c>
      <c r="AO455" s="68">
        <f t="shared" si="273"/>
        <v>-3.895805350700325</v>
      </c>
      <c r="AP455" s="68">
        <f t="shared" si="273"/>
        <v>-3.895805350700325</v>
      </c>
      <c r="AQ455" s="68">
        <f t="shared" si="273"/>
        <v>-3.895805350700325</v>
      </c>
      <c r="AR455" s="68">
        <f t="shared" si="273"/>
        <v>-3.8958053507002526</v>
      </c>
      <c r="AS455" s="68">
        <f t="shared" si="273"/>
        <v>-3.8958053508377013</v>
      </c>
      <c r="AT455" s="68">
        <f t="shared" si="273"/>
        <v>-3.8958050899611578</v>
      </c>
      <c r="AU455" s="68">
        <f t="shared" si="257"/>
        <v>-3.8963003461171306</v>
      </c>
    </row>
    <row r="456" spans="1:47" ht="12.95" customHeight="1">
      <c r="A456" s="14" t="s">
        <v>2090</v>
      </c>
      <c r="B456" s="50"/>
      <c r="C456" s="49">
        <v>39474.57</v>
      </c>
      <c r="D456" s="49"/>
      <c r="E456">
        <f t="shared" si="246"/>
        <v>11417.984009171296</v>
      </c>
      <c r="F456">
        <f t="shared" si="247"/>
        <v>11418</v>
      </c>
      <c r="G456">
        <f t="shared" si="269"/>
        <v>-2.1703999998862855E-2</v>
      </c>
      <c r="I456" s="10">
        <f>$G456</f>
        <v>-2.1703999998862855E-2</v>
      </c>
      <c r="P456">
        <f t="shared" si="248"/>
        <v>-2.4626772054012952E-2</v>
      </c>
      <c r="Q456" s="2">
        <f t="shared" si="258"/>
        <v>24456.07</v>
      </c>
      <c r="S456" s="21">
        <f t="shared" si="272"/>
        <v>0.1</v>
      </c>
      <c r="Z456">
        <f t="shared" si="249"/>
        <v>11418</v>
      </c>
      <c r="AA456" s="68">
        <f t="shared" si="250"/>
        <v>-1.0961705214025159E-2</v>
      </c>
      <c r="AB456" s="68">
        <f t="shared" si="263"/>
        <v>-3.5369066838850646E-2</v>
      </c>
      <c r="AC456" s="68">
        <f t="shared" si="264"/>
        <v>-1.0742294784837696E-2</v>
      </c>
      <c r="AD456" s="68"/>
      <c r="AE456" s="68">
        <f t="shared" si="265"/>
        <v>1.1539689724435117E-5</v>
      </c>
      <c r="AF456">
        <f t="shared" si="266"/>
        <v>2.9227720551500969E-3</v>
      </c>
      <c r="AG456" s="92"/>
      <c r="AH456">
        <f t="shared" si="251"/>
        <v>1.3665066839987793E-2</v>
      </c>
      <c r="AI456">
        <f t="shared" si="252"/>
        <v>0.99946567925451069</v>
      </c>
      <c r="AJ456">
        <f t="shared" si="253"/>
        <v>0.61371552876910973</v>
      </c>
      <c r="AK456">
        <f t="shared" si="254"/>
        <v>4.8694678702531155E-4</v>
      </c>
      <c r="AL456">
        <f t="shared" si="255"/>
        <v>2.4025486737182318</v>
      </c>
      <c r="AM456">
        <f t="shared" si="256"/>
        <v>2.5818888475552586</v>
      </c>
      <c r="AN456" s="68">
        <f t="shared" si="273"/>
        <v>-3.8811237104300562</v>
      </c>
      <c r="AO456" s="68">
        <f t="shared" si="273"/>
        <v>-3.8811237104300562</v>
      </c>
      <c r="AP456" s="68">
        <f t="shared" si="273"/>
        <v>-3.8811237104300562</v>
      </c>
      <c r="AQ456" s="68">
        <f t="shared" si="273"/>
        <v>-3.8811237104300562</v>
      </c>
      <c r="AR456" s="68">
        <f t="shared" si="273"/>
        <v>-3.8811237104299821</v>
      </c>
      <c r="AS456" s="68">
        <f t="shared" si="273"/>
        <v>-3.8811237105689989</v>
      </c>
      <c r="AT456" s="68">
        <f t="shared" si="273"/>
        <v>-3.8811234502786789</v>
      </c>
      <c r="AU456" s="68">
        <f t="shared" si="257"/>
        <v>-3.8816109174146378</v>
      </c>
    </row>
    <row r="457" spans="1:47" ht="12.95" customHeight="1">
      <c r="A457" s="14" t="s">
        <v>2090</v>
      </c>
      <c r="B457" s="50"/>
      <c r="C457" s="49">
        <v>39482.714</v>
      </c>
      <c r="D457" s="49"/>
      <c r="E457">
        <f t="shared" si="246"/>
        <v>11423.984253778517</v>
      </c>
      <c r="F457">
        <f t="shared" si="247"/>
        <v>11424</v>
      </c>
      <c r="G457">
        <f t="shared" si="269"/>
        <v>-2.1372000002884306E-2</v>
      </c>
      <c r="I457" s="10">
        <f>$G457</f>
        <v>-2.1372000002884306E-2</v>
      </c>
      <c r="P457">
        <f t="shared" si="248"/>
        <v>-2.4587321898436293E-2</v>
      </c>
      <c r="Q457" s="2">
        <f t="shared" si="258"/>
        <v>24464.214</v>
      </c>
      <c r="S457" s="21">
        <f t="shared" si="272"/>
        <v>0.1</v>
      </c>
      <c r="Z457">
        <f t="shared" si="249"/>
        <v>11424</v>
      </c>
      <c r="AA457" s="68">
        <f t="shared" si="250"/>
        <v>-1.0854957857377563E-2</v>
      </c>
      <c r="AB457" s="68">
        <f t="shared" si="263"/>
        <v>-3.5104364043943036E-2</v>
      </c>
      <c r="AC457" s="68">
        <f t="shared" si="264"/>
        <v>-1.0517042145506743E-2</v>
      </c>
      <c r="AD457" s="68"/>
      <c r="AE457" s="68">
        <f t="shared" si="265"/>
        <v>1.1060817549036508E-5</v>
      </c>
      <c r="AF457">
        <f t="shared" si="266"/>
        <v>3.2153218955519869E-3</v>
      </c>
      <c r="AG457" s="92"/>
      <c r="AH457">
        <f t="shared" si="251"/>
        <v>1.373236404105873E-2</v>
      </c>
      <c r="AI457">
        <f t="shared" si="252"/>
        <v>0.99946381917711691</v>
      </c>
      <c r="AJ457">
        <f t="shared" si="253"/>
        <v>0.61673327743694761</v>
      </c>
      <c r="AK457">
        <f t="shared" si="254"/>
        <v>4.8489788371052953E-4</v>
      </c>
      <c r="AL457">
        <f t="shared" si="255"/>
        <v>2.4063766005021425</v>
      </c>
      <c r="AM457">
        <f t="shared" si="256"/>
        <v>2.5966344635955054</v>
      </c>
      <c r="AN457" s="68">
        <f t="shared" si="273"/>
        <v>-3.8772937346463672</v>
      </c>
      <c r="AO457" s="68">
        <f t="shared" si="273"/>
        <v>-3.8772937346463672</v>
      </c>
      <c r="AP457" s="68">
        <f t="shared" si="273"/>
        <v>-3.8772937346463672</v>
      </c>
      <c r="AQ457" s="68">
        <f t="shared" si="273"/>
        <v>-3.8772937346463672</v>
      </c>
      <c r="AR457" s="68">
        <f t="shared" si="273"/>
        <v>-3.8772937346462926</v>
      </c>
      <c r="AS457" s="68">
        <f t="shared" si="273"/>
        <v>-3.8772937347856922</v>
      </c>
      <c r="AT457" s="68">
        <f t="shared" si="273"/>
        <v>-3.8772934746852532</v>
      </c>
      <c r="AU457" s="68">
        <f t="shared" si="257"/>
        <v>-3.8777788925357264</v>
      </c>
    </row>
    <row r="458" spans="1:47" ht="12.95" customHeight="1">
      <c r="A458" s="14" t="s">
        <v>2090</v>
      </c>
      <c r="B458" s="50"/>
      <c r="C458" s="49">
        <v>39497.642</v>
      </c>
      <c r="D458" s="49"/>
      <c r="E458">
        <f t="shared" si="246"/>
        <v>11434.982737508453</v>
      </c>
      <c r="F458">
        <f t="shared" si="247"/>
        <v>11435</v>
      </c>
      <c r="G458">
        <f t="shared" si="269"/>
        <v>-2.3430000001098961E-2</v>
      </c>
      <c r="I458" s="10">
        <f>$G458</f>
        <v>-2.3430000001098961E-2</v>
      </c>
      <c r="P458">
        <f t="shared" si="248"/>
        <v>-2.4514861983819719E-2</v>
      </c>
      <c r="Q458" s="2">
        <f t="shared" si="258"/>
        <v>24479.142</v>
      </c>
      <c r="S458" s="21">
        <f t="shared" si="272"/>
        <v>0.1</v>
      </c>
      <c r="Z458">
        <f t="shared" si="249"/>
        <v>11435</v>
      </c>
      <c r="AA458" s="68">
        <f t="shared" si="250"/>
        <v>-1.0659643946639033E-2</v>
      </c>
      <c r="AB458" s="68">
        <f t="shared" si="263"/>
        <v>-3.7285218038279645E-2</v>
      </c>
      <c r="AC458" s="68">
        <f t="shared" si="264"/>
        <v>-1.2770356054459928E-2</v>
      </c>
      <c r="AD458" s="68"/>
      <c r="AE458" s="68">
        <f t="shared" si="265"/>
        <v>1.6308199375768137E-5</v>
      </c>
      <c r="AF458">
        <f t="shared" si="266"/>
        <v>1.0848619827207584E-3</v>
      </c>
      <c r="AG458" s="92"/>
      <c r="AH458">
        <f t="shared" si="251"/>
        <v>1.3855218037180686E-2</v>
      </c>
      <c r="AI458">
        <f t="shared" si="252"/>
        <v>0.99946042947805147</v>
      </c>
      <c r="AJ458">
        <f t="shared" si="253"/>
        <v>0.6222422848902377</v>
      </c>
      <c r="AK458">
        <f t="shared" si="254"/>
        <v>4.8112314878703588E-4</v>
      </c>
      <c r="AL458">
        <f t="shared" si="255"/>
        <v>2.4133944293889003</v>
      </c>
      <c r="AM458">
        <f t="shared" si="256"/>
        <v>2.6240521962320584</v>
      </c>
      <c r="AN458" s="68">
        <f t="shared" si="273"/>
        <v>-3.8702721308280412</v>
      </c>
      <c r="AO458" s="68">
        <f t="shared" si="273"/>
        <v>-3.8702721308280412</v>
      </c>
      <c r="AP458" s="68">
        <f t="shared" si="273"/>
        <v>-3.8702721308280412</v>
      </c>
      <c r="AQ458" s="68">
        <f t="shared" si="273"/>
        <v>-3.8702721308280412</v>
      </c>
      <c r="AR458" s="68">
        <f t="shared" si="273"/>
        <v>-3.8702721308279657</v>
      </c>
      <c r="AS458" s="68">
        <f t="shared" si="273"/>
        <v>-3.870272130968039</v>
      </c>
      <c r="AT458" s="68">
        <f t="shared" si="273"/>
        <v>-3.8702718712553681</v>
      </c>
      <c r="AU458" s="68">
        <f t="shared" si="257"/>
        <v>-3.8707535135910556</v>
      </c>
    </row>
    <row r="459" spans="1:47" ht="12.95" customHeight="1">
      <c r="A459" s="14" t="s">
        <v>2090</v>
      </c>
      <c r="B459" s="50"/>
      <c r="C459" s="49">
        <v>39501.716</v>
      </c>
      <c r="D459" s="49"/>
      <c r="E459">
        <f t="shared" si="246"/>
        <v>11437.984333349543</v>
      </c>
      <c r="F459">
        <f t="shared" si="247"/>
        <v>11438</v>
      </c>
      <c r="G459">
        <f t="shared" si="269"/>
        <v>-2.1264000002702232E-2</v>
      </c>
      <c r="I459" s="10">
        <f>$G459</f>
        <v>-2.1264000002702232E-2</v>
      </c>
      <c r="P459">
        <f t="shared" si="248"/>
        <v>-2.4495069951306694E-2</v>
      </c>
      <c r="Q459" s="2">
        <f t="shared" si="258"/>
        <v>24483.216</v>
      </c>
      <c r="S459" s="21">
        <f t="shared" si="272"/>
        <v>0.1</v>
      </c>
      <c r="Z459">
        <f t="shared" si="249"/>
        <v>11438</v>
      </c>
      <c r="AA459" s="68">
        <f t="shared" si="250"/>
        <v>-1.0606464651167569E-2</v>
      </c>
      <c r="AB459" s="68">
        <f t="shared" si="263"/>
        <v>-3.515260530284136E-2</v>
      </c>
      <c r="AC459" s="68">
        <f t="shared" si="264"/>
        <v>-1.0657535351534663E-2</v>
      </c>
      <c r="AD459" s="68"/>
      <c r="AE459" s="68">
        <f t="shared" si="265"/>
        <v>1.1358305976921109E-5</v>
      </c>
      <c r="AF459">
        <f t="shared" si="266"/>
        <v>3.2310699486044619E-3</v>
      </c>
      <c r="AG459" s="92"/>
      <c r="AH459">
        <f t="shared" si="251"/>
        <v>1.3888605300139125E-2</v>
      </c>
      <c r="AI459">
        <f t="shared" si="252"/>
        <v>0.99945950962359964</v>
      </c>
      <c r="AJ459">
        <f t="shared" si="253"/>
        <v>0.62373942780469727</v>
      </c>
      <c r="AK459">
        <f t="shared" si="254"/>
        <v>4.8008955984602116E-4</v>
      </c>
      <c r="AL459">
        <f t="shared" si="255"/>
        <v>2.4153083744767665</v>
      </c>
      <c r="AM459">
        <f t="shared" si="256"/>
        <v>2.6316175467130742</v>
      </c>
      <c r="AN459" s="68">
        <f t="shared" si="273"/>
        <v>-3.8683571520931621</v>
      </c>
      <c r="AO459" s="68">
        <f t="shared" si="273"/>
        <v>-3.8683571520931621</v>
      </c>
      <c r="AP459" s="68">
        <f t="shared" si="273"/>
        <v>-3.8683571520931621</v>
      </c>
      <c r="AQ459" s="68">
        <f t="shared" si="273"/>
        <v>-3.8683571520931621</v>
      </c>
      <c r="AR459" s="68">
        <f t="shared" si="273"/>
        <v>-3.8683571520930862</v>
      </c>
      <c r="AS459" s="68">
        <f t="shared" si="273"/>
        <v>-3.8683571522333366</v>
      </c>
      <c r="AT459" s="68">
        <f t="shared" si="273"/>
        <v>-3.8683568926353189</v>
      </c>
      <c r="AU459" s="68">
        <f t="shared" si="257"/>
        <v>-3.8688375011516003</v>
      </c>
    </row>
    <row r="460" spans="1:47" ht="12.95" customHeight="1">
      <c r="A460" s="14" t="s">
        <v>2090</v>
      </c>
      <c r="B460" s="50"/>
      <c r="C460" s="49">
        <v>39554.65</v>
      </c>
      <c r="D460" s="49"/>
      <c r="E460">
        <f t="shared" si="246"/>
        <v>11476.984449759004</v>
      </c>
      <c r="F460">
        <f t="shared" si="247"/>
        <v>11477</v>
      </c>
      <c r="G460">
        <f t="shared" si="269"/>
        <v>-2.1106000000145286E-2</v>
      </c>
      <c r="I460" s="10">
        <f>$G460</f>
        <v>-2.1106000000145286E-2</v>
      </c>
      <c r="P460">
        <f t="shared" si="248"/>
        <v>-2.4236594261550129E-2</v>
      </c>
      <c r="Q460" s="2">
        <f t="shared" si="258"/>
        <v>24536.15</v>
      </c>
      <c r="S460" s="21">
        <f t="shared" si="272"/>
        <v>0.1</v>
      </c>
      <c r="Z460">
        <f t="shared" si="249"/>
        <v>11477</v>
      </c>
      <c r="AA460" s="68">
        <f t="shared" si="250"/>
        <v>-9.9186363303893563E-3</v>
      </c>
      <c r="AB460" s="68">
        <f t="shared" si="263"/>
        <v>-3.5423957931306059E-2</v>
      </c>
      <c r="AC460" s="68">
        <f t="shared" si="264"/>
        <v>-1.118736366975593E-2</v>
      </c>
      <c r="AD460" s="68"/>
      <c r="AE460" s="68">
        <f t="shared" si="265"/>
        <v>1.2515710587937488E-5</v>
      </c>
      <c r="AF460">
        <f t="shared" si="266"/>
        <v>3.1305942614048426E-3</v>
      </c>
      <c r="AG460" s="92"/>
      <c r="AH460">
        <f t="shared" si="251"/>
        <v>1.4317957931160773E-2</v>
      </c>
      <c r="AI460">
        <f t="shared" si="252"/>
        <v>0.99944773305278167</v>
      </c>
      <c r="AJ460">
        <f t="shared" si="253"/>
        <v>0.64299213433024449</v>
      </c>
      <c r="AK460">
        <f t="shared" si="254"/>
        <v>4.6649442811754908E-4</v>
      </c>
      <c r="AL460">
        <f t="shared" si="255"/>
        <v>2.4401893431498141</v>
      </c>
      <c r="AM460">
        <f t="shared" si="256"/>
        <v>2.7335560805051391</v>
      </c>
      <c r="AN460" s="68">
        <f t="shared" si="273"/>
        <v>-3.8434625873607131</v>
      </c>
      <c r="AO460" s="68">
        <f t="shared" si="273"/>
        <v>-3.8434625873607131</v>
      </c>
      <c r="AP460" s="68">
        <f t="shared" si="273"/>
        <v>-3.8434625873607131</v>
      </c>
      <c r="AQ460" s="68">
        <f t="shared" si="273"/>
        <v>-3.8434625873607131</v>
      </c>
      <c r="AR460" s="68">
        <f t="shared" si="273"/>
        <v>-3.843462587360635</v>
      </c>
      <c r="AS460" s="68">
        <f t="shared" si="273"/>
        <v>-3.8434625875029318</v>
      </c>
      <c r="AT460" s="68">
        <f t="shared" si="273"/>
        <v>-3.8434623297414494</v>
      </c>
      <c r="AU460" s="68">
        <f t="shared" si="257"/>
        <v>-3.8439293394386773</v>
      </c>
    </row>
    <row r="461" spans="1:47" ht="12.95" customHeight="1">
      <c r="A461" s="14" t="s">
        <v>2083</v>
      </c>
      <c r="B461" s="50"/>
      <c r="C461" s="49">
        <v>39675.442999999999</v>
      </c>
      <c r="D461" s="49" t="s">
        <v>1923</v>
      </c>
      <c r="E461">
        <f t="shared" si="246"/>
        <v>11565.980956001644</v>
      </c>
      <c r="F461">
        <f t="shared" si="247"/>
        <v>11566</v>
      </c>
      <c r="G461">
        <f t="shared" si="269"/>
        <v>-2.5848000004771166E-2</v>
      </c>
      <c r="H461">
        <f>$G461</f>
        <v>-2.5848000004771166E-2</v>
      </c>
      <c r="P461">
        <f t="shared" si="248"/>
        <v>-2.3638537888555605E-2</v>
      </c>
      <c r="Q461" s="2">
        <f t="shared" si="258"/>
        <v>24656.942999999999</v>
      </c>
      <c r="S461" s="114">
        <f>S$14</f>
        <v>0.2</v>
      </c>
      <c r="Z461">
        <f t="shared" si="249"/>
        <v>11566</v>
      </c>
      <c r="AA461" s="68">
        <f t="shared" si="250"/>
        <v>-8.3744372938252473E-3</v>
      </c>
      <c r="AB461" s="68">
        <f t="shared" si="263"/>
        <v>-4.1112100599501523E-2</v>
      </c>
      <c r="AC461" s="68">
        <f t="shared" si="264"/>
        <v>-1.7473562710945918E-2</v>
      </c>
      <c r="AD461" s="68"/>
      <c r="AE461" s="68">
        <f t="shared" si="265"/>
        <v>6.1065078762671934E-5</v>
      </c>
      <c r="AF461">
        <f t="shared" si="266"/>
        <v>-2.2094621162155603E-3</v>
      </c>
      <c r="AG461" s="92"/>
      <c r="AH461">
        <f t="shared" si="251"/>
        <v>1.5264100594730358E-2</v>
      </c>
      <c r="AI461">
        <f t="shared" si="252"/>
        <v>0.99942215081745078</v>
      </c>
      <c r="AJ461">
        <f t="shared" si="253"/>
        <v>0.68541700037515751</v>
      </c>
      <c r="AK461">
        <f t="shared" si="254"/>
        <v>4.3440321670287259E-4</v>
      </c>
      <c r="AL461">
        <f t="shared" si="255"/>
        <v>2.4969668531919296</v>
      </c>
      <c r="AM461">
        <f t="shared" si="256"/>
        <v>2.9943860123924235</v>
      </c>
      <c r="AN461" s="68">
        <f t="shared" ref="AN461:AT470" si="274">$AU461+$AB$7*SIN(AO461)</f>
        <v>-3.7866529828003572</v>
      </c>
      <c r="AO461" s="68">
        <f t="shared" si="274"/>
        <v>-3.7866529828003572</v>
      </c>
      <c r="AP461" s="68">
        <f t="shared" si="274"/>
        <v>-3.7866529828003572</v>
      </c>
      <c r="AQ461" s="68">
        <f t="shared" si="274"/>
        <v>-3.7866529828003572</v>
      </c>
      <c r="AR461" s="68">
        <f t="shared" si="274"/>
        <v>-3.7866529828002737</v>
      </c>
      <c r="AS461" s="68">
        <f t="shared" si="274"/>
        <v>-3.7866529829453741</v>
      </c>
      <c r="AT461" s="68">
        <f t="shared" si="274"/>
        <v>-3.7866527317588798</v>
      </c>
      <c r="AU461" s="68">
        <f t="shared" si="257"/>
        <v>-3.7870876370681605</v>
      </c>
    </row>
    <row r="462" spans="1:47" ht="12.95" customHeight="1">
      <c r="A462" s="14" t="s">
        <v>2083</v>
      </c>
      <c r="B462" s="50"/>
      <c r="C462" s="49">
        <v>39709.375200000002</v>
      </c>
      <c r="D462" s="49" t="s">
        <v>1923</v>
      </c>
      <c r="E462">
        <f t="shared" si="246"/>
        <v>11590.98114019383</v>
      </c>
      <c r="F462">
        <f t="shared" si="247"/>
        <v>11591</v>
      </c>
      <c r="G462">
        <f t="shared" si="269"/>
        <v>-2.559800000017276E-2</v>
      </c>
      <c r="H462">
        <f>$G462</f>
        <v>-2.559800000017276E-2</v>
      </c>
      <c r="P462">
        <f t="shared" si="248"/>
        <v>-2.3468492687016715E-2</v>
      </c>
      <c r="Q462" s="2">
        <f t="shared" si="258"/>
        <v>24690.875200000002</v>
      </c>
      <c r="S462" s="114">
        <f>S$14</f>
        <v>0.2</v>
      </c>
      <c r="Z462">
        <f t="shared" si="249"/>
        <v>11591</v>
      </c>
      <c r="AA462" s="68">
        <f t="shared" si="250"/>
        <v>-7.9473579524831448E-3</v>
      </c>
      <c r="AB462" s="68">
        <f t="shared" si="263"/>
        <v>-4.1119134734706332E-2</v>
      </c>
      <c r="AC462" s="68">
        <f t="shared" si="264"/>
        <v>-1.7650642047689617E-2</v>
      </c>
      <c r="AD462" s="68"/>
      <c r="AE462" s="68">
        <f t="shared" si="265"/>
        <v>6.230903293913375E-5</v>
      </c>
      <c r="AF462">
        <f t="shared" si="266"/>
        <v>-2.1295073131560455E-3</v>
      </c>
      <c r="AG462" s="92"/>
      <c r="AH462">
        <f t="shared" si="251"/>
        <v>1.552113473453357E-2</v>
      </c>
      <c r="AI462">
        <f t="shared" si="252"/>
        <v>0.99941529663584661</v>
      </c>
      <c r="AJ462">
        <f t="shared" si="253"/>
        <v>0.69694205612962468</v>
      </c>
      <c r="AK462">
        <f t="shared" si="254"/>
        <v>4.2513269505209389E-4</v>
      </c>
      <c r="AL462">
        <f t="shared" si="255"/>
        <v>2.5129150788148911</v>
      </c>
      <c r="AM462">
        <f t="shared" si="256"/>
        <v>3.0758045962034126</v>
      </c>
      <c r="AN462" s="68">
        <f t="shared" si="274"/>
        <v>-3.7706954854335217</v>
      </c>
      <c r="AO462" s="68">
        <f t="shared" si="274"/>
        <v>-3.7706954854335217</v>
      </c>
      <c r="AP462" s="68">
        <f t="shared" si="274"/>
        <v>-3.7706954854335217</v>
      </c>
      <c r="AQ462" s="68">
        <f t="shared" si="274"/>
        <v>-3.7706954854335217</v>
      </c>
      <c r="AR462" s="68">
        <f t="shared" si="274"/>
        <v>-3.7706954854334365</v>
      </c>
      <c r="AS462" s="68">
        <f t="shared" si="274"/>
        <v>-3.7706954855788375</v>
      </c>
      <c r="AT462" s="68">
        <f t="shared" si="274"/>
        <v>-3.7706952368270623</v>
      </c>
      <c r="AU462" s="68">
        <f t="shared" si="257"/>
        <v>-3.7711208667393636</v>
      </c>
    </row>
    <row r="463" spans="1:47" ht="12.95" customHeight="1">
      <c r="A463" s="14" t="s">
        <v>2083</v>
      </c>
      <c r="B463" s="50"/>
      <c r="C463" s="49">
        <v>39713.445999999996</v>
      </c>
      <c r="D463" s="49" t="s">
        <v>1923</v>
      </c>
      <c r="E463">
        <f t="shared" si="246"/>
        <v>11593.98037837495</v>
      </c>
      <c r="F463">
        <f t="shared" si="247"/>
        <v>11594</v>
      </c>
      <c r="G463">
        <f t="shared" si="269"/>
        <v>-2.6632000008248724E-2</v>
      </c>
      <c r="H463">
        <f>$G463</f>
        <v>-2.6632000008248724E-2</v>
      </c>
      <c r="P463">
        <f t="shared" si="248"/>
        <v>-2.3448026787596818E-2</v>
      </c>
      <c r="Q463" s="2">
        <f t="shared" si="258"/>
        <v>24694.945999999996</v>
      </c>
      <c r="S463" s="114">
        <f>S$14</f>
        <v>0.2</v>
      </c>
      <c r="Z463">
        <f t="shared" si="249"/>
        <v>11594</v>
      </c>
      <c r="AA463" s="68">
        <f t="shared" si="250"/>
        <v>-7.8963123842297547E-3</v>
      </c>
      <c r="AB463" s="68">
        <f t="shared" si="263"/>
        <v>-4.2183714411615787E-2</v>
      </c>
      <c r="AC463" s="68">
        <f t="shared" si="264"/>
        <v>-1.8735687624018969E-2</v>
      </c>
      <c r="AD463" s="68"/>
      <c r="AE463" s="68">
        <f t="shared" si="265"/>
        <v>7.0205198148963515E-5</v>
      </c>
      <c r="AF463">
        <f t="shared" si="266"/>
        <v>-3.1839732206519061E-3</v>
      </c>
      <c r="AG463" s="92"/>
      <c r="AH463">
        <f t="shared" si="251"/>
        <v>1.5551714403367063E-2</v>
      </c>
      <c r="AI463">
        <f t="shared" si="252"/>
        <v>0.99941448409985301</v>
      </c>
      <c r="AJ463">
        <f t="shared" si="253"/>
        <v>0.69831319774622069</v>
      </c>
      <c r="AK463">
        <f t="shared" si="254"/>
        <v>4.2401292802176141E-4</v>
      </c>
      <c r="AL463">
        <f t="shared" si="255"/>
        <v>2.5148288512551993</v>
      </c>
      <c r="AM463">
        <f t="shared" si="256"/>
        <v>3.0858437254159403</v>
      </c>
      <c r="AN463" s="68">
        <f t="shared" si="274"/>
        <v>-3.7687805930709892</v>
      </c>
      <c r="AO463" s="68">
        <f t="shared" si="274"/>
        <v>-3.7687805930709892</v>
      </c>
      <c r="AP463" s="68">
        <f t="shared" si="274"/>
        <v>-3.7687805930709892</v>
      </c>
      <c r="AQ463" s="68">
        <f t="shared" si="274"/>
        <v>-3.7687805930709892</v>
      </c>
      <c r="AR463" s="68">
        <f t="shared" si="274"/>
        <v>-3.768780593070904</v>
      </c>
      <c r="AS463" s="68">
        <f t="shared" si="274"/>
        <v>-3.7687805932163263</v>
      </c>
      <c r="AT463" s="68">
        <f t="shared" si="274"/>
        <v>-3.7687803447738055</v>
      </c>
      <c r="AU463" s="68">
        <f t="shared" si="257"/>
        <v>-3.7692048542999084</v>
      </c>
    </row>
    <row r="464" spans="1:47" ht="12.95" customHeight="1">
      <c r="A464" s="95" t="s">
        <v>2083</v>
      </c>
      <c r="B464" s="29" t="s">
        <v>2053</v>
      </c>
      <c r="C464" s="95">
        <v>39713.446000000004</v>
      </c>
      <c r="D464" s="95" t="s">
        <v>2084</v>
      </c>
      <c r="E464" s="12">
        <f t="shared" si="246"/>
        <v>11593.980378374956</v>
      </c>
      <c r="F464">
        <f t="shared" si="247"/>
        <v>11594</v>
      </c>
      <c r="G464">
        <f t="shared" si="269"/>
        <v>-2.6632000000972766E-2</v>
      </c>
      <c r="I464" s="10">
        <f>G464</f>
        <v>-2.6632000000972766E-2</v>
      </c>
      <c r="O464">
        <f ca="1">+C$11+C$12*F464</f>
        <v>-2.4505035474382431E-2</v>
      </c>
      <c r="P464">
        <f t="shared" si="248"/>
        <v>-2.3448026787596818E-2</v>
      </c>
      <c r="Q464" s="2">
        <f t="shared" si="258"/>
        <v>24694.946000000004</v>
      </c>
      <c r="S464" s="21">
        <f t="shared" ref="S464:S469" si="275">S$15</f>
        <v>0.1</v>
      </c>
      <c r="Z464">
        <f t="shared" si="249"/>
        <v>11594</v>
      </c>
      <c r="AA464" s="68">
        <f t="shared" si="250"/>
        <v>-7.8963123842297547E-3</v>
      </c>
      <c r="AB464" s="68">
        <f t="shared" si="263"/>
        <v>-4.218371440433983E-2</v>
      </c>
      <c r="AC464" s="68">
        <f t="shared" si="264"/>
        <v>-1.8735687616743012E-2</v>
      </c>
      <c r="AD464" s="68"/>
      <c r="AE464" s="68">
        <f t="shared" si="265"/>
        <v>3.5102599047217746E-5</v>
      </c>
      <c r="AF464">
        <f t="shared" si="266"/>
        <v>-3.1839732133759485E-3</v>
      </c>
      <c r="AG464" s="92"/>
      <c r="AH464">
        <f t="shared" si="251"/>
        <v>1.5551714403367063E-2</v>
      </c>
      <c r="AI464">
        <f t="shared" si="252"/>
        <v>0.99941448409985301</v>
      </c>
      <c r="AJ464">
        <f t="shared" si="253"/>
        <v>0.69831319774622069</v>
      </c>
      <c r="AK464">
        <f t="shared" si="254"/>
        <v>4.2401292802176141E-4</v>
      </c>
      <c r="AL464">
        <f t="shared" si="255"/>
        <v>2.5148288512551993</v>
      </c>
      <c r="AM464">
        <f t="shared" si="256"/>
        <v>3.0858437254159403</v>
      </c>
      <c r="AN464" s="68">
        <f t="shared" si="274"/>
        <v>-3.7687805930709892</v>
      </c>
      <c r="AO464" s="68">
        <f t="shared" si="274"/>
        <v>-3.7687805930709892</v>
      </c>
      <c r="AP464" s="68">
        <f t="shared" si="274"/>
        <v>-3.7687805930709892</v>
      </c>
      <c r="AQ464" s="68">
        <f t="shared" si="274"/>
        <v>-3.7687805930709892</v>
      </c>
      <c r="AR464" s="68">
        <f t="shared" si="274"/>
        <v>-3.768780593070904</v>
      </c>
      <c r="AS464" s="68">
        <f t="shared" si="274"/>
        <v>-3.7687805932163263</v>
      </c>
      <c r="AT464" s="68">
        <f t="shared" si="274"/>
        <v>-3.7687803447738055</v>
      </c>
      <c r="AU464" s="68">
        <f t="shared" si="257"/>
        <v>-3.7692048542999084</v>
      </c>
    </row>
    <row r="465" spans="1:50" ht="12.95" customHeight="1">
      <c r="A465" s="95" t="s">
        <v>3162</v>
      </c>
      <c r="B465" s="29" t="s">
        <v>2053</v>
      </c>
      <c r="C465" s="95">
        <v>39717.521999999997</v>
      </c>
      <c r="D465" s="95" t="s">
        <v>2084</v>
      </c>
      <c r="E465" s="12">
        <f t="shared" si="246"/>
        <v>11596.983447753515</v>
      </c>
      <c r="F465">
        <f t="shared" si="247"/>
        <v>11597</v>
      </c>
      <c r="G465">
        <f t="shared" si="269"/>
        <v>-2.2466000002168585E-2</v>
      </c>
      <c r="I465" s="10">
        <f>G465</f>
        <v>-2.2466000002168585E-2</v>
      </c>
      <c r="O465">
        <f ca="1">+C$11+C$12*F465</f>
        <v>-2.4484413447952602E-2</v>
      </c>
      <c r="P465">
        <f t="shared" si="248"/>
        <v>-2.3427547929197948E-2</v>
      </c>
      <c r="Q465" s="2">
        <f t="shared" si="258"/>
        <v>24699.021999999997</v>
      </c>
      <c r="S465" s="21">
        <f t="shared" si="275"/>
        <v>0.1</v>
      </c>
      <c r="Z465">
        <f t="shared" si="249"/>
        <v>11597</v>
      </c>
      <c r="AA465" s="68">
        <f t="shared" si="250"/>
        <v>-7.8453109069640901E-3</v>
      </c>
      <c r="AB465" s="68">
        <f t="shared" si="263"/>
        <v>-3.8048237024402444E-2</v>
      </c>
      <c r="AC465" s="68">
        <f t="shared" si="264"/>
        <v>-1.4620689095204495E-2</v>
      </c>
      <c r="AD465" s="68"/>
      <c r="AE465" s="68">
        <f t="shared" si="265"/>
        <v>2.1376454961863166E-5</v>
      </c>
      <c r="AF465">
        <f t="shared" si="266"/>
        <v>9.6154792702936309E-4</v>
      </c>
      <c r="AG465" s="92"/>
      <c r="AH465">
        <f t="shared" si="251"/>
        <v>1.5582237022233858E-2</v>
      </c>
      <c r="AI465">
        <f t="shared" si="252"/>
        <v>0.99941367370963952</v>
      </c>
      <c r="AJ465">
        <f t="shared" si="253"/>
        <v>0.69968177955375455</v>
      </c>
      <c r="AK465">
        <f t="shared" si="254"/>
        <v>4.2289160985611624E-4</v>
      </c>
      <c r="AL465">
        <f t="shared" si="255"/>
        <v>2.5167426205877792</v>
      </c>
      <c r="AM465">
        <f t="shared" si="256"/>
        <v>3.0959423008890949</v>
      </c>
      <c r="AN465" s="68">
        <f t="shared" si="274"/>
        <v>-3.7668657022632308</v>
      </c>
      <c r="AO465" s="68">
        <f t="shared" si="274"/>
        <v>-3.7668657022632308</v>
      </c>
      <c r="AP465" s="68">
        <f t="shared" si="274"/>
        <v>-3.7668657022632308</v>
      </c>
      <c r="AQ465" s="68">
        <f t="shared" si="274"/>
        <v>-3.7668657022632308</v>
      </c>
      <c r="AR465" s="68">
        <f t="shared" si="274"/>
        <v>-3.7668657022631455</v>
      </c>
      <c r="AS465" s="68">
        <f t="shared" si="274"/>
        <v>-3.7668657024085861</v>
      </c>
      <c r="AT465" s="68">
        <f t="shared" si="274"/>
        <v>-3.7668654542789661</v>
      </c>
      <c r="AU465" s="68">
        <f t="shared" si="257"/>
        <v>-3.7672888418604522</v>
      </c>
    </row>
    <row r="466" spans="1:50" ht="12.95" customHeight="1">
      <c r="A466" s="14" t="s">
        <v>2091</v>
      </c>
      <c r="B466" s="50"/>
      <c r="C466" s="49">
        <v>39744.667999999998</v>
      </c>
      <c r="D466" s="49"/>
      <c r="E466">
        <f t="shared" si="246"/>
        <v>11616.983771931762</v>
      </c>
      <c r="F466">
        <f t="shared" si="247"/>
        <v>11617</v>
      </c>
      <c r="G466">
        <f t="shared" si="269"/>
        <v>-2.2025999998732004E-2</v>
      </c>
      <c r="I466" s="10">
        <f>$G466</f>
        <v>-2.2025999998732004E-2</v>
      </c>
      <c r="P466">
        <f t="shared" si="248"/>
        <v>-2.329069103263158E-2</v>
      </c>
      <c r="Q466" s="2">
        <f t="shared" si="258"/>
        <v>24726.167999999998</v>
      </c>
      <c r="S466" s="21">
        <f t="shared" si="275"/>
        <v>0.1</v>
      </c>
      <c r="Z466">
        <f t="shared" si="249"/>
        <v>11617</v>
      </c>
      <c r="AA466" s="68">
        <f t="shared" si="250"/>
        <v>-7.5064360539273331E-3</v>
      </c>
      <c r="AB466" s="68">
        <f t="shared" si="263"/>
        <v>-3.7810254977436251E-2</v>
      </c>
      <c r="AC466" s="68">
        <f t="shared" si="264"/>
        <v>-1.4519563944804671E-2</v>
      </c>
      <c r="AD466" s="68"/>
      <c r="AE466" s="68">
        <f t="shared" si="265"/>
        <v>2.1081773714727182E-5</v>
      </c>
      <c r="AF466">
        <f t="shared" si="266"/>
        <v>1.2646910338995759E-3</v>
      </c>
      <c r="AG466" s="92"/>
      <c r="AH466">
        <f t="shared" si="251"/>
        <v>1.5784254978704247E-2</v>
      </c>
      <c r="AI466">
        <f t="shared" si="252"/>
        <v>0.99940832616209352</v>
      </c>
      <c r="AJ466">
        <f t="shared" si="253"/>
        <v>0.70873987321168785</v>
      </c>
      <c r="AK466">
        <f t="shared" si="254"/>
        <v>4.1537681927566425E-4</v>
      </c>
      <c r="AL466">
        <f t="shared" si="255"/>
        <v>2.5295010039937029</v>
      </c>
      <c r="AM466">
        <f t="shared" si="256"/>
        <v>3.1648265145923609</v>
      </c>
      <c r="AN466" s="68">
        <f t="shared" si="274"/>
        <v>-3.7540998029736472</v>
      </c>
      <c r="AO466" s="68">
        <f t="shared" si="274"/>
        <v>-3.7540998029736472</v>
      </c>
      <c r="AP466" s="68">
        <f t="shared" si="274"/>
        <v>-3.7540998029736472</v>
      </c>
      <c r="AQ466" s="68">
        <f t="shared" si="274"/>
        <v>-3.7540998029736472</v>
      </c>
      <c r="AR466" s="68">
        <f t="shared" si="274"/>
        <v>-3.7540998029735615</v>
      </c>
      <c r="AS466" s="68">
        <f t="shared" si="274"/>
        <v>-3.7540998031190416</v>
      </c>
      <c r="AT466" s="68">
        <f t="shared" si="274"/>
        <v>-3.7540995571682725</v>
      </c>
      <c r="AU466" s="68">
        <f t="shared" si="257"/>
        <v>-3.7545154255974147</v>
      </c>
    </row>
    <row r="467" spans="1:50" ht="12.95" customHeight="1">
      <c r="A467" s="14" t="s">
        <v>2091</v>
      </c>
      <c r="B467" s="50"/>
      <c r="C467" s="49">
        <v>39744.673000000003</v>
      </c>
      <c r="D467" s="49"/>
      <c r="E467">
        <f t="shared" si="246"/>
        <v>11616.987455775457</v>
      </c>
      <c r="F467">
        <f t="shared" si="247"/>
        <v>11617</v>
      </c>
      <c r="G467">
        <f t="shared" si="269"/>
        <v>-1.7025999994075391E-2</v>
      </c>
      <c r="I467" s="10">
        <f>$G467</f>
        <v>-1.7025999994075391E-2</v>
      </c>
      <c r="P467">
        <f t="shared" si="248"/>
        <v>-2.329069103263158E-2</v>
      </c>
      <c r="Q467" s="2">
        <f t="shared" si="258"/>
        <v>24726.173000000003</v>
      </c>
      <c r="S467" s="21">
        <f t="shared" si="275"/>
        <v>0.1</v>
      </c>
      <c r="Z467">
        <f t="shared" si="249"/>
        <v>11617</v>
      </c>
      <c r="AA467" s="68">
        <f t="shared" si="250"/>
        <v>-7.5064360539273331E-3</v>
      </c>
      <c r="AB467" s="68">
        <f t="shared" si="263"/>
        <v>-3.2810254972779639E-2</v>
      </c>
      <c r="AC467" s="68">
        <f t="shared" si="264"/>
        <v>-9.5195639401480583E-3</v>
      </c>
      <c r="AD467" s="68"/>
      <c r="AE467" s="68">
        <f t="shared" si="265"/>
        <v>9.0622097610567236E-6</v>
      </c>
      <c r="AF467">
        <f t="shared" si="266"/>
        <v>6.2646910385561888E-3</v>
      </c>
      <c r="AG467" s="92"/>
      <c r="AH467">
        <f t="shared" si="251"/>
        <v>1.5784254978704247E-2</v>
      </c>
      <c r="AI467">
        <f t="shared" si="252"/>
        <v>0.99940832616209352</v>
      </c>
      <c r="AJ467">
        <f t="shared" si="253"/>
        <v>0.70873987321168785</v>
      </c>
      <c r="AK467">
        <f t="shared" si="254"/>
        <v>4.1537681927566425E-4</v>
      </c>
      <c r="AL467">
        <f t="shared" si="255"/>
        <v>2.5295010039937029</v>
      </c>
      <c r="AM467">
        <f t="shared" si="256"/>
        <v>3.1648265145923609</v>
      </c>
      <c r="AN467" s="68">
        <f t="shared" si="274"/>
        <v>-3.7540998029736472</v>
      </c>
      <c r="AO467" s="68">
        <f t="shared" si="274"/>
        <v>-3.7540998029736472</v>
      </c>
      <c r="AP467" s="68">
        <f t="shared" si="274"/>
        <v>-3.7540998029736472</v>
      </c>
      <c r="AQ467" s="68">
        <f t="shared" si="274"/>
        <v>-3.7540998029736472</v>
      </c>
      <c r="AR467" s="68">
        <f t="shared" si="274"/>
        <v>-3.7540998029735615</v>
      </c>
      <c r="AS467" s="68">
        <f t="shared" si="274"/>
        <v>-3.7540998031190416</v>
      </c>
      <c r="AT467" s="68">
        <f t="shared" si="274"/>
        <v>-3.7540995571682725</v>
      </c>
      <c r="AU467" s="68">
        <f t="shared" si="257"/>
        <v>-3.7545154255974147</v>
      </c>
    </row>
    <row r="468" spans="1:50" ht="12.95" customHeight="1">
      <c r="A468" s="14" t="s">
        <v>2091</v>
      </c>
      <c r="B468" s="50"/>
      <c r="C468" s="49">
        <v>39748.741999999998</v>
      </c>
      <c r="D468" s="49"/>
      <c r="E468">
        <f t="shared" si="246"/>
        <v>11619.98536777285</v>
      </c>
      <c r="F468">
        <f t="shared" si="247"/>
        <v>11620</v>
      </c>
      <c r="G468">
        <f t="shared" si="269"/>
        <v>-1.9860000000335276E-2</v>
      </c>
      <c r="I468" s="10">
        <f>$G468</f>
        <v>-1.9860000000335276E-2</v>
      </c>
      <c r="P468">
        <f t="shared" si="248"/>
        <v>-2.327011282206054E-2</v>
      </c>
      <c r="Q468" s="2">
        <f t="shared" si="258"/>
        <v>24730.241999999998</v>
      </c>
      <c r="S468" s="21">
        <f t="shared" si="275"/>
        <v>0.1</v>
      </c>
      <c r="Z468">
        <f t="shared" si="249"/>
        <v>11620</v>
      </c>
      <c r="AA468" s="68">
        <f t="shared" si="250"/>
        <v>-7.4557763035038652E-3</v>
      </c>
      <c r="AB468" s="68">
        <f t="shared" si="263"/>
        <v>-3.5674336518891951E-2</v>
      </c>
      <c r="AC468" s="68">
        <f t="shared" si="264"/>
        <v>-1.2404223696831411E-2</v>
      </c>
      <c r="AD468" s="68"/>
      <c r="AE468" s="68">
        <f t="shared" si="265"/>
        <v>1.538647655210339E-5</v>
      </c>
      <c r="AF468">
        <f t="shared" si="266"/>
        <v>3.4101128217252641E-3</v>
      </c>
      <c r="AG468" s="92"/>
      <c r="AH468">
        <f t="shared" si="251"/>
        <v>1.5814336518556675E-2</v>
      </c>
      <c r="AI468">
        <f t="shared" si="252"/>
        <v>0.99940753232042301</v>
      </c>
      <c r="AJ468">
        <f t="shared" si="253"/>
        <v>0.7100886645966954</v>
      </c>
      <c r="AK468">
        <f t="shared" si="254"/>
        <v>4.1424374601338904E-4</v>
      </c>
      <c r="AL468">
        <f t="shared" si="255"/>
        <v>2.5314147497744726</v>
      </c>
      <c r="AM468">
        <f t="shared" si="256"/>
        <v>3.1753995697466952</v>
      </c>
      <c r="AN468" s="68">
        <f t="shared" si="274"/>
        <v>-3.752184923948731</v>
      </c>
      <c r="AO468" s="68">
        <f t="shared" si="274"/>
        <v>-3.752184923948731</v>
      </c>
      <c r="AP468" s="68">
        <f t="shared" si="274"/>
        <v>-3.752184923948731</v>
      </c>
      <c r="AQ468" s="68">
        <f t="shared" si="274"/>
        <v>-3.752184923948731</v>
      </c>
      <c r="AR468" s="68">
        <f t="shared" si="274"/>
        <v>-3.7521849239486449</v>
      </c>
      <c r="AS468" s="68">
        <f t="shared" si="274"/>
        <v>-3.7521849240941192</v>
      </c>
      <c r="AT468" s="68">
        <f t="shared" si="274"/>
        <v>-3.7521846784840509</v>
      </c>
      <c r="AU468" s="68">
        <f t="shared" si="257"/>
        <v>-3.7525994131579594</v>
      </c>
    </row>
    <row r="469" spans="1:50" ht="12.95" customHeight="1">
      <c r="A469" s="14" t="s">
        <v>2091</v>
      </c>
      <c r="B469" s="50"/>
      <c r="C469" s="49">
        <v>39759.597999999998</v>
      </c>
      <c r="D469" s="49"/>
      <c r="E469">
        <f t="shared" ref="E469:E532" si="276">+(C469-C$7)/C$8</f>
        <v>11627.983729199175</v>
      </c>
      <c r="F469">
        <f t="shared" ref="F469:F532" si="277">ROUND(2*E469,0)/2</f>
        <v>11628</v>
      </c>
      <c r="G469">
        <f t="shared" si="269"/>
        <v>-2.2084000003815163E-2</v>
      </c>
      <c r="I469" s="10">
        <f>$G469</f>
        <v>-2.2084000003815163E-2</v>
      </c>
      <c r="P469">
        <f t="shared" ref="P469:P532" si="278">+D$11+D$12*F469+D$13*F469^2</f>
        <v>-2.3215174238862768E-2</v>
      </c>
      <c r="Q469" s="2">
        <f t="shared" si="258"/>
        <v>24741.097999999998</v>
      </c>
      <c r="S469" s="21">
        <f t="shared" si="275"/>
        <v>0.1</v>
      </c>
      <c r="Z469">
        <f t="shared" ref="Z469:Z532" si="279">F469</f>
        <v>11628</v>
      </c>
      <c r="AA469" s="68">
        <f t="shared" ref="AA469:AA532" si="280">AB$3+AB$4*Z469+AB$5*Z469^2+AH469</f>
        <v>-7.3209041892610266E-3</v>
      </c>
      <c r="AB469" s="68">
        <f t="shared" si="263"/>
        <v>-3.7978270053416904E-2</v>
      </c>
      <c r="AC469" s="68">
        <f t="shared" si="264"/>
        <v>-1.4763095814554136E-2</v>
      </c>
      <c r="AD469" s="68"/>
      <c r="AE469" s="68">
        <f t="shared" si="265"/>
        <v>2.1794899802970589E-5</v>
      </c>
      <c r="AF469">
        <f t="shared" si="266"/>
        <v>1.1311742350476051E-3</v>
      </c>
      <c r="AG469" s="92"/>
      <c r="AH469">
        <f t="shared" ref="AH469:AH532" si="281">$AB$6*($AB$11/AI469*AJ469+$AB$12)</f>
        <v>1.5894270049601741E-2</v>
      </c>
      <c r="AI469">
        <f t="shared" ref="AI469:AI532" si="282">1+$AB$7*COS(AL469)</f>
        <v>0.99940542603150384</v>
      </c>
      <c r="AJ469">
        <f t="shared" ref="AJ469:AJ532" si="283">SIN(AL469+RADIANS($AB$9))</f>
        <v>0.71367270359480617</v>
      </c>
      <c r="AK469">
        <f t="shared" ref="AK469:AK532" si="284">$AB$7*SIN(AL469)</f>
        <v>4.1121482030840749E-4</v>
      </c>
      <c r="AL469">
        <f t="shared" ref="AL469:AL532" si="285">2*ATAN(AM469)</f>
        <v>2.5365180570361532</v>
      </c>
      <c r="AM469">
        <f t="shared" ref="AM469:AM532" si="286">SQRT((1+$AB$7)/(1-$AB$7))*TAN(AN469/2)</f>
        <v>3.2039110380122842</v>
      </c>
      <c r="AN469" s="68">
        <f t="shared" si="274"/>
        <v>-3.7470785872968682</v>
      </c>
      <c r="AO469" s="68">
        <f t="shared" si="274"/>
        <v>-3.7470785872968682</v>
      </c>
      <c r="AP469" s="68">
        <f t="shared" si="274"/>
        <v>-3.7470785872968682</v>
      </c>
      <c r="AQ469" s="68">
        <f t="shared" si="274"/>
        <v>-3.7470785872968682</v>
      </c>
      <c r="AR469" s="68">
        <f t="shared" si="274"/>
        <v>-3.7470785872967816</v>
      </c>
      <c r="AS469" s="68">
        <f t="shared" si="274"/>
        <v>-3.747078587442223</v>
      </c>
      <c r="AT469" s="68">
        <f t="shared" si="274"/>
        <v>-3.7470783427583005</v>
      </c>
      <c r="AU469" s="68">
        <f t="shared" ref="AU469:AU532" si="287">RADIANS($AB$9)+$AB$18*(F469-AB$15)</f>
        <v>-3.7474900466527448</v>
      </c>
    </row>
    <row r="470" spans="1:50" ht="12.95" customHeight="1">
      <c r="A470" s="14" t="s">
        <v>2083</v>
      </c>
      <c r="B470" s="50"/>
      <c r="C470" s="49">
        <v>39781.313999999998</v>
      </c>
      <c r="D470" s="49" t="s">
        <v>1923</v>
      </c>
      <c r="E470">
        <f t="shared" si="276"/>
        <v>11643.983399126781</v>
      </c>
      <c r="F470">
        <f t="shared" si="277"/>
        <v>11644</v>
      </c>
      <c r="G470">
        <f t="shared" si="269"/>
        <v>-2.2532000002684072E-2</v>
      </c>
      <c r="H470">
        <f>$G470</f>
        <v>-2.2532000002684072E-2</v>
      </c>
      <c r="P470">
        <f t="shared" si="278"/>
        <v>-2.3105020614249031E-2</v>
      </c>
      <c r="Q470" s="2">
        <f t="shared" si="258"/>
        <v>24762.813999999998</v>
      </c>
      <c r="S470" s="114">
        <f>S$14</f>
        <v>0.2</v>
      </c>
      <c r="Z470">
        <f t="shared" si="279"/>
        <v>11644</v>
      </c>
      <c r="AA470" s="68">
        <f t="shared" si="280"/>
        <v>-7.0521293827713362E-3</v>
      </c>
      <c r="AB470" s="68">
        <f t="shared" si="263"/>
        <v>-3.8584891234161769E-2</v>
      </c>
      <c r="AC470" s="68">
        <f t="shared" si="264"/>
        <v>-1.5479870619912735E-2</v>
      </c>
      <c r="AD470" s="68"/>
      <c r="AE470" s="68">
        <f t="shared" si="265"/>
        <v>4.7925278881847506E-5</v>
      </c>
      <c r="AF470">
        <f t="shared" si="266"/>
        <v>5.7302061156495887E-4</v>
      </c>
      <c r="AG470" s="92"/>
      <c r="AH470">
        <f t="shared" si="281"/>
        <v>1.6052891231477694E-2</v>
      </c>
      <c r="AI470">
        <f t="shared" si="282"/>
        <v>0.99940125998879881</v>
      </c>
      <c r="AJ470">
        <f t="shared" si="283"/>
        <v>0.72078488426785892</v>
      </c>
      <c r="AK470">
        <f t="shared" si="284"/>
        <v>4.051249578109314E-4</v>
      </c>
      <c r="AL470">
        <f t="shared" si="285"/>
        <v>2.5467246074228069</v>
      </c>
      <c r="AM470">
        <f t="shared" si="286"/>
        <v>3.2623557719744714</v>
      </c>
      <c r="AN470" s="68">
        <f t="shared" si="274"/>
        <v>-3.7368659460805875</v>
      </c>
      <c r="AO470" s="68">
        <f t="shared" si="274"/>
        <v>-3.7368659460805875</v>
      </c>
      <c r="AP470" s="68">
        <f t="shared" si="274"/>
        <v>-3.7368659460805875</v>
      </c>
      <c r="AQ470" s="68">
        <f t="shared" si="274"/>
        <v>-3.7368659460805875</v>
      </c>
      <c r="AR470" s="68">
        <f t="shared" si="274"/>
        <v>-3.7368659460805005</v>
      </c>
      <c r="AS470" s="68">
        <f t="shared" si="274"/>
        <v>-3.7368659462258078</v>
      </c>
      <c r="AT470" s="68">
        <f t="shared" si="274"/>
        <v>-3.7368657034706927</v>
      </c>
      <c r="AU470" s="68">
        <f t="shared" si="287"/>
        <v>-3.7372713136423146</v>
      </c>
    </row>
    <row r="471" spans="1:50" ht="12.95" customHeight="1">
      <c r="A471" s="14" t="s">
        <v>2083</v>
      </c>
      <c r="B471" s="50"/>
      <c r="C471" s="49">
        <v>39785.388299999999</v>
      </c>
      <c r="D471" s="49" t="s">
        <v>1923</v>
      </c>
      <c r="E471">
        <f t="shared" si="276"/>
        <v>11646.985215998489</v>
      </c>
      <c r="F471">
        <f t="shared" si="277"/>
        <v>11647</v>
      </c>
      <c r="G471">
        <f t="shared" si="269"/>
        <v>-2.0066000004590023E-2</v>
      </c>
      <c r="H471">
        <f>$G471</f>
        <v>-2.0066000004590023E-2</v>
      </c>
      <c r="P471">
        <f t="shared" si="278"/>
        <v>-2.308432577286719E-2</v>
      </c>
      <c r="Q471" s="2">
        <f t="shared" si="258"/>
        <v>24766.888299999999</v>
      </c>
      <c r="S471" s="114">
        <f>S$14</f>
        <v>0.2</v>
      </c>
      <c r="Z471">
        <f t="shared" si="279"/>
        <v>11647</v>
      </c>
      <c r="AA471" s="68">
        <f t="shared" si="280"/>
        <v>-7.0018790400705258E-3</v>
      </c>
      <c r="AB471" s="68">
        <f t="shared" si="263"/>
        <v>-3.6148446737386687E-2</v>
      </c>
      <c r="AC471" s="68">
        <f t="shared" si="264"/>
        <v>-1.3064120964519498E-2</v>
      </c>
      <c r="AD471" s="68"/>
      <c r="AE471" s="68">
        <f t="shared" si="265"/>
        <v>3.4134251315119569E-5</v>
      </c>
      <c r="AF471">
        <f t="shared" si="266"/>
        <v>3.0183257682771664E-3</v>
      </c>
      <c r="AG471" s="92"/>
      <c r="AH471">
        <f t="shared" si="281"/>
        <v>1.6082446732796664E-2</v>
      </c>
      <c r="AI471">
        <f t="shared" si="282"/>
        <v>0.99940048579042962</v>
      </c>
      <c r="AJ471">
        <f t="shared" si="283"/>
        <v>0.72211007462274068</v>
      </c>
      <c r="AK471">
        <f t="shared" si="284"/>
        <v>4.0397839667219719E-4</v>
      </c>
      <c r="AL471">
        <f t="shared" si="285"/>
        <v>2.548638326179538</v>
      </c>
      <c r="AM471">
        <f t="shared" si="286"/>
        <v>3.2735313416463776</v>
      </c>
      <c r="AN471" s="68">
        <f t="shared" ref="AN471:AT480" si="288">$AU471+$AB$7*SIN(AO471)</f>
        <v>-3.7349510805757395</v>
      </c>
      <c r="AO471" s="68">
        <f t="shared" si="288"/>
        <v>-3.7349510805757395</v>
      </c>
      <c r="AP471" s="68">
        <f t="shared" si="288"/>
        <v>-3.7349510805757395</v>
      </c>
      <c r="AQ471" s="68">
        <f t="shared" si="288"/>
        <v>-3.7349510805757395</v>
      </c>
      <c r="AR471" s="68">
        <f t="shared" si="288"/>
        <v>-3.7349510805756525</v>
      </c>
      <c r="AS471" s="68">
        <f t="shared" si="288"/>
        <v>-3.7349510807209247</v>
      </c>
      <c r="AT471" s="68">
        <f t="shared" si="288"/>
        <v>-3.7349508383387682</v>
      </c>
      <c r="AU471" s="68">
        <f t="shared" si="287"/>
        <v>-3.7353553012028589</v>
      </c>
    </row>
    <row r="472" spans="1:50" ht="12.95" customHeight="1">
      <c r="A472" s="14" t="s">
        <v>2092</v>
      </c>
      <c r="B472" s="50" t="s">
        <v>2053</v>
      </c>
      <c r="C472" s="49">
        <v>39801.675999999999</v>
      </c>
      <c r="D472" s="49"/>
      <c r="E472">
        <f t="shared" si="276"/>
        <v>11658.985484182311</v>
      </c>
      <c r="F472">
        <f t="shared" si="277"/>
        <v>11659</v>
      </c>
      <c r="G472">
        <f t="shared" si="269"/>
        <v>-1.970199999777833E-2</v>
      </c>
      <c r="I472" s="10">
        <f>$G472</f>
        <v>-1.970199999777833E-2</v>
      </c>
      <c r="P472">
        <f t="shared" si="278"/>
        <v>-2.3001416817550052E-2</v>
      </c>
      <c r="Q472" s="2">
        <f t="shared" si="258"/>
        <v>24783.175999999999</v>
      </c>
      <c r="S472" s="21">
        <f>S$15</f>
        <v>0.1</v>
      </c>
      <c r="Z472">
        <f t="shared" si="279"/>
        <v>11659</v>
      </c>
      <c r="AA472" s="68">
        <f t="shared" si="280"/>
        <v>-6.8013390823592271E-3</v>
      </c>
      <c r="AB472" s="68">
        <f t="shared" si="263"/>
        <v>-3.5902077732969155E-2</v>
      </c>
      <c r="AC472" s="68">
        <f t="shared" si="264"/>
        <v>-1.2900660915419103E-2</v>
      </c>
      <c r="AD472" s="68"/>
      <c r="AE472" s="68">
        <f t="shared" si="265"/>
        <v>1.6642705205462206E-5</v>
      </c>
      <c r="AF472">
        <f t="shared" si="266"/>
        <v>3.2994168197717222E-3</v>
      </c>
      <c r="AG472" s="92"/>
      <c r="AH472">
        <f t="shared" si="281"/>
        <v>1.6200077735190825E-2</v>
      </c>
      <c r="AI472">
        <f t="shared" si="282"/>
        <v>0.9993974109930962</v>
      </c>
      <c r="AJ472">
        <f t="shared" si="283"/>
        <v>0.72738432142525966</v>
      </c>
      <c r="AK472">
        <f t="shared" si="284"/>
        <v>3.993774170046356E-4</v>
      </c>
      <c r="AL472">
        <f t="shared" si="285"/>
        <v>2.5562931716830684</v>
      </c>
      <c r="AM472">
        <f t="shared" si="286"/>
        <v>3.3189426436010883</v>
      </c>
      <c r="AN472" s="68">
        <f t="shared" si="288"/>
        <v>-3.7272916333269075</v>
      </c>
      <c r="AO472" s="68">
        <f t="shared" si="288"/>
        <v>-3.7272916333269075</v>
      </c>
      <c r="AP472" s="68">
        <f t="shared" si="288"/>
        <v>-3.7272916333269075</v>
      </c>
      <c r="AQ472" s="68">
        <f t="shared" si="288"/>
        <v>-3.7272916333269075</v>
      </c>
      <c r="AR472" s="68">
        <f t="shared" si="288"/>
        <v>-3.72729163332682</v>
      </c>
      <c r="AS472" s="68">
        <f t="shared" si="288"/>
        <v>-3.7272916334719182</v>
      </c>
      <c r="AT472" s="68">
        <f t="shared" si="288"/>
        <v>-3.7272913926171158</v>
      </c>
      <c r="AU472" s="68">
        <f t="shared" si="287"/>
        <v>-3.7276912514450364</v>
      </c>
    </row>
    <row r="473" spans="1:50" ht="12.95" customHeight="1">
      <c r="A473" s="14" t="s">
        <v>2092</v>
      </c>
      <c r="B473" s="50" t="s">
        <v>2053</v>
      </c>
      <c r="C473" s="49">
        <v>39805.747000000003</v>
      </c>
      <c r="D473" s="49"/>
      <c r="E473">
        <f t="shared" si="276"/>
        <v>11661.984869717186</v>
      </c>
      <c r="F473">
        <f t="shared" si="277"/>
        <v>11662</v>
      </c>
      <c r="G473">
        <f t="shared" si="269"/>
        <v>-2.0535999996354803E-2</v>
      </c>
      <c r="I473" s="10">
        <f>$G473</f>
        <v>-2.0535999996354803E-2</v>
      </c>
      <c r="P473">
        <f t="shared" si="278"/>
        <v>-2.2980657181273331E-2</v>
      </c>
      <c r="Q473" s="2">
        <f t="shared" ref="Q473:Q536" si="289">+C473-15018.5</f>
        <v>24787.247000000003</v>
      </c>
      <c r="S473" s="21">
        <f>S$15</f>
        <v>0.1</v>
      </c>
      <c r="Z473">
        <f t="shared" si="279"/>
        <v>11662</v>
      </c>
      <c r="AA473" s="68">
        <f t="shared" si="280"/>
        <v>-6.7513199843439071E-3</v>
      </c>
      <c r="AB473" s="68">
        <f t="shared" si="263"/>
        <v>-3.6765337193284231E-2</v>
      </c>
      <c r="AC473" s="68">
        <f t="shared" si="264"/>
        <v>-1.3784680012010896E-2</v>
      </c>
      <c r="AD473" s="68"/>
      <c r="AE473" s="68">
        <f t="shared" si="265"/>
        <v>1.9001740303353274E-5</v>
      </c>
      <c r="AF473">
        <f t="shared" si="266"/>
        <v>2.4446571849185278E-3</v>
      </c>
      <c r="AG473" s="92"/>
      <c r="AH473">
        <f t="shared" si="281"/>
        <v>1.6229337196929424E-2</v>
      </c>
      <c r="AI473">
        <f t="shared" si="282"/>
        <v>0.99939664780680681</v>
      </c>
      <c r="AJ473">
        <f t="shared" si="283"/>
        <v>0.72869623041716292</v>
      </c>
      <c r="AK473">
        <f t="shared" si="284"/>
        <v>3.9822350938083852E-4</v>
      </c>
      <c r="AL473">
        <f t="shared" si="285"/>
        <v>2.558206875720288</v>
      </c>
      <c r="AM473">
        <f t="shared" si="286"/>
        <v>3.330476215579071</v>
      </c>
      <c r="AN473" s="68">
        <f t="shared" si="288"/>
        <v>-3.7253767751862394</v>
      </c>
      <c r="AO473" s="68">
        <f t="shared" si="288"/>
        <v>-3.7253767751862394</v>
      </c>
      <c r="AP473" s="68">
        <f t="shared" si="288"/>
        <v>-3.7253767751862394</v>
      </c>
      <c r="AQ473" s="68">
        <f t="shared" si="288"/>
        <v>-3.7253767751862394</v>
      </c>
      <c r="AR473" s="68">
        <f t="shared" si="288"/>
        <v>-3.725376775186152</v>
      </c>
      <c r="AS473" s="68">
        <f t="shared" si="288"/>
        <v>-3.7253767753311986</v>
      </c>
      <c r="AT473" s="68">
        <f t="shared" si="288"/>
        <v>-3.7253765348670869</v>
      </c>
      <c r="AU473" s="68">
        <f t="shared" si="287"/>
        <v>-3.7257752390055807</v>
      </c>
    </row>
    <row r="474" spans="1:50" ht="12.95" customHeight="1">
      <c r="A474" s="14" t="s">
        <v>2083</v>
      </c>
      <c r="B474" s="50"/>
      <c r="C474" s="49">
        <v>39808.455000000002</v>
      </c>
      <c r="D474" s="49" t="s">
        <v>1923</v>
      </c>
      <c r="E474">
        <f t="shared" si="276"/>
        <v>11663.980039461334</v>
      </c>
      <c r="F474">
        <f t="shared" si="277"/>
        <v>11664</v>
      </c>
      <c r="G474">
        <f t="shared" si="269"/>
        <v>-2.7091999996628147E-2</v>
      </c>
      <c r="H474">
        <f>$G474</f>
        <v>-2.7091999996628147E-2</v>
      </c>
      <c r="P474">
        <f t="shared" si="278"/>
        <v>-2.2966810224322745E-2</v>
      </c>
      <c r="Q474" s="2">
        <f t="shared" si="289"/>
        <v>24789.955000000002</v>
      </c>
      <c r="S474" s="114">
        <f>S$14</f>
        <v>0.2</v>
      </c>
      <c r="Z474">
        <f t="shared" si="279"/>
        <v>11664</v>
      </c>
      <c r="AA474" s="68">
        <f t="shared" si="280"/>
        <v>-6.7179997852102984E-3</v>
      </c>
      <c r="AB474" s="68">
        <f t="shared" si="263"/>
        <v>-4.334081043574059E-2</v>
      </c>
      <c r="AC474" s="68">
        <f t="shared" si="264"/>
        <v>-2.0374000211417848E-2</v>
      </c>
      <c r="AD474" s="68"/>
      <c r="AE474" s="68">
        <f t="shared" si="265"/>
        <v>8.3019976922970903E-5</v>
      </c>
      <c r="AF474">
        <f t="shared" si="266"/>
        <v>-4.1251897723054015E-3</v>
      </c>
      <c r="AG474" s="92"/>
      <c r="AH474">
        <f t="shared" si="281"/>
        <v>1.6248810439112447E-2</v>
      </c>
      <c r="AI474">
        <f t="shared" si="282"/>
        <v>0.99939614024399404</v>
      </c>
      <c r="AJ474">
        <f t="shared" si="283"/>
        <v>0.72956935300060988</v>
      </c>
      <c r="AK474">
        <f t="shared" si="284"/>
        <v>3.9745342812841215E-4</v>
      </c>
      <c r="AL474">
        <f t="shared" si="285"/>
        <v>2.5594826767898256</v>
      </c>
      <c r="AM474">
        <f t="shared" si="286"/>
        <v>3.3382061781120966</v>
      </c>
      <c r="AN474" s="68">
        <f t="shared" si="288"/>
        <v>-3.7241002039039213</v>
      </c>
      <c r="AO474" s="68">
        <f t="shared" si="288"/>
        <v>-3.7241002039039213</v>
      </c>
      <c r="AP474" s="68">
        <f t="shared" si="288"/>
        <v>-3.7241002039039213</v>
      </c>
      <c r="AQ474" s="68">
        <f t="shared" si="288"/>
        <v>-3.7241002039039213</v>
      </c>
      <c r="AR474" s="68">
        <f t="shared" si="288"/>
        <v>-3.7241002039038338</v>
      </c>
      <c r="AS474" s="68">
        <f t="shared" si="288"/>
        <v>-3.724100204048844</v>
      </c>
      <c r="AT474" s="68">
        <f t="shared" si="288"/>
        <v>-3.7240999638471535</v>
      </c>
      <c r="AU474" s="68">
        <f t="shared" si="287"/>
        <v>-3.7244978973792771</v>
      </c>
    </row>
    <row r="475" spans="1:50" ht="12.95" customHeight="1">
      <c r="A475" s="14" t="s">
        <v>2095</v>
      </c>
      <c r="B475" s="50"/>
      <c r="C475" s="49">
        <v>39819.33</v>
      </c>
      <c r="D475" s="49">
        <v>4.0000000000000001E-3</v>
      </c>
      <c r="E475">
        <f t="shared" si="276"/>
        <v>11671.992399493693</v>
      </c>
      <c r="F475">
        <f t="shared" si="277"/>
        <v>11672</v>
      </c>
      <c r="G475">
        <f t="shared" si="269"/>
        <v>-1.0315999999875203E-2</v>
      </c>
      <c r="I475" s="10">
        <f t="shared" ref="I475:I480" si="290">$G475</f>
        <v>-1.0315999999875203E-2</v>
      </c>
      <c r="P475">
        <f t="shared" si="278"/>
        <v>-2.2911364801058279E-2</v>
      </c>
      <c r="Q475" s="2">
        <f t="shared" si="289"/>
        <v>24800.83</v>
      </c>
      <c r="S475" s="21">
        <f t="shared" ref="S475:S480" si="291">S$15</f>
        <v>0.1</v>
      </c>
      <c r="Z475">
        <f t="shared" si="279"/>
        <v>11672</v>
      </c>
      <c r="AA475" s="68">
        <f t="shared" si="280"/>
        <v>-6.5849266040574686E-3</v>
      </c>
      <c r="AB475" s="68">
        <f t="shared" si="263"/>
        <v>-2.6642438196876013E-2</v>
      </c>
      <c r="AC475" s="68">
        <f t="shared" si="264"/>
        <v>-3.7310733958177342E-3</v>
      </c>
      <c r="AD475" s="68"/>
      <c r="AE475" s="68">
        <f t="shared" si="265"/>
        <v>1.392090868497888E-6</v>
      </c>
      <c r="AF475">
        <f t="shared" si="266"/>
        <v>1.2595364801183076E-2</v>
      </c>
      <c r="AG475" s="92"/>
      <c r="AH475">
        <f t="shared" si="281"/>
        <v>1.632643819700081E-2</v>
      </c>
      <c r="AI475">
        <f t="shared" si="282"/>
        <v>0.99939411983490889</v>
      </c>
      <c r="AJ475">
        <f t="shared" si="283"/>
        <v>0.73304994539527069</v>
      </c>
      <c r="AK475">
        <f t="shared" si="284"/>
        <v>3.9436665427464954E-4</v>
      </c>
      <c r="AL475">
        <f t="shared" si="285"/>
        <v>2.5645858681468607</v>
      </c>
      <c r="AM475">
        <f t="shared" si="286"/>
        <v>3.3694580512119603</v>
      </c>
      <c r="AN475" s="68">
        <f t="shared" si="288"/>
        <v>-3.7189939252391113</v>
      </c>
      <c r="AO475" s="68">
        <f t="shared" si="288"/>
        <v>-3.7189939252391113</v>
      </c>
      <c r="AP475" s="68">
        <f t="shared" si="288"/>
        <v>-3.7189939252391113</v>
      </c>
      <c r="AQ475" s="68">
        <f t="shared" si="288"/>
        <v>-3.7189939252391113</v>
      </c>
      <c r="AR475" s="68">
        <f t="shared" si="288"/>
        <v>-3.7189939252390234</v>
      </c>
      <c r="AS475" s="68">
        <f t="shared" si="288"/>
        <v>-3.7189939253838742</v>
      </c>
      <c r="AT475" s="68">
        <f t="shared" si="288"/>
        <v>-3.7189936862475212</v>
      </c>
      <c r="AU475" s="68">
        <f t="shared" si="287"/>
        <v>-3.719388530874062</v>
      </c>
    </row>
    <row r="476" spans="1:50" ht="12.95" customHeight="1">
      <c r="A476" s="14" t="s">
        <v>2092</v>
      </c>
      <c r="B476" s="50" t="s">
        <v>2053</v>
      </c>
      <c r="C476" s="49">
        <v>39820.677000000003</v>
      </c>
      <c r="D476" s="49"/>
      <c r="E476">
        <f t="shared" si="276"/>
        <v>11672.984826984599</v>
      </c>
      <c r="F476">
        <f t="shared" si="277"/>
        <v>11673</v>
      </c>
      <c r="G476">
        <f t="shared" si="269"/>
        <v>-2.0593999994162004E-2</v>
      </c>
      <c r="I476" s="10">
        <f t="shared" si="290"/>
        <v>-2.0593999994162004E-2</v>
      </c>
      <c r="P476">
        <f t="shared" si="278"/>
        <v>-2.2904427643660741E-2</v>
      </c>
      <c r="Q476" s="2">
        <f t="shared" si="289"/>
        <v>24802.177000000003</v>
      </c>
      <c r="S476" s="21">
        <f t="shared" si="291"/>
        <v>0.1</v>
      </c>
      <c r="Z476">
        <f t="shared" si="279"/>
        <v>11673</v>
      </c>
      <c r="AA476" s="68">
        <f t="shared" si="280"/>
        <v>-6.5683158782614236E-3</v>
      </c>
      <c r="AB476" s="68">
        <f t="shared" si="263"/>
        <v>-3.6930111759561318E-2</v>
      </c>
      <c r="AC476" s="68">
        <f t="shared" si="264"/>
        <v>-1.4025684115900581E-2</v>
      </c>
      <c r="AD476" s="68"/>
      <c r="AE476" s="68">
        <f t="shared" si="265"/>
        <v>1.9671981491902585E-5</v>
      </c>
      <c r="AF476">
        <f t="shared" si="266"/>
        <v>2.3104276494987364E-3</v>
      </c>
      <c r="AG476" s="92"/>
      <c r="AH476">
        <f t="shared" si="281"/>
        <v>1.6336111765399317E-2</v>
      </c>
      <c r="AI476">
        <f t="shared" si="282"/>
        <v>0.99939386839270483</v>
      </c>
      <c r="AJ476">
        <f t="shared" si="283"/>
        <v>0.73348367801580483</v>
      </c>
      <c r="AK476">
        <f t="shared" si="284"/>
        <v>3.9398008463921154E-4</v>
      </c>
      <c r="AL476">
        <f t="shared" si="285"/>
        <v>2.5652237656180521</v>
      </c>
      <c r="AM476">
        <f t="shared" si="286"/>
        <v>3.3734023429038058</v>
      </c>
      <c r="AN476" s="68">
        <f t="shared" si="288"/>
        <v>-3.7183556411306675</v>
      </c>
      <c r="AO476" s="68">
        <f t="shared" si="288"/>
        <v>-3.7183556411306675</v>
      </c>
      <c r="AP476" s="68">
        <f t="shared" si="288"/>
        <v>-3.7183556411306675</v>
      </c>
      <c r="AQ476" s="68">
        <f t="shared" si="288"/>
        <v>-3.7183556411306675</v>
      </c>
      <c r="AR476" s="68">
        <f t="shared" si="288"/>
        <v>-3.7183556411305796</v>
      </c>
      <c r="AS476" s="68">
        <f t="shared" si="288"/>
        <v>-3.7183556412754091</v>
      </c>
      <c r="AT476" s="68">
        <f t="shared" si="288"/>
        <v>-3.7183554022739802</v>
      </c>
      <c r="AU476" s="68">
        <f t="shared" si="287"/>
        <v>-3.7187498600609104</v>
      </c>
      <c r="AV476" s="68"/>
      <c r="AX476" s="68"/>
    </row>
    <row r="477" spans="1:50" ht="12.95" customHeight="1">
      <c r="A477" s="14" t="s">
        <v>2092</v>
      </c>
      <c r="B477" s="50" t="s">
        <v>2053</v>
      </c>
      <c r="C477" s="49">
        <v>39820.678999999996</v>
      </c>
      <c r="D477" s="49"/>
      <c r="E477">
        <f t="shared" si="276"/>
        <v>11672.98630052207</v>
      </c>
      <c r="F477">
        <f t="shared" si="277"/>
        <v>11673</v>
      </c>
      <c r="G477">
        <f t="shared" si="269"/>
        <v>-1.8594000001030508E-2</v>
      </c>
      <c r="I477" s="10">
        <f t="shared" si="290"/>
        <v>-1.8594000001030508E-2</v>
      </c>
      <c r="P477">
        <f t="shared" si="278"/>
        <v>-2.2904427643660741E-2</v>
      </c>
      <c r="Q477" s="2">
        <f t="shared" si="289"/>
        <v>24802.178999999996</v>
      </c>
      <c r="S477" s="21">
        <f t="shared" si="291"/>
        <v>0.1</v>
      </c>
      <c r="Z477">
        <f t="shared" si="279"/>
        <v>11673</v>
      </c>
      <c r="AA477" s="68">
        <f t="shared" si="280"/>
        <v>-6.5683158782614236E-3</v>
      </c>
      <c r="AB477" s="68">
        <f t="shared" si="263"/>
        <v>-3.4930111766429822E-2</v>
      </c>
      <c r="AC477" s="68">
        <f t="shared" si="264"/>
        <v>-1.2025684122769085E-2</v>
      </c>
      <c r="AD477" s="68"/>
      <c r="AE477" s="68">
        <f t="shared" si="265"/>
        <v>1.4461707862062046E-5</v>
      </c>
      <c r="AF477">
        <f t="shared" si="266"/>
        <v>4.3104276426302324E-3</v>
      </c>
      <c r="AG477" s="92"/>
      <c r="AH477">
        <f t="shared" si="281"/>
        <v>1.6336111765399317E-2</v>
      </c>
      <c r="AI477">
        <f t="shared" si="282"/>
        <v>0.99939386839270483</v>
      </c>
      <c r="AJ477">
        <f t="shared" si="283"/>
        <v>0.73348367801580483</v>
      </c>
      <c r="AK477">
        <f t="shared" si="284"/>
        <v>3.9398008463921154E-4</v>
      </c>
      <c r="AL477">
        <f t="shared" si="285"/>
        <v>2.5652237656180521</v>
      </c>
      <c r="AM477">
        <f t="shared" si="286"/>
        <v>3.3734023429038058</v>
      </c>
      <c r="AN477" s="68">
        <f t="shared" si="288"/>
        <v>-3.7183556411306675</v>
      </c>
      <c r="AO477" s="68">
        <f t="shared" si="288"/>
        <v>-3.7183556411306675</v>
      </c>
      <c r="AP477" s="68">
        <f t="shared" si="288"/>
        <v>-3.7183556411306675</v>
      </c>
      <c r="AQ477" s="68">
        <f t="shared" si="288"/>
        <v>-3.7183556411306675</v>
      </c>
      <c r="AR477" s="68">
        <f t="shared" si="288"/>
        <v>-3.7183556411305796</v>
      </c>
      <c r="AS477" s="68">
        <f t="shared" si="288"/>
        <v>-3.7183556412754091</v>
      </c>
      <c r="AT477" s="68">
        <f t="shared" si="288"/>
        <v>-3.7183554022739802</v>
      </c>
      <c r="AU477" s="68">
        <f t="shared" si="287"/>
        <v>-3.7187498600609104</v>
      </c>
    </row>
    <row r="478" spans="1:50" ht="12.95" customHeight="1">
      <c r="A478" s="14" t="s">
        <v>2092</v>
      </c>
      <c r="B478" s="50" t="s">
        <v>2053</v>
      </c>
      <c r="C478" s="49">
        <v>39839.678</v>
      </c>
      <c r="D478" s="49"/>
      <c r="E478">
        <f t="shared" si="276"/>
        <v>11686.984169786881</v>
      </c>
      <c r="F478">
        <f t="shared" si="277"/>
        <v>11687</v>
      </c>
      <c r="G478">
        <f t="shared" si="269"/>
        <v>-2.1485999997821636E-2</v>
      </c>
      <c r="I478" s="10">
        <f t="shared" si="290"/>
        <v>-2.1485999997821636E-2</v>
      </c>
      <c r="P478">
        <f t="shared" si="278"/>
        <v>-2.2807156252007008E-2</v>
      </c>
      <c r="Q478" s="2">
        <f t="shared" si="289"/>
        <v>24821.178</v>
      </c>
      <c r="S478" s="21">
        <f t="shared" si="291"/>
        <v>0.1</v>
      </c>
      <c r="Z478">
        <f t="shared" si="279"/>
        <v>11687</v>
      </c>
      <c r="AA478" s="68">
        <f t="shared" si="280"/>
        <v>-6.336315390221163E-3</v>
      </c>
      <c r="AB478" s="68">
        <f t="shared" si="263"/>
        <v>-3.7956840859607481E-2</v>
      </c>
      <c r="AC478" s="68">
        <f t="shared" si="264"/>
        <v>-1.5149684607600473E-2</v>
      </c>
      <c r="AD478" s="68"/>
      <c r="AE478" s="68">
        <f t="shared" si="265"/>
        <v>2.2951294370976672E-5</v>
      </c>
      <c r="AF478">
        <f t="shared" si="266"/>
        <v>1.3211562541853711E-3</v>
      </c>
      <c r="AG478" s="92"/>
      <c r="AH478">
        <f t="shared" si="281"/>
        <v>1.6470840861785845E-2</v>
      </c>
      <c r="AI478">
        <f t="shared" si="282"/>
        <v>0.99939037415875898</v>
      </c>
      <c r="AJ478">
        <f t="shared" si="283"/>
        <v>0.73952449330443459</v>
      </c>
      <c r="AK478">
        <f t="shared" si="284"/>
        <v>3.8855136873496064E-4</v>
      </c>
      <c r="AL478">
        <f t="shared" si="285"/>
        <v>2.574154296671618</v>
      </c>
      <c r="AM478">
        <f t="shared" si="286"/>
        <v>3.4295274235260624</v>
      </c>
      <c r="AN478" s="68">
        <f t="shared" si="288"/>
        <v>-3.7094196803941966</v>
      </c>
      <c r="AO478" s="68">
        <f t="shared" si="288"/>
        <v>-3.7094196803941966</v>
      </c>
      <c r="AP478" s="68">
        <f t="shared" si="288"/>
        <v>-3.7094196803941966</v>
      </c>
      <c r="AQ478" s="68">
        <f t="shared" si="288"/>
        <v>-3.7094196803941966</v>
      </c>
      <c r="AR478" s="68">
        <f t="shared" si="288"/>
        <v>-3.7094196803941086</v>
      </c>
      <c r="AS478" s="68">
        <f t="shared" si="288"/>
        <v>-3.7094196805385979</v>
      </c>
      <c r="AT478" s="68">
        <f t="shared" si="288"/>
        <v>-3.7094194434669348</v>
      </c>
      <c r="AU478" s="68">
        <f t="shared" si="287"/>
        <v>-3.7098084686767838</v>
      </c>
    </row>
    <row r="479" spans="1:50" ht="12.95" customHeight="1">
      <c r="A479" s="14" t="s">
        <v>2092</v>
      </c>
      <c r="B479" s="50" t="s">
        <v>2053</v>
      </c>
      <c r="C479" s="49">
        <v>39854.61</v>
      </c>
      <c r="D479" s="49"/>
      <c r="E479">
        <f t="shared" si="276"/>
        <v>11697.985600591772</v>
      </c>
      <c r="F479">
        <f t="shared" si="277"/>
        <v>11698</v>
      </c>
      <c r="G479">
        <f t="shared" si="269"/>
        <v>-1.9544000002497341E-2</v>
      </c>
      <c r="I479" s="10">
        <f t="shared" si="290"/>
        <v>-1.9544000002497341E-2</v>
      </c>
      <c r="P479">
        <f t="shared" si="278"/>
        <v>-2.2730530745592309E-2</v>
      </c>
      <c r="Q479" s="2">
        <f t="shared" si="289"/>
        <v>24836.11</v>
      </c>
      <c r="S479" s="21">
        <f t="shared" si="291"/>
        <v>0.1</v>
      </c>
      <c r="Z479">
        <f t="shared" si="279"/>
        <v>11698</v>
      </c>
      <c r="AA479" s="68">
        <f t="shared" si="280"/>
        <v>-6.1547537576892991E-3</v>
      </c>
      <c r="AB479" s="68">
        <f t="shared" si="263"/>
        <v>-3.6119776990400351E-2</v>
      </c>
      <c r="AC479" s="68">
        <f t="shared" si="264"/>
        <v>-1.3389246244808042E-2</v>
      </c>
      <c r="AD479" s="68"/>
      <c r="AE479" s="68">
        <f t="shared" si="265"/>
        <v>1.7927191500410625E-5</v>
      </c>
      <c r="AF479">
        <f t="shared" si="266"/>
        <v>3.1865307430949674E-3</v>
      </c>
      <c r="AG479" s="92"/>
      <c r="AH479">
        <f t="shared" si="281"/>
        <v>1.657577698790301E-2</v>
      </c>
      <c r="AI479">
        <f t="shared" si="282"/>
        <v>0.99938766280056102</v>
      </c>
      <c r="AJ479">
        <f t="shared" si="283"/>
        <v>0.74422946683893654</v>
      </c>
      <c r="AK479">
        <f t="shared" si="284"/>
        <v>3.8426421462043231E-4</v>
      </c>
      <c r="AL479">
        <f t="shared" si="285"/>
        <v>2.5811710989508567</v>
      </c>
      <c r="AM479">
        <f t="shared" si="286"/>
        <v>3.4748459052895035</v>
      </c>
      <c r="AN479" s="68">
        <f t="shared" si="288"/>
        <v>-3.7023985901745222</v>
      </c>
      <c r="AO479" s="68">
        <f t="shared" si="288"/>
        <v>-3.7023985901745222</v>
      </c>
      <c r="AP479" s="68">
        <f t="shared" si="288"/>
        <v>-3.7023985901745222</v>
      </c>
      <c r="AQ479" s="68">
        <f t="shared" si="288"/>
        <v>-3.7023985901745222</v>
      </c>
      <c r="AR479" s="68">
        <f t="shared" si="288"/>
        <v>-3.7023985901744338</v>
      </c>
      <c r="AS479" s="68">
        <f t="shared" si="288"/>
        <v>-3.7023985903186056</v>
      </c>
      <c r="AT479" s="68">
        <f t="shared" si="288"/>
        <v>-3.7023983548163772</v>
      </c>
      <c r="AU479" s="68">
        <f t="shared" si="287"/>
        <v>-3.7027830897321135</v>
      </c>
    </row>
    <row r="480" spans="1:50" ht="12.95" customHeight="1">
      <c r="A480" s="14" t="s">
        <v>2092</v>
      </c>
      <c r="B480" s="50" t="s">
        <v>2053</v>
      </c>
      <c r="C480" s="49">
        <v>39854.61</v>
      </c>
      <c r="D480" s="49"/>
      <c r="E480">
        <f t="shared" si="276"/>
        <v>11697.985600591772</v>
      </c>
      <c r="F480">
        <f t="shared" si="277"/>
        <v>11698</v>
      </c>
      <c r="G480">
        <f t="shared" si="269"/>
        <v>-1.9544000002497341E-2</v>
      </c>
      <c r="I480" s="10">
        <f t="shared" si="290"/>
        <v>-1.9544000002497341E-2</v>
      </c>
      <c r="P480">
        <f t="shared" si="278"/>
        <v>-2.2730530745592309E-2</v>
      </c>
      <c r="Q480" s="2">
        <f t="shared" si="289"/>
        <v>24836.11</v>
      </c>
      <c r="S480" s="21">
        <f t="shared" si="291"/>
        <v>0.1</v>
      </c>
      <c r="Z480">
        <f t="shared" si="279"/>
        <v>11698</v>
      </c>
      <c r="AA480" s="68">
        <f t="shared" si="280"/>
        <v>-6.1547537576892991E-3</v>
      </c>
      <c r="AB480" s="68">
        <f t="shared" si="263"/>
        <v>-3.6119776990400351E-2</v>
      </c>
      <c r="AC480" s="68">
        <f t="shared" si="264"/>
        <v>-1.3389246244808042E-2</v>
      </c>
      <c r="AD480" s="68"/>
      <c r="AE480" s="68">
        <f t="shared" si="265"/>
        <v>1.7927191500410625E-5</v>
      </c>
      <c r="AF480">
        <f t="shared" si="266"/>
        <v>3.1865307430949674E-3</v>
      </c>
      <c r="AG480" s="92"/>
      <c r="AH480">
        <f t="shared" si="281"/>
        <v>1.657577698790301E-2</v>
      </c>
      <c r="AI480">
        <f t="shared" si="282"/>
        <v>0.99938766280056102</v>
      </c>
      <c r="AJ480">
        <f t="shared" si="283"/>
        <v>0.74422946683893654</v>
      </c>
      <c r="AK480">
        <f t="shared" si="284"/>
        <v>3.8426421462043231E-4</v>
      </c>
      <c r="AL480">
        <f t="shared" si="285"/>
        <v>2.5811710989508567</v>
      </c>
      <c r="AM480">
        <f t="shared" si="286"/>
        <v>3.4748459052895035</v>
      </c>
      <c r="AN480" s="68">
        <f t="shared" si="288"/>
        <v>-3.7023985901745222</v>
      </c>
      <c r="AO480" s="68">
        <f t="shared" si="288"/>
        <v>-3.7023985901745222</v>
      </c>
      <c r="AP480" s="68">
        <f t="shared" si="288"/>
        <v>-3.7023985901745222</v>
      </c>
      <c r="AQ480" s="68">
        <f t="shared" si="288"/>
        <v>-3.7023985901745222</v>
      </c>
      <c r="AR480" s="68">
        <f t="shared" si="288"/>
        <v>-3.7023985901744338</v>
      </c>
      <c r="AS480" s="68">
        <f t="shared" si="288"/>
        <v>-3.7023985903186056</v>
      </c>
      <c r="AT480" s="68">
        <f t="shared" si="288"/>
        <v>-3.7023983548163772</v>
      </c>
      <c r="AU480" s="68">
        <f t="shared" si="287"/>
        <v>-3.7027830897321135</v>
      </c>
    </row>
    <row r="481" spans="1:64" ht="12.95" customHeight="1">
      <c r="A481" s="49" t="s">
        <v>2123</v>
      </c>
      <c r="B481" s="50" t="s">
        <v>2053</v>
      </c>
      <c r="C481" s="49">
        <v>39865.472000000002</v>
      </c>
      <c r="D481" s="49" t="s">
        <v>1923</v>
      </c>
      <c r="E481">
        <f t="shared" si="276"/>
        <v>11705.98838263053</v>
      </c>
      <c r="F481">
        <f t="shared" si="277"/>
        <v>11706</v>
      </c>
      <c r="G481">
        <f t="shared" si="269"/>
        <v>-1.576799999747891E-2</v>
      </c>
      <c r="H481">
        <f>$G481</f>
        <v>-1.576799999747891E-2</v>
      </c>
      <c r="O481">
        <f ca="1">+C$11+C$12*F481</f>
        <v>-2.3735146487668835E-2</v>
      </c>
      <c r="P481">
        <f t="shared" si="278"/>
        <v>-2.2674693673185406E-2</v>
      </c>
      <c r="Q481" s="2">
        <f t="shared" si="289"/>
        <v>24846.972000000002</v>
      </c>
      <c r="S481" s="114">
        <f>S$14</f>
        <v>0.2</v>
      </c>
      <c r="Z481">
        <f t="shared" si="279"/>
        <v>11706</v>
      </c>
      <c r="AA481" s="68">
        <f t="shared" si="280"/>
        <v>-6.0231126120815839E-3</v>
      </c>
      <c r="AB481" s="68">
        <f t="shared" si="263"/>
        <v>-3.2419581058582732E-2</v>
      </c>
      <c r="AC481" s="68">
        <f t="shared" si="264"/>
        <v>-9.7448873853973259E-3</v>
      </c>
      <c r="AD481" s="68"/>
      <c r="AE481" s="68">
        <f t="shared" si="265"/>
        <v>1.8992566030815186E-5</v>
      </c>
      <c r="AF481">
        <f t="shared" si="266"/>
        <v>6.9066936757064962E-3</v>
      </c>
      <c r="AG481" s="92"/>
      <c r="AH481">
        <f t="shared" si="281"/>
        <v>1.6651581061103822E-2</v>
      </c>
      <c r="AI481">
        <f t="shared" si="282"/>
        <v>0.99938570984151698</v>
      </c>
      <c r="AJ481">
        <f t="shared" si="283"/>
        <v>0.74762824807842942</v>
      </c>
      <c r="AK481">
        <f t="shared" si="284"/>
        <v>3.8113440364981988E-4</v>
      </c>
      <c r="AL481">
        <f t="shared" si="285"/>
        <v>2.5862742040760893</v>
      </c>
      <c r="AM481">
        <f t="shared" si="286"/>
        <v>3.5085048186722401</v>
      </c>
      <c r="AN481" s="68">
        <f t="shared" ref="AN481:AT490" si="292">$AU481+$AB$7*SIN(AO481)</f>
        <v>-3.6972923546518794</v>
      </c>
      <c r="AO481" s="68">
        <f t="shared" si="292"/>
        <v>-3.6972923546518794</v>
      </c>
      <c r="AP481" s="68">
        <f t="shared" si="292"/>
        <v>-3.6972923546518794</v>
      </c>
      <c r="AQ481" s="68">
        <f t="shared" si="292"/>
        <v>-3.6972923546518794</v>
      </c>
      <c r="AR481" s="68">
        <f t="shared" si="292"/>
        <v>-3.6972923546517911</v>
      </c>
      <c r="AS481" s="68">
        <f t="shared" si="292"/>
        <v>-3.6972923547957048</v>
      </c>
      <c r="AT481" s="68">
        <f t="shared" si="292"/>
        <v>-3.6972921204640894</v>
      </c>
      <c r="AU481" s="68">
        <f t="shared" si="287"/>
        <v>-3.6976737232268984</v>
      </c>
    </row>
    <row r="482" spans="1:64" ht="12.95" customHeight="1">
      <c r="A482" s="14" t="s">
        <v>2092</v>
      </c>
      <c r="B482" s="50" t="s">
        <v>2053</v>
      </c>
      <c r="C482" s="49">
        <v>39892.614000000001</v>
      </c>
      <c r="D482" s="49"/>
      <c r="E482">
        <f t="shared" si="276"/>
        <v>11725.985759733821</v>
      </c>
      <c r="F482">
        <f t="shared" si="277"/>
        <v>11726</v>
      </c>
      <c r="G482">
        <f t="shared" si="269"/>
        <v>-1.9327999994857237E-2</v>
      </c>
      <c r="I482" s="10">
        <f>$G482</f>
        <v>-1.9327999994857237E-2</v>
      </c>
      <c r="P482">
        <f t="shared" si="278"/>
        <v>-2.2534697823933261E-2</v>
      </c>
      <c r="Q482" s="2">
        <f t="shared" si="289"/>
        <v>24874.114000000001</v>
      </c>
      <c r="S482" s="21">
        <f>S$15</f>
        <v>0.1</v>
      </c>
      <c r="Z482">
        <f t="shared" si="279"/>
        <v>11726</v>
      </c>
      <c r="AA482" s="68">
        <f t="shared" si="280"/>
        <v>-5.6955109852187893E-3</v>
      </c>
      <c r="AB482" s="68">
        <f t="shared" si="263"/>
        <v>-3.6167186833571709E-2</v>
      </c>
      <c r="AC482" s="68">
        <f t="shared" si="264"/>
        <v>-1.3632489009638447E-2</v>
      </c>
      <c r="AD482" s="68"/>
      <c r="AE482" s="68">
        <f t="shared" si="265"/>
        <v>1.858447565979131E-5</v>
      </c>
      <c r="AF482">
        <f t="shared" si="266"/>
        <v>3.2066978290760245E-3</v>
      </c>
      <c r="AG482" s="92"/>
      <c r="AH482">
        <f t="shared" si="281"/>
        <v>1.6839186838714472E-2</v>
      </c>
      <c r="AI482">
        <f t="shared" si="282"/>
        <v>0.99938089757381143</v>
      </c>
      <c r="AJ482">
        <f t="shared" si="283"/>
        <v>0.75603977330193661</v>
      </c>
      <c r="AK482">
        <f t="shared" si="284"/>
        <v>3.7326668528272209E-4</v>
      </c>
      <c r="AL482">
        <f t="shared" si="285"/>
        <v>2.5990318803475554</v>
      </c>
      <c r="AM482">
        <f t="shared" si="286"/>
        <v>3.5953494174179736</v>
      </c>
      <c r="AN482" s="68">
        <f t="shared" si="292"/>
        <v>-3.6845268091427084</v>
      </c>
      <c r="AO482" s="68">
        <f t="shared" si="292"/>
        <v>-3.6845268091427084</v>
      </c>
      <c r="AP482" s="68">
        <f t="shared" si="292"/>
        <v>-3.6845268091427084</v>
      </c>
      <c r="AQ482" s="68">
        <f t="shared" si="292"/>
        <v>-3.6845268091427084</v>
      </c>
      <c r="AR482" s="68">
        <f t="shared" si="292"/>
        <v>-3.68452680914262</v>
      </c>
      <c r="AS482" s="68">
        <f t="shared" si="292"/>
        <v>-3.684526809285785</v>
      </c>
      <c r="AT482" s="68">
        <f t="shared" si="292"/>
        <v>-3.684526577987429</v>
      </c>
      <c r="AU482" s="68">
        <f t="shared" si="287"/>
        <v>-3.6849003069638608</v>
      </c>
    </row>
    <row r="483" spans="1:64" ht="12.95" customHeight="1">
      <c r="A483" s="14" t="s">
        <v>2092</v>
      </c>
      <c r="B483" s="50" t="s">
        <v>2053</v>
      </c>
      <c r="C483" s="49">
        <v>39892.616000000002</v>
      </c>
      <c r="D483" s="49"/>
      <c r="E483">
        <f t="shared" si="276"/>
        <v>11725.987233271298</v>
      </c>
      <c r="F483">
        <f t="shared" si="277"/>
        <v>11726</v>
      </c>
      <c r="G483">
        <f t="shared" si="269"/>
        <v>-1.7327999994449783E-2</v>
      </c>
      <c r="I483" s="10">
        <f>$G483</f>
        <v>-1.7327999994449783E-2</v>
      </c>
      <c r="P483">
        <f t="shared" si="278"/>
        <v>-2.2534697823933261E-2</v>
      </c>
      <c r="Q483" s="2">
        <f t="shared" si="289"/>
        <v>24874.116000000002</v>
      </c>
      <c r="S483" s="21">
        <f>S$15</f>
        <v>0.1</v>
      </c>
      <c r="Z483">
        <f t="shared" si="279"/>
        <v>11726</v>
      </c>
      <c r="AA483" s="68">
        <f t="shared" si="280"/>
        <v>-5.6955109852187893E-3</v>
      </c>
      <c r="AB483" s="68">
        <f t="shared" si="263"/>
        <v>-3.4167186833164255E-2</v>
      </c>
      <c r="AC483" s="68">
        <f t="shared" si="264"/>
        <v>-1.1632489009230994E-2</v>
      </c>
      <c r="AD483" s="68"/>
      <c r="AE483" s="68">
        <f t="shared" si="265"/>
        <v>1.3531480054987988E-5</v>
      </c>
      <c r="AF483">
        <f t="shared" si="266"/>
        <v>5.2066978294834781E-3</v>
      </c>
      <c r="AG483" s="92"/>
      <c r="AH483">
        <f t="shared" si="281"/>
        <v>1.6839186838714472E-2</v>
      </c>
      <c r="AI483">
        <f t="shared" si="282"/>
        <v>0.99938089757381143</v>
      </c>
      <c r="AJ483">
        <f t="shared" si="283"/>
        <v>0.75603977330193661</v>
      </c>
      <c r="AK483">
        <f t="shared" si="284"/>
        <v>3.7326668528272209E-4</v>
      </c>
      <c r="AL483">
        <f t="shared" si="285"/>
        <v>2.5990318803475554</v>
      </c>
      <c r="AM483">
        <f t="shared" si="286"/>
        <v>3.5953494174179736</v>
      </c>
      <c r="AN483" s="68">
        <f t="shared" si="292"/>
        <v>-3.6845268091427084</v>
      </c>
      <c r="AO483" s="68">
        <f t="shared" si="292"/>
        <v>-3.6845268091427084</v>
      </c>
      <c r="AP483" s="68">
        <f t="shared" si="292"/>
        <v>-3.6845268091427084</v>
      </c>
      <c r="AQ483" s="68">
        <f t="shared" si="292"/>
        <v>-3.6845268091427084</v>
      </c>
      <c r="AR483" s="68">
        <f t="shared" si="292"/>
        <v>-3.68452680914262</v>
      </c>
      <c r="AS483" s="68">
        <f t="shared" si="292"/>
        <v>-3.684526809285785</v>
      </c>
      <c r="AT483" s="68">
        <f t="shared" si="292"/>
        <v>-3.684526577987429</v>
      </c>
      <c r="AU483" s="68">
        <f t="shared" si="287"/>
        <v>-3.6849003069638608</v>
      </c>
    </row>
    <row r="484" spans="1:64" ht="12.95" customHeight="1">
      <c r="A484" s="14" t="s">
        <v>2092</v>
      </c>
      <c r="B484" s="50" t="s">
        <v>2053</v>
      </c>
      <c r="C484" s="49">
        <v>39896.686999999998</v>
      </c>
      <c r="D484" s="49"/>
      <c r="E484">
        <f t="shared" si="276"/>
        <v>11728.986618806168</v>
      </c>
      <c r="F484">
        <f t="shared" si="277"/>
        <v>11729</v>
      </c>
      <c r="G484">
        <f t="shared" si="269"/>
        <v>-1.8162000000302214E-2</v>
      </c>
      <c r="I484" s="10">
        <f>$G484</f>
        <v>-1.8162000000302214E-2</v>
      </c>
      <c r="P484">
        <f t="shared" si="278"/>
        <v>-2.251364877045936E-2</v>
      </c>
      <c r="Q484" s="2">
        <f t="shared" si="289"/>
        <v>24878.186999999998</v>
      </c>
      <c r="S484" s="21">
        <f>S$15</f>
        <v>0.1</v>
      </c>
      <c r="Z484">
        <f t="shared" si="279"/>
        <v>11729</v>
      </c>
      <c r="AA484" s="68">
        <f t="shared" si="280"/>
        <v>-5.6465570760625278E-3</v>
      </c>
      <c r="AB484" s="68">
        <f t="shared" si="263"/>
        <v>-3.5029091694699047E-2</v>
      </c>
      <c r="AC484" s="68">
        <f t="shared" si="264"/>
        <v>-1.2515442924239686E-2</v>
      </c>
      <c r="AD484" s="68"/>
      <c r="AE484" s="68">
        <f t="shared" si="265"/>
        <v>1.5663631158990126E-5</v>
      </c>
      <c r="AF484">
        <f t="shared" si="266"/>
        <v>4.351648770157146E-3</v>
      </c>
      <c r="AG484" s="92"/>
      <c r="AH484">
        <f t="shared" si="281"/>
        <v>1.6867091694396832E-2</v>
      </c>
      <c r="AI484">
        <f t="shared" si="282"/>
        <v>0.99938018440943766</v>
      </c>
      <c r="AJ484">
        <f t="shared" si="283"/>
        <v>0.7572909153202092</v>
      </c>
      <c r="AK484">
        <f t="shared" si="284"/>
        <v>3.7208126283176044E-4</v>
      </c>
      <c r="AL484">
        <f t="shared" si="285"/>
        <v>2.6009455212393342</v>
      </c>
      <c r="AM484">
        <f t="shared" si="286"/>
        <v>3.6087206155650864</v>
      </c>
      <c r="AN484" s="68">
        <f t="shared" si="292"/>
        <v>-3.6826119825940622</v>
      </c>
      <c r="AO484" s="68">
        <f t="shared" si="292"/>
        <v>-3.6826119825940622</v>
      </c>
      <c r="AP484" s="68">
        <f t="shared" si="292"/>
        <v>-3.6826119825940622</v>
      </c>
      <c r="AQ484" s="68">
        <f t="shared" si="292"/>
        <v>-3.6826119825940622</v>
      </c>
      <c r="AR484" s="68">
        <f t="shared" si="292"/>
        <v>-3.6826119825939734</v>
      </c>
      <c r="AS484" s="68">
        <f t="shared" si="292"/>
        <v>-3.6826119827370141</v>
      </c>
      <c r="AT484" s="68">
        <f t="shared" si="292"/>
        <v>-3.6826117519067094</v>
      </c>
      <c r="AU484" s="68">
        <f t="shared" si="287"/>
        <v>-3.6829842945244051</v>
      </c>
    </row>
    <row r="485" spans="1:64" ht="12.95" customHeight="1">
      <c r="A485" s="14" t="s">
        <v>2092</v>
      </c>
      <c r="B485" s="50" t="s">
        <v>2053</v>
      </c>
      <c r="C485" s="49">
        <v>39915.684999999998</v>
      </c>
      <c r="D485" s="49"/>
      <c r="E485">
        <f t="shared" si="276"/>
        <v>11742.983751302236</v>
      </c>
      <c r="F485">
        <f t="shared" si="277"/>
        <v>11743</v>
      </c>
      <c r="G485">
        <f t="shared" si="269"/>
        <v>-2.2054000000935048E-2</v>
      </c>
      <c r="I485" s="10">
        <f>$G485</f>
        <v>-2.2054000000935048E-2</v>
      </c>
      <c r="P485">
        <f t="shared" si="278"/>
        <v>-2.2415248507748009E-2</v>
      </c>
      <c r="Q485" s="2">
        <f t="shared" si="289"/>
        <v>24897.184999999998</v>
      </c>
      <c r="S485" s="21">
        <f>S$15</f>
        <v>0.1</v>
      </c>
      <c r="Z485">
        <f t="shared" si="279"/>
        <v>11743</v>
      </c>
      <c r="AA485" s="68">
        <f t="shared" si="280"/>
        <v>-5.4187537774004028E-3</v>
      </c>
      <c r="AB485" s="68">
        <f t="shared" si="263"/>
        <v>-3.9050494731282651E-2</v>
      </c>
      <c r="AC485" s="68">
        <f t="shared" si="264"/>
        <v>-1.6635246223534645E-2</v>
      </c>
      <c r="AD485" s="68"/>
      <c r="AE485" s="68">
        <f t="shared" si="265"/>
        <v>2.7673141691762372E-5</v>
      </c>
      <c r="AF485">
        <f t="shared" si="266"/>
        <v>3.6124850681296117E-4</v>
      </c>
      <c r="AG485" s="92"/>
      <c r="AH485">
        <f t="shared" si="281"/>
        <v>1.6996494730347606E-2</v>
      </c>
      <c r="AI485">
        <f t="shared" si="282"/>
        <v>0.99937688637567168</v>
      </c>
      <c r="AJ485">
        <f t="shared" si="283"/>
        <v>0.76309281303094112</v>
      </c>
      <c r="AK485">
        <f t="shared" si="284"/>
        <v>3.6653136786777706E-4</v>
      </c>
      <c r="AL485">
        <f t="shared" si="285"/>
        <v>2.609875809487042</v>
      </c>
      <c r="AM485">
        <f t="shared" si="286"/>
        <v>3.6723606097965225</v>
      </c>
      <c r="AN485" s="68">
        <f t="shared" si="292"/>
        <v>-3.6736761433351575</v>
      </c>
      <c r="AO485" s="68">
        <f t="shared" si="292"/>
        <v>-3.6736761433351575</v>
      </c>
      <c r="AP485" s="68">
        <f t="shared" si="292"/>
        <v>-3.6736761433351575</v>
      </c>
      <c r="AQ485" s="68">
        <f t="shared" si="292"/>
        <v>-3.6736761433351575</v>
      </c>
      <c r="AR485" s="68">
        <f t="shared" si="292"/>
        <v>-3.6736761433350686</v>
      </c>
      <c r="AS485" s="68">
        <f t="shared" si="292"/>
        <v>-3.6736761434774827</v>
      </c>
      <c r="AT485" s="68">
        <f t="shared" si="292"/>
        <v>-3.6736759148761013</v>
      </c>
      <c r="AU485" s="68">
        <f t="shared" si="287"/>
        <v>-3.674042903140279</v>
      </c>
    </row>
    <row r="486" spans="1:64" ht="12.95" customHeight="1">
      <c r="A486" s="14" t="s">
        <v>2092</v>
      </c>
      <c r="B486" s="50" t="s">
        <v>2053</v>
      </c>
      <c r="C486" s="49">
        <v>39915.688999999998</v>
      </c>
      <c r="D486" s="49"/>
      <c r="E486">
        <f t="shared" si="276"/>
        <v>11742.986698377192</v>
      </c>
      <c r="F486">
        <f t="shared" si="277"/>
        <v>11743</v>
      </c>
      <c r="G486">
        <f t="shared" si="269"/>
        <v>-1.8054000000120141E-2</v>
      </c>
      <c r="I486" s="10">
        <f>$G486</f>
        <v>-1.8054000000120141E-2</v>
      </c>
      <c r="P486">
        <f t="shared" si="278"/>
        <v>-2.2415248507748009E-2</v>
      </c>
      <c r="Q486" s="2">
        <f t="shared" si="289"/>
        <v>24897.188999999998</v>
      </c>
      <c r="S486" s="21">
        <f>S$15</f>
        <v>0.1</v>
      </c>
      <c r="Z486">
        <f t="shared" si="279"/>
        <v>11743</v>
      </c>
      <c r="AA486" s="68">
        <f t="shared" si="280"/>
        <v>-5.4187537774004028E-3</v>
      </c>
      <c r="AB486" s="68">
        <f t="shared" si="263"/>
        <v>-3.5050494730467743E-2</v>
      </c>
      <c r="AC486" s="68">
        <f t="shared" si="264"/>
        <v>-1.2635246222719738E-2</v>
      </c>
      <c r="AD486" s="68"/>
      <c r="AE486" s="68">
        <f t="shared" si="265"/>
        <v>1.5964944710875342E-5</v>
      </c>
      <c r="AF486">
        <f t="shared" si="266"/>
        <v>4.3612485076278684E-3</v>
      </c>
      <c r="AG486" s="92"/>
      <c r="AH486">
        <f t="shared" si="281"/>
        <v>1.6996494730347606E-2</v>
      </c>
      <c r="AI486">
        <f t="shared" si="282"/>
        <v>0.99937688637567168</v>
      </c>
      <c r="AJ486">
        <f t="shared" si="283"/>
        <v>0.76309281303094112</v>
      </c>
      <c r="AK486">
        <f t="shared" si="284"/>
        <v>3.6653136786777706E-4</v>
      </c>
      <c r="AL486">
        <f t="shared" si="285"/>
        <v>2.609875809487042</v>
      </c>
      <c r="AM486">
        <f t="shared" si="286"/>
        <v>3.6723606097965225</v>
      </c>
      <c r="AN486" s="68">
        <f t="shared" si="292"/>
        <v>-3.6736761433351575</v>
      </c>
      <c r="AO486" s="68">
        <f t="shared" si="292"/>
        <v>-3.6736761433351575</v>
      </c>
      <c r="AP486" s="68">
        <f t="shared" si="292"/>
        <v>-3.6736761433351575</v>
      </c>
      <c r="AQ486" s="68">
        <f t="shared" si="292"/>
        <v>-3.6736761433351575</v>
      </c>
      <c r="AR486" s="68">
        <f t="shared" si="292"/>
        <v>-3.6736761433350686</v>
      </c>
      <c r="AS486" s="68">
        <f t="shared" si="292"/>
        <v>-3.6736761434774827</v>
      </c>
      <c r="AT486" s="68">
        <f t="shared" si="292"/>
        <v>-3.6736759148761013</v>
      </c>
      <c r="AU486" s="68">
        <f t="shared" si="287"/>
        <v>-3.674042903140279</v>
      </c>
    </row>
    <row r="487" spans="1:64" ht="12.95" customHeight="1">
      <c r="A487" s="45" t="s">
        <v>1924</v>
      </c>
      <c r="B487" s="44"/>
      <c r="C487" s="45">
        <v>40070.414499999999</v>
      </c>
      <c r="D487" s="45"/>
      <c r="E487">
        <f t="shared" si="276"/>
        <v>11856.98360984264</v>
      </c>
      <c r="F487">
        <f t="shared" si="277"/>
        <v>11857</v>
      </c>
      <c r="G487">
        <f t="shared" si="269"/>
        <v>-2.2246000000450294E-2</v>
      </c>
      <c r="H487">
        <f>$G487</f>
        <v>-2.2246000000450294E-2</v>
      </c>
      <c r="P487">
        <f t="shared" si="278"/>
        <v>-2.1603483813378316E-2</v>
      </c>
      <c r="Q487" s="2">
        <f t="shared" si="289"/>
        <v>25051.914499999999</v>
      </c>
      <c r="S487" s="114">
        <f>S$14</f>
        <v>0.2</v>
      </c>
      <c r="Z487">
        <f t="shared" si="279"/>
        <v>11857</v>
      </c>
      <c r="AA487" s="68">
        <f t="shared" si="280"/>
        <v>-3.6047027719257919E-3</v>
      </c>
      <c r="AB487" s="68">
        <f t="shared" si="263"/>
        <v>-4.0244781041902822E-2</v>
      </c>
      <c r="AC487" s="68">
        <f t="shared" si="264"/>
        <v>-1.8641297228524503E-2</v>
      </c>
      <c r="AD487" s="68"/>
      <c r="AE487" s="68">
        <f t="shared" si="265"/>
        <v>6.9499592472439063E-5</v>
      </c>
      <c r="AF487">
        <f t="shared" si="266"/>
        <v>-6.4251618707197866E-4</v>
      </c>
      <c r="AG487" s="92"/>
      <c r="AH487">
        <f t="shared" si="281"/>
        <v>1.7998781041452524E-2</v>
      </c>
      <c r="AI487">
        <f t="shared" si="282"/>
        <v>0.99935190384163664</v>
      </c>
      <c r="AJ487">
        <f t="shared" si="283"/>
        <v>0.80803034898316162</v>
      </c>
      <c r="AK487">
        <f t="shared" si="284"/>
        <v>3.2029236951456019E-4</v>
      </c>
      <c r="AL487">
        <f t="shared" si="285"/>
        <v>2.6825917729716795</v>
      </c>
      <c r="AM487">
        <f t="shared" si="286"/>
        <v>4.2805199940461893</v>
      </c>
      <c r="AN487" s="68">
        <f t="shared" si="292"/>
        <v>-3.6009139304403264</v>
      </c>
      <c r="AO487" s="68">
        <f t="shared" si="292"/>
        <v>-3.6009139304403264</v>
      </c>
      <c r="AP487" s="68">
        <f t="shared" si="292"/>
        <v>-3.6009139304403264</v>
      </c>
      <c r="AQ487" s="68">
        <f t="shared" si="292"/>
        <v>-3.6009139304403268</v>
      </c>
      <c r="AR487" s="68">
        <f t="shared" si="292"/>
        <v>-3.6009139304402393</v>
      </c>
      <c r="AS487" s="68">
        <f t="shared" si="292"/>
        <v>-3.6009139305748925</v>
      </c>
      <c r="AT487" s="68">
        <f t="shared" si="292"/>
        <v>-3.6009137227748722</v>
      </c>
      <c r="AU487" s="68">
        <f t="shared" si="287"/>
        <v>-3.6012344304409654</v>
      </c>
    </row>
    <row r="488" spans="1:64" ht="12.95" customHeight="1">
      <c r="A488" s="45" t="s">
        <v>1924</v>
      </c>
      <c r="B488" s="44"/>
      <c r="C488" s="45">
        <v>40093.489000000001</v>
      </c>
      <c r="D488" s="45"/>
      <c r="E488">
        <f t="shared" si="276"/>
        <v>11873.984180101645</v>
      </c>
      <c r="F488">
        <f t="shared" si="277"/>
        <v>11874</v>
      </c>
      <c r="G488">
        <f t="shared" si="269"/>
        <v>-2.1472000000358094E-2</v>
      </c>
      <c r="H488">
        <f>$G488</f>
        <v>-2.1472000000358094E-2</v>
      </c>
      <c r="P488">
        <f t="shared" si="278"/>
        <v>-2.1480827869839292E-2</v>
      </c>
      <c r="Q488" s="2">
        <f t="shared" si="289"/>
        <v>25074.989000000001</v>
      </c>
      <c r="S488" s="114">
        <f>S$14</f>
        <v>0.2</v>
      </c>
      <c r="Z488">
        <f t="shared" si="279"/>
        <v>11874</v>
      </c>
      <c r="AA488" s="68">
        <f t="shared" si="280"/>
        <v>-3.3406236017955032E-3</v>
      </c>
      <c r="AB488" s="68">
        <f t="shared" ref="AB488:AB551" si="293">G488-AH488</f>
        <v>-3.9612204268401882E-2</v>
      </c>
      <c r="AC488" s="68">
        <f t="shared" ref="AC488:AC551" si="294">+G488-P488-AH488</f>
        <v>-1.813137639856259E-2</v>
      </c>
      <c r="AD488" s="68"/>
      <c r="AE488" s="68">
        <f t="shared" ref="AE488:AE551" si="295">+(G488-AA488)^2*S488</f>
        <v>6.5749362021270516E-5</v>
      </c>
      <c r="AF488">
        <f t="shared" ref="AF488:AF551" si="296">G488-P488</f>
        <v>8.8278694811982916E-6</v>
      </c>
      <c r="AG488" s="92"/>
      <c r="AH488">
        <f t="shared" si="281"/>
        <v>1.8140204268043789E-2</v>
      </c>
      <c r="AI488">
        <f t="shared" si="282"/>
        <v>0.99934846898178187</v>
      </c>
      <c r="AJ488">
        <f t="shared" si="283"/>
        <v>0.81437095601128817</v>
      </c>
      <c r="AK488">
        <f t="shared" si="284"/>
        <v>3.1324617276866075E-4</v>
      </c>
      <c r="AL488">
        <f t="shared" si="285"/>
        <v>2.6934350791649302</v>
      </c>
      <c r="AM488">
        <f t="shared" si="286"/>
        <v>4.3877718899294003</v>
      </c>
      <c r="AN488" s="68">
        <f t="shared" si="292"/>
        <v>-3.5900635763038671</v>
      </c>
      <c r="AO488" s="68">
        <f t="shared" si="292"/>
        <v>-3.5900635763038671</v>
      </c>
      <c r="AP488" s="68">
        <f t="shared" si="292"/>
        <v>-3.5900635763038671</v>
      </c>
      <c r="AQ488" s="68">
        <f t="shared" si="292"/>
        <v>-3.5900635763038671</v>
      </c>
      <c r="AR488" s="68">
        <f t="shared" si="292"/>
        <v>-3.5900635763037805</v>
      </c>
      <c r="AS488" s="68">
        <f t="shared" si="292"/>
        <v>-3.5900635764368745</v>
      </c>
      <c r="AT488" s="68">
        <f t="shared" si="292"/>
        <v>-3.5900633721274438</v>
      </c>
      <c r="AU488" s="68">
        <f t="shared" si="287"/>
        <v>-3.590377026617384</v>
      </c>
    </row>
    <row r="489" spans="1:64" ht="12.95" customHeight="1">
      <c r="A489" s="45" t="s">
        <v>1927</v>
      </c>
      <c r="B489" s="44"/>
      <c r="C489" s="45">
        <v>40093.495000000003</v>
      </c>
      <c r="D489" s="45"/>
      <c r="E489">
        <f t="shared" si="276"/>
        <v>11873.988600714078</v>
      </c>
      <c r="F489">
        <f t="shared" si="277"/>
        <v>11874</v>
      </c>
      <c r="G489">
        <f t="shared" si="269"/>
        <v>-1.5471999999135733E-2</v>
      </c>
      <c r="I489" s="10">
        <f>$G489</f>
        <v>-1.5471999999135733E-2</v>
      </c>
      <c r="P489">
        <f t="shared" si="278"/>
        <v>-2.1480827869839292E-2</v>
      </c>
      <c r="Q489" s="2">
        <f t="shared" si="289"/>
        <v>25074.995000000003</v>
      </c>
      <c r="S489" s="21">
        <f>S$15</f>
        <v>0.1</v>
      </c>
      <c r="Z489">
        <f t="shared" si="279"/>
        <v>11874</v>
      </c>
      <c r="AA489" s="68">
        <f t="shared" si="280"/>
        <v>-3.3406236017955032E-3</v>
      </c>
      <c r="AB489" s="68">
        <f t="shared" si="293"/>
        <v>-3.3612204267179521E-2</v>
      </c>
      <c r="AC489" s="68">
        <f t="shared" si="294"/>
        <v>-1.2131376397340229E-2</v>
      </c>
      <c r="AD489" s="68"/>
      <c r="AE489" s="68">
        <f t="shared" si="295"/>
        <v>1.471702932939436E-5</v>
      </c>
      <c r="AF489">
        <f t="shared" si="296"/>
        <v>6.0088278707035592E-3</v>
      </c>
      <c r="AG489" s="92"/>
      <c r="AH489">
        <f t="shared" si="281"/>
        <v>1.8140204268043789E-2</v>
      </c>
      <c r="AI489">
        <f t="shared" si="282"/>
        <v>0.99934846898178187</v>
      </c>
      <c r="AJ489">
        <f t="shared" si="283"/>
        <v>0.81437095601128817</v>
      </c>
      <c r="AK489">
        <f t="shared" si="284"/>
        <v>3.1324617276866075E-4</v>
      </c>
      <c r="AL489">
        <f t="shared" si="285"/>
        <v>2.6934350791649302</v>
      </c>
      <c r="AM489">
        <f t="shared" si="286"/>
        <v>4.3877718899294003</v>
      </c>
      <c r="AN489" s="68">
        <f t="shared" si="292"/>
        <v>-3.5900635763038671</v>
      </c>
      <c r="AO489" s="68">
        <f t="shared" si="292"/>
        <v>-3.5900635763038671</v>
      </c>
      <c r="AP489" s="68">
        <f t="shared" si="292"/>
        <v>-3.5900635763038671</v>
      </c>
      <c r="AQ489" s="68">
        <f t="shared" si="292"/>
        <v>-3.5900635763038671</v>
      </c>
      <c r="AR489" s="68">
        <f t="shared" si="292"/>
        <v>-3.5900635763037805</v>
      </c>
      <c r="AS489" s="68">
        <f t="shared" si="292"/>
        <v>-3.5900635764368745</v>
      </c>
      <c r="AT489" s="68">
        <f t="shared" si="292"/>
        <v>-3.5900633721274438</v>
      </c>
      <c r="AU489" s="68">
        <f t="shared" si="287"/>
        <v>-3.590377026617384</v>
      </c>
      <c r="AV489" s="68"/>
      <c r="AX489" s="68"/>
      <c r="AY489" s="68"/>
      <c r="AZ489" s="68"/>
      <c r="BA489" s="68"/>
      <c r="BB489" s="68"/>
      <c r="BC489" s="68"/>
      <c r="BD489" s="68"/>
      <c r="BE489" s="68"/>
      <c r="BF489" s="68"/>
      <c r="BG489" s="68"/>
      <c r="BH489" s="68"/>
      <c r="BI489" s="68"/>
      <c r="BJ489" s="68"/>
      <c r="BK489" s="68"/>
      <c r="BL489" s="68"/>
    </row>
    <row r="490" spans="1:64" ht="12.95" customHeight="1">
      <c r="A490" s="45" t="s">
        <v>1926</v>
      </c>
      <c r="B490" s="44"/>
      <c r="C490" s="45">
        <v>40093.495000000003</v>
      </c>
      <c r="D490" s="45"/>
      <c r="E490">
        <f t="shared" si="276"/>
        <v>11873.988600714078</v>
      </c>
      <c r="F490">
        <f t="shared" si="277"/>
        <v>11874</v>
      </c>
      <c r="G490">
        <f t="shared" si="269"/>
        <v>-1.5471999999135733E-2</v>
      </c>
      <c r="I490" s="10">
        <f>$G490</f>
        <v>-1.5471999999135733E-2</v>
      </c>
      <c r="P490">
        <f t="shared" si="278"/>
        <v>-2.1480827869839292E-2</v>
      </c>
      <c r="Q490" s="2">
        <f t="shared" si="289"/>
        <v>25074.995000000003</v>
      </c>
      <c r="S490" s="21">
        <f>S$15</f>
        <v>0.1</v>
      </c>
      <c r="Z490">
        <f t="shared" si="279"/>
        <v>11874</v>
      </c>
      <c r="AA490" s="68">
        <f t="shared" si="280"/>
        <v>-3.3406236017955032E-3</v>
      </c>
      <c r="AB490" s="68">
        <f t="shared" si="293"/>
        <v>-3.3612204267179521E-2</v>
      </c>
      <c r="AC490" s="68">
        <f t="shared" si="294"/>
        <v>-1.2131376397340229E-2</v>
      </c>
      <c r="AD490" s="68"/>
      <c r="AE490" s="68">
        <f t="shared" si="295"/>
        <v>1.471702932939436E-5</v>
      </c>
      <c r="AF490">
        <f t="shared" si="296"/>
        <v>6.0088278707035592E-3</v>
      </c>
      <c r="AG490" s="92"/>
      <c r="AH490">
        <f t="shared" si="281"/>
        <v>1.8140204268043789E-2</v>
      </c>
      <c r="AI490">
        <f t="shared" si="282"/>
        <v>0.99934846898178187</v>
      </c>
      <c r="AJ490">
        <f t="shared" si="283"/>
        <v>0.81437095601128817</v>
      </c>
      <c r="AK490">
        <f t="shared" si="284"/>
        <v>3.1324617276866075E-4</v>
      </c>
      <c r="AL490">
        <f t="shared" si="285"/>
        <v>2.6934350791649302</v>
      </c>
      <c r="AM490">
        <f t="shared" si="286"/>
        <v>4.3877718899294003</v>
      </c>
      <c r="AN490" s="68">
        <f t="shared" si="292"/>
        <v>-3.5900635763038671</v>
      </c>
      <c r="AO490" s="68">
        <f t="shared" si="292"/>
        <v>-3.5900635763038671</v>
      </c>
      <c r="AP490" s="68">
        <f t="shared" si="292"/>
        <v>-3.5900635763038671</v>
      </c>
      <c r="AQ490" s="68">
        <f t="shared" si="292"/>
        <v>-3.5900635763038671</v>
      </c>
      <c r="AR490" s="68">
        <f t="shared" si="292"/>
        <v>-3.5900635763037805</v>
      </c>
      <c r="AS490" s="68">
        <f t="shared" si="292"/>
        <v>-3.5900635764368745</v>
      </c>
      <c r="AT490" s="68">
        <f t="shared" si="292"/>
        <v>-3.5900633721274438</v>
      </c>
      <c r="AU490" s="68">
        <f t="shared" si="287"/>
        <v>-3.590377026617384</v>
      </c>
    </row>
    <row r="491" spans="1:64" ht="12.95" customHeight="1">
      <c r="A491" s="14" t="s">
        <v>2092</v>
      </c>
      <c r="B491" s="50" t="s">
        <v>2053</v>
      </c>
      <c r="C491" s="49">
        <v>40120.635000000002</v>
      </c>
      <c r="D491" s="49"/>
      <c r="E491">
        <f t="shared" si="276"/>
        <v>11893.98450427989</v>
      </c>
      <c r="F491">
        <f t="shared" si="277"/>
        <v>11894</v>
      </c>
      <c r="G491">
        <f t="shared" si="269"/>
        <v>-2.1031999996921513E-2</v>
      </c>
      <c r="I491" s="10">
        <f>$G491</f>
        <v>-2.1031999996921513E-2</v>
      </c>
      <c r="P491">
        <f t="shared" si="278"/>
        <v>-2.1335994001768735E-2</v>
      </c>
      <c r="Q491" s="2">
        <f t="shared" si="289"/>
        <v>25102.135000000002</v>
      </c>
      <c r="S491" s="21">
        <f>S$15</f>
        <v>0.1</v>
      </c>
      <c r="Z491">
        <f t="shared" si="279"/>
        <v>11894</v>
      </c>
      <c r="AA491" s="68">
        <f t="shared" si="280"/>
        <v>-3.0321455008418402E-3</v>
      </c>
      <c r="AB491" s="68">
        <f t="shared" si="293"/>
        <v>-3.9335848497848408E-2</v>
      </c>
      <c r="AC491" s="68">
        <f t="shared" si="294"/>
        <v>-1.7999854496079673E-2</v>
      </c>
      <c r="AD491" s="68"/>
      <c r="AE491" s="68">
        <f t="shared" si="295"/>
        <v>3.2399476188003965E-5</v>
      </c>
      <c r="AF491">
        <f t="shared" si="296"/>
        <v>3.0399400484722172E-4</v>
      </c>
      <c r="AG491" s="92"/>
      <c r="AH491">
        <f t="shared" si="281"/>
        <v>1.8303848500926895E-2</v>
      </c>
      <c r="AI491">
        <f t="shared" si="282"/>
        <v>0.99934452610376545</v>
      </c>
      <c r="AJ491">
        <f t="shared" si="283"/>
        <v>0.82170779724856635</v>
      </c>
      <c r="AK491">
        <f t="shared" si="284"/>
        <v>3.0490950101564229E-4</v>
      </c>
      <c r="AL491">
        <f t="shared" si="285"/>
        <v>2.7061918157392215</v>
      </c>
      <c r="AM491">
        <f t="shared" si="286"/>
        <v>4.5206712973107654</v>
      </c>
      <c r="AN491" s="68">
        <f t="shared" ref="AN491:AT500" si="297">$AU491+$AB$7*SIN(AO491)</f>
        <v>-3.5772985009417506</v>
      </c>
      <c r="AO491" s="68">
        <f t="shared" si="297"/>
        <v>-3.5772985009417506</v>
      </c>
      <c r="AP491" s="68">
        <f t="shared" si="297"/>
        <v>-3.5772985009417506</v>
      </c>
      <c r="AQ491" s="68">
        <f t="shared" si="297"/>
        <v>-3.5772985009417506</v>
      </c>
      <c r="AR491" s="68">
        <f t="shared" si="297"/>
        <v>-3.5772985009416649</v>
      </c>
      <c r="AS491" s="68">
        <f t="shared" si="297"/>
        <v>-3.5772985010727933</v>
      </c>
      <c r="AT491" s="68">
        <f t="shared" si="297"/>
        <v>-3.5772983009930845</v>
      </c>
      <c r="AU491" s="68">
        <f t="shared" si="287"/>
        <v>-3.5776036103543465</v>
      </c>
    </row>
    <row r="492" spans="1:64" ht="12.95" customHeight="1">
      <c r="A492" s="14" t="s">
        <v>2092</v>
      </c>
      <c r="B492" s="50" t="s">
        <v>2053</v>
      </c>
      <c r="C492" s="49">
        <v>40124.711000000003</v>
      </c>
      <c r="D492" s="49"/>
      <c r="E492">
        <f t="shared" si="276"/>
        <v>11896.987573658456</v>
      </c>
      <c r="F492">
        <f t="shared" si="277"/>
        <v>11897</v>
      </c>
      <c r="G492">
        <f t="shared" si="269"/>
        <v>-1.6865999998117331E-2</v>
      </c>
      <c r="I492" s="10">
        <f>$G492</f>
        <v>-1.6865999998117331E-2</v>
      </c>
      <c r="P492">
        <f t="shared" si="278"/>
        <v>-2.1314219245472069E-2</v>
      </c>
      <c r="Q492" s="2">
        <f t="shared" si="289"/>
        <v>25106.211000000003</v>
      </c>
      <c r="S492" s="21">
        <f>S$15</f>
        <v>0.1</v>
      </c>
      <c r="Z492">
        <f t="shared" si="279"/>
        <v>11897</v>
      </c>
      <c r="AA492" s="68">
        <f t="shared" si="280"/>
        <v>-2.986080761357434E-3</v>
      </c>
      <c r="AB492" s="68">
        <f t="shared" si="293"/>
        <v>-3.5194138482231963E-2</v>
      </c>
      <c r="AC492" s="68">
        <f t="shared" si="294"/>
        <v>-1.3879919236759897E-2</v>
      </c>
      <c r="AD492" s="68"/>
      <c r="AE492" s="68">
        <f t="shared" si="295"/>
        <v>1.9265215801897747E-5</v>
      </c>
      <c r="AF492">
        <f t="shared" si="296"/>
        <v>4.4482192473547372E-3</v>
      </c>
      <c r="AG492" s="92"/>
      <c r="AH492">
        <f t="shared" si="281"/>
        <v>1.8328138484114635E-2</v>
      </c>
      <c r="AI492">
        <f t="shared" si="282"/>
        <v>0.99934394385923064</v>
      </c>
      <c r="AJ492">
        <f t="shared" si="283"/>
        <v>0.82279681422136597</v>
      </c>
      <c r="AK492">
        <f t="shared" si="284"/>
        <v>3.0365469305355247E-4</v>
      </c>
      <c r="AL492">
        <f t="shared" si="285"/>
        <v>2.7081053175940233</v>
      </c>
      <c r="AM492">
        <f t="shared" si="286"/>
        <v>4.5412697567308165</v>
      </c>
      <c r="AN492" s="68">
        <f t="shared" si="297"/>
        <v>-3.5753837439559288</v>
      </c>
      <c r="AO492" s="68">
        <f t="shared" si="297"/>
        <v>-3.5753837439559288</v>
      </c>
      <c r="AP492" s="68">
        <f t="shared" si="297"/>
        <v>-3.5753837439559288</v>
      </c>
      <c r="AQ492" s="68">
        <f t="shared" si="297"/>
        <v>-3.5753837439559288</v>
      </c>
      <c r="AR492" s="68">
        <f t="shared" si="297"/>
        <v>-3.5753837439558431</v>
      </c>
      <c r="AS492" s="68">
        <f t="shared" si="297"/>
        <v>-3.5753837440866647</v>
      </c>
      <c r="AT492" s="68">
        <f t="shared" si="297"/>
        <v>-3.5753835446527389</v>
      </c>
      <c r="AU492" s="68">
        <f t="shared" si="287"/>
        <v>-3.5756875979148908</v>
      </c>
    </row>
    <row r="493" spans="1:64" ht="12.95" customHeight="1">
      <c r="A493" s="45" t="s">
        <v>1924</v>
      </c>
      <c r="B493" s="44"/>
      <c r="C493" s="45">
        <v>40127.421499999997</v>
      </c>
      <c r="D493" s="45"/>
      <c r="E493">
        <f t="shared" si="276"/>
        <v>11898.984585324448</v>
      </c>
      <c r="F493">
        <f t="shared" si="277"/>
        <v>11899</v>
      </c>
      <c r="G493">
        <f t="shared" si="269"/>
        <v>-2.0922000003338326E-2</v>
      </c>
      <c r="H493">
        <f>$G493</f>
        <v>-2.0922000003338326E-2</v>
      </c>
      <c r="P493">
        <f t="shared" si="278"/>
        <v>-2.129969554184151E-2</v>
      </c>
      <c r="Q493" s="2">
        <f t="shared" si="289"/>
        <v>25108.921499999997</v>
      </c>
      <c r="S493" s="114">
        <f>S$14</f>
        <v>0.2</v>
      </c>
      <c r="Z493">
        <f t="shared" si="279"/>
        <v>11899</v>
      </c>
      <c r="AA493" s="68">
        <f t="shared" si="280"/>
        <v>-2.9554010692330601E-3</v>
      </c>
      <c r="AB493" s="68">
        <f t="shared" si="293"/>
        <v>-3.9266294475946775E-2</v>
      </c>
      <c r="AC493" s="68">
        <f t="shared" si="294"/>
        <v>-1.7966598934105266E-2</v>
      </c>
      <c r="AD493" s="68"/>
      <c r="AE493" s="68">
        <f t="shared" si="295"/>
        <v>6.4559735451798504E-5</v>
      </c>
      <c r="AF493">
        <f t="shared" si="296"/>
        <v>3.7769553850318383E-4</v>
      </c>
      <c r="AG493" s="92"/>
      <c r="AH493">
        <f t="shared" si="281"/>
        <v>1.8344294472608449E-2</v>
      </c>
      <c r="AI493">
        <f t="shared" si="282"/>
        <v>0.99934355703097411</v>
      </c>
      <c r="AJ493">
        <f t="shared" si="283"/>
        <v>0.82352115138018966</v>
      </c>
      <c r="AK493">
        <f t="shared" si="284"/>
        <v>3.0281753725796418E-4</v>
      </c>
      <c r="AL493">
        <f t="shared" si="285"/>
        <v>2.7093809842604819</v>
      </c>
      <c r="AM493">
        <f t="shared" si="286"/>
        <v>4.5551017777912</v>
      </c>
      <c r="AN493" s="68">
        <f t="shared" si="297"/>
        <v>-3.5741072399174914</v>
      </c>
      <c r="AO493" s="68">
        <f t="shared" si="297"/>
        <v>-3.5741072399174914</v>
      </c>
      <c r="AP493" s="68">
        <f t="shared" si="297"/>
        <v>-3.5741072399174914</v>
      </c>
      <c r="AQ493" s="68">
        <f t="shared" si="297"/>
        <v>-3.5741072399174914</v>
      </c>
      <c r="AR493" s="68">
        <f t="shared" si="297"/>
        <v>-3.5741072399174056</v>
      </c>
      <c r="AS493" s="68">
        <f t="shared" si="297"/>
        <v>-3.5741072400480207</v>
      </c>
      <c r="AT493" s="68">
        <f t="shared" si="297"/>
        <v>-3.5741070410462439</v>
      </c>
      <c r="AU493" s="68">
        <f t="shared" si="287"/>
        <v>-3.5744102562885871</v>
      </c>
    </row>
    <row r="494" spans="1:64" ht="12.95" customHeight="1">
      <c r="A494" s="45" t="s">
        <v>1927</v>
      </c>
      <c r="B494" s="44"/>
      <c r="C494" s="45">
        <v>40127.427000000003</v>
      </c>
      <c r="D494" s="45"/>
      <c r="E494">
        <f t="shared" si="276"/>
        <v>11898.988637552515</v>
      </c>
      <c r="F494">
        <f t="shared" si="277"/>
        <v>11899</v>
      </c>
      <c r="G494">
        <f t="shared" si="269"/>
        <v>-1.542199999676086E-2</v>
      </c>
      <c r="I494" s="10">
        <f>$G494</f>
        <v>-1.542199999676086E-2</v>
      </c>
      <c r="P494">
        <f t="shared" si="278"/>
        <v>-2.129969554184151E-2</v>
      </c>
      <c r="Q494" s="2">
        <f t="shared" si="289"/>
        <v>25108.927000000003</v>
      </c>
      <c r="S494" s="21">
        <f>S$15</f>
        <v>0.1</v>
      </c>
      <c r="Z494">
        <f t="shared" si="279"/>
        <v>11899</v>
      </c>
      <c r="AA494" s="68">
        <f t="shared" si="280"/>
        <v>-2.9554010692330601E-3</v>
      </c>
      <c r="AB494" s="68">
        <f t="shared" si="293"/>
        <v>-3.376629446936931E-2</v>
      </c>
      <c r="AC494" s="68">
        <f t="shared" si="294"/>
        <v>-1.24665989275278E-2</v>
      </c>
      <c r="AD494" s="68"/>
      <c r="AE494" s="68">
        <f t="shared" si="295"/>
        <v>1.5541608881983731E-5</v>
      </c>
      <c r="AF494">
        <f t="shared" si="296"/>
        <v>5.8776955450806495E-3</v>
      </c>
      <c r="AG494" s="92"/>
      <c r="AH494">
        <f t="shared" si="281"/>
        <v>1.8344294472608449E-2</v>
      </c>
      <c r="AI494">
        <f t="shared" si="282"/>
        <v>0.99934355703097411</v>
      </c>
      <c r="AJ494">
        <f t="shared" si="283"/>
        <v>0.82352115138018966</v>
      </c>
      <c r="AK494">
        <f t="shared" si="284"/>
        <v>3.0281753725796418E-4</v>
      </c>
      <c r="AL494">
        <f t="shared" si="285"/>
        <v>2.7093809842604819</v>
      </c>
      <c r="AM494">
        <f t="shared" si="286"/>
        <v>4.5551017777912</v>
      </c>
      <c r="AN494" s="68">
        <f t="shared" si="297"/>
        <v>-3.5741072399174914</v>
      </c>
      <c r="AO494" s="68">
        <f t="shared" si="297"/>
        <v>-3.5741072399174914</v>
      </c>
      <c r="AP494" s="68">
        <f t="shared" si="297"/>
        <v>-3.5741072399174914</v>
      </c>
      <c r="AQ494" s="68">
        <f t="shared" si="297"/>
        <v>-3.5741072399174914</v>
      </c>
      <c r="AR494" s="68">
        <f t="shared" si="297"/>
        <v>-3.5741072399174056</v>
      </c>
      <c r="AS494" s="68">
        <f t="shared" si="297"/>
        <v>-3.5741072400480207</v>
      </c>
      <c r="AT494" s="68">
        <f t="shared" si="297"/>
        <v>-3.5741070410462439</v>
      </c>
      <c r="AU494" s="68">
        <f t="shared" si="287"/>
        <v>-3.5744102562885871</v>
      </c>
    </row>
    <row r="495" spans="1:64" ht="12.95" customHeight="1">
      <c r="A495" s="14" t="s">
        <v>2092</v>
      </c>
      <c r="B495" s="50" t="s">
        <v>2053</v>
      </c>
      <c r="C495" s="49">
        <v>40128.781999999999</v>
      </c>
      <c r="D495" s="49"/>
      <c r="E495">
        <f t="shared" si="276"/>
        <v>11899.986959193326</v>
      </c>
      <c r="F495">
        <f t="shared" si="277"/>
        <v>11900</v>
      </c>
      <c r="G495">
        <f t="shared" si="269"/>
        <v>-1.7700000003969762E-2</v>
      </c>
      <c r="I495" s="10">
        <f>$G495</f>
        <v>-1.7700000003969762E-2</v>
      </c>
      <c r="P495">
        <f t="shared" si="278"/>
        <v>-2.1292431530196429E-2</v>
      </c>
      <c r="Q495" s="2">
        <f t="shared" si="289"/>
        <v>25110.281999999999</v>
      </c>
      <c r="S495" s="21">
        <f>S$15</f>
        <v>0.1</v>
      </c>
      <c r="Z495">
        <f t="shared" si="279"/>
        <v>11900</v>
      </c>
      <c r="AA495" s="68">
        <f t="shared" si="280"/>
        <v>-2.9400702732876351E-3</v>
      </c>
      <c r="AB495" s="68">
        <f t="shared" si="293"/>
        <v>-3.605236126087856E-2</v>
      </c>
      <c r="AC495" s="68">
        <f t="shared" si="294"/>
        <v>-1.4759929730682127E-2</v>
      </c>
      <c r="AD495" s="68"/>
      <c r="AE495" s="68">
        <f t="shared" si="295"/>
        <v>2.1785552565467417E-5</v>
      </c>
      <c r="AF495">
        <f t="shared" si="296"/>
        <v>3.5924315262266665E-3</v>
      </c>
      <c r="AG495" s="92"/>
      <c r="AH495">
        <f t="shared" si="281"/>
        <v>1.8352361256908794E-2</v>
      </c>
      <c r="AI495">
        <f t="shared" si="282"/>
        <v>0.99934336401751067</v>
      </c>
      <c r="AJ495">
        <f t="shared" si="283"/>
        <v>0.82388281727220769</v>
      </c>
      <c r="AK495">
        <f t="shared" si="284"/>
        <v>3.0239877472446758E-4</v>
      </c>
      <c r="AL495">
        <f t="shared" si="285"/>
        <v>2.7100188172237112</v>
      </c>
      <c r="AM495">
        <f t="shared" si="286"/>
        <v>4.5620479680530304</v>
      </c>
      <c r="AN495" s="68">
        <f t="shared" si="297"/>
        <v>-3.5734689880833939</v>
      </c>
      <c r="AO495" s="68">
        <f t="shared" si="297"/>
        <v>-3.5734689880833939</v>
      </c>
      <c r="AP495" s="68">
        <f t="shared" si="297"/>
        <v>-3.5734689880833939</v>
      </c>
      <c r="AQ495" s="68">
        <f t="shared" si="297"/>
        <v>-3.5734689880833939</v>
      </c>
      <c r="AR495" s="68">
        <f t="shared" si="297"/>
        <v>-3.5734689880833082</v>
      </c>
      <c r="AS495" s="68">
        <f t="shared" si="297"/>
        <v>-3.5734689882138198</v>
      </c>
      <c r="AT495" s="68">
        <f t="shared" si="297"/>
        <v>-3.5734687894286039</v>
      </c>
      <c r="AU495" s="68">
        <f t="shared" si="287"/>
        <v>-3.5737715854754351</v>
      </c>
    </row>
    <row r="496" spans="1:64" ht="12.95" customHeight="1">
      <c r="A496" s="14" t="s">
        <v>2092</v>
      </c>
      <c r="B496" s="50" t="s">
        <v>2053</v>
      </c>
      <c r="C496" s="49">
        <v>40128.79</v>
      </c>
      <c r="D496" s="49"/>
      <c r="E496">
        <f t="shared" si="276"/>
        <v>11899.992853343236</v>
      </c>
      <c r="F496">
        <f t="shared" si="277"/>
        <v>11900</v>
      </c>
      <c r="G496">
        <f t="shared" si="269"/>
        <v>-9.700000002339948E-3</v>
      </c>
      <c r="I496" s="10">
        <f>$G496</f>
        <v>-9.700000002339948E-3</v>
      </c>
      <c r="P496">
        <f t="shared" si="278"/>
        <v>-2.1292431530196429E-2</v>
      </c>
      <c r="Q496" s="2">
        <f t="shared" si="289"/>
        <v>25110.29</v>
      </c>
      <c r="S496" s="21">
        <f>S$15</f>
        <v>0.1</v>
      </c>
      <c r="Z496">
        <f t="shared" si="279"/>
        <v>11900</v>
      </c>
      <c r="AA496" s="68">
        <f t="shared" si="280"/>
        <v>-2.9400702732876351E-3</v>
      </c>
      <c r="AB496" s="68">
        <f t="shared" si="293"/>
        <v>-2.8052361259248742E-2</v>
      </c>
      <c r="AC496" s="68">
        <f t="shared" si="294"/>
        <v>-6.7599297290523129E-3</v>
      </c>
      <c r="AD496" s="68"/>
      <c r="AE496" s="68">
        <f t="shared" si="295"/>
        <v>4.5696649941725274E-6</v>
      </c>
      <c r="AF496">
        <f t="shared" si="296"/>
        <v>1.1592431527856481E-2</v>
      </c>
      <c r="AG496" s="92"/>
      <c r="AH496">
        <f t="shared" si="281"/>
        <v>1.8352361256908794E-2</v>
      </c>
      <c r="AI496">
        <f t="shared" si="282"/>
        <v>0.99934336401751067</v>
      </c>
      <c r="AJ496">
        <f t="shared" si="283"/>
        <v>0.82388281727220769</v>
      </c>
      <c r="AK496">
        <f t="shared" si="284"/>
        <v>3.0239877472446758E-4</v>
      </c>
      <c r="AL496">
        <f t="shared" si="285"/>
        <v>2.7100188172237112</v>
      </c>
      <c r="AM496">
        <f t="shared" si="286"/>
        <v>4.5620479680530304</v>
      </c>
      <c r="AN496" s="68">
        <f t="shared" si="297"/>
        <v>-3.5734689880833939</v>
      </c>
      <c r="AO496" s="68">
        <f t="shared" si="297"/>
        <v>-3.5734689880833939</v>
      </c>
      <c r="AP496" s="68">
        <f t="shared" si="297"/>
        <v>-3.5734689880833939</v>
      </c>
      <c r="AQ496" s="68">
        <f t="shared" si="297"/>
        <v>-3.5734689880833939</v>
      </c>
      <c r="AR496" s="68">
        <f t="shared" si="297"/>
        <v>-3.5734689880833082</v>
      </c>
      <c r="AS496" s="68">
        <f t="shared" si="297"/>
        <v>-3.5734689882138198</v>
      </c>
      <c r="AT496" s="68">
        <f t="shared" si="297"/>
        <v>-3.5734687894286039</v>
      </c>
      <c r="AU496" s="68">
        <f t="shared" si="287"/>
        <v>-3.5737715854754351</v>
      </c>
    </row>
    <row r="497" spans="1:47" ht="12.95" customHeight="1">
      <c r="A497" s="45" t="s">
        <v>1924</v>
      </c>
      <c r="B497" s="44"/>
      <c r="C497" s="45">
        <v>40135.567499999997</v>
      </c>
      <c r="D497" s="45"/>
      <c r="E497">
        <f t="shared" si="276"/>
        <v>11904.986303469146</v>
      </c>
      <c r="F497">
        <f t="shared" si="277"/>
        <v>11905</v>
      </c>
      <c r="G497">
        <f t="shared" si="269"/>
        <v>-1.8589999999676365E-2</v>
      </c>
      <c r="H497">
        <f>$G497</f>
        <v>-1.8589999999676365E-2</v>
      </c>
      <c r="P497">
        <f t="shared" si="278"/>
        <v>-2.1256089873672626E-2</v>
      </c>
      <c r="Q497" s="2">
        <f t="shared" si="289"/>
        <v>25117.067499999997</v>
      </c>
      <c r="S497" s="114">
        <f>S$14</f>
        <v>0.2</v>
      </c>
      <c r="Z497">
        <f t="shared" si="279"/>
        <v>11905</v>
      </c>
      <c r="AA497" s="68">
        <f t="shared" si="280"/>
        <v>-2.863506925822077E-3</v>
      </c>
      <c r="AB497" s="68">
        <f t="shared" si="293"/>
        <v>-3.6982582947526918E-2</v>
      </c>
      <c r="AC497" s="68">
        <f t="shared" si="294"/>
        <v>-1.5726493073854288E-2</v>
      </c>
      <c r="AD497" s="68"/>
      <c r="AE497" s="68">
        <f t="shared" si="295"/>
        <v>4.9464516880397383E-5</v>
      </c>
      <c r="AF497">
        <f t="shared" si="296"/>
        <v>2.6660898739962607E-3</v>
      </c>
      <c r="AG497" s="92"/>
      <c r="AH497">
        <f t="shared" si="281"/>
        <v>1.8392582947850549E-2</v>
      </c>
      <c r="AI497">
        <f t="shared" si="282"/>
        <v>0.99934240295996435</v>
      </c>
      <c r="AJ497">
        <f t="shared" si="283"/>
        <v>0.82568611400023961</v>
      </c>
      <c r="AK497">
        <f t="shared" si="284"/>
        <v>3.0030312251280722E-4</v>
      </c>
      <c r="AL497">
        <f t="shared" si="285"/>
        <v>2.713207978353505</v>
      </c>
      <c r="AM497">
        <f t="shared" si="286"/>
        <v>4.597084311905296</v>
      </c>
      <c r="AN497" s="68">
        <f t="shared" si="297"/>
        <v>-3.570277730757295</v>
      </c>
      <c r="AO497" s="68">
        <f t="shared" si="297"/>
        <v>-3.570277730757295</v>
      </c>
      <c r="AP497" s="68">
        <f t="shared" si="297"/>
        <v>-3.570277730757295</v>
      </c>
      <c r="AQ497" s="68">
        <f t="shared" si="297"/>
        <v>-3.570277730757295</v>
      </c>
      <c r="AR497" s="68">
        <f t="shared" si="297"/>
        <v>-3.5702777307572093</v>
      </c>
      <c r="AS497" s="68">
        <f t="shared" si="297"/>
        <v>-3.5702777308871969</v>
      </c>
      <c r="AT497" s="68">
        <f t="shared" si="297"/>
        <v>-3.5702775331896435</v>
      </c>
      <c r="AU497" s="68">
        <f t="shared" si="287"/>
        <v>-3.5705782314096757</v>
      </c>
    </row>
    <row r="498" spans="1:47" ht="12.95" customHeight="1">
      <c r="A498" s="45" t="s">
        <v>1924</v>
      </c>
      <c r="B498" s="44"/>
      <c r="C498" s="45">
        <v>40138.28</v>
      </c>
      <c r="D498" s="45"/>
      <c r="E498">
        <f t="shared" si="276"/>
        <v>11906.984788672622</v>
      </c>
      <c r="F498">
        <f t="shared" si="277"/>
        <v>11907</v>
      </c>
      <c r="G498">
        <f t="shared" si="269"/>
        <v>-2.0646000004489906E-2</v>
      </c>
      <c r="H498">
        <f>$G498</f>
        <v>-2.0646000004489906E-2</v>
      </c>
      <c r="P498">
        <f t="shared" si="278"/>
        <v>-2.1241543131857221E-2</v>
      </c>
      <c r="Q498" s="2">
        <f t="shared" si="289"/>
        <v>25119.78</v>
      </c>
      <c r="S498" s="114">
        <f>S$14</f>
        <v>0.2</v>
      </c>
      <c r="Z498">
        <f t="shared" si="279"/>
        <v>11907</v>
      </c>
      <c r="AA498" s="68">
        <f t="shared" si="280"/>
        <v>-2.8329239429266025E-3</v>
      </c>
      <c r="AB498" s="68">
        <f t="shared" si="293"/>
        <v>-3.9054619193420528E-2</v>
      </c>
      <c r="AC498" s="68">
        <f t="shared" si="294"/>
        <v>-1.7813076061563304E-2</v>
      </c>
      <c r="AD498" s="68"/>
      <c r="AE498" s="68">
        <f t="shared" si="295"/>
        <v>6.3461135755007924E-5</v>
      </c>
      <c r="AF498">
        <f t="shared" si="296"/>
        <v>5.9554312736731507E-4</v>
      </c>
      <c r="AG498" s="92"/>
      <c r="AH498">
        <f t="shared" si="281"/>
        <v>1.8408619188930619E-2</v>
      </c>
      <c r="AI498">
        <f t="shared" si="282"/>
        <v>0.99934202040962361</v>
      </c>
      <c r="AJ498">
        <f t="shared" si="283"/>
        <v>0.82640508135572122</v>
      </c>
      <c r="AK498">
        <f t="shared" si="284"/>
        <v>2.9946400635581972E-4</v>
      </c>
      <c r="AL498">
        <f t="shared" si="285"/>
        <v>2.7144836410914976</v>
      </c>
      <c r="AM498">
        <f t="shared" si="286"/>
        <v>4.6112430687906851</v>
      </c>
      <c r="AN498" s="68">
        <f t="shared" si="297"/>
        <v>-3.5690012286843813</v>
      </c>
      <c r="AO498" s="68">
        <f t="shared" si="297"/>
        <v>-3.5690012286843813</v>
      </c>
      <c r="AP498" s="68">
        <f t="shared" si="297"/>
        <v>-3.5690012286843813</v>
      </c>
      <c r="AQ498" s="68">
        <f t="shared" si="297"/>
        <v>-3.5690012286843813</v>
      </c>
      <c r="AR498" s="68">
        <f t="shared" si="297"/>
        <v>-3.569001228684296</v>
      </c>
      <c r="AS498" s="68">
        <f t="shared" si="297"/>
        <v>-3.5690012288140713</v>
      </c>
      <c r="AT498" s="68">
        <f t="shared" si="297"/>
        <v>-3.5690010315538423</v>
      </c>
      <c r="AU498" s="68">
        <f t="shared" si="287"/>
        <v>-3.569300889783372</v>
      </c>
    </row>
    <row r="499" spans="1:47" ht="12.95" customHeight="1">
      <c r="A499" s="45" t="s">
        <v>1928</v>
      </c>
      <c r="B499" s="44"/>
      <c r="C499" s="45">
        <v>40142.357000000004</v>
      </c>
      <c r="D499" s="45"/>
      <c r="E499">
        <f t="shared" si="276"/>
        <v>11909.988594819928</v>
      </c>
      <c r="F499">
        <f t="shared" si="277"/>
        <v>11910</v>
      </c>
      <c r="G499">
        <f t="shared" si="269"/>
        <v>-1.5479999994568061E-2</v>
      </c>
      <c r="I499" s="10">
        <f>$G499</f>
        <v>-1.5479999994568061E-2</v>
      </c>
      <c r="P499">
        <f t="shared" si="278"/>
        <v>-2.1219712219984976E-2</v>
      </c>
      <c r="Q499" s="2">
        <f t="shared" si="289"/>
        <v>25123.857000000004</v>
      </c>
      <c r="S499" s="21">
        <f t="shared" ref="S499:S505" si="298">S$15</f>
        <v>0.1</v>
      </c>
      <c r="Z499">
        <f t="shared" si="279"/>
        <v>11910</v>
      </c>
      <c r="AA499" s="68">
        <f t="shared" si="280"/>
        <v>-2.787094931643426E-3</v>
      </c>
      <c r="AB499" s="68">
        <f t="shared" si="293"/>
        <v>-3.3912617282909611E-2</v>
      </c>
      <c r="AC499" s="68">
        <f t="shared" si="294"/>
        <v>-1.2692905062924635E-2</v>
      </c>
      <c r="AD499" s="68"/>
      <c r="AE499" s="68">
        <f t="shared" si="295"/>
        <v>1.6110983893641784E-5</v>
      </c>
      <c r="AF499">
        <f t="shared" si="296"/>
        <v>5.7397122254169153E-3</v>
      </c>
      <c r="AG499" s="92"/>
      <c r="AH499">
        <f t="shared" si="281"/>
        <v>1.843261728834155E-2</v>
      </c>
      <c r="AI499">
        <f t="shared" si="282"/>
        <v>0.99934144859248941</v>
      </c>
      <c r="AJ499">
        <f t="shared" si="283"/>
        <v>0.82748100945721259</v>
      </c>
      <c r="AK499">
        <f t="shared" si="284"/>
        <v>2.9820442002161205E-4</v>
      </c>
      <c r="AL499">
        <f t="shared" si="285"/>
        <v>2.7163971333706813</v>
      </c>
      <c r="AM499">
        <f t="shared" si="286"/>
        <v>4.6326380430397638</v>
      </c>
      <c r="AN499" s="68">
        <f t="shared" si="297"/>
        <v>-3.5670864764895152</v>
      </c>
      <c r="AO499" s="68">
        <f t="shared" si="297"/>
        <v>-3.5670864764895152</v>
      </c>
      <c r="AP499" s="68">
        <f t="shared" si="297"/>
        <v>-3.5670864764895152</v>
      </c>
      <c r="AQ499" s="68">
        <f t="shared" si="297"/>
        <v>-3.5670864764895152</v>
      </c>
      <c r="AR499" s="68">
        <f t="shared" si="297"/>
        <v>-3.5670864764894299</v>
      </c>
      <c r="AS499" s="68">
        <f t="shared" si="297"/>
        <v>-3.567086476618885</v>
      </c>
      <c r="AT499" s="68">
        <f t="shared" si="297"/>
        <v>-3.5670862800170537</v>
      </c>
      <c r="AU499" s="68">
        <f t="shared" si="287"/>
        <v>-3.5673848773439163</v>
      </c>
    </row>
    <row r="500" spans="1:47" ht="12.95" customHeight="1">
      <c r="A500" s="45" t="s">
        <v>1928</v>
      </c>
      <c r="B500" s="44"/>
      <c r="C500" s="45">
        <v>40142.358999999997</v>
      </c>
      <c r="D500" s="45"/>
      <c r="E500">
        <f t="shared" si="276"/>
        <v>11909.990068357401</v>
      </c>
      <c r="F500">
        <f t="shared" si="277"/>
        <v>11910</v>
      </c>
      <c r="G500">
        <f t="shared" ref="G500:G563" si="299">+C500-(C$7+F500*C$8)</f>
        <v>-1.3480000001436565E-2</v>
      </c>
      <c r="I500" s="10">
        <f>$G500</f>
        <v>-1.3480000001436565E-2</v>
      </c>
      <c r="P500">
        <f t="shared" si="278"/>
        <v>-2.1219712219984976E-2</v>
      </c>
      <c r="Q500" s="2">
        <f t="shared" si="289"/>
        <v>25123.858999999997</v>
      </c>
      <c r="S500" s="21">
        <f t="shared" si="298"/>
        <v>0.1</v>
      </c>
      <c r="Z500">
        <f t="shared" si="279"/>
        <v>11910</v>
      </c>
      <c r="AA500" s="68">
        <f t="shared" si="280"/>
        <v>-2.787094931643426E-3</v>
      </c>
      <c r="AB500" s="68">
        <f t="shared" si="293"/>
        <v>-3.1912617289778115E-2</v>
      </c>
      <c r="AC500" s="68">
        <f t="shared" si="294"/>
        <v>-1.0692905069793139E-2</v>
      </c>
      <c r="AD500" s="68"/>
      <c r="AE500" s="68">
        <f t="shared" si="295"/>
        <v>1.1433821883160783E-5</v>
      </c>
      <c r="AF500">
        <f t="shared" si="296"/>
        <v>7.7397122185484113E-3</v>
      </c>
      <c r="AG500" s="92"/>
      <c r="AH500">
        <f t="shared" si="281"/>
        <v>1.843261728834155E-2</v>
      </c>
      <c r="AI500">
        <f t="shared" si="282"/>
        <v>0.99934144859248941</v>
      </c>
      <c r="AJ500">
        <f t="shared" si="283"/>
        <v>0.82748100945721259</v>
      </c>
      <c r="AK500">
        <f t="shared" si="284"/>
        <v>2.9820442002161205E-4</v>
      </c>
      <c r="AL500">
        <f t="shared" si="285"/>
        <v>2.7163971333706813</v>
      </c>
      <c r="AM500">
        <f t="shared" si="286"/>
        <v>4.6326380430397638</v>
      </c>
      <c r="AN500" s="68">
        <f t="shared" si="297"/>
        <v>-3.5670864764895152</v>
      </c>
      <c r="AO500" s="68">
        <f t="shared" si="297"/>
        <v>-3.5670864764895152</v>
      </c>
      <c r="AP500" s="68">
        <f t="shared" si="297"/>
        <v>-3.5670864764895152</v>
      </c>
      <c r="AQ500" s="68">
        <f t="shared" si="297"/>
        <v>-3.5670864764895152</v>
      </c>
      <c r="AR500" s="68">
        <f t="shared" si="297"/>
        <v>-3.5670864764894299</v>
      </c>
      <c r="AS500" s="68">
        <f t="shared" si="297"/>
        <v>-3.567086476618885</v>
      </c>
      <c r="AT500" s="68">
        <f t="shared" si="297"/>
        <v>-3.5670862800170537</v>
      </c>
      <c r="AU500" s="68">
        <f t="shared" si="287"/>
        <v>-3.5673848773439163</v>
      </c>
    </row>
    <row r="501" spans="1:47" ht="12.95" customHeight="1">
      <c r="A501" s="45" t="s">
        <v>1928</v>
      </c>
      <c r="B501" s="44"/>
      <c r="C501" s="45">
        <v>40142.36</v>
      </c>
      <c r="D501" s="45"/>
      <c r="E501">
        <f t="shared" si="276"/>
        <v>11909.990805126143</v>
      </c>
      <c r="F501">
        <f t="shared" si="277"/>
        <v>11910</v>
      </c>
      <c r="G501">
        <f t="shared" si="299"/>
        <v>-1.2479999997594859E-2</v>
      </c>
      <c r="I501" s="10">
        <f>$G501</f>
        <v>-1.2479999997594859E-2</v>
      </c>
      <c r="P501">
        <f t="shared" si="278"/>
        <v>-2.1219712219984976E-2</v>
      </c>
      <c r="Q501" s="2">
        <f t="shared" si="289"/>
        <v>25123.86</v>
      </c>
      <c r="S501" s="21">
        <f t="shared" si="298"/>
        <v>0.1</v>
      </c>
      <c r="Z501">
        <f t="shared" si="279"/>
        <v>11910</v>
      </c>
      <c r="AA501" s="68">
        <f t="shared" si="280"/>
        <v>-2.787094931643426E-3</v>
      </c>
      <c r="AB501" s="68">
        <f t="shared" si="293"/>
        <v>-3.091261728593641E-2</v>
      </c>
      <c r="AC501" s="68">
        <f t="shared" si="294"/>
        <v>-9.6929050659514335E-3</v>
      </c>
      <c r="AD501" s="68"/>
      <c r="AE501" s="68">
        <f t="shared" si="295"/>
        <v>9.3952408617546972E-6</v>
      </c>
      <c r="AF501">
        <f t="shared" si="296"/>
        <v>8.7397122223901169E-3</v>
      </c>
      <c r="AG501" s="92"/>
      <c r="AH501">
        <f t="shared" si="281"/>
        <v>1.843261728834155E-2</v>
      </c>
      <c r="AI501">
        <f t="shared" si="282"/>
        <v>0.99934144859248941</v>
      </c>
      <c r="AJ501">
        <f t="shared" si="283"/>
        <v>0.82748100945721259</v>
      </c>
      <c r="AK501">
        <f t="shared" si="284"/>
        <v>2.9820442002161205E-4</v>
      </c>
      <c r="AL501">
        <f t="shared" si="285"/>
        <v>2.7163971333706813</v>
      </c>
      <c r="AM501">
        <f t="shared" si="286"/>
        <v>4.6326380430397638</v>
      </c>
      <c r="AN501" s="68">
        <f t="shared" ref="AN501:AT510" si="300">$AU501+$AB$7*SIN(AO501)</f>
        <v>-3.5670864764895152</v>
      </c>
      <c r="AO501" s="68">
        <f t="shared" si="300"/>
        <v>-3.5670864764895152</v>
      </c>
      <c r="AP501" s="68">
        <f t="shared" si="300"/>
        <v>-3.5670864764895152</v>
      </c>
      <c r="AQ501" s="68">
        <f t="shared" si="300"/>
        <v>-3.5670864764895152</v>
      </c>
      <c r="AR501" s="68">
        <f t="shared" si="300"/>
        <v>-3.5670864764894299</v>
      </c>
      <c r="AS501" s="68">
        <f t="shared" si="300"/>
        <v>-3.567086476618885</v>
      </c>
      <c r="AT501" s="68">
        <f t="shared" si="300"/>
        <v>-3.5670862800170537</v>
      </c>
      <c r="AU501" s="68">
        <f t="shared" si="287"/>
        <v>-3.5673848773439163</v>
      </c>
    </row>
    <row r="502" spans="1:47" ht="12.95" customHeight="1">
      <c r="A502" s="45" t="s">
        <v>1928</v>
      </c>
      <c r="B502" s="44"/>
      <c r="C502" s="45">
        <v>40146.432000000001</v>
      </c>
      <c r="D502" s="45"/>
      <c r="E502">
        <f t="shared" si="276"/>
        <v>11912.990927429753</v>
      </c>
      <c r="F502">
        <f t="shared" si="277"/>
        <v>11913</v>
      </c>
      <c r="G502">
        <f t="shared" si="299"/>
        <v>-1.2313999999605585E-2</v>
      </c>
      <c r="I502" s="10">
        <f>$G502</f>
        <v>-1.2313999999605585E-2</v>
      </c>
      <c r="P502">
        <f t="shared" si="278"/>
        <v>-2.1197868349133786E-2</v>
      </c>
      <c r="Q502" s="2">
        <f t="shared" si="289"/>
        <v>25127.932000000001</v>
      </c>
      <c r="S502" s="21">
        <f t="shared" si="298"/>
        <v>0.1</v>
      </c>
      <c r="Z502">
        <f t="shared" si="279"/>
        <v>11913</v>
      </c>
      <c r="AA502" s="68">
        <f t="shared" si="280"/>
        <v>-2.7413205540671622E-3</v>
      </c>
      <c r="AB502" s="68">
        <f t="shared" si="293"/>
        <v>-3.0770547794672209E-2</v>
      </c>
      <c r="AC502" s="68">
        <f t="shared" si="294"/>
        <v>-9.5726794455384227E-3</v>
      </c>
      <c r="AD502" s="68"/>
      <c r="AE502" s="68">
        <f t="shared" si="295"/>
        <v>9.1636191767033803E-6</v>
      </c>
      <c r="AF502">
        <f t="shared" si="296"/>
        <v>8.8838683495282011E-3</v>
      </c>
      <c r="AG502" s="92"/>
      <c r="AH502">
        <f t="shared" si="281"/>
        <v>1.8456547795066624E-2</v>
      </c>
      <c r="AI502">
        <f t="shared" si="282"/>
        <v>0.99934087918725822</v>
      </c>
      <c r="AJ502">
        <f t="shared" si="283"/>
        <v>0.82855390655355898</v>
      </c>
      <c r="AK502">
        <f t="shared" si="284"/>
        <v>2.9694374326664211E-4</v>
      </c>
      <c r="AL502">
        <f t="shared" si="285"/>
        <v>2.7183106234647054</v>
      </c>
      <c r="AM502">
        <f t="shared" si="286"/>
        <v>4.6542234930503934</v>
      </c>
      <c r="AN502" s="68">
        <f t="shared" si="300"/>
        <v>-3.5651717253879487</v>
      </c>
      <c r="AO502" s="68">
        <f t="shared" si="300"/>
        <v>-3.5651717253879487</v>
      </c>
      <c r="AP502" s="68">
        <f t="shared" si="300"/>
        <v>-3.5651717253879487</v>
      </c>
      <c r="AQ502" s="68">
        <f t="shared" si="300"/>
        <v>-3.5651717253879487</v>
      </c>
      <c r="AR502" s="68">
        <f t="shared" si="300"/>
        <v>-3.5651717253878634</v>
      </c>
      <c r="AS502" s="68">
        <f t="shared" si="300"/>
        <v>-3.5651717255169948</v>
      </c>
      <c r="AT502" s="68">
        <f t="shared" si="300"/>
        <v>-3.565171529576447</v>
      </c>
      <c r="AU502" s="68">
        <f t="shared" si="287"/>
        <v>-3.565468864904461</v>
      </c>
    </row>
    <row r="503" spans="1:47" ht="12.95" customHeight="1">
      <c r="A503" s="14" t="s">
        <v>2092</v>
      </c>
      <c r="B503" s="50" t="s">
        <v>2053</v>
      </c>
      <c r="C503" s="49">
        <v>40147.788999999997</v>
      </c>
      <c r="D503" s="49"/>
      <c r="E503">
        <f t="shared" si="276"/>
        <v>11913.990722608041</v>
      </c>
      <c r="F503">
        <f t="shared" si="277"/>
        <v>11914</v>
      </c>
      <c r="G503">
        <f t="shared" si="299"/>
        <v>-1.2592000006407034E-2</v>
      </c>
      <c r="I503" s="10">
        <f>$G503</f>
        <v>-1.2592000006407034E-2</v>
      </c>
      <c r="P503">
        <f t="shared" si="278"/>
        <v>-2.1190584179076932E-2</v>
      </c>
      <c r="Q503" s="2">
        <f t="shared" si="289"/>
        <v>25129.288999999997</v>
      </c>
      <c r="S503" s="21">
        <f t="shared" si="298"/>
        <v>0.1</v>
      </c>
      <c r="Z503">
        <f t="shared" si="279"/>
        <v>11914</v>
      </c>
      <c r="AA503" s="68">
        <f t="shared" si="280"/>
        <v>-2.7260745841735032E-3</v>
      </c>
      <c r="AB503" s="68">
        <f t="shared" si="293"/>
        <v>-3.1056509601310463E-2</v>
      </c>
      <c r="AC503" s="68">
        <f t="shared" si="294"/>
        <v>-9.8659254222335305E-3</v>
      </c>
      <c r="AD503" s="68"/>
      <c r="AE503" s="68">
        <f t="shared" si="295"/>
        <v>9.7336484437073868E-6</v>
      </c>
      <c r="AF503">
        <f t="shared" si="296"/>
        <v>8.5985841726698986E-3</v>
      </c>
      <c r="AG503" s="92"/>
      <c r="AH503">
        <f t="shared" si="281"/>
        <v>1.8464509594903429E-2</v>
      </c>
      <c r="AI503">
        <f t="shared" si="282"/>
        <v>0.99934068992185165</v>
      </c>
      <c r="AJ503">
        <f t="shared" si="283"/>
        <v>0.82891086468570274</v>
      </c>
      <c r="AK503">
        <f t="shared" si="284"/>
        <v>2.9652327616321435E-4</v>
      </c>
      <c r="AL503">
        <f t="shared" si="285"/>
        <v>2.7189484530120533</v>
      </c>
      <c r="AM503">
        <f t="shared" si="286"/>
        <v>4.6614614181981269</v>
      </c>
      <c r="AN503" s="68">
        <f t="shared" si="300"/>
        <v>-3.5645334752629156</v>
      </c>
      <c r="AO503" s="68">
        <f t="shared" si="300"/>
        <v>-3.5645334752629156</v>
      </c>
      <c r="AP503" s="68">
        <f t="shared" si="300"/>
        <v>-3.5645334752629156</v>
      </c>
      <c r="AQ503" s="68">
        <f t="shared" si="300"/>
        <v>-3.5645334752629156</v>
      </c>
      <c r="AR503" s="68">
        <f t="shared" si="300"/>
        <v>-3.5645334752628308</v>
      </c>
      <c r="AS503" s="68">
        <f t="shared" si="300"/>
        <v>-3.5645334753918534</v>
      </c>
      <c r="AT503" s="68">
        <f t="shared" si="300"/>
        <v>-3.5645332796723732</v>
      </c>
      <c r="AU503" s="68">
        <f t="shared" si="287"/>
        <v>-3.564830194091309</v>
      </c>
    </row>
    <row r="504" spans="1:47" ht="12.95" customHeight="1">
      <c r="A504" s="95" t="s">
        <v>165</v>
      </c>
      <c r="B504" s="29" t="s">
        <v>2053</v>
      </c>
      <c r="C504" s="95">
        <v>40150.502</v>
      </c>
      <c r="D504" s="95" t="s">
        <v>2084</v>
      </c>
      <c r="E504" s="12">
        <f t="shared" si="276"/>
        <v>11915.989576195887</v>
      </c>
      <c r="F504">
        <f t="shared" si="277"/>
        <v>11916</v>
      </c>
      <c r="G504">
        <f t="shared" si="299"/>
        <v>-1.4148000002023764E-2</v>
      </c>
      <c r="I504" s="10">
        <f>G504</f>
        <v>-1.4148000002023764E-2</v>
      </c>
      <c r="O504">
        <f ca="1">+C$11+C$12*F504</f>
        <v>-2.229160463758087E-2</v>
      </c>
      <c r="P504">
        <f t="shared" si="278"/>
        <v>-2.1176011519303581E-2</v>
      </c>
      <c r="Q504" s="2">
        <f t="shared" si="289"/>
        <v>25132.002</v>
      </c>
      <c r="S504" s="21">
        <f t="shared" si="298"/>
        <v>0.1</v>
      </c>
      <c r="Z504">
        <f t="shared" si="279"/>
        <v>11916</v>
      </c>
      <c r="AA504" s="68">
        <f t="shared" si="280"/>
        <v>-2.6956008977600601E-3</v>
      </c>
      <c r="AB504" s="68">
        <f t="shared" si="293"/>
        <v>-3.2628410623567285E-2</v>
      </c>
      <c r="AC504" s="68">
        <f t="shared" si="294"/>
        <v>-1.1452399104263704E-2</v>
      </c>
      <c r="AD504" s="68"/>
      <c r="AE504" s="68">
        <f t="shared" si="295"/>
        <v>1.3115744524334009E-5</v>
      </c>
      <c r="AF504">
        <f t="shared" si="296"/>
        <v>7.0280115172798169E-3</v>
      </c>
      <c r="AG504" s="92"/>
      <c r="AH504">
        <f t="shared" si="281"/>
        <v>1.8480410621543521E-2</v>
      </c>
      <c r="AI504">
        <f t="shared" si="282"/>
        <v>0.99934031219600383</v>
      </c>
      <c r="AJ504">
        <f t="shared" si="283"/>
        <v>0.82962376873195598</v>
      </c>
      <c r="AK504">
        <f t="shared" si="284"/>
        <v>2.9568198070444095E-4</v>
      </c>
      <c r="AL504">
        <f t="shared" si="285"/>
        <v>2.7202241113828136</v>
      </c>
      <c r="AM504">
        <f t="shared" si="286"/>
        <v>4.6760020140096215</v>
      </c>
      <c r="AN504" s="68">
        <f t="shared" si="300"/>
        <v>-3.5632569753750567</v>
      </c>
      <c r="AO504" s="68">
        <f t="shared" si="300"/>
        <v>-3.5632569753750567</v>
      </c>
      <c r="AP504" s="68">
        <f t="shared" si="300"/>
        <v>-3.5632569753750567</v>
      </c>
      <c r="AQ504" s="68">
        <f t="shared" si="300"/>
        <v>-3.5632569753750567</v>
      </c>
      <c r="AR504" s="68">
        <f t="shared" si="300"/>
        <v>-3.5632569753749719</v>
      </c>
      <c r="AS504" s="68">
        <f t="shared" si="300"/>
        <v>-3.5632569755037764</v>
      </c>
      <c r="AT504" s="68">
        <f t="shared" si="300"/>
        <v>-3.563256780227388</v>
      </c>
      <c r="AU504" s="68">
        <f t="shared" si="287"/>
        <v>-3.5635528524650049</v>
      </c>
    </row>
    <row r="505" spans="1:47" ht="12.95" customHeight="1">
      <c r="A505" s="45" t="s">
        <v>1928</v>
      </c>
      <c r="B505" s="44"/>
      <c r="C505" s="45">
        <v>40157.288</v>
      </c>
      <c r="D505" s="45"/>
      <c r="E505">
        <f t="shared" si="276"/>
        <v>11920.989288856077</v>
      </c>
      <c r="F505">
        <f t="shared" si="277"/>
        <v>11921</v>
      </c>
      <c r="G505">
        <f t="shared" si="299"/>
        <v>-1.4538000003085472E-2</v>
      </c>
      <c r="I505" s="10">
        <f>$G505</f>
        <v>-1.4538000003085472E-2</v>
      </c>
      <c r="P505">
        <f t="shared" si="278"/>
        <v>-2.1139554671855534E-2</v>
      </c>
      <c r="Q505" s="2">
        <f t="shared" si="289"/>
        <v>25138.788</v>
      </c>
      <c r="S505" s="21">
        <f t="shared" si="298"/>
        <v>0.1</v>
      </c>
      <c r="Z505">
        <f t="shared" si="279"/>
        <v>11921</v>
      </c>
      <c r="AA505" s="68">
        <f t="shared" si="280"/>
        <v>-2.6195233104404636E-3</v>
      </c>
      <c r="AB505" s="68">
        <f t="shared" si="293"/>
        <v>-3.3058031364500542E-2</v>
      </c>
      <c r="AC505" s="68">
        <f t="shared" si="294"/>
        <v>-1.1918476692645008E-2</v>
      </c>
      <c r="AD505" s="68"/>
      <c r="AE505" s="68">
        <f t="shared" si="295"/>
        <v>1.4205008667312231E-5</v>
      </c>
      <c r="AF505">
        <f t="shared" si="296"/>
        <v>6.6015546687700627E-3</v>
      </c>
      <c r="AG505" s="92"/>
      <c r="AH505">
        <f t="shared" si="281"/>
        <v>1.8520031361415071E-2</v>
      </c>
      <c r="AI505">
        <f t="shared" si="282"/>
        <v>0.99933937258057759</v>
      </c>
      <c r="AJ505">
        <f t="shared" si="283"/>
        <v>0.83140011750824894</v>
      </c>
      <c r="AK505">
        <f t="shared" si="284"/>
        <v>2.9357664273882336E-4</v>
      </c>
      <c r="AL505">
        <f t="shared" si="285"/>
        <v>2.7234132531027471</v>
      </c>
      <c r="AM505">
        <f t="shared" si="286"/>
        <v>4.7127357946438444</v>
      </c>
      <c r="AN505" s="68">
        <f t="shared" si="300"/>
        <v>-3.5600657277602816</v>
      </c>
      <c r="AO505" s="68">
        <f t="shared" si="300"/>
        <v>-3.5600657277602816</v>
      </c>
      <c r="AP505" s="68">
        <f t="shared" si="300"/>
        <v>-3.5600657277602816</v>
      </c>
      <c r="AQ505" s="68">
        <f t="shared" si="300"/>
        <v>-3.5600657277602816</v>
      </c>
      <c r="AR505" s="68">
        <f t="shared" si="300"/>
        <v>-3.5600657277601968</v>
      </c>
      <c r="AS505" s="68">
        <f t="shared" si="300"/>
        <v>-3.5600657278884493</v>
      </c>
      <c r="AT505" s="68">
        <f t="shared" si="300"/>
        <v>-3.5600655337253575</v>
      </c>
      <c r="AU505" s="68">
        <f t="shared" si="287"/>
        <v>-3.5603594983992455</v>
      </c>
    </row>
    <row r="506" spans="1:47" ht="12.95" customHeight="1">
      <c r="A506" s="45" t="s">
        <v>1924</v>
      </c>
      <c r="B506" s="44"/>
      <c r="C506" s="45">
        <v>40157.29</v>
      </c>
      <c r="D506" s="45"/>
      <c r="E506">
        <f t="shared" si="276"/>
        <v>11920.990762393556</v>
      </c>
      <c r="F506">
        <f t="shared" si="277"/>
        <v>11921</v>
      </c>
      <c r="G506">
        <f t="shared" si="299"/>
        <v>-1.2538000002678018E-2</v>
      </c>
      <c r="H506">
        <f>$G506</f>
        <v>-1.2538000002678018E-2</v>
      </c>
      <c r="P506">
        <f t="shared" si="278"/>
        <v>-2.1139554671855534E-2</v>
      </c>
      <c r="Q506" s="2">
        <f t="shared" si="289"/>
        <v>25138.79</v>
      </c>
      <c r="S506" s="114">
        <f>S$14</f>
        <v>0.2</v>
      </c>
      <c r="Z506">
        <f t="shared" si="279"/>
        <v>11921</v>
      </c>
      <c r="AA506" s="68">
        <f t="shared" si="280"/>
        <v>-2.6195233104404636E-3</v>
      </c>
      <c r="AB506" s="68">
        <f t="shared" si="293"/>
        <v>-3.1058031364093089E-2</v>
      </c>
      <c r="AC506" s="68">
        <f t="shared" si="294"/>
        <v>-9.9184766922375545E-3</v>
      </c>
      <c r="AD506" s="68"/>
      <c r="AE506" s="68">
        <f t="shared" si="295"/>
        <v>1.9675235978891925E-5</v>
      </c>
      <c r="AF506">
        <f t="shared" si="296"/>
        <v>8.6015546691775163E-3</v>
      </c>
      <c r="AG506" s="92"/>
      <c r="AH506">
        <f t="shared" si="281"/>
        <v>1.8520031361415071E-2</v>
      </c>
      <c r="AI506">
        <f t="shared" si="282"/>
        <v>0.99933937258057759</v>
      </c>
      <c r="AJ506">
        <f t="shared" si="283"/>
        <v>0.83140011750824894</v>
      </c>
      <c r="AK506">
        <f t="shared" si="284"/>
        <v>2.9357664273882336E-4</v>
      </c>
      <c r="AL506">
        <f t="shared" si="285"/>
        <v>2.7234132531027471</v>
      </c>
      <c r="AM506">
        <f t="shared" si="286"/>
        <v>4.7127357946438444</v>
      </c>
      <c r="AN506" s="68">
        <f t="shared" si="300"/>
        <v>-3.5600657277602816</v>
      </c>
      <c r="AO506" s="68">
        <f t="shared" si="300"/>
        <v>-3.5600657277602816</v>
      </c>
      <c r="AP506" s="68">
        <f t="shared" si="300"/>
        <v>-3.5600657277602816</v>
      </c>
      <c r="AQ506" s="68">
        <f t="shared" si="300"/>
        <v>-3.5600657277602816</v>
      </c>
      <c r="AR506" s="68">
        <f t="shared" si="300"/>
        <v>-3.5600657277601968</v>
      </c>
      <c r="AS506" s="68">
        <f t="shared" si="300"/>
        <v>-3.5600657278884493</v>
      </c>
      <c r="AT506" s="68">
        <f t="shared" si="300"/>
        <v>-3.5600655337253575</v>
      </c>
      <c r="AU506" s="68">
        <f t="shared" si="287"/>
        <v>-3.5603594983992455</v>
      </c>
    </row>
    <row r="507" spans="1:47" ht="12.95" customHeight="1">
      <c r="A507" s="45" t="s">
        <v>1929</v>
      </c>
      <c r="B507" s="44"/>
      <c r="C507" s="45">
        <v>40188.51</v>
      </c>
      <c r="D507" s="45"/>
      <c r="E507">
        <f t="shared" si="276"/>
        <v>11943.992682412889</v>
      </c>
      <c r="F507">
        <f t="shared" si="277"/>
        <v>11944</v>
      </c>
      <c r="G507">
        <f t="shared" si="299"/>
        <v>-9.9320000008447096E-3</v>
      </c>
      <c r="I507" s="10">
        <f>$G507</f>
        <v>-9.9320000008447096E-3</v>
      </c>
      <c r="P507">
        <f t="shared" si="278"/>
        <v>-2.0971389530124396E-2</v>
      </c>
      <c r="Q507" s="2">
        <f t="shared" si="289"/>
        <v>25170.010000000002</v>
      </c>
      <c r="S507" s="21">
        <f t="shared" ref="S507:S518" si="301">S$15</f>
        <v>0.1</v>
      </c>
      <c r="Z507">
        <f t="shared" si="279"/>
        <v>11944</v>
      </c>
      <c r="AA507" s="68">
        <f t="shared" si="280"/>
        <v>-2.2715386987736189E-3</v>
      </c>
      <c r="AB507" s="68">
        <f t="shared" si="293"/>
        <v>-2.8631850832195486E-2</v>
      </c>
      <c r="AC507" s="68">
        <f t="shared" si="294"/>
        <v>-7.6604613020710907E-3</v>
      </c>
      <c r="AD507" s="68"/>
      <c r="AE507" s="68">
        <f t="shared" si="295"/>
        <v>5.8682667360528708E-6</v>
      </c>
      <c r="AF507">
        <f t="shared" si="296"/>
        <v>1.1039389529279686E-2</v>
      </c>
      <c r="AG507" s="92"/>
      <c r="AH507">
        <f t="shared" si="281"/>
        <v>1.8699850831350777E-2</v>
      </c>
      <c r="AI507">
        <f t="shared" si="282"/>
        <v>0.9993351370578013</v>
      </c>
      <c r="AJ507">
        <f t="shared" si="283"/>
        <v>0.83946209200574295</v>
      </c>
      <c r="AK507">
        <f t="shared" si="284"/>
        <v>2.8385401273459999E-4</v>
      </c>
      <c r="AL507">
        <f t="shared" si="285"/>
        <v>2.7380832287122434</v>
      </c>
      <c r="AM507">
        <f t="shared" si="286"/>
        <v>4.8890789392516725</v>
      </c>
      <c r="AN507" s="68">
        <f t="shared" si="300"/>
        <v>-3.5453860269086674</v>
      </c>
      <c r="AO507" s="68">
        <f t="shared" si="300"/>
        <v>-3.5453860269086674</v>
      </c>
      <c r="AP507" s="68">
        <f t="shared" si="300"/>
        <v>-3.5453860269086674</v>
      </c>
      <c r="AQ507" s="68">
        <f t="shared" si="300"/>
        <v>-3.5453860269086674</v>
      </c>
      <c r="AR507" s="68">
        <f t="shared" si="300"/>
        <v>-3.545386026908584</v>
      </c>
      <c r="AS507" s="68">
        <f t="shared" si="300"/>
        <v>-3.5453860270341884</v>
      </c>
      <c r="AT507" s="68">
        <f t="shared" si="300"/>
        <v>-3.5453858380935062</v>
      </c>
      <c r="AU507" s="68">
        <f t="shared" si="287"/>
        <v>-3.5456700696967527</v>
      </c>
    </row>
    <row r="508" spans="1:47" ht="12.95" customHeight="1">
      <c r="A508" s="14" t="s">
        <v>2092</v>
      </c>
      <c r="B508" s="50" t="s">
        <v>2053</v>
      </c>
      <c r="C508" s="49">
        <v>40196.646999999997</v>
      </c>
      <c r="D508" s="49"/>
      <c r="E508">
        <f t="shared" si="276"/>
        <v>11949.987769638936</v>
      </c>
      <c r="F508">
        <f t="shared" si="277"/>
        <v>11950</v>
      </c>
      <c r="G508">
        <f t="shared" si="299"/>
        <v>-1.6600000002654269E-2</v>
      </c>
      <c r="I508" s="10">
        <f>$G508</f>
        <v>-1.6600000002654269E-2</v>
      </c>
      <c r="P508">
        <f t="shared" si="278"/>
        <v>-2.0927395092586148E-2</v>
      </c>
      <c r="Q508" s="2">
        <f t="shared" si="289"/>
        <v>25178.146999999997</v>
      </c>
      <c r="S508" s="21">
        <f t="shared" si="301"/>
        <v>0.1</v>
      </c>
      <c r="Z508">
        <f t="shared" si="279"/>
        <v>11950</v>
      </c>
      <c r="AA508" s="68">
        <f t="shared" si="280"/>
        <v>-2.1812961235147359E-3</v>
      </c>
      <c r="AB508" s="68">
        <f t="shared" si="293"/>
        <v>-3.5346098971725678E-2</v>
      </c>
      <c r="AC508" s="68">
        <f t="shared" si="294"/>
        <v>-1.4418703879139533E-2</v>
      </c>
      <c r="AD508" s="68"/>
      <c r="AE508" s="68">
        <f t="shared" si="295"/>
        <v>2.0789902155431343E-5</v>
      </c>
      <c r="AF508">
        <f t="shared" si="296"/>
        <v>4.3273950899318792E-3</v>
      </c>
      <c r="AG508" s="92"/>
      <c r="AH508">
        <f t="shared" si="281"/>
        <v>1.8746098969071413E-2</v>
      </c>
      <c r="AI508">
        <f t="shared" si="282"/>
        <v>0.99933405563963262</v>
      </c>
      <c r="AJ508">
        <f t="shared" si="283"/>
        <v>0.84153556335680213</v>
      </c>
      <c r="AK508">
        <f t="shared" si="284"/>
        <v>2.8130755650962962E-4</v>
      </c>
      <c r="AL508">
        <f t="shared" si="285"/>
        <v>2.7419101585949375</v>
      </c>
      <c r="AM508">
        <f t="shared" si="286"/>
        <v>4.9371801841520293</v>
      </c>
      <c r="AN508" s="68">
        <f t="shared" si="300"/>
        <v>-3.5415565498748696</v>
      </c>
      <c r="AO508" s="68">
        <f t="shared" si="300"/>
        <v>-3.5415565498748696</v>
      </c>
      <c r="AP508" s="68">
        <f t="shared" si="300"/>
        <v>-3.5415565498748696</v>
      </c>
      <c r="AQ508" s="68">
        <f t="shared" si="300"/>
        <v>-3.54155654987487</v>
      </c>
      <c r="AR508" s="68">
        <f t="shared" si="300"/>
        <v>-3.5415565498747865</v>
      </c>
      <c r="AS508" s="68">
        <f t="shared" si="300"/>
        <v>-3.5415565499996706</v>
      </c>
      <c r="AT508" s="68">
        <f t="shared" si="300"/>
        <v>-3.5415563624483459</v>
      </c>
      <c r="AU508" s="68">
        <f t="shared" si="287"/>
        <v>-3.5418380448178413</v>
      </c>
    </row>
    <row r="509" spans="1:47" ht="12.95" customHeight="1">
      <c r="A509" s="95" t="s">
        <v>2122</v>
      </c>
      <c r="B509" s="29" t="s">
        <v>2053</v>
      </c>
      <c r="C509" s="95">
        <v>40203.436000000002</v>
      </c>
      <c r="D509" s="95" t="s">
        <v>2084</v>
      </c>
      <c r="E509" s="12">
        <f t="shared" si="276"/>
        <v>11954.989692605348</v>
      </c>
      <c r="F509">
        <f t="shared" si="277"/>
        <v>11955</v>
      </c>
      <c r="G509">
        <f t="shared" si="299"/>
        <v>-1.3989999999466818E-2</v>
      </c>
      <c r="I509" s="10">
        <f>G509</f>
        <v>-1.3989999999466818E-2</v>
      </c>
      <c r="O509">
        <f ca="1">+C$11+C$12*F509</f>
        <v>-2.20235182939931E-2</v>
      </c>
      <c r="P509">
        <f t="shared" si="278"/>
        <v>-2.0890693464424084E-2</v>
      </c>
      <c r="Q509" s="2">
        <f t="shared" si="289"/>
        <v>25184.936000000002</v>
      </c>
      <c r="S509" s="21">
        <f t="shared" si="301"/>
        <v>0.1</v>
      </c>
      <c r="Z509">
        <f t="shared" si="279"/>
        <v>11955</v>
      </c>
      <c r="AA509" s="68">
        <f t="shared" si="280"/>
        <v>-2.1062643898015106E-3</v>
      </c>
      <c r="AB509" s="68">
        <f t="shared" si="293"/>
        <v>-3.2774429074089395E-2</v>
      </c>
      <c r="AC509" s="68">
        <f t="shared" si="294"/>
        <v>-1.1883735609665307E-2</v>
      </c>
      <c r="AD509" s="68"/>
      <c r="AE509" s="68">
        <f t="shared" si="295"/>
        <v>1.4122317204042727E-5</v>
      </c>
      <c r="AF509">
        <f t="shared" si="296"/>
        <v>6.9006934649572665E-3</v>
      </c>
      <c r="AG509" s="92"/>
      <c r="AH509">
        <f t="shared" si="281"/>
        <v>1.8784429074622574E-2</v>
      </c>
      <c r="AI509">
        <f t="shared" si="282"/>
        <v>0.99933316190912858</v>
      </c>
      <c r="AJ509">
        <f t="shared" si="283"/>
        <v>0.8432540394178204</v>
      </c>
      <c r="AK509">
        <f t="shared" si="284"/>
        <v>2.7918236516203835E-4</v>
      </c>
      <c r="AL509">
        <f t="shared" si="285"/>
        <v>2.7450992605289404</v>
      </c>
      <c r="AM509">
        <f t="shared" si="286"/>
        <v>4.977964218295126</v>
      </c>
      <c r="AN509" s="68">
        <f t="shared" si="300"/>
        <v>-3.5383653221662579</v>
      </c>
      <c r="AO509" s="68">
        <f t="shared" si="300"/>
        <v>-3.5383653221662579</v>
      </c>
      <c r="AP509" s="68">
        <f t="shared" si="300"/>
        <v>-3.5383653221662579</v>
      </c>
      <c r="AQ509" s="68">
        <f t="shared" si="300"/>
        <v>-3.5383653221662579</v>
      </c>
      <c r="AR509" s="68">
        <f t="shared" si="300"/>
        <v>-3.5383653221661753</v>
      </c>
      <c r="AS509" s="68">
        <f t="shared" si="300"/>
        <v>-3.5383653222904492</v>
      </c>
      <c r="AT509" s="68">
        <f t="shared" si="300"/>
        <v>-3.5383651359053374</v>
      </c>
      <c r="AU509" s="68">
        <f t="shared" si="287"/>
        <v>-3.5386446907520819</v>
      </c>
    </row>
    <row r="510" spans="1:47" ht="12.95" customHeight="1">
      <c r="A510" s="49" t="s">
        <v>2122</v>
      </c>
      <c r="B510" s="50" t="s">
        <v>2069</v>
      </c>
      <c r="C510" s="49">
        <v>40203.438000000002</v>
      </c>
      <c r="D510" s="49">
        <v>4.0000000000000001E-3</v>
      </c>
      <c r="E510">
        <f t="shared" si="276"/>
        <v>11954.991166142825</v>
      </c>
      <c r="F510">
        <f t="shared" si="277"/>
        <v>11955</v>
      </c>
      <c r="G510">
        <f t="shared" si="299"/>
        <v>-1.1989999999059364E-2</v>
      </c>
      <c r="I510" s="10">
        <f t="shared" ref="I510:I518" si="302">$G510</f>
        <v>-1.1989999999059364E-2</v>
      </c>
      <c r="O510">
        <f ca="1">+C$11+C$12*F510</f>
        <v>-2.20235182939931E-2</v>
      </c>
      <c r="P510">
        <f t="shared" si="278"/>
        <v>-2.0890693464424084E-2</v>
      </c>
      <c r="Q510" s="2">
        <f t="shared" si="289"/>
        <v>25184.938000000002</v>
      </c>
      <c r="S510" s="21">
        <f t="shared" si="301"/>
        <v>0.1</v>
      </c>
      <c r="Z510">
        <f t="shared" si="279"/>
        <v>11955</v>
      </c>
      <c r="AA510" s="68">
        <f t="shared" si="280"/>
        <v>-2.1062643898015106E-3</v>
      </c>
      <c r="AB510" s="68">
        <f t="shared" si="293"/>
        <v>-3.0774429073681938E-2</v>
      </c>
      <c r="AC510" s="68">
        <f t="shared" si="294"/>
        <v>-9.8837356092578536E-3</v>
      </c>
      <c r="AD510" s="68"/>
      <c r="AE510" s="68">
        <f t="shared" si="295"/>
        <v>9.7688229593711719E-6</v>
      </c>
      <c r="AF510">
        <f t="shared" si="296"/>
        <v>8.9006934653647202E-3</v>
      </c>
      <c r="AG510" s="92"/>
      <c r="AH510">
        <f t="shared" si="281"/>
        <v>1.8784429074622574E-2</v>
      </c>
      <c r="AI510">
        <f t="shared" si="282"/>
        <v>0.99933316190912858</v>
      </c>
      <c r="AJ510">
        <f t="shared" si="283"/>
        <v>0.8432540394178204</v>
      </c>
      <c r="AK510">
        <f t="shared" si="284"/>
        <v>2.7918236516203835E-4</v>
      </c>
      <c r="AL510">
        <f t="shared" si="285"/>
        <v>2.7450992605289404</v>
      </c>
      <c r="AM510">
        <f t="shared" si="286"/>
        <v>4.977964218295126</v>
      </c>
      <c r="AN510" s="68">
        <f t="shared" si="300"/>
        <v>-3.5383653221662579</v>
      </c>
      <c r="AO510" s="68">
        <f t="shared" si="300"/>
        <v>-3.5383653221662579</v>
      </c>
      <c r="AP510" s="68">
        <f t="shared" si="300"/>
        <v>-3.5383653221662579</v>
      </c>
      <c r="AQ510" s="68">
        <f t="shared" si="300"/>
        <v>-3.5383653221662579</v>
      </c>
      <c r="AR510" s="68">
        <f t="shared" si="300"/>
        <v>-3.5383653221661753</v>
      </c>
      <c r="AS510" s="68">
        <f t="shared" si="300"/>
        <v>-3.5383653222904492</v>
      </c>
      <c r="AT510" s="68">
        <f t="shared" si="300"/>
        <v>-3.5383651359053374</v>
      </c>
      <c r="AU510" s="68">
        <f t="shared" si="287"/>
        <v>-3.5386446907520819</v>
      </c>
    </row>
    <row r="511" spans="1:47" ht="12.95" customHeight="1">
      <c r="A511" s="45" t="s">
        <v>1929</v>
      </c>
      <c r="B511" s="44"/>
      <c r="C511" s="45">
        <v>40207.506000000001</v>
      </c>
      <c r="D511" s="45"/>
      <c r="E511">
        <f t="shared" si="276"/>
        <v>11957.988341371482</v>
      </c>
      <c r="F511">
        <f t="shared" si="277"/>
        <v>11958</v>
      </c>
      <c r="G511">
        <f t="shared" si="299"/>
        <v>-1.5824000001884997E-2</v>
      </c>
      <c r="I511" s="10">
        <f t="shared" si="302"/>
        <v>-1.5824000001884997E-2</v>
      </c>
      <c r="P511">
        <f t="shared" si="278"/>
        <v>-2.0868655208888198E-2</v>
      </c>
      <c r="Q511" s="2">
        <f t="shared" si="289"/>
        <v>25189.006000000001</v>
      </c>
      <c r="S511" s="21">
        <f t="shared" si="301"/>
        <v>0.1</v>
      </c>
      <c r="Z511">
        <f t="shared" si="279"/>
        <v>11958</v>
      </c>
      <c r="AA511" s="68">
        <f t="shared" si="280"/>
        <v>-2.0613198859817418E-3</v>
      </c>
      <c r="AB511" s="68">
        <f t="shared" si="293"/>
        <v>-3.4631335324791457E-2</v>
      </c>
      <c r="AC511" s="68">
        <f t="shared" si="294"/>
        <v>-1.3762680115903255E-2</v>
      </c>
      <c r="AD511" s="68"/>
      <c r="AE511" s="68">
        <f t="shared" si="295"/>
        <v>1.8941136397267884E-5</v>
      </c>
      <c r="AF511">
        <f t="shared" si="296"/>
        <v>5.0446552070032014E-3</v>
      </c>
      <c r="AG511" s="92"/>
      <c r="AH511">
        <f t="shared" si="281"/>
        <v>1.8807335322906456E-2</v>
      </c>
      <c r="AI511">
        <f t="shared" si="282"/>
        <v>0.99933262892635888</v>
      </c>
      <c r="AJ511">
        <f t="shared" si="283"/>
        <v>0.84428100813048956</v>
      </c>
      <c r="AK511">
        <f t="shared" si="284"/>
        <v>2.7790588788595866E-4</v>
      </c>
      <c r="AL511">
        <f t="shared" si="285"/>
        <v>2.7470127189589455</v>
      </c>
      <c r="AM511">
        <f t="shared" si="286"/>
        <v>5.0027468561435953</v>
      </c>
      <c r="AN511" s="68">
        <f t="shared" ref="AN511:AT520" si="303">$AU511+$AB$7*SIN(AO511)</f>
        <v>-3.5364505869072</v>
      </c>
      <c r="AO511" s="68">
        <f t="shared" si="303"/>
        <v>-3.5364505869072</v>
      </c>
      <c r="AP511" s="68">
        <f t="shared" si="303"/>
        <v>-3.5364505869072</v>
      </c>
      <c r="AQ511" s="68">
        <f t="shared" si="303"/>
        <v>-3.5364505869072</v>
      </c>
      <c r="AR511" s="68">
        <f t="shared" si="303"/>
        <v>-3.5364505869071174</v>
      </c>
      <c r="AS511" s="68">
        <f t="shared" si="303"/>
        <v>-3.5364505870310214</v>
      </c>
      <c r="AT511" s="68">
        <f t="shared" si="303"/>
        <v>-3.5364504013492875</v>
      </c>
      <c r="AU511" s="68">
        <f t="shared" si="287"/>
        <v>-3.5367286783126266</v>
      </c>
    </row>
    <row r="512" spans="1:47" ht="12.95" customHeight="1">
      <c r="A512" s="45" t="s">
        <v>1929</v>
      </c>
      <c r="B512" s="44"/>
      <c r="C512" s="45">
        <v>40233.298999999999</v>
      </c>
      <c r="D512" s="45"/>
      <c r="E512">
        <f t="shared" si="276"/>
        <v>11976.991817446387</v>
      </c>
      <c r="F512">
        <f t="shared" si="277"/>
        <v>11977</v>
      </c>
      <c r="G512">
        <f t="shared" si="299"/>
        <v>-1.1106000005383976E-2</v>
      </c>
      <c r="I512" s="10">
        <f t="shared" si="302"/>
        <v>-1.1106000005383976E-2</v>
      </c>
      <c r="P512">
        <f t="shared" si="278"/>
        <v>-2.0728778654204666E-2</v>
      </c>
      <c r="Q512" s="2">
        <f t="shared" si="289"/>
        <v>25214.798999999999</v>
      </c>
      <c r="S512" s="21">
        <f t="shared" si="301"/>
        <v>0.1</v>
      </c>
      <c r="Z512">
        <f t="shared" si="279"/>
        <v>11977</v>
      </c>
      <c r="AA512" s="68">
        <f t="shared" si="280"/>
        <v>-1.7779753559876467E-3</v>
      </c>
      <c r="AB512" s="68">
        <f t="shared" si="293"/>
        <v>-3.0056803303600995E-2</v>
      </c>
      <c r="AC512" s="68">
        <f t="shared" si="294"/>
        <v>-9.3280246493963291E-3</v>
      </c>
      <c r="AD512" s="68"/>
      <c r="AE512" s="68">
        <f t="shared" si="295"/>
        <v>8.7012043859745503E-6</v>
      </c>
      <c r="AF512">
        <f t="shared" si="296"/>
        <v>9.6227786488206901E-3</v>
      </c>
      <c r="AG512" s="92"/>
      <c r="AH512">
        <f t="shared" si="281"/>
        <v>1.8950803298217019E-2</v>
      </c>
      <c r="AI512">
        <f t="shared" si="282"/>
        <v>0.9993293102038453</v>
      </c>
      <c r="AJ512">
        <f t="shared" si="283"/>
        <v>0.85071318022453479</v>
      </c>
      <c r="AK512">
        <f t="shared" si="284"/>
        <v>2.6979812784464765E-4</v>
      </c>
      <c r="AL512">
        <f t="shared" si="285"/>
        <v>2.7591312421136935</v>
      </c>
      <c r="AM512">
        <f t="shared" si="286"/>
        <v>5.1653862114319971</v>
      </c>
      <c r="AN512" s="68">
        <f t="shared" si="303"/>
        <v>-3.5243239537331497</v>
      </c>
      <c r="AO512" s="68">
        <f t="shared" si="303"/>
        <v>-3.5243239537331497</v>
      </c>
      <c r="AP512" s="68">
        <f t="shared" si="303"/>
        <v>-3.5243239537331497</v>
      </c>
      <c r="AQ512" s="68">
        <f t="shared" si="303"/>
        <v>-3.5243239537331497</v>
      </c>
      <c r="AR512" s="68">
        <f t="shared" si="303"/>
        <v>-3.5243239537330679</v>
      </c>
      <c r="AS512" s="68">
        <f t="shared" si="303"/>
        <v>-3.5243239538545597</v>
      </c>
      <c r="AT512" s="68">
        <f t="shared" si="303"/>
        <v>-3.5243237726904089</v>
      </c>
      <c r="AU512" s="68">
        <f t="shared" si="287"/>
        <v>-3.5245939328627411</v>
      </c>
    </row>
    <row r="513" spans="1:64" ht="12.95" customHeight="1">
      <c r="A513" s="45" t="s">
        <v>1930</v>
      </c>
      <c r="B513" s="44"/>
      <c r="C513" s="45">
        <v>40256.374000000003</v>
      </c>
      <c r="D513" s="45"/>
      <c r="E513">
        <f t="shared" si="276"/>
        <v>11993.992756089765</v>
      </c>
      <c r="F513">
        <f t="shared" si="277"/>
        <v>11994</v>
      </c>
      <c r="G513">
        <f t="shared" si="299"/>
        <v>-9.8319999960949644E-3</v>
      </c>
      <c r="I513" s="10">
        <f t="shared" si="302"/>
        <v>-9.8319999960949644E-3</v>
      </c>
      <c r="P513">
        <f t="shared" si="278"/>
        <v>-2.0603185342097319E-2</v>
      </c>
      <c r="Q513" s="2">
        <f t="shared" si="289"/>
        <v>25237.874000000003</v>
      </c>
      <c r="S513" s="21">
        <f t="shared" si="301"/>
        <v>0.1</v>
      </c>
      <c r="Z513">
        <f t="shared" si="279"/>
        <v>11994</v>
      </c>
      <c r="AA513" s="68">
        <f t="shared" si="280"/>
        <v>-1.5263779313830599E-3</v>
      </c>
      <c r="AB513" s="68">
        <f t="shared" si="293"/>
        <v>-2.8908807406809223E-2</v>
      </c>
      <c r="AC513" s="68">
        <f t="shared" si="294"/>
        <v>-8.3056220647119046E-3</v>
      </c>
      <c r="AD513" s="68"/>
      <c r="AE513" s="68">
        <f t="shared" si="295"/>
        <v>6.8983357881829247E-6</v>
      </c>
      <c r="AF513">
        <f t="shared" si="296"/>
        <v>1.0771185346002354E-2</v>
      </c>
      <c r="AG513" s="92"/>
      <c r="AH513">
        <f t="shared" si="281"/>
        <v>1.9076807410714259E-2</v>
      </c>
      <c r="AI513">
        <f t="shared" si="282"/>
        <v>0.99932642431316521</v>
      </c>
      <c r="AJ513">
        <f t="shared" si="283"/>
        <v>0.85636237562330098</v>
      </c>
      <c r="AK513">
        <f t="shared" si="284"/>
        <v>2.6251024086620912E-4</v>
      </c>
      <c r="AL513">
        <f t="shared" si="285"/>
        <v>2.7699740639660715</v>
      </c>
      <c r="AM513">
        <f t="shared" si="286"/>
        <v>5.3197826321399653</v>
      </c>
      <c r="AN513" s="68">
        <f t="shared" si="303"/>
        <v>-3.5134738419272367</v>
      </c>
      <c r="AO513" s="68">
        <f t="shared" si="303"/>
        <v>-3.5134738419272367</v>
      </c>
      <c r="AP513" s="68">
        <f t="shared" si="303"/>
        <v>-3.5134738419272367</v>
      </c>
      <c r="AQ513" s="68">
        <f t="shared" si="303"/>
        <v>-3.5134738419272371</v>
      </c>
      <c r="AR513" s="68">
        <f t="shared" si="303"/>
        <v>-3.5134738419271567</v>
      </c>
      <c r="AS513" s="68">
        <f t="shared" si="303"/>
        <v>-3.5134738420463885</v>
      </c>
      <c r="AT513" s="68">
        <f t="shared" si="303"/>
        <v>-3.5134736650147649</v>
      </c>
      <c r="AU513" s="68">
        <f t="shared" si="287"/>
        <v>-3.5137365290391589</v>
      </c>
    </row>
    <row r="514" spans="1:64" ht="12.95" customHeight="1">
      <c r="A514" s="14" t="s">
        <v>2092</v>
      </c>
      <c r="B514" s="50" t="s">
        <v>2053</v>
      </c>
      <c r="C514" s="49">
        <v>40268.584000000003</v>
      </c>
      <c r="D514" s="49"/>
      <c r="E514">
        <f t="shared" si="276"/>
        <v>12002.988702388164</v>
      </c>
      <c r="F514">
        <f t="shared" si="277"/>
        <v>12003</v>
      </c>
      <c r="G514">
        <f t="shared" si="299"/>
        <v>-1.5333999996073544E-2</v>
      </c>
      <c r="I514" s="10">
        <f t="shared" si="302"/>
        <v>-1.5333999996073544E-2</v>
      </c>
      <c r="P514">
        <f t="shared" si="278"/>
        <v>-2.053652629837259E-2</v>
      </c>
      <c r="Q514" s="2">
        <f t="shared" si="289"/>
        <v>25250.084000000003</v>
      </c>
      <c r="S514" s="21">
        <f t="shared" si="301"/>
        <v>0.1</v>
      </c>
      <c r="Z514">
        <f t="shared" si="279"/>
        <v>12003</v>
      </c>
      <c r="AA514" s="68">
        <f t="shared" si="280"/>
        <v>-1.3939192366990288E-3</v>
      </c>
      <c r="AB514" s="68">
        <f t="shared" si="293"/>
        <v>-3.4476607057747105E-2</v>
      </c>
      <c r="AC514" s="68">
        <f t="shared" si="294"/>
        <v>-1.3940080759374515E-2</v>
      </c>
      <c r="AD514" s="68"/>
      <c r="AE514" s="68">
        <f t="shared" si="295"/>
        <v>1.9432585157788357E-5</v>
      </c>
      <c r="AF514">
        <f t="shared" si="296"/>
        <v>5.2025263022990459E-3</v>
      </c>
      <c r="AG514" s="92"/>
      <c r="AH514">
        <f t="shared" si="281"/>
        <v>1.9142607061673561E-2</v>
      </c>
      <c r="AI514">
        <f t="shared" si="282"/>
        <v>0.99932492853336785</v>
      </c>
      <c r="AJ514">
        <f t="shared" si="283"/>
        <v>0.85931239575459328</v>
      </c>
      <c r="AK514">
        <f t="shared" si="284"/>
        <v>2.586394157773576E-4</v>
      </c>
      <c r="AL514">
        <f t="shared" si="285"/>
        <v>2.775714356302649</v>
      </c>
      <c r="AM514">
        <f t="shared" si="286"/>
        <v>5.4051823296715344</v>
      </c>
      <c r="AN514" s="68">
        <f t="shared" si="303"/>
        <v>-3.5077296776546083</v>
      </c>
      <c r="AO514" s="68">
        <f t="shared" si="303"/>
        <v>-3.5077296776546083</v>
      </c>
      <c r="AP514" s="68">
        <f t="shared" si="303"/>
        <v>-3.5077296776546083</v>
      </c>
      <c r="AQ514" s="68">
        <f t="shared" si="303"/>
        <v>-3.5077296776546083</v>
      </c>
      <c r="AR514" s="68">
        <f t="shared" si="303"/>
        <v>-3.5077296776545284</v>
      </c>
      <c r="AS514" s="68">
        <f t="shared" si="303"/>
        <v>-3.507729677772526</v>
      </c>
      <c r="AT514" s="68">
        <f t="shared" si="303"/>
        <v>-3.5077295029626119</v>
      </c>
      <c r="AU514" s="68">
        <f t="shared" si="287"/>
        <v>-3.5079884917207922</v>
      </c>
    </row>
    <row r="515" spans="1:64" ht="12.95" customHeight="1">
      <c r="A515" s="45" t="s">
        <v>1930</v>
      </c>
      <c r="B515" s="44"/>
      <c r="C515" s="45">
        <v>40290.302000000003</v>
      </c>
      <c r="D515" s="45"/>
      <c r="E515">
        <f t="shared" si="276"/>
        <v>12018.989845853246</v>
      </c>
      <c r="F515">
        <f t="shared" si="277"/>
        <v>12019</v>
      </c>
      <c r="G515">
        <f t="shared" si="299"/>
        <v>-1.3782000001810957E-2</v>
      </c>
      <c r="I515" s="10">
        <f t="shared" si="302"/>
        <v>-1.3782000001810957E-2</v>
      </c>
      <c r="P515">
        <f t="shared" si="278"/>
        <v>-2.0417733354440235E-2</v>
      </c>
      <c r="Q515" s="2">
        <f t="shared" si="289"/>
        <v>25271.802000000003</v>
      </c>
      <c r="S515" s="21">
        <f t="shared" si="301"/>
        <v>0.1</v>
      </c>
      <c r="Z515">
        <f t="shared" si="279"/>
        <v>12019</v>
      </c>
      <c r="AA515" s="68">
        <f t="shared" si="280"/>
        <v>-1.1597102952522163E-3</v>
      </c>
      <c r="AB515" s="68">
        <f t="shared" si="293"/>
        <v>-3.3040023060998971E-2</v>
      </c>
      <c r="AC515" s="68">
        <f t="shared" si="294"/>
        <v>-1.262228970655874E-2</v>
      </c>
      <c r="AD515" s="68"/>
      <c r="AE515" s="68">
        <f t="shared" si="295"/>
        <v>1.5932219743629874E-5</v>
      </c>
      <c r="AF515">
        <f t="shared" si="296"/>
        <v>6.6357333526292778E-3</v>
      </c>
      <c r="AG515" s="92"/>
      <c r="AH515">
        <f t="shared" si="281"/>
        <v>1.9258023059188018E-2</v>
      </c>
      <c r="AI515">
        <f t="shared" si="282"/>
        <v>0.99932232433487589</v>
      </c>
      <c r="AJ515">
        <f t="shared" si="283"/>
        <v>0.8644868794437538</v>
      </c>
      <c r="AK515">
        <f t="shared" si="284"/>
        <v>2.5173701625537642E-4</v>
      </c>
      <c r="AL515">
        <f t="shared" si="285"/>
        <v>2.7859192785061659</v>
      </c>
      <c r="AM515">
        <f t="shared" si="286"/>
        <v>5.563732419023486</v>
      </c>
      <c r="AN515" s="68">
        <f t="shared" si="303"/>
        <v>-3.4975178510481948</v>
      </c>
      <c r="AO515" s="68">
        <f t="shared" si="303"/>
        <v>-3.4975178510481948</v>
      </c>
      <c r="AP515" s="68">
        <f t="shared" si="303"/>
        <v>-3.4975178510481948</v>
      </c>
      <c r="AQ515" s="68">
        <f t="shared" si="303"/>
        <v>-3.4975178510481952</v>
      </c>
      <c r="AR515" s="68">
        <f t="shared" si="303"/>
        <v>-3.4975178510481166</v>
      </c>
      <c r="AS515" s="68">
        <f t="shared" si="303"/>
        <v>-3.4975178511638552</v>
      </c>
      <c r="AT515" s="68">
        <f t="shared" si="303"/>
        <v>-3.4975176803604717</v>
      </c>
      <c r="AU515" s="68">
        <f t="shared" si="287"/>
        <v>-3.497769758710362</v>
      </c>
    </row>
    <row r="516" spans="1:64" ht="12.95" customHeight="1">
      <c r="A516" s="45" t="s">
        <v>1930</v>
      </c>
      <c r="B516" s="44"/>
      <c r="C516" s="45">
        <v>40290.303999999996</v>
      </c>
      <c r="D516" s="45"/>
      <c r="E516">
        <f t="shared" si="276"/>
        <v>12018.991319390718</v>
      </c>
      <c r="F516">
        <f t="shared" si="277"/>
        <v>12019</v>
      </c>
      <c r="G516">
        <f t="shared" si="299"/>
        <v>-1.1782000008679461E-2</v>
      </c>
      <c r="I516" s="10">
        <f t="shared" si="302"/>
        <v>-1.1782000008679461E-2</v>
      </c>
      <c r="P516">
        <f t="shared" si="278"/>
        <v>-2.0417733354440235E-2</v>
      </c>
      <c r="Q516" s="2">
        <f t="shared" si="289"/>
        <v>25271.803999999996</v>
      </c>
      <c r="S516" s="21">
        <f t="shared" si="301"/>
        <v>0.1</v>
      </c>
      <c r="Z516">
        <f t="shared" si="279"/>
        <v>12019</v>
      </c>
      <c r="AA516" s="68">
        <f t="shared" si="280"/>
        <v>-1.1597102952522163E-3</v>
      </c>
      <c r="AB516" s="68">
        <f t="shared" si="293"/>
        <v>-3.1040023067867479E-2</v>
      </c>
      <c r="AC516" s="68">
        <f t="shared" si="294"/>
        <v>-1.0622289713427244E-2</v>
      </c>
      <c r="AD516" s="68"/>
      <c r="AE516" s="68">
        <f t="shared" si="295"/>
        <v>1.1283303875598226E-5</v>
      </c>
      <c r="AF516">
        <f t="shared" si="296"/>
        <v>8.6357333457607738E-3</v>
      </c>
      <c r="AG516" s="92"/>
      <c r="AH516">
        <f t="shared" si="281"/>
        <v>1.9258023059188018E-2</v>
      </c>
      <c r="AI516">
        <f t="shared" si="282"/>
        <v>0.99932232433487589</v>
      </c>
      <c r="AJ516">
        <f t="shared" si="283"/>
        <v>0.8644868794437538</v>
      </c>
      <c r="AK516">
        <f t="shared" si="284"/>
        <v>2.5173701625537642E-4</v>
      </c>
      <c r="AL516">
        <f t="shared" si="285"/>
        <v>2.7859192785061659</v>
      </c>
      <c r="AM516">
        <f t="shared" si="286"/>
        <v>5.563732419023486</v>
      </c>
      <c r="AN516" s="68">
        <f t="shared" si="303"/>
        <v>-3.4975178510481948</v>
      </c>
      <c r="AO516" s="68">
        <f t="shared" si="303"/>
        <v>-3.4975178510481948</v>
      </c>
      <c r="AP516" s="68">
        <f t="shared" si="303"/>
        <v>-3.4975178510481948</v>
      </c>
      <c r="AQ516" s="68">
        <f t="shared" si="303"/>
        <v>-3.4975178510481952</v>
      </c>
      <c r="AR516" s="68">
        <f t="shared" si="303"/>
        <v>-3.4975178510481166</v>
      </c>
      <c r="AS516" s="68">
        <f t="shared" si="303"/>
        <v>-3.4975178511638552</v>
      </c>
      <c r="AT516" s="68">
        <f t="shared" si="303"/>
        <v>-3.4975176803604717</v>
      </c>
      <c r="AU516" s="68">
        <f t="shared" si="287"/>
        <v>-3.497769758710362</v>
      </c>
    </row>
    <row r="517" spans="1:64" ht="12.95" customHeight="1">
      <c r="A517" s="45" t="s">
        <v>1931</v>
      </c>
      <c r="B517" s="44"/>
      <c r="C517" s="45">
        <v>40435.531999999999</v>
      </c>
      <c r="D517" s="45"/>
      <c r="E517">
        <f t="shared" si="276"/>
        <v>12125.990769761242</v>
      </c>
      <c r="F517">
        <f t="shared" si="277"/>
        <v>12126</v>
      </c>
      <c r="G517">
        <f t="shared" si="299"/>
        <v>-1.2527999999292661E-2</v>
      </c>
      <c r="I517" s="10">
        <f t="shared" si="302"/>
        <v>-1.2527999999292661E-2</v>
      </c>
      <c r="P517">
        <f t="shared" si="278"/>
        <v>-1.9613830368429924E-2</v>
      </c>
      <c r="Q517" s="2">
        <f t="shared" si="289"/>
        <v>25417.031999999999</v>
      </c>
      <c r="S517" s="21">
        <f t="shared" si="301"/>
        <v>0.1</v>
      </c>
      <c r="Z517">
        <f t="shared" si="279"/>
        <v>12126</v>
      </c>
      <c r="AA517" s="68">
        <f t="shared" si="280"/>
        <v>3.6384475743351033E-4</v>
      </c>
      <c r="AB517" s="68">
        <f t="shared" si="293"/>
        <v>-3.2505675125156092E-2</v>
      </c>
      <c r="AC517" s="68">
        <f t="shared" si="294"/>
        <v>-1.2891844756726171E-2</v>
      </c>
      <c r="AD517" s="68"/>
      <c r="AE517" s="68">
        <f t="shared" si="295"/>
        <v>1.6619966123152807E-5</v>
      </c>
      <c r="AF517">
        <f t="shared" si="296"/>
        <v>7.0858303691372637E-3</v>
      </c>
      <c r="AG517" s="92"/>
      <c r="AH517">
        <f t="shared" si="281"/>
        <v>1.9977675125863435E-2</v>
      </c>
      <c r="AI517">
        <f t="shared" si="282"/>
        <v>0.99930673553513205</v>
      </c>
      <c r="AJ517">
        <f t="shared" si="283"/>
        <v>0.8967512530959405</v>
      </c>
      <c r="AK517">
        <f t="shared" si="284"/>
        <v>2.0493953792755559E-4</v>
      </c>
      <c r="AL517">
        <f t="shared" si="285"/>
        <v>2.8541634177639641</v>
      </c>
      <c r="AM517">
        <f t="shared" si="286"/>
        <v>6.9102634487870302</v>
      </c>
      <c r="AN517" s="68">
        <f t="shared" si="303"/>
        <v>-3.429226900042909</v>
      </c>
      <c r="AO517" s="68">
        <f t="shared" si="303"/>
        <v>-3.429226900042909</v>
      </c>
      <c r="AP517" s="68">
        <f t="shared" si="303"/>
        <v>-3.429226900042909</v>
      </c>
      <c r="AQ517" s="68">
        <f t="shared" si="303"/>
        <v>-3.4292269000429094</v>
      </c>
      <c r="AR517" s="68">
        <f t="shared" si="303"/>
        <v>-3.429226900042841</v>
      </c>
      <c r="AS517" s="68">
        <f t="shared" si="303"/>
        <v>-3.4292269001414595</v>
      </c>
      <c r="AT517" s="68">
        <f t="shared" si="303"/>
        <v>-3.4292267578800151</v>
      </c>
      <c r="AU517" s="68">
        <f t="shared" si="287"/>
        <v>-3.4294319817031118</v>
      </c>
    </row>
    <row r="518" spans="1:64" ht="12.95" customHeight="1">
      <c r="A518" s="14" t="s">
        <v>2092</v>
      </c>
      <c r="B518" s="50" t="s">
        <v>2053</v>
      </c>
      <c r="C518" s="49">
        <v>40436.887000000002</v>
      </c>
      <c r="D518" s="49"/>
      <c r="E518">
        <f t="shared" si="276"/>
        <v>12126.989091402058</v>
      </c>
      <c r="F518">
        <f t="shared" si="277"/>
        <v>12127</v>
      </c>
      <c r="G518">
        <f t="shared" si="299"/>
        <v>-1.4805999999225605E-2</v>
      </c>
      <c r="I518" s="10">
        <f t="shared" si="302"/>
        <v>-1.4805999999225605E-2</v>
      </c>
      <c r="P518">
        <f t="shared" si="278"/>
        <v>-1.9606239502537287E-2</v>
      </c>
      <c r="Q518" s="2">
        <f t="shared" si="289"/>
        <v>25418.387000000002</v>
      </c>
      <c r="S518" s="21">
        <f t="shared" si="301"/>
        <v>0.1</v>
      </c>
      <c r="Z518">
        <f t="shared" si="279"/>
        <v>12127</v>
      </c>
      <c r="AA518" s="68">
        <f t="shared" si="280"/>
        <v>3.7772691881649348E-4</v>
      </c>
      <c r="AB518" s="68">
        <f t="shared" si="293"/>
        <v>-3.4789966420579382E-2</v>
      </c>
      <c r="AC518" s="68">
        <f t="shared" si="294"/>
        <v>-1.5183726918042099E-2</v>
      </c>
      <c r="AD518" s="68"/>
      <c r="AE518" s="68">
        <f t="shared" si="295"/>
        <v>2.3054556312167624E-5</v>
      </c>
      <c r="AF518">
        <f t="shared" si="296"/>
        <v>4.8002395033116818E-3</v>
      </c>
      <c r="AG518" s="92"/>
      <c r="AH518">
        <f t="shared" si="281"/>
        <v>1.9983966421353781E-2</v>
      </c>
      <c r="AI518">
        <f t="shared" si="282"/>
        <v>0.99930660496857249</v>
      </c>
      <c r="AJ518">
        <f t="shared" si="283"/>
        <v>0.89703331329258895</v>
      </c>
      <c r="AK518">
        <f t="shared" si="284"/>
        <v>2.0449734190500831E-4</v>
      </c>
      <c r="AL518">
        <f t="shared" si="285"/>
        <v>2.8548012037651262</v>
      </c>
      <c r="AM518">
        <f t="shared" si="286"/>
        <v>6.9258443729286814</v>
      </c>
      <c r="AN518" s="68">
        <f t="shared" si="303"/>
        <v>-3.4285886717056981</v>
      </c>
      <c r="AO518" s="68">
        <f t="shared" si="303"/>
        <v>-3.4285886717056981</v>
      </c>
      <c r="AP518" s="68">
        <f t="shared" si="303"/>
        <v>-3.4285886717056981</v>
      </c>
      <c r="AQ518" s="68">
        <f t="shared" si="303"/>
        <v>-3.4285886717056981</v>
      </c>
      <c r="AR518" s="68">
        <f t="shared" si="303"/>
        <v>-3.4285886717056298</v>
      </c>
      <c r="AS518" s="68">
        <f t="shared" si="303"/>
        <v>-3.4285886718040728</v>
      </c>
      <c r="AT518" s="68">
        <f t="shared" si="303"/>
        <v>-3.4285885298227541</v>
      </c>
      <c r="AU518" s="68">
        <f t="shared" si="287"/>
        <v>-3.4287933108899598</v>
      </c>
    </row>
    <row r="519" spans="1:64" ht="12.95" customHeight="1">
      <c r="A519" s="45" t="s">
        <v>1924</v>
      </c>
      <c r="B519" s="44"/>
      <c r="C519" s="45">
        <v>40446.385000000002</v>
      </c>
      <c r="D519" s="45"/>
      <c r="E519">
        <f t="shared" si="276"/>
        <v>12133.986920881352</v>
      </c>
      <c r="F519">
        <f t="shared" si="277"/>
        <v>12134</v>
      </c>
      <c r="G519">
        <f t="shared" si="299"/>
        <v>-1.7751999999745749E-2</v>
      </c>
      <c r="H519">
        <f>$G519</f>
        <v>-1.7751999999745749E-2</v>
      </c>
      <c r="P519">
        <f t="shared" si="278"/>
        <v>-1.9553063124465211E-2</v>
      </c>
      <c r="Q519" s="2">
        <f t="shared" si="289"/>
        <v>25427.885000000002</v>
      </c>
      <c r="S519" s="114">
        <f>S$14</f>
        <v>0.2</v>
      </c>
      <c r="Z519">
        <f t="shared" si="279"/>
        <v>12134</v>
      </c>
      <c r="AA519" s="68">
        <f t="shared" si="280"/>
        <v>4.7471427460733101E-4</v>
      </c>
      <c r="AB519" s="68">
        <f t="shared" si="293"/>
        <v>-3.7779777398818291E-2</v>
      </c>
      <c r="AC519" s="68">
        <f t="shared" si="294"/>
        <v>-1.822671427435308E-2</v>
      </c>
      <c r="AD519" s="68"/>
      <c r="AE519" s="68">
        <f t="shared" si="295"/>
        <v>6.644262264778126E-5</v>
      </c>
      <c r="AF519">
        <f t="shared" si="296"/>
        <v>1.8010631247194625E-3</v>
      </c>
      <c r="AG519" s="92"/>
      <c r="AH519">
        <f t="shared" si="281"/>
        <v>2.0027777399072542E-2</v>
      </c>
      <c r="AI519">
        <f t="shared" si="282"/>
        <v>0.99930569890403309</v>
      </c>
      <c r="AJ519">
        <f t="shared" si="283"/>
        <v>0.89899750939095113</v>
      </c>
      <c r="AK519">
        <f t="shared" si="284"/>
        <v>2.0139965390648183E-4</v>
      </c>
      <c r="AL519">
        <f t="shared" si="285"/>
        <v>2.8592657011319225</v>
      </c>
      <c r="AM519">
        <f t="shared" si="286"/>
        <v>7.0368682456087956</v>
      </c>
      <c r="AN519" s="68">
        <f t="shared" si="303"/>
        <v>-3.4241210756675011</v>
      </c>
      <c r="AO519" s="68">
        <f t="shared" si="303"/>
        <v>-3.4241210756675011</v>
      </c>
      <c r="AP519" s="68">
        <f t="shared" si="303"/>
        <v>-3.4241210756675011</v>
      </c>
      <c r="AQ519" s="68">
        <f t="shared" si="303"/>
        <v>-3.4241210756675011</v>
      </c>
      <c r="AR519" s="68">
        <f t="shared" si="303"/>
        <v>-3.4241210756674336</v>
      </c>
      <c r="AS519" s="68">
        <f t="shared" si="303"/>
        <v>-3.4241210757646399</v>
      </c>
      <c r="AT519" s="68">
        <f t="shared" si="303"/>
        <v>-3.424120935750659</v>
      </c>
      <c r="AU519" s="68">
        <f t="shared" si="287"/>
        <v>-3.4243226151978972</v>
      </c>
      <c r="AV519" s="68"/>
    </row>
    <row r="520" spans="1:64" ht="12.95" customHeight="1">
      <c r="A520" s="14" t="s">
        <v>2092</v>
      </c>
      <c r="B520" s="50" t="s">
        <v>2053</v>
      </c>
      <c r="C520" s="49">
        <v>40447.745999999999</v>
      </c>
      <c r="D520" s="49"/>
      <c r="E520">
        <f t="shared" si="276"/>
        <v>12134.989663134596</v>
      </c>
      <c r="F520">
        <f t="shared" si="277"/>
        <v>12135</v>
      </c>
      <c r="G520">
        <f t="shared" si="299"/>
        <v>-1.403000000573229E-2</v>
      </c>
      <c r="I520" s="10">
        <f>$G520</f>
        <v>-1.403000000573229E-2</v>
      </c>
      <c r="P520">
        <f t="shared" si="278"/>
        <v>-1.9545460739480144E-2</v>
      </c>
      <c r="Q520" s="2">
        <f t="shared" si="289"/>
        <v>25429.245999999999</v>
      </c>
      <c r="S520" s="21">
        <f>S$15</f>
        <v>0.1</v>
      </c>
      <c r="Z520">
        <f t="shared" si="279"/>
        <v>12135</v>
      </c>
      <c r="AA520" s="68">
        <f t="shared" si="280"/>
        <v>4.885427557739172E-4</v>
      </c>
      <c r="AB520" s="68">
        <f t="shared" si="293"/>
        <v>-3.4064003500986352E-2</v>
      </c>
      <c r="AC520" s="68">
        <f t="shared" si="294"/>
        <v>-1.4518542761506208E-2</v>
      </c>
      <c r="AD520" s="68"/>
      <c r="AE520" s="68">
        <f t="shared" si="295"/>
        <v>2.1078808391768433E-5</v>
      </c>
      <c r="AF520">
        <f t="shared" si="296"/>
        <v>5.5154607337478539E-3</v>
      </c>
      <c r="AG520" s="92"/>
      <c r="AH520">
        <f t="shared" si="281"/>
        <v>2.0034003495254062E-2</v>
      </c>
      <c r="AI520">
        <f t="shared" si="282"/>
        <v>0.99930557059563818</v>
      </c>
      <c r="AJ520">
        <f t="shared" si="283"/>
        <v>0.89927664671518404</v>
      </c>
      <c r="AK520">
        <f t="shared" si="284"/>
        <v>2.0095679837301504E-4</v>
      </c>
      <c r="AL520">
        <f t="shared" si="285"/>
        <v>2.8599034858113117</v>
      </c>
      <c r="AM520">
        <f t="shared" si="286"/>
        <v>7.0530141260264898</v>
      </c>
      <c r="AN520" s="68">
        <f t="shared" si="303"/>
        <v>-3.423482847991635</v>
      </c>
      <c r="AO520" s="68">
        <f t="shared" si="303"/>
        <v>-3.423482847991635</v>
      </c>
      <c r="AP520" s="68">
        <f t="shared" si="303"/>
        <v>-3.423482847991635</v>
      </c>
      <c r="AQ520" s="68">
        <f t="shared" si="303"/>
        <v>-3.423482847991635</v>
      </c>
      <c r="AR520" s="68">
        <f t="shared" si="303"/>
        <v>-3.423482847991568</v>
      </c>
      <c r="AS520" s="68">
        <f t="shared" si="303"/>
        <v>-3.4234828480885962</v>
      </c>
      <c r="AT520" s="68">
        <f t="shared" si="303"/>
        <v>-3.4234827083565804</v>
      </c>
      <c r="AU520" s="68">
        <f t="shared" si="287"/>
        <v>-3.4236839443847451</v>
      </c>
    </row>
    <row r="521" spans="1:64" ht="12.95" customHeight="1">
      <c r="A521" s="14" t="s">
        <v>2092</v>
      </c>
      <c r="B521" s="50" t="s">
        <v>2053</v>
      </c>
      <c r="C521" s="49">
        <v>40451.815000000002</v>
      </c>
      <c r="D521" s="49"/>
      <c r="E521">
        <f t="shared" si="276"/>
        <v>12137.987575131994</v>
      </c>
      <c r="F521">
        <f t="shared" si="277"/>
        <v>12138</v>
      </c>
      <c r="G521">
        <f t="shared" si="299"/>
        <v>-1.686399999744026E-2</v>
      </c>
      <c r="I521" s="10">
        <f>$G521</f>
        <v>-1.686399999744026E-2</v>
      </c>
      <c r="P521">
        <f t="shared" si="278"/>
        <v>-1.9522644945205586E-2</v>
      </c>
      <c r="Q521" s="2">
        <f t="shared" si="289"/>
        <v>25433.315000000002</v>
      </c>
      <c r="S521" s="21">
        <f>S$15</f>
        <v>0.1</v>
      </c>
      <c r="Z521">
        <f t="shared" si="279"/>
        <v>12138</v>
      </c>
      <c r="AA521" s="68">
        <f t="shared" si="280"/>
        <v>5.2998786045193799E-4</v>
      </c>
      <c r="AB521" s="68">
        <f t="shared" si="293"/>
        <v>-3.6916632803097787E-2</v>
      </c>
      <c r="AC521" s="68">
        <f t="shared" si="294"/>
        <v>-1.7393987857892198E-2</v>
      </c>
      <c r="AD521" s="68"/>
      <c r="AE521" s="68">
        <f t="shared" si="295"/>
        <v>3.0255081360050124E-5</v>
      </c>
      <c r="AF521">
        <f t="shared" si="296"/>
        <v>2.6586449477653262E-3</v>
      </c>
      <c r="AG521" s="92"/>
      <c r="AH521">
        <f t="shared" si="281"/>
        <v>2.0052632805657524E-2</v>
      </c>
      <c r="AI521">
        <f t="shared" si="282"/>
        <v>0.99930518736569296</v>
      </c>
      <c r="AJ521">
        <f t="shared" si="283"/>
        <v>0.90011186301873203</v>
      </c>
      <c r="AK521">
        <f t="shared" si="284"/>
        <v>1.996277427160484E-4</v>
      </c>
      <c r="AL521">
        <f t="shared" si="285"/>
        <v>2.8618168388693235</v>
      </c>
      <c r="AM521">
        <f t="shared" si="286"/>
        <v>7.1018904902801143</v>
      </c>
      <c r="AN521" s="68">
        <f t="shared" ref="AN521:AT530" si="304">$AU521+$AB$7*SIN(AO521)</f>
        <v>-3.4215681654544561</v>
      </c>
      <c r="AO521" s="68">
        <f t="shared" si="304"/>
        <v>-3.4215681654544561</v>
      </c>
      <c r="AP521" s="68">
        <f t="shared" si="304"/>
        <v>-3.4215681654544561</v>
      </c>
      <c r="AQ521" s="68">
        <f t="shared" si="304"/>
        <v>-3.4215681654544561</v>
      </c>
      <c r="AR521" s="68">
        <f t="shared" si="304"/>
        <v>-3.421568165454389</v>
      </c>
      <c r="AS521" s="68">
        <f t="shared" si="304"/>
        <v>-3.4215681655508821</v>
      </c>
      <c r="AT521" s="68">
        <f t="shared" si="304"/>
        <v>-3.4215680266661277</v>
      </c>
      <c r="AU521" s="68">
        <f t="shared" si="287"/>
        <v>-3.4217679319452894</v>
      </c>
    </row>
    <row r="522" spans="1:64" ht="12.95" customHeight="1">
      <c r="A522" s="45" t="s">
        <v>1924</v>
      </c>
      <c r="B522" s="44"/>
      <c r="C522" s="45">
        <v>40454.525999999998</v>
      </c>
      <c r="D522" s="45"/>
      <c r="E522">
        <f t="shared" si="276"/>
        <v>12139.984955182355</v>
      </c>
      <c r="F522">
        <f t="shared" si="277"/>
        <v>12140</v>
      </c>
      <c r="G522">
        <f t="shared" si="299"/>
        <v>-2.0420000000740401E-2</v>
      </c>
      <c r="H522">
        <f>$G522</f>
        <v>-2.0420000000740401E-2</v>
      </c>
      <c r="P522">
        <f t="shared" si="278"/>
        <v>-1.9507427216256437E-2</v>
      </c>
      <c r="Q522" s="2">
        <f t="shared" si="289"/>
        <v>25436.025999999998</v>
      </c>
      <c r="S522" s="114">
        <f>S$14</f>
        <v>0.2</v>
      </c>
      <c r="Z522">
        <f t="shared" si="279"/>
        <v>12140</v>
      </c>
      <c r="AA522" s="68">
        <f t="shared" si="280"/>
        <v>5.5758428931512727E-4</v>
      </c>
      <c r="AB522" s="68">
        <f t="shared" si="293"/>
        <v>-4.0485011506311966E-2</v>
      </c>
      <c r="AC522" s="68">
        <f t="shared" si="294"/>
        <v>-2.0977584290055529E-2</v>
      </c>
      <c r="AD522" s="68"/>
      <c r="AE522" s="68">
        <f t="shared" si="295"/>
        <v>8.8011808529276904E-5</v>
      </c>
      <c r="AF522">
        <f t="shared" si="296"/>
        <v>-9.1257278448396428E-4</v>
      </c>
      <c r="AG522" s="92"/>
      <c r="AH522">
        <f t="shared" si="281"/>
        <v>2.0065011505571564E-2</v>
      </c>
      <c r="AI522">
        <f t="shared" si="282"/>
        <v>0.99930493329227854</v>
      </c>
      <c r="AJ522">
        <f t="shared" si="283"/>
        <v>0.90066684303575761</v>
      </c>
      <c r="AK522">
        <f t="shared" si="284"/>
        <v>1.9874129986452701E-4</v>
      </c>
      <c r="AL522">
        <f t="shared" si="285"/>
        <v>2.8630924067614765</v>
      </c>
      <c r="AM522">
        <f t="shared" si="286"/>
        <v>7.1348453591286241</v>
      </c>
      <c r="AN522" s="68">
        <f t="shared" si="304"/>
        <v>-3.4202917108365467</v>
      </c>
      <c r="AO522" s="68">
        <f t="shared" si="304"/>
        <v>-3.4202917108365467</v>
      </c>
      <c r="AP522" s="68">
        <f t="shared" si="304"/>
        <v>-3.4202917108365467</v>
      </c>
      <c r="AQ522" s="68">
        <f t="shared" si="304"/>
        <v>-3.4202917108365467</v>
      </c>
      <c r="AR522" s="68">
        <f t="shared" si="304"/>
        <v>-3.4202917108364801</v>
      </c>
      <c r="AS522" s="68">
        <f t="shared" si="304"/>
        <v>-3.4202917109326152</v>
      </c>
      <c r="AT522" s="68">
        <f t="shared" si="304"/>
        <v>-3.4202915726138348</v>
      </c>
      <c r="AU522" s="68">
        <f t="shared" si="287"/>
        <v>-3.4204905903189857</v>
      </c>
      <c r="AV522" s="68"/>
    </row>
    <row r="523" spans="1:64" ht="12.95" customHeight="1">
      <c r="A523" s="14" t="s">
        <v>2092</v>
      </c>
      <c r="B523" s="50" t="s">
        <v>2053</v>
      </c>
      <c r="C523" s="49">
        <v>40466.748</v>
      </c>
      <c r="D523" s="49"/>
      <c r="E523">
        <f t="shared" si="276"/>
        <v>12148.98974270562</v>
      </c>
      <c r="F523">
        <f t="shared" si="277"/>
        <v>12149</v>
      </c>
      <c r="G523">
        <f t="shared" si="299"/>
        <v>-1.3922000005550217E-2</v>
      </c>
      <c r="I523" s="10">
        <f>$G523</f>
        <v>-1.3922000005550217E-2</v>
      </c>
      <c r="P523">
        <f t="shared" si="278"/>
        <v>-1.9438876161600935E-2</v>
      </c>
      <c r="Q523" s="2">
        <f t="shared" si="289"/>
        <v>25448.248</v>
      </c>
      <c r="S523" s="21">
        <f>S$15</f>
        <v>0.1</v>
      </c>
      <c r="Z523">
        <f t="shared" si="279"/>
        <v>12149</v>
      </c>
      <c r="AA523" s="68">
        <f t="shared" si="280"/>
        <v>6.8143459396411213E-4</v>
      </c>
      <c r="AB523" s="68">
        <f t="shared" si="293"/>
        <v>-3.404231076111526E-2</v>
      </c>
      <c r="AC523" s="68">
        <f t="shared" si="294"/>
        <v>-1.4603434599514329E-2</v>
      </c>
      <c r="AD523" s="68"/>
      <c r="AE523" s="68">
        <f t="shared" si="295"/>
        <v>2.1326030210229225E-5</v>
      </c>
      <c r="AF523">
        <f t="shared" si="296"/>
        <v>5.5168761560507179E-3</v>
      </c>
      <c r="AG523" s="92"/>
      <c r="AH523">
        <f t="shared" si="281"/>
        <v>2.0120310755565047E-2</v>
      </c>
      <c r="AI523">
        <f t="shared" si="282"/>
        <v>0.9993038039645803</v>
      </c>
      <c r="AJ523">
        <f t="shared" si="283"/>
        <v>0.90314610175582044</v>
      </c>
      <c r="AK523">
        <f t="shared" si="284"/>
        <v>1.9474833175276034E-4</v>
      </c>
      <c r="AL523">
        <f t="shared" si="285"/>
        <v>2.8688324543089836</v>
      </c>
      <c r="AM523">
        <f t="shared" si="286"/>
        <v>7.2869315794985532</v>
      </c>
      <c r="AN523" s="68">
        <f t="shared" si="304"/>
        <v>-3.4145476690423164</v>
      </c>
      <c r="AO523" s="68">
        <f t="shared" si="304"/>
        <v>-3.4145476690423164</v>
      </c>
      <c r="AP523" s="68">
        <f t="shared" si="304"/>
        <v>-3.4145476690423164</v>
      </c>
      <c r="AQ523" s="68">
        <f t="shared" si="304"/>
        <v>-3.4145476690423164</v>
      </c>
      <c r="AR523" s="68">
        <f t="shared" si="304"/>
        <v>-3.4145476690422507</v>
      </c>
      <c r="AS523" s="68">
        <f t="shared" si="304"/>
        <v>-3.4145476691367618</v>
      </c>
      <c r="AT523" s="68">
        <f t="shared" si="304"/>
        <v>-3.4145475333759756</v>
      </c>
      <c r="AU523" s="68">
        <f t="shared" si="287"/>
        <v>-3.414742553000619</v>
      </c>
      <c r="AV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</row>
    <row r="524" spans="1:64" ht="12.95" customHeight="1">
      <c r="A524" s="14" t="s">
        <v>2092</v>
      </c>
      <c r="B524" s="50" t="s">
        <v>2053</v>
      </c>
      <c r="C524" s="49">
        <v>40470.82</v>
      </c>
      <c r="D524" s="49"/>
      <c r="E524">
        <f t="shared" si="276"/>
        <v>12151.989865009231</v>
      </c>
      <c r="F524">
        <f t="shared" si="277"/>
        <v>12152</v>
      </c>
      <c r="G524">
        <f t="shared" si="299"/>
        <v>-1.3756000000284985E-2</v>
      </c>
      <c r="I524" s="10">
        <f>$G524</f>
        <v>-1.3756000000284985E-2</v>
      </c>
      <c r="P524">
        <f t="shared" si="278"/>
        <v>-1.941599989209114E-2</v>
      </c>
      <c r="Q524" s="2">
        <f t="shared" si="289"/>
        <v>25452.32</v>
      </c>
      <c r="S524" s="21">
        <f>S$15</f>
        <v>0.1</v>
      </c>
      <c r="Z524">
        <f t="shared" si="279"/>
        <v>12152</v>
      </c>
      <c r="AA524" s="68">
        <f t="shared" si="280"/>
        <v>7.225965008191837E-4</v>
      </c>
      <c r="AB524" s="68">
        <f t="shared" si="293"/>
        <v>-3.3894596393195309E-2</v>
      </c>
      <c r="AC524" s="68">
        <f t="shared" si="294"/>
        <v>-1.4478596501104168E-2</v>
      </c>
      <c r="AD524" s="68"/>
      <c r="AE524" s="68">
        <f t="shared" si="295"/>
        <v>2.0962975664178589E-5</v>
      </c>
      <c r="AF524">
        <f t="shared" si="296"/>
        <v>5.6599998918061556E-3</v>
      </c>
      <c r="AG524" s="92"/>
      <c r="AH524">
        <f t="shared" si="281"/>
        <v>2.0138596392910324E-2</v>
      </c>
      <c r="AI524">
        <f t="shared" si="282"/>
        <v>0.99930343261815424</v>
      </c>
      <c r="AJ524">
        <f t="shared" si="283"/>
        <v>0.90396591146283733</v>
      </c>
      <c r="AK524">
        <f t="shared" si="284"/>
        <v>1.9341591196974482E-4</v>
      </c>
      <c r="AL524">
        <f t="shared" si="285"/>
        <v>2.8707458006246762</v>
      </c>
      <c r="AM524">
        <f t="shared" si="286"/>
        <v>7.3390503432416061</v>
      </c>
      <c r="AN524" s="68">
        <f t="shared" si="304"/>
        <v>-3.4126329898786421</v>
      </c>
      <c r="AO524" s="68">
        <f t="shared" si="304"/>
        <v>-3.4126329898786421</v>
      </c>
      <c r="AP524" s="68">
        <f t="shared" si="304"/>
        <v>-3.4126329898786421</v>
      </c>
      <c r="AQ524" s="68">
        <f t="shared" si="304"/>
        <v>-3.4126329898786421</v>
      </c>
      <c r="AR524" s="68">
        <f t="shared" si="304"/>
        <v>-3.4126329898785768</v>
      </c>
      <c r="AS524" s="68">
        <f t="shared" si="304"/>
        <v>-3.4126329899725416</v>
      </c>
      <c r="AT524" s="68">
        <f t="shared" si="304"/>
        <v>-3.4126328550684217</v>
      </c>
      <c r="AU524" s="68">
        <f t="shared" si="287"/>
        <v>-3.4128265405611629</v>
      </c>
    </row>
    <row r="525" spans="1:64" ht="12.95" customHeight="1">
      <c r="A525" s="45" t="s">
        <v>1932</v>
      </c>
      <c r="B525" s="44"/>
      <c r="C525" s="45">
        <v>40484.392999999996</v>
      </c>
      <c r="D525" s="45"/>
      <c r="E525">
        <f t="shared" si="276"/>
        <v>12161.990027098351</v>
      </c>
      <c r="F525">
        <f t="shared" si="277"/>
        <v>12162</v>
      </c>
      <c r="G525">
        <f t="shared" si="299"/>
        <v>-1.3536000005842652E-2</v>
      </c>
      <c r="H525">
        <f>$G525</f>
        <v>-1.3536000005842652E-2</v>
      </c>
      <c r="P525">
        <f t="shared" si="278"/>
        <v>-1.9339652067765889E-2</v>
      </c>
      <c r="Q525" s="2">
        <f t="shared" si="289"/>
        <v>25465.892999999996</v>
      </c>
      <c r="S525" s="114">
        <f>S$14</f>
        <v>0.2</v>
      </c>
      <c r="Z525">
        <f t="shared" si="279"/>
        <v>12162</v>
      </c>
      <c r="AA525" s="68">
        <f t="shared" si="280"/>
        <v>8.5936282500785957E-4</v>
      </c>
      <c r="AB525" s="68">
        <f t="shared" si="293"/>
        <v>-3.3735014898616397E-2</v>
      </c>
      <c r="AC525" s="68">
        <f t="shared" si="294"/>
        <v>-1.4395362830850512E-2</v>
      </c>
      <c r="AD525" s="68"/>
      <c r="AE525" s="68">
        <f t="shared" si="295"/>
        <v>4.1445294206366497E-5</v>
      </c>
      <c r="AF525">
        <f t="shared" si="296"/>
        <v>5.8036520619232368E-3</v>
      </c>
      <c r="AG525" s="92"/>
      <c r="AH525">
        <f t="shared" si="281"/>
        <v>2.0199014892773749E-2</v>
      </c>
      <c r="AI525">
        <f t="shared" si="282"/>
        <v>0.99930221322331447</v>
      </c>
      <c r="AJ525">
        <f t="shared" si="283"/>
        <v>0.90667468876158208</v>
      </c>
      <c r="AK525">
        <f t="shared" si="284"/>
        <v>1.8896943334140536E-4</v>
      </c>
      <c r="AL525">
        <f t="shared" si="285"/>
        <v>2.877123611496998</v>
      </c>
      <c r="AM525">
        <f t="shared" si="286"/>
        <v>7.5181921480547373</v>
      </c>
      <c r="AN525" s="68">
        <f t="shared" si="304"/>
        <v>-3.4062507310932704</v>
      </c>
      <c r="AO525" s="68">
        <f t="shared" si="304"/>
        <v>-3.4062507310932704</v>
      </c>
      <c r="AP525" s="68">
        <f t="shared" si="304"/>
        <v>-3.4062507310932704</v>
      </c>
      <c r="AQ525" s="68">
        <f t="shared" si="304"/>
        <v>-3.4062507310932704</v>
      </c>
      <c r="AR525" s="68">
        <f t="shared" si="304"/>
        <v>-3.406250731093206</v>
      </c>
      <c r="AS525" s="68">
        <f t="shared" si="304"/>
        <v>-3.4062507311853332</v>
      </c>
      <c r="AT525" s="68">
        <f t="shared" si="304"/>
        <v>-3.4062505991509977</v>
      </c>
      <c r="AU525" s="68">
        <f t="shared" si="287"/>
        <v>-3.4064398324296445</v>
      </c>
    </row>
    <row r="526" spans="1:64" ht="12.95" customHeight="1">
      <c r="A526" s="45" t="s">
        <v>1933</v>
      </c>
      <c r="B526" s="44"/>
      <c r="C526" s="45">
        <v>40499.324999999997</v>
      </c>
      <c r="D526" s="45"/>
      <c r="E526">
        <f t="shared" si="276"/>
        <v>12172.991457903241</v>
      </c>
      <c r="F526">
        <f t="shared" si="277"/>
        <v>12173</v>
      </c>
      <c r="G526">
        <f t="shared" si="299"/>
        <v>-1.15940000032424E-2</v>
      </c>
      <c r="I526" s="10">
        <f>$G526</f>
        <v>-1.15940000032424E-2</v>
      </c>
      <c r="P526">
        <f t="shared" si="278"/>
        <v>-1.9255503154111245E-2</v>
      </c>
      <c r="Q526" s="2">
        <f t="shared" si="289"/>
        <v>25480.824999999997</v>
      </c>
      <c r="S526" s="21">
        <f t="shared" ref="S526:S566" si="305">S$15</f>
        <v>0.1</v>
      </c>
      <c r="Z526">
        <f t="shared" si="279"/>
        <v>12173</v>
      </c>
      <c r="AA526" s="68">
        <f t="shared" si="280"/>
        <v>1.0090216151479557E-3</v>
      </c>
      <c r="AB526" s="68">
        <f t="shared" si="293"/>
        <v>-3.1858524772501604E-2</v>
      </c>
      <c r="AC526" s="68">
        <f t="shared" si="294"/>
        <v>-1.2603021618390355E-2</v>
      </c>
      <c r="AD526" s="68"/>
      <c r="AE526" s="68">
        <f t="shared" si="295"/>
        <v>1.5883615391361466E-5</v>
      </c>
      <c r="AF526">
        <f t="shared" si="296"/>
        <v>7.6615031508688453E-3</v>
      </c>
      <c r="AG526" s="92"/>
      <c r="AH526">
        <f t="shared" si="281"/>
        <v>2.0264524769259201E-2</v>
      </c>
      <c r="AI526">
        <f t="shared" si="282"/>
        <v>0.99930090467696986</v>
      </c>
      <c r="AJ526">
        <f t="shared" si="283"/>
        <v>0.90961173558317576</v>
      </c>
      <c r="AK526">
        <f t="shared" si="284"/>
        <v>1.8406944823078666E-4</v>
      </c>
      <c r="AL526">
        <f t="shared" si="285"/>
        <v>2.884139185702145</v>
      </c>
      <c r="AM526">
        <f t="shared" si="286"/>
        <v>7.7254377083336276</v>
      </c>
      <c r="AN526" s="68">
        <f t="shared" si="304"/>
        <v>-3.3992302553127614</v>
      </c>
      <c r="AO526" s="68">
        <f t="shared" si="304"/>
        <v>-3.3992302553127614</v>
      </c>
      <c r="AP526" s="68">
        <f t="shared" si="304"/>
        <v>-3.3992302553127614</v>
      </c>
      <c r="AQ526" s="68">
        <f t="shared" si="304"/>
        <v>-3.3992302553127614</v>
      </c>
      <c r="AR526" s="68">
        <f t="shared" si="304"/>
        <v>-3.3992302553126987</v>
      </c>
      <c r="AS526" s="68">
        <f t="shared" si="304"/>
        <v>-3.3992302554027747</v>
      </c>
      <c r="AT526" s="68">
        <f t="shared" si="304"/>
        <v>-3.3992301265500515</v>
      </c>
      <c r="AU526" s="68">
        <f t="shared" si="287"/>
        <v>-3.3994144534849742</v>
      </c>
    </row>
    <row r="527" spans="1:64" ht="12.95" customHeight="1">
      <c r="A527" s="45" t="s">
        <v>1934</v>
      </c>
      <c r="B527" s="44"/>
      <c r="C527" s="45">
        <v>40503.383999999998</v>
      </c>
      <c r="D527" s="45"/>
      <c r="E527">
        <f t="shared" si="276"/>
        <v>12175.982002213252</v>
      </c>
      <c r="F527">
        <f t="shared" si="277"/>
        <v>12176</v>
      </c>
      <c r="G527">
        <f t="shared" si="299"/>
        <v>-2.4427999996987637E-2</v>
      </c>
      <c r="I527" s="10">
        <f>$G527</f>
        <v>-2.4427999996987637E-2</v>
      </c>
      <c r="P527">
        <f t="shared" si="278"/>
        <v>-1.9232523212769637E-2</v>
      </c>
      <c r="Q527" s="2">
        <f t="shared" si="289"/>
        <v>25484.883999999998</v>
      </c>
      <c r="S527" s="21">
        <f t="shared" si="305"/>
        <v>0.1</v>
      </c>
      <c r="Z527">
        <f t="shared" si="279"/>
        <v>12176</v>
      </c>
      <c r="AA527" s="68">
        <f t="shared" si="280"/>
        <v>1.0496946653554481E-3</v>
      </c>
      <c r="AB527" s="68">
        <f t="shared" si="293"/>
        <v>-4.4710217875112722E-2</v>
      </c>
      <c r="AC527" s="68">
        <f t="shared" si="294"/>
        <v>-2.5477694662343085E-2</v>
      </c>
      <c r="AD527" s="68"/>
      <c r="AE527" s="68">
        <f t="shared" si="295"/>
        <v>6.491129253075853E-5</v>
      </c>
      <c r="AF527">
        <f t="shared" si="296"/>
        <v>-5.1954767842180005E-3</v>
      </c>
      <c r="AG527" s="92"/>
      <c r="AH527">
        <f t="shared" si="281"/>
        <v>2.0282217878125085E-2</v>
      </c>
      <c r="AI527">
        <f t="shared" si="282"/>
        <v>0.99930055377026239</v>
      </c>
      <c r="AJ527">
        <f t="shared" si="283"/>
        <v>0.91040498318582586</v>
      </c>
      <c r="AK527">
        <f t="shared" si="284"/>
        <v>1.8273150839517261E-4</v>
      </c>
      <c r="AL527">
        <f t="shared" si="285"/>
        <v>2.8860525209545722</v>
      </c>
      <c r="AM527">
        <f t="shared" si="286"/>
        <v>7.7839228467693076</v>
      </c>
      <c r="AN527" s="68">
        <f t="shared" si="304"/>
        <v>-3.3973155816845813</v>
      </c>
      <c r="AO527" s="68">
        <f t="shared" si="304"/>
        <v>-3.3973155816845813</v>
      </c>
      <c r="AP527" s="68">
        <f t="shared" si="304"/>
        <v>-3.3973155816845813</v>
      </c>
      <c r="AQ527" s="68">
        <f t="shared" si="304"/>
        <v>-3.3973155816845817</v>
      </c>
      <c r="AR527" s="68">
        <f t="shared" si="304"/>
        <v>-3.3973155816845191</v>
      </c>
      <c r="AS527" s="68">
        <f t="shared" si="304"/>
        <v>-3.3973155817740301</v>
      </c>
      <c r="AT527" s="68">
        <f t="shared" si="304"/>
        <v>-3.3973154537934587</v>
      </c>
      <c r="AU527" s="68">
        <f t="shared" si="287"/>
        <v>-3.397498441045518</v>
      </c>
    </row>
    <row r="528" spans="1:64" ht="12.95" customHeight="1">
      <c r="A528" s="95" t="s">
        <v>165</v>
      </c>
      <c r="B528" s="29" t="s">
        <v>2053</v>
      </c>
      <c r="C528" s="95">
        <v>40507.464999999997</v>
      </c>
      <c r="D528" s="95" t="s">
        <v>2084</v>
      </c>
      <c r="E528" s="12">
        <f t="shared" si="276"/>
        <v>12178.988755435508</v>
      </c>
      <c r="F528">
        <f t="shared" si="277"/>
        <v>12179</v>
      </c>
      <c r="G528">
        <f t="shared" si="299"/>
        <v>-1.52620000008028E-2</v>
      </c>
      <c r="I528" s="10">
        <f>G528</f>
        <v>-1.52620000008028E-2</v>
      </c>
      <c r="O528">
        <f ca="1">+C$11+C$12*F528</f>
        <v>-2.0483740320565935E-2</v>
      </c>
      <c r="P528">
        <f t="shared" si="278"/>
        <v>-1.9209530312449041E-2</v>
      </c>
      <c r="Q528" s="2">
        <f t="shared" si="289"/>
        <v>25488.964999999997</v>
      </c>
      <c r="S528" s="21">
        <f t="shared" si="305"/>
        <v>0.1</v>
      </c>
      <c r="Z528">
        <f t="shared" si="279"/>
        <v>12179</v>
      </c>
      <c r="AA528" s="68">
        <f t="shared" si="280"/>
        <v>1.0903063143075792E-3</v>
      </c>
      <c r="AB528" s="68">
        <f t="shared" si="293"/>
        <v>-3.5561836627559421E-2</v>
      </c>
      <c r="AC528" s="68">
        <f t="shared" si="294"/>
        <v>-1.6352306315110379E-2</v>
      </c>
      <c r="AD528" s="68"/>
      <c r="AE528" s="68">
        <f t="shared" si="295"/>
        <v>2.673979218231988E-5</v>
      </c>
      <c r="AF528">
        <f t="shared" si="296"/>
        <v>3.9475303116462412E-3</v>
      </c>
      <c r="AG528" s="92"/>
      <c r="AH528">
        <f t="shared" si="281"/>
        <v>2.029983662675662E-2</v>
      </c>
      <c r="AI528">
        <f t="shared" si="282"/>
        <v>0.99930020542436593</v>
      </c>
      <c r="AJ528">
        <f t="shared" si="283"/>
        <v>0.91119489738021142</v>
      </c>
      <c r="AK528">
        <f t="shared" si="284"/>
        <v>1.8139290054370826E-4</v>
      </c>
      <c r="AL528">
        <f t="shared" si="285"/>
        <v>2.8879658548681566</v>
      </c>
      <c r="AM528">
        <f t="shared" si="286"/>
        <v>7.8432855125741288</v>
      </c>
      <c r="AN528" s="68">
        <f t="shared" si="304"/>
        <v>-3.3954009087262911</v>
      </c>
      <c r="AO528" s="68">
        <f t="shared" si="304"/>
        <v>-3.3954009087262911</v>
      </c>
      <c r="AP528" s="68">
        <f t="shared" si="304"/>
        <v>-3.3954009087262911</v>
      </c>
      <c r="AQ528" s="68">
        <f t="shared" si="304"/>
        <v>-3.3954009087262911</v>
      </c>
      <c r="AR528" s="68">
        <f t="shared" si="304"/>
        <v>-3.3954009087262289</v>
      </c>
      <c r="AS528" s="68">
        <f t="shared" si="304"/>
        <v>-3.3954009088151733</v>
      </c>
      <c r="AT528" s="68">
        <f t="shared" si="304"/>
        <v>-3.395400781708632</v>
      </c>
      <c r="AU528" s="68">
        <f t="shared" si="287"/>
        <v>-3.3955824286060627</v>
      </c>
    </row>
    <row r="529" spans="1:50" ht="12.95" customHeight="1">
      <c r="A529" s="14" t="s">
        <v>2092</v>
      </c>
      <c r="B529" s="50" t="s">
        <v>2053</v>
      </c>
      <c r="C529" s="49">
        <v>40512.898000000001</v>
      </c>
      <c r="D529" s="49"/>
      <c r="E529">
        <f t="shared" si="276"/>
        <v>12182.991619992368</v>
      </c>
      <c r="F529">
        <f t="shared" si="277"/>
        <v>12183</v>
      </c>
      <c r="G529">
        <f t="shared" si="299"/>
        <v>-1.1373999994248152E-2</v>
      </c>
      <c r="I529" s="10">
        <f t="shared" ref="I529:I536" si="306">$G529</f>
        <v>-1.1373999994248152E-2</v>
      </c>
      <c r="P529">
        <f t="shared" si="278"/>
        <v>-1.9178852953609854E-2</v>
      </c>
      <c r="Q529" s="2">
        <f t="shared" si="289"/>
        <v>25494.398000000001</v>
      </c>
      <c r="S529" s="21">
        <f t="shared" si="305"/>
        <v>0.1</v>
      </c>
      <c r="Z529">
        <f t="shared" si="279"/>
        <v>12183</v>
      </c>
      <c r="AA529" s="68">
        <f t="shared" si="280"/>
        <v>1.1443595551281771E-3</v>
      </c>
      <c r="AB529" s="68">
        <f t="shared" si="293"/>
        <v>-3.1697212502986183E-2</v>
      </c>
      <c r="AC529" s="68">
        <f t="shared" si="294"/>
        <v>-1.2518359549376329E-2</v>
      </c>
      <c r="AD529" s="68"/>
      <c r="AE529" s="68">
        <f t="shared" si="295"/>
        <v>1.5670932580746152E-5</v>
      </c>
      <c r="AF529">
        <f t="shared" si="296"/>
        <v>7.8048529593617022E-3</v>
      </c>
      <c r="AG529" s="92"/>
      <c r="AH529">
        <f t="shared" si="281"/>
        <v>2.0323212508738031E-2</v>
      </c>
      <c r="AI529">
        <f t="shared" si="282"/>
        <v>0.99929974494884488</v>
      </c>
      <c r="AJ529">
        <f t="shared" si="283"/>
        <v>0.9122429260270265</v>
      </c>
      <c r="AK529">
        <f t="shared" si="284"/>
        <v>1.7960705940010303E-4</v>
      </c>
      <c r="AL529">
        <f t="shared" si="285"/>
        <v>2.8905169646872499</v>
      </c>
      <c r="AM529">
        <f t="shared" si="286"/>
        <v>7.9238354505259476</v>
      </c>
      <c r="AN529" s="68">
        <f t="shared" si="304"/>
        <v>-3.392848012482137</v>
      </c>
      <c r="AO529" s="68">
        <f t="shared" si="304"/>
        <v>-3.392848012482137</v>
      </c>
      <c r="AP529" s="68">
        <f t="shared" si="304"/>
        <v>-3.392848012482137</v>
      </c>
      <c r="AQ529" s="68">
        <f t="shared" si="304"/>
        <v>-3.392848012482137</v>
      </c>
      <c r="AR529" s="68">
        <f t="shared" si="304"/>
        <v>-3.3928480124820752</v>
      </c>
      <c r="AS529" s="68">
        <f t="shared" si="304"/>
        <v>-3.3928480125702603</v>
      </c>
      <c r="AT529" s="68">
        <f t="shared" si="304"/>
        <v>-3.392847886631992</v>
      </c>
      <c r="AU529" s="68">
        <f t="shared" si="287"/>
        <v>-3.3930277453534554</v>
      </c>
    </row>
    <row r="530" spans="1:50" ht="12.95" customHeight="1">
      <c r="A530" s="14" t="s">
        <v>2092</v>
      </c>
      <c r="B530" s="50" t="s">
        <v>2053</v>
      </c>
      <c r="C530" s="49">
        <v>40538.684999999998</v>
      </c>
      <c r="D530" s="49"/>
      <c r="E530">
        <f t="shared" si="276"/>
        <v>12201.990675454843</v>
      </c>
      <c r="F530">
        <f t="shared" si="277"/>
        <v>12202</v>
      </c>
      <c r="G530">
        <f t="shared" si="299"/>
        <v>-1.2656000006245449E-2</v>
      </c>
      <c r="I530" s="10">
        <f t="shared" si="306"/>
        <v>-1.2656000006245449E-2</v>
      </c>
      <c r="P530">
        <f t="shared" si="278"/>
        <v>-1.9032820883911811E-2</v>
      </c>
      <c r="Q530" s="2">
        <f t="shared" si="289"/>
        <v>25520.184999999998</v>
      </c>
      <c r="S530" s="21">
        <f t="shared" si="305"/>
        <v>0.1</v>
      </c>
      <c r="Z530">
        <f t="shared" si="279"/>
        <v>12202</v>
      </c>
      <c r="AA530" s="68">
        <f t="shared" si="280"/>
        <v>1.3996155509313039E-3</v>
      </c>
      <c r="AB530" s="68">
        <f t="shared" si="293"/>
        <v>-3.3088436441088567E-2</v>
      </c>
      <c r="AC530" s="68">
        <f t="shared" si="294"/>
        <v>-1.4055615557176753E-2</v>
      </c>
      <c r="AD530" s="68"/>
      <c r="AE530" s="68">
        <f t="shared" si="295"/>
        <v>1.9756032869114919E-5</v>
      </c>
      <c r="AF530">
        <f t="shared" si="296"/>
        <v>6.3768208776663615E-3</v>
      </c>
      <c r="AG530" s="92"/>
      <c r="AH530">
        <f t="shared" si="281"/>
        <v>2.0432436434843115E-2</v>
      </c>
      <c r="AI530">
        <f t="shared" si="282"/>
        <v>0.99929761998241018</v>
      </c>
      <c r="AJ530">
        <f t="shared" si="283"/>
        <v>0.91713985676443588</v>
      </c>
      <c r="AK530">
        <f t="shared" si="284"/>
        <v>1.7110857180484498E-4</v>
      </c>
      <c r="AL530">
        <f t="shared" si="285"/>
        <v>2.9026347047772845</v>
      </c>
      <c r="AM530">
        <f t="shared" si="286"/>
        <v>8.3298091722698064</v>
      </c>
      <c r="AN530" s="68">
        <f t="shared" si="304"/>
        <v>-3.3807217711087927</v>
      </c>
      <c r="AO530" s="68">
        <f t="shared" si="304"/>
        <v>-3.3807217711087927</v>
      </c>
      <c r="AP530" s="68">
        <f t="shared" si="304"/>
        <v>-3.3807217711087927</v>
      </c>
      <c r="AQ530" s="68">
        <f t="shared" si="304"/>
        <v>-3.3807217711087927</v>
      </c>
      <c r="AR530" s="68">
        <f t="shared" si="304"/>
        <v>-3.3807217711087336</v>
      </c>
      <c r="AS530" s="68">
        <f t="shared" si="304"/>
        <v>-3.3807217711932576</v>
      </c>
      <c r="AT530" s="68">
        <f t="shared" si="304"/>
        <v>-3.3807216508486366</v>
      </c>
      <c r="AU530" s="68">
        <f t="shared" si="287"/>
        <v>-3.3808929999035695</v>
      </c>
    </row>
    <row r="531" spans="1:50" ht="12.95" customHeight="1">
      <c r="A531" s="45" t="s">
        <v>1933</v>
      </c>
      <c r="B531" s="44"/>
      <c r="C531" s="45">
        <v>40541.398000000001</v>
      </c>
      <c r="D531" s="45"/>
      <c r="E531">
        <f t="shared" si="276"/>
        <v>12203.989529042687</v>
      </c>
      <c r="F531">
        <f t="shared" si="277"/>
        <v>12204</v>
      </c>
      <c r="G531">
        <f t="shared" si="299"/>
        <v>-1.4211999994586222E-2</v>
      </c>
      <c r="I531" s="10">
        <f t="shared" si="306"/>
        <v>-1.4211999994586222E-2</v>
      </c>
      <c r="P531">
        <f t="shared" si="278"/>
        <v>-1.9017418849483853E-2</v>
      </c>
      <c r="Q531" s="2">
        <f t="shared" si="289"/>
        <v>25522.898000000001</v>
      </c>
      <c r="S531" s="21">
        <f t="shared" si="305"/>
        <v>0.1</v>
      </c>
      <c r="Z531">
        <f t="shared" si="279"/>
        <v>12204</v>
      </c>
      <c r="AA531" s="68">
        <f t="shared" si="280"/>
        <v>1.4263403271874558E-3</v>
      </c>
      <c r="AB531" s="68">
        <f t="shared" si="293"/>
        <v>-3.465575917125753E-2</v>
      </c>
      <c r="AC531" s="68">
        <f t="shared" si="294"/>
        <v>-1.5638340321773678E-2</v>
      </c>
      <c r="AD531" s="68"/>
      <c r="AE531" s="68">
        <f t="shared" si="295"/>
        <v>2.4455768801961243E-5</v>
      </c>
      <c r="AF531">
        <f t="shared" si="296"/>
        <v>4.8054188548976307E-3</v>
      </c>
      <c r="AG531" s="92"/>
      <c r="AH531">
        <f t="shared" si="281"/>
        <v>2.0443759176671308E-2</v>
      </c>
      <c r="AI531">
        <f t="shared" si="282"/>
        <v>0.99929740229656139</v>
      </c>
      <c r="AJ531">
        <f t="shared" si="283"/>
        <v>0.91764750023625652</v>
      </c>
      <c r="AK531">
        <f t="shared" si="284"/>
        <v>1.7021251298688346E-4</v>
      </c>
      <c r="AL531">
        <f t="shared" si="285"/>
        <v>2.9039102533971062</v>
      </c>
      <c r="AM531">
        <f t="shared" si="286"/>
        <v>8.3749391375983215</v>
      </c>
      <c r="AN531" s="68">
        <f t="shared" ref="AN531:AT540" si="307">$AU531+$AB$7*SIN(AO531)</f>
        <v>-3.379445326133784</v>
      </c>
      <c r="AO531" s="68">
        <f t="shared" si="307"/>
        <v>-3.379445326133784</v>
      </c>
      <c r="AP531" s="68">
        <f t="shared" si="307"/>
        <v>-3.379445326133784</v>
      </c>
      <c r="AQ531" s="68">
        <f t="shared" si="307"/>
        <v>-3.379445326133784</v>
      </c>
      <c r="AR531" s="68">
        <f t="shared" si="307"/>
        <v>-3.3794453261337249</v>
      </c>
      <c r="AS531" s="68">
        <f t="shared" si="307"/>
        <v>-3.3794453262178585</v>
      </c>
      <c r="AT531" s="68">
        <f t="shared" si="307"/>
        <v>-3.379445206466221</v>
      </c>
      <c r="AU531" s="68">
        <f t="shared" si="287"/>
        <v>-3.3796156582772658</v>
      </c>
    </row>
    <row r="532" spans="1:50" ht="12.95" customHeight="1">
      <c r="A532" s="45" t="s">
        <v>1933</v>
      </c>
      <c r="B532" s="44"/>
      <c r="C532" s="45">
        <v>40541.4</v>
      </c>
      <c r="D532" s="45"/>
      <c r="E532">
        <f t="shared" si="276"/>
        <v>12203.991002580166</v>
      </c>
      <c r="F532">
        <f t="shared" si="277"/>
        <v>12204</v>
      </c>
      <c r="G532">
        <f t="shared" si="299"/>
        <v>-1.2211999994178768E-2</v>
      </c>
      <c r="I532" s="10">
        <f t="shared" si="306"/>
        <v>-1.2211999994178768E-2</v>
      </c>
      <c r="P532">
        <f t="shared" si="278"/>
        <v>-1.9017418849483853E-2</v>
      </c>
      <c r="Q532" s="2">
        <f t="shared" si="289"/>
        <v>25522.9</v>
      </c>
      <c r="S532" s="21">
        <f t="shared" si="305"/>
        <v>0.1</v>
      </c>
      <c r="Z532">
        <f t="shared" si="279"/>
        <v>12204</v>
      </c>
      <c r="AA532" s="68">
        <f t="shared" si="280"/>
        <v>1.4263403271874558E-3</v>
      </c>
      <c r="AB532" s="68">
        <f t="shared" si="293"/>
        <v>-3.2655759170850077E-2</v>
      </c>
      <c r="AC532" s="68">
        <f t="shared" si="294"/>
        <v>-1.3638340321366224E-2</v>
      </c>
      <c r="AD532" s="68"/>
      <c r="AE532" s="68">
        <f t="shared" si="295"/>
        <v>1.8600432672140376E-5</v>
      </c>
      <c r="AF532">
        <f t="shared" si="296"/>
        <v>6.8054188553050843E-3</v>
      </c>
      <c r="AG532" s="92"/>
      <c r="AH532">
        <f t="shared" si="281"/>
        <v>2.0443759176671308E-2</v>
      </c>
      <c r="AI532">
        <f t="shared" si="282"/>
        <v>0.99929740229656139</v>
      </c>
      <c r="AJ532">
        <f t="shared" si="283"/>
        <v>0.91764750023625652</v>
      </c>
      <c r="AK532">
        <f t="shared" si="284"/>
        <v>1.7021251298688346E-4</v>
      </c>
      <c r="AL532">
        <f t="shared" si="285"/>
        <v>2.9039102533971062</v>
      </c>
      <c r="AM532">
        <f t="shared" si="286"/>
        <v>8.3749391375983215</v>
      </c>
      <c r="AN532" s="68">
        <f t="shared" si="307"/>
        <v>-3.379445326133784</v>
      </c>
      <c r="AO532" s="68">
        <f t="shared" si="307"/>
        <v>-3.379445326133784</v>
      </c>
      <c r="AP532" s="68">
        <f t="shared" si="307"/>
        <v>-3.379445326133784</v>
      </c>
      <c r="AQ532" s="68">
        <f t="shared" si="307"/>
        <v>-3.379445326133784</v>
      </c>
      <c r="AR532" s="68">
        <f t="shared" si="307"/>
        <v>-3.3794453261337249</v>
      </c>
      <c r="AS532" s="68">
        <f t="shared" si="307"/>
        <v>-3.3794453262178585</v>
      </c>
      <c r="AT532" s="68">
        <f t="shared" si="307"/>
        <v>-3.379445206466221</v>
      </c>
      <c r="AU532" s="68">
        <f t="shared" si="287"/>
        <v>-3.3796156582772658</v>
      </c>
      <c r="AV532" s="68"/>
      <c r="AX532" s="68"/>
    </row>
    <row r="533" spans="1:50" ht="12.95" customHeight="1">
      <c r="A533" s="14" t="s">
        <v>2092</v>
      </c>
      <c r="B533" s="50" t="s">
        <v>2053</v>
      </c>
      <c r="C533" s="49">
        <v>40557.684000000001</v>
      </c>
      <c r="D533" s="49"/>
      <c r="E533">
        <f t="shared" ref="E533:E596" si="308">+(C533-C$7)/C$8</f>
        <v>12215.988544719652</v>
      </c>
      <c r="F533">
        <f t="shared" ref="F533:F596" si="309">ROUND(2*E533,0)/2</f>
        <v>12216</v>
      </c>
      <c r="G533">
        <f t="shared" si="299"/>
        <v>-1.5548000003036577E-2</v>
      </c>
      <c r="I533" s="10">
        <f t="shared" si="306"/>
        <v>-1.5548000003036577E-2</v>
      </c>
      <c r="P533">
        <f t="shared" ref="P533:P596" si="310">+D$11+D$12*F533+D$13*F533^2</f>
        <v>-1.8924885692445784E-2</v>
      </c>
      <c r="Q533" s="2">
        <f t="shared" si="289"/>
        <v>25539.184000000001</v>
      </c>
      <c r="S533" s="21">
        <f t="shared" si="305"/>
        <v>0.1</v>
      </c>
      <c r="Z533">
        <f t="shared" ref="Z533:Z596" si="311">F533</f>
        <v>12216</v>
      </c>
      <c r="AA533" s="68">
        <f t="shared" ref="AA533:AA596" si="312">AB$3+AB$4*Z533+AB$5*Z533^2+AH533</f>
        <v>1.5861097487655414E-3</v>
      </c>
      <c r="AB533" s="68">
        <f t="shared" si="293"/>
        <v>-3.6058995444247899E-2</v>
      </c>
      <c r="AC533" s="68">
        <f t="shared" si="294"/>
        <v>-1.7134109751802119E-2</v>
      </c>
      <c r="AD533" s="68"/>
      <c r="AE533" s="68">
        <f t="shared" si="295"/>
        <v>2.9357771698680045E-5</v>
      </c>
      <c r="AF533">
        <f t="shared" si="296"/>
        <v>3.3768856894092064E-3</v>
      </c>
      <c r="AG533" s="92"/>
      <c r="AH533">
        <f t="shared" ref="AH533:AH596" si="313">$AB$6*($AB$11/AI533*AJ533+$AB$12)</f>
        <v>2.0510995441211325E-2</v>
      </c>
      <c r="AI533">
        <f t="shared" ref="AI533:AI596" si="314">1+$AB$7*COS(AL533)</f>
        <v>0.99929612020164693</v>
      </c>
      <c r="AJ533">
        <f t="shared" ref="AJ533:AJ596" si="315">SIN(AL533+RADIANS($AB$9))</f>
        <v>0.92066197409954054</v>
      </c>
      <c r="AK533">
        <f t="shared" ref="AK533:AK596" si="316">$AB$7*SIN(AL533)</f>
        <v>1.6483040352138355E-4</v>
      </c>
      <c r="AL533">
        <f t="shared" ref="AL533:AL596" si="317">2*ATAN(AM533)</f>
        <v>2.9115635335785934</v>
      </c>
      <c r="AM533">
        <f t="shared" ref="AM533:AM596" si="318">SQRT((1+$AB$7)/(1-$AB$7))*TAN(AN533/2)</f>
        <v>8.6561793283004889</v>
      </c>
      <c r="AN533" s="68">
        <f t="shared" si="307"/>
        <v>-3.3717866620565107</v>
      </c>
      <c r="AO533" s="68">
        <f t="shared" si="307"/>
        <v>-3.3717866620565107</v>
      </c>
      <c r="AP533" s="68">
        <f t="shared" si="307"/>
        <v>-3.3717866620565107</v>
      </c>
      <c r="AQ533" s="68">
        <f t="shared" si="307"/>
        <v>-3.3717866620565107</v>
      </c>
      <c r="AR533" s="68">
        <f t="shared" si="307"/>
        <v>-3.3717866620564529</v>
      </c>
      <c r="AS533" s="68">
        <f t="shared" si="307"/>
        <v>-3.3717866621382249</v>
      </c>
      <c r="AT533" s="68">
        <f t="shared" si="307"/>
        <v>-3.3717865459607563</v>
      </c>
      <c r="AU533" s="68">
        <f t="shared" ref="AU533:AU596" si="319">RADIANS($AB$9)+$AB$18*(F533-AB$15)</f>
        <v>-3.3719516085194434</v>
      </c>
    </row>
    <row r="534" spans="1:50" ht="12.95" customHeight="1">
      <c r="A534" s="14" t="s">
        <v>2092</v>
      </c>
      <c r="B534" s="50" t="s">
        <v>2053</v>
      </c>
      <c r="C534" s="49">
        <v>40557.688999999998</v>
      </c>
      <c r="D534" s="49"/>
      <c r="E534">
        <f t="shared" si="308"/>
        <v>12215.992228563344</v>
      </c>
      <c r="F534">
        <f t="shared" si="309"/>
        <v>12216</v>
      </c>
      <c r="G534">
        <f t="shared" si="299"/>
        <v>-1.0548000005655922E-2</v>
      </c>
      <c r="I534" s="10">
        <f t="shared" si="306"/>
        <v>-1.0548000005655922E-2</v>
      </c>
      <c r="P534">
        <f t="shared" si="310"/>
        <v>-1.8924885692445784E-2</v>
      </c>
      <c r="Q534" s="2">
        <f t="shared" si="289"/>
        <v>25539.188999999998</v>
      </c>
      <c r="S534" s="21">
        <f t="shared" si="305"/>
        <v>0.1</v>
      </c>
      <c r="Z534">
        <f t="shared" si="311"/>
        <v>12216</v>
      </c>
      <c r="AA534" s="68">
        <f t="shared" si="312"/>
        <v>1.5861097487655414E-3</v>
      </c>
      <c r="AB534" s="68">
        <f t="shared" si="293"/>
        <v>-3.1058995446867247E-2</v>
      </c>
      <c r="AC534" s="68">
        <f t="shared" si="294"/>
        <v>-1.2134109754421463E-2</v>
      </c>
      <c r="AD534" s="68"/>
      <c r="AE534" s="68">
        <f t="shared" si="295"/>
        <v>1.4723661953234612E-5</v>
      </c>
      <c r="AF534">
        <f t="shared" si="296"/>
        <v>8.3768856867898617E-3</v>
      </c>
      <c r="AG534" s="92"/>
      <c r="AH534">
        <f t="shared" si="313"/>
        <v>2.0510995441211325E-2</v>
      </c>
      <c r="AI534">
        <f t="shared" si="314"/>
        <v>0.99929612020164693</v>
      </c>
      <c r="AJ534">
        <f t="shared" si="315"/>
        <v>0.92066197409954054</v>
      </c>
      <c r="AK534">
        <f t="shared" si="316"/>
        <v>1.6483040352138355E-4</v>
      </c>
      <c r="AL534">
        <f t="shared" si="317"/>
        <v>2.9115635335785934</v>
      </c>
      <c r="AM534">
        <f t="shared" si="318"/>
        <v>8.6561793283004889</v>
      </c>
      <c r="AN534" s="68">
        <f t="shared" si="307"/>
        <v>-3.3717866620565107</v>
      </c>
      <c r="AO534" s="68">
        <f t="shared" si="307"/>
        <v>-3.3717866620565107</v>
      </c>
      <c r="AP534" s="68">
        <f t="shared" si="307"/>
        <v>-3.3717866620565107</v>
      </c>
      <c r="AQ534" s="68">
        <f t="shared" si="307"/>
        <v>-3.3717866620565107</v>
      </c>
      <c r="AR534" s="68">
        <f t="shared" si="307"/>
        <v>-3.3717866620564529</v>
      </c>
      <c r="AS534" s="68">
        <f t="shared" si="307"/>
        <v>-3.3717866621382249</v>
      </c>
      <c r="AT534" s="68">
        <f t="shared" si="307"/>
        <v>-3.3717865459607563</v>
      </c>
      <c r="AU534" s="68">
        <f t="shared" si="319"/>
        <v>-3.3719516085194434</v>
      </c>
    </row>
    <row r="535" spans="1:50" ht="12.95" customHeight="1">
      <c r="A535" s="14" t="s">
        <v>2092</v>
      </c>
      <c r="B535" s="50" t="s">
        <v>2053</v>
      </c>
      <c r="C535" s="49">
        <v>40587.542000000001</v>
      </c>
      <c r="D535" s="49"/>
      <c r="E535">
        <f t="shared" si="308"/>
        <v>12237.986985717002</v>
      </c>
      <c r="F535">
        <f t="shared" si="309"/>
        <v>12238</v>
      </c>
      <c r="G535">
        <f t="shared" si="299"/>
        <v>-1.7663999999058433E-2</v>
      </c>
      <c r="I535" s="10">
        <f t="shared" si="306"/>
        <v>-1.7663999999058433E-2</v>
      </c>
      <c r="P535">
        <f t="shared" si="310"/>
        <v>-1.8754703053638452E-2</v>
      </c>
      <c r="Q535" s="2">
        <f t="shared" si="289"/>
        <v>25569.042000000001</v>
      </c>
      <c r="S535" s="21">
        <f t="shared" si="305"/>
        <v>0.1</v>
      </c>
      <c r="Z535">
        <f t="shared" si="311"/>
        <v>12238</v>
      </c>
      <c r="AA535" s="68">
        <f t="shared" si="312"/>
        <v>1.8764312284222789E-3</v>
      </c>
      <c r="AB535" s="68">
        <f t="shared" si="293"/>
        <v>-3.8295134281119164E-2</v>
      </c>
      <c r="AC535" s="68">
        <f t="shared" si="294"/>
        <v>-1.9540431227480712E-2</v>
      </c>
      <c r="AD535" s="68"/>
      <c r="AE535" s="68">
        <f t="shared" si="295"/>
        <v>3.8182845255590341E-5</v>
      </c>
      <c r="AF535">
        <f t="shared" si="296"/>
        <v>1.0907030545800195E-3</v>
      </c>
      <c r="AG535" s="92"/>
      <c r="AH535">
        <f t="shared" si="313"/>
        <v>2.0631134282060731E-2</v>
      </c>
      <c r="AI535">
        <f t="shared" si="314"/>
        <v>0.99929387683263182</v>
      </c>
      <c r="AJ535">
        <f t="shared" si="315"/>
        <v>0.9260483093214219</v>
      </c>
      <c r="AK535">
        <f t="shared" si="316"/>
        <v>1.5493839085425291E-4</v>
      </c>
      <c r="AL535">
        <f t="shared" si="317"/>
        <v>2.9255944975156343</v>
      </c>
      <c r="AM535">
        <f t="shared" si="318"/>
        <v>9.2233105867003129</v>
      </c>
      <c r="AN535" s="68">
        <f t="shared" si="307"/>
        <v>-3.3577458027968676</v>
      </c>
      <c r="AO535" s="68">
        <f t="shared" si="307"/>
        <v>-3.3577458027968676</v>
      </c>
      <c r="AP535" s="68">
        <f t="shared" si="307"/>
        <v>-3.3577458027968676</v>
      </c>
      <c r="AQ535" s="68">
        <f t="shared" si="307"/>
        <v>-3.3577458027968676</v>
      </c>
      <c r="AR535" s="68">
        <f t="shared" si="307"/>
        <v>-3.357745802796813</v>
      </c>
      <c r="AS535" s="68">
        <f t="shared" si="307"/>
        <v>-3.3577458028741693</v>
      </c>
      <c r="AT535" s="68">
        <f t="shared" si="307"/>
        <v>-3.3577456933195893</v>
      </c>
      <c r="AU535" s="68">
        <f t="shared" si="319"/>
        <v>-3.3579008506301022</v>
      </c>
    </row>
    <row r="536" spans="1:50" ht="12.95" customHeight="1">
      <c r="A536" s="45" t="s">
        <v>1935</v>
      </c>
      <c r="B536" s="44"/>
      <c r="C536" s="45">
        <v>40590.266000000003</v>
      </c>
      <c r="D536" s="45"/>
      <c r="E536">
        <f t="shared" si="308"/>
        <v>12239.99394376097</v>
      </c>
      <c r="F536">
        <f t="shared" si="309"/>
        <v>12240</v>
      </c>
      <c r="G536">
        <f t="shared" si="299"/>
        <v>-8.219999996072147E-3</v>
      </c>
      <c r="I536" s="10">
        <f t="shared" si="306"/>
        <v>-8.219999996072147E-3</v>
      </c>
      <c r="P536">
        <f t="shared" si="310"/>
        <v>-1.8739197347378708E-2</v>
      </c>
      <c r="Q536" s="2">
        <f t="shared" si="289"/>
        <v>25571.766000000003</v>
      </c>
      <c r="S536" s="21">
        <f t="shared" si="305"/>
        <v>0.1</v>
      </c>
      <c r="Z536">
        <f t="shared" si="311"/>
        <v>12240</v>
      </c>
      <c r="AA536" s="68">
        <f t="shared" si="312"/>
        <v>1.9026573011773629E-3</v>
      </c>
      <c r="AB536" s="68">
        <f t="shared" si="293"/>
        <v>-2.8861854644628218E-2</v>
      </c>
      <c r="AC536" s="68">
        <f t="shared" si="294"/>
        <v>-1.012265729724951E-2</v>
      </c>
      <c r="AD536" s="68"/>
      <c r="AE536" s="68">
        <f t="shared" si="295"/>
        <v>1.0246819075755876E-5</v>
      </c>
      <c r="AF536">
        <f t="shared" si="296"/>
        <v>1.0519197351306561E-2</v>
      </c>
      <c r="AG536" s="92"/>
      <c r="AH536">
        <f t="shared" si="313"/>
        <v>2.0641854648556071E-2</v>
      </c>
      <c r="AI536">
        <f t="shared" si="314"/>
        <v>0.99929367977714234</v>
      </c>
      <c r="AJ536">
        <f t="shared" si="315"/>
        <v>0.92652895067225749</v>
      </c>
      <c r="AK536">
        <f t="shared" si="316"/>
        <v>1.540375773535687E-4</v>
      </c>
      <c r="AL536">
        <f t="shared" si="317"/>
        <v>2.9268700366059548</v>
      </c>
      <c r="AM536">
        <f t="shared" si="318"/>
        <v>9.2785278806428675</v>
      </c>
      <c r="AN536" s="68">
        <f t="shared" si="307"/>
        <v>-3.3564693625899666</v>
      </c>
      <c r="AO536" s="68">
        <f t="shared" si="307"/>
        <v>-3.3564693625899666</v>
      </c>
      <c r="AP536" s="68">
        <f t="shared" si="307"/>
        <v>-3.3564693625899666</v>
      </c>
      <c r="AQ536" s="68">
        <f t="shared" si="307"/>
        <v>-3.3564693625899666</v>
      </c>
      <c r="AR536" s="68">
        <f t="shared" si="307"/>
        <v>-3.356469362589912</v>
      </c>
      <c r="AS536" s="68">
        <f t="shared" si="307"/>
        <v>-3.356469362666862</v>
      </c>
      <c r="AT536" s="68">
        <f t="shared" si="307"/>
        <v>-3.3564692537187288</v>
      </c>
      <c r="AU536" s="68">
        <f t="shared" si="319"/>
        <v>-3.3566235090037981</v>
      </c>
    </row>
    <row r="537" spans="1:50" ht="12.95" customHeight="1">
      <c r="A537" s="95" t="s">
        <v>255</v>
      </c>
      <c r="B537" s="29" t="s">
        <v>2053</v>
      </c>
      <c r="C537" s="95">
        <v>40826.425000000003</v>
      </c>
      <c r="D537" s="95" t="s">
        <v>2084</v>
      </c>
      <c r="E537" s="12">
        <f t="shared" si="308"/>
        <v>12413.988512301828</v>
      </c>
      <c r="F537">
        <f t="shared" si="309"/>
        <v>12414</v>
      </c>
      <c r="G537">
        <f t="shared" si="299"/>
        <v>-1.5591999996104278E-2</v>
      </c>
      <c r="I537" s="10">
        <f>G537</f>
        <v>-1.5591999996104278E-2</v>
      </c>
      <c r="O537">
        <f ca="1">+C$11+C$12*F537</f>
        <v>-1.88683482502294E-2</v>
      </c>
      <c r="P537">
        <f t="shared" si="310"/>
        <v>-1.7368153359878583E-2</v>
      </c>
      <c r="Q537" s="2">
        <f t="shared" ref="Q537:Q600" si="320">+C537-15018.5</f>
        <v>25807.925000000003</v>
      </c>
      <c r="S537" s="21">
        <f t="shared" si="305"/>
        <v>0.1</v>
      </c>
      <c r="Z537">
        <f t="shared" si="311"/>
        <v>12414</v>
      </c>
      <c r="AA537" s="68">
        <f t="shared" si="312"/>
        <v>4.0758441560230299E-3</v>
      </c>
      <c r="AB537" s="68">
        <f t="shared" si="293"/>
        <v>-3.703599751200589E-2</v>
      </c>
      <c r="AC537" s="68">
        <f t="shared" si="294"/>
        <v>-1.9667844152127308E-2</v>
      </c>
      <c r="AD537" s="68"/>
      <c r="AE537" s="68">
        <f t="shared" si="295"/>
        <v>3.8682409359236836E-5</v>
      </c>
      <c r="AF537">
        <f t="shared" si="296"/>
        <v>1.7761533637743049E-3</v>
      </c>
      <c r="AG537" s="92"/>
      <c r="AH537">
        <f t="shared" si="313"/>
        <v>2.1443997515901612E-2</v>
      </c>
      <c r="AI537">
        <f t="shared" si="314"/>
        <v>0.99928096573840819</v>
      </c>
      <c r="AJ537">
        <f t="shared" si="315"/>
        <v>0.96249397395509395</v>
      </c>
      <c r="AK537">
        <f t="shared" si="316"/>
        <v>7.4870308612231764E-5</v>
      </c>
      <c r="AL537">
        <f t="shared" si="317"/>
        <v>3.0378403410715067</v>
      </c>
      <c r="AM537">
        <f t="shared" si="318"/>
        <v>19.259383614192807</v>
      </c>
      <c r="AN537" s="68">
        <f t="shared" si="307"/>
        <v>-3.2454198633532854</v>
      </c>
      <c r="AO537" s="68">
        <f t="shared" si="307"/>
        <v>-3.2454198633532854</v>
      </c>
      <c r="AP537" s="68">
        <f t="shared" si="307"/>
        <v>-3.2454198633532854</v>
      </c>
      <c r="AQ537" s="68">
        <f t="shared" si="307"/>
        <v>-3.2454198633532854</v>
      </c>
      <c r="AR537" s="68">
        <f t="shared" si="307"/>
        <v>-3.2454198633532574</v>
      </c>
      <c r="AS537" s="68">
        <f t="shared" si="307"/>
        <v>-3.245419863392021</v>
      </c>
      <c r="AT537" s="68">
        <f t="shared" si="307"/>
        <v>-3.2454198094808762</v>
      </c>
      <c r="AU537" s="68">
        <f t="shared" si="319"/>
        <v>-3.2454947875153728</v>
      </c>
    </row>
    <row r="538" spans="1:50" ht="12.95" customHeight="1">
      <c r="A538" s="45" t="s">
        <v>1936</v>
      </c>
      <c r="B538" s="44"/>
      <c r="C538" s="45">
        <v>40826.43</v>
      </c>
      <c r="D538" s="45"/>
      <c r="E538">
        <f t="shared" si="308"/>
        <v>12413.99219614552</v>
      </c>
      <c r="F538">
        <f t="shared" si="309"/>
        <v>12414</v>
      </c>
      <c r="G538">
        <f t="shared" si="299"/>
        <v>-1.0591999998723622E-2</v>
      </c>
      <c r="I538" s="10">
        <f>$G538</f>
        <v>-1.0591999998723622E-2</v>
      </c>
      <c r="P538">
        <f t="shared" si="310"/>
        <v>-1.7368153359878583E-2</v>
      </c>
      <c r="Q538" s="2">
        <f t="shared" si="320"/>
        <v>25807.93</v>
      </c>
      <c r="S538" s="21">
        <f t="shared" si="305"/>
        <v>0.1</v>
      </c>
      <c r="Z538">
        <f t="shared" si="311"/>
        <v>12414</v>
      </c>
      <c r="AA538" s="68">
        <f t="shared" si="312"/>
        <v>4.0758441560230299E-3</v>
      </c>
      <c r="AB538" s="68">
        <f t="shared" si="293"/>
        <v>-3.2035997514625235E-2</v>
      </c>
      <c r="AC538" s="68">
        <f t="shared" si="294"/>
        <v>-1.4667844154746652E-2</v>
      </c>
      <c r="AD538" s="68"/>
      <c r="AE538" s="68">
        <f t="shared" si="295"/>
        <v>2.1514565214793556E-5</v>
      </c>
      <c r="AF538">
        <f t="shared" si="296"/>
        <v>6.7761533611549601E-3</v>
      </c>
      <c r="AG538" s="92"/>
      <c r="AH538">
        <f t="shared" si="313"/>
        <v>2.1443997515901612E-2</v>
      </c>
      <c r="AI538">
        <f t="shared" si="314"/>
        <v>0.99928096573840819</v>
      </c>
      <c r="AJ538">
        <f t="shared" si="315"/>
        <v>0.96249397395509395</v>
      </c>
      <c r="AK538">
        <f t="shared" si="316"/>
        <v>7.4870308612231764E-5</v>
      </c>
      <c r="AL538">
        <f t="shared" si="317"/>
        <v>3.0378403410715067</v>
      </c>
      <c r="AM538">
        <f t="shared" si="318"/>
        <v>19.259383614192807</v>
      </c>
      <c r="AN538" s="68">
        <f t="shared" si="307"/>
        <v>-3.2454198633532854</v>
      </c>
      <c r="AO538" s="68">
        <f t="shared" si="307"/>
        <v>-3.2454198633532854</v>
      </c>
      <c r="AP538" s="68">
        <f t="shared" si="307"/>
        <v>-3.2454198633532854</v>
      </c>
      <c r="AQ538" s="68">
        <f t="shared" si="307"/>
        <v>-3.2454198633532854</v>
      </c>
      <c r="AR538" s="68">
        <f t="shared" si="307"/>
        <v>-3.2454198633532574</v>
      </c>
      <c r="AS538" s="68">
        <f t="shared" si="307"/>
        <v>-3.245419863392021</v>
      </c>
      <c r="AT538" s="68">
        <f t="shared" si="307"/>
        <v>-3.2454198094808762</v>
      </c>
      <c r="AU538" s="68">
        <f t="shared" si="319"/>
        <v>-3.2454947875153728</v>
      </c>
    </row>
    <row r="539" spans="1:50" ht="12.95" customHeight="1">
      <c r="A539" s="95" t="s">
        <v>264</v>
      </c>
      <c r="B539" s="29" t="s">
        <v>2053</v>
      </c>
      <c r="C539" s="95">
        <v>40865.794999999998</v>
      </c>
      <c r="D539" s="95" t="s">
        <v>2084</v>
      </c>
      <c r="E539" s="12">
        <f t="shared" si="308"/>
        <v>12442.995097540812</v>
      </c>
      <c r="F539">
        <f t="shared" si="309"/>
        <v>12443</v>
      </c>
      <c r="G539">
        <f t="shared" si="299"/>
        <v>-6.6539999970700592E-3</v>
      </c>
      <c r="I539" s="10">
        <f>G539</f>
        <v>-6.6539999970700592E-3</v>
      </c>
      <c r="O539">
        <f ca="1">+C$11+C$12*F539</f>
        <v>-1.8669001994741058E-2</v>
      </c>
      <c r="P539">
        <f t="shared" si="310"/>
        <v>-1.7135407722559504E-2</v>
      </c>
      <c r="Q539" s="2">
        <f t="shared" si="320"/>
        <v>25847.294999999998</v>
      </c>
      <c r="S539" s="21">
        <f t="shared" si="305"/>
        <v>0.1</v>
      </c>
      <c r="Z539">
        <f t="shared" si="311"/>
        <v>12443</v>
      </c>
      <c r="AA539" s="68">
        <f t="shared" si="312"/>
        <v>4.4168156863550329E-3</v>
      </c>
      <c r="AB539" s="68">
        <f t="shared" si="293"/>
        <v>-2.8206223405984596E-2</v>
      </c>
      <c r="AC539" s="68">
        <f t="shared" si="294"/>
        <v>-1.1070815683425092E-2</v>
      </c>
      <c r="AD539" s="68"/>
      <c r="AE539" s="68">
        <f t="shared" si="295"/>
        <v>1.22562959896371E-5</v>
      </c>
      <c r="AF539">
        <f t="shared" si="296"/>
        <v>1.0481407725489444E-2</v>
      </c>
      <c r="AG539" s="92"/>
      <c r="AH539">
        <f t="shared" si="313"/>
        <v>2.1552223408914536E-2</v>
      </c>
      <c r="AI539">
        <f t="shared" si="314"/>
        <v>0.99927970407690192</v>
      </c>
      <c r="AJ539">
        <f t="shared" si="315"/>
        <v>0.96734677888820875</v>
      </c>
      <c r="AK539">
        <f t="shared" si="316"/>
        <v>6.1559853987033105E-5</v>
      </c>
      <c r="AL539">
        <f t="shared" si="317"/>
        <v>3.0563351594974408</v>
      </c>
      <c r="AM539">
        <f t="shared" si="318"/>
        <v>23.444137094383105</v>
      </c>
      <c r="AN539" s="68">
        <f t="shared" si="307"/>
        <v>-3.2269117297228056</v>
      </c>
      <c r="AO539" s="68">
        <f t="shared" si="307"/>
        <v>-3.2269117297228056</v>
      </c>
      <c r="AP539" s="68">
        <f t="shared" si="307"/>
        <v>-3.2269117297228056</v>
      </c>
      <c r="AQ539" s="68">
        <f t="shared" si="307"/>
        <v>-3.2269117297228056</v>
      </c>
      <c r="AR539" s="68">
        <f t="shared" si="307"/>
        <v>-3.2269117297227825</v>
      </c>
      <c r="AS539" s="68">
        <f t="shared" si="307"/>
        <v>-3.2269117297547671</v>
      </c>
      <c r="AT539" s="68">
        <f t="shared" si="307"/>
        <v>-3.226911685349894</v>
      </c>
      <c r="AU539" s="68">
        <f t="shared" si="319"/>
        <v>-3.2269733339339686</v>
      </c>
      <c r="AV539" s="68"/>
    </row>
    <row r="540" spans="1:50" ht="12.95" customHeight="1">
      <c r="A540" s="95" t="s">
        <v>264</v>
      </c>
      <c r="B540" s="29" t="s">
        <v>2053</v>
      </c>
      <c r="C540" s="95">
        <v>40917.368000000002</v>
      </c>
      <c r="D540" s="95" t="s">
        <v>2084</v>
      </c>
      <c r="E540" s="12">
        <f t="shared" si="308"/>
        <v>12480.992471697031</v>
      </c>
      <c r="F540">
        <f t="shared" si="309"/>
        <v>12481</v>
      </c>
      <c r="G540">
        <f t="shared" si="299"/>
        <v>-1.0217999995802529E-2</v>
      </c>
      <c r="I540" s="10">
        <f>G540</f>
        <v>-1.0217999995802529E-2</v>
      </c>
      <c r="O540">
        <f ca="1">+C$11+C$12*F540</f>
        <v>-1.8407789659963245E-2</v>
      </c>
      <c r="P540">
        <f t="shared" si="310"/>
        <v>-1.6828597704973094E-2</v>
      </c>
      <c r="Q540" s="2">
        <f t="shared" si="320"/>
        <v>25898.868000000002</v>
      </c>
      <c r="S540" s="21">
        <f t="shared" si="305"/>
        <v>0.1</v>
      </c>
      <c r="Z540">
        <f t="shared" si="311"/>
        <v>12481</v>
      </c>
      <c r="AA540" s="68">
        <f t="shared" si="312"/>
        <v>4.8542585678484386E-3</v>
      </c>
      <c r="AB540" s="68">
        <f t="shared" si="293"/>
        <v>-3.1900856268624059E-2</v>
      </c>
      <c r="AC540" s="68">
        <f t="shared" si="294"/>
        <v>-1.5072258563650968E-2</v>
      </c>
      <c r="AD540" s="68"/>
      <c r="AE540" s="68">
        <f t="shared" si="295"/>
        <v>2.2717297820954997E-5</v>
      </c>
      <c r="AF540">
        <f t="shared" si="296"/>
        <v>6.6105977091705653E-3</v>
      </c>
      <c r="AG540" s="92"/>
      <c r="AH540">
        <f t="shared" si="313"/>
        <v>2.1682856272821533E-2</v>
      </c>
      <c r="AI540">
        <f t="shared" si="314"/>
        <v>0.99927842385794863</v>
      </c>
      <c r="AJ540">
        <f t="shared" si="315"/>
        <v>0.97320452326151119</v>
      </c>
      <c r="AK540">
        <f t="shared" si="316"/>
        <v>4.4087454869910543E-5</v>
      </c>
      <c r="AL540">
        <f t="shared" si="317"/>
        <v>3.0805696867967538</v>
      </c>
      <c r="AM540">
        <f t="shared" si="318"/>
        <v>32.764374346348163</v>
      </c>
      <c r="AN540" s="68">
        <f t="shared" si="307"/>
        <v>-3.2026597237554286</v>
      </c>
      <c r="AO540" s="68">
        <f t="shared" si="307"/>
        <v>-3.2026597237554286</v>
      </c>
      <c r="AP540" s="68">
        <f t="shared" si="307"/>
        <v>-3.2026597237554286</v>
      </c>
      <c r="AQ540" s="68">
        <f t="shared" si="307"/>
        <v>-3.2026597237554286</v>
      </c>
      <c r="AR540" s="68">
        <f t="shared" si="307"/>
        <v>-3.2026597237554122</v>
      </c>
      <c r="AS540" s="68">
        <f t="shared" si="307"/>
        <v>-3.2026597237784005</v>
      </c>
      <c r="AT540" s="68">
        <f t="shared" si="307"/>
        <v>-3.2026596919201387</v>
      </c>
      <c r="AU540" s="68">
        <f t="shared" si="319"/>
        <v>-3.2027038430341972</v>
      </c>
      <c r="AV540" s="68"/>
    </row>
    <row r="541" spans="1:50" ht="12.95" customHeight="1">
      <c r="A541" s="45" t="s">
        <v>1937</v>
      </c>
      <c r="B541" s="44"/>
      <c r="C541" s="45">
        <v>40921.442999999999</v>
      </c>
      <c r="D541" s="45"/>
      <c r="E541">
        <f t="shared" si="308"/>
        <v>12483.994804306854</v>
      </c>
      <c r="F541">
        <f t="shared" si="309"/>
        <v>12484</v>
      </c>
      <c r="G541">
        <f t="shared" si="299"/>
        <v>-7.052000000840053E-3</v>
      </c>
      <c r="I541" s="10">
        <f t="shared" ref="I541:I547" si="321">$G541</f>
        <v>-7.052000000840053E-3</v>
      </c>
      <c r="P541">
        <f t="shared" si="310"/>
        <v>-1.6804287308456414E-2</v>
      </c>
      <c r="Q541" s="2">
        <f t="shared" si="320"/>
        <v>25902.942999999999</v>
      </c>
      <c r="S541" s="21">
        <f t="shared" si="305"/>
        <v>0.1</v>
      </c>
      <c r="Z541">
        <f t="shared" si="311"/>
        <v>12484</v>
      </c>
      <c r="AA541" s="68">
        <f t="shared" si="312"/>
        <v>4.8883399093232506E-3</v>
      </c>
      <c r="AB541" s="68">
        <f t="shared" si="293"/>
        <v>-2.8744627218619718E-2</v>
      </c>
      <c r="AC541" s="68">
        <f t="shared" si="294"/>
        <v>-1.1940339910163304E-2</v>
      </c>
      <c r="AD541" s="68"/>
      <c r="AE541" s="68">
        <f t="shared" si="295"/>
        <v>1.4257171717023863E-5</v>
      </c>
      <c r="AF541">
        <f t="shared" si="296"/>
        <v>9.7522873076163613E-3</v>
      </c>
      <c r="AG541" s="92"/>
      <c r="AH541">
        <f t="shared" si="313"/>
        <v>2.1692627217779665E-2</v>
      </c>
      <c r="AI541">
        <f t="shared" si="314"/>
        <v>0.99927834082836431</v>
      </c>
      <c r="AJ541">
        <f t="shared" si="315"/>
        <v>0.9736426767032641</v>
      </c>
      <c r="AK541">
        <f t="shared" si="316"/>
        <v>4.2706819698173806E-5</v>
      </c>
      <c r="AL541">
        <f t="shared" si="317"/>
        <v>3.0824829364761226</v>
      </c>
      <c r="AM541">
        <f t="shared" si="318"/>
        <v>33.825532201396435</v>
      </c>
      <c r="AN541" s="68">
        <f t="shared" ref="AN541:AT550" si="322">$AU541+$AB$7*SIN(AO541)</f>
        <v>-3.2007450929441856</v>
      </c>
      <c r="AO541" s="68">
        <f t="shared" si="322"/>
        <v>-3.2007450929441856</v>
      </c>
      <c r="AP541" s="68">
        <f t="shared" si="322"/>
        <v>-3.2007450929441856</v>
      </c>
      <c r="AQ541" s="68">
        <f t="shared" si="322"/>
        <v>-3.2007450929441856</v>
      </c>
      <c r="AR541" s="68">
        <f t="shared" si="322"/>
        <v>-3.2007450929441692</v>
      </c>
      <c r="AS541" s="68">
        <f t="shared" si="322"/>
        <v>-3.2007450929664429</v>
      </c>
      <c r="AT541" s="68">
        <f t="shared" si="322"/>
        <v>-3.200745062102285</v>
      </c>
      <c r="AU541" s="68">
        <f t="shared" si="319"/>
        <v>-3.2007878305947415</v>
      </c>
    </row>
    <row r="542" spans="1:50" ht="12.95" customHeight="1">
      <c r="A542" s="45" t="s">
        <v>1939</v>
      </c>
      <c r="B542" s="44"/>
      <c r="C542" s="45">
        <v>41202.400999999998</v>
      </c>
      <c r="D542" s="45"/>
      <c r="E542">
        <f t="shared" si="308"/>
        <v>12690.9958755686</v>
      </c>
      <c r="F542">
        <f t="shared" si="309"/>
        <v>12691</v>
      </c>
      <c r="G542">
        <f t="shared" si="299"/>
        <v>-5.5980000033741817E-3</v>
      </c>
      <c r="I542" s="10">
        <f t="shared" si="321"/>
        <v>-5.5980000033741817E-3</v>
      </c>
      <c r="P542">
        <f t="shared" si="310"/>
        <v>-1.5095574014573801E-2</v>
      </c>
      <c r="Q542" s="2">
        <f t="shared" si="320"/>
        <v>26183.900999999998</v>
      </c>
      <c r="S542" s="21">
        <f t="shared" si="305"/>
        <v>0.1</v>
      </c>
      <c r="Z542">
        <f t="shared" si="311"/>
        <v>12691</v>
      </c>
      <c r="AA542" s="68">
        <f t="shared" si="312"/>
        <v>7.0775289308251423E-3</v>
      </c>
      <c r="AB542" s="68">
        <f t="shared" si="293"/>
        <v>-2.7771102948773125E-2</v>
      </c>
      <c r="AC542" s="68">
        <f t="shared" si="294"/>
        <v>-1.2675528934199324E-2</v>
      </c>
      <c r="AD542" s="68"/>
      <c r="AE542" s="68">
        <f t="shared" si="295"/>
        <v>1.6066903376172426E-5</v>
      </c>
      <c r="AF542">
        <f t="shared" si="296"/>
        <v>9.4975740111996193E-3</v>
      </c>
      <c r="AG542" s="92"/>
      <c r="AH542">
        <f t="shared" si="313"/>
        <v>2.2173102945398943E-2</v>
      </c>
      <c r="AI542">
        <f t="shared" si="314"/>
        <v>0.99927899859430291</v>
      </c>
      <c r="AJ542">
        <f t="shared" si="315"/>
        <v>0.99519303320586028</v>
      </c>
      <c r="AK542">
        <f t="shared" si="316"/>
        <v>-5.2657434778679545E-5</v>
      </c>
      <c r="AL542">
        <f t="shared" si="317"/>
        <v>-3.0686883441183297</v>
      </c>
      <c r="AM542">
        <f t="shared" si="318"/>
        <v>-27.421068744614029</v>
      </c>
      <c r="AN542" s="68">
        <f t="shared" si="322"/>
        <v>-3.0686356676867903</v>
      </c>
      <c r="AO542" s="68">
        <f t="shared" si="322"/>
        <v>-3.0686356676867903</v>
      </c>
      <c r="AP542" s="68">
        <f t="shared" si="322"/>
        <v>-3.0686356676867903</v>
      </c>
      <c r="AQ542" s="68">
        <f t="shared" si="322"/>
        <v>-3.0686356676867903</v>
      </c>
      <c r="AR542" s="68">
        <f t="shared" si="322"/>
        <v>-3.0686356676868103</v>
      </c>
      <c r="AS542" s="68">
        <f t="shared" si="322"/>
        <v>-3.0686356676593975</v>
      </c>
      <c r="AT542" s="68">
        <f t="shared" si="322"/>
        <v>-3.0686357056800388</v>
      </c>
      <c r="AU542" s="68">
        <f t="shared" si="319"/>
        <v>-3.0685829722723037</v>
      </c>
      <c r="AV542" s="68"/>
    </row>
    <row r="543" spans="1:50" ht="12.95" customHeight="1">
      <c r="A543" s="45" t="s">
        <v>1938</v>
      </c>
      <c r="B543" s="44"/>
      <c r="C543" s="45">
        <v>41202.400999999998</v>
      </c>
      <c r="D543" s="45"/>
      <c r="E543">
        <f t="shared" si="308"/>
        <v>12690.9958755686</v>
      </c>
      <c r="F543">
        <f t="shared" si="309"/>
        <v>12691</v>
      </c>
      <c r="G543">
        <f t="shared" si="299"/>
        <v>-5.5980000033741817E-3</v>
      </c>
      <c r="I543" s="10">
        <f t="shared" si="321"/>
        <v>-5.5980000033741817E-3</v>
      </c>
      <c r="P543">
        <f t="shared" si="310"/>
        <v>-1.5095574014573801E-2</v>
      </c>
      <c r="Q543" s="2">
        <f t="shared" si="320"/>
        <v>26183.900999999998</v>
      </c>
      <c r="S543" s="21">
        <f t="shared" si="305"/>
        <v>0.1</v>
      </c>
      <c r="Z543">
        <f t="shared" si="311"/>
        <v>12691</v>
      </c>
      <c r="AA543" s="68">
        <f t="shared" si="312"/>
        <v>7.0775289308251423E-3</v>
      </c>
      <c r="AB543" s="68">
        <f t="shared" si="293"/>
        <v>-2.7771102948773125E-2</v>
      </c>
      <c r="AC543" s="68">
        <f t="shared" si="294"/>
        <v>-1.2675528934199324E-2</v>
      </c>
      <c r="AD543" s="68"/>
      <c r="AE543" s="68">
        <f t="shared" si="295"/>
        <v>1.6066903376172426E-5</v>
      </c>
      <c r="AF543">
        <f t="shared" si="296"/>
        <v>9.4975740111996193E-3</v>
      </c>
      <c r="AG543" s="92"/>
      <c r="AH543">
        <f t="shared" si="313"/>
        <v>2.2173102945398943E-2</v>
      </c>
      <c r="AI543">
        <f t="shared" si="314"/>
        <v>0.99927899859430291</v>
      </c>
      <c r="AJ543">
        <f t="shared" si="315"/>
        <v>0.99519303320586028</v>
      </c>
      <c r="AK543">
        <f t="shared" si="316"/>
        <v>-5.2657434778679545E-5</v>
      </c>
      <c r="AL543">
        <f t="shared" si="317"/>
        <v>-3.0686883441183297</v>
      </c>
      <c r="AM543">
        <f t="shared" si="318"/>
        <v>-27.421068744614029</v>
      </c>
      <c r="AN543" s="68">
        <f t="shared" si="322"/>
        <v>-3.0686356676867903</v>
      </c>
      <c r="AO543" s="68">
        <f t="shared" si="322"/>
        <v>-3.0686356676867903</v>
      </c>
      <c r="AP543" s="68">
        <f t="shared" si="322"/>
        <v>-3.0686356676867903</v>
      </c>
      <c r="AQ543" s="68">
        <f t="shared" si="322"/>
        <v>-3.0686356676867903</v>
      </c>
      <c r="AR543" s="68">
        <f t="shared" si="322"/>
        <v>-3.0686356676868103</v>
      </c>
      <c r="AS543" s="68">
        <f t="shared" si="322"/>
        <v>-3.0686356676593975</v>
      </c>
      <c r="AT543" s="68">
        <f t="shared" si="322"/>
        <v>-3.0686357056800388</v>
      </c>
      <c r="AU543" s="68">
        <f t="shared" si="319"/>
        <v>-3.0685829722723037</v>
      </c>
    </row>
    <row r="544" spans="1:50" ht="12.95" customHeight="1">
      <c r="A544" s="45" t="s">
        <v>1939</v>
      </c>
      <c r="B544" s="44"/>
      <c r="C544" s="45">
        <v>41217.328999999998</v>
      </c>
      <c r="D544" s="45"/>
      <c r="E544">
        <f t="shared" si="308"/>
        <v>12701.994359298535</v>
      </c>
      <c r="F544">
        <f t="shared" si="309"/>
        <v>12702</v>
      </c>
      <c r="G544">
        <f t="shared" si="299"/>
        <v>-7.6560000015888363E-3</v>
      </c>
      <c r="I544" s="10">
        <f t="shared" si="321"/>
        <v>-7.6560000015888363E-3</v>
      </c>
      <c r="P544">
        <f t="shared" si="310"/>
        <v>-1.5003046401066658E-2</v>
      </c>
      <c r="Q544" s="2">
        <f t="shared" si="320"/>
        <v>26198.828999999998</v>
      </c>
      <c r="S544" s="21">
        <f t="shared" si="305"/>
        <v>0.1</v>
      </c>
      <c r="Z544">
        <f t="shared" si="311"/>
        <v>12702</v>
      </c>
      <c r="AA544" s="68">
        <f t="shared" si="312"/>
        <v>7.1848198035056009E-3</v>
      </c>
      <c r="AB544" s="68">
        <f t="shared" si="293"/>
        <v>-2.9843866206161095E-2</v>
      </c>
      <c r="AC544" s="68">
        <f t="shared" si="294"/>
        <v>-1.4840819805094437E-2</v>
      </c>
      <c r="AD544" s="68"/>
      <c r="AE544" s="68">
        <f t="shared" si="295"/>
        <v>2.2024993248728332E-5</v>
      </c>
      <c r="AF544">
        <f t="shared" si="296"/>
        <v>7.3470463994778218E-3</v>
      </c>
      <c r="AG544" s="92"/>
      <c r="AH544">
        <f t="shared" si="313"/>
        <v>2.2187866204572259E-2</v>
      </c>
      <c r="AI544">
        <f t="shared" si="314"/>
        <v>0.99927938573844088</v>
      </c>
      <c r="AJ544">
        <f t="shared" si="315"/>
        <v>0.99585556284972088</v>
      </c>
      <c r="AK544">
        <f t="shared" si="316"/>
        <v>-5.7714109992562201E-5</v>
      </c>
      <c r="AL544">
        <f t="shared" si="317"/>
        <v>-3.0616730839619595</v>
      </c>
      <c r="AM544">
        <f t="shared" si="318"/>
        <v>-25.011838440015381</v>
      </c>
      <c r="AN544" s="68">
        <f t="shared" si="322"/>
        <v>-3.0616153490421363</v>
      </c>
      <c r="AO544" s="68">
        <f t="shared" si="322"/>
        <v>-3.0616153490421363</v>
      </c>
      <c r="AP544" s="68">
        <f t="shared" si="322"/>
        <v>-3.0616153490421363</v>
      </c>
      <c r="AQ544" s="68">
        <f t="shared" si="322"/>
        <v>-3.0616153490421363</v>
      </c>
      <c r="AR544" s="68">
        <f t="shared" si="322"/>
        <v>-3.061615349042158</v>
      </c>
      <c r="AS544" s="68">
        <f t="shared" si="322"/>
        <v>-3.0616153490121452</v>
      </c>
      <c r="AT544" s="68">
        <f t="shared" si="322"/>
        <v>-3.061615390661439</v>
      </c>
      <c r="AU544" s="68">
        <f t="shared" si="319"/>
        <v>-3.0615575933276333</v>
      </c>
    </row>
    <row r="545" spans="1:64" ht="12.95" customHeight="1">
      <c r="A545" s="45" t="s">
        <v>1938</v>
      </c>
      <c r="B545" s="44"/>
      <c r="C545" s="45">
        <v>41217.328999999998</v>
      </c>
      <c r="D545" s="45"/>
      <c r="E545">
        <f t="shared" si="308"/>
        <v>12701.994359298535</v>
      </c>
      <c r="F545">
        <f t="shared" si="309"/>
        <v>12702</v>
      </c>
      <c r="G545">
        <f t="shared" si="299"/>
        <v>-7.6560000015888363E-3</v>
      </c>
      <c r="I545" s="10">
        <f t="shared" si="321"/>
        <v>-7.6560000015888363E-3</v>
      </c>
      <c r="P545">
        <f t="shared" si="310"/>
        <v>-1.5003046401066658E-2</v>
      </c>
      <c r="Q545" s="2">
        <f t="shared" si="320"/>
        <v>26198.828999999998</v>
      </c>
      <c r="S545" s="21">
        <f t="shared" si="305"/>
        <v>0.1</v>
      </c>
      <c r="Z545">
        <f t="shared" si="311"/>
        <v>12702</v>
      </c>
      <c r="AA545" s="68">
        <f t="shared" si="312"/>
        <v>7.1848198035056009E-3</v>
      </c>
      <c r="AB545" s="68">
        <f t="shared" si="293"/>
        <v>-2.9843866206161095E-2</v>
      </c>
      <c r="AC545" s="68">
        <f t="shared" si="294"/>
        <v>-1.4840819805094437E-2</v>
      </c>
      <c r="AD545" s="68"/>
      <c r="AE545" s="68">
        <f t="shared" si="295"/>
        <v>2.2024993248728332E-5</v>
      </c>
      <c r="AF545">
        <f t="shared" si="296"/>
        <v>7.3470463994778218E-3</v>
      </c>
      <c r="AG545" s="92"/>
      <c r="AH545">
        <f t="shared" si="313"/>
        <v>2.2187866204572259E-2</v>
      </c>
      <c r="AI545">
        <f t="shared" si="314"/>
        <v>0.99927938573844088</v>
      </c>
      <c r="AJ545">
        <f t="shared" si="315"/>
        <v>0.99585556284972088</v>
      </c>
      <c r="AK545">
        <f t="shared" si="316"/>
        <v>-5.7714109992562201E-5</v>
      </c>
      <c r="AL545">
        <f t="shared" si="317"/>
        <v>-3.0616730839619595</v>
      </c>
      <c r="AM545">
        <f t="shared" si="318"/>
        <v>-25.011838440015381</v>
      </c>
      <c r="AN545" s="68">
        <f t="shared" si="322"/>
        <v>-3.0616153490421363</v>
      </c>
      <c r="AO545" s="68">
        <f t="shared" si="322"/>
        <v>-3.0616153490421363</v>
      </c>
      <c r="AP545" s="68">
        <f t="shared" si="322"/>
        <v>-3.0616153490421363</v>
      </c>
      <c r="AQ545" s="68">
        <f t="shared" si="322"/>
        <v>-3.0616153490421363</v>
      </c>
      <c r="AR545" s="68">
        <f t="shared" si="322"/>
        <v>-3.061615349042158</v>
      </c>
      <c r="AS545" s="68">
        <f t="shared" si="322"/>
        <v>-3.0616153490121452</v>
      </c>
      <c r="AT545" s="68">
        <f t="shared" si="322"/>
        <v>-3.061615390661439</v>
      </c>
      <c r="AU545" s="68">
        <f t="shared" si="319"/>
        <v>-3.0615575933276333</v>
      </c>
    </row>
    <row r="546" spans="1:64" ht="12.95" customHeight="1">
      <c r="A546" s="45" t="s">
        <v>1939</v>
      </c>
      <c r="B546" s="44"/>
      <c r="C546" s="45">
        <v>41217.332000000002</v>
      </c>
      <c r="D546" s="45"/>
      <c r="E546">
        <f t="shared" si="308"/>
        <v>12701.996569604755</v>
      </c>
      <c r="F546">
        <f t="shared" si="309"/>
        <v>12702</v>
      </c>
      <c r="G546">
        <f t="shared" si="299"/>
        <v>-4.6559999973396771E-3</v>
      </c>
      <c r="I546" s="10">
        <f t="shared" si="321"/>
        <v>-4.6559999973396771E-3</v>
      </c>
      <c r="P546">
        <f t="shared" si="310"/>
        <v>-1.5003046401066658E-2</v>
      </c>
      <c r="Q546" s="2">
        <f t="shared" si="320"/>
        <v>26198.832000000002</v>
      </c>
      <c r="S546" s="21">
        <f t="shared" si="305"/>
        <v>0.1</v>
      </c>
      <c r="Z546">
        <f t="shared" si="311"/>
        <v>12702</v>
      </c>
      <c r="AA546" s="68">
        <f t="shared" si="312"/>
        <v>7.1848198035056009E-3</v>
      </c>
      <c r="AB546" s="68">
        <f t="shared" si="293"/>
        <v>-2.6843866201911936E-2</v>
      </c>
      <c r="AC546" s="68">
        <f t="shared" si="294"/>
        <v>-1.1840819800845278E-2</v>
      </c>
      <c r="AD546" s="68"/>
      <c r="AE546" s="68">
        <f t="shared" si="295"/>
        <v>1.4020501355608963E-5</v>
      </c>
      <c r="AF546">
        <f t="shared" si="296"/>
        <v>1.0347046403726981E-2</v>
      </c>
      <c r="AG546" s="92"/>
      <c r="AH546">
        <f t="shared" si="313"/>
        <v>2.2187866204572259E-2</v>
      </c>
      <c r="AI546">
        <f t="shared" si="314"/>
        <v>0.99927938573844088</v>
      </c>
      <c r="AJ546">
        <f t="shared" si="315"/>
        <v>0.99585556284972088</v>
      </c>
      <c r="AK546">
        <f t="shared" si="316"/>
        <v>-5.7714109992562201E-5</v>
      </c>
      <c r="AL546">
        <f t="shared" si="317"/>
        <v>-3.0616730839619595</v>
      </c>
      <c r="AM546">
        <f t="shared" si="318"/>
        <v>-25.011838440015381</v>
      </c>
      <c r="AN546" s="68">
        <f t="shared" si="322"/>
        <v>-3.0616153490421363</v>
      </c>
      <c r="AO546" s="68">
        <f t="shared" si="322"/>
        <v>-3.0616153490421363</v>
      </c>
      <c r="AP546" s="68">
        <f t="shared" si="322"/>
        <v>-3.0616153490421363</v>
      </c>
      <c r="AQ546" s="68">
        <f t="shared" si="322"/>
        <v>-3.0616153490421363</v>
      </c>
      <c r="AR546" s="68">
        <f t="shared" si="322"/>
        <v>-3.061615349042158</v>
      </c>
      <c r="AS546" s="68">
        <f t="shared" si="322"/>
        <v>-3.0616153490121452</v>
      </c>
      <c r="AT546" s="68">
        <f t="shared" si="322"/>
        <v>-3.061615390661439</v>
      </c>
      <c r="AU546" s="68">
        <f t="shared" si="319"/>
        <v>-3.0615575933276333</v>
      </c>
    </row>
    <row r="547" spans="1:64" ht="12.95" customHeight="1">
      <c r="A547" s="45" t="s">
        <v>1938</v>
      </c>
      <c r="B547" s="44"/>
      <c r="C547" s="45">
        <v>41217.332000000002</v>
      </c>
      <c r="D547" s="45"/>
      <c r="E547">
        <f t="shared" si="308"/>
        <v>12701.996569604755</v>
      </c>
      <c r="F547">
        <f t="shared" si="309"/>
        <v>12702</v>
      </c>
      <c r="G547">
        <f t="shared" si="299"/>
        <v>-4.6559999973396771E-3</v>
      </c>
      <c r="I547" s="10">
        <f t="shared" si="321"/>
        <v>-4.6559999973396771E-3</v>
      </c>
      <c r="P547">
        <f t="shared" si="310"/>
        <v>-1.5003046401066658E-2</v>
      </c>
      <c r="Q547" s="2">
        <f t="shared" si="320"/>
        <v>26198.832000000002</v>
      </c>
      <c r="S547" s="21">
        <f t="shared" si="305"/>
        <v>0.1</v>
      </c>
      <c r="Z547">
        <f t="shared" si="311"/>
        <v>12702</v>
      </c>
      <c r="AA547" s="68">
        <f t="shared" si="312"/>
        <v>7.1848198035056009E-3</v>
      </c>
      <c r="AB547" s="68">
        <f t="shared" si="293"/>
        <v>-2.6843866201911936E-2</v>
      </c>
      <c r="AC547" s="68">
        <f t="shared" si="294"/>
        <v>-1.1840819800845278E-2</v>
      </c>
      <c r="AD547" s="68"/>
      <c r="AE547" s="68">
        <f t="shared" si="295"/>
        <v>1.4020501355608963E-5</v>
      </c>
      <c r="AF547">
        <f t="shared" si="296"/>
        <v>1.0347046403726981E-2</v>
      </c>
      <c r="AG547" s="92"/>
      <c r="AH547">
        <f t="shared" si="313"/>
        <v>2.2187866204572259E-2</v>
      </c>
      <c r="AI547">
        <f t="shared" si="314"/>
        <v>0.99927938573844088</v>
      </c>
      <c r="AJ547">
        <f t="shared" si="315"/>
        <v>0.99585556284972088</v>
      </c>
      <c r="AK547">
        <f t="shared" si="316"/>
        <v>-5.7714109992562201E-5</v>
      </c>
      <c r="AL547">
        <f t="shared" si="317"/>
        <v>-3.0616730839619595</v>
      </c>
      <c r="AM547">
        <f t="shared" si="318"/>
        <v>-25.011838440015381</v>
      </c>
      <c r="AN547" s="68">
        <f t="shared" si="322"/>
        <v>-3.0616153490421363</v>
      </c>
      <c r="AO547" s="68">
        <f t="shared" si="322"/>
        <v>-3.0616153490421363</v>
      </c>
      <c r="AP547" s="68">
        <f t="shared" si="322"/>
        <v>-3.0616153490421363</v>
      </c>
      <c r="AQ547" s="68">
        <f t="shared" si="322"/>
        <v>-3.0616153490421363</v>
      </c>
      <c r="AR547" s="68">
        <f t="shared" si="322"/>
        <v>-3.061615349042158</v>
      </c>
      <c r="AS547" s="68">
        <f t="shared" si="322"/>
        <v>-3.0616153490121452</v>
      </c>
      <c r="AT547" s="68">
        <f t="shared" si="322"/>
        <v>-3.061615390661439</v>
      </c>
      <c r="AU547" s="68">
        <f t="shared" si="319"/>
        <v>-3.0615575933276333</v>
      </c>
    </row>
    <row r="548" spans="1:64" ht="12.95" customHeight="1">
      <c r="A548" s="95" t="s">
        <v>284</v>
      </c>
      <c r="B548" s="29" t="s">
        <v>2053</v>
      </c>
      <c r="C548" s="95">
        <v>41217.332999999999</v>
      </c>
      <c r="D548" s="95" t="s">
        <v>2084</v>
      </c>
      <c r="E548" s="12">
        <f t="shared" si="308"/>
        <v>12701.997306373491</v>
      </c>
      <c r="F548">
        <f t="shared" si="309"/>
        <v>12702</v>
      </c>
      <c r="G548">
        <f t="shared" si="299"/>
        <v>-3.6560000007739291E-3</v>
      </c>
      <c r="I548" s="10">
        <f>G548</f>
        <v>-3.6560000007739291E-3</v>
      </c>
      <c r="O548">
        <f ca="1">+C$11+C$12*F548</f>
        <v>-1.6888633712965895E-2</v>
      </c>
      <c r="P548">
        <f t="shared" si="310"/>
        <v>-1.5003046401066658E-2</v>
      </c>
      <c r="Q548" s="2">
        <f t="shared" si="320"/>
        <v>26198.832999999999</v>
      </c>
      <c r="S548" s="21">
        <f t="shared" si="305"/>
        <v>0.1</v>
      </c>
      <c r="Z548">
        <f t="shared" si="311"/>
        <v>12702</v>
      </c>
      <c r="AA548" s="68">
        <f t="shared" si="312"/>
        <v>7.1848198035056009E-3</v>
      </c>
      <c r="AB548" s="68">
        <f t="shared" si="293"/>
        <v>-2.5843866205346188E-2</v>
      </c>
      <c r="AC548" s="68">
        <f t="shared" si="294"/>
        <v>-1.084081980427953E-2</v>
      </c>
      <c r="AD548" s="68"/>
      <c r="AE548" s="68">
        <f t="shared" si="295"/>
        <v>1.1752337402885928E-5</v>
      </c>
      <c r="AF548">
        <f t="shared" si="296"/>
        <v>1.1347046400292729E-2</v>
      </c>
      <c r="AG548" s="92"/>
      <c r="AH548">
        <f t="shared" si="313"/>
        <v>2.2187866204572259E-2</v>
      </c>
      <c r="AI548">
        <f t="shared" si="314"/>
        <v>0.99927938573844088</v>
      </c>
      <c r="AJ548">
        <f t="shared" si="315"/>
        <v>0.99585556284972088</v>
      </c>
      <c r="AK548">
        <f t="shared" si="316"/>
        <v>-5.7714109992562201E-5</v>
      </c>
      <c r="AL548">
        <f t="shared" si="317"/>
        <v>-3.0616730839619595</v>
      </c>
      <c r="AM548">
        <f t="shared" si="318"/>
        <v>-25.011838440015381</v>
      </c>
      <c r="AN548" s="68">
        <f t="shared" si="322"/>
        <v>-3.0616153490421363</v>
      </c>
      <c r="AO548" s="68">
        <f t="shared" si="322"/>
        <v>-3.0616153490421363</v>
      </c>
      <c r="AP548" s="68">
        <f t="shared" si="322"/>
        <v>-3.0616153490421363</v>
      </c>
      <c r="AQ548" s="68">
        <f t="shared" si="322"/>
        <v>-3.0616153490421363</v>
      </c>
      <c r="AR548" s="68">
        <f t="shared" si="322"/>
        <v>-3.061615349042158</v>
      </c>
      <c r="AS548" s="68">
        <f t="shared" si="322"/>
        <v>-3.0616153490121452</v>
      </c>
      <c r="AT548" s="68">
        <f t="shared" si="322"/>
        <v>-3.061615390661439</v>
      </c>
      <c r="AU548" s="68">
        <f t="shared" si="319"/>
        <v>-3.0615575933276333</v>
      </c>
    </row>
    <row r="549" spans="1:64" ht="12.95" customHeight="1">
      <c r="A549" s="45" t="s">
        <v>1940</v>
      </c>
      <c r="B549" s="44"/>
      <c r="C549" s="45">
        <v>41217.334000000003</v>
      </c>
      <c r="D549" s="45"/>
      <c r="E549">
        <f t="shared" si="308"/>
        <v>12701.998043142232</v>
      </c>
      <c r="F549">
        <f t="shared" si="309"/>
        <v>12702</v>
      </c>
      <c r="G549">
        <f t="shared" si="299"/>
        <v>-2.6559999969322234E-3</v>
      </c>
      <c r="I549" s="10">
        <f>$G549</f>
        <v>-2.6559999969322234E-3</v>
      </c>
      <c r="P549">
        <f t="shared" si="310"/>
        <v>-1.5003046401066658E-2</v>
      </c>
      <c r="Q549" s="2">
        <f t="shared" si="320"/>
        <v>26198.834000000003</v>
      </c>
      <c r="S549" s="21">
        <f t="shared" si="305"/>
        <v>0.1</v>
      </c>
      <c r="Z549">
        <f t="shared" si="311"/>
        <v>12702</v>
      </c>
      <c r="AA549" s="68">
        <f t="shared" si="312"/>
        <v>7.1848198035056009E-3</v>
      </c>
      <c r="AB549" s="68">
        <f t="shared" si="293"/>
        <v>-2.4843866201504482E-2</v>
      </c>
      <c r="AC549" s="68">
        <f t="shared" si="294"/>
        <v>-9.8408198004378243E-3</v>
      </c>
      <c r="AD549" s="68"/>
      <c r="AE549" s="68">
        <f t="shared" si="295"/>
        <v>9.6841734344689153E-6</v>
      </c>
      <c r="AF549">
        <f t="shared" si="296"/>
        <v>1.2347046404134435E-2</v>
      </c>
      <c r="AG549" s="92"/>
      <c r="AH549">
        <f t="shared" si="313"/>
        <v>2.2187866204572259E-2</v>
      </c>
      <c r="AI549">
        <f t="shared" si="314"/>
        <v>0.99927938573844088</v>
      </c>
      <c r="AJ549">
        <f t="shared" si="315"/>
        <v>0.99585556284972088</v>
      </c>
      <c r="AK549">
        <f t="shared" si="316"/>
        <v>-5.7714109992562201E-5</v>
      </c>
      <c r="AL549">
        <f t="shared" si="317"/>
        <v>-3.0616730839619595</v>
      </c>
      <c r="AM549">
        <f t="shared" si="318"/>
        <v>-25.011838440015381</v>
      </c>
      <c r="AN549" s="68">
        <f t="shared" si="322"/>
        <v>-3.0616153490421363</v>
      </c>
      <c r="AO549" s="68">
        <f t="shared" si="322"/>
        <v>-3.0616153490421363</v>
      </c>
      <c r="AP549" s="68">
        <f t="shared" si="322"/>
        <v>-3.0616153490421363</v>
      </c>
      <c r="AQ549" s="68">
        <f t="shared" si="322"/>
        <v>-3.0616153490421363</v>
      </c>
      <c r="AR549" s="68">
        <f t="shared" si="322"/>
        <v>-3.061615349042158</v>
      </c>
      <c r="AS549" s="68">
        <f t="shared" si="322"/>
        <v>-3.0616153490121452</v>
      </c>
      <c r="AT549" s="68">
        <f t="shared" si="322"/>
        <v>-3.061615390661439</v>
      </c>
      <c r="AU549" s="68">
        <f t="shared" si="319"/>
        <v>-3.0615575933276333</v>
      </c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</row>
    <row r="550" spans="1:64" ht="12.95" customHeight="1">
      <c r="A550" s="45" t="s">
        <v>1942</v>
      </c>
      <c r="B550" s="44"/>
      <c r="C550" s="45">
        <v>41221.400999999998</v>
      </c>
      <c r="D550" s="45"/>
      <c r="E550">
        <f t="shared" si="308"/>
        <v>12704.994481602145</v>
      </c>
      <c r="F550">
        <f t="shared" si="309"/>
        <v>12705</v>
      </c>
      <c r="G550">
        <f t="shared" si="299"/>
        <v>-7.4900000035995618E-3</v>
      </c>
      <c r="I550" s="10">
        <f>$G550</f>
        <v>-7.4900000035995618E-3</v>
      </c>
      <c r="P550">
        <f t="shared" si="310"/>
        <v>-1.4977781359765269E-2</v>
      </c>
      <c r="Q550" s="2">
        <f t="shared" si="320"/>
        <v>26202.900999999998</v>
      </c>
      <c r="S550" s="21">
        <f t="shared" si="305"/>
        <v>0.1</v>
      </c>
      <c r="Z550">
        <f t="shared" si="311"/>
        <v>12705</v>
      </c>
      <c r="AA550" s="68">
        <f t="shared" si="312"/>
        <v>7.2139214337434421E-3</v>
      </c>
      <c r="AB550" s="68">
        <f t="shared" si="293"/>
        <v>-2.9681702797108273E-2</v>
      </c>
      <c r="AC550" s="68">
        <f t="shared" si="294"/>
        <v>-1.4703921437343004E-2</v>
      </c>
      <c r="AD550" s="68"/>
      <c r="AE550" s="68">
        <f t="shared" si="295"/>
        <v>2.1620530563555515E-5</v>
      </c>
      <c r="AF550">
        <f t="shared" si="296"/>
        <v>7.4877813561657069E-3</v>
      </c>
      <c r="AG550" s="92"/>
      <c r="AH550">
        <f t="shared" si="313"/>
        <v>2.2191702793508711E-2</v>
      </c>
      <c r="AI550">
        <f t="shared" si="314"/>
        <v>0.99927949747902833</v>
      </c>
      <c r="AJ550">
        <f t="shared" si="315"/>
        <v>0.99602774833528218</v>
      </c>
      <c r="AK550">
        <f t="shared" si="316"/>
        <v>-5.9092721446891922E-5</v>
      </c>
      <c r="AL550">
        <f t="shared" si="317"/>
        <v>-3.0597598302263807</v>
      </c>
      <c r="AM550">
        <f t="shared" si="318"/>
        <v>-24.426430513157172</v>
      </c>
      <c r="AN550" s="68">
        <f t="shared" si="322"/>
        <v>-3.0597007162013252</v>
      </c>
      <c r="AO550" s="68">
        <f t="shared" si="322"/>
        <v>-3.0597007162013252</v>
      </c>
      <c r="AP550" s="68">
        <f t="shared" si="322"/>
        <v>-3.0597007162013252</v>
      </c>
      <c r="AQ550" s="68">
        <f t="shared" si="322"/>
        <v>-3.0597007162013252</v>
      </c>
      <c r="AR550" s="68">
        <f t="shared" si="322"/>
        <v>-3.0597007162013474</v>
      </c>
      <c r="AS550" s="68">
        <f t="shared" si="322"/>
        <v>-3.0597007161706271</v>
      </c>
      <c r="AT550" s="68">
        <f t="shared" si="322"/>
        <v>-3.0597007588081575</v>
      </c>
      <c r="AU550" s="68">
        <f t="shared" si="319"/>
        <v>-3.0596415808881776</v>
      </c>
    </row>
    <row r="551" spans="1:64" ht="12.95" customHeight="1">
      <c r="A551" s="45" t="s">
        <v>1941</v>
      </c>
      <c r="B551" s="44"/>
      <c r="C551" s="45">
        <v>41221.400999999998</v>
      </c>
      <c r="D551" s="45"/>
      <c r="E551">
        <f t="shared" si="308"/>
        <v>12704.994481602145</v>
      </c>
      <c r="F551">
        <f t="shared" si="309"/>
        <v>12705</v>
      </c>
      <c r="G551">
        <f t="shared" si="299"/>
        <v>-7.4900000035995618E-3</v>
      </c>
      <c r="I551" s="10">
        <f>$G551</f>
        <v>-7.4900000035995618E-3</v>
      </c>
      <c r="P551">
        <f t="shared" si="310"/>
        <v>-1.4977781359765269E-2</v>
      </c>
      <c r="Q551" s="2">
        <f t="shared" si="320"/>
        <v>26202.900999999998</v>
      </c>
      <c r="S551" s="21">
        <f t="shared" si="305"/>
        <v>0.1</v>
      </c>
      <c r="Z551">
        <f t="shared" si="311"/>
        <v>12705</v>
      </c>
      <c r="AA551" s="68">
        <f t="shared" si="312"/>
        <v>7.2139214337434421E-3</v>
      </c>
      <c r="AB551" s="68">
        <f t="shared" si="293"/>
        <v>-2.9681702797108273E-2</v>
      </c>
      <c r="AC551" s="68">
        <f t="shared" si="294"/>
        <v>-1.4703921437343004E-2</v>
      </c>
      <c r="AD551" s="68"/>
      <c r="AE551" s="68">
        <f t="shared" si="295"/>
        <v>2.1620530563555515E-5</v>
      </c>
      <c r="AF551">
        <f t="shared" si="296"/>
        <v>7.4877813561657069E-3</v>
      </c>
      <c r="AG551" s="92"/>
      <c r="AH551">
        <f t="shared" si="313"/>
        <v>2.2191702793508711E-2</v>
      </c>
      <c r="AI551">
        <f t="shared" si="314"/>
        <v>0.99927949747902833</v>
      </c>
      <c r="AJ551">
        <f t="shared" si="315"/>
        <v>0.99602774833528218</v>
      </c>
      <c r="AK551">
        <f t="shared" si="316"/>
        <v>-5.9092721446891922E-5</v>
      </c>
      <c r="AL551">
        <f t="shared" si="317"/>
        <v>-3.0597598302263807</v>
      </c>
      <c r="AM551">
        <f t="shared" si="318"/>
        <v>-24.426430513157172</v>
      </c>
      <c r="AN551" s="68">
        <f t="shared" ref="AN551:AT560" si="323">$AU551+$AB$7*SIN(AO551)</f>
        <v>-3.0597007162013252</v>
      </c>
      <c r="AO551" s="68">
        <f t="shared" si="323"/>
        <v>-3.0597007162013252</v>
      </c>
      <c r="AP551" s="68">
        <f t="shared" si="323"/>
        <v>-3.0597007162013252</v>
      </c>
      <c r="AQ551" s="68">
        <f t="shared" si="323"/>
        <v>-3.0597007162013252</v>
      </c>
      <c r="AR551" s="68">
        <f t="shared" si="323"/>
        <v>-3.0597007162013474</v>
      </c>
      <c r="AS551" s="68">
        <f t="shared" si="323"/>
        <v>-3.0597007161706271</v>
      </c>
      <c r="AT551" s="68">
        <f t="shared" si="323"/>
        <v>-3.0597007588081575</v>
      </c>
      <c r="AU551" s="68">
        <f t="shared" si="319"/>
        <v>-3.0596415808881776</v>
      </c>
    </row>
    <row r="552" spans="1:64" ht="12.95" customHeight="1">
      <c r="A552" s="95" t="s">
        <v>294</v>
      </c>
      <c r="B552" s="29" t="s">
        <v>2053</v>
      </c>
      <c r="C552" s="95">
        <v>41236.332000000002</v>
      </c>
      <c r="D552" s="95" t="s">
        <v>2084</v>
      </c>
      <c r="E552" s="12">
        <f t="shared" si="308"/>
        <v>12715.995175638302</v>
      </c>
      <c r="F552">
        <f t="shared" si="309"/>
        <v>12716</v>
      </c>
      <c r="G552">
        <f t="shared" si="299"/>
        <v>-6.5479999975650571E-3</v>
      </c>
      <c r="I552" s="10">
        <f>G552</f>
        <v>-6.5479999975650571E-3</v>
      </c>
      <c r="O552">
        <f ca="1">+C$11+C$12*F552</f>
        <v>-1.6792397589626695E-2</v>
      </c>
      <c r="P552">
        <f t="shared" si="310"/>
        <v>-1.488503200372894E-2</v>
      </c>
      <c r="Q552" s="2">
        <f t="shared" si="320"/>
        <v>26217.832000000002</v>
      </c>
      <c r="S552" s="21">
        <f t="shared" si="305"/>
        <v>0.1</v>
      </c>
      <c r="Z552">
        <f t="shared" si="311"/>
        <v>12716</v>
      </c>
      <c r="AA552" s="68">
        <f t="shared" si="312"/>
        <v>7.3200421814908628E-3</v>
      </c>
      <c r="AB552" s="68">
        <f t="shared" ref="AB552:AB615" si="324">G552-AH552</f>
        <v>-2.875307418278486E-2</v>
      </c>
      <c r="AC552" s="68">
        <f t="shared" ref="AC552:AC615" si="325">+G552-P552-AH552</f>
        <v>-1.386804217905592E-2</v>
      </c>
      <c r="AD552" s="68"/>
      <c r="AE552" s="68">
        <f t="shared" ref="AE552:AE615" si="326">+(G552-AA552)^2*S552</f>
        <v>1.9232259388007406E-5</v>
      </c>
      <c r="AF552">
        <f t="shared" ref="AF552:AF615" si="327">G552-P552</f>
        <v>8.3370320061638831E-3</v>
      </c>
      <c r="AG552" s="92"/>
      <c r="AH552">
        <f t="shared" si="313"/>
        <v>2.2205074185219803E-2</v>
      </c>
      <c r="AI552">
        <f t="shared" si="314"/>
        <v>0.99927992975619984</v>
      </c>
      <c r="AJ552">
        <f t="shared" si="315"/>
        <v>0.99662789723656509</v>
      </c>
      <c r="AK552">
        <f t="shared" si="316"/>
        <v>-6.4145743803321997E-5</v>
      </c>
      <c r="AL552">
        <f t="shared" si="317"/>
        <v>-3.0527445627484679</v>
      </c>
      <c r="AM552">
        <f t="shared" si="318"/>
        <v>-22.495521784091348</v>
      </c>
      <c r="AN552" s="68">
        <f t="shared" si="323"/>
        <v>-3.0526803938932612</v>
      </c>
      <c r="AO552" s="68">
        <f t="shared" si="323"/>
        <v>-3.0526803938932612</v>
      </c>
      <c r="AP552" s="68">
        <f t="shared" si="323"/>
        <v>-3.0526803938932612</v>
      </c>
      <c r="AQ552" s="68">
        <f t="shared" si="323"/>
        <v>-3.0526803938932612</v>
      </c>
      <c r="AR552" s="68">
        <f t="shared" si="323"/>
        <v>-3.0526803938932852</v>
      </c>
      <c r="AS552" s="68">
        <f t="shared" si="323"/>
        <v>-3.052680393859978</v>
      </c>
      <c r="AT552" s="68">
        <f t="shared" si="323"/>
        <v>-3.0526804401155774</v>
      </c>
      <c r="AU552" s="68">
        <f t="shared" si="319"/>
        <v>-3.0526162019435068</v>
      </c>
    </row>
    <row r="553" spans="1:64" ht="12.95" customHeight="1">
      <c r="A553" s="95" t="s">
        <v>294</v>
      </c>
      <c r="B553" s="29" t="s">
        <v>2053</v>
      </c>
      <c r="C553" s="95">
        <v>41240.404000000002</v>
      </c>
      <c r="D553" s="95" t="s">
        <v>2084</v>
      </c>
      <c r="E553" s="12">
        <f t="shared" si="308"/>
        <v>12718.995297941912</v>
      </c>
      <c r="F553">
        <f t="shared" si="309"/>
        <v>12719</v>
      </c>
      <c r="G553">
        <f t="shared" si="299"/>
        <v>-6.3819999995757826E-3</v>
      </c>
      <c r="I553" s="10">
        <f>G553</f>
        <v>-6.3819999995757826E-3</v>
      </c>
      <c r="O553">
        <f ca="1">+C$11+C$12*F553</f>
        <v>-1.6771775563196867E-2</v>
      </c>
      <c r="P553">
        <f t="shared" si="310"/>
        <v>-1.4859706487192328E-2</v>
      </c>
      <c r="Q553" s="2">
        <f t="shared" si="320"/>
        <v>26221.904000000002</v>
      </c>
      <c r="S553" s="21">
        <f t="shared" si="305"/>
        <v>0.1</v>
      </c>
      <c r="Z553">
        <f t="shared" si="311"/>
        <v>12719</v>
      </c>
      <c r="AA553" s="68">
        <f t="shared" si="312"/>
        <v>7.3488245364747851E-3</v>
      </c>
      <c r="AB553" s="68">
        <f t="shared" si="324"/>
        <v>-2.8590531023242896E-2</v>
      </c>
      <c r="AC553" s="68">
        <f t="shared" si="325"/>
        <v>-1.3730824536050568E-2</v>
      </c>
      <c r="AD553" s="68"/>
      <c r="AE553" s="68">
        <f t="shared" si="326"/>
        <v>1.885355424398083E-5</v>
      </c>
      <c r="AF553">
        <f t="shared" si="327"/>
        <v>8.4777064876165459E-3</v>
      </c>
      <c r="AG553" s="92"/>
      <c r="AH553">
        <f t="shared" si="313"/>
        <v>2.2208531023667114E-2</v>
      </c>
      <c r="AI553">
        <f t="shared" si="314"/>
        <v>0.99928005380126939</v>
      </c>
      <c r="AJ553">
        <f t="shared" si="315"/>
        <v>0.99678306304890274</v>
      </c>
      <c r="AK553">
        <f t="shared" si="316"/>
        <v>-6.5523304159400278E-5</v>
      </c>
      <c r="AL553">
        <f t="shared" si="317"/>
        <v>-3.050831306906141</v>
      </c>
      <c r="AM553">
        <f t="shared" si="318"/>
        <v>-22.020683335880531</v>
      </c>
      <c r="AN553" s="68">
        <f t="shared" si="323"/>
        <v>-3.0507657599983173</v>
      </c>
      <c r="AO553" s="68">
        <f t="shared" si="323"/>
        <v>-3.0507657599983173</v>
      </c>
      <c r="AP553" s="68">
        <f t="shared" si="323"/>
        <v>-3.0507657599983173</v>
      </c>
      <c r="AQ553" s="68">
        <f t="shared" si="323"/>
        <v>-3.0507657599983173</v>
      </c>
      <c r="AR553" s="68">
        <f t="shared" si="323"/>
        <v>-3.0507657599983418</v>
      </c>
      <c r="AS553" s="68">
        <f t="shared" si="323"/>
        <v>-3.0507657599643312</v>
      </c>
      <c r="AT553" s="68">
        <f t="shared" si="323"/>
        <v>-3.0507658072051225</v>
      </c>
      <c r="AU553" s="68">
        <f t="shared" si="319"/>
        <v>-3.0507001895040515</v>
      </c>
    </row>
    <row r="554" spans="1:64" ht="12.95" customHeight="1">
      <c r="A554" s="45" t="s">
        <v>1943</v>
      </c>
      <c r="B554" s="44"/>
      <c r="C554" s="45">
        <v>41248.548000000003</v>
      </c>
      <c r="D554" s="45"/>
      <c r="E554">
        <f t="shared" si="308"/>
        <v>12724.995542549133</v>
      </c>
      <c r="F554">
        <f t="shared" si="309"/>
        <v>12725</v>
      </c>
      <c r="G554">
        <f t="shared" si="299"/>
        <v>-6.0499999963212758E-3</v>
      </c>
      <c r="I554" s="10">
        <f>$G554</f>
        <v>-6.0499999963212758E-3</v>
      </c>
      <c r="P554">
        <f t="shared" si="310"/>
        <v>-1.4809016577182157E-2</v>
      </c>
      <c r="Q554" s="2">
        <f t="shared" si="320"/>
        <v>26230.048000000003</v>
      </c>
      <c r="S554" s="21">
        <f t="shared" si="305"/>
        <v>0.1</v>
      </c>
      <c r="Z554">
        <f t="shared" si="311"/>
        <v>12725</v>
      </c>
      <c r="AA554" s="68">
        <f t="shared" si="312"/>
        <v>7.4061838746852203E-3</v>
      </c>
      <c r="AB554" s="68">
        <f t="shared" si="324"/>
        <v>-2.8265200448188654E-2</v>
      </c>
      <c r="AC554" s="68">
        <f t="shared" si="325"/>
        <v>-1.3456183871006496E-2</v>
      </c>
      <c r="AD554" s="68"/>
      <c r="AE554" s="68">
        <f t="shared" si="326"/>
        <v>1.8106888437033539E-5</v>
      </c>
      <c r="AF554">
        <f t="shared" si="327"/>
        <v>8.7590165808608816E-3</v>
      </c>
      <c r="AG554" s="92"/>
      <c r="AH554">
        <f t="shared" si="313"/>
        <v>2.2215200451867378E-2</v>
      </c>
      <c r="AI554">
        <f t="shared" si="314"/>
        <v>0.99928030979723426</v>
      </c>
      <c r="AJ554">
        <f t="shared" si="315"/>
        <v>0.99708244791648271</v>
      </c>
      <c r="AK554">
        <f t="shared" si="316"/>
        <v>-6.8277701320167478E-5</v>
      </c>
      <c r="AL554">
        <f t="shared" si="317"/>
        <v>-3.0470047937712503</v>
      </c>
      <c r="AM554">
        <f t="shared" si="318"/>
        <v>-21.128595546666457</v>
      </c>
      <c r="AN554" s="68">
        <f t="shared" si="323"/>
        <v>-3.0469364914827888</v>
      </c>
      <c r="AO554" s="68">
        <f t="shared" si="323"/>
        <v>-3.0469364914827888</v>
      </c>
      <c r="AP554" s="68">
        <f t="shared" si="323"/>
        <v>-3.0469364914827888</v>
      </c>
      <c r="AQ554" s="68">
        <f t="shared" si="323"/>
        <v>-3.0469364914827888</v>
      </c>
      <c r="AR554" s="68">
        <f t="shared" si="323"/>
        <v>-3.0469364914828141</v>
      </c>
      <c r="AS554" s="68">
        <f t="shared" si="323"/>
        <v>-3.0469364914473993</v>
      </c>
      <c r="AT554" s="68">
        <f t="shared" si="323"/>
        <v>-3.0469365406564806</v>
      </c>
      <c r="AU554" s="68">
        <f t="shared" si="319"/>
        <v>-3.0468681646251401</v>
      </c>
    </row>
    <row r="555" spans="1:64" ht="12.95" customHeight="1">
      <c r="A555" s="45" t="s">
        <v>1943</v>
      </c>
      <c r="B555" s="44"/>
      <c r="C555" s="45">
        <v>41308.269</v>
      </c>
      <c r="D555" s="45"/>
      <c r="E555">
        <f t="shared" si="308"/>
        <v>12768.996108387522</v>
      </c>
      <c r="F555">
        <f t="shared" si="309"/>
        <v>12769</v>
      </c>
      <c r="G555">
        <f t="shared" si="299"/>
        <v>-5.2819999982602894E-3</v>
      </c>
      <c r="I555" s="10">
        <f>$G555</f>
        <v>-5.2819999982602894E-3</v>
      </c>
      <c r="P555">
        <f t="shared" si="310"/>
        <v>-1.4435706695232503E-2</v>
      </c>
      <c r="Q555" s="2">
        <f t="shared" si="320"/>
        <v>26289.769</v>
      </c>
      <c r="S555" s="21">
        <f t="shared" si="305"/>
        <v>0.1</v>
      </c>
      <c r="Z555">
        <f t="shared" si="311"/>
        <v>12769</v>
      </c>
      <c r="AA555" s="68">
        <f t="shared" si="312"/>
        <v>7.8184439414619861E-3</v>
      </c>
      <c r="AB555" s="68">
        <f t="shared" si="324"/>
        <v>-2.7536150634954779E-2</v>
      </c>
      <c r="AC555" s="68">
        <f t="shared" si="325"/>
        <v>-1.3100443939722275E-2</v>
      </c>
      <c r="AD555" s="68"/>
      <c r="AE555" s="68">
        <f t="shared" si="326"/>
        <v>1.7162163141780608E-5</v>
      </c>
      <c r="AF555">
        <f t="shared" si="327"/>
        <v>9.1537066969722136E-3</v>
      </c>
      <c r="AG555" s="92"/>
      <c r="AH555">
        <f t="shared" si="313"/>
        <v>2.2254150636694489E-2</v>
      </c>
      <c r="AI555">
        <f t="shared" si="314"/>
        <v>0.99928250883130276</v>
      </c>
      <c r="AJ555">
        <f t="shared" si="315"/>
        <v>0.9988315947824129</v>
      </c>
      <c r="AK555">
        <f t="shared" si="316"/>
        <v>-8.8443514720519347E-5</v>
      </c>
      <c r="AL555">
        <f t="shared" si="317"/>
        <v>-3.0189436311073878</v>
      </c>
      <c r="AM555">
        <f t="shared" si="318"/>
        <v>-16.286246725189962</v>
      </c>
      <c r="AN555" s="68">
        <f t="shared" si="323"/>
        <v>-3.0188551558410541</v>
      </c>
      <c r="AO555" s="68">
        <f t="shared" si="323"/>
        <v>-3.0188551558410541</v>
      </c>
      <c r="AP555" s="68">
        <f t="shared" si="323"/>
        <v>-3.0188551558410541</v>
      </c>
      <c r="AQ555" s="68">
        <f t="shared" si="323"/>
        <v>-3.0188551558410541</v>
      </c>
      <c r="AR555" s="68">
        <f t="shared" si="323"/>
        <v>-3.018855155841087</v>
      </c>
      <c r="AS555" s="68">
        <f t="shared" si="323"/>
        <v>-3.0188551557954928</v>
      </c>
      <c r="AT555" s="68">
        <f t="shared" si="323"/>
        <v>-3.0188552193430018</v>
      </c>
      <c r="AU555" s="68">
        <f t="shared" si="319"/>
        <v>-3.0187666488464577</v>
      </c>
    </row>
    <row r="556" spans="1:64" ht="12.95" customHeight="1">
      <c r="A556" s="45" t="s">
        <v>1943</v>
      </c>
      <c r="B556" s="44"/>
      <c r="C556" s="45">
        <v>41308.277999999998</v>
      </c>
      <c r="D556" s="45"/>
      <c r="E556">
        <f t="shared" si="308"/>
        <v>12769.002739306168</v>
      </c>
      <c r="F556">
        <f t="shared" si="309"/>
        <v>12769</v>
      </c>
      <c r="G556">
        <f t="shared" si="299"/>
        <v>3.7179999999352731E-3</v>
      </c>
      <c r="I556" s="10">
        <f>$G556</f>
        <v>3.7179999999352731E-3</v>
      </c>
      <c r="P556">
        <f t="shared" si="310"/>
        <v>-1.4435706695232503E-2</v>
      </c>
      <c r="Q556" s="2">
        <f t="shared" si="320"/>
        <v>26289.777999999998</v>
      </c>
      <c r="S556" s="21">
        <f t="shared" si="305"/>
        <v>0.1</v>
      </c>
      <c r="Z556">
        <f t="shared" si="311"/>
        <v>12769</v>
      </c>
      <c r="AA556" s="68">
        <f t="shared" si="312"/>
        <v>7.8184439414619861E-3</v>
      </c>
      <c r="AB556" s="68">
        <f t="shared" si="324"/>
        <v>-1.8536150636759216E-2</v>
      </c>
      <c r="AC556" s="68">
        <f t="shared" si="325"/>
        <v>-4.100443941526713E-3</v>
      </c>
      <c r="AD556" s="68"/>
      <c r="AE556" s="68">
        <f t="shared" si="326"/>
        <v>1.6813640517603127E-6</v>
      </c>
      <c r="AF556">
        <f t="shared" si="327"/>
        <v>1.8153706695167776E-2</v>
      </c>
      <c r="AG556" s="92"/>
      <c r="AH556">
        <f t="shared" si="313"/>
        <v>2.2254150636694489E-2</v>
      </c>
      <c r="AI556">
        <f t="shared" si="314"/>
        <v>0.99928250883130276</v>
      </c>
      <c r="AJ556">
        <f t="shared" si="315"/>
        <v>0.9988315947824129</v>
      </c>
      <c r="AK556">
        <f t="shared" si="316"/>
        <v>-8.8443514720519347E-5</v>
      </c>
      <c r="AL556">
        <f t="shared" si="317"/>
        <v>-3.0189436311073878</v>
      </c>
      <c r="AM556">
        <f t="shared" si="318"/>
        <v>-16.286246725189962</v>
      </c>
      <c r="AN556" s="68">
        <f t="shared" si="323"/>
        <v>-3.0188551558410541</v>
      </c>
      <c r="AO556" s="68">
        <f t="shared" si="323"/>
        <v>-3.0188551558410541</v>
      </c>
      <c r="AP556" s="68">
        <f t="shared" si="323"/>
        <v>-3.0188551558410541</v>
      </c>
      <c r="AQ556" s="68">
        <f t="shared" si="323"/>
        <v>-3.0188551558410541</v>
      </c>
      <c r="AR556" s="68">
        <f t="shared" si="323"/>
        <v>-3.018855155841087</v>
      </c>
      <c r="AS556" s="68">
        <f t="shared" si="323"/>
        <v>-3.0188551557954928</v>
      </c>
      <c r="AT556" s="68">
        <f t="shared" si="323"/>
        <v>-3.0188552193430018</v>
      </c>
      <c r="AU556" s="68">
        <f t="shared" si="319"/>
        <v>-3.0187666488464577</v>
      </c>
    </row>
    <row r="557" spans="1:64" ht="12.95" customHeight="1">
      <c r="A557" s="95" t="s">
        <v>294</v>
      </c>
      <c r="B557" s="29" t="s">
        <v>2053</v>
      </c>
      <c r="C557" s="95">
        <v>41335.415000000001</v>
      </c>
      <c r="D557" s="95" t="s">
        <v>2084</v>
      </c>
      <c r="E557" s="12">
        <f t="shared" si="308"/>
        <v>12788.996432565767</v>
      </c>
      <c r="F557">
        <f t="shared" si="309"/>
        <v>12789</v>
      </c>
      <c r="G557">
        <f t="shared" si="299"/>
        <v>-4.8420000020996667E-3</v>
      </c>
      <c r="I557" s="10">
        <f>G557</f>
        <v>-4.8420000020996667E-3</v>
      </c>
      <c r="O557">
        <f ca="1">+C$11+C$12*F557</f>
        <v>-1.6290594946500883E-2</v>
      </c>
      <c r="P557">
        <f t="shared" si="310"/>
        <v>-1.4265098857861425E-2</v>
      </c>
      <c r="Q557" s="2">
        <f t="shared" si="320"/>
        <v>26316.915000000001</v>
      </c>
      <c r="S557" s="21">
        <f t="shared" si="305"/>
        <v>0.1</v>
      </c>
      <c r="Z557">
        <f t="shared" si="311"/>
        <v>12789</v>
      </c>
      <c r="AA557" s="68">
        <f t="shared" si="312"/>
        <v>8.0009568984049859E-3</v>
      </c>
      <c r="AB557" s="68">
        <f t="shared" si="324"/>
        <v>-2.7108055758366077E-2</v>
      </c>
      <c r="AC557" s="68">
        <f t="shared" si="325"/>
        <v>-1.2842956900504653E-2</v>
      </c>
      <c r="AD557" s="68"/>
      <c r="AE557" s="68">
        <f t="shared" si="326"/>
        <v>1.6494154194822009E-5</v>
      </c>
      <c r="AF557">
        <f t="shared" si="327"/>
        <v>9.4230988557617579E-3</v>
      </c>
      <c r="AG557" s="92"/>
      <c r="AH557">
        <f t="shared" si="313"/>
        <v>2.226605575626641E-2</v>
      </c>
      <c r="AI557">
        <f t="shared" si="314"/>
        <v>0.99928369527280758</v>
      </c>
      <c r="AJ557">
        <f t="shared" si="315"/>
        <v>0.99936673720738156</v>
      </c>
      <c r="AK557">
        <f t="shared" si="316"/>
        <v>-9.7587756692883997E-5</v>
      </c>
      <c r="AL557">
        <f t="shared" si="317"/>
        <v>-3.0061885130004562</v>
      </c>
      <c r="AM557">
        <f t="shared" si="318"/>
        <v>-14.748022797633785</v>
      </c>
      <c r="AN557" s="68">
        <f t="shared" si="323"/>
        <v>-3.0060908902672732</v>
      </c>
      <c r="AO557" s="68">
        <f t="shared" si="323"/>
        <v>-3.0060908902672732</v>
      </c>
      <c r="AP557" s="68">
        <f t="shared" si="323"/>
        <v>-3.0060908902672732</v>
      </c>
      <c r="AQ557" s="68">
        <f t="shared" si="323"/>
        <v>-3.0060908902672732</v>
      </c>
      <c r="AR557" s="68">
        <f t="shared" si="323"/>
        <v>-3.0060908902673091</v>
      </c>
      <c r="AS557" s="68">
        <f t="shared" si="323"/>
        <v>-3.0060908902171675</v>
      </c>
      <c r="AT557" s="68">
        <f t="shared" si="323"/>
        <v>-3.0060909602185375</v>
      </c>
      <c r="AU557" s="68">
        <f t="shared" si="319"/>
        <v>-3.0059932325834202</v>
      </c>
    </row>
    <row r="558" spans="1:64" ht="12.95" customHeight="1">
      <c r="A558" s="95" t="s">
        <v>294</v>
      </c>
      <c r="B558" s="29" t="s">
        <v>2053</v>
      </c>
      <c r="C558" s="95">
        <v>41347.631000000001</v>
      </c>
      <c r="D558" s="95" t="s">
        <v>2084</v>
      </c>
      <c r="E558" s="12">
        <f t="shared" si="308"/>
        <v>12797.996799476599</v>
      </c>
      <c r="F558">
        <f t="shared" si="309"/>
        <v>12798</v>
      </c>
      <c r="G558">
        <f t="shared" si="299"/>
        <v>-4.3440000008558854E-3</v>
      </c>
      <c r="I558" s="10">
        <f>G558</f>
        <v>-4.3440000008558854E-3</v>
      </c>
      <c r="O558">
        <f ca="1">+C$11+C$12*F558</f>
        <v>-1.6228728867211398E-2</v>
      </c>
      <c r="P558">
        <f t="shared" si="310"/>
        <v>-1.4188137425849234E-2</v>
      </c>
      <c r="Q558" s="2">
        <f t="shared" si="320"/>
        <v>26329.131000000001</v>
      </c>
      <c r="S558" s="21">
        <f t="shared" si="305"/>
        <v>0.1</v>
      </c>
      <c r="Z558">
        <f t="shared" si="311"/>
        <v>12798</v>
      </c>
      <c r="AA558" s="68">
        <f t="shared" si="312"/>
        <v>8.0820922011273187E-3</v>
      </c>
      <c r="AB558" s="68">
        <f t="shared" si="324"/>
        <v>-2.6614229627832438E-2</v>
      </c>
      <c r="AC558" s="68">
        <f t="shared" si="325"/>
        <v>-1.2426092201983204E-2</v>
      </c>
      <c r="AD558" s="68"/>
      <c r="AE558" s="68">
        <f t="shared" si="326"/>
        <v>1.544077674121878E-5</v>
      </c>
      <c r="AF558">
        <f t="shared" si="327"/>
        <v>9.8441374249933489E-3</v>
      </c>
      <c r="AG558" s="92"/>
      <c r="AH558">
        <f t="shared" si="313"/>
        <v>2.2270229626976553E-2</v>
      </c>
      <c r="AI558">
        <f t="shared" si="314"/>
        <v>0.99928426720470032</v>
      </c>
      <c r="AJ558">
        <f t="shared" si="315"/>
        <v>0.99955451156948638</v>
      </c>
      <c r="AK558">
        <f t="shared" si="316"/>
        <v>-1.0169758201168577E-4</v>
      </c>
      <c r="AL558">
        <f t="shared" si="317"/>
        <v>-3.0004486996632975</v>
      </c>
      <c r="AM558">
        <f t="shared" si="318"/>
        <v>-14.146398568439611</v>
      </c>
      <c r="AN558" s="68">
        <f t="shared" si="323"/>
        <v>-3.0003469656609005</v>
      </c>
      <c r="AO558" s="68">
        <f t="shared" si="323"/>
        <v>-3.0003469656609005</v>
      </c>
      <c r="AP558" s="68">
        <f t="shared" si="323"/>
        <v>-3.0003469656609005</v>
      </c>
      <c r="AQ558" s="68">
        <f t="shared" si="323"/>
        <v>-3.0003469656609005</v>
      </c>
      <c r="AR558" s="68">
        <f t="shared" si="323"/>
        <v>-3.0003469656609378</v>
      </c>
      <c r="AS558" s="68">
        <f t="shared" si="323"/>
        <v>-3.0003469656087685</v>
      </c>
      <c r="AT558" s="68">
        <f t="shared" si="323"/>
        <v>-3.0003470384997302</v>
      </c>
      <c r="AU558" s="68">
        <f t="shared" si="319"/>
        <v>-3.0002451952650535</v>
      </c>
    </row>
    <row r="559" spans="1:64" ht="12.95" customHeight="1">
      <c r="A559" s="45" t="s">
        <v>1944</v>
      </c>
      <c r="B559" s="44"/>
      <c r="C559" s="45">
        <v>41350.347000000002</v>
      </c>
      <c r="D559" s="45"/>
      <c r="E559">
        <f t="shared" si="308"/>
        <v>12799.99786337066</v>
      </c>
      <c r="F559">
        <f t="shared" si="309"/>
        <v>12800</v>
      </c>
      <c r="G559">
        <f t="shared" si="299"/>
        <v>-2.8999999994994141E-3</v>
      </c>
      <c r="I559" s="10">
        <f>$G559</f>
        <v>-2.8999999994994141E-3</v>
      </c>
      <c r="P559">
        <f t="shared" si="310"/>
        <v>-1.4171019046649996E-2</v>
      </c>
      <c r="Q559" s="2">
        <f t="shared" si="320"/>
        <v>26331.847000000002</v>
      </c>
      <c r="S559" s="21">
        <f t="shared" si="305"/>
        <v>0.1</v>
      </c>
      <c r="Z559">
        <f t="shared" si="311"/>
        <v>12800</v>
      </c>
      <c r="AA559" s="68">
        <f t="shared" si="312"/>
        <v>8.1000383306328028E-3</v>
      </c>
      <c r="AB559" s="68">
        <f t="shared" si="324"/>
        <v>-2.5171057376782213E-2</v>
      </c>
      <c r="AC559" s="68">
        <f t="shared" si="325"/>
        <v>-1.1000038330132217E-2</v>
      </c>
      <c r="AD559" s="68"/>
      <c r="AE559" s="68">
        <f t="shared" si="326"/>
        <v>1.2100084326437798E-5</v>
      </c>
      <c r="AF559">
        <f t="shared" si="327"/>
        <v>1.1271019047150582E-2</v>
      </c>
      <c r="AG559" s="92"/>
      <c r="AH559">
        <f t="shared" si="313"/>
        <v>2.2271057377282799E-2</v>
      </c>
      <c r="AI559">
        <f t="shared" si="314"/>
        <v>0.99928439750368048</v>
      </c>
      <c r="AJ559">
        <f t="shared" si="315"/>
        <v>0.99959176735884225</v>
      </c>
      <c r="AK559">
        <f t="shared" si="316"/>
        <v>-1.0261042693554645E-4</v>
      </c>
      <c r="AL559">
        <f t="shared" si="317"/>
        <v>-2.9991731846872556</v>
      </c>
      <c r="AM559">
        <f t="shared" si="318"/>
        <v>-14.019279254214974</v>
      </c>
      <c r="AN559" s="68">
        <f t="shared" si="323"/>
        <v>-2.9990705375197142</v>
      </c>
      <c r="AO559" s="68">
        <f t="shared" si="323"/>
        <v>-2.9990705375197142</v>
      </c>
      <c r="AP559" s="68">
        <f t="shared" si="323"/>
        <v>-2.9990705375197142</v>
      </c>
      <c r="AQ559" s="68">
        <f t="shared" si="323"/>
        <v>-2.9990705375197142</v>
      </c>
      <c r="AR559" s="68">
        <f t="shared" si="323"/>
        <v>-2.9990705375197515</v>
      </c>
      <c r="AS559" s="68">
        <f t="shared" si="323"/>
        <v>-2.9990705374671327</v>
      </c>
      <c r="AT559" s="68">
        <f t="shared" si="323"/>
        <v>-2.999070610998932</v>
      </c>
      <c r="AU559" s="68">
        <f t="shared" si="319"/>
        <v>-2.9989678536387498</v>
      </c>
    </row>
    <row r="560" spans="1:64" ht="12.95" customHeight="1">
      <c r="A560" s="14" t="s">
        <v>2093</v>
      </c>
      <c r="B560" s="50"/>
      <c r="C560" s="49">
        <v>41544.434000000001</v>
      </c>
      <c r="D560" s="49">
        <v>2E-3</v>
      </c>
      <c r="E560">
        <f t="shared" si="308"/>
        <v>12942.995097540814</v>
      </c>
      <c r="F560">
        <f t="shared" si="309"/>
        <v>12943</v>
      </c>
      <c r="G560">
        <f t="shared" si="299"/>
        <v>-6.6540000043460168E-3</v>
      </c>
      <c r="I560" s="10">
        <f>$G560</f>
        <v>-6.6540000043460168E-3</v>
      </c>
      <c r="P560">
        <f t="shared" si="310"/>
        <v>-1.2932126910065497E-2</v>
      </c>
      <c r="Q560" s="2">
        <f t="shared" si="320"/>
        <v>26525.934000000001</v>
      </c>
      <c r="S560" s="21">
        <f t="shared" si="305"/>
        <v>0.1</v>
      </c>
      <c r="Z560">
        <f t="shared" si="311"/>
        <v>12943</v>
      </c>
      <c r="AA560" s="68">
        <f t="shared" si="312"/>
        <v>9.3040503517233357E-3</v>
      </c>
      <c r="AB560" s="68">
        <f t="shared" si="324"/>
        <v>-2.889017726613485E-2</v>
      </c>
      <c r="AC560" s="68">
        <f t="shared" si="325"/>
        <v>-1.5958050356069352E-2</v>
      </c>
      <c r="AD560" s="68"/>
      <c r="AE560" s="68">
        <f t="shared" si="326"/>
        <v>2.5465937116684522E-5</v>
      </c>
      <c r="AF560">
        <f t="shared" si="327"/>
        <v>6.2781269057194805E-3</v>
      </c>
      <c r="AG560" s="92"/>
      <c r="AH560">
        <f t="shared" si="313"/>
        <v>2.2236177261788833E-2</v>
      </c>
      <c r="AI560">
        <f t="shared" si="314"/>
        <v>0.99929671659719266</v>
      </c>
      <c r="AJ560">
        <f t="shared" si="315"/>
        <v>0.99803966179362869</v>
      </c>
      <c r="AK560">
        <f t="shared" si="316"/>
        <v>-1.6735676798463836E-4</v>
      </c>
      <c r="AL560">
        <f t="shared" si="317"/>
        <v>-2.9079728175241204</v>
      </c>
      <c r="AM560">
        <f t="shared" si="318"/>
        <v>-8.5219447845840381</v>
      </c>
      <c r="AN560" s="68">
        <f t="shared" si="323"/>
        <v>-2.9078054018643256</v>
      </c>
      <c r="AO560" s="68">
        <f t="shared" si="323"/>
        <v>-2.9078054018643256</v>
      </c>
      <c r="AP560" s="68">
        <f t="shared" si="323"/>
        <v>-2.9078054018643256</v>
      </c>
      <c r="AQ560" s="68">
        <f t="shared" si="323"/>
        <v>-2.9078054018643256</v>
      </c>
      <c r="AR560" s="68">
        <f t="shared" si="323"/>
        <v>-2.9078054018643837</v>
      </c>
      <c r="AS560" s="68">
        <f t="shared" si="323"/>
        <v>-2.9078054017814998</v>
      </c>
      <c r="AT560" s="68">
        <f t="shared" si="323"/>
        <v>-2.9078055196393233</v>
      </c>
      <c r="AU560" s="68">
        <f t="shared" si="319"/>
        <v>-2.9076379273580319</v>
      </c>
    </row>
    <row r="561" spans="1:47" ht="12.95" customHeight="1">
      <c r="A561" s="95" t="s">
        <v>294</v>
      </c>
      <c r="B561" s="29" t="s">
        <v>2053</v>
      </c>
      <c r="C561" s="95">
        <v>41560.728000000003</v>
      </c>
      <c r="D561" s="95" t="s">
        <v>2084</v>
      </c>
      <c r="E561" s="12">
        <f t="shared" si="308"/>
        <v>12955.000007367689</v>
      </c>
      <c r="F561">
        <f t="shared" si="309"/>
        <v>12955</v>
      </c>
      <c r="G561">
        <f t="shared" si="299"/>
        <v>1.0000003385357559E-5</v>
      </c>
      <c r="I561" s="10">
        <f>G561</f>
        <v>1.0000003385357559E-5</v>
      </c>
      <c r="O561">
        <f ca="1">+C$11+C$12*F561</f>
        <v>-1.5149509484050389E-2</v>
      </c>
      <c r="P561">
        <f t="shared" si="310"/>
        <v>-1.2826824839074505E-2</v>
      </c>
      <c r="Q561" s="2">
        <f t="shared" si="320"/>
        <v>26542.228000000003</v>
      </c>
      <c r="S561" s="21">
        <f t="shared" si="305"/>
        <v>0.1</v>
      </c>
      <c r="Z561">
        <f t="shared" si="311"/>
        <v>12955</v>
      </c>
      <c r="AA561" s="68">
        <f t="shared" si="312"/>
        <v>9.3979927026538596E-3</v>
      </c>
      <c r="AB561" s="68">
        <f t="shared" si="324"/>
        <v>-2.2214817538343007E-2</v>
      </c>
      <c r="AC561" s="68">
        <f t="shared" si="325"/>
        <v>-9.387992699268502E-3</v>
      </c>
      <c r="AD561" s="68"/>
      <c r="AE561" s="68">
        <f t="shared" si="326"/>
        <v>8.8134406921518688E-6</v>
      </c>
      <c r="AF561">
        <f t="shared" si="327"/>
        <v>1.2836824842459862E-2</v>
      </c>
      <c r="AG561" s="92"/>
      <c r="AH561">
        <f t="shared" si="313"/>
        <v>2.2224817541728364E-2</v>
      </c>
      <c r="AI561">
        <f t="shared" si="314"/>
        <v>0.99929801801103069</v>
      </c>
      <c r="AJ561">
        <f t="shared" si="315"/>
        <v>0.99753145946247401</v>
      </c>
      <c r="AK561">
        <f t="shared" si="316"/>
        <v>-1.7273424564149113E-4</v>
      </c>
      <c r="AL561">
        <f t="shared" si="317"/>
        <v>-2.9003195280594394</v>
      </c>
      <c r="AM561">
        <f t="shared" si="318"/>
        <v>-8.2491095900624192</v>
      </c>
      <c r="AN561" s="68">
        <f t="shared" ref="AN561:AT570" si="328">$AU561+$AB$7*SIN(AO561)</f>
        <v>-2.9001467331421913</v>
      </c>
      <c r="AO561" s="68">
        <f t="shared" si="328"/>
        <v>-2.9001467331421913</v>
      </c>
      <c r="AP561" s="68">
        <f t="shared" si="328"/>
        <v>-2.9001467331421913</v>
      </c>
      <c r="AQ561" s="68">
        <f t="shared" si="328"/>
        <v>-2.9001467331421913</v>
      </c>
      <c r="AR561" s="68">
        <f t="shared" si="328"/>
        <v>-2.9001467331422512</v>
      </c>
      <c r="AS561" s="68">
        <f t="shared" si="328"/>
        <v>-2.9001467330570208</v>
      </c>
      <c r="AT561" s="68">
        <f t="shared" si="328"/>
        <v>-2.9001468544759246</v>
      </c>
      <c r="AU561" s="68">
        <f t="shared" si="319"/>
        <v>-2.8999738776002095</v>
      </c>
    </row>
    <row r="562" spans="1:47" ht="12.95" customHeight="1">
      <c r="A562" s="45" t="s">
        <v>1945</v>
      </c>
      <c r="B562" s="44"/>
      <c r="C562" s="45">
        <v>41563.436000000002</v>
      </c>
      <c r="D562" s="45"/>
      <c r="E562">
        <f t="shared" si="308"/>
        <v>12956.995177111838</v>
      </c>
      <c r="F562">
        <f t="shared" si="309"/>
        <v>12957</v>
      </c>
      <c r="G562">
        <f t="shared" si="299"/>
        <v>-6.5460000041639432E-3</v>
      </c>
      <c r="I562" s="10">
        <f>$G562</f>
        <v>-6.5460000041639432E-3</v>
      </c>
      <c r="P562">
        <f t="shared" si="310"/>
        <v>-1.2809254335497608E-2</v>
      </c>
      <c r="Q562" s="2">
        <f t="shared" si="320"/>
        <v>26544.936000000002</v>
      </c>
      <c r="S562" s="21">
        <f t="shared" si="305"/>
        <v>0.1</v>
      </c>
      <c r="Z562">
        <f t="shared" si="311"/>
        <v>12957</v>
      </c>
      <c r="AA562" s="68">
        <f t="shared" si="312"/>
        <v>9.4135431604893925E-3</v>
      </c>
      <c r="AB562" s="68">
        <f t="shared" si="324"/>
        <v>-2.8768797500150944E-2</v>
      </c>
      <c r="AC562" s="68">
        <f t="shared" si="325"/>
        <v>-1.5959543164653336E-2</v>
      </c>
      <c r="AD562" s="68"/>
      <c r="AE562" s="68">
        <f t="shared" si="326"/>
        <v>2.5470701802443306E-5</v>
      </c>
      <c r="AF562">
        <f t="shared" si="327"/>
        <v>6.2632543313336647E-3</v>
      </c>
      <c r="AG562" s="92"/>
      <c r="AH562">
        <f t="shared" si="313"/>
        <v>2.2222797495987E-2</v>
      </c>
      <c r="AI562">
        <f t="shared" si="314"/>
        <v>0.99929823891324399</v>
      </c>
      <c r="AJ562">
        <f t="shared" si="315"/>
        <v>0.99744107758386191</v>
      </c>
      <c r="AK562">
        <f t="shared" si="316"/>
        <v>-1.7362951814041047E-4</v>
      </c>
      <c r="AL562">
        <f t="shared" si="317"/>
        <v>-2.8990439778636592</v>
      </c>
      <c r="AM562">
        <f t="shared" si="318"/>
        <v>-8.2053030803668445</v>
      </c>
      <c r="AN562" s="68">
        <f t="shared" si="328"/>
        <v>-2.8988702873786503</v>
      </c>
      <c r="AO562" s="68">
        <f t="shared" si="328"/>
        <v>-2.8988702873786503</v>
      </c>
      <c r="AP562" s="68">
        <f t="shared" si="328"/>
        <v>-2.8988702873786503</v>
      </c>
      <c r="AQ562" s="68">
        <f t="shared" si="328"/>
        <v>-2.8988702873786503</v>
      </c>
      <c r="AR562" s="68">
        <f t="shared" si="328"/>
        <v>-2.8988702873787102</v>
      </c>
      <c r="AS562" s="68">
        <f t="shared" si="328"/>
        <v>-2.898870287293092</v>
      </c>
      <c r="AT562" s="68">
        <f t="shared" si="328"/>
        <v>-2.8988704093027597</v>
      </c>
      <c r="AU562" s="68">
        <f t="shared" si="319"/>
        <v>-2.8986965359739059</v>
      </c>
    </row>
    <row r="563" spans="1:47" ht="12.95" customHeight="1">
      <c r="A563" s="45" t="s">
        <v>1945</v>
      </c>
      <c r="B563" s="44"/>
      <c r="C563" s="45">
        <v>41582.44</v>
      </c>
      <c r="D563" s="45"/>
      <c r="E563">
        <f t="shared" si="308"/>
        <v>12970.996730220339</v>
      </c>
      <c r="F563">
        <f t="shared" si="309"/>
        <v>12971</v>
      </c>
      <c r="G563">
        <f t="shared" si="299"/>
        <v>-4.438000003574416E-3</v>
      </c>
      <c r="I563" s="10">
        <f>$G563</f>
        <v>-4.438000003574416E-3</v>
      </c>
      <c r="P563">
        <f t="shared" si="310"/>
        <v>-1.2686099543165297E-2</v>
      </c>
      <c r="Q563" s="2">
        <f t="shared" si="320"/>
        <v>26563.940000000002</v>
      </c>
      <c r="S563" s="21">
        <f t="shared" si="305"/>
        <v>0.1</v>
      </c>
      <c r="Z563">
        <f t="shared" si="311"/>
        <v>12971</v>
      </c>
      <c r="AA563" s="68">
        <f t="shared" si="312"/>
        <v>9.5215439886577845E-3</v>
      </c>
      <c r="AB563" s="68">
        <f t="shared" si="324"/>
        <v>-2.6645643535397497E-2</v>
      </c>
      <c r="AC563" s="68">
        <f t="shared" si="325"/>
        <v>-1.3959543992232201E-2</v>
      </c>
      <c r="AD563" s="68"/>
      <c r="AE563" s="68">
        <f t="shared" si="326"/>
        <v>1.9486886847106612E-5</v>
      </c>
      <c r="AF563">
        <f t="shared" si="327"/>
        <v>8.2480995395908807E-3</v>
      </c>
      <c r="AG563" s="92"/>
      <c r="AH563">
        <f t="shared" si="313"/>
        <v>2.2207643531823081E-2</v>
      </c>
      <c r="AI563">
        <f t="shared" si="314"/>
        <v>0.99929981718123295</v>
      </c>
      <c r="AJ563">
        <f t="shared" si="315"/>
        <v>0.99676297150537951</v>
      </c>
      <c r="AK563">
        <f t="shared" si="316"/>
        <v>-1.79888445315657E-4</v>
      </c>
      <c r="AL563">
        <f t="shared" si="317"/>
        <v>-2.8901151104989125</v>
      </c>
      <c r="AM563">
        <f t="shared" si="318"/>
        <v>-7.911039252988032</v>
      </c>
      <c r="AN563" s="68">
        <f t="shared" si="328"/>
        <v>-2.8899351590311078</v>
      </c>
      <c r="AO563" s="68">
        <f t="shared" si="328"/>
        <v>-2.8899351590311078</v>
      </c>
      <c r="AP563" s="68">
        <f t="shared" si="328"/>
        <v>-2.8899351590311078</v>
      </c>
      <c r="AQ563" s="68">
        <f t="shared" si="328"/>
        <v>-2.8899351590311078</v>
      </c>
      <c r="AR563" s="68">
        <f t="shared" si="328"/>
        <v>-2.8899351590311695</v>
      </c>
      <c r="AS563" s="68">
        <f t="shared" si="328"/>
        <v>-2.8899351589428646</v>
      </c>
      <c r="AT563" s="68">
        <f t="shared" si="328"/>
        <v>-2.8899352850653801</v>
      </c>
      <c r="AU563" s="68">
        <f t="shared" si="319"/>
        <v>-2.8897551445897793</v>
      </c>
    </row>
    <row r="564" spans="1:47" ht="12.95" customHeight="1">
      <c r="A564" s="95" t="s">
        <v>294</v>
      </c>
      <c r="B564" s="29" t="s">
        <v>2053</v>
      </c>
      <c r="C564" s="95">
        <v>41593.298000000003</v>
      </c>
      <c r="D564" s="95" t="s">
        <v>2084</v>
      </c>
      <c r="E564" s="12">
        <f t="shared" si="308"/>
        <v>12978.996565184141</v>
      </c>
      <c r="F564">
        <f t="shared" si="309"/>
        <v>12979</v>
      </c>
      <c r="G564">
        <f t="shared" ref="G564:G627" si="329">+C564-(C$7+F564*C$8)</f>
        <v>-4.6619999993708916E-3</v>
      </c>
      <c r="I564" s="10">
        <f>G564</f>
        <v>-4.6619999993708916E-3</v>
      </c>
      <c r="O564">
        <f ca="1">+C$11+C$12*F564</f>
        <v>-1.4984533272611761E-2</v>
      </c>
      <c r="P564">
        <f t="shared" si="310"/>
        <v>-1.261559866610161E-2</v>
      </c>
      <c r="Q564" s="2">
        <f t="shared" si="320"/>
        <v>26574.798000000003</v>
      </c>
      <c r="S564" s="21">
        <f t="shared" si="305"/>
        <v>0.1</v>
      </c>
      <c r="Z564">
        <f t="shared" si="311"/>
        <v>12979</v>
      </c>
      <c r="AA564" s="68">
        <f t="shared" si="312"/>
        <v>9.5825893349807297E-3</v>
      </c>
      <c r="AB564" s="68">
        <f t="shared" si="324"/>
        <v>-2.6860188000453231E-2</v>
      </c>
      <c r="AC564" s="68">
        <f t="shared" si="325"/>
        <v>-1.4244589334351621E-2</v>
      </c>
      <c r="AD564" s="68"/>
      <c r="AE564" s="68">
        <f t="shared" si="326"/>
        <v>2.0290832530432397E-5</v>
      </c>
      <c r="AF564">
        <f t="shared" si="327"/>
        <v>7.9535986667307185E-3</v>
      </c>
      <c r="AG564" s="92"/>
      <c r="AH564">
        <f t="shared" si="313"/>
        <v>2.219818800108234E-2</v>
      </c>
      <c r="AI564">
        <f t="shared" si="314"/>
        <v>0.9993007441219649</v>
      </c>
      <c r="AJ564">
        <f t="shared" si="315"/>
        <v>0.9963397988475523</v>
      </c>
      <c r="AK564">
        <f t="shared" si="316"/>
        <v>-1.8345857703578697E-4</v>
      </c>
      <c r="AL564">
        <f t="shared" si="317"/>
        <v>-2.8850128877530676</v>
      </c>
      <c r="AM564">
        <f t="shared" si="318"/>
        <v>-7.752036641174846</v>
      </c>
      <c r="AN564" s="68">
        <f t="shared" si="328"/>
        <v>-2.8848293649878824</v>
      </c>
      <c r="AO564" s="68">
        <f t="shared" si="328"/>
        <v>-2.8848293649878824</v>
      </c>
      <c r="AP564" s="68">
        <f t="shared" si="328"/>
        <v>-2.8848293649878824</v>
      </c>
      <c r="AQ564" s="68">
        <f t="shared" si="328"/>
        <v>-2.8848293649878824</v>
      </c>
      <c r="AR564" s="68">
        <f t="shared" si="328"/>
        <v>-2.8848293649879455</v>
      </c>
      <c r="AS564" s="68">
        <f t="shared" si="328"/>
        <v>-2.8848293648981271</v>
      </c>
      <c r="AT564" s="68">
        <f t="shared" si="328"/>
        <v>-2.884829493352826</v>
      </c>
      <c r="AU564" s="68">
        <f t="shared" si="319"/>
        <v>-2.8846457780845647</v>
      </c>
    </row>
    <row r="565" spans="1:47" ht="12.95" customHeight="1">
      <c r="A565" s="95" t="s">
        <v>294</v>
      </c>
      <c r="B565" s="29" t="s">
        <v>2053</v>
      </c>
      <c r="C565" s="95">
        <v>41597.372000000003</v>
      </c>
      <c r="D565" s="95" t="s">
        <v>2084</v>
      </c>
      <c r="E565" s="12">
        <f t="shared" si="308"/>
        <v>12981.998161025231</v>
      </c>
      <c r="F565">
        <f t="shared" si="309"/>
        <v>12982</v>
      </c>
      <c r="G565">
        <f t="shared" si="329"/>
        <v>-2.4960000009741634E-3</v>
      </c>
      <c r="I565" s="10">
        <f>G565</f>
        <v>-2.4960000009741634E-3</v>
      </c>
      <c r="O565">
        <f ca="1">+C$11+C$12*F565</f>
        <v>-1.4963911246181932E-2</v>
      </c>
      <c r="P565">
        <f t="shared" si="310"/>
        <v>-1.2589137079074594E-2</v>
      </c>
      <c r="Q565" s="2">
        <f t="shared" si="320"/>
        <v>26578.872000000003</v>
      </c>
      <c r="S565" s="21">
        <f t="shared" si="305"/>
        <v>0.1</v>
      </c>
      <c r="Z565">
        <f t="shared" si="311"/>
        <v>12982</v>
      </c>
      <c r="AA565" s="68">
        <f t="shared" si="312"/>
        <v>9.6053558893133585E-3</v>
      </c>
      <c r="AB565" s="68">
        <f t="shared" si="324"/>
        <v>-2.4690492969362116E-2</v>
      </c>
      <c r="AC565" s="68">
        <f t="shared" si="325"/>
        <v>-1.2101355890287522E-2</v>
      </c>
      <c r="AD565" s="68"/>
      <c r="AE565" s="68">
        <f t="shared" si="326"/>
        <v>1.4644281438339651E-5</v>
      </c>
      <c r="AF565">
        <f t="shared" si="327"/>
        <v>1.0093137078100431E-2</v>
      </c>
      <c r="AG565" s="92"/>
      <c r="AH565">
        <f t="shared" si="313"/>
        <v>2.2194492968387953E-2</v>
      </c>
      <c r="AI565">
        <f t="shared" si="314"/>
        <v>0.99930109641958442</v>
      </c>
      <c r="AJ565">
        <f t="shared" si="315"/>
        <v>0.99617442130376133</v>
      </c>
      <c r="AK565">
        <f t="shared" si="316"/>
        <v>-1.8479615184546313E-4</v>
      </c>
      <c r="AL565">
        <f t="shared" si="317"/>
        <v>-2.883099551769055</v>
      </c>
      <c r="AM565">
        <f t="shared" si="318"/>
        <v>-7.6940201378691384</v>
      </c>
      <c r="AN565" s="68">
        <f t="shared" si="328"/>
        <v>-2.8829146909936538</v>
      </c>
      <c r="AO565" s="68">
        <f t="shared" si="328"/>
        <v>-2.8829146909936538</v>
      </c>
      <c r="AP565" s="68">
        <f t="shared" si="328"/>
        <v>-2.8829146909936538</v>
      </c>
      <c r="AQ565" s="68">
        <f t="shared" si="328"/>
        <v>-2.8829146909936538</v>
      </c>
      <c r="AR565" s="68">
        <f t="shared" si="328"/>
        <v>-2.8829146909937169</v>
      </c>
      <c r="AS565" s="68">
        <f t="shared" si="328"/>
        <v>-2.8829146909033354</v>
      </c>
      <c r="AT565" s="68">
        <f t="shared" si="328"/>
        <v>-2.8829148202291597</v>
      </c>
      <c r="AU565" s="68">
        <f t="shared" si="319"/>
        <v>-2.882729765645109</v>
      </c>
    </row>
    <row r="566" spans="1:47" ht="12.95" customHeight="1">
      <c r="A566" s="95" t="s">
        <v>294</v>
      </c>
      <c r="B566" s="29" t="s">
        <v>2053</v>
      </c>
      <c r="C566" s="95">
        <v>41605.514000000003</v>
      </c>
      <c r="D566" s="95" t="s">
        <v>2084</v>
      </c>
      <c r="E566" s="12">
        <f t="shared" si="308"/>
        <v>12987.996932094975</v>
      </c>
      <c r="F566">
        <f t="shared" si="309"/>
        <v>12988</v>
      </c>
      <c r="G566">
        <f t="shared" si="329"/>
        <v>-4.1639999981271103E-3</v>
      </c>
      <c r="I566" s="10">
        <f>G566</f>
        <v>-4.1639999981271103E-3</v>
      </c>
      <c r="O566">
        <f ca="1">+C$11+C$12*F566</f>
        <v>-1.4922667193322275E-2</v>
      </c>
      <c r="P566">
        <f t="shared" si="310"/>
        <v>-1.2536175028083629E-2</v>
      </c>
      <c r="Q566" s="2">
        <f t="shared" si="320"/>
        <v>26587.014000000003</v>
      </c>
      <c r="S566" s="21">
        <f t="shared" si="305"/>
        <v>0.1</v>
      </c>
      <c r="Z566">
        <f t="shared" si="311"/>
        <v>12988</v>
      </c>
      <c r="AA566" s="68">
        <f t="shared" si="312"/>
        <v>9.6506837912170296E-3</v>
      </c>
      <c r="AB566" s="68">
        <f t="shared" si="324"/>
        <v>-2.6350858817427769E-2</v>
      </c>
      <c r="AC566" s="68">
        <f t="shared" si="325"/>
        <v>-1.381468378934414E-2</v>
      </c>
      <c r="AD566" s="68"/>
      <c r="AE566" s="68">
        <f t="shared" si="326"/>
        <v>1.9084548819956778E-5</v>
      </c>
      <c r="AF566">
        <f t="shared" si="327"/>
        <v>8.372175029956519E-3</v>
      </c>
      <c r="AG566" s="92"/>
      <c r="AH566">
        <f t="shared" si="313"/>
        <v>2.2186858819300659E-2</v>
      </c>
      <c r="AI566">
        <f t="shared" si="314"/>
        <v>0.99930180869003848</v>
      </c>
      <c r="AJ566">
        <f t="shared" si="315"/>
        <v>0.99583272591785554</v>
      </c>
      <c r="AK566">
        <f t="shared" si="316"/>
        <v>-1.8746926987855617E-4</v>
      </c>
      <c r="AL566">
        <f t="shared" si="317"/>
        <v>-2.8792728757293218</v>
      </c>
      <c r="AM566">
        <f t="shared" si="318"/>
        <v>-7.5805119642610368</v>
      </c>
      <c r="AN566" s="68">
        <f t="shared" si="328"/>
        <v>-2.87908534096792</v>
      </c>
      <c r="AO566" s="68">
        <f t="shared" si="328"/>
        <v>-2.87908534096792</v>
      </c>
      <c r="AP566" s="68">
        <f t="shared" si="328"/>
        <v>-2.87908534096792</v>
      </c>
      <c r="AQ566" s="68">
        <f t="shared" si="328"/>
        <v>-2.87908534096792</v>
      </c>
      <c r="AR566" s="68">
        <f t="shared" si="328"/>
        <v>-2.879085340967984</v>
      </c>
      <c r="AS566" s="68">
        <f t="shared" si="328"/>
        <v>-2.8790853408764816</v>
      </c>
      <c r="AT566" s="68">
        <f t="shared" si="328"/>
        <v>-2.879085471938851</v>
      </c>
      <c r="AU566" s="68">
        <f t="shared" si="319"/>
        <v>-2.878897740766198</v>
      </c>
    </row>
    <row r="567" spans="1:47" ht="12.95" customHeight="1">
      <c r="A567" s="45" t="s">
        <v>1946</v>
      </c>
      <c r="B567" s="44"/>
      <c r="C567" s="45">
        <v>41616.347000000002</v>
      </c>
      <c r="D567" s="45"/>
      <c r="E567">
        <f t="shared" si="308"/>
        <v>12995.97834784031</v>
      </c>
      <c r="F567">
        <f t="shared" si="309"/>
        <v>12996</v>
      </c>
      <c r="G567">
        <f t="shared" si="329"/>
        <v>-2.9388000002654735E-2</v>
      </c>
      <c r="J567">
        <f>$G567</f>
        <v>-2.9388000002654735E-2</v>
      </c>
      <c r="P567">
        <f t="shared" si="310"/>
        <v>-1.246547832644869E-2</v>
      </c>
      <c r="Q567" s="2">
        <f t="shared" si="320"/>
        <v>26597.847000000002</v>
      </c>
      <c r="S567" s="91">
        <f>S$16</f>
        <v>1</v>
      </c>
      <c r="Z567">
        <f t="shared" si="311"/>
        <v>12996</v>
      </c>
      <c r="AA567" s="68">
        <f t="shared" si="312"/>
        <v>9.7106955445151952E-3</v>
      </c>
      <c r="AB567" s="68">
        <f t="shared" si="324"/>
        <v>-5.156417387361862E-2</v>
      </c>
      <c r="AC567" s="68">
        <f t="shared" si="325"/>
        <v>-3.909869554716993E-2</v>
      </c>
      <c r="AD567" s="68"/>
      <c r="AE567" s="68">
        <f t="shared" si="326"/>
        <v>1.5287079934902857E-3</v>
      </c>
      <c r="AF567">
        <f t="shared" si="327"/>
        <v>-1.6922521676206045E-2</v>
      </c>
      <c r="AG567" s="92"/>
      <c r="AH567">
        <f t="shared" si="313"/>
        <v>2.2176173870963885E-2</v>
      </c>
      <c r="AI567">
        <f t="shared" si="314"/>
        <v>0.99930277428765857</v>
      </c>
      <c r="AJ567">
        <f t="shared" si="315"/>
        <v>0.99535444839492493</v>
      </c>
      <c r="AK567">
        <f t="shared" si="316"/>
        <v>-1.9102915616365441E-4</v>
      </c>
      <c r="AL567">
        <f t="shared" si="317"/>
        <v>-2.8741706324495646</v>
      </c>
      <c r="AM567">
        <f t="shared" si="318"/>
        <v>-7.4341921104908542</v>
      </c>
      <c r="AN567" s="68">
        <f t="shared" si="328"/>
        <v>-2.8739795366505625</v>
      </c>
      <c r="AO567" s="68">
        <f t="shared" si="328"/>
        <v>-2.8739795366505625</v>
      </c>
      <c r="AP567" s="68">
        <f t="shared" si="328"/>
        <v>-2.8739795366505625</v>
      </c>
      <c r="AQ567" s="68">
        <f t="shared" si="328"/>
        <v>-2.8739795366505625</v>
      </c>
      <c r="AR567" s="68">
        <f t="shared" si="328"/>
        <v>-2.8739795366506273</v>
      </c>
      <c r="AS567" s="68">
        <f t="shared" si="328"/>
        <v>-2.8739795365576462</v>
      </c>
      <c r="AT567" s="68">
        <f t="shared" si="328"/>
        <v>-2.873979669923421</v>
      </c>
      <c r="AU567" s="68">
        <f t="shared" si="319"/>
        <v>-2.8737883742609829</v>
      </c>
    </row>
    <row r="568" spans="1:47" ht="12.95" customHeight="1">
      <c r="A568" s="95" t="s">
        <v>334</v>
      </c>
      <c r="B568" s="29" t="s">
        <v>2053</v>
      </c>
      <c r="C568" s="95">
        <v>41616.374000000003</v>
      </c>
      <c r="D568" s="95" t="s">
        <v>2084</v>
      </c>
      <c r="E568" s="12">
        <f t="shared" si="308"/>
        <v>12995.998240596255</v>
      </c>
      <c r="F568">
        <f t="shared" si="309"/>
        <v>12996</v>
      </c>
      <c r="G568">
        <f t="shared" si="329"/>
        <v>-2.3880000007920898E-3</v>
      </c>
      <c r="I568" s="10">
        <f>G568</f>
        <v>-2.3880000007920898E-3</v>
      </c>
      <c r="O568">
        <f ca="1">+C$11+C$12*F568</f>
        <v>-1.4867675122842747E-2</v>
      </c>
      <c r="P568">
        <f t="shared" si="310"/>
        <v>-1.246547832644869E-2</v>
      </c>
      <c r="Q568" s="2">
        <f t="shared" si="320"/>
        <v>26597.874000000003</v>
      </c>
      <c r="S568" s="21">
        <f>S$15</f>
        <v>0.1</v>
      </c>
      <c r="Z568">
        <f t="shared" si="311"/>
        <v>12996</v>
      </c>
      <c r="AA568" s="68">
        <f t="shared" si="312"/>
        <v>9.7106955445151952E-3</v>
      </c>
      <c r="AB568" s="68">
        <f t="shared" si="324"/>
        <v>-2.4564173871755975E-2</v>
      </c>
      <c r="AC568" s="68">
        <f t="shared" si="325"/>
        <v>-1.2098695545307285E-2</v>
      </c>
      <c r="AD568" s="68"/>
      <c r="AE568" s="68">
        <f t="shared" si="326"/>
        <v>1.4637843389803834E-5</v>
      </c>
      <c r="AF568">
        <f t="shared" si="327"/>
        <v>1.00774783256566E-2</v>
      </c>
      <c r="AG568" s="92"/>
      <c r="AH568">
        <f t="shared" si="313"/>
        <v>2.2176173870963885E-2</v>
      </c>
      <c r="AI568">
        <f t="shared" si="314"/>
        <v>0.99930277428765857</v>
      </c>
      <c r="AJ568">
        <f t="shared" si="315"/>
        <v>0.99535444839492493</v>
      </c>
      <c r="AK568">
        <f t="shared" si="316"/>
        <v>-1.9102915616365441E-4</v>
      </c>
      <c r="AL568">
        <f t="shared" si="317"/>
        <v>-2.8741706324495646</v>
      </c>
      <c r="AM568">
        <f t="shared" si="318"/>
        <v>-7.4341921104908542</v>
      </c>
      <c r="AN568" s="68">
        <f t="shared" si="328"/>
        <v>-2.8739795366505625</v>
      </c>
      <c r="AO568" s="68">
        <f t="shared" si="328"/>
        <v>-2.8739795366505625</v>
      </c>
      <c r="AP568" s="68">
        <f t="shared" si="328"/>
        <v>-2.8739795366505625</v>
      </c>
      <c r="AQ568" s="68">
        <f t="shared" si="328"/>
        <v>-2.8739795366505625</v>
      </c>
      <c r="AR568" s="68">
        <f t="shared" si="328"/>
        <v>-2.8739795366506273</v>
      </c>
      <c r="AS568" s="68">
        <f t="shared" si="328"/>
        <v>-2.8739795365576462</v>
      </c>
      <c r="AT568" s="68">
        <f t="shared" si="328"/>
        <v>-2.873979669923421</v>
      </c>
      <c r="AU568" s="68">
        <f t="shared" si="319"/>
        <v>-2.8737883742609829</v>
      </c>
    </row>
    <row r="569" spans="1:47" ht="12.95" customHeight="1">
      <c r="A569" s="95" t="s">
        <v>334</v>
      </c>
      <c r="B569" s="29" t="s">
        <v>2053</v>
      </c>
      <c r="C569" s="95">
        <v>41616.374000000003</v>
      </c>
      <c r="D569" s="95" t="s">
        <v>2084</v>
      </c>
      <c r="E569" s="12">
        <f t="shared" si="308"/>
        <v>12995.998240596255</v>
      </c>
      <c r="F569">
        <f t="shared" si="309"/>
        <v>12996</v>
      </c>
      <c r="G569">
        <f t="shared" si="329"/>
        <v>-2.3880000007920898E-3</v>
      </c>
      <c r="I569" s="10">
        <f>G569</f>
        <v>-2.3880000007920898E-3</v>
      </c>
      <c r="O569">
        <f ca="1">+C$11+C$12*F569</f>
        <v>-1.4867675122842747E-2</v>
      </c>
      <c r="P569">
        <f t="shared" si="310"/>
        <v>-1.246547832644869E-2</v>
      </c>
      <c r="Q569" s="2">
        <f t="shared" si="320"/>
        <v>26597.874000000003</v>
      </c>
      <c r="S569" s="21">
        <f>S$15</f>
        <v>0.1</v>
      </c>
      <c r="Z569">
        <f t="shared" si="311"/>
        <v>12996</v>
      </c>
      <c r="AA569" s="68">
        <f t="shared" si="312"/>
        <v>9.7106955445151952E-3</v>
      </c>
      <c r="AB569" s="68">
        <f t="shared" si="324"/>
        <v>-2.4564173871755975E-2</v>
      </c>
      <c r="AC569" s="68">
        <f t="shared" si="325"/>
        <v>-1.2098695545307285E-2</v>
      </c>
      <c r="AD569" s="68"/>
      <c r="AE569" s="68">
        <f t="shared" si="326"/>
        <v>1.4637843389803834E-5</v>
      </c>
      <c r="AF569">
        <f t="shared" si="327"/>
        <v>1.00774783256566E-2</v>
      </c>
      <c r="AG569" s="92"/>
      <c r="AH569">
        <f t="shared" si="313"/>
        <v>2.2176173870963885E-2</v>
      </c>
      <c r="AI569">
        <f t="shared" si="314"/>
        <v>0.99930277428765857</v>
      </c>
      <c r="AJ569">
        <f t="shared" si="315"/>
        <v>0.99535444839492493</v>
      </c>
      <c r="AK569">
        <f t="shared" si="316"/>
        <v>-1.9102915616365441E-4</v>
      </c>
      <c r="AL569">
        <f t="shared" si="317"/>
        <v>-2.8741706324495646</v>
      </c>
      <c r="AM569">
        <f t="shared" si="318"/>
        <v>-7.4341921104908542</v>
      </c>
      <c r="AN569" s="68">
        <f t="shared" si="328"/>
        <v>-2.8739795366505625</v>
      </c>
      <c r="AO569" s="68">
        <f t="shared" si="328"/>
        <v>-2.8739795366505625</v>
      </c>
      <c r="AP569" s="68">
        <f t="shared" si="328"/>
        <v>-2.8739795366505625</v>
      </c>
      <c r="AQ569" s="68">
        <f t="shared" si="328"/>
        <v>-2.8739795366505625</v>
      </c>
      <c r="AR569" s="68">
        <f t="shared" si="328"/>
        <v>-2.8739795366506273</v>
      </c>
      <c r="AS569" s="68">
        <f t="shared" si="328"/>
        <v>-2.8739795365576462</v>
      </c>
      <c r="AT569" s="68">
        <f t="shared" si="328"/>
        <v>-2.873979669923421</v>
      </c>
      <c r="AU569" s="68">
        <f t="shared" si="319"/>
        <v>-2.8737883742609829</v>
      </c>
    </row>
    <row r="570" spans="1:47" ht="12.95" customHeight="1">
      <c r="A570" s="45" t="s">
        <v>1946</v>
      </c>
      <c r="B570" s="44"/>
      <c r="C570" s="45">
        <v>41627.228999999999</v>
      </c>
      <c r="D570" s="45"/>
      <c r="E570">
        <f t="shared" si="308"/>
        <v>13003.995865253837</v>
      </c>
      <c r="F570">
        <f t="shared" si="309"/>
        <v>13004</v>
      </c>
      <c r="G570">
        <f t="shared" si="329"/>
        <v>-5.6120000008377247E-3</v>
      </c>
      <c r="I570" s="10">
        <f>$G570</f>
        <v>-5.6120000008377247E-3</v>
      </c>
      <c r="P570">
        <f t="shared" si="310"/>
        <v>-1.239468947207438E-2</v>
      </c>
      <c r="Q570" s="2">
        <f t="shared" si="320"/>
        <v>26608.728999999999</v>
      </c>
      <c r="S570" s="21">
        <f>S$15</f>
        <v>0.1</v>
      </c>
      <c r="Z570">
        <f t="shared" si="311"/>
        <v>13004</v>
      </c>
      <c r="AA570" s="68">
        <f t="shared" si="312"/>
        <v>9.7702213245927892E-3</v>
      </c>
      <c r="AB570" s="68">
        <f t="shared" si="324"/>
        <v>-2.7776910797504894E-2</v>
      </c>
      <c r="AC570" s="68">
        <f t="shared" si="325"/>
        <v>-1.5382221325430514E-2</v>
      </c>
      <c r="AD570" s="68"/>
      <c r="AE570" s="68">
        <f t="shared" si="326"/>
        <v>2.366127329045293E-5</v>
      </c>
      <c r="AF570">
        <f t="shared" si="327"/>
        <v>6.7826894712366553E-3</v>
      </c>
      <c r="AG570" s="92"/>
      <c r="AH570">
        <f t="shared" si="313"/>
        <v>2.2164910796667169E-2</v>
      </c>
      <c r="AI570">
        <f t="shared" si="314"/>
        <v>0.99930375803797389</v>
      </c>
      <c r="AJ570">
        <f t="shared" si="315"/>
        <v>0.99485025797004512</v>
      </c>
      <c r="AK570">
        <f t="shared" si="316"/>
        <v>-1.9458407634891203E-4</v>
      </c>
      <c r="AL570">
        <f t="shared" si="317"/>
        <v>-2.8690683792167895</v>
      </c>
      <c r="AM570">
        <f t="shared" si="318"/>
        <v>-7.2933187645096869</v>
      </c>
      <c r="AN570" s="68">
        <f t="shared" si="328"/>
        <v>-2.868873727353225</v>
      </c>
      <c r="AO570" s="68">
        <f t="shared" si="328"/>
        <v>-2.868873727353225</v>
      </c>
      <c r="AP570" s="68">
        <f t="shared" si="328"/>
        <v>-2.868873727353225</v>
      </c>
      <c r="AQ570" s="68">
        <f t="shared" si="328"/>
        <v>-2.868873727353225</v>
      </c>
      <c r="AR570" s="68">
        <f t="shared" si="328"/>
        <v>-2.8688737273532907</v>
      </c>
      <c r="AS570" s="68">
        <f t="shared" si="328"/>
        <v>-2.8688737272588467</v>
      </c>
      <c r="AT570" s="68">
        <f t="shared" si="328"/>
        <v>-2.8688738629141093</v>
      </c>
      <c r="AU570" s="68">
        <f t="shared" si="319"/>
        <v>-2.8686790077557678</v>
      </c>
    </row>
    <row r="571" spans="1:47" ht="12.95" customHeight="1">
      <c r="A571" s="45" t="s">
        <v>1947</v>
      </c>
      <c r="B571" s="44" t="s">
        <v>2097</v>
      </c>
      <c r="C571" s="45">
        <v>41637.381000000001</v>
      </c>
      <c r="D571" s="45"/>
      <c r="E571">
        <f t="shared" si="308"/>
        <v>13011.475541488186</v>
      </c>
      <c r="F571">
        <f t="shared" si="309"/>
        <v>13011.5</v>
      </c>
      <c r="G571">
        <f t="shared" si="329"/>
        <v>-3.3197000004292931E-2</v>
      </c>
      <c r="J571">
        <f>$G571</f>
        <v>-3.3197000004292931E-2</v>
      </c>
      <c r="P571">
        <f t="shared" si="310"/>
        <v>-1.2328241227692549E-2</v>
      </c>
      <c r="Q571" s="2">
        <f t="shared" si="320"/>
        <v>26618.881000000001</v>
      </c>
      <c r="S571" s="91">
        <f>S$16</f>
        <v>1</v>
      </c>
      <c r="Z571">
        <f t="shared" si="311"/>
        <v>13011.5</v>
      </c>
      <c r="AA571" s="68">
        <f t="shared" si="312"/>
        <v>9.8255856402202461E-3</v>
      </c>
      <c r="AB571" s="68">
        <f t="shared" si="324"/>
        <v>-5.535082687220573E-2</v>
      </c>
      <c r="AC571" s="68">
        <f t="shared" si="325"/>
        <v>-4.3022585644513181E-2</v>
      </c>
      <c r="AD571" s="68"/>
      <c r="AE571" s="68">
        <f t="shared" si="326"/>
        <v>1.8509428755394716E-3</v>
      </c>
      <c r="AF571">
        <f t="shared" si="327"/>
        <v>-2.0868758776600382E-2</v>
      </c>
      <c r="AG571" s="92"/>
      <c r="AH571">
        <f t="shared" si="313"/>
        <v>2.2153826867912795E-2</v>
      </c>
      <c r="AI571">
        <f t="shared" si="314"/>
        <v>0.99930469676758804</v>
      </c>
      <c r="AJ571">
        <f t="shared" si="315"/>
        <v>0.9943540567788457</v>
      </c>
      <c r="AK571">
        <f t="shared" si="316"/>
        <v>-1.9791222158319283E-4</v>
      </c>
      <c r="AL571">
        <f t="shared" si="317"/>
        <v>-2.8642850076069584</v>
      </c>
      <c r="AM571">
        <f t="shared" si="318"/>
        <v>-7.1659291899768354</v>
      </c>
      <c r="AN571" s="68">
        <f t="shared" ref="AN571:AT580" si="330">$AU571+$AB$7*SIN(AO571)</f>
        <v>-2.8640870265317138</v>
      </c>
      <c r="AO571" s="68">
        <f t="shared" si="330"/>
        <v>-2.8640870265317138</v>
      </c>
      <c r="AP571" s="68">
        <f t="shared" si="330"/>
        <v>-2.8640870265317138</v>
      </c>
      <c r="AQ571" s="68">
        <f t="shared" si="330"/>
        <v>-2.8640870265317138</v>
      </c>
      <c r="AR571" s="68">
        <f t="shared" si="330"/>
        <v>-2.8640870265317804</v>
      </c>
      <c r="AS571" s="68">
        <f t="shared" si="330"/>
        <v>-2.864087026435981</v>
      </c>
      <c r="AT571" s="68">
        <f t="shared" si="330"/>
        <v>-2.864087164224784</v>
      </c>
      <c r="AU571" s="68">
        <f t="shared" si="319"/>
        <v>-2.8638889766571287</v>
      </c>
    </row>
    <row r="572" spans="1:47" ht="12.95" customHeight="1">
      <c r="A572" s="45" t="s">
        <v>1946</v>
      </c>
      <c r="B572" s="44"/>
      <c r="C572" s="45">
        <v>41650.290999999997</v>
      </c>
      <c r="D572" s="45"/>
      <c r="E572">
        <f t="shared" si="308"/>
        <v>13020.987225903607</v>
      </c>
      <c r="F572">
        <f t="shared" si="309"/>
        <v>13021</v>
      </c>
      <c r="G572">
        <f t="shared" si="329"/>
        <v>-1.7338000005111098E-2</v>
      </c>
      <c r="I572" s="10">
        <f t="shared" ref="I572:I587" si="331">$G572</f>
        <v>-1.7338000005111098E-2</v>
      </c>
      <c r="P572">
        <f t="shared" si="310"/>
        <v>-1.2243957180636408E-2</v>
      </c>
      <c r="Q572" s="2">
        <f t="shared" si="320"/>
        <v>26631.790999999997</v>
      </c>
      <c r="S572" s="21">
        <f t="shared" ref="S572:S589" si="332">S$15</f>
        <v>0.1</v>
      </c>
      <c r="Z572">
        <f t="shared" si="311"/>
        <v>13021</v>
      </c>
      <c r="AA572" s="68">
        <f t="shared" si="312"/>
        <v>9.8951013753632057E-3</v>
      </c>
      <c r="AB572" s="68">
        <f t="shared" si="324"/>
        <v>-3.9477058561110709E-2</v>
      </c>
      <c r="AC572" s="68">
        <f t="shared" si="325"/>
        <v>-2.7233101380474304E-2</v>
      </c>
      <c r="AD572" s="68"/>
      <c r="AE572" s="68">
        <f t="shared" si="326"/>
        <v>7.4164181079919156E-5</v>
      </c>
      <c r="AF572">
        <f t="shared" si="327"/>
        <v>-5.0940428244746899E-3</v>
      </c>
      <c r="AG572" s="92"/>
      <c r="AH572">
        <f t="shared" si="313"/>
        <v>2.2139058555999614E-2</v>
      </c>
      <c r="AI572">
        <f t="shared" si="314"/>
        <v>0.99930590866314339</v>
      </c>
      <c r="AJ572">
        <f t="shared" si="315"/>
        <v>0.9936928743877107</v>
      </c>
      <c r="AK572">
        <f t="shared" si="316"/>
        <v>-2.0212137085224503E-4</v>
      </c>
      <c r="AL572">
        <f t="shared" si="317"/>
        <v>-2.8582260572046083</v>
      </c>
      <c r="AM572">
        <f t="shared" si="318"/>
        <v>-7.0107038368378687</v>
      </c>
      <c r="AN572" s="68">
        <f t="shared" si="330"/>
        <v>-2.8580238656383203</v>
      </c>
      <c r="AO572" s="68">
        <f t="shared" si="330"/>
        <v>-2.8580238656383203</v>
      </c>
      <c r="AP572" s="68">
        <f t="shared" si="330"/>
        <v>-2.8580238656383203</v>
      </c>
      <c r="AQ572" s="68">
        <f t="shared" si="330"/>
        <v>-2.8580238656383203</v>
      </c>
      <c r="AR572" s="68">
        <f t="shared" si="330"/>
        <v>-2.8580238656383878</v>
      </c>
      <c r="AS572" s="68">
        <f t="shared" si="330"/>
        <v>-2.8580238655408925</v>
      </c>
      <c r="AT572" s="68">
        <f t="shared" si="330"/>
        <v>-2.8580240060140114</v>
      </c>
      <c r="AU572" s="68">
        <f t="shared" si="319"/>
        <v>-2.857821603932186</v>
      </c>
    </row>
    <row r="573" spans="1:47" ht="12.95" customHeight="1">
      <c r="A573" s="45" t="s">
        <v>1946</v>
      </c>
      <c r="B573" s="44"/>
      <c r="C573" s="45">
        <v>41650.307000000001</v>
      </c>
      <c r="D573" s="45"/>
      <c r="E573">
        <f t="shared" si="308"/>
        <v>13020.999014203428</v>
      </c>
      <c r="F573">
        <f t="shared" si="309"/>
        <v>13021</v>
      </c>
      <c r="G573">
        <f t="shared" si="329"/>
        <v>-1.3380000018514693E-3</v>
      </c>
      <c r="I573" s="10">
        <f t="shared" si="331"/>
        <v>-1.3380000018514693E-3</v>
      </c>
      <c r="P573">
        <f t="shared" si="310"/>
        <v>-1.2243957180636408E-2</v>
      </c>
      <c r="Q573" s="2">
        <f t="shared" si="320"/>
        <v>26631.807000000001</v>
      </c>
      <c r="S573" s="21">
        <f t="shared" si="332"/>
        <v>0.1</v>
      </c>
      <c r="Z573">
        <f t="shared" si="311"/>
        <v>13021</v>
      </c>
      <c r="AA573" s="68">
        <f t="shared" si="312"/>
        <v>9.8951013753632057E-3</v>
      </c>
      <c r="AB573" s="68">
        <f t="shared" si="324"/>
        <v>-2.3477058557851083E-2</v>
      </c>
      <c r="AC573" s="68">
        <f t="shared" si="325"/>
        <v>-1.1233101377214675E-2</v>
      </c>
      <c r="AD573" s="68"/>
      <c r="AE573" s="68">
        <f t="shared" si="326"/>
        <v>1.2618256655078223E-5</v>
      </c>
      <c r="AF573">
        <f t="shared" si="327"/>
        <v>1.0905957178784939E-2</v>
      </c>
      <c r="AG573" s="92"/>
      <c r="AH573">
        <f t="shared" si="313"/>
        <v>2.2139058555999614E-2</v>
      </c>
      <c r="AI573">
        <f t="shared" si="314"/>
        <v>0.99930590866314339</v>
      </c>
      <c r="AJ573">
        <f t="shared" si="315"/>
        <v>0.9936928743877107</v>
      </c>
      <c r="AK573">
        <f t="shared" si="316"/>
        <v>-2.0212137085224503E-4</v>
      </c>
      <c r="AL573">
        <f t="shared" si="317"/>
        <v>-2.8582260572046083</v>
      </c>
      <c r="AM573">
        <f t="shared" si="318"/>
        <v>-7.0107038368378687</v>
      </c>
      <c r="AN573" s="68">
        <f t="shared" si="330"/>
        <v>-2.8580238656383203</v>
      </c>
      <c r="AO573" s="68">
        <f t="shared" si="330"/>
        <v>-2.8580238656383203</v>
      </c>
      <c r="AP573" s="68">
        <f t="shared" si="330"/>
        <v>-2.8580238656383203</v>
      </c>
      <c r="AQ573" s="68">
        <f t="shared" si="330"/>
        <v>-2.8580238656383203</v>
      </c>
      <c r="AR573" s="68">
        <f t="shared" si="330"/>
        <v>-2.8580238656383878</v>
      </c>
      <c r="AS573" s="68">
        <f t="shared" si="330"/>
        <v>-2.8580238655408925</v>
      </c>
      <c r="AT573" s="68">
        <f t="shared" si="330"/>
        <v>-2.8580240060140114</v>
      </c>
      <c r="AU573" s="68">
        <f t="shared" si="319"/>
        <v>-2.857821603932186</v>
      </c>
    </row>
    <row r="574" spans="1:47" ht="12.95" customHeight="1">
      <c r="A574" s="45" t="s">
        <v>1947</v>
      </c>
      <c r="B574" s="44"/>
      <c r="C574" s="45">
        <v>41666.6</v>
      </c>
      <c r="D574" s="45"/>
      <c r="E574">
        <f t="shared" si="308"/>
        <v>13033.003187261562</v>
      </c>
      <c r="F574">
        <f t="shared" si="309"/>
        <v>13033</v>
      </c>
      <c r="G574">
        <f t="shared" si="329"/>
        <v>4.3260000020381995E-3</v>
      </c>
      <c r="I574" s="10">
        <f t="shared" si="331"/>
        <v>4.3260000020381995E-3</v>
      </c>
      <c r="P574">
        <f t="shared" si="310"/>
        <v>-1.2137307375831713E-2</v>
      </c>
      <c r="Q574" s="2">
        <f t="shared" si="320"/>
        <v>26648.1</v>
      </c>
      <c r="S574" s="21">
        <f t="shared" si="332"/>
        <v>0.1</v>
      </c>
      <c r="Z574">
        <f t="shared" si="311"/>
        <v>13033</v>
      </c>
      <c r="AA574" s="68">
        <f t="shared" si="312"/>
        <v>9.9819331949307401E-3</v>
      </c>
      <c r="AB574" s="68">
        <f t="shared" si="324"/>
        <v>-1.7793240568724254E-2</v>
      </c>
      <c r="AC574" s="68">
        <f t="shared" si="325"/>
        <v>-5.6559331928925406E-3</v>
      </c>
      <c r="AD574" s="68"/>
      <c r="AE574" s="68">
        <f t="shared" si="326"/>
        <v>3.1989580282463612E-6</v>
      </c>
      <c r="AF574">
        <f t="shared" si="327"/>
        <v>1.6463307377869912E-2</v>
      </c>
      <c r="AG574" s="92"/>
      <c r="AH574">
        <f t="shared" si="313"/>
        <v>2.2119240570762453E-2</v>
      </c>
      <c r="AI574">
        <f t="shared" si="314"/>
        <v>0.99930747589837965</v>
      </c>
      <c r="AJ574">
        <f t="shared" si="315"/>
        <v>0.99280555520978897</v>
      </c>
      <c r="AK574">
        <f t="shared" si="316"/>
        <v>-2.0742758044540221E-4</v>
      </c>
      <c r="AL574">
        <f t="shared" si="317"/>
        <v>-2.8505726249047156</v>
      </c>
      <c r="AM574">
        <f t="shared" si="318"/>
        <v>-6.8238072866936159</v>
      </c>
      <c r="AN574" s="68">
        <f t="shared" si="330"/>
        <v>-2.8503651254487168</v>
      </c>
      <c r="AO574" s="68">
        <f t="shared" si="330"/>
        <v>-2.8503651254487168</v>
      </c>
      <c r="AP574" s="68">
        <f t="shared" si="330"/>
        <v>-2.8503651254487168</v>
      </c>
      <c r="AQ574" s="68">
        <f t="shared" si="330"/>
        <v>-2.8503651254487168</v>
      </c>
      <c r="AR574" s="68">
        <f t="shared" si="330"/>
        <v>-2.8503651254487856</v>
      </c>
      <c r="AS574" s="68">
        <f t="shared" si="330"/>
        <v>-2.8503651253491831</v>
      </c>
      <c r="AT574" s="68">
        <f t="shared" si="330"/>
        <v>-2.8503652691834174</v>
      </c>
      <c r="AU574" s="68">
        <f t="shared" si="319"/>
        <v>-2.8501575541743636</v>
      </c>
    </row>
    <row r="575" spans="1:47" ht="12.95" customHeight="1">
      <c r="A575" s="45" t="s">
        <v>1948</v>
      </c>
      <c r="B575" s="44"/>
      <c r="C575" s="45">
        <v>41673.381000000001</v>
      </c>
      <c r="D575" s="45"/>
      <c r="E575">
        <f t="shared" si="308"/>
        <v>13037.999216078062</v>
      </c>
      <c r="F575">
        <f t="shared" si="309"/>
        <v>13038</v>
      </c>
      <c r="G575">
        <f t="shared" si="329"/>
        <v>-1.0640000036801212E-3</v>
      </c>
      <c r="I575" s="10">
        <f t="shared" si="331"/>
        <v>-1.0640000036801212E-3</v>
      </c>
      <c r="P575">
        <f t="shared" si="310"/>
        <v>-1.2092808761984583E-2</v>
      </c>
      <c r="Q575" s="2">
        <f t="shared" si="320"/>
        <v>26654.881000000001</v>
      </c>
      <c r="S575" s="21">
        <f t="shared" si="332"/>
        <v>0.1</v>
      </c>
      <c r="Z575">
        <f t="shared" si="311"/>
        <v>13038</v>
      </c>
      <c r="AA575" s="68">
        <f t="shared" si="312"/>
        <v>1.001779131476362E-2</v>
      </c>
      <c r="AB575" s="68">
        <f t="shared" si="324"/>
        <v>-2.3174600080428324E-2</v>
      </c>
      <c r="AC575" s="68">
        <f t="shared" si="325"/>
        <v>-1.1081791318443741E-2</v>
      </c>
      <c r="AD575" s="68"/>
      <c r="AE575" s="68">
        <f t="shared" si="326"/>
        <v>1.2280609882553508E-5</v>
      </c>
      <c r="AF575">
        <f t="shared" si="327"/>
        <v>1.1028808758304462E-2</v>
      </c>
      <c r="AG575" s="92"/>
      <c r="AH575">
        <f t="shared" si="313"/>
        <v>2.2110600076748203E-2</v>
      </c>
      <c r="AI575">
        <f t="shared" si="314"/>
        <v>0.99930814089204667</v>
      </c>
      <c r="AJ575">
        <f t="shared" si="315"/>
        <v>0.99241867159871033</v>
      </c>
      <c r="AK575">
        <f t="shared" si="316"/>
        <v>-2.0963493791985262E-4</v>
      </c>
      <c r="AL575">
        <f t="shared" si="317"/>
        <v>-2.8473836876385388</v>
      </c>
      <c r="AM575">
        <f t="shared" si="318"/>
        <v>-6.7487836487367572</v>
      </c>
      <c r="AN575" s="68">
        <f t="shared" si="330"/>
        <v>-2.8471739801299631</v>
      </c>
      <c r="AO575" s="68">
        <f t="shared" si="330"/>
        <v>-2.8471739801299631</v>
      </c>
      <c r="AP575" s="68">
        <f t="shared" si="330"/>
        <v>-2.8471739801299631</v>
      </c>
      <c r="AQ575" s="68">
        <f t="shared" si="330"/>
        <v>-2.8471739801299631</v>
      </c>
      <c r="AR575" s="68">
        <f t="shared" si="330"/>
        <v>-2.8471739801300329</v>
      </c>
      <c r="AS575" s="68">
        <f t="shared" si="330"/>
        <v>-2.8471739800295639</v>
      </c>
      <c r="AT575" s="68">
        <f t="shared" si="330"/>
        <v>-2.8471741252543392</v>
      </c>
      <c r="AU575" s="68">
        <f t="shared" si="319"/>
        <v>-2.8469642001086042</v>
      </c>
    </row>
    <row r="576" spans="1:47" ht="12.95" customHeight="1">
      <c r="A576" s="45" t="s">
        <v>1949</v>
      </c>
      <c r="B576" s="44"/>
      <c r="C576" s="45">
        <v>41708.667999999998</v>
      </c>
      <c r="D576" s="45"/>
      <c r="E576">
        <f t="shared" si="308"/>
        <v>13063.99757455731</v>
      </c>
      <c r="F576">
        <f t="shared" si="309"/>
        <v>13064</v>
      </c>
      <c r="G576">
        <f t="shared" si="329"/>
        <v>-3.2920000012381934E-3</v>
      </c>
      <c r="I576" s="10">
        <f t="shared" si="331"/>
        <v>-3.2920000012381934E-3</v>
      </c>
      <c r="P576">
        <f t="shared" si="310"/>
        <v>-1.186083569569861E-2</v>
      </c>
      <c r="Q576" s="2">
        <f t="shared" si="320"/>
        <v>26690.167999999998</v>
      </c>
      <c r="S576" s="21">
        <f t="shared" si="332"/>
        <v>0.1</v>
      </c>
      <c r="Z576">
        <f t="shared" si="311"/>
        <v>13064</v>
      </c>
      <c r="AA576" s="68">
        <f t="shared" si="312"/>
        <v>1.020120618584695E-2</v>
      </c>
      <c r="AB576" s="68">
        <f t="shared" si="324"/>
        <v>-2.5354041882783753E-2</v>
      </c>
      <c r="AC576" s="68">
        <f t="shared" si="325"/>
        <v>-1.3493206187085143E-2</v>
      </c>
      <c r="AD576" s="68"/>
      <c r="AE576" s="68">
        <f t="shared" si="326"/>
        <v>1.8206661320719277E-5</v>
      </c>
      <c r="AF576">
        <f t="shared" si="327"/>
        <v>8.5688356944604166E-3</v>
      </c>
      <c r="AG576" s="92"/>
      <c r="AH576">
        <f t="shared" si="313"/>
        <v>2.206204188154556E-2</v>
      </c>
      <c r="AI576">
        <f t="shared" si="314"/>
        <v>0.99931171213501235</v>
      </c>
      <c r="AJ576">
        <f t="shared" si="315"/>
        <v>0.99024427354272049</v>
      </c>
      <c r="AK576">
        <f t="shared" si="316"/>
        <v>-2.2107837380726963E-4</v>
      </c>
      <c r="AL576">
        <f t="shared" si="317"/>
        <v>-2.830801144063805</v>
      </c>
      <c r="AM576">
        <f t="shared" si="318"/>
        <v>-6.3833000667089426</v>
      </c>
      <c r="AN576" s="68">
        <f t="shared" si="330"/>
        <v>-2.830579989553021</v>
      </c>
      <c r="AO576" s="68">
        <f t="shared" si="330"/>
        <v>-2.830579989553021</v>
      </c>
      <c r="AP576" s="68">
        <f t="shared" si="330"/>
        <v>-2.830579989553021</v>
      </c>
      <c r="AQ576" s="68">
        <f t="shared" si="330"/>
        <v>-2.830579989553021</v>
      </c>
      <c r="AR576" s="68">
        <f t="shared" si="330"/>
        <v>-2.830579989553093</v>
      </c>
      <c r="AS576" s="68">
        <f t="shared" si="330"/>
        <v>-2.8305799894482337</v>
      </c>
      <c r="AT576" s="68">
        <f t="shared" si="330"/>
        <v>-2.8305801418071135</v>
      </c>
      <c r="AU576" s="68">
        <f t="shared" si="319"/>
        <v>-2.8303587589666552</v>
      </c>
    </row>
    <row r="577" spans="1:50" ht="12.95" customHeight="1">
      <c r="A577" s="45" t="s">
        <v>1950</v>
      </c>
      <c r="B577" s="44"/>
      <c r="C577" s="45">
        <v>41871.546999999999</v>
      </c>
      <c r="D577" s="45"/>
      <c r="E577">
        <f t="shared" si="308"/>
        <v>13184.001729932997</v>
      </c>
      <c r="F577">
        <f t="shared" si="309"/>
        <v>13184</v>
      </c>
      <c r="G577">
        <f t="shared" si="329"/>
        <v>2.3480000018025748E-3</v>
      </c>
      <c r="I577" s="10">
        <f t="shared" si="331"/>
        <v>2.3480000018025748E-3</v>
      </c>
      <c r="P577">
        <f t="shared" si="310"/>
        <v>-1.0777577368173585E-2</v>
      </c>
      <c r="Q577" s="2">
        <f t="shared" si="320"/>
        <v>26853.046999999999</v>
      </c>
      <c r="S577" s="21">
        <f t="shared" si="332"/>
        <v>0.1</v>
      </c>
      <c r="Z577">
        <f t="shared" si="311"/>
        <v>13184</v>
      </c>
      <c r="AA577" s="68">
        <f t="shared" si="312"/>
        <v>1.0981875941940816E-2</v>
      </c>
      <c r="AB577" s="68">
        <f t="shared" si="324"/>
        <v>-1.9411453308311826E-2</v>
      </c>
      <c r="AC577" s="68">
        <f t="shared" si="325"/>
        <v>-8.6338759401382408E-3</v>
      </c>
      <c r="AD577" s="68"/>
      <c r="AE577" s="68">
        <f t="shared" si="326"/>
        <v>7.4543813749697991E-6</v>
      </c>
      <c r="AF577">
        <f t="shared" si="327"/>
        <v>1.312557736997616E-2</v>
      </c>
      <c r="AG577" s="92"/>
      <c r="AH577">
        <f t="shared" si="313"/>
        <v>2.1759453310114401E-2</v>
      </c>
      <c r="AI577">
        <f t="shared" si="314"/>
        <v>0.99933063113735954</v>
      </c>
      <c r="AJ577">
        <f t="shared" si="315"/>
        <v>0.9766909833976134</v>
      </c>
      <c r="AK577">
        <f t="shared" si="316"/>
        <v>-2.7305889141729134E-4</v>
      </c>
      <c r="AL577">
        <f t="shared" si="317"/>
        <v>-2.7542646534525703</v>
      </c>
      <c r="AM577">
        <f t="shared" si="318"/>
        <v>-5.0988656282093876</v>
      </c>
      <c r="AN577" s="68">
        <f t="shared" si="330"/>
        <v>-2.7539915031079949</v>
      </c>
      <c r="AO577" s="68">
        <f t="shared" si="330"/>
        <v>-2.7539915031079949</v>
      </c>
      <c r="AP577" s="68">
        <f t="shared" si="330"/>
        <v>-2.7539915031079949</v>
      </c>
      <c r="AQ577" s="68">
        <f t="shared" si="330"/>
        <v>-2.7539915031079949</v>
      </c>
      <c r="AR577" s="68">
        <f t="shared" si="330"/>
        <v>-2.7539915031080766</v>
      </c>
      <c r="AS577" s="68">
        <f t="shared" si="330"/>
        <v>-2.7539915029856017</v>
      </c>
      <c r="AT577" s="68">
        <f t="shared" si="330"/>
        <v>-2.7539916859769047</v>
      </c>
      <c r="AU577" s="68">
        <f t="shared" si="319"/>
        <v>-2.753718261388431</v>
      </c>
    </row>
    <row r="578" spans="1:50" ht="12.95" customHeight="1">
      <c r="A578" s="45" t="s">
        <v>1951</v>
      </c>
      <c r="B578" s="44"/>
      <c r="C578" s="45">
        <v>41901.406999999999</v>
      </c>
      <c r="D578" s="45"/>
      <c r="E578">
        <f t="shared" si="308"/>
        <v>13206.001644467824</v>
      </c>
      <c r="F578">
        <f t="shared" si="309"/>
        <v>13206</v>
      </c>
      <c r="G578">
        <f t="shared" si="329"/>
        <v>2.2319999989122152E-3</v>
      </c>
      <c r="I578" s="10">
        <f t="shared" si="331"/>
        <v>2.2319999989122152E-3</v>
      </c>
      <c r="P578">
        <f t="shared" si="310"/>
        <v>-1.05767309053314E-2</v>
      </c>
      <c r="Q578" s="2">
        <f t="shared" si="320"/>
        <v>26882.906999999999</v>
      </c>
      <c r="S578" s="21">
        <f t="shared" si="332"/>
        <v>0.1</v>
      </c>
      <c r="Z578">
        <f t="shared" si="311"/>
        <v>13206</v>
      </c>
      <c r="AA578" s="68">
        <f t="shared" si="312"/>
        <v>1.1113344228121731E-2</v>
      </c>
      <c r="AB578" s="68">
        <f t="shared" si="324"/>
        <v>-1.9458075134540915E-2</v>
      </c>
      <c r="AC578" s="68">
        <f t="shared" si="325"/>
        <v>-8.8813442292095153E-3</v>
      </c>
      <c r="AD578" s="68"/>
      <c r="AE578" s="68">
        <f t="shared" si="326"/>
        <v>7.887827531771316E-6</v>
      </c>
      <c r="AF578">
        <f t="shared" si="327"/>
        <v>1.2808730904243615E-2</v>
      </c>
      <c r="AG578" s="92"/>
      <c r="AH578">
        <f t="shared" si="313"/>
        <v>2.169007513345313E-2</v>
      </c>
      <c r="AI578">
        <f t="shared" si="314"/>
        <v>0.9993345284767321</v>
      </c>
      <c r="AJ578">
        <f t="shared" si="315"/>
        <v>0.97358295354667279</v>
      </c>
      <c r="AK578">
        <f t="shared" si="316"/>
        <v>-2.8242429812976928E-4</v>
      </c>
      <c r="AL578">
        <f t="shared" si="317"/>
        <v>-2.7402326341309715</v>
      </c>
      <c r="AM578">
        <f t="shared" si="318"/>
        <v>-4.9159837370441313</v>
      </c>
      <c r="AN578" s="68">
        <f t="shared" si="330"/>
        <v>-2.7399501157938539</v>
      </c>
      <c r="AO578" s="68">
        <f t="shared" si="330"/>
        <v>-2.7399501157938539</v>
      </c>
      <c r="AP578" s="68">
        <f t="shared" si="330"/>
        <v>-2.7399501157938539</v>
      </c>
      <c r="AQ578" s="68">
        <f t="shared" si="330"/>
        <v>-2.7399501157938535</v>
      </c>
      <c r="AR578" s="68">
        <f t="shared" si="330"/>
        <v>-2.739950115793937</v>
      </c>
      <c r="AS578" s="68">
        <f t="shared" si="330"/>
        <v>-2.7399501156687358</v>
      </c>
      <c r="AT578" s="68">
        <f t="shared" si="330"/>
        <v>-2.7399503038304425</v>
      </c>
      <c r="AU578" s="68">
        <f t="shared" si="319"/>
        <v>-2.7396675034990894</v>
      </c>
    </row>
    <row r="579" spans="1:50" ht="12.95" customHeight="1">
      <c r="A579" s="45" t="s">
        <v>1951</v>
      </c>
      <c r="B579" s="44"/>
      <c r="C579" s="45">
        <v>41902.760999999999</v>
      </c>
      <c r="D579" s="45"/>
      <c r="E579">
        <f t="shared" si="308"/>
        <v>13206.999229339897</v>
      </c>
      <c r="F579">
        <f t="shared" si="309"/>
        <v>13207</v>
      </c>
      <c r="G579">
        <f t="shared" si="329"/>
        <v>-1.0460000048624352E-3</v>
      </c>
      <c r="I579" s="10">
        <f t="shared" si="331"/>
        <v>-1.0460000048624352E-3</v>
      </c>
      <c r="P579">
        <f t="shared" si="310"/>
        <v>-1.056758496196139E-2</v>
      </c>
      <c r="Q579" s="2">
        <f t="shared" si="320"/>
        <v>26884.260999999999</v>
      </c>
      <c r="S579" s="21">
        <f t="shared" si="332"/>
        <v>0.1</v>
      </c>
      <c r="Z579">
        <f t="shared" si="311"/>
        <v>13207</v>
      </c>
      <c r="AA579" s="68">
        <f t="shared" si="312"/>
        <v>1.1119234896990123E-2</v>
      </c>
      <c r="AB579" s="68">
        <f t="shared" si="324"/>
        <v>-2.2732819863813949E-2</v>
      </c>
      <c r="AC579" s="68">
        <f t="shared" si="325"/>
        <v>-1.2165234901852558E-2</v>
      </c>
      <c r="AD579" s="68"/>
      <c r="AE579" s="68">
        <f t="shared" si="326"/>
        <v>1.4799294021725165E-5</v>
      </c>
      <c r="AF579">
        <f t="shared" si="327"/>
        <v>9.5215849570989552E-3</v>
      </c>
      <c r="AG579" s="92"/>
      <c r="AH579">
        <f t="shared" si="313"/>
        <v>2.1686819858951514E-2</v>
      </c>
      <c r="AI579">
        <f t="shared" si="314"/>
        <v>0.99933470874842156</v>
      </c>
      <c r="AJ579">
        <f t="shared" si="315"/>
        <v>0.97343711940264532</v>
      </c>
      <c r="AK579">
        <f t="shared" si="316"/>
        <v>-2.8284869281622359E-4</v>
      </c>
      <c r="AL579">
        <f t="shared" si="317"/>
        <v>-2.7395948124544285</v>
      </c>
      <c r="AM579">
        <f t="shared" si="318"/>
        <v>-4.9079703039833795</v>
      </c>
      <c r="AN579" s="68">
        <f t="shared" si="330"/>
        <v>-2.7393118696068308</v>
      </c>
      <c r="AO579" s="68">
        <f t="shared" si="330"/>
        <v>-2.7393118696068308</v>
      </c>
      <c r="AP579" s="68">
        <f t="shared" si="330"/>
        <v>-2.7393118696068308</v>
      </c>
      <c r="AQ579" s="68">
        <f t="shared" si="330"/>
        <v>-2.7393118696068308</v>
      </c>
      <c r="AR579" s="68">
        <f t="shared" si="330"/>
        <v>-2.7393118696069139</v>
      </c>
      <c r="AS579" s="68">
        <f t="shared" si="330"/>
        <v>-2.7393118694815928</v>
      </c>
      <c r="AT579" s="68">
        <f t="shared" si="330"/>
        <v>-2.7393120578748196</v>
      </c>
      <c r="AU579" s="68">
        <f t="shared" si="319"/>
        <v>-2.7390288326859378</v>
      </c>
    </row>
    <row r="580" spans="1:50" ht="12.95" customHeight="1">
      <c r="A580" s="45" t="s">
        <v>1951</v>
      </c>
      <c r="B580" s="44"/>
      <c r="C580" s="45">
        <v>41909.546000000002</v>
      </c>
      <c r="D580" s="45"/>
      <c r="E580">
        <f t="shared" si="308"/>
        <v>13211.998205231353</v>
      </c>
      <c r="F580">
        <f t="shared" si="309"/>
        <v>13212</v>
      </c>
      <c r="G580">
        <f t="shared" si="329"/>
        <v>-2.4359999952139333E-3</v>
      </c>
      <c r="I580" s="10">
        <f t="shared" si="331"/>
        <v>-2.4359999952139333E-3</v>
      </c>
      <c r="P580">
        <f t="shared" si="310"/>
        <v>-1.0521833646813056E-2</v>
      </c>
      <c r="Q580" s="2">
        <f t="shared" si="320"/>
        <v>26891.046000000002</v>
      </c>
      <c r="S580" s="21">
        <f t="shared" si="332"/>
        <v>0.1</v>
      </c>
      <c r="Z580">
        <f t="shared" si="311"/>
        <v>13212</v>
      </c>
      <c r="AA580" s="68">
        <f t="shared" si="312"/>
        <v>1.1148577342760667E-2</v>
      </c>
      <c r="AB580" s="68">
        <f t="shared" si="324"/>
        <v>-2.4106410984787656E-2</v>
      </c>
      <c r="AC580" s="68">
        <f t="shared" si="325"/>
        <v>-1.35845773379746E-2</v>
      </c>
      <c r="AD580" s="68"/>
      <c r="AE580" s="68">
        <f t="shared" si="326"/>
        <v>1.8454074145141307E-5</v>
      </c>
      <c r="AF580">
        <f t="shared" si="327"/>
        <v>8.0858336515991225E-3</v>
      </c>
      <c r="AG580" s="92"/>
      <c r="AH580">
        <f t="shared" si="313"/>
        <v>2.1670410989573723E-2</v>
      </c>
      <c r="AI580">
        <f t="shared" si="314"/>
        <v>0.99933561416615657</v>
      </c>
      <c r="AJ580">
        <f t="shared" si="315"/>
        <v>0.97270200891759728</v>
      </c>
      <c r="AK580">
        <f t="shared" si="316"/>
        <v>-2.8496893908408407E-4</v>
      </c>
      <c r="AL580">
        <f t="shared" si="317"/>
        <v>-2.7364057006104772</v>
      </c>
      <c r="AM580">
        <f t="shared" si="318"/>
        <v>-4.868276421937602</v>
      </c>
      <c r="AN580" s="68">
        <f t="shared" si="330"/>
        <v>-2.7361206369399458</v>
      </c>
      <c r="AO580" s="68">
        <f t="shared" si="330"/>
        <v>-2.7361206369399458</v>
      </c>
      <c r="AP580" s="68">
        <f t="shared" si="330"/>
        <v>-2.7361206369399458</v>
      </c>
      <c r="AQ580" s="68">
        <f t="shared" si="330"/>
        <v>-2.7361206369399458</v>
      </c>
      <c r="AR580" s="68">
        <f t="shared" si="330"/>
        <v>-2.7361206369400293</v>
      </c>
      <c r="AS580" s="68">
        <f t="shared" si="330"/>
        <v>-2.7361206368141131</v>
      </c>
      <c r="AT580" s="68">
        <f t="shared" si="330"/>
        <v>-2.7361208263603252</v>
      </c>
      <c r="AU580" s="68">
        <f t="shared" si="319"/>
        <v>-2.7358354786201784</v>
      </c>
    </row>
    <row r="581" spans="1:50" ht="12.95" customHeight="1">
      <c r="A581" s="45" t="s">
        <v>1951</v>
      </c>
      <c r="B581" s="44"/>
      <c r="C581" s="45">
        <v>41954.34</v>
      </c>
      <c r="D581" s="45"/>
      <c r="E581">
        <f t="shared" si="308"/>
        <v>13245.001024108544</v>
      </c>
      <c r="F581">
        <f t="shared" si="309"/>
        <v>13245</v>
      </c>
      <c r="G581">
        <f t="shared" si="329"/>
        <v>1.3899999976274557E-3</v>
      </c>
      <c r="I581" s="10">
        <f t="shared" si="331"/>
        <v>1.3899999976274557E-3</v>
      </c>
      <c r="P581">
        <f t="shared" si="310"/>
        <v>-1.02189721579653E-2</v>
      </c>
      <c r="Q581" s="2">
        <f t="shared" si="320"/>
        <v>26935.839999999997</v>
      </c>
      <c r="S581" s="21">
        <f t="shared" si="332"/>
        <v>0.1</v>
      </c>
      <c r="Z581">
        <f t="shared" si="311"/>
        <v>13245</v>
      </c>
      <c r="AA581" s="68">
        <f t="shared" si="312"/>
        <v>1.1337613008743266E-2</v>
      </c>
      <c r="AB581" s="68">
        <f t="shared" si="324"/>
        <v>-2.0166585169081111E-2</v>
      </c>
      <c r="AC581" s="68">
        <f t="shared" si="325"/>
        <v>-9.9476130111158106E-3</v>
      </c>
      <c r="AD581" s="68"/>
      <c r="AE581" s="68">
        <f t="shared" si="326"/>
        <v>9.8955004618920572E-6</v>
      </c>
      <c r="AF581">
        <f t="shared" si="327"/>
        <v>1.1608972155592756E-2</v>
      </c>
      <c r="AG581" s="92"/>
      <c r="AH581">
        <f t="shared" si="313"/>
        <v>2.1556585166708567E-2</v>
      </c>
      <c r="AI581">
        <f t="shared" si="314"/>
        <v>0.99934175899701339</v>
      </c>
      <c r="AJ581">
        <f t="shared" si="315"/>
        <v>0.96760249135109089</v>
      </c>
      <c r="AK581">
        <f t="shared" si="316"/>
        <v>-2.9888896674480669E-4</v>
      </c>
      <c r="AL581">
        <f t="shared" si="317"/>
        <v>-2.7153574149517863</v>
      </c>
      <c r="AM581">
        <f t="shared" si="318"/>
        <v>-4.6209893637525994</v>
      </c>
      <c r="AN581" s="68">
        <f t="shared" ref="AN581:AT590" si="333">$AU581+$AB$7*SIN(AO581)</f>
        <v>-2.7150584275453191</v>
      </c>
      <c r="AO581" s="68">
        <f t="shared" si="333"/>
        <v>-2.7150584275453191</v>
      </c>
      <c r="AP581" s="68">
        <f t="shared" si="333"/>
        <v>-2.7150584275453191</v>
      </c>
      <c r="AQ581" s="68">
        <f t="shared" si="333"/>
        <v>-2.7150584275453191</v>
      </c>
      <c r="AR581" s="68">
        <f t="shared" si="333"/>
        <v>-2.7150584275454044</v>
      </c>
      <c r="AS581" s="68">
        <f t="shared" si="333"/>
        <v>-2.7150584274157752</v>
      </c>
      <c r="AT581" s="68">
        <f t="shared" si="333"/>
        <v>-2.7150586243757133</v>
      </c>
      <c r="AU581" s="68">
        <f t="shared" si="319"/>
        <v>-2.7147593417861664</v>
      </c>
      <c r="AV581" s="68"/>
      <c r="AX581" s="68"/>
    </row>
    <row r="582" spans="1:50" ht="12.95" customHeight="1">
      <c r="A582" s="45" t="s">
        <v>1952</v>
      </c>
      <c r="B582" s="44"/>
      <c r="C582" s="45">
        <v>41958.428999999996</v>
      </c>
      <c r="D582" s="45"/>
      <c r="E582">
        <f t="shared" si="308"/>
        <v>13248.01367148071</v>
      </c>
      <c r="F582">
        <f t="shared" si="309"/>
        <v>13248</v>
      </c>
      <c r="G582">
        <f t="shared" si="329"/>
        <v>1.8555999995442107E-2</v>
      </c>
      <c r="I582" s="10">
        <f t="shared" si="331"/>
        <v>1.8555999995442107E-2</v>
      </c>
      <c r="P582">
        <f t="shared" si="310"/>
        <v>-1.0191361541468907E-2</v>
      </c>
      <c r="Q582" s="2">
        <f t="shared" si="320"/>
        <v>26939.928999999996</v>
      </c>
      <c r="S582" s="21">
        <f t="shared" si="332"/>
        <v>0.1</v>
      </c>
      <c r="Z582">
        <f t="shared" si="311"/>
        <v>13248</v>
      </c>
      <c r="AA582" s="68">
        <f t="shared" si="312"/>
        <v>1.1354400820377527E-2</v>
      </c>
      <c r="AB582" s="68">
        <f t="shared" si="324"/>
        <v>-2.989762366404327E-3</v>
      </c>
      <c r="AC582" s="68">
        <f t="shared" si="325"/>
        <v>7.2015991750645804E-3</v>
      </c>
      <c r="AD582" s="68"/>
      <c r="AE582" s="68">
        <f t="shared" si="326"/>
        <v>5.1863030678290843E-6</v>
      </c>
      <c r="AF582">
        <f t="shared" si="327"/>
        <v>2.8747361536911015E-2</v>
      </c>
      <c r="AG582" s="92"/>
      <c r="AH582">
        <f t="shared" si="313"/>
        <v>2.1545762361846434E-2</v>
      </c>
      <c r="AI582">
        <f t="shared" si="314"/>
        <v>0.99934233212381096</v>
      </c>
      <c r="AJ582">
        <f t="shared" si="315"/>
        <v>0.96711760417005332</v>
      </c>
      <c r="AK582">
        <f t="shared" si="316"/>
        <v>-3.001479586529152E-4</v>
      </c>
      <c r="AL582">
        <f t="shared" si="317"/>
        <v>-2.7134439214813999</v>
      </c>
      <c r="AM582">
        <f t="shared" si="318"/>
        <v>-4.5996968150955579</v>
      </c>
      <c r="AN582" s="68">
        <f t="shared" si="333"/>
        <v>-2.7131436747544595</v>
      </c>
      <c r="AO582" s="68">
        <f t="shared" si="333"/>
        <v>-2.7131436747544595</v>
      </c>
      <c r="AP582" s="68">
        <f t="shared" si="333"/>
        <v>-2.7131436747544595</v>
      </c>
      <c r="AQ582" s="68">
        <f t="shared" si="333"/>
        <v>-2.7131436747544595</v>
      </c>
      <c r="AR582" s="68">
        <f t="shared" si="333"/>
        <v>-2.7131436747545448</v>
      </c>
      <c r="AS582" s="68">
        <f t="shared" si="333"/>
        <v>-2.7131436746245963</v>
      </c>
      <c r="AT582" s="68">
        <f t="shared" si="333"/>
        <v>-2.7131438722413606</v>
      </c>
      <c r="AU582" s="68">
        <f t="shared" si="319"/>
        <v>-2.7128433293467111</v>
      </c>
      <c r="AV582" s="68"/>
    </row>
    <row r="583" spans="1:50" ht="12.95" customHeight="1">
      <c r="A583" s="45" t="s">
        <v>1953</v>
      </c>
      <c r="B583" s="44"/>
      <c r="C583" s="45">
        <v>41985.567999999999</v>
      </c>
      <c r="D583" s="45"/>
      <c r="E583">
        <f t="shared" si="308"/>
        <v>13268.008838277787</v>
      </c>
      <c r="F583">
        <f t="shared" si="309"/>
        <v>13268</v>
      </c>
      <c r="G583">
        <f t="shared" si="329"/>
        <v>1.1996000001090579E-2</v>
      </c>
      <c r="I583" s="10">
        <f t="shared" si="331"/>
        <v>1.1996000001090579E-2</v>
      </c>
      <c r="P583">
        <f t="shared" si="310"/>
        <v>-1.0006959590919101E-2</v>
      </c>
      <c r="Q583" s="2">
        <f t="shared" si="320"/>
        <v>26967.067999999999</v>
      </c>
      <c r="S583" s="21">
        <f t="shared" si="332"/>
        <v>0.1</v>
      </c>
      <c r="Z583">
        <f t="shared" si="311"/>
        <v>13268</v>
      </c>
      <c r="AA583" s="68">
        <f t="shared" si="312"/>
        <v>1.1464633812349627E-2</v>
      </c>
      <c r="AB583" s="68">
        <f t="shared" si="324"/>
        <v>-9.4755934021781493E-3</v>
      </c>
      <c r="AC583" s="68">
        <f t="shared" si="325"/>
        <v>5.3136618874095182E-4</v>
      </c>
      <c r="AD583" s="68"/>
      <c r="AE583" s="68">
        <f t="shared" si="326"/>
        <v>2.8235002653708485E-8</v>
      </c>
      <c r="AF583">
        <f t="shared" si="327"/>
        <v>2.200295959200968E-2</v>
      </c>
      <c r="AG583" s="92"/>
      <c r="AH583">
        <f t="shared" si="313"/>
        <v>2.1471593403268728E-2</v>
      </c>
      <c r="AI583">
        <f t="shared" si="314"/>
        <v>0.99934621442272931</v>
      </c>
      <c r="AJ583">
        <f t="shared" si="315"/>
        <v>0.96379460119148908</v>
      </c>
      <c r="AK583">
        <f t="shared" si="316"/>
        <v>-3.0851296797281615E-4</v>
      </c>
      <c r="AL583">
        <f t="shared" si="317"/>
        <v>-2.7006872416937622</v>
      </c>
      <c r="AM583">
        <f t="shared" si="318"/>
        <v>-4.4623968956668421</v>
      </c>
      <c r="AN583" s="68">
        <f t="shared" si="333"/>
        <v>-2.7003786278042612</v>
      </c>
      <c r="AO583" s="68">
        <f t="shared" si="333"/>
        <v>-2.7003786278042612</v>
      </c>
      <c r="AP583" s="68">
        <f t="shared" si="333"/>
        <v>-2.7003786278042612</v>
      </c>
      <c r="AQ583" s="68">
        <f t="shared" si="333"/>
        <v>-2.7003786278042612</v>
      </c>
      <c r="AR583" s="68">
        <f t="shared" si="333"/>
        <v>-2.7003786278043478</v>
      </c>
      <c r="AS583" s="68">
        <f t="shared" si="333"/>
        <v>-2.7003786276723538</v>
      </c>
      <c r="AT583" s="68">
        <f t="shared" si="333"/>
        <v>-2.7003788295933764</v>
      </c>
      <c r="AU583" s="68">
        <f t="shared" si="319"/>
        <v>-2.7000699130836736</v>
      </c>
    </row>
    <row r="584" spans="1:50" ht="12.95" customHeight="1">
      <c r="A584" s="45" t="s">
        <v>1952</v>
      </c>
      <c r="B584" s="44"/>
      <c r="C584" s="45">
        <v>41993.711000000003</v>
      </c>
      <c r="D584" s="45"/>
      <c r="E584">
        <f t="shared" si="308"/>
        <v>13274.008346116272</v>
      </c>
      <c r="F584">
        <f t="shared" si="309"/>
        <v>13274</v>
      </c>
      <c r="G584">
        <f t="shared" si="329"/>
        <v>1.132800000050338E-2</v>
      </c>
      <c r="I584" s="10">
        <f t="shared" si="331"/>
        <v>1.132800000050338E-2</v>
      </c>
      <c r="P584">
        <f t="shared" si="310"/>
        <v>-9.9515266946030023E-3</v>
      </c>
      <c r="Q584" s="2">
        <f t="shared" si="320"/>
        <v>26975.211000000003</v>
      </c>
      <c r="S584" s="21">
        <f t="shared" si="332"/>
        <v>0.1</v>
      </c>
      <c r="Z584">
        <f t="shared" si="311"/>
        <v>13274</v>
      </c>
      <c r="AA584" s="68">
        <f t="shared" si="312"/>
        <v>1.1497133156528637E-2</v>
      </c>
      <c r="AB584" s="68">
        <f t="shared" si="324"/>
        <v>-1.0120659850628259E-2</v>
      </c>
      <c r="AC584" s="68">
        <f t="shared" si="325"/>
        <v>-1.6913315602525708E-4</v>
      </c>
      <c r="AD584" s="68"/>
      <c r="AE584" s="68">
        <f t="shared" si="326"/>
        <v>2.8606024467063957E-9</v>
      </c>
      <c r="AF584">
        <f t="shared" si="327"/>
        <v>2.1279526695106382E-2</v>
      </c>
      <c r="AG584" s="92"/>
      <c r="AH584">
        <f t="shared" si="313"/>
        <v>2.1448659851131639E-2</v>
      </c>
      <c r="AI584">
        <f t="shared" si="314"/>
        <v>0.99934739989389787</v>
      </c>
      <c r="AJ584">
        <f t="shared" si="315"/>
        <v>0.96276708616793616</v>
      </c>
      <c r="AK584">
        <f t="shared" si="316"/>
        <v>-3.1101275531722516E-4</v>
      </c>
      <c r="AL584">
        <f t="shared" si="317"/>
        <v>-2.6968602182883292</v>
      </c>
      <c r="AM584">
        <f t="shared" si="318"/>
        <v>-4.4227184122507568</v>
      </c>
      <c r="AN584" s="68">
        <f t="shared" si="333"/>
        <v>-2.6965491039782563</v>
      </c>
      <c r="AO584" s="68">
        <f t="shared" si="333"/>
        <v>-2.6965491039782563</v>
      </c>
      <c r="AP584" s="68">
        <f t="shared" si="333"/>
        <v>-2.6965491039782563</v>
      </c>
      <c r="AQ584" s="68">
        <f t="shared" si="333"/>
        <v>-2.6965491039782559</v>
      </c>
      <c r="AR584" s="68">
        <f t="shared" si="333"/>
        <v>-2.6965491039783425</v>
      </c>
      <c r="AS584" s="68">
        <f t="shared" si="333"/>
        <v>-2.6965491038457627</v>
      </c>
      <c r="AT584" s="68">
        <f t="shared" si="333"/>
        <v>-2.6965493070325048</v>
      </c>
      <c r="AU584" s="68">
        <f t="shared" si="319"/>
        <v>-2.6962378882047622</v>
      </c>
    </row>
    <row r="585" spans="1:50" ht="12.95" customHeight="1">
      <c r="A585" s="45" t="s">
        <v>1953</v>
      </c>
      <c r="B585" s="44"/>
      <c r="C585" s="45">
        <v>42004.557999999997</v>
      </c>
      <c r="D585" s="45"/>
      <c r="E585">
        <f t="shared" si="308"/>
        <v>13282.000076623946</v>
      </c>
      <c r="F585">
        <f t="shared" si="309"/>
        <v>13282</v>
      </c>
      <c r="G585">
        <f t="shared" si="329"/>
        <v>1.0399999882793054E-4</v>
      </c>
      <c r="I585" s="10">
        <f t="shared" si="331"/>
        <v>1.0399999882793054E-4</v>
      </c>
      <c r="P585">
        <f t="shared" si="310"/>
        <v>-9.8775355325345648E-3</v>
      </c>
      <c r="Q585" s="2">
        <f t="shared" si="320"/>
        <v>26986.057999999997</v>
      </c>
      <c r="S585" s="21">
        <f t="shared" si="332"/>
        <v>0.1</v>
      </c>
      <c r="Z585">
        <f t="shared" si="311"/>
        <v>13282</v>
      </c>
      <c r="AA585" s="68">
        <f t="shared" si="312"/>
        <v>1.1540056964850443E-2</v>
      </c>
      <c r="AB585" s="68">
        <f t="shared" si="324"/>
        <v>-2.1313592498557077E-2</v>
      </c>
      <c r="AC585" s="68">
        <f t="shared" si="325"/>
        <v>-1.1436056966022512E-2</v>
      </c>
      <c r="AD585" s="68"/>
      <c r="AE585" s="68">
        <f t="shared" si="326"/>
        <v>1.3078339893011203E-5</v>
      </c>
      <c r="AF585">
        <f t="shared" si="327"/>
        <v>9.9815355313624954E-3</v>
      </c>
      <c r="AG585" s="92"/>
      <c r="AH585">
        <f t="shared" si="313"/>
        <v>2.1417592497385007E-2</v>
      </c>
      <c r="AI585">
        <f t="shared" si="314"/>
        <v>0.99934899539162525</v>
      </c>
      <c r="AJ585">
        <f t="shared" si="315"/>
        <v>0.96137513032394439</v>
      </c>
      <c r="AK585">
        <f t="shared" si="316"/>
        <v>-3.1433872228773022E-4</v>
      </c>
      <c r="AL585">
        <f t="shared" si="317"/>
        <v>-2.6917575062209922</v>
      </c>
      <c r="AM585">
        <f t="shared" si="318"/>
        <v>-4.3708466194032374</v>
      </c>
      <c r="AN585" s="68">
        <f t="shared" si="333"/>
        <v>-2.691443065108905</v>
      </c>
      <c r="AO585" s="68">
        <f t="shared" si="333"/>
        <v>-2.691443065108905</v>
      </c>
      <c r="AP585" s="68">
        <f t="shared" si="333"/>
        <v>-2.691443065108905</v>
      </c>
      <c r="AQ585" s="68">
        <f t="shared" si="333"/>
        <v>-2.691443065108905</v>
      </c>
      <c r="AR585" s="68">
        <f t="shared" si="333"/>
        <v>-2.691443065108992</v>
      </c>
      <c r="AS585" s="68">
        <f t="shared" si="333"/>
        <v>-2.6914430649756498</v>
      </c>
      <c r="AT585" s="68">
        <f t="shared" si="333"/>
        <v>-2.6914432698314505</v>
      </c>
      <c r="AU585" s="68">
        <f t="shared" si="319"/>
        <v>-2.6911285216995475</v>
      </c>
    </row>
    <row r="586" spans="1:50" ht="12.95" customHeight="1">
      <c r="A586" s="45" t="s">
        <v>1954</v>
      </c>
      <c r="B586" s="44"/>
      <c r="C586" s="45">
        <v>42266.51</v>
      </c>
      <c r="D586" s="45"/>
      <c r="E586">
        <f t="shared" si="308"/>
        <v>13474.998121239718</v>
      </c>
      <c r="F586">
        <f t="shared" si="309"/>
        <v>13475</v>
      </c>
      <c r="G586">
        <f t="shared" si="329"/>
        <v>-2.5499999974272214E-3</v>
      </c>
      <c r="I586" s="10">
        <f t="shared" si="331"/>
        <v>-2.5499999974272214E-3</v>
      </c>
      <c r="P586">
        <f t="shared" si="310"/>
        <v>-8.064569988106618E-3</v>
      </c>
      <c r="Q586" s="2">
        <f t="shared" si="320"/>
        <v>27248.010000000002</v>
      </c>
      <c r="S586" s="21">
        <f t="shared" si="332"/>
        <v>0.1</v>
      </c>
      <c r="Z586">
        <f t="shared" si="311"/>
        <v>13475</v>
      </c>
      <c r="AA586" s="68">
        <f t="shared" si="312"/>
        <v>1.2436380465400788E-2</v>
      </c>
      <c r="AB586" s="68">
        <f t="shared" si="324"/>
        <v>-2.3050950450934627E-2</v>
      </c>
      <c r="AC586" s="68">
        <f t="shared" si="325"/>
        <v>-1.4986380462828009E-2</v>
      </c>
      <c r="AD586" s="68"/>
      <c r="AE586" s="68">
        <f t="shared" si="326"/>
        <v>2.2459159937663305E-5</v>
      </c>
      <c r="AF586">
        <f t="shared" si="327"/>
        <v>5.5145699906793966E-3</v>
      </c>
      <c r="AG586" s="92"/>
      <c r="AH586">
        <f t="shared" si="313"/>
        <v>2.0500950453507406E-2</v>
      </c>
      <c r="AI586">
        <f t="shared" si="314"/>
        <v>0.99939252239258691</v>
      </c>
      <c r="AJ586">
        <f t="shared" si="315"/>
        <v>0.92030021363793268</v>
      </c>
      <c r="AK586">
        <f t="shared" si="316"/>
        <v>-3.9190150413879354E-4</v>
      </c>
      <c r="AL586">
        <f t="shared" si="317"/>
        <v>-2.5686492150012183</v>
      </c>
      <c r="AM586">
        <f t="shared" si="318"/>
        <v>-3.3947288455062425</v>
      </c>
      <c r="AN586" s="68">
        <f t="shared" si="333"/>
        <v>-2.5682571943790045</v>
      </c>
      <c r="AO586" s="68">
        <f t="shared" si="333"/>
        <v>-2.5682571943790045</v>
      </c>
      <c r="AP586" s="68">
        <f t="shared" si="333"/>
        <v>-2.5682571943790045</v>
      </c>
      <c r="AQ586" s="68">
        <f t="shared" si="333"/>
        <v>-2.5682571943790045</v>
      </c>
      <c r="AR586" s="68">
        <f t="shared" si="333"/>
        <v>-2.5682571943790924</v>
      </c>
      <c r="AS586" s="68">
        <f t="shared" si="333"/>
        <v>-2.568257194234385</v>
      </c>
      <c r="AT586" s="68">
        <f t="shared" si="333"/>
        <v>-2.5682574325046206</v>
      </c>
      <c r="AU586" s="68">
        <f t="shared" si="319"/>
        <v>-2.5678650547612358</v>
      </c>
    </row>
    <row r="587" spans="1:50" ht="12.95" customHeight="1">
      <c r="A587" s="45" t="s">
        <v>1954</v>
      </c>
      <c r="B587" s="44"/>
      <c r="C587" s="45">
        <v>42289.588000000003</v>
      </c>
      <c r="D587" s="45"/>
      <c r="E587">
        <f t="shared" si="308"/>
        <v>13492.001270189307</v>
      </c>
      <c r="F587">
        <f t="shared" si="309"/>
        <v>13492</v>
      </c>
      <c r="G587">
        <f t="shared" si="329"/>
        <v>1.724000001559034E-3</v>
      </c>
      <c r="I587" s="10">
        <f t="shared" si="331"/>
        <v>1.724000001559034E-3</v>
      </c>
      <c r="P587">
        <f t="shared" si="310"/>
        <v>-7.9023085250379543E-3</v>
      </c>
      <c r="Q587" s="2">
        <f t="shared" si="320"/>
        <v>27271.088000000003</v>
      </c>
      <c r="S587" s="21">
        <f t="shared" si="332"/>
        <v>0.1</v>
      </c>
      <c r="Z587">
        <f t="shared" si="311"/>
        <v>13492</v>
      </c>
      <c r="AA587" s="68">
        <f t="shared" si="312"/>
        <v>1.2502770990414219E-2</v>
      </c>
      <c r="AB587" s="68">
        <f t="shared" si="324"/>
        <v>-1.868107951389314E-2</v>
      </c>
      <c r="AC587" s="68">
        <f t="shared" si="325"/>
        <v>-1.0778770988855185E-2</v>
      </c>
      <c r="AD587" s="68"/>
      <c r="AE587" s="68">
        <f t="shared" si="326"/>
        <v>1.1618190403018619E-5</v>
      </c>
      <c r="AF587">
        <f t="shared" si="327"/>
        <v>9.6263085265969883E-3</v>
      </c>
      <c r="AG587" s="92"/>
      <c r="AH587">
        <f t="shared" si="313"/>
        <v>2.0405079515452174E-2</v>
      </c>
      <c r="AI587">
        <f t="shared" si="314"/>
        <v>0.99939680791437491</v>
      </c>
      <c r="AJ587">
        <f t="shared" si="315"/>
        <v>0.9160037658292951</v>
      </c>
      <c r="AK587">
        <f t="shared" si="316"/>
        <v>-3.9846598386037731E-4</v>
      </c>
      <c r="AL587">
        <f t="shared" si="317"/>
        <v>-2.5578049435566181</v>
      </c>
      <c r="AM587">
        <f t="shared" si="318"/>
        <v>-3.3280477446575008</v>
      </c>
      <c r="AN587" s="68">
        <f t="shared" si="333"/>
        <v>-2.5574063573139227</v>
      </c>
      <c r="AO587" s="68">
        <f t="shared" si="333"/>
        <v>-2.5574063573139227</v>
      </c>
      <c r="AP587" s="68">
        <f t="shared" si="333"/>
        <v>-2.5574063573139227</v>
      </c>
      <c r="AQ587" s="68">
        <f t="shared" si="333"/>
        <v>-2.5574063573139227</v>
      </c>
      <c r="AR587" s="68">
        <f t="shared" si="333"/>
        <v>-2.5574063573140102</v>
      </c>
      <c r="AS587" s="68">
        <f t="shared" si="333"/>
        <v>-2.5574063571689525</v>
      </c>
      <c r="AT587" s="68">
        <f t="shared" si="333"/>
        <v>-2.5574065977154135</v>
      </c>
      <c r="AU587" s="68">
        <f t="shared" si="319"/>
        <v>-2.557007650937654</v>
      </c>
    </row>
    <row r="588" spans="1:50" ht="12.95" customHeight="1">
      <c r="A588" s="95" t="s">
        <v>388</v>
      </c>
      <c r="B588" s="29" t="s">
        <v>2053</v>
      </c>
      <c r="C588" s="95">
        <v>42365.591</v>
      </c>
      <c r="D588" s="95" t="s">
        <v>2084</v>
      </c>
      <c r="E588" s="12">
        <f t="shared" si="308"/>
        <v>13547.997904629707</v>
      </c>
      <c r="F588">
        <f t="shared" si="309"/>
        <v>13548</v>
      </c>
      <c r="G588">
        <f t="shared" si="329"/>
        <v>-2.8440000023692846E-3</v>
      </c>
      <c r="I588" s="10">
        <f>G588</f>
        <v>-2.8440000023692846E-3</v>
      </c>
      <c r="O588">
        <f ca="1">+C$11+C$12*F588</f>
        <v>-1.1073222259754364E-2</v>
      </c>
      <c r="P588">
        <f t="shared" si="310"/>
        <v>-7.3648570479913356E-3</v>
      </c>
      <c r="Q588" s="2">
        <f t="shared" si="320"/>
        <v>27347.091</v>
      </c>
      <c r="S588" s="21">
        <f t="shared" si="332"/>
        <v>0.1</v>
      </c>
      <c r="Z588">
        <f t="shared" si="311"/>
        <v>13548</v>
      </c>
      <c r="AA588" s="68">
        <f t="shared" si="312"/>
        <v>1.2707480179024198E-2</v>
      </c>
      <c r="AB588" s="68">
        <f t="shared" si="324"/>
        <v>-2.2916337229384819E-2</v>
      </c>
      <c r="AC588" s="68">
        <f t="shared" si="325"/>
        <v>-1.5551480181393483E-2</v>
      </c>
      <c r="AD588" s="68"/>
      <c r="AE588" s="68">
        <f t="shared" si="326"/>
        <v>2.4184853583227427E-5</v>
      </c>
      <c r="AF588">
        <f t="shared" si="327"/>
        <v>4.5208570456220509E-3</v>
      </c>
      <c r="AG588" s="92"/>
      <c r="AH588">
        <f t="shared" si="313"/>
        <v>2.0072337227015534E-2</v>
      </c>
      <c r="AI588">
        <f t="shared" si="314"/>
        <v>0.99941142411360095</v>
      </c>
      <c r="AJ588">
        <f t="shared" si="315"/>
        <v>0.90109143043021322</v>
      </c>
      <c r="AK588">
        <f t="shared" si="316"/>
        <v>-4.1975499806931089E-4</v>
      </c>
      <c r="AL588">
        <f t="shared" si="317"/>
        <v>-2.5220819661046106</v>
      </c>
      <c r="AM588">
        <f t="shared" si="318"/>
        <v>-3.1244359822170322</v>
      </c>
      <c r="AN588" s="68">
        <f t="shared" si="333"/>
        <v>-2.5216620874926363</v>
      </c>
      <c r="AO588" s="68">
        <f t="shared" si="333"/>
        <v>-2.5216620874926363</v>
      </c>
      <c r="AP588" s="68">
        <f t="shared" si="333"/>
        <v>-2.5216620874926363</v>
      </c>
      <c r="AQ588" s="68">
        <f t="shared" si="333"/>
        <v>-2.5216620874926363</v>
      </c>
      <c r="AR588" s="68">
        <f t="shared" si="333"/>
        <v>-2.521662087492722</v>
      </c>
      <c r="AS588" s="68">
        <f t="shared" si="333"/>
        <v>-2.5216620873472477</v>
      </c>
      <c r="AT588" s="68">
        <f t="shared" si="333"/>
        <v>-2.5216623345846423</v>
      </c>
      <c r="AU588" s="68">
        <f t="shared" si="319"/>
        <v>-2.5212420854011492</v>
      </c>
    </row>
    <row r="589" spans="1:50" ht="12.95" customHeight="1">
      <c r="A589" s="95" t="s">
        <v>388</v>
      </c>
      <c r="B589" s="29" t="s">
        <v>2053</v>
      </c>
      <c r="C589" s="95">
        <v>42365.595999999998</v>
      </c>
      <c r="D589" s="95" t="s">
        <v>2084</v>
      </c>
      <c r="E589" s="12">
        <f t="shared" si="308"/>
        <v>13548.001588473398</v>
      </c>
      <c r="F589">
        <f t="shared" si="309"/>
        <v>13548</v>
      </c>
      <c r="G589">
        <f t="shared" si="329"/>
        <v>2.1559999950113706E-3</v>
      </c>
      <c r="I589" s="10">
        <f>G589</f>
        <v>2.1559999950113706E-3</v>
      </c>
      <c r="O589">
        <f ca="1">+C$11+C$12*F589</f>
        <v>-1.1073222259754364E-2</v>
      </c>
      <c r="P589">
        <f t="shared" si="310"/>
        <v>-7.3648570479913356E-3</v>
      </c>
      <c r="Q589" s="2">
        <f t="shared" si="320"/>
        <v>27347.095999999998</v>
      </c>
      <c r="S589" s="21">
        <f t="shared" si="332"/>
        <v>0.1</v>
      </c>
      <c r="Z589">
        <f t="shared" si="311"/>
        <v>13548</v>
      </c>
      <c r="AA589" s="68">
        <f t="shared" si="312"/>
        <v>1.2707480179024198E-2</v>
      </c>
      <c r="AB589" s="68">
        <f t="shared" si="324"/>
        <v>-1.7916337232004163E-2</v>
      </c>
      <c r="AC589" s="68">
        <f t="shared" si="325"/>
        <v>-1.0551480184012828E-2</v>
      </c>
      <c r="AD589" s="68"/>
      <c r="AE589" s="68">
        <f t="shared" si="326"/>
        <v>1.113337340736154E-5</v>
      </c>
      <c r="AF589">
        <f t="shared" si="327"/>
        <v>9.5208570430027062E-3</v>
      </c>
      <c r="AG589" s="92"/>
      <c r="AH589">
        <f t="shared" si="313"/>
        <v>2.0072337227015534E-2</v>
      </c>
      <c r="AI589">
        <f t="shared" si="314"/>
        <v>0.99941142411360095</v>
      </c>
      <c r="AJ589">
        <f t="shared" si="315"/>
        <v>0.90109143043021322</v>
      </c>
      <c r="AK589">
        <f t="shared" si="316"/>
        <v>-4.1975499806931089E-4</v>
      </c>
      <c r="AL589">
        <f t="shared" si="317"/>
        <v>-2.5220819661046106</v>
      </c>
      <c r="AM589">
        <f t="shared" si="318"/>
        <v>-3.1244359822170322</v>
      </c>
      <c r="AN589" s="68">
        <f t="shared" si="333"/>
        <v>-2.5216620874926363</v>
      </c>
      <c r="AO589" s="68">
        <f t="shared" si="333"/>
        <v>-2.5216620874926363</v>
      </c>
      <c r="AP589" s="68">
        <f t="shared" si="333"/>
        <v>-2.5216620874926363</v>
      </c>
      <c r="AQ589" s="68">
        <f t="shared" si="333"/>
        <v>-2.5216620874926363</v>
      </c>
      <c r="AR589" s="68">
        <f t="shared" si="333"/>
        <v>-2.521662087492722</v>
      </c>
      <c r="AS589" s="68">
        <f t="shared" si="333"/>
        <v>-2.5216620873472477</v>
      </c>
      <c r="AT589" s="68">
        <f t="shared" si="333"/>
        <v>-2.5216623345846423</v>
      </c>
      <c r="AU589" s="68">
        <f t="shared" si="319"/>
        <v>-2.5212420854011492</v>
      </c>
    </row>
    <row r="590" spans="1:50" ht="12.95" customHeight="1">
      <c r="A590" s="45" t="s">
        <v>1955</v>
      </c>
      <c r="B590" s="44"/>
      <c r="C590" s="45">
        <v>42395.455000000002</v>
      </c>
      <c r="D590" s="45"/>
      <c r="E590">
        <f t="shared" si="308"/>
        <v>13570.000766239489</v>
      </c>
      <c r="F590">
        <f t="shared" si="309"/>
        <v>13570</v>
      </c>
      <c r="G590">
        <f t="shared" si="329"/>
        <v>1.0400000028312206E-3</v>
      </c>
      <c r="J590">
        <f>$G590</f>
        <v>1.0400000028312206E-3</v>
      </c>
      <c r="P590">
        <f t="shared" si="310"/>
        <v>-7.1524799736318867E-3</v>
      </c>
      <c r="Q590" s="2">
        <f t="shared" si="320"/>
        <v>27376.955000000002</v>
      </c>
      <c r="S590" s="91">
        <f>S$16</f>
        <v>1</v>
      </c>
      <c r="Z590">
        <f t="shared" si="311"/>
        <v>13570</v>
      </c>
      <c r="AA590" s="68">
        <f t="shared" si="312"/>
        <v>1.2782095217767558E-2</v>
      </c>
      <c r="AB590" s="68">
        <f t="shared" si="324"/>
        <v>-1.8894575188568224E-2</v>
      </c>
      <c r="AC590" s="68">
        <f t="shared" si="325"/>
        <v>-1.1742095214936337E-2</v>
      </c>
      <c r="AD590" s="68"/>
      <c r="AE590" s="68">
        <f t="shared" si="326"/>
        <v>1.3787680003663082E-4</v>
      </c>
      <c r="AF590">
        <f t="shared" si="327"/>
        <v>8.1924799764631073E-3</v>
      </c>
      <c r="AG590" s="92"/>
      <c r="AH590">
        <f t="shared" si="313"/>
        <v>1.9934575191399444E-2</v>
      </c>
      <c r="AI590">
        <f t="shared" si="314"/>
        <v>0.99941737285759524</v>
      </c>
      <c r="AJ590">
        <f t="shared" si="315"/>
        <v>0.89491720232487193</v>
      </c>
      <c r="AK590">
        <f t="shared" si="316"/>
        <v>-4.2797365034287737E-4</v>
      </c>
      <c r="AL590">
        <f t="shared" si="317"/>
        <v>-2.5080476489552965</v>
      </c>
      <c r="AM590">
        <f t="shared" si="318"/>
        <v>-3.0505356454608563</v>
      </c>
      <c r="AN590" s="68">
        <f t="shared" si="333"/>
        <v>-2.5076195505446801</v>
      </c>
      <c r="AO590" s="68">
        <f t="shared" si="333"/>
        <v>-2.5076195505446801</v>
      </c>
      <c r="AP590" s="68">
        <f t="shared" si="333"/>
        <v>-2.5076195505446801</v>
      </c>
      <c r="AQ590" s="68">
        <f t="shared" si="333"/>
        <v>-2.5076195505446801</v>
      </c>
      <c r="AR590" s="68">
        <f t="shared" si="333"/>
        <v>-2.5076195505447645</v>
      </c>
      <c r="AS590" s="68">
        <f t="shared" si="333"/>
        <v>-2.5076195503994323</v>
      </c>
      <c r="AT590" s="68">
        <f t="shared" si="333"/>
        <v>-2.5076197999212919</v>
      </c>
      <c r="AU590" s="68">
        <f t="shared" si="319"/>
        <v>-2.5071913275118081</v>
      </c>
    </row>
    <row r="591" spans="1:50" ht="12.95" customHeight="1">
      <c r="A591" s="45" t="s">
        <v>1955</v>
      </c>
      <c r="B591" s="44"/>
      <c r="C591" s="45">
        <v>42395.457999999999</v>
      </c>
      <c r="D591" s="45"/>
      <c r="E591">
        <f t="shared" si="308"/>
        <v>13570.002976545702</v>
      </c>
      <c r="F591">
        <f t="shared" si="309"/>
        <v>13570</v>
      </c>
      <c r="G591">
        <f t="shared" si="329"/>
        <v>4.0399999998044223E-3</v>
      </c>
      <c r="J591">
        <f>$G591</f>
        <v>4.0399999998044223E-3</v>
      </c>
      <c r="P591">
        <f t="shared" si="310"/>
        <v>-7.1524799736318867E-3</v>
      </c>
      <c r="Q591" s="2">
        <f t="shared" si="320"/>
        <v>27376.957999999999</v>
      </c>
      <c r="S591" s="91">
        <f>S$16</f>
        <v>1</v>
      </c>
      <c r="Z591">
        <f t="shared" si="311"/>
        <v>13570</v>
      </c>
      <c r="AA591" s="68">
        <f t="shared" si="312"/>
        <v>1.2782095217767558E-2</v>
      </c>
      <c r="AB591" s="68">
        <f t="shared" si="324"/>
        <v>-1.5894575191595022E-2</v>
      </c>
      <c r="AC591" s="68">
        <f t="shared" si="325"/>
        <v>-8.7420952179631355E-3</v>
      </c>
      <c r="AD591" s="68"/>
      <c r="AE591" s="68">
        <f t="shared" si="326"/>
        <v>7.6424228799933927E-5</v>
      </c>
      <c r="AF591">
        <f t="shared" si="327"/>
        <v>1.1192479973436309E-2</v>
      </c>
      <c r="AG591" s="92"/>
      <c r="AH591">
        <f t="shared" si="313"/>
        <v>1.9934575191399444E-2</v>
      </c>
      <c r="AI591">
        <f t="shared" si="314"/>
        <v>0.99941737285759524</v>
      </c>
      <c r="AJ591">
        <f t="shared" si="315"/>
        <v>0.89491720232487193</v>
      </c>
      <c r="AK591">
        <f t="shared" si="316"/>
        <v>-4.2797365034287737E-4</v>
      </c>
      <c r="AL591">
        <f t="shared" si="317"/>
        <v>-2.5080476489552965</v>
      </c>
      <c r="AM591">
        <f t="shared" si="318"/>
        <v>-3.0505356454608563</v>
      </c>
      <c r="AN591" s="68">
        <f t="shared" ref="AN591:AT600" si="334">$AU591+$AB$7*SIN(AO591)</f>
        <v>-2.5076195505446801</v>
      </c>
      <c r="AO591" s="68">
        <f t="shared" si="334"/>
        <v>-2.5076195505446801</v>
      </c>
      <c r="AP591" s="68">
        <f t="shared" si="334"/>
        <v>-2.5076195505446801</v>
      </c>
      <c r="AQ591" s="68">
        <f t="shared" si="334"/>
        <v>-2.5076195505446801</v>
      </c>
      <c r="AR591" s="68">
        <f t="shared" si="334"/>
        <v>-2.5076195505447645</v>
      </c>
      <c r="AS591" s="68">
        <f t="shared" si="334"/>
        <v>-2.5076195503994323</v>
      </c>
      <c r="AT591" s="68">
        <f t="shared" si="334"/>
        <v>-2.5076197999212919</v>
      </c>
      <c r="AU591" s="68">
        <f t="shared" si="319"/>
        <v>-2.5071913275118081</v>
      </c>
    </row>
    <row r="592" spans="1:50" ht="12.95" customHeight="1">
      <c r="A592" s="45" t="s">
        <v>1956</v>
      </c>
      <c r="B592" s="44"/>
      <c r="C592" s="45">
        <v>42402.237999999998</v>
      </c>
      <c r="D592" s="45"/>
      <c r="E592">
        <f t="shared" si="308"/>
        <v>13574.998268593463</v>
      </c>
      <c r="F592">
        <f t="shared" si="309"/>
        <v>13575</v>
      </c>
      <c r="G592">
        <f t="shared" si="329"/>
        <v>-2.3500000024796464E-3</v>
      </c>
      <c r="I592" s="10">
        <f>$G592</f>
        <v>-2.3500000024796464E-3</v>
      </c>
      <c r="P592">
        <f t="shared" si="310"/>
        <v>-7.104115264389671E-3</v>
      </c>
      <c r="Q592" s="2">
        <f t="shared" si="320"/>
        <v>27383.737999999998</v>
      </c>
      <c r="S592" s="21">
        <f t="shared" ref="S592:S606" si="335">S$15</f>
        <v>0.1</v>
      </c>
      <c r="Z592">
        <f t="shared" si="311"/>
        <v>13575</v>
      </c>
      <c r="AA592" s="68">
        <f t="shared" si="312"/>
        <v>1.2798601051696949E-2</v>
      </c>
      <c r="AB592" s="68">
        <f t="shared" si="324"/>
        <v>-2.2252716318566266E-2</v>
      </c>
      <c r="AC592" s="68">
        <f t="shared" si="325"/>
        <v>-1.5148601054176595E-2</v>
      </c>
      <c r="AD592" s="68"/>
      <c r="AE592" s="68">
        <f t="shared" si="326"/>
        <v>2.2948011389860027E-5</v>
      </c>
      <c r="AF592">
        <f t="shared" si="327"/>
        <v>4.7541152619100246E-3</v>
      </c>
      <c r="AG592" s="92"/>
      <c r="AH592">
        <f t="shared" si="313"/>
        <v>1.990271631608662E-2</v>
      </c>
      <c r="AI592">
        <f t="shared" si="314"/>
        <v>0.99941874090132465</v>
      </c>
      <c r="AJ592">
        <f t="shared" si="315"/>
        <v>0.89348933180001633</v>
      </c>
      <c r="AK592">
        <f t="shared" si="316"/>
        <v>-4.2982984152073201E-4</v>
      </c>
      <c r="AL592">
        <f t="shared" si="317"/>
        <v>-2.5048580080116585</v>
      </c>
      <c r="AM592">
        <f t="shared" si="318"/>
        <v>-3.0341793565223427</v>
      </c>
      <c r="AN592" s="68">
        <f t="shared" si="334"/>
        <v>-2.5044280531630001</v>
      </c>
      <c r="AO592" s="68">
        <f t="shared" si="334"/>
        <v>-2.5044280531630001</v>
      </c>
      <c r="AP592" s="68">
        <f t="shared" si="334"/>
        <v>-2.5044280531630001</v>
      </c>
      <c r="AQ592" s="68">
        <f t="shared" si="334"/>
        <v>-2.5044280531630001</v>
      </c>
      <c r="AR592" s="68">
        <f t="shared" si="334"/>
        <v>-2.5044280531630845</v>
      </c>
      <c r="AS592" s="68">
        <f t="shared" si="334"/>
        <v>-2.5044280530178078</v>
      </c>
      <c r="AT592" s="68">
        <f t="shared" si="334"/>
        <v>-2.5044283030314602</v>
      </c>
      <c r="AU592" s="68">
        <f t="shared" si="319"/>
        <v>-2.5039979734460487</v>
      </c>
    </row>
    <row r="593" spans="1:48" ht="12.95" customHeight="1">
      <c r="A593" s="45" t="s">
        <v>1956</v>
      </c>
      <c r="B593" s="44"/>
      <c r="C593" s="45">
        <v>42402.239000000001</v>
      </c>
      <c r="D593" s="45"/>
      <c r="E593">
        <f t="shared" si="308"/>
        <v>13574.999005362204</v>
      </c>
      <c r="F593">
        <f t="shared" si="309"/>
        <v>13575</v>
      </c>
      <c r="G593">
        <f t="shared" si="329"/>
        <v>-1.3499999986379407E-3</v>
      </c>
      <c r="I593" s="10">
        <f>$G593</f>
        <v>-1.3499999986379407E-3</v>
      </c>
      <c r="P593">
        <f t="shared" si="310"/>
        <v>-7.104115264389671E-3</v>
      </c>
      <c r="Q593" s="2">
        <f t="shared" si="320"/>
        <v>27383.739000000001</v>
      </c>
      <c r="S593" s="21">
        <f t="shared" si="335"/>
        <v>0.1</v>
      </c>
      <c r="Z593">
        <f t="shared" si="311"/>
        <v>13575</v>
      </c>
      <c r="AA593" s="68">
        <f t="shared" si="312"/>
        <v>1.2798601051696949E-2</v>
      </c>
      <c r="AB593" s="68">
        <f t="shared" si="324"/>
        <v>-2.125271631472456E-2</v>
      </c>
      <c r="AC593" s="68">
        <f t="shared" si="325"/>
        <v>-1.4148601050334889E-2</v>
      </c>
      <c r="AD593" s="68"/>
      <c r="AE593" s="68">
        <f t="shared" si="326"/>
        <v>2.0018291168153753E-5</v>
      </c>
      <c r="AF593">
        <f t="shared" si="327"/>
        <v>5.7541152657517303E-3</v>
      </c>
      <c r="AG593" s="92"/>
      <c r="AH593">
        <f t="shared" si="313"/>
        <v>1.990271631608662E-2</v>
      </c>
      <c r="AI593">
        <f t="shared" si="314"/>
        <v>0.99941874090132465</v>
      </c>
      <c r="AJ593">
        <f t="shared" si="315"/>
        <v>0.89348933180001633</v>
      </c>
      <c r="AK593">
        <f t="shared" si="316"/>
        <v>-4.2982984152073201E-4</v>
      </c>
      <c r="AL593">
        <f t="shared" si="317"/>
        <v>-2.5048580080116585</v>
      </c>
      <c r="AM593">
        <f t="shared" si="318"/>
        <v>-3.0341793565223427</v>
      </c>
      <c r="AN593" s="68">
        <f t="shared" si="334"/>
        <v>-2.5044280531630001</v>
      </c>
      <c r="AO593" s="68">
        <f t="shared" si="334"/>
        <v>-2.5044280531630001</v>
      </c>
      <c r="AP593" s="68">
        <f t="shared" si="334"/>
        <v>-2.5044280531630001</v>
      </c>
      <c r="AQ593" s="68">
        <f t="shared" si="334"/>
        <v>-2.5044280531630001</v>
      </c>
      <c r="AR593" s="68">
        <f t="shared" si="334"/>
        <v>-2.5044280531630845</v>
      </c>
      <c r="AS593" s="68">
        <f t="shared" si="334"/>
        <v>-2.5044280530178078</v>
      </c>
      <c r="AT593" s="68">
        <f t="shared" si="334"/>
        <v>-2.5044283030314602</v>
      </c>
      <c r="AU593" s="68">
        <f t="shared" si="319"/>
        <v>-2.5039979734460487</v>
      </c>
    </row>
    <row r="594" spans="1:48" ht="12.95" customHeight="1">
      <c r="A594" s="45" t="s">
        <v>1956</v>
      </c>
      <c r="B594" s="44"/>
      <c r="C594" s="45">
        <v>42402.250999999997</v>
      </c>
      <c r="D594" s="45"/>
      <c r="E594">
        <f t="shared" si="308"/>
        <v>13575.007846587063</v>
      </c>
      <c r="F594">
        <f t="shared" si="309"/>
        <v>13575</v>
      </c>
      <c r="G594">
        <f t="shared" si="329"/>
        <v>1.0649999996530823E-2</v>
      </c>
      <c r="I594" s="10">
        <f>$G594</f>
        <v>1.0649999996530823E-2</v>
      </c>
      <c r="P594">
        <f t="shared" si="310"/>
        <v>-7.104115264389671E-3</v>
      </c>
      <c r="Q594" s="2">
        <f t="shared" si="320"/>
        <v>27383.750999999997</v>
      </c>
      <c r="S594" s="21">
        <f t="shared" si="335"/>
        <v>0.1</v>
      </c>
      <c r="Z594">
        <f t="shared" si="311"/>
        <v>13575</v>
      </c>
      <c r="AA594" s="68">
        <f t="shared" si="312"/>
        <v>1.2798601051696949E-2</v>
      </c>
      <c r="AB594" s="68">
        <f t="shared" si="324"/>
        <v>-9.2527163195557961E-3</v>
      </c>
      <c r="AC594" s="68">
        <f t="shared" si="325"/>
        <v>-2.1486010551661251E-3</v>
      </c>
      <c r="AD594" s="68"/>
      <c r="AE594" s="68">
        <f t="shared" si="326"/>
        <v>4.6164864942609863E-7</v>
      </c>
      <c r="AF594">
        <f t="shared" si="327"/>
        <v>1.7754115260920494E-2</v>
      </c>
      <c r="AG594" s="92"/>
      <c r="AH594">
        <f t="shared" si="313"/>
        <v>1.990271631608662E-2</v>
      </c>
      <c r="AI594">
        <f t="shared" si="314"/>
        <v>0.99941874090132465</v>
      </c>
      <c r="AJ594">
        <f t="shared" si="315"/>
        <v>0.89348933180001633</v>
      </c>
      <c r="AK594">
        <f t="shared" si="316"/>
        <v>-4.2982984152073201E-4</v>
      </c>
      <c r="AL594">
        <f t="shared" si="317"/>
        <v>-2.5048580080116585</v>
      </c>
      <c r="AM594">
        <f t="shared" si="318"/>
        <v>-3.0341793565223427</v>
      </c>
      <c r="AN594" s="68">
        <f t="shared" si="334"/>
        <v>-2.5044280531630001</v>
      </c>
      <c r="AO594" s="68">
        <f t="shared" si="334"/>
        <v>-2.5044280531630001</v>
      </c>
      <c r="AP594" s="68">
        <f t="shared" si="334"/>
        <v>-2.5044280531630001</v>
      </c>
      <c r="AQ594" s="68">
        <f t="shared" si="334"/>
        <v>-2.5044280531630001</v>
      </c>
      <c r="AR594" s="68">
        <f t="shared" si="334"/>
        <v>-2.5044280531630845</v>
      </c>
      <c r="AS594" s="68">
        <f t="shared" si="334"/>
        <v>-2.5044280530178078</v>
      </c>
      <c r="AT594" s="68">
        <f t="shared" si="334"/>
        <v>-2.5044283030314602</v>
      </c>
      <c r="AU594" s="68">
        <f t="shared" si="319"/>
        <v>-2.5039979734460487</v>
      </c>
    </row>
    <row r="595" spans="1:48" ht="12.95" customHeight="1">
      <c r="A595" s="95" t="s">
        <v>388</v>
      </c>
      <c r="B595" s="29" t="s">
        <v>2053</v>
      </c>
      <c r="C595" s="95">
        <v>42403.599000000002</v>
      </c>
      <c r="D595" s="95" t="s">
        <v>2084</v>
      </c>
      <c r="E595" s="12">
        <f t="shared" si="308"/>
        <v>13576.00101084671</v>
      </c>
      <c r="F595">
        <f t="shared" si="309"/>
        <v>13576</v>
      </c>
      <c r="G595">
        <f t="shared" si="329"/>
        <v>1.3719999988097697E-3</v>
      </c>
      <c r="I595" s="10">
        <f>G595</f>
        <v>1.3719999988097697E-3</v>
      </c>
      <c r="O595">
        <f ca="1">+C$11+C$12*F595</f>
        <v>-1.0880750013075965E-2</v>
      </c>
      <c r="P595">
        <f t="shared" si="310"/>
        <v>-7.0944380028815923E-3</v>
      </c>
      <c r="Q595" s="2">
        <f t="shared" si="320"/>
        <v>27385.099000000002</v>
      </c>
      <c r="S595" s="21">
        <f t="shared" si="335"/>
        <v>0.1</v>
      </c>
      <c r="Z595">
        <f t="shared" si="311"/>
        <v>13576</v>
      </c>
      <c r="AA595" s="68">
        <f t="shared" si="312"/>
        <v>1.2801882195815337E-2</v>
      </c>
      <c r="AB595" s="68">
        <f t="shared" si="324"/>
        <v>-1.8524320199887159E-2</v>
      </c>
      <c r="AC595" s="68">
        <f t="shared" si="325"/>
        <v>-1.1429882197005567E-2</v>
      </c>
      <c r="AD595" s="68"/>
      <c r="AE595" s="68">
        <f t="shared" si="326"/>
        <v>1.3064220703742482E-5</v>
      </c>
      <c r="AF595">
        <f t="shared" si="327"/>
        <v>8.4664380016913621E-3</v>
      </c>
      <c r="AG595" s="92"/>
      <c r="AH595">
        <f t="shared" si="313"/>
        <v>1.9896320198696929E-2</v>
      </c>
      <c r="AI595">
        <f t="shared" si="314"/>
        <v>0.99941901522060195</v>
      </c>
      <c r="AJ595">
        <f t="shared" si="315"/>
        <v>0.89320266593501396</v>
      </c>
      <c r="AK595">
        <f t="shared" si="316"/>
        <v>-4.3020055620885696E-4</v>
      </c>
      <c r="AL595">
        <f t="shared" si="317"/>
        <v>-2.5042200787740057</v>
      </c>
      <c r="AM595">
        <f t="shared" si="318"/>
        <v>-3.0309270731141291</v>
      </c>
      <c r="AN595" s="68">
        <f t="shared" si="334"/>
        <v>-2.5037897531618962</v>
      </c>
      <c r="AO595" s="68">
        <f t="shared" si="334"/>
        <v>-2.5037897531618962</v>
      </c>
      <c r="AP595" s="68">
        <f t="shared" si="334"/>
        <v>-2.5037897531618962</v>
      </c>
      <c r="AQ595" s="68">
        <f t="shared" si="334"/>
        <v>-2.5037897531618962</v>
      </c>
      <c r="AR595" s="68">
        <f t="shared" si="334"/>
        <v>-2.5037897531619806</v>
      </c>
      <c r="AS595" s="68">
        <f t="shared" si="334"/>
        <v>-2.5037897530167164</v>
      </c>
      <c r="AT595" s="68">
        <f t="shared" si="334"/>
        <v>-2.5037900031275049</v>
      </c>
      <c r="AU595" s="68">
        <f t="shared" si="319"/>
        <v>-2.5033593026328966</v>
      </c>
    </row>
    <row r="596" spans="1:48" ht="12.95" customHeight="1">
      <c r="A596" s="95" t="s">
        <v>388</v>
      </c>
      <c r="B596" s="29" t="s">
        <v>2053</v>
      </c>
      <c r="C596" s="95">
        <v>42407.686000000002</v>
      </c>
      <c r="D596" s="95" t="s">
        <v>2084</v>
      </c>
      <c r="E596" s="12">
        <f t="shared" si="308"/>
        <v>13579.0121846814</v>
      </c>
      <c r="F596">
        <f t="shared" si="309"/>
        <v>13579</v>
      </c>
      <c r="G596">
        <f t="shared" si="329"/>
        <v>1.6537999996216968E-2</v>
      </c>
      <c r="I596" s="10">
        <f>G596</f>
        <v>1.6537999996216968E-2</v>
      </c>
      <c r="O596">
        <f ca="1">+C$11+C$12*F596</f>
        <v>-1.0860127986646137E-2</v>
      </c>
      <c r="P596">
        <f t="shared" si="310"/>
        <v>-7.0653975790379575E-3</v>
      </c>
      <c r="Q596" s="2">
        <f t="shared" si="320"/>
        <v>27389.186000000002</v>
      </c>
      <c r="S596" s="21">
        <f t="shared" si="335"/>
        <v>0.1</v>
      </c>
      <c r="Z596">
        <f t="shared" si="311"/>
        <v>13579</v>
      </c>
      <c r="AA596" s="68">
        <f t="shared" si="312"/>
        <v>1.281168562956557E-2</v>
      </c>
      <c r="AB596" s="68">
        <f t="shared" si="324"/>
        <v>-3.3390832123865594E-3</v>
      </c>
      <c r="AC596" s="68">
        <f t="shared" si="325"/>
        <v>3.7263143666513981E-3</v>
      </c>
      <c r="AD596" s="68"/>
      <c r="AE596" s="68">
        <f t="shared" si="326"/>
        <v>1.388541875911261E-6</v>
      </c>
      <c r="AF596">
        <f t="shared" si="327"/>
        <v>2.3603397575254925E-2</v>
      </c>
      <c r="AG596" s="92"/>
      <c r="AH596">
        <f t="shared" si="313"/>
        <v>1.9877083208603527E-2</v>
      </c>
      <c r="AI596">
        <f t="shared" si="314"/>
        <v>0.99941983959749747</v>
      </c>
      <c r="AJ596">
        <f t="shared" si="315"/>
        <v>0.89234048690526691</v>
      </c>
      <c r="AK596">
        <f t="shared" si="316"/>
        <v>-4.3131165046013484E-4</v>
      </c>
      <c r="AL596">
        <f t="shared" si="317"/>
        <v>-2.5023062889577563</v>
      </c>
      <c r="AM596">
        <f t="shared" si="318"/>
        <v>-3.0212078305711354</v>
      </c>
      <c r="AN596" s="68">
        <f t="shared" si="334"/>
        <v>-2.501874852106329</v>
      </c>
      <c r="AO596" s="68">
        <f t="shared" si="334"/>
        <v>-2.501874852106329</v>
      </c>
      <c r="AP596" s="68">
        <f t="shared" si="334"/>
        <v>-2.501874852106329</v>
      </c>
      <c r="AQ596" s="68">
        <f t="shared" si="334"/>
        <v>-2.501874852106329</v>
      </c>
      <c r="AR596" s="68">
        <f t="shared" si="334"/>
        <v>-2.5018748521064134</v>
      </c>
      <c r="AS596" s="68">
        <f t="shared" si="334"/>
        <v>-2.5018748519611878</v>
      </c>
      <c r="AT596" s="68">
        <f t="shared" si="334"/>
        <v>-2.5018751023609362</v>
      </c>
      <c r="AU596" s="68">
        <f t="shared" si="319"/>
        <v>-2.5014432901934409</v>
      </c>
      <c r="AV596" s="68"/>
    </row>
    <row r="597" spans="1:48" ht="12.95" customHeight="1">
      <c r="A597" s="95" t="s">
        <v>418</v>
      </c>
      <c r="B597" s="29" t="s">
        <v>2053</v>
      </c>
      <c r="C597" s="95">
        <v>42422.601999999999</v>
      </c>
      <c r="D597" s="95" t="s">
        <v>2084</v>
      </c>
      <c r="E597" s="12">
        <f t="shared" ref="E597:E660" si="336">+(C597-C$7)/C$8</f>
        <v>13590.00182718647</v>
      </c>
      <c r="F597">
        <f t="shared" ref="F597:F660" si="337">ROUND(2*E597,0)/2</f>
        <v>13590</v>
      </c>
      <c r="G597">
        <f t="shared" si="329"/>
        <v>2.4799999955575913E-3</v>
      </c>
      <c r="I597" s="10">
        <f>G597</f>
        <v>2.4799999955575913E-3</v>
      </c>
      <c r="O597">
        <f ca="1">+C$11+C$12*F597</f>
        <v>-1.0784513889736766E-2</v>
      </c>
      <c r="P597">
        <f t="shared" ref="P597:P660" si="338">+D$11+D$12*F597+D$13*F597^2</f>
        <v>-6.958805153680081E-3</v>
      </c>
      <c r="Q597" s="2">
        <f t="shared" si="320"/>
        <v>27404.101999999999</v>
      </c>
      <c r="S597" s="21">
        <f t="shared" si="335"/>
        <v>0.1</v>
      </c>
      <c r="Z597">
        <f t="shared" ref="Z597:Z660" si="339">F597</f>
        <v>13590</v>
      </c>
      <c r="AA597" s="68">
        <f t="shared" ref="AA597:AA660" si="340">AB$3+AB$4*Z597+AB$5*Z597^2+AH597</f>
        <v>1.2847119243735931E-2</v>
      </c>
      <c r="AB597" s="68">
        <f t="shared" si="324"/>
        <v>-1.7325924401858421E-2</v>
      </c>
      <c r="AC597" s="68">
        <f t="shared" si="325"/>
        <v>-1.036711924817834E-2</v>
      </c>
      <c r="AD597" s="68"/>
      <c r="AE597" s="68">
        <f t="shared" si="326"/>
        <v>1.0747716150594983E-5</v>
      </c>
      <c r="AF597">
        <f t="shared" si="327"/>
        <v>9.4388051492376723E-3</v>
      </c>
      <c r="AG597" s="92"/>
      <c r="AH597">
        <f t="shared" ref="AH597:AH660" si="341">$AB$6*($AB$11/AI597*AJ597+$AB$12)</f>
        <v>1.9805924397416012E-2</v>
      </c>
      <c r="AI597">
        <f t="shared" ref="AI597:AI660" si="342">1+$AB$7*COS(AL597)</f>
        <v>0.99942288048115069</v>
      </c>
      <c r="AJ597">
        <f t="shared" ref="AJ597:AJ660" si="343">SIN(AL597+RADIANS($AB$9))</f>
        <v>0.88915121360391502</v>
      </c>
      <c r="AK597">
        <f t="shared" ref="AK597:AK660" si="344">$AB$7*SIN(AL597)</f>
        <v>-4.3537213210965438E-4</v>
      </c>
      <c r="AL597">
        <f t="shared" ref="AL597:AL660" si="345">2*ATAN(AM597)</f>
        <v>-2.495289032523178</v>
      </c>
      <c r="AM597">
        <f t="shared" ref="AM597:AM660" si="346">SQRT((1+$AB$7)/(1-$AB$7))*TAN(AN597/2)</f>
        <v>-2.9860460885127291</v>
      </c>
      <c r="AN597" s="68">
        <f t="shared" si="334"/>
        <v>-2.4948535346738954</v>
      </c>
      <c r="AO597" s="68">
        <f t="shared" si="334"/>
        <v>-2.4948535346738954</v>
      </c>
      <c r="AP597" s="68">
        <f t="shared" si="334"/>
        <v>-2.4948535346738954</v>
      </c>
      <c r="AQ597" s="68">
        <f t="shared" si="334"/>
        <v>-2.4948535346738954</v>
      </c>
      <c r="AR597" s="68">
        <f t="shared" si="334"/>
        <v>-2.4948535346739793</v>
      </c>
      <c r="AS597" s="68">
        <f t="shared" si="334"/>
        <v>-2.4948535345289229</v>
      </c>
      <c r="AT597" s="68">
        <f t="shared" si="334"/>
        <v>-2.4948537859567157</v>
      </c>
      <c r="AU597" s="68">
        <f t="shared" ref="AU597:AU660" si="347">RADIANS($AB$9)+$AB$18*(F597-AB$15)</f>
        <v>-2.4944179112487705</v>
      </c>
    </row>
    <row r="598" spans="1:48" ht="12.95" customHeight="1">
      <c r="A598" s="95" t="s">
        <v>3290</v>
      </c>
      <c r="B598" s="29" t="s">
        <v>2053</v>
      </c>
      <c r="C598" s="95">
        <v>42425.302000000003</v>
      </c>
      <c r="D598" s="95" t="s">
        <v>2084</v>
      </c>
      <c r="E598" s="12">
        <f t="shared" si="336"/>
        <v>13591.991102780714</v>
      </c>
      <c r="F598">
        <f t="shared" si="337"/>
        <v>13592</v>
      </c>
      <c r="G598">
        <f t="shared" si="329"/>
        <v>-1.2075999999069609E-2</v>
      </c>
      <c r="I598" s="10">
        <f>G598</f>
        <v>-1.2075999999069609E-2</v>
      </c>
      <c r="O598">
        <f ca="1">+C$11+C$12*F598</f>
        <v>-1.077076587211688E-2</v>
      </c>
      <c r="P598">
        <f t="shared" si="338"/>
        <v>-6.9394059941807473E-3</v>
      </c>
      <c r="Q598" s="2">
        <f t="shared" si="320"/>
        <v>27406.802000000003</v>
      </c>
      <c r="S598" s="21">
        <f t="shared" si="335"/>
        <v>0.1</v>
      </c>
      <c r="Z598">
        <f t="shared" si="339"/>
        <v>13592</v>
      </c>
      <c r="AA598" s="68">
        <f t="shared" si="340"/>
        <v>1.2853475407324913E-2</v>
      </c>
      <c r="AB598" s="68">
        <f t="shared" si="324"/>
        <v>-3.1868881400575269E-2</v>
      </c>
      <c r="AC598" s="68">
        <f t="shared" si="325"/>
        <v>-2.4929475406394522E-2</v>
      </c>
      <c r="AD598" s="68"/>
      <c r="AE598" s="68">
        <f t="shared" si="326"/>
        <v>6.2147874403802931E-5</v>
      </c>
      <c r="AF598">
        <f t="shared" si="327"/>
        <v>-5.1365940048888614E-3</v>
      </c>
      <c r="AG598" s="92"/>
      <c r="AH598">
        <f t="shared" si="341"/>
        <v>1.979288140150566E-2</v>
      </c>
      <c r="AI598">
        <f t="shared" si="342"/>
        <v>0.99942343642871245</v>
      </c>
      <c r="AJ598">
        <f t="shared" si="343"/>
        <v>0.88856663499426447</v>
      </c>
      <c r="AK598">
        <f t="shared" si="344"/>
        <v>-4.3610810668773373E-4</v>
      </c>
      <c r="AL598">
        <f t="shared" si="345"/>
        <v>-2.4940131631192943</v>
      </c>
      <c r="AM598">
        <f t="shared" si="346"/>
        <v>-2.9797320541490153</v>
      </c>
      <c r="AN598" s="68">
        <f t="shared" si="334"/>
        <v>-2.4935769292042349</v>
      </c>
      <c r="AO598" s="68">
        <f t="shared" si="334"/>
        <v>-2.4935769292042349</v>
      </c>
      <c r="AP598" s="68">
        <f t="shared" si="334"/>
        <v>-2.4935769292042349</v>
      </c>
      <c r="AQ598" s="68">
        <f t="shared" si="334"/>
        <v>-2.4935769292042349</v>
      </c>
      <c r="AR598" s="68">
        <f t="shared" si="334"/>
        <v>-2.4935769292043184</v>
      </c>
      <c r="AS598" s="68">
        <f t="shared" si="334"/>
        <v>-2.4935769290592975</v>
      </c>
      <c r="AT598" s="68">
        <f t="shared" si="334"/>
        <v>-2.4935771806686828</v>
      </c>
      <c r="AU598" s="68">
        <f t="shared" si="347"/>
        <v>-2.4931405696224669</v>
      </c>
    </row>
    <row r="599" spans="1:48" ht="12.95" customHeight="1">
      <c r="A599" s="45" t="s">
        <v>1957</v>
      </c>
      <c r="B599" s="44"/>
      <c r="C599" s="45">
        <v>42425.313999999998</v>
      </c>
      <c r="D599" s="45"/>
      <c r="E599">
        <f t="shared" si="336"/>
        <v>13591.999944005574</v>
      </c>
      <c r="F599">
        <f t="shared" si="337"/>
        <v>13592</v>
      </c>
      <c r="G599">
        <f t="shared" si="329"/>
        <v>-7.6000003900844604E-5</v>
      </c>
      <c r="I599" s="10">
        <f>$G599</f>
        <v>-7.6000003900844604E-5</v>
      </c>
      <c r="P599">
        <f t="shared" si="338"/>
        <v>-6.9394059941807473E-3</v>
      </c>
      <c r="Q599" s="2">
        <f t="shared" si="320"/>
        <v>27406.813999999998</v>
      </c>
      <c r="S599" s="21">
        <f t="shared" si="335"/>
        <v>0.1</v>
      </c>
      <c r="Z599">
        <f t="shared" si="339"/>
        <v>13592</v>
      </c>
      <c r="AA599" s="68">
        <f t="shared" si="340"/>
        <v>1.2853475407324913E-2</v>
      </c>
      <c r="AB599" s="68">
        <f t="shared" si="324"/>
        <v>-1.9868881405406505E-2</v>
      </c>
      <c r="AC599" s="68">
        <f t="shared" si="325"/>
        <v>-1.2929475411225758E-2</v>
      </c>
      <c r="AD599" s="68"/>
      <c r="AE599" s="68">
        <f t="shared" si="326"/>
        <v>1.6717133440949147E-5</v>
      </c>
      <c r="AF599">
        <f t="shared" si="327"/>
        <v>6.8634059902799027E-3</v>
      </c>
      <c r="AG599" s="92"/>
      <c r="AH599">
        <f t="shared" si="341"/>
        <v>1.979288140150566E-2</v>
      </c>
      <c r="AI599">
        <f t="shared" si="342"/>
        <v>0.99942343642871245</v>
      </c>
      <c r="AJ599">
        <f t="shared" si="343"/>
        <v>0.88856663499426447</v>
      </c>
      <c r="AK599">
        <f t="shared" si="344"/>
        <v>-4.3610810668773373E-4</v>
      </c>
      <c r="AL599">
        <f t="shared" si="345"/>
        <v>-2.4940131631192943</v>
      </c>
      <c r="AM599">
        <f t="shared" si="346"/>
        <v>-2.9797320541490153</v>
      </c>
      <c r="AN599" s="68">
        <f t="shared" si="334"/>
        <v>-2.4935769292042349</v>
      </c>
      <c r="AO599" s="68">
        <f t="shared" si="334"/>
        <v>-2.4935769292042349</v>
      </c>
      <c r="AP599" s="68">
        <f t="shared" si="334"/>
        <v>-2.4935769292042349</v>
      </c>
      <c r="AQ599" s="68">
        <f t="shared" si="334"/>
        <v>-2.4935769292042349</v>
      </c>
      <c r="AR599" s="68">
        <f t="shared" si="334"/>
        <v>-2.4935769292043184</v>
      </c>
      <c r="AS599" s="68">
        <f t="shared" si="334"/>
        <v>-2.4935769290592975</v>
      </c>
      <c r="AT599" s="68">
        <f t="shared" si="334"/>
        <v>-2.4935771806686828</v>
      </c>
      <c r="AU599" s="68">
        <f t="shared" si="347"/>
        <v>-2.4931405696224669</v>
      </c>
    </row>
    <row r="600" spans="1:48" ht="12.95" customHeight="1">
      <c r="A600" s="45" t="s">
        <v>1957</v>
      </c>
      <c r="B600" s="44"/>
      <c r="C600" s="45">
        <v>42433.459000000003</v>
      </c>
      <c r="D600" s="45"/>
      <c r="E600">
        <f t="shared" si="336"/>
        <v>13598.000925381537</v>
      </c>
      <c r="F600">
        <f t="shared" si="337"/>
        <v>13598</v>
      </c>
      <c r="G600">
        <f t="shared" si="329"/>
        <v>1.2560000031953678E-3</v>
      </c>
      <c r="I600" s="10">
        <f>$G600</f>
        <v>1.2560000031953678E-3</v>
      </c>
      <c r="P600">
        <f t="shared" si="338"/>
        <v>-6.8811739584054288E-3</v>
      </c>
      <c r="Q600" s="2">
        <f t="shared" si="320"/>
        <v>27414.959000000003</v>
      </c>
      <c r="S600" s="21">
        <f t="shared" si="335"/>
        <v>0.1</v>
      </c>
      <c r="Z600">
        <f t="shared" si="339"/>
        <v>13598</v>
      </c>
      <c r="AA600" s="68">
        <f t="shared" si="340"/>
        <v>1.2872384955379405E-2</v>
      </c>
      <c r="AB600" s="68">
        <f t="shared" si="324"/>
        <v>-1.8497558910589466E-2</v>
      </c>
      <c r="AC600" s="68">
        <f t="shared" si="325"/>
        <v>-1.1616384952184037E-2</v>
      </c>
      <c r="AD600" s="68"/>
      <c r="AE600" s="68">
        <f t="shared" si="326"/>
        <v>1.3494039935732774E-5</v>
      </c>
      <c r="AF600">
        <f t="shared" si="327"/>
        <v>8.1371739616007965E-3</v>
      </c>
      <c r="AG600" s="92"/>
      <c r="AH600">
        <f t="shared" si="341"/>
        <v>1.9753558913784833E-2</v>
      </c>
      <c r="AI600">
        <f t="shared" si="342"/>
        <v>0.99942510990283873</v>
      </c>
      <c r="AJ600">
        <f t="shared" si="343"/>
        <v>0.88680422036050166</v>
      </c>
      <c r="AK600">
        <f t="shared" si="344"/>
        <v>-4.3831177104946878E-4</v>
      </c>
      <c r="AL600">
        <f t="shared" si="345"/>
        <v>-2.4901855463741467</v>
      </c>
      <c r="AM600">
        <f t="shared" si="346"/>
        <v>-2.9609330986890665</v>
      </c>
      <c r="AN600" s="68">
        <f t="shared" si="334"/>
        <v>-2.4897471085260463</v>
      </c>
      <c r="AO600" s="68">
        <f t="shared" si="334"/>
        <v>-2.4897471085260463</v>
      </c>
      <c r="AP600" s="68">
        <f t="shared" si="334"/>
        <v>-2.4897471085260463</v>
      </c>
      <c r="AQ600" s="68">
        <f t="shared" si="334"/>
        <v>-2.4897471085260459</v>
      </c>
      <c r="AR600" s="68">
        <f t="shared" si="334"/>
        <v>-2.4897471085261293</v>
      </c>
      <c r="AS600" s="68">
        <f t="shared" si="334"/>
        <v>-2.4897471083812226</v>
      </c>
      <c r="AT600" s="68">
        <f t="shared" si="334"/>
        <v>-2.4897473605255334</v>
      </c>
      <c r="AU600" s="68">
        <f t="shared" si="347"/>
        <v>-2.4893085447435555</v>
      </c>
    </row>
    <row r="601" spans="1:48" ht="12.95" customHeight="1">
      <c r="A601" s="95" t="s">
        <v>418</v>
      </c>
      <c r="B601" s="29" t="s">
        <v>2053</v>
      </c>
      <c r="C601" s="95">
        <v>42445.677000000003</v>
      </c>
      <c r="D601" s="95" t="s">
        <v>2084</v>
      </c>
      <c r="E601" s="12">
        <f t="shared" si="336"/>
        <v>13607.002765829846</v>
      </c>
      <c r="F601">
        <f t="shared" si="337"/>
        <v>13607</v>
      </c>
      <c r="G601">
        <f t="shared" si="329"/>
        <v>3.7539999975706451E-3</v>
      </c>
      <c r="I601" s="10">
        <f>G601</f>
        <v>3.7539999975706451E-3</v>
      </c>
      <c r="O601">
        <f ca="1">+C$11+C$12*F601</f>
        <v>-1.0667655739967738E-2</v>
      </c>
      <c r="P601">
        <f t="shared" si="338"/>
        <v>-6.79372871240011E-3</v>
      </c>
      <c r="Q601" s="2">
        <f t="shared" ref="Q601:Q664" si="348">+C601-15018.5</f>
        <v>27427.177000000003</v>
      </c>
      <c r="S601" s="21">
        <f t="shared" si="335"/>
        <v>0.1</v>
      </c>
      <c r="Z601">
        <f t="shared" si="339"/>
        <v>13607</v>
      </c>
      <c r="AA601" s="68">
        <f t="shared" si="340"/>
        <v>1.2900303271460349E-2</v>
      </c>
      <c r="AB601" s="68">
        <f t="shared" si="324"/>
        <v>-1.5940031986289814E-2</v>
      </c>
      <c r="AC601" s="68">
        <f t="shared" si="325"/>
        <v>-9.146303273889704E-3</v>
      </c>
      <c r="AD601" s="68"/>
      <c r="AE601" s="68">
        <f t="shared" si="326"/>
        <v>8.3654863577965525E-6</v>
      </c>
      <c r="AF601">
        <f t="shared" si="327"/>
        <v>1.0547728709970755E-2</v>
      </c>
      <c r="AG601" s="92"/>
      <c r="AH601">
        <f t="shared" si="341"/>
        <v>1.9694031983860459E-2</v>
      </c>
      <c r="AI601">
        <f t="shared" si="342"/>
        <v>0.9994276359091756</v>
      </c>
      <c r="AJ601">
        <f t="shared" si="343"/>
        <v>0.88413623480924808</v>
      </c>
      <c r="AK601">
        <f t="shared" si="344"/>
        <v>-4.416052309352802E-4</v>
      </c>
      <c r="AL601">
        <f t="shared" si="345"/>
        <v>-2.4844440971415414</v>
      </c>
      <c r="AM601">
        <f t="shared" si="346"/>
        <v>-2.9331306184150105</v>
      </c>
      <c r="AN601" s="68">
        <f t="shared" ref="AN601:AT610" si="349">$AU601+$AB$7*SIN(AO601)</f>
        <v>-2.4840023654443923</v>
      </c>
      <c r="AO601" s="68">
        <f t="shared" si="349"/>
        <v>-2.4840023654443923</v>
      </c>
      <c r="AP601" s="68">
        <f t="shared" si="349"/>
        <v>-2.4840023654443923</v>
      </c>
      <c r="AQ601" s="68">
        <f t="shared" si="349"/>
        <v>-2.4840023654443923</v>
      </c>
      <c r="AR601" s="68">
        <f t="shared" si="349"/>
        <v>-2.4840023654444754</v>
      </c>
      <c r="AS601" s="68">
        <f t="shared" si="349"/>
        <v>-2.4840023652997627</v>
      </c>
      <c r="AT601" s="68">
        <f t="shared" si="349"/>
        <v>-2.4840026182186956</v>
      </c>
      <c r="AU601" s="68">
        <f t="shared" si="347"/>
        <v>-2.4835605074251887</v>
      </c>
    </row>
    <row r="602" spans="1:48" ht="12.95" customHeight="1">
      <c r="A602" s="95" t="s">
        <v>418</v>
      </c>
      <c r="B602" s="29" t="s">
        <v>2053</v>
      </c>
      <c r="C602" s="95">
        <v>42456.533000000003</v>
      </c>
      <c r="D602" s="95" t="s">
        <v>2084</v>
      </c>
      <c r="E602" s="12">
        <f t="shared" si="336"/>
        <v>13615.001127256171</v>
      </c>
      <c r="F602">
        <f t="shared" si="337"/>
        <v>13615</v>
      </c>
      <c r="G602">
        <f t="shared" si="329"/>
        <v>1.5300000013667159E-3</v>
      </c>
      <c r="I602" s="10">
        <f>G602</f>
        <v>1.5300000013667159E-3</v>
      </c>
      <c r="O602">
        <f ca="1">+C$11+C$12*F602</f>
        <v>-1.0612663669488195E-2</v>
      </c>
      <c r="P602">
        <f t="shared" si="338"/>
        <v>-6.7159016925542325E-3</v>
      </c>
      <c r="Q602" s="2">
        <f t="shared" si="348"/>
        <v>27438.033000000003</v>
      </c>
      <c r="S602" s="21">
        <f t="shared" si="335"/>
        <v>0.1</v>
      </c>
      <c r="Z602">
        <f t="shared" si="339"/>
        <v>13615</v>
      </c>
      <c r="AA602" s="68">
        <f t="shared" si="340"/>
        <v>1.2924671644078213E-2</v>
      </c>
      <c r="AB602" s="68">
        <f t="shared" si="324"/>
        <v>-1.811057333526573E-2</v>
      </c>
      <c r="AC602" s="68">
        <f t="shared" si="325"/>
        <v>-1.1394671642711497E-2</v>
      </c>
      <c r="AD602" s="68"/>
      <c r="AE602" s="68">
        <f t="shared" si="326"/>
        <v>1.2983854184521354E-5</v>
      </c>
      <c r="AF602">
        <f t="shared" si="327"/>
        <v>8.2459016939209484E-3</v>
      </c>
      <c r="AG602" s="92"/>
      <c r="AH602">
        <f t="shared" si="341"/>
        <v>1.9640573336632446E-2</v>
      </c>
      <c r="AI602">
        <f t="shared" si="342"/>
        <v>0.99942989710099139</v>
      </c>
      <c r="AJ602">
        <f t="shared" si="343"/>
        <v>0.88174021056931084</v>
      </c>
      <c r="AK602">
        <f t="shared" si="344"/>
        <v>-4.4452054732777144E-4</v>
      </c>
      <c r="AL602">
        <f t="shared" si="345"/>
        <v>-2.4793405622635594</v>
      </c>
      <c r="AM602">
        <f t="shared" si="346"/>
        <v>-2.908807343250488</v>
      </c>
      <c r="AN602" s="68">
        <f t="shared" si="349"/>
        <v>-2.4788959149180902</v>
      </c>
      <c r="AO602" s="68">
        <f t="shared" si="349"/>
        <v>-2.4788959149180902</v>
      </c>
      <c r="AP602" s="68">
        <f t="shared" si="349"/>
        <v>-2.4788959149180902</v>
      </c>
      <c r="AQ602" s="68">
        <f t="shared" si="349"/>
        <v>-2.4788959149180902</v>
      </c>
      <c r="AR602" s="68">
        <f t="shared" si="349"/>
        <v>-2.4788959149181728</v>
      </c>
      <c r="AS602" s="68">
        <f t="shared" si="349"/>
        <v>-2.4788959147736565</v>
      </c>
      <c r="AT602" s="68">
        <f t="shared" si="349"/>
        <v>-2.4788961683530975</v>
      </c>
      <c r="AU602" s="68">
        <f t="shared" si="347"/>
        <v>-2.4784511409199736</v>
      </c>
    </row>
    <row r="603" spans="1:48" ht="12.95" customHeight="1">
      <c r="A603" s="45" t="s">
        <v>1958</v>
      </c>
      <c r="B603" s="44"/>
      <c r="C603" s="45">
        <v>42459.247000000003</v>
      </c>
      <c r="D603" s="45"/>
      <c r="E603">
        <f t="shared" si="336"/>
        <v>13617.000717612753</v>
      </c>
      <c r="F603">
        <f t="shared" si="337"/>
        <v>13617</v>
      </c>
      <c r="G603">
        <f t="shared" si="329"/>
        <v>9.7400000231573358E-4</v>
      </c>
      <c r="I603" s="10">
        <f>$G603</f>
        <v>9.7400000231573358E-4</v>
      </c>
      <c r="P603">
        <f t="shared" si="338"/>
        <v>-6.6964305387272327E-3</v>
      </c>
      <c r="Q603" s="2">
        <f t="shared" si="348"/>
        <v>27440.747000000003</v>
      </c>
      <c r="S603" s="21">
        <f t="shared" si="335"/>
        <v>0.1</v>
      </c>
      <c r="Z603">
        <f t="shared" si="339"/>
        <v>13617</v>
      </c>
      <c r="AA603" s="68">
        <f t="shared" si="340"/>
        <v>1.293069803989999E-2</v>
      </c>
      <c r="AB603" s="68">
        <f t="shared" si="324"/>
        <v>-1.865312857631149E-2</v>
      </c>
      <c r="AC603" s="68">
        <f t="shared" si="325"/>
        <v>-1.1956698037584257E-2</v>
      </c>
      <c r="AD603" s="68"/>
      <c r="AE603" s="68">
        <f t="shared" si="326"/>
        <v>1.4296262796197123E-5</v>
      </c>
      <c r="AF603">
        <f t="shared" si="327"/>
        <v>7.6704305410429663E-3</v>
      </c>
      <c r="AG603" s="92"/>
      <c r="AH603">
        <f t="shared" si="341"/>
        <v>1.9627128578627223E-2</v>
      </c>
      <c r="AI603">
        <f t="shared" si="342"/>
        <v>0.99943046472300534</v>
      </c>
      <c r="AJ603">
        <f t="shared" si="343"/>
        <v>0.88113761194062989</v>
      </c>
      <c r="AK603">
        <f t="shared" si="344"/>
        <v>-4.4524757238331817E-4</v>
      </c>
      <c r="AL603">
        <f t="shared" si="345"/>
        <v>-2.4780646749297914</v>
      </c>
      <c r="AM603">
        <f t="shared" si="346"/>
        <v>-2.9027828346385487</v>
      </c>
      <c r="AN603" s="68">
        <f t="shared" si="349"/>
        <v>-2.4776193004783473</v>
      </c>
      <c r="AO603" s="68">
        <f t="shared" si="349"/>
        <v>-2.4776193004783473</v>
      </c>
      <c r="AP603" s="68">
        <f t="shared" si="349"/>
        <v>-2.4776193004783473</v>
      </c>
      <c r="AQ603" s="68">
        <f t="shared" si="349"/>
        <v>-2.4776193004783473</v>
      </c>
      <c r="AR603" s="68">
        <f t="shared" si="349"/>
        <v>-2.4776193004784295</v>
      </c>
      <c r="AS603" s="68">
        <f t="shared" si="349"/>
        <v>-2.4776193003339655</v>
      </c>
      <c r="AT603" s="68">
        <f t="shared" si="349"/>
        <v>-2.4776195540744008</v>
      </c>
      <c r="AU603" s="68">
        <f t="shared" si="347"/>
        <v>-2.47717379929367</v>
      </c>
    </row>
    <row r="604" spans="1:48" ht="12.95" customHeight="1">
      <c r="A604" s="45" t="s">
        <v>1958</v>
      </c>
      <c r="B604" s="44"/>
      <c r="C604" s="45">
        <v>42501.322</v>
      </c>
      <c r="D604" s="45"/>
      <c r="E604">
        <f t="shared" si="336"/>
        <v>13648.00026228967</v>
      </c>
      <c r="F604">
        <f t="shared" si="337"/>
        <v>13648</v>
      </c>
      <c r="G604">
        <f t="shared" si="329"/>
        <v>3.5600000410340726E-4</v>
      </c>
      <c r="I604" s="10">
        <f>$G604</f>
        <v>3.5600000410340726E-4</v>
      </c>
      <c r="P604">
        <f t="shared" si="338"/>
        <v>-6.3938911524367426E-3</v>
      </c>
      <c r="Q604" s="2">
        <f t="shared" si="348"/>
        <v>27482.822</v>
      </c>
      <c r="S604" s="21">
        <f t="shared" si="335"/>
        <v>0.1</v>
      </c>
      <c r="Z604">
        <f t="shared" si="339"/>
        <v>13648</v>
      </c>
      <c r="AA604" s="68">
        <f t="shared" si="340"/>
        <v>1.3020765975193756E-2</v>
      </c>
      <c r="AB604" s="68">
        <f t="shared" si="324"/>
        <v>-1.9058657123527091E-2</v>
      </c>
      <c r="AC604" s="68">
        <f t="shared" si="325"/>
        <v>-1.2664765971090348E-2</v>
      </c>
      <c r="AD604" s="68"/>
      <c r="AE604" s="68">
        <f t="shared" si="326"/>
        <v>1.6039629710248806E-5</v>
      </c>
      <c r="AF604">
        <f t="shared" si="327"/>
        <v>6.7498911565401498E-3</v>
      </c>
      <c r="AG604" s="92"/>
      <c r="AH604">
        <f t="shared" si="341"/>
        <v>1.9414657127630498E-2</v>
      </c>
      <c r="AI604">
        <f t="shared" si="342"/>
        <v>0.99943938093236961</v>
      </c>
      <c r="AJ604">
        <f t="shared" si="343"/>
        <v>0.87161443108133752</v>
      </c>
      <c r="AK604">
        <f t="shared" si="344"/>
        <v>-4.5642315176139373E-4</v>
      </c>
      <c r="AL604">
        <f t="shared" si="345"/>
        <v>-2.4582882343205745</v>
      </c>
      <c r="AM604">
        <f t="shared" si="346"/>
        <v>-2.8121728618743611</v>
      </c>
      <c r="AN604" s="68">
        <f t="shared" si="349"/>
        <v>-2.4578316831414426</v>
      </c>
      <c r="AO604" s="68">
        <f t="shared" si="349"/>
        <v>-2.4578316831414426</v>
      </c>
      <c r="AP604" s="68">
        <f t="shared" si="349"/>
        <v>-2.4578316831414426</v>
      </c>
      <c r="AQ604" s="68">
        <f t="shared" si="349"/>
        <v>-2.4578316831414426</v>
      </c>
      <c r="AR604" s="68">
        <f t="shared" si="349"/>
        <v>-2.457831683141523</v>
      </c>
      <c r="AS604" s="68">
        <f t="shared" si="349"/>
        <v>-2.4578316829980449</v>
      </c>
      <c r="AT604" s="68">
        <f t="shared" si="349"/>
        <v>-2.457831939021609</v>
      </c>
      <c r="AU604" s="68">
        <f t="shared" si="347"/>
        <v>-2.4573750040859621</v>
      </c>
    </row>
    <row r="605" spans="1:48" ht="12.95" customHeight="1">
      <c r="A605" s="45" t="s">
        <v>1959</v>
      </c>
      <c r="B605" s="44"/>
      <c r="C605" s="45">
        <v>42638.415000000001</v>
      </c>
      <c r="D605" s="45"/>
      <c r="E605">
        <f t="shared" si="336"/>
        <v>13749.006098971618</v>
      </c>
      <c r="F605">
        <f t="shared" si="337"/>
        <v>13749</v>
      </c>
      <c r="G605">
        <f t="shared" si="329"/>
        <v>8.2780000011553057E-3</v>
      </c>
      <c r="I605" s="10">
        <f>$G605</f>
        <v>8.2780000011553057E-3</v>
      </c>
      <c r="P605">
        <f t="shared" si="338"/>
        <v>-5.398600029469347E-3</v>
      </c>
      <c r="Q605" s="2">
        <f t="shared" si="348"/>
        <v>27619.915000000001</v>
      </c>
      <c r="S605" s="21">
        <f t="shared" si="335"/>
        <v>0.1</v>
      </c>
      <c r="Z605">
        <f t="shared" si="339"/>
        <v>13749</v>
      </c>
      <c r="AA605" s="68">
        <f t="shared" si="340"/>
        <v>1.3271522381459115E-2</v>
      </c>
      <c r="AB605" s="68">
        <f t="shared" si="324"/>
        <v>-1.0392122409773157E-2</v>
      </c>
      <c r="AC605" s="68">
        <f t="shared" si="325"/>
        <v>-4.9935223803038095E-3</v>
      </c>
      <c r="AD605" s="68"/>
      <c r="AE605" s="68">
        <f t="shared" si="326"/>
        <v>2.4935265762595027E-6</v>
      </c>
      <c r="AF605">
        <f t="shared" si="327"/>
        <v>1.3676600030624653E-2</v>
      </c>
      <c r="AG605" s="92"/>
      <c r="AH605">
        <f t="shared" si="341"/>
        <v>1.8670122410928462E-2</v>
      </c>
      <c r="AI605">
        <f t="shared" si="342"/>
        <v>0.99946993383475069</v>
      </c>
      <c r="AJ605">
        <f t="shared" si="343"/>
        <v>0.83824172618821324</v>
      </c>
      <c r="AK605">
        <f t="shared" si="344"/>
        <v>-4.9157470735629153E-4</v>
      </c>
      <c r="AL605">
        <f t="shared" si="345"/>
        <v>-2.3938527923215784</v>
      </c>
      <c r="AM605">
        <f t="shared" si="346"/>
        <v>-2.5489267038821652</v>
      </c>
      <c r="AN605" s="68">
        <f t="shared" si="349"/>
        <v>-2.3933610872417699</v>
      </c>
      <c r="AO605" s="68">
        <f t="shared" si="349"/>
        <v>-2.3933610872417699</v>
      </c>
      <c r="AP605" s="68">
        <f t="shared" si="349"/>
        <v>-2.3933610872417699</v>
      </c>
      <c r="AQ605" s="68">
        <f t="shared" si="349"/>
        <v>-2.3933610872417699</v>
      </c>
      <c r="AR605" s="68">
        <f t="shared" si="349"/>
        <v>-2.3933610872418432</v>
      </c>
      <c r="AS605" s="68">
        <f t="shared" si="349"/>
        <v>-2.3933610871037363</v>
      </c>
      <c r="AT605" s="68">
        <f t="shared" si="349"/>
        <v>-2.3933613477686015</v>
      </c>
      <c r="AU605" s="68">
        <f t="shared" si="347"/>
        <v>-2.3928692519576229</v>
      </c>
    </row>
    <row r="606" spans="1:48" ht="12.95" customHeight="1">
      <c r="A606" s="95" t="s">
        <v>418</v>
      </c>
      <c r="B606" s="29" t="s">
        <v>2053</v>
      </c>
      <c r="C606" s="95">
        <v>42658.767</v>
      </c>
      <c r="D606" s="95" t="s">
        <v>2084</v>
      </c>
      <c r="E606" s="12">
        <f t="shared" si="336"/>
        <v>13764.000816339762</v>
      </c>
      <c r="F606">
        <f t="shared" si="337"/>
        <v>13764</v>
      </c>
      <c r="G606">
        <f t="shared" si="329"/>
        <v>1.1080000040237792E-3</v>
      </c>
      <c r="I606" s="10">
        <f>G606</f>
        <v>1.1080000040237792E-3</v>
      </c>
      <c r="O606">
        <f ca="1">+C$11+C$12*F606</f>
        <v>-9.5884363568067427E-3</v>
      </c>
      <c r="P606">
        <f t="shared" si="338"/>
        <v>-5.2495318148561843E-3</v>
      </c>
      <c r="Q606" s="2">
        <f t="shared" si="348"/>
        <v>27640.267</v>
      </c>
      <c r="S606" s="21">
        <f t="shared" si="335"/>
        <v>0.1</v>
      </c>
      <c r="Z606">
        <f t="shared" si="339"/>
        <v>13764</v>
      </c>
      <c r="AA606" s="68">
        <f t="shared" si="340"/>
        <v>1.3303318869140199E-2</v>
      </c>
      <c r="AB606" s="68">
        <f t="shared" si="324"/>
        <v>-1.7444850679972604E-2</v>
      </c>
      <c r="AC606" s="68">
        <f t="shared" si="325"/>
        <v>-1.219531886511642E-2</v>
      </c>
      <c r="AD606" s="68"/>
      <c r="AE606" s="68">
        <f t="shared" si="326"/>
        <v>1.4872580222186443E-5</v>
      </c>
      <c r="AF606">
        <f t="shared" si="327"/>
        <v>6.3575318188799634E-3</v>
      </c>
      <c r="AG606" s="92"/>
      <c r="AH606">
        <f t="shared" si="341"/>
        <v>1.8552850683996383E-2</v>
      </c>
      <c r="AI606">
        <f t="shared" si="342"/>
        <v>0.99947466238659344</v>
      </c>
      <c r="AJ606">
        <f t="shared" si="343"/>
        <v>0.83298493256610417</v>
      </c>
      <c r="AK606">
        <f t="shared" si="344"/>
        <v>-4.9662483264016925E-4</v>
      </c>
      <c r="AL606">
        <f t="shared" si="345"/>
        <v>-2.3842828308654505</v>
      </c>
      <c r="AM606">
        <f t="shared" si="346"/>
        <v>-2.5134855622395946</v>
      </c>
      <c r="AN606" s="68">
        <f t="shared" si="349"/>
        <v>-2.3837860754959794</v>
      </c>
      <c r="AO606" s="68">
        <f t="shared" si="349"/>
        <v>-2.3837860754959794</v>
      </c>
      <c r="AP606" s="68">
        <f t="shared" si="349"/>
        <v>-2.3837860754959794</v>
      </c>
      <c r="AQ606" s="68">
        <f t="shared" si="349"/>
        <v>-2.3837860754959794</v>
      </c>
      <c r="AR606" s="68">
        <f t="shared" si="349"/>
        <v>-2.3837860754960514</v>
      </c>
      <c r="AS606" s="68">
        <f t="shared" si="349"/>
        <v>-2.3837860753590099</v>
      </c>
      <c r="AT606" s="68">
        <f t="shared" si="349"/>
        <v>-2.3837863363447815</v>
      </c>
      <c r="AU606" s="68">
        <f t="shared" si="347"/>
        <v>-2.3832891897603448</v>
      </c>
    </row>
    <row r="607" spans="1:48" ht="12.95" customHeight="1">
      <c r="A607" s="45" t="s">
        <v>1960</v>
      </c>
      <c r="B607" s="44"/>
      <c r="C607" s="45">
        <v>42665.55</v>
      </c>
      <c r="D607" s="45"/>
      <c r="E607">
        <f t="shared" si="336"/>
        <v>13768.998318693741</v>
      </c>
      <c r="F607">
        <f t="shared" si="337"/>
        <v>13769</v>
      </c>
      <c r="G607">
        <f t="shared" si="329"/>
        <v>-2.2820000012870878E-3</v>
      </c>
      <c r="J607">
        <f>$G607</f>
        <v>-2.2820000012870878E-3</v>
      </c>
      <c r="P607">
        <f t="shared" si="338"/>
        <v>-5.1997704156574731E-3</v>
      </c>
      <c r="Q607" s="2">
        <f t="shared" si="348"/>
        <v>27647.050000000003</v>
      </c>
      <c r="S607" s="91">
        <f>S$16</f>
        <v>1</v>
      </c>
      <c r="Z607">
        <f t="shared" si="339"/>
        <v>13769</v>
      </c>
      <c r="AA607" s="68">
        <f t="shared" si="340"/>
        <v>1.3313611048089272E-2</v>
      </c>
      <c r="AB607" s="68">
        <f t="shared" si="324"/>
        <v>-2.0795381465033833E-2</v>
      </c>
      <c r="AC607" s="68">
        <f t="shared" si="325"/>
        <v>-1.5595611049376359E-2</v>
      </c>
      <c r="AD607" s="68"/>
      <c r="AE607" s="68">
        <f t="shared" si="326"/>
        <v>2.4322308400342998E-4</v>
      </c>
      <c r="AF607">
        <f t="shared" si="327"/>
        <v>2.9177704143703853E-3</v>
      </c>
      <c r="AG607" s="92"/>
      <c r="AH607">
        <f t="shared" si="341"/>
        <v>1.8513381463746745E-2</v>
      </c>
      <c r="AI607">
        <f t="shared" si="342"/>
        <v>0.99947624929371792</v>
      </c>
      <c r="AJ607">
        <f t="shared" si="343"/>
        <v>0.83121568002017121</v>
      </c>
      <c r="AK607">
        <f t="shared" si="344"/>
        <v>-4.9829813377492104E-4</v>
      </c>
      <c r="AL607">
        <f t="shared" si="345"/>
        <v>-2.3810928235336211</v>
      </c>
      <c r="AM607">
        <f t="shared" si="346"/>
        <v>-2.5018605430486822</v>
      </c>
      <c r="AN607" s="68">
        <f t="shared" si="349"/>
        <v>-2.3805943948188446</v>
      </c>
      <c r="AO607" s="68">
        <f t="shared" si="349"/>
        <v>-2.3805943948188446</v>
      </c>
      <c r="AP607" s="68">
        <f t="shared" si="349"/>
        <v>-2.3805943948188446</v>
      </c>
      <c r="AQ607" s="68">
        <f t="shared" si="349"/>
        <v>-2.3805943948188446</v>
      </c>
      <c r="AR607" s="68">
        <f t="shared" si="349"/>
        <v>-2.3805943948189161</v>
      </c>
      <c r="AS607" s="68">
        <f t="shared" si="349"/>
        <v>-2.3805943946822445</v>
      </c>
      <c r="AT607" s="68">
        <f t="shared" si="349"/>
        <v>-2.3805946557537081</v>
      </c>
      <c r="AU607" s="68">
        <f t="shared" si="347"/>
        <v>-2.3800958356945854</v>
      </c>
    </row>
    <row r="608" spans="1:48" ht="12.95" customHeight="1">
      <c r="A608" s="95" t="s">
        <v>418</v>
      </c>
      <c r="B608" s="29" t="s">
        <v>2053</v>
      </c>
      <c r="C608" s="95">
        <v>42669.624000000003</v>
      </c>
      <c r="D608" s="95" t="s">
        <v>2084</v>
      </c>
      <c r="E608" s="12">
        <f t="shared" si="336"/>
        <v>13771.999914534828</v>
      </c>
      <c r="F608">
        <f t="shared" si="337"/>
        <v>13772</v>
      </c>
      <c r="G608">
        <f t="shared" si="329"/>
        <v>-1.15999995614402E-4</v>
      </c>
      <c r="I608" s="10">
        <f>G608</f>
        <v>-1.15999995614402E-4</v>
      </c>
      <c r="O608">
        <f ca="1">+C$11+C$12*F608</f>
        <v>-9.5334442863272001E-3</v>
      </c>
      <c r="P608">
        <f t="shared" si="338"/>
        <v>-5.1698962974995877E-3</v>
      </c>
      <c r="Q608" s="2">
        <f t="shared" si="348"/>
        <v>27651.124000000003</v>
      </c>
      <c r="S608" s="21">
        <f>S$15</f>
        <v>0.1</v>
      </c>
      <c r="Z608">
        <f t="shared" si="339"/>
        <v>13772</v>
      </c>
      <c r="AA608" s="68">
        <f t="shared" si="340"/>
        <v>1.3319713053644683E-2</v>
      </c>
      <c r="AB608" s="68">
        <f t="shared" si="324"/>
        <v>-1.8605609346758673E-2</v>
      </c>
      <c r="AC608" s="68">
        <f t="shared" si="325"/>
        <v>-1.3435713049259085E-2</v>
      </c>
      <c r="AD608" s="68"/>
      <c r="AE608" s="68">
        <f t="shared" si="326"/>
        <v>1.8051838514203087E-5</v>
      </c>
      <c r="AF608">
        <f t="shared" si="327"/>
        <v>5.0538963018851857E-3</v>
      </c>
      <c r="AG608" s="92"/>
      <c r="AH608">
        <f t="shared" si="341"/>
        <v>1.8489609351144271E-2</v>
      </c>
      <c r="AI608">
        <f t="shared" si="342"/>
        <v>0.9994772039997436</v>
      </c>
      <c r="AJ608">
        <f t="shared" si="343"/>
        <v>0.83015006451100248</v>
      </c>
      <c r="AK608">
        <f t="shared" si="344"/>
        <v>-4.9929968412822405E-4</v>
      </c>
      <c r="AL608">
        <f t="shared" si="345"/>
        <v>-2.3791788142662154</v>
      </c>
      <c r="AM608">
        <f t="shared" si="346"/>
        <v>-2.4949299451601399</v>
      </c>
      <c r="AN608" s="68">
        <f t="shared" si="349"/>
        <v>-2.3786793839771341</v>
      </c>
      <c r="AO608" s="68">
        <f t="shared" si="349"/>
        <v>-2.3786793839771341</v>
      </c>
      <c r="AP608" s="68">
        <f t="shared" si="349"/>
        <v>-2.3786793839771341</v>
      </c>
      <c r="AQ608" s="68">
        <f t="shared" si="349"/>
        <v>-2.3786793839771341</v>
      </c>
      <c r="AR608" s="68">
        <f t="shared" si="349"/>
        <v>-2.3786793839772056</v>
      </c>
      <c r="AS608" s="68">
        <f t="shared" si="349"/>
        <v>-2.3786793838407592</v>
      </c>
      <c r="AT608" s="68">
        <f t="shared" si="349"/>
        <v>-2.3786796449585297</v>
      </c>
      <c r="AU608" s="68">
        <f t="shared" si="347"/>
        <v>-2.3781798232551297</v>
      </c>
    </row>
    <row r="609" spans="1:64" ht="12.95" customHeight="1">
      <c r="A609" s="45" t="s">
        <v>1960</v>
      </c>
      <c r="B609" s="44"/>
      <c r="C609" s="45">
        <v>42684.55</v>
      </c>
      <c r="D609" s="45"/>
      <c r="E609">
        <f t="shared" si="336"/>
        <v>13782.996924727287</v>
      </c>
      <c r="F609">
        <f t="shared" si="337"/>
        <v>13783</v>
      </c>
      <c r="G609">
        <f t="shared" si="329"/>
        <v>-4.1740000015124679E-3</v>
      </c>
      <c r="J609">
        <f>$G609</f>
        <v>-4.1740000015124679E-3</v>
      </c>
      <c r="P609">
        <f t="shared" si="338"/>
        <v>-5.0602469929895144E-3</v>
      </c>
      <c r="Q609" s="2">
        <f t="shared" si="348"/>
        <v>27666.050000000003</v>
      </c>
      <c r="S609" s="91">
        <f>S$16</f>
        <v>1</v>
      </c>
      <c r="Z609">
        <f t="shared" si="339"/>
        <v>13783</v>
      </c>
      <c r="AA609" s="68">
        <f t="shared" si="340"/>
        <v>1.3341618293213172E-2</v>
      </c>
      <c r="AB609" s="68">
        <f t="shared" si="324"/>
        <v>-2.2575865287715154E-2</v>
      </c>
      <c r="AC609" s="68">
        <f t="shared" si="325"/>
        <v>-1.751561829472564E-2</v>
      </c>
      <c r="AD609" s="68"/>
      <c r="AE609" s="68">
        <f t="shared" si="326"/>
        <v>3.0679688424652753E-4</v>
      </c>
      <c r="AF609">
        <f t="shared" si="327"/>
        <v>8.8624699147704655E-4</v>
      </c>
      <c r="AG609" s="92"/>
      <c r="AH609">
        <f t="shared" si="341"/>
        <v>1.8401865286202686E-2</v>
      </c>
      <c r="AI609">
        <f t="shared" si="342"/>
        <v>0.99948072096343799</v>
      </c>
      <c r="AJ609">
        <f t="shared" si="343"/>
        <v>0.82621680064989667</v>
      </c>
      <c r="AK609">
        <f t="shared" si="344"/>
        <v>-5.0295637449165463E-4</v>
      </c>
      <c r="AL609">
        <f t="shared" si="345"/>
        <v>-2.3721607489147445</v>
      </c>
      <c r="AM609">
        <f t="shared" si="346"/>
        <v>-2.4697982426442011</v>
      </c>
      <c r="AN609" s="68">
        <f t="shared" si="349"/>
        <v>-2.3716576618638507</v>
      </c>
      <c r="AO609" s="68">
        <f t="shared" si="349"/>
        <v>-2.3716576618638507</v>
      </c>
      <c r="AP609" s="68">
        <f t="shared" si="349"/>
        <v>-2.3716576618638507</v>
      </c>
      <c r="AQ609" s="68">
        <f t="shared" si="349"/>
        <v>-2.3716576618638507</v>
      </c>
      <c r="AR609" s="68">
        <f t="shared" si="349"/>
        <v>-2.3716576618639209</v>
      </c>
      <c r="AS609" s="68">
        <f t="shared" si="349"/>
        <v>-2.3716576617283232</v>
      </c>
      <c r="AT609" s="68">
        <f t="shared" si="349"/>
        <v>-2.371657922983089</v>
      </c>
      <c r="AU609" s="68">
        <f t="shared" si="347"/>
        <v>-2.3711544443104593</v>
      </c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</row>
    <row r="610" spans="1:64" ht="12.95" customHeight="1">
      <c r="A610" s="95" t="s">
        <v>418</v>
      </c>
      <c r="B610" s="29" t="s">
        <v>2053</v>
      </c>
      <c r="C610" s="95">
        <v>42684.555</v>
      </c>
      <c r="D610" s="95" t="s">
        <v>2084</v>
      </c>
      <c r="E610" s="12">
        <f t="shared" si="336"/>
        <v>13783.000608570977</v>
      </c>
      <c r="F610">
        <f t="shared" si="337"/>
        <v>13783</v>
      </c>
      <c r="G610">
        <f t="shared" si="329"/>
        <v>8.259999958681874E-4</v>
      </c>
      <c r="I610" s="10">
        <f>G610</f>
        <v>8.259999958681874E-4</v>
      </c>
      <c r="O610">
        <f ca="1">+C$11+C$12*F610</f>
        <v>-9.457830189417829E-3</v>
      </c>
      <c r="P610">
        <f t="shared" si="338"/>
        <v>-5.0602469929895144E-3</v>
      </c>
      <c r="Q610" s="2">
        <f t="shared" si="348"/>
        <v>27666.055</v>
      </c>
      <c r="S610" s="21">
        <f>S$15</f>
        <v>0.1</v>
      </c>
      <c r="Z610">
        <f t="shared" si="339"/>
        <v>13783</v>
      </c>
      <c r="AA610" s="68">
        <f t="shared" si="340"/>
        <v>1.3341618293213172E-2</v>
      </c>
      <c r="AB610" s="68">
        <f t="shared" si="324"/>
        <v>-1.7575865290334499E-2</v>
      </c>
      <c r="AC610" s="68">
        <f t="shared" si="325"/>
        <v>-1.2515618297344985E-2</v>
      </c>
      <c r="AD610" s="68"/>
      <c r="AE610" s="68">
        <f t="shared" si="326"/>
        <v>1.5664070136483658E-5</v>
      </c>
      <c r="AF610">
        <f t="shared" si="327"/>
        <v>5.8862469888577018E-3</v>
      </c>
      <c r="AG610" s="92"/>
      <c r="AH610">
        <f t="shared" si="341"/>
        <v>1.8401865286202686E-2</v>
      </c>
      <c r="AI610">
        <f t="shared" si="342"/>
        <v>0.99948072096343799</v>
      </c>
      <c r="AJ610">
        <f t="shared" si="343"/>
        <v>0.82621680064989667</v>
      </c>
      <c r="AK610">
        <f t="shared" si="344"/>
        <v>-5.0295637449165463E-4</v>
      </c>
      <c r="AL610">
        <f t="shared" si="345"/>
        <v>-2.3721607489147445</v>
      </c>
      <c r="AM610">
        <f t="shared" si="346"/>
        <v>-2.4697982426442011</v>
      </c>
      <c r="AN610" s="68">
        <f t="shared" si="349"/>
        <v>-2.3716576618638507</v>
      </c>
      <c r="AO610" s="68">
        <f t="shared" si="349"/>
        <v>-2.3716576618638507</v>
      </c>
      <c r="AP610" s="68">
        <f t="shared" si="349"/>
        <v>-2.3716576618638507</v>
      </c>
      <c r="AQ610" s="68">
        <f t="shared" si="349"/>
        <v>-2.3716576618638507</v>
      </c>
      <c r="AR610" s="68">
        <f t="shared" si="349"/>
        <v>-2.3716576618639209</v>
      </c>
      <c r="AS610" s="68">
        <f t="shared" si="349"/>
        <v>-2.3716576617283232</v>
      </c>
      <c r="AT610" s="68">
        <f t="shared" si="349"/>
        <v>-2.371657922983089</v>
      </c>
      <c r="AU610" s="68">
        <f t="shared" si="347"/>
        <v>-2.3711544443104593</v>
      </c>
    </row>
    <row r="611" spans="1:64" ht="12.95" customHeight="1">
      <c r="A611" s="95" t="s">
        <v>418</v>
      </c>
      <c r="B611" s="29" t="s">
        <v>2053</v>
      </c>
      <c r="C611" s="95">
        <v>42692.696000000004</v>
      </c>
      <c r="D611" s="95" t="s">
        <v>2084</v>
      </c>
      <c r="E611" s="12">
        <f t="shared" si="336"/>
        <v>13788.998642871986</v>
      </c>
      <c r="F611">
        <f t="shared" si="337"/>
        <v>13789</v>
      </c>
      <c r="G611">
        <f t="shared" si="329"/>
        <v>-1.8419999978505075E-3</v>
      </c>
      <c r="I611" s="10">
        <f>G611</f>
        <v>-1.8419999978505075E-3</v>
      </c>
      <c r="O611">
        <f ca="1">+C$11+C$12*F611</f>
        <v>-9.4165861365581721E-3</v>
      </c>
      <c r="P611">
        <f t="shared" si="338"/>
        <v>-5.0003648472243256E-3</v>
      </c>
      <c r="Q611" s="2">
        <f t="shared" si="348"/>
        <v>27674.196000000004</v>
      </c>
      <c r="S611" s="21">
        <f>S$15</f>
        <v>0.1</v>
      </c>
      <c r="Z611">
        <f t="shared" si="339"/>
        <v>13789</v>
      </c>
      <c r="AA611" s="68">
        <f t="shared" si="340"/>
        <v>1.3353257217387917E-2</v>
      </c>
      <c r="AB611" s="68">
        <f t="shared" si="324"/>
        <v>-2.019562206246275E-2</v>
      </c>
      <c r="AC611" s="68">
        <f t="shared" si="325"/>
        <v>-1.5195257215238425E-2</v>
      </c>
      <c r="AD611" s="68"/>
      <c r="AE611" s="68">
        <f t="shared" si="326"/>
        <v>2.3089584183725542E-5</v>
      </c>
      <c r="AF611">
        <f t="shared" si="327"/>
        <v>3.1583648493738181E-3</v>
      </c>
      <c r="AG611" s="92"/>
      <c r="AH611">
        <f t="shared" si="341"/>
        <v>1.8353622064612243E-2</v>
      </c>
      <c r="AI611">
        <f t="shared" si="342"/>
        <v>0.99948265010891979</v>
      </c>
      <c r="AJ611">
        <f t="shared" si="343"/>
        <v>0.82405420783671579</v>
      </c>
      <c r="AK611">
        <f t="shared" si="344"/>
        <v>-5.0494051397549937E-4</v>
      </c>
      <c r="AL611">
        <f t="shared" si="345"/>
        <v>-2.3683326923981487</v>
      </c>
      <c r="AM611">
        <f t="shared" si="346"/>
        <v>-2.4562727490402563</v>
      </c>
      <c r="AN611" s="68">
        <f t="shared" ref="AN611:AT620" si="350">$AU611+$AB$7*SIN(AO611)</f>
        <v>-2.3678276211796478</v>
      </c>
      <c r="AO611" s="68">
        <f t="shared" si="350"/>
        <v>-2.3678276211796478</v>
      </c>
      <c r="AP611" s="68">
        <f t="shared" si="350"/>
        <v>-2.3678276211796478</v>
      </c>
      <c r="AQ611" s="68">
        <f t="shared" si="350"/>
        <v>-2.3678276211796478</v>
      </c>
      <c r="AR611" s="68">
        <f t="shared" si="350"/>
        <v>-2.3678276211797176</v>
      </c>
      <c r="AS611" s="68">
        <f t="shared" si="350"/>
        <v>-2.3678276210445968</v>
      </c>
      <c r="AT611" s="68">
        <f t="shared" si="350"/>
        <v>-2.3678278823523597</v>
      </c>
      <c r="AU611" s="68">
        <f t="shared" si="347"/>
        <v>-2.3673224194315479</v>
      </c>
    </row>
    <row r="612" spans="1:64" ht="12.95" customHeight="1">
      <c r="A612" s="45" t="s">
        <v>1960</v>
      </c>
      <c r="B612" s="44"/>
      <c r="C612" s="45">
        <v>42707.625999999997</v>
      </c>
      <c r="D612" s="45"/>
      <c r="E612">
        <f t="shared" si="336"/>
        <v>13799.998600139394</v>
      </c>
      <c r="F612">
        <f t="shared" si="337"/>
        <v>13800</v>
      </c>
      <c r="G612">
        <f t="shared" si="329"/>
        <v>-1.9000000029336661E-3</v>
      </c>
      <c r="J612">
        <f>$G612</f>
        <v>-1.9000000029336661E-3</v>
      </c>
      <c r="P612">
        <f t="shared" si="338"/>
        <v>-4.8904462839287621E-3</v>
      </c>
      <c r="Q612" s="2">
        <f t="shared" si="348"/>
        <v>27689.125999999997</v>
      </c>
      <c r="S612" s="91">
        <f>S$16</f>
        <v>1</v>
      </c>
      <c r="Z612">
        <f t="shared" si="339"/>
        <v>13800</v>
      </c>
      <c r="AA612" s="68">
        <f t="shared" si="340"/>
        <v>1.3374030884482455E-2</v>
      </c>
      <c r="AB612" s="68">
        <f t="shared" si="324"/>
        <v>-2.0164477171344883E-2</v>
      </c>
      <c r="AC612" s="68">
        <f t="shared" si="325"/>
        <v>-1.5274030887416121E-2</v>
      </c>
      <c r="AD612" s="68"/>
      <c r="AE612" s="68">
        <f t="shared" si="326"/>
        <v>2.3329601954974168E-4</v>
      </c>
      <c r="AF612">
        <f t="shared" si="327"/>
        <v>2.990446280995096E-3</v>
      </c>
      <c r="AG612" s="92"/>
      <c r="AH612">
        <f t="shared" si="341"/>
        <v>1.8264477168411217E-2</v>
      </c>
      <c r="AI612">
        <f t="shared" si="342"/>
        <v>0.99948620656491982</v>
      </c>
      <c r="AJ612">
        <f t="shared" si="343"/>
        <v>0.82005809205121205</v>
      </c>
      <c r="AK612">
        <f t="shared" si="344"/>
        <v>-5.0855888402734069E-4</v>
      </c>
      <c r="AL612">
        <f t="shared" si="345"/>
        <v>-2.361314550286699</v>
      </c>
      <c r="AM612">
        <f t="shared" si="346"/>
        <v>-2.4318032920211574</v>
      </c>
      <c r="AN612" s="68">
        <f t="shared" si="350"/>
        <v>-2.3608058606664821</v>
      </c>
      <c r="AO612" s="68">
        <f t="shared" si="350"/>
        <v>-2.3608058606664821</v>
      </c>
      <c r="AP612" s="68">
        <f t="shared" si="350"/>
        <v>-2.3608058606664821</v>
      </c>
      <c r="AQ612" s="68">
        <f t="shared" si="350"/>
        <v>-2.3608058606664821</v>
      </c>
      <c r="AR612" s="68">
        <f t="shared" si="350"/>
        <v>-2.360805860666551</v>
      </c>
      <c r="AS612" s="68">
        <f t="shared" si="350"/>
        <v>-2.3608058605323312</v>
      </c>
      <c r="AT612" s="68">
        <f t="shared" si="350"/>
        <v>-2.3608061218974079</v>
      </c>
      <c r="AU612" s="68">
        <f t="shared" si="347"/>
        <v>-2.3602970404868775</v>
      </c>
    </row>
    <row r="613" spans="1:64" ht="12.95" customHeight="1">
      <c r="A613" s="45" t="s">
        <v>1961</v>
      </c>
      <c r="B613" s="44"/>
      <c r="C613" s="45">
        <v>42710.341</v>
      </c>
      <c r="D613" s="45"/>
      <c r="E613">
        <f t="shared" si="336"/>
        <v>13801.998927264716</v>
      </c>
      <c r="F613">
        <f t="shared" si="337"/>
        <v>13802</v>
      </c>
      <c r="G613">
        <f t="shared" si="329"/>
        <v>-1.4559999981429428E-3</v>
      </c>
      <c r="I613" s="10">
        <f>$G613</f>
        <v>-1.4559999981429428E-3</v>
      </c>
      <c r="P613">
        <f t="shared" si="338"/>
        <v>-4.8704423720771495E-3</v>
      </c>
      <c r="Q613" s="2">
        <f t="shared" si="348"/>
        <v>27691.841</v>
      </c>
      <c r="S613" s="21">
        <f>S$15</f>
        <v>0.1</v>
      </c>
      <c r="Z613">
        <f t="shared" si="339"/>
        <v>13802</v>
      </c>
      <c r="AA613" s="68">
        <f t="shared" si="340"/>
        <v>1.3377729718518382E-2</v>
      </c>
      <c r="AB613" s="68">
        <f t="shared" si="324"/>
        <v>-1.9704172088738474E-2</v>
      </c>
      <c r="AC613" s="68">
        <f t="shared" si="325"/>
        <v>-1.4833729716661324E-2</v>
      </c>
      <c r="AD613" s="68"/>
      <c r="AE613" s="68">
        <f t="shared" si="326"/>
        <v>2.2003953730696129E-5</v>
      </c>
      <c r="AF613">
        <f t="shared" si="327"/>
        <v>3.4144423739342067E-3</v>
      </c>
      <c r="AG613" s="92"/>
      <c r="AH613">
        <f t="shared" si="341"/>
        <v>1.8248172090595531E-2</v>
      </c>
      <c r="AI613">
        <f t="shared" si="342"/>
        <v>0.99948685592004705</v>
      </c>
      <c r="AJ613">
        <f t="shared" si="343"/>
        <v>0.81932717710983383</v>
      </c>
      <c r="AK613">
        <f t="shared" si="344"/>
        <v>-5.0921408627782377E-4</v>
      </c>
      <c r="AL613">
        <f t="shared" si="345"/>
        <v>-2.3600385190735267</v>
      </c>
      <c r="AM613">
        <f t="shared" si="346"/>
        <v>-2.42739909705243</v>
      </c>
      <c r="AN613" s="68">
        <f t="shared" si="350"/>
        <v>-2.3595291742480691</v>
      </c>
      <c r="AO613" s="68">
        <f t="shared" si="350"/>
        <v>-2.3595291742480691</v>
      </c>
      <c r="AP613" s="68">
        <f t="shared" si="350"/>
        <v>-2.3595291742480691</v>
      </c>
      <c r="AQ613" s="68">
        <f t="shared" si="350"/>
        <v>-2.3595291742480691</v>
      </c>
      <c r="AR613" s="68">
        <f t="shared" si="350"/>
        <v>-2.3595291742481375</v>
      </c>
      <c r="AS613" s="68">
        <f t="shared" si="350"/>
        <v>-2.3595291741140851</v>
      </c>
      <c r="AT613" s="68">
        <f t="shared" si="350"/>
        <v>-2.3595294354840415</v>
      </c>
      <c r="AU613" s="68">
        <f t="shared" si="347"/>
        <v>-2.3590196988605738</v>
      </c>
    </row>
    <row r="614" spans="1:64" ht="12.95" customHeight="1">
      <c r="A614" s="45" t="s">
        <v>1961</v>
      </c>
      <c r="B614" s="44"/>
      <c r="C614" s="45">
        <v>42710.343999999997</v>
      </c>
      <c r="D614" s="45"/>
      <c r="E614">
        <f t="shared" si="336"/>
        <v>13802.001137570929</v>
      </c>
      <c r="F614">
        <f t="shared" si="337"/>
        <v>13802</v>
      </c>
      <c r="G614">
        <f t="shared" si="329"/>
        <v>1.5439999988302588E-3</v>
      </c>
      <c r="I614" s="10">
        <f>$G614</f>
        <v>1.5439999988302588E-3</v>
      </c>
      <c r="P614">
        <f t="shared" si="338"/>
        <v>-4.8704423720771495E-3</v>
      </c>
      <c r="Q614" s="2">
        <f t="shared" si="348"/>
        <v>27691.843999999997</v>
      </c>
      <c r="S614" s="21">
        <f>S$15</f>
        <v>0.1</v>
      </c>
      <c r="Z614">
        <f t="shared" si="339"/>
        <v>13802</v>
      </c>
      <c r="AA614" s="68">
        <f t="shared" si="340"/>
        <v>1.3377729718518382E-2</v>
      </c>
      <c r="AB614" s="68">
        <f t="shared" si="324"/>
        <v>-1.6704172091765272E-2</v>
      </c>
      <c r="AC614" s="68">
        <f t="shared" si="325"/>
        <v>-1.1833729719688123E-2</v>
      </c>
      <c r="AD614" s="68"/>
      <c r="AE614" s="68">
        <f t="shared" si="326"/>
        <v>1.4003715907862995E-5</v>
      </c>
      <c r="AF614">
        <f t="shared" si="327"/>
        <v>6.4144423709074083E-3</v>
      </c>
      <c r="AG614" s="92"/>
      <c r="AH614">
        <f t="shared" si="341"/>
        <v>1.8248172090595531E-2</v>
      </c>
      <c r="AI614">
        <f t="shared" si="342"/>
        <v>0.99948685592004705</v>
      </c>
      <c r="AJ614">
        <f t="shared" si="343"/>
        <v>0.81932717710983383</v>
      </c>
      <c r="AK614">
        <f t="shared" si="344"/>
        <v>-5.0921408627782377E-4</v>
      </c>
      <c r="AL614">
        <f t="shared" si="345"/>
        <v>-2.3600385190735267</v>
      </c>
      <c r="AM614">
        <f t="shared" si="346"/>
        <v>-2.42739909705243</v>
      </c>
      <c r="AN614" s="68">
        <f t="shared" si="350"/>
        <v>-2.3595291742480691</v>
      </c>
      <c r="AO614" s="68">
        <f t="shared" si="350"/>
        <v>-2.3595291742480691</v>
      </c>
      <c r="AP614" s="68">
        <f t="shared" si="350"/>
        <v>-2.3595291742480691</v>
      </c>
      <c r="AQ614" s="68">
        <f t="shared" si="350"/>
        <v>-2.3595291742480691</v>
      </c>
      <c r="AR614" s="68">
        <f t="shared" si="350"/>
        <v>-2.3595291742481375</v>
      </c>
      <c r="AS614" s="68">
        <f t="shared" si="350"/>
        <v>-2.3595291741140851</v>
      </c>
      <c r="AT614" s="68">
        <f t="shared" si="350"/>
        <v>-2.3595294354840415</v>
      </c>
      <c r="AU614" s="68">
        <f t="shared" si="347"/>
        <v>-2.3590196988605738</v>
      </c>
    </row>
    <row r="615" spans="1:64" ht="12.95" customHeight="1">
      <c r="A615" s="95" t="s">
        <v>418</v>
      </c>
      <c r="B615" s="29" t="s">
        <v>2053</v>
      </c>
      <c r="C615" s="95">
        <v>42722.555</v>
      </c>
      <c r="D615" s="95" t="s">
        <v>2084</v>
      </c>
      <c r="E615" s="12">
        <f t="shared" si="336"/>
        <v>13810.997820638071</v>
      </c>
      <c r="F615">
        <f t="shared" si="337"/>
        <v>13811</v>
      </c>
      <c r="G615">
        <f t="shared" si="329"/>
        <v>-2.9580000045825727E-3</v>
      </c>
      <c r="I615" s="10">
        <f>G615</f>
        <v>-2.9580000045825727E-3</v>
      </c>
      <c r="O615">
        <f ca="1">+C$11+C$12*F615</f>
        <v>-9.26535794273943E-3</v>
      </c>
      <c r="P615">
        <f t="shared" si="338"/>
        <v>-4.7803534943603176E-3</v>
      </c>
      <c r="Q615" s="2">
        <f t="shared" si="348"/>
        <v>27704.055</v>
      </c>
      <c r="S615" s="21">
        <f>S$15</f>
        <v>0.1</v>
      </c>
      <c r="Z615">
        <f t="shared" si="339"/>
        <v>13811</v>
      </c>
      <c r="AA615" s="68">
        <f t="shared" si="340"/>
        <v>1.3394077926145737E-2</v>
      </c>
      <c r="AB615" s="68">
        <f t="shared" si="324"/>
        <v>-2.1132431425088628E-2</v>
      </c>
      <c r="AC615" s="68">
        <f t="shared" si="325"/>
        <v>-1.635207793072831E-2</v>
      </c>
      <c r="AD615" s="68"/>
      <c r="AE615" s="68">
        <f t="shared" si="326"/>
        <v>2.6739045265261187E-5</v>
      </c>
      <c r="AF615">
        <f t="shared" si="327"/>
        <v>1.8223534897777449E-3</v>
      </c>
      <c r="AG615" s="92"/>
      <c r="AH615">
        <f t="shared" si="341"/>
        <v>1.8174431420506055E-2</v>
      </c>
      <c r="AI615">
        <f t="shared" si="342"/>
        <v>0.99948978835303248</v>
      </c>
      <c r="AJ615">
        <f t="shared" si="343"/>
        <v>0.81602155605651028</v>
      </c>
      <c r="AK615">
        <f t="shared" si="344"/>
        <v>-5.1215223103416195E-4</v>
      </c>
      <c r="AL615">
        <f t="shared" si="345"/>
        <v>-2.3542963580519012</v>
      </c>
      <c r="AM615">
        <f t="shared" si="346"/>
        <v>-2.4077477467230346</v>
      </c>
      <c r="AN615" s="68">
        <f t="shared" si="350"/>
        <v>-2.353784075078766</v>
      </c>
      <c r="AO615" s="68">
        <f t="shared" si="350"/>
        <v>-2.353784075078766</v>
      </c>
      <c r="AP615" s="68">
        <f t="shared" si="350"/>
        <v>-2.353784075078766</v>
      </c>
      <c r="AQ615" s="68">
        <f t="shared" si="350"/>
        <v>-2.353784075078766</v>
      </c>
      <c r="AR615" s="68">
        <f t="shared" si="350"/>
        <v>-2.3537840750788339</v>
      </c>
      <c r="AS615" s="68">
        <f t="shared" si="350"/>
        <v>-2.3537840749455481</v>
      </c>
      <c r="AT615" s="68">
        <f t="shared" si="350"/>
        <v>-2.3537843363163624</v>
      </c>
      <c r="AU615" s="68">
        <f t="shared" si="347"/>
        <v>-2.3532716615422067</v>
      </c>
    </row>
    <row r="616" spans="1:64" ht="12.95" customHeight="1">
      <c r="A616" s="45" t="s">
        <v>1960</v>
      </c>
      <c r="B616" s="44"/>
      <c r="C616" s="45">
        <v>42722.557999999997</v>
      </c>
      <c r="D616" s="45"/>
      <c r="E616">
        <f t="shared" si="336"/>
        <v>13811.000030944284</v>
      </c>
      <c r="F616">
        <f t="shared" si="337"/>
        <v>13811</v>
      </c>
      <c r="G616">
        <f t="shared" si="329"/>
        <v>4.1999992390628904E-5</v>
      </c>
      <c r="J616">
        <f>$G616</f>
        <v>4.1999992390628904E-5</v>
      </c>
      <c r="P616">
        <f t="shared" si="338"/>
        <v>-4.7803534943603176E-3</v>
      </c>
      <c r="Q616" s="2">
        <f t="shared" si="348"/>
        <v>27704.057999999997</v>
      </c>
      <c r="S616" s="91">
        <f>S$16</f>
        <v>1</v>
      </c>
      <c r="Z616">
        <f t="shared" si="339"/>
        <v>13811</v>
      </c>
      <c r="AA616" s="68">
        <f t="shared" si="340"/>
        <v>1.3394077926145737E-2</v>
      </c>
      <c r="AB616" s="68">
        <f t="shared" ref="AB616:AB679" si="351">G616-AH616</f>
        <v>-1.8132431428115426E-2</v>
      </c>
      <c r="AC616" s="68">
        <f t="shared" ref="AC616:AC679" si="352">+G616-P616-AH616</f>
        <v>-1.3352077933755108E-2</v>
      </c>
      <c r="AD616" s="68"/>
      <c r="AE616" s="68">
        <f t="shared" ref="AE616:AE679" si="353">+(G616-AA616)^2*S616</f>
        <v>1.7827798514907008E-4</v>
      </c>
      <c r="AF616">
        <f t="shared" ref="AF616:AF679" si="354">G616-P616</f>
        <v>4.8223534867509465E-3</v>
      </c>
      <c r="AG616" s="92"/>
      <c r="AH616">
        <f t="shared" si="341"/>
        <v>1.8174431420506055E-2</v>
      </c>
      <c r="AI616">
        <f t="shared" si="342"/>
        <v>0.99948978835303248</v>
      </c>
      <c r="AJ616">
        <f t="shared" si="343"/>
        <v>0.81602155605651028</v>
      </c>
      <c r="AK616">
        <f t="shared" si="344"/>
        <v>-5.1215223103416195E-4</v>
      </c>
      <c r="AL616">
        <f t="shared" si="345"/>
        <v>-2.3542963580519012</v>
      </c>
      <c r="AM616">
        <f t="shared" si="346"/>
        <v>-2.4077477467230346</v>
      </c>
      <c r="AN616" s="68">
        <f t="shared" si="350"/>
        <v>-2.353784075078766</v>
      </c>
      <c r="AO616" s="68">
        <f t="shared" si="350"/>
        <v>-2.353784075078766</v>
      </c>
      <c r="AP616" s="68">
        <f t="shared" si="350"/>
        <v>-2.353784075078766</v>
      </c>
      <c r="AQ616" s="68">
        <f t="shared" si="350"/>
        <v>-2.353784075078766</v>
      </c>
      <c r="AR616" s="68">
        <f t="shared" si="350"/>
        <v>-2.3537840750788339</v>
      </c>
      <c r="AS616" s="68">
        <f t="shared" si="350"/>
        <v>-2.3537840749455481</v>
      </c>
      <c r="AT616" s="68">
        <f t="shared" si="350"/>
        <v>-2.3537843363163624</v>
      </c>
      <c r="AU616" s="68">
        <f t="shared" si="347"/>
        <v>-2.3532716615422067</v>
      </c>
    </row>
    <row r="617" spans="1:64" ht="12.95" customHeight="1">
      <c r="A617" s="95" t="s">
        <v>471</v>
      </c>
      <c r="B617" s="29" t="s">
        <v>2053</v>
      </c>
      <c r="C617" s="95">
        <v>42725.271000000001</v>
      </c>
      <c r="D617" s="95" t="s">
        <v>2084</v>
      </c>
      <c r="E617" s="12">
        <f t="shared" si="336"/>
        <v>13812.99888453213</v>
      </c>
      <c r="F617">
        <f t="shared" si="337"/>
        <v>13813</v>
      </c>
      <c r="G617">
        <f t="shared" si="329"/>
        <v>-1.5139999959501438E-3</v>
      </c>
      <c r="I617" s="10">
        <f>G617</f>
        <v>-1.5139999959501438E-3</v>
      </c>
      <c r="O617">
        <f ca="1">+C$11+C$12*F617</f>
        <v>-9.2516099251195444E-3</v>
      </c>
      <c r="P617">
        <f t="shared" si="338"/>
        <v>-4.7603179050045019E-3</v>
      </c>
      <c r="Q617" s="2">
        <f t="shared" si="348"/>
        <v>27706.771000000001</v>
      </c>
      <c r="S617" s="21">
        <f>S$15</f>
        <v>0.1</v>
      </c>
      <c r="Z617">
        <f t="shared" si="339"/>
        <v>13813</v>
      </c>
      <c r="AA617" s="68">
        <f t="shared" si="340"/>
        <v>1.3397645120882661E-2</v>
      </c>
      <c r="AB617" s="68">
        <f t="shared" si="351"/>
        <v>-1.9671963021837307E-2</v>
      </c>
      <c r="AC617" s="68">
        <f t="shared" si="352"/>
        <v>-1.4911645116832805E-2</v>
      </c>
      <c r="AD617" s="68"/>
      <c r="AE617" s="68">
        <f t="shared" si="353"/>
        <v>2.2235716009036366E-5</v>
      </c>
      <c r="AF617">
        <f t="shared" si="354"/>
        <v>3.2463179090543581E-3</v>
      </c>
      <c r="AG617" s="92"/>
      <c r="AH617">
        <f t="shared" si="341"/>
        <v>1.8157963025887163E-2</v>
      </c>
      <c r="AI617">
        <f t="shared" si="342"/>
        <v>0.99949044229515815</v>
      </c>
      <c r="AJ617">
        <f t="shared" si="343"/>
        <v>0.81528331317370262</v>
      </c>
      <c r="AK617">
        <f t="shared" si="344"/>
        <v>-5.1280286455023709E-4</v>
      </c>
      <c r="AL617">
        <f t="shared" si="345"/>
        <v>-2.353020317687212</v>
      </c>
      <c r="AM617">
        <f t="shared" si="346"/>
        <v>-2.4034176158647891</v>
      </c>
      <c r="AN617" s="68">
        <f t="shared" si="350"/>
        <v>-2.3525073840822528</v>
      </c>
      <c r="AO617" s="68">
        <f t="shared" si="350"/>
        <v>-2.3525073840822528</v>
      </c>
      <c r="AP617" s="68">
        <f t="shared" si="350"/>
        <v>-2.3525073840822528</v>
      </c>
      <c r="AQ617" s="68">
        <f t="shared" si="350"/>
        <v>-2.3525073840822528</v>
      </c>
      <c r="AR617" s="68">
        <f t="shared" si="350"/>
        <v>-2.3525073840823207</v>
      </c>
      <c r="AS617" s="68">
        <f t="shared" si="350"/>
        <v>-2.3525073839492081</v>
      </c>
      <c r="AT617" s="68">
        <f t="shared" si="350"/>
        <v>-2.3525076453155247</v>
      </c>
      <c r="AU617" s="68">
        <f t="shared" si="347"/>
        <v>-2.351994319915903</v>
      </c>
    </row>
    <row r="618" spans="1:64" ht="12.95" customHeight="1">
      <c r="A618" s="45" t="s">
        <v>1962</v>
      </c>
      <c r="B618" s="44"/>
      <c r="C618" s="45">
        <v>42725.271099999998</v>
      </c>
      <c r="D618" s="45"/>
      <c r="E618">
        <f t="shared" si="336"/>
        <v>13812.998958209002</v>
      </c>
      <c r="F618">
        <f t="shared" si="337"/>
        <v>13813</v>
      </c>
      <c r="G618">
        <f t="shared" si="329"/>
        <v>-1.4139999984763563E-3</v>
      </c>
      <c r="J618">
        <f>$G618</f>
        <v>-1.4139999984763563E-3</v>
      </c>
      <c r="P618">
        <f t="shared" si="338"/>
        <v>-4.7603179050045019E-3</v>
      </c>
      <c r="Q618" s="2">
        <f t="shared" si="348"/>
        <v>27706.771099999998</v>
      </c>
      <c r="S618" s="91">
        <f>S$16</f>
        <v>1</v>
      </c>
      <c r="Z618">
        <f t="shared" si="339"/>
        <v>13813</v>
      </c>
      <c r="AA618" s="68">
        <f t="shared" si="340"/>
        <v>1.3397645120882661E-2</v>
      </c>
      <c r="AB618" s="68">
        <f t="shared" si="351"/>
        <v>-1.9571963024363519E-2</v>
      </c>
      <c r="AC618" s="68">
        <f t="shared" si="352"/>
        <v>-1.4811645119359017E-2</v>
      </c>
      <c r="AD618" s="68"/>
      <c r="AE618" s="68">
        <f t="shared" si="353"/>
        <v>2.193848311418318E-4</v>
      </c>
      <c r="AF618">
        <f t="shared" si="354"/>
        <v>3.3463179065281456E-3</v>
      </c>
      <c r="AG618" s="92"/>
      <c r="AH618">
        <f t="shared" si="341"/>
        <v>1.8157963025887163E-2</v>
      </c>
      <c r="AI618">
        <f t="shared" si="342"/>
        <v>0.99949044229515815</v>
      </c>
      <c r="AJ618">
        <f t="shared" si="343"/>
        <v>0.81528331317370262</v>
      </c>
      <c r="AK618">
        <f t="shared" si="344"/>
        <v>-5.1280286455023709E-4</v>
      </c>
      <c r="AL618">
        <f t="shared" si="345"/>
        <v>-2.353020317687212</v>
      </c>
      <c r="AM618">
        <f t="shared" si="346"/>
        <v>-2.4034176158647891</v>
      </c>
      <c r="AN618" s="68">
        <f t="shared" si="350"/>
        <v>-2.3525073840822528</v>
      </c>
      <c r="AO618" s="68">
        <f t="shared" si="350"/>
        <v>-2.3525073840822528</v>
      </c>
      <c r="AP618" s="68">
        <f t="shared" si="350"/>
        <v>-2.3525073840822528</v>
      </c>
      <c r="AQ618" s="68">
        <f t="shared" si="350"/>
        <v>-2.3525073840822528</v>
      </c>
      <c r="AR618" s="68">
        <f t="shared" si="350"/>
        <v>-2.3525073840823207</v>
      </c>
      <c r="AS618" s="68">
        <f t="shared" si="350"/>
        <v>-2.3525073839492081</v>
      </c>
      <c r="AT618" s="68">
        <f t="shared" si="350"/>
        <v>-2.3525076453155247</v>
      </c>
      <c r="AU618" s="68">
        <f t="shared" si="347"/>
        <v>-2.351994319915903</v>
      </c>
      <c r="AV618" s="68"/>
    </row>
    <row r="619" spans="1:64" ht="12.95" customHeight="1">
      <c r="A619" s="45" t="s">
        <v>1961</v>
      </c>
      <c r="B619" s="44"/>
      <c r="C619" s="45">
        <v>42725.279999999999</v>
      </c>
      <c r="D619" s="45"/>
      <c r="E619">
        <f t="shared" si="336"/>
        <v>13813.005515450775</v>
      </c>
      <c r="F619">
        <f t="shared" si="337"/>
        <v>13813</v>
      </c>
      <c r="G619">
        <f t="shared" si="329"/>
        <v>7.4860000022454187E-3</v>
      </c>
      <c r="I619" s="10">
        <f>$G619</f>
        <v>7.4860000022454187E-3</v>
      </c>
      <c r="P619">
        <f t="shared" si="338"/>
        <v>-4.7603179050045019E-3</v>
      </c>
      <c r="Q619" s="2">
        <f t="shared" si="348"/>
        <v>27706.78</v>
      </c>
      <c r="S619" s="21">
        <f>S$15</f>
        <v>0.1</v>
      </c>
      <c r="Z619">
        <f t="shared" si="339"/>
        <v>13813</v>
      </c>
      <c r="AA619" s="68">
        <f t="shared" si="340"/>
        <v>1.3397645120882661E-2</v>
      </c>
      <c r="AB619" s="68">
        <f t="shared" si="351"/>
        <v>-1.0671963023641744E-2</v>
      </c>
      <c r="AC619" s="68">
        <f t="shared" si="352"/>
        <v>-5.9116451186372425E-3</v>
      </c>
      <c r="AD619" s="68"/>
      <c r="AE619" s="68">
        <f t="shared" si="353"/>
        <v>3.4947548008707536E-6</v>
      </c>
      <c r="AF619">
        <f t="shared" si="354"/>
        <v>1.2246317907249921E-2</v>
      </c>
      <c r="AG619" s="92"/>
      <c r="AH619">
        <f t="shared" si="341"/>
        <v>1.8157963025887163E-2</v>
      </c>
      <c r="AI619">
        <f t="shared" si="342"/>
        <v>0.99949044229515815</v>
      </c>
      <c r="AJ619">
        <f t="shared" si="343"/>
        <v>0.81528331317370262</v>
      </c>
      <c r="AK619">
        <f t="shared" si="344"/>
        <v>-5.1280286455023709E-4</v>
      </c>
      <c r="AL619">
        <f t="shared" si="345"/>
        <v>-2.353020317687212</v>
      </c>
      <c r="AM619">
        <f t="shared" si="346"/>
        <v>-2.4034176158647891</v>
      </c>
      <c r="AN619" s="68">
        <f t="shared" si="350"/>
        <v>-2.3525073840822528</v>
      </c>
      <c r="AO619" s="68">
        <f t="shared" si="350"/>
        <v>-2.3525073840822528</v>
      </c>
      <c r="AP619" s="68">
        <f t="shared" si="350"/>
        <v>-2.3525073840822528</v>
      </c>
      <c r="AQ619" s="68">
        <f t="shared" si="350"/>
        <v>-2.3525073840822528</v>
      </c>
      <c r="AR619" s="68">
        <f t="shared" si="350"/>
        <v>-2.3525073840823207</v>
      </c>
      <c r="AS619" s="68">
        <f t="shared" si="350"/>
        <v>-2.3525073839492081</v>
      </c>
      <c r="AT619" s="68">
        <f t="shared" si="350"/>
        <v>-2.3525076453155247</v>
      </c>
      <c r="AU619" s="68">
        <f t="shared" si="347"/>
        <v>-2.351994319915903</v>
      </c>
    </row>
    <row r="620" spans="1:64" ht="12.95" customHeight="1">
      <c r="A620" s="45" t="s">
        <v>1961</v>
      </c>
      <c r="B620" s="44"/>
      <c r="C620" s="45">
        <v>42725.281999999999</v>
      </c>
      <c r="D620" s="45"/>
      <c r="E620">
        <f t="shared" si="336"/>
        <v>13813.006988988254</v>
      </c>
      <c r="F620">
        <f t="shared" si="337"/>
        <v>13813</v>
      </c>
      <c r="G620">
        <f t="shared" si="329"/>
        <v>9.4860000026528724E-3</v>
      </c>
      <c r="I620" s="10">
        <f>$G620</f>
        <v>9.4860000026528724E-3</v>
      </c>
      <c r="P620">
        <f t="shared" si="338"/>
        <v>-4.7603179050045019E-3</v>
      </c>
      <c r="Q620" s="2">
        <f t="shared" si="348"/>
        <v>27706.781999999999</v>
      </c>
      <c r="S620" s="21">
        <f>S$15</f>
        <v>0.1</v>
      </c>
      <c r="Z620">
        <f t="shared" si="339"/>
        <v>13813</v>
      </c>
      <c r="AA620" s="68">
        <f t="shared" si="340"/>
        <v>1.3397645120882661E-2</v>
      </c>
      <c r="AB620" s="68">
        <f t="shared" si="351"/>
        <v>-8.6719630232342908E-3</v>
      </c>
      <c r="AC620" s="68">
        <f t="shared" si="352"/>
        <v>-3.9116451182297889E-3</v>
      </c>
      <c r="AD620" s="68"/>
      <c r="AE620" s="68">
        <f t="shared" si="353"/>
        <v>1.5300967530970941E-6</v>
      </c>
      <c r="AF620">
        <f t="shared" si="354"/>
        <v>1.4246317907657374E-2</v>
      </c>
      <c r="AG620" s="92"/>
      <c r="AH620">
        <f t="shared" si="341"/>
        <v>1.8157963025887163E-2</v>
      </c>
      <c r="AI620">
        <f t="shared" si="342"/>
        <v>0.99949044229515815</v>
      </c>
      <c r="AJ620">
        <f t="shared" si="343"/>
        <v>0.81528331317370262</v>
      </c>
      <c r="AK620">
        <f t="shared" si="344"/>
        <v>-5.1280286455023709E-4</v>
      </c>
      <c r="AL620">
        <f t="shared" si="345"/>
        <v>-2.353020317687212</v>
      </c>
      <c r="AM620">
        <f t="shared" si="346"/>
        <v>-2.4034176158647891</v>
      </c>
      <c r="AN620" s="68">
        <f t="shared" si="350"/>
        <v>-2.3525073840822528</v>
      </c>
      <c r="AO620" s="68">
        <f t="shared" si="350"/>
        <v>-2.3525073840822528</v>
      </c>
      <c r="AP620" s="68">
        <f t="shared" si="350"/>
        <v>-2.3525073840822528</v>
      </c>
      <c r="AQ620" s="68">
        <f t="shared" si="350"/>
        <v>-2.3525073840822528</v>
      </c>
      <c r="AR620" s="68">
        <f t="shared" si="350"/>
        <v>-2.3525073840823207</v>
      </c>
      <c r="AS620" s="68">
        <f t="shared" si="350"/>
        <v>-2.3525073839492081</v>
      </c>
      <c r="AT620" s="68">
        <f t="shared" si="350"/>
        <v>-2.3525076453155247</v>
      </c>
      <c r="AU620" s="68">
        <f t="shared" si="347"/>
        <v>-2.351994319915903</v>
      </c>
    </row>
    <row r="621" spans="1:64" ht="12.95" customHeight="1">
      <c r="A621" s="95" t="s">
        <v>418</v>
      </c>
      <c r="B621" s="29" t="s">
        <v>2053</v>
      </c>
      <c r="C621" s="95">
        <v>42726.631999999998</v>
      </c>
      <c r="D621" s="95" t="s">
        <v>2084</v>
      </c>
      <c r="E621" s="12">
        <f t="shared" si="336"/>
        <v>13814.001626785373</v>
      </c>
      <c r="F621">
        <f t="shared" si="337"/>
        <v>13814</v>
      </c>
      <c r="G621">
        <f t="shared" si="329"/>
        <v>2.2079999980633147E-3</v>
      </c>
      <c r="I621" s="10">
        <f>G621</f>
        <v>2.2079999980633147E-3</v>
      </c>
      <c r="O621">
        <f ca="1">+C$11+C$12*F621</f>
        <v>-9.2447359163096016E-3</v>
      </c>
      <c r="P621">
        <f t="shared" si="338"/>
        <v>-4.7502979504967791E-3</v>
      </c>
      <c r="Q621" s="2">
        <f t="shared" si="348"/>
        <v>27708.131999999998</v>
      </c>
      <c r="S621" s="21">
        <f>S$15</f>
        <v>0.1</v>
      </c>
      <c r="Z621">
        <f t="shared" si="339"/>
        <v>13814</v>
      </c>
      <c r="AA621" s="68">
        <f t="shared" si="340"/>
        <v>1.3399419773707674E-2</v>
      </c>
      <c r="AB621" s="68">
        <f t="shared" si="351"/>
        <v>-1.5941717726141138E-2</v>
      </c>
      <c r="AC621" s="68">
        <f t="shared" si="352"/>
        <v>-1.1191419775644359E-2</v>
      </c>
      <c r="AD621" s="68"/>
      <c r="AE621" s="68">
        <f t="shared" si="353"/>
        <v>1.2524787659468364E-5</v>
      </c>
      <c r="AF621">
        <f t="shared" si="354"/>
        <v>6.9582979485600938E-3</v>
      </c>
      <c r="AG621" s="92"/>
      <c r="AH621">
        <f t="shared" si="341"/>
        <v>1.8149717724204453E-2</v>
      </c>
      <c r="AI621">
        <f t="shared" si="342"/>
        <v>0.9994907695777473</v>
      </c>
      <c r="AJ621">
        <f t="shared" si="343"/>
        <v>0.81491369347832099</v>
      </c>
      <c r="AK621">
        <f t="shared" si="344"/>
        <v>-5.1312786857367007E-4</v>
      </c>
      <c r="AL621">
        <f t="shared" si="345"/>
        <v>-2.35238229687844</v>
      </c>
      <c r="AM621">
        <f t="shared" si="346"/>
        <v>-2.4012575246824981</v>
      </c>
      <c r="AN621" s="68">
        <f t="shared" ref="AN621:AT630" si="355">$AU621+$AB$7*SIN(AO621)</f>
        <v>-2.3518690382706229</v>
      </c>
      <c r="AO621" s="68">
        <f t="shared" si="355"/>
        <v>-2.3518690382706229</v>
      </c>
      <c r="AP621" s="68">
        <f t="shared" si="355"/>
        <v>-2.3518690382706229</v>
      </c>
      <c r="AQ621" s="68">
        <f t="shared" si="355"/>
        <v>-2.3518690382706229</v>
      </c>
      <c r="AR621" s="68">
        <f t="shared" si="355"/>
        <v>-2.3518690382706908</v>
      </c>
      <c r="AS621" s="68">
        <f t="shared" si="355"/>
        <v>-2.3518690381376652</v>
      </c>
      <c r="AT621" s="68">
        <f t="shared" si="355"/>
        <v>-2.3518692995010935</v>
      </c>
      <c r="AU621" s="68">
        <f t="shared" si="347"/>
        <v>-2.351355649102751</v>
      </c>
    </row>
    <row r="622" spans="1:64" ht="12.95" customHeight="1">
      <c r="A622" s="45" t="s">
        <v>1962</v>
      </c>
      <c r="B622" s="44"/>
      <c r="C622" s="45">
        <v>42726.632700000002</v>
      </c>
      <c r="D622" s="45"/>
      <c r="E622">
        <f t="shared" si="336"/>
        <v>13814.002142523494</v>
      </c>
      <c r="F622">
        <f t="shared" si="337"/>
        <v>13814</v>
      </c>
      <c r="G622">
        <f t="shared" si="329"/>
        <v>2.9080000022077002E-3</v>
      </c>
      <c r="J622">
        <f>$G622</f>
        <v>2.9080000022077002E-3</v>
      </c>
      <c r="P622">
        <f t="shared" si="338"/>
        <v>-4.7502979504967791E-3</v>
      </c>
      <c r="Q622" s="2">
        <f t="shared" si="348"/>
        <v>27708.132700000002</v>
      </c>
      <c r="S622" s="91">
        <f>S$16</f>
        <v>1</v>
      </c>
      <c r="Z622">
        <f t="shared" si="339"/>
        <v>13814</v>
      </c>
      <c r="AA622" s="68">
        <f t="shared" si="340"/>
        <v>1.3399419773707674E-2</v>
      </c>
      <c r="AB622" s="68">
        <f t="shared" si="351"/>
        <v>-1.5241717721996752E-2</v>
      </c>
      <c r="AC622" s="68">
        <f t="shared" si="352"/>
        <v>-1.0491419771499973E-2</v>
      </c>
      <c r="AD622" s="68"/>
      <c r="AE622" s="68">
        <f t="shared" si="353"/>
        <v>1.1006988882182055E-4</v>
      </c>
      <c r="AF622">
        <f t="shared" si="354"/>
        <v>7.6582979527044792E-3</v>
      </c>
      <c r="AG622" s="92"/>
      <c r="AH622">
        <f t="shared" si="341"/>
        <v>1.8149717724204453E-2</v>
      </c>
      <c r="AI622">
        <f t="shared" si="342"/>
        <v>0.9994907695777473</v>
      </c>
      <c r="AJ622">
        <f t="shared" si="343"/>
        <v>0.81491369347832099</v>
      </c>
      <c r="AK622">
        <f t="shared" si="344"/>
        <v>-5.1312786857367007E-4</v>
      </c>
      <c r="AL622">
        <f t="shared" si="345"/>
        <v>-2.35238229687844</v>
      </c>
      <c r="AM622">
        <f t="shared" si="346"/>
        <v>-2.4012575246824981</v>
      </c>
      <c r="AN622" s="68">
        <f t="shared" si="355"/>
        <v>-2.3518690382706229</v>
      </c>
      <c r="AO622" s="68">
        <f t="shared" si="355"/>
        <v>-2.3518690382706229</v>
      </c>
      <c r="AP622" s="68">
        <f t="shared" si="355"/>
        <v>-2.3518690382706229</v>
      </c>
      <c r="AQ622" s="68">
        <f t="shared" si="355"/>
        <v>-2.3518690382706229</v>
      </c>
      <c r="AR622" s="68">
        <f t="shared" si="355"/>
        <v>-2.3518690382706908</v>
      </c>
      <c r="AS622" s="68">
        <f t="shared" si="355"/>
        <v>-2.3518690381376652</v>
      </c>
      <c r="AT622" s="68">
        <f t="shared" si="355"/>
        <v>-2.3518692995010935</v>
      </c>
      <c r="AU622" s="68">
        <f t="shared" si="347"/>
        <v>-2.351355649102751</v>
      </c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</row>
    <row r="623" spans="1:64" ht="12.95" customHeight="1">
      <c r="A623" s="95" t="s">
        <v>471</v>
      </c>
      <c r="B623" s="29" t="s">
        <v>2053</v>
      </c>
      <c r="C623" s="95">
        <v>42726.633000000002</v>
      </c>
      <c r="D623" s="95" t="s">
        <v>2084</v>
      </c>
      <c r="E623" s="12">
        <f t="shared" si="336"/>
        <v>13814.002363554115</v>
      </c>
      <c r="F623">
        <f t="shared" si="337"/>
        <v>13814</v>
      </c>
      <c r="G623">
        <f t="shared" si="329"/>
        <v>3.2080000019050203E-3</v>
      </c>
      <c r="I623" s="10">
        <f>G623</f>
        <v>3.2080000019050203E-3</v>
      </c>
      <c r="O623">
        <f ca="1">+C$11+C$12*F623</f>
        <v>-9.2447359163096016E-3</v>
      </c>
      <c r="P623">
        <f t="shared" si="338"/>
        <v>-4.7502979504967791E-3</v>
      </c>
      <c r="Q623" s="2">
        <f t="shared" si="348"/>
        <v>27708.133000000002</v>
      </c>
      <c r="S623" s="21">
        <f>S$15</f>
        <v>0.1</v>
      </c>
      <c r="Z623">
        <f t="shared" si="339"/>
        <v>13814</v>
      </c>
      <c r="AA623" s="68">
        <f t="shared" si="340"/>
        <v>1.3399419773707674E-2</v>
      </c>
      <c r="AB623" s="68">
        <f t="shared" si="351"/>
        <v>-1.4941717722299432E-2</v>
      </c>
      <c r="AC623" s="68">
        <f t="shared" si="352"/>
        <v>-1.0191419771802653E-2</v>
      </c>
      <c r="AD623" s="68"/>
      <c r="AE623" s="68">
        <f t="shared" si="353"/>
        <v>1.0386503696509005E-5</v>
      </c>
      <c r="AF623">
        <f t="shared" si="354"/>
        <v>7.9582979524017994E-3</v>
      </c>
      <c r="AG623" s="92"/>
      <c r="AH623">
        <f t="shared" si="341"/>
        <v>1.8149717724204453E-2</v>
      </c>
      <c r="AI623">
        <f t="shared" si="342"/>
        <v>0.9994907695777473</v>
      </c>
      <c r="AJ623">
        <f t="shared" si="343"/>
        <v>0.81491369347832099</v>
      </c>
      <c r="AK623">
        <f t="shared" si="344"/>
        <v>-5.1312786857367007E-4</v>
      </c>
      <c r="AL623">
        <f t="shared" si="345"/>
        <v>-2.35238229687844</v>
      </c>
      <c r="AM623">
        <f t="shared" si="346"/>
        <v>-2.4012575246824981</v>
      </c>
      <c r="AN623" s="68">
        <f t="shared" si="355"/>
        <v>-2.3518690382706229</v>
      </c>
      <c r="AO623" s="68">
        <f t="shared" si="355"/>
        <v>-2.3518690382706229</v>
      </c>
      <c r="AP623" s="68">
        <f t="shared" si="355"/>
        <v>-2.3518690382706229</v>
      </c>
      <c r="AQ623" s="68">
        <f t="shared" si="355"/>
        <v>-2.3518690382706229</v>
      </c>
      <c r="AR623" s="68">
        <f t="shared" si="355"/>
        <v>-2.3518690382706908</v>
      </c>
      <c r="AS623" s="68">
        <f t="shared" si="355"/>
        <v>-2.3518690381376652</v>
      </c>
      <c r="AT623" s="68">
        <f t="shared" si="355"/>
        <v>-2.3518692995010935</v>
      </c>
      <c r="AU623" s="68">
        <f t="shared" si="347"/>
        <v>-2.351355649102751</v>
      </c>
    </row>
    <row r="624" spans="1:64" ht="12.95" customHeight="1">
      <c r="A624" s="45" t="s">
        <v>1961</v>
      </c>
      <c r="B624" s="44"/>
      <c r="C624" s="45">
        <v>42729.345999999998</v>
      </c>
      <c r="D624" s="45"/>
      <c r="E624">
        <f t="shared" si="336"/>
        <v>13816.001217141955</v>
      </c>
      <c r="F624">
        <f t="shared" si="337"/>
        <v>13816</v>
      </c>
      <c r="G624">
        <f t="shared" si="329"/>
        <v>1.6519999990123324E-3</v>
      </c>
      <c r="I624" s="10">
        <f>$G624</f>
        <v>1.6519999990123324E-3</v>
      </c>
      <c r="P624">
        <f t="shared" si="338"/>
        <v>-4.7302537218216201E-3</v>
      </c>
      <c r="Q624" s="2">
        <f t="shared" si="348"/>
        <v>27710.845999999998</v>
      </c>
      <c r="S624" s="21">
        <f>S$15</f>
        <v>0.1</v>
      </c>
      <c r="Z624">
        <f t="shared" si="339"/>
        <v>13816</v>
      </c>
      <c r="AA624" s="68">
        <f t="shared" si="340"/>
        <v>1.3402951207025223E-2</v>
      </c>
      <c r="AB624" s="68">
        <f t="shared" si="351"/>
        <v>-1.6481204929834511E-2</v>
      </c>
      <c r="AC624" s="68">
        <f t="shared" si="352"/>
        <v>-1.1750951208012891E-2</v>
      </c>
      <c r="AD624" s="68"/>
      <c r="AE624" s="68">
        <f t="shared" si="353"/>
        <v>1.3808485429309963E-5</v>
      </c>
      <c r="AF624">
        <f t="shared" si="354"/>
        <v>6.3822537208339525E-3</v>
      </c>
      <c r="AG624" s="92"/>
      <c r="AH624">
        <f t="shared" si="341"/>
        <v>1.8133204928846843E-2</v>
      </c>
      <c r="AI624">
        <f t="shared" si="342"/>
        <v>0.99949142476531483</v>
      </c>
      <c r="AJ624">
        <f t="shared" si="343"/>
        <v>0.81417345832788235</v>
      </c>
      <c r="AK624">
        <f t="shared" si="344"/>
        <v>-5.1377725048845223E-4</v>
      </c>
      <c r="AL624">
        <f t="shared" si="345"/>
        <v>-2.3511062540067176</v>
      </c>
      <c r="AM624">
        <f t="shared" si="346"/>
        <v>-2.3969472505809915</v>
      </c>
      <c r="AN624" s="68">
        <f t="shared" si="355"/>
        <v>-2.3505923460199547</v>
      </c>
      <c r="AO624" s="68">
        <f t="shared" si="355"/>
        <v>-2.3505923460199547</v>
      </c>
      <c r="AP624" s="68">
        <f t="shared" si="355"/>
        <v>-2.3505923460199547</v>
      </c>
      <c r="AQ624" s="68">
        <f t="shared" si="355"/>
        <v>-2.3505923460199547</v>
      </c>
      <c r="AR624" s="68">
        <f t="shared" si="355"/>
        <v>-2.3505923460200222</v>
      </c>
      <c r="AS624" s="68">
        <f t="shared" si="355"/>
        <v>-2.3505923458871716</v>
      </c>
      <c r="AT624" s="68">
        <f t="shared" si="355"/>
        <v>-2.3505926072435441</v>
      </c>
      <c r="AU624" s="68">
        <f t="shared" si="347"/>
        <v>-2.3500783074764473</v>
      </c>
    </row>
    <row r="625" spans="1:64" ht="12.95" customHeight="1">
      <c r="A625" s="45" t="s">
        <v>1961</v>
      </c>
      <c r="B625" s="44"/>
      <c r="C625" s="45">
        <v>42729.355000000003</v>
      </c>
      <c r="D625" s="45"/>
      <c r="E625">
        <f t="shared" si="336"/>
        <v>13816.007848060606</v>
      </c>
      <c r="F625">
        <f t="shared" si="337"/>
        <v>13816</v>
      </c>
      <c r="G625">
        <f t="shared" si="329"/>
        <v>1.0652000004483853E-2</v>
      </c>
      <c r="I625" s="10">
        <f>$G625</f>
        <v>1.0652000004483853E-2</v>
      </c>
      <c r="P625">
        <f t="shared" si="338"/>
        <v>-4.7302537218216201E-3</v>
      </c>
      <c r="Q625" s="2">
        <f t="shared" si="348"/>
        <v>27710.855000000003</v>
      </c>
      <c r="S625" s="21">
        <f>S$15</f>
        <v>0.1</v>
      </c>
      <c r="Z625">
        <f t="shared" si="339"/>
        <v>13816</v>
      </c>
      <c r="AA625" s="68">
        <f t="shared" si="340"/>
        <v>1.3402951207025223E-2</v>
      </c>
      <c r="AB625" s="68">
        <f t="shared" si="351"/>
        <v>-7.4812049243629906E-3</v>
      </c>
      <c r="AC625" s="68">
        <f t="shared" si="352"/>
        <v>-2.7509512025413706E-3</v>
      </c>
      <c r="AD625" s="68"/>
      <c r="AE625" s="68">
        <f t="shared" si="353"/>
        <v>7.5677325187638132E-7</v>
      </c>
      <c r="AF625">
        <f t="shared" si="354"/>
        <v>1.5382253726305473E-2</v>
      </c>
      <c r="AG625" s="92"/>
      <c r="AH625">
        <f t="shared" si="341"/>
        <v>1.8133204928846843E-2</v>
      </c>
      <c r="AI625">
        <f t="shared" si="342"/>
        <v>0.99949142476531483</v>
      </c>
      <c r="AJ625">
        <f t="shared" si="343"/>
        <v>0.81417345832788235</v>
      </c>
      <c r="AK625">
        <f t="shared" si="344"/>
        <v>-5.1377725048845223E-4</v>
      </c>
      <c r="AL625">
        <f t="shared" si="345"/>
        <v>-2.3511062540067176</v>
      </c>
      <c r="AM625">
        <f t="shared" si="346"/>
        <v>-2.3969472505809915</v>
      </c>
      <c r="AN625" s="68">
        <f t="shared" si="355"/>
        <v>-2.3505923460199547</v>
      </c>
      <c r="AO625" s="68">
        <f t="shared" si="355"/>
        <v>-2.3505923460199547</v>
      </c>
      <c r="AP625" s="68">
        <f t="shared" si="355"/>
        <v>-2.3505923460199547</v>
      </c>
      <c r="AQ625" s="68">
        <f t="shared" si="355"/>
        <v>-2.3505923460199547</v>
      </c>
      <c r="AR625" s="68">
        <f t="shared" si="355"/>
        <v>-2.3505923460200222</v>
      </c>
      <c r="AS625" s="68">
        <f t="shared" si="355"/>
        <v>-2.3505923458871716</v>
      </c>
      <c r="AT625" s="68">
        <f t="shared" si="355"/>
        <v>-2.3505926072435441</v>
      </c>
      <c r="AU625" s="68">
        <f t="shared" si="347"/>
        <v>-2.3500783074764473</v>
      </c>
    </row>
    <row r="626" spans="1:64" ht="12.95" customHeight="1">
      <c r="A626" s="45" t="s">
        <v>1961</v>
      </c>
      <c r="B626" s="44"/>
      <c r="C626" s="45">
        <v>42740.205000000002</v>
      </c>
      <c r="D626" s="45"/>
      <c r="E626">
        <f t="shared" si="336"/>
        <v>13824.001788874499</v>
      </c>
      <c r="F626">
        <f t="shared" si="337"/>
        <v>13824</v>
      </c>
      <c r="G626">
        <f t="shared" si="329"/>
        <v>2.4279999997816049E-3</v>
      </c>
      <c r="I626" s="10">
        <f>$G626</f>
        <v>2.4279999997816049E-3</v>
      </c>
      <c r="P626">
        <f t="shared" si="338"/>
        <v>-4.6500192116589456E-3</v>
      </c>
      <c r="Q626" s="2">
        <f t="shared" si="348"/>
        <v>27721.705000000002</v>
      </c>
      <c r="S626" s="21">
        <f>S$15</f>
        <v>0.1</v>
      </c>
      <c r="Z626">
        <f t="shared" si="339"/>
        <v>13824</v>
      </c>
      <c r="AA626" s="68">
        <f t="shared" si="340"/>
        <v>1.3416839135423742E-2</v>
      </c>
      <c r="AB626" s="68">
        <f t="shared" si="351"/>
        <v>-1.5638858347301082E-2</v>
      </c>
      <c r="AC626" s="68">
        <f t="shared" si="352"/>
        <v>-1.0988839135642137E-2</v>
      </c>
      <c r="AD626" s="68"/>
      <c r="AE626" s="68">
        <f t="shared" si="353"/>
        <v>1.2075458554902022E-5</v>
      </c>
      <c r="AF626">
        <f t="shared" si="354"/>
        <v>7.0780192114405505E-3</v>
      </c>
      <c r="AG626" s="92"/>
      <c r="AH626">
        <f t="shared" si="341"/>
        <v>1.8066858347082687E-2</v>
      </c>
      <c r="AI626">
        <f t="shared" si="342"/>
        <v>0.99949405379460621</v>
      </c>
      <c r="AJ626">
        <f t="shared" si="343"/>
        <v>0.81119926294434908</v>
      </c>
      <c r="AK626">
        <f t="shared" si="344"/>
        <v>-5.1636641031562597E-4</v>
      </c>
      <c r="AL626">
        <f t="shared" si="345"/>
        <v>-2.3460020657586216</v>
      </c>
      <c r="AM626">
        <f t="shared" si="346"/>
        <v>-2.3798370965430706</v>
      </c>
      <c r="AN626" s="68">
        <f t="shared" si="355"/>
        <v>-2.3454855686324221</v>
      </c>
      <c r="AO626" s="68">
        <f t="shared" si="355"/>
        <v>-2.3454855686324221</v>
      </c>
      <c r="AP626" s="68">
        <f t="shared" si="355"/>
        <v>-2.3454855686324221</v>
      </c>
      <c r="AQ626" s="68">
        <f t="shared" si="355"/>
        <v>-2.3454855686324221</v>
      </c>
      <c r="AR626" s="68">
        <f t="shared" si="355"/>
        <v>-2.3454855686324887</v>
      </c>
      <c r="AS626" s="68">
        <f t="shared" si="355"/>
        <v>-2.3454855685003491</v>
      </c>
      <c r="AT626" s="68">
        <f t="shared" si="355"/>
        <v>-2.3454858298114498</v>
      </c>
      <c r="AU626" s="68">
        <f t="shared" si="347"/>
        <v>-2.3449689409712322</v>
      </c>
    </row>
    <row r="627" spans="1:64" ht="12.95" customHeight="1">
      <c r="A627" s="45" t="s">
        <v>1963</v>
      </c>
      <c r="B627" s="44"/>
      <c r="C627" s="45">
        <v>42742.247600000002</v>
      </c>
      <c r="D627" s="45"/>
      <c r="E627">
        <f t="shared" si="336"/>
        <v>13825.506712699978</v>
      </c>
      <c r="F627">
        <f t="shared" si="337"/>
        <v>13825.5</v>
      </c>
      <c r="G627">
        <f t="shared" si="329"/>
        <v>9.111000006669201E-3</v>
      </c>
      <c r="J627">
        <f>$G627</f>
        <v>9.111000006669201E-3</v>
      </c>
      <c r="P627">
        <f t="shared" si="338"/>
        <v>-4.6349649818117622E-3</v>
      </c>
      <c r="Q627" s="2">
        <f t="shared" si="348"/>
        <v>27723.747600000002</v>
      </c>
      <c r="S627" s="91">
        <f>S$16</f>
        <v>1</v>
      </c>
      <c r="Z627">
        <f t="shared" si="339"/>
        <v>13825.5</v>
      </c>
      <c r="AA627" s="68">
        <f t="shared" si="340"/>
        <v>1.3419400855050362E-2</v>
      </c>
      <c r="AB627" s="68">
        <f t="shared" si="351"/>
        <v>-8.9433658301929231E-3</v>
      </c>
      <c r="AC627" s="68">
        <f t="shared" si="352"/>
        <v>-4.3084008483811609E-3</v>
      </c>
      <c r="AD627" s="68"/>
      <c r="AE627" s="68">
        <f t="shared" si="353"/>
        <v>1.8562317870331507E-5</v>
      </c>
      <c r="AF627">
        <f t="shared" si="354"/>
        <v>1.3745964988480963E-2</v>
      </c>
      <c r="AG627" s="92"/>
      <c r="AH627">
        <f t="shared" si="341"/>
        <v>1.8054365836862124E-2</v>
      </c>
      <c r="AI627">
        <f t="shared" si="342"/>
        <v>0.99949454820866046</v>
      </c>
      <c r="AJ627">
        <f t="shared" si="343"/>
        <v>0.81063924441291069</v>
      </c>
      <c r="AK627">
        <f t="shared" si="344"/>
        <v>-5.1685038365687364E-4</v>
      </c>
      <c r="AL627">
        <f t="shared" si="345"/>
        <v>-2.3450450274693018</v>
      </c>
      <c r="AM627">
        <f t="shared" si="346"/>
        <v>-2.3766520514748462</v>
      </c>
      <c r="AN627" s="68">
        <f t="shared" si="355"/>
        <v>-2.3445280463751006</v>
      </c>
      <c r="AO627" s="68">
        <f t="shared" si="355"/>
        <v>-2.3445280463751006</v>
      </c>
      <c r="AP627" s="68">
        <f t="shared" si="355"/>
        <v>-2.3445280463751006</v>
      </c>
      <c r="AQ627" s="68">
        <f t="shared" si="355"/>
        <v>-2.3445280463751006</v>
      </c>
      <c r="AR627" s="68">
        <f t="shared" si="355"/>
        <v>-2.3445280463751677</v>
      </c>
      <c r="AS627" s="68">
        <f t="shared" si="355"/>
        <v>-2.344528046243163</v>
      </c>
      <c r="AT627" s="68">
        <f t="shared" si="355"/>
        <v>-2.3445283075427383</v>
      </c>
      <c r="AU627" s="68">
        <f t="shared" si="347"/>
        <v>-2.3440109347515046</v>
      </c>
    </row>
    <row r="628" spans="1:64" ht="12.95" customHeight="1">
      <c r="A628" s="45" t="s">
        <v>1961</v>
      </c>
      <c r="B628" s="44"/>
      <c r="C628" s="45">
        <v>42744.275000000001</v>
      </c>
      <c r="D628" s="45"/>
      <c r="E628">
        <f t="shared" si="336"/>
        <v>13827.00043764063</v>
      </c>
      <c r="F628">
        <f t="shared" si="337"/>
        <v>13827</v>
      </c>
      <c r="G628">
        <f t="shared" ref="G628:G635" si="356">+C628-(C$7+F628*C$8)</f>
        <v>5.9400000463938341E-4</v>
      </c>
      <c r="I628" s="10">
        <f>$G628</f>
        <v>5.9400000463938341E-4</v>
      </c>
      <c r="P628">
        <f t="shared" si="338"/>
        <v>-4.6199075122198285E-3</v>
      </c>
      <c r="Q628" s="2">
        <f t="shared" si="348"/>
        <v>27725.775000000001</v>
      </c>
      <c r="S628" s="21">
        <f t="shared" ref="S628:S635" si="357">S$15</f>
        <v>0.1</v>
      </c>
      <c r="Z628">
        <f t="shared" si="339"/>
        <v>13827</v>
      </c>
      <c r="AA628" s="68">
        <f t="shared" si="340"/>
        <v>1.3421949255103247E-2</v>
      </c>
      <c r="AB628" s="68">
        <f t="shared" si="351"/>
        <v>-1.7447856762683692E-2</v>
      </c>
      <c r="AC628" s="68">
        <f t="shared" si="352"/>
        <v>-1.2827949250463863E-2</v>
      </c>
      <c r="AD628" s="68"/>
      <c r="AE628" s="68">
        <f t="shared" si="353"/>
        <v>1.645562819724764E-5</v>
      </c>
      <c r="AF628">
        <f t="shared" si="354"/>
        <v>5.2139075168592119E-3</v>
      </c>
      <c r="AG628" s="92"/>
      <c r="AH628">
        <f t="shared" si="341"/>
        <v>1.8041856767323075E-2</v>
      </c>
      <c r="AI628">
        <f t="shared" si="342"/>
        <v>0.99949504308615933</v>
      </c>
      <c r="AJ628">
        <f t="shared" si="343"/>
        <v>0.81007848284357409</v>
      </c>
      <c r="AK628">
        <f t="shared" si="344"/>
        <v>-5.1733388408170176E-4</v>
      </c>
      <c r="AL628">
        <f t="shared" si="345"/>
        <v>-2.3440879882327135</v>
      </c>
      <c r="AM628">
        <f t="shared" si="346"/>
        <v>-2.3734742395704673</v>
      </c>
      <c r="AN628" s="68">
        <f t="shared" si="355"/>
        <v>-2.3435705236439057</v>
      </c>
      <c r="AO628" s="68">
        <f t="shared" si="355"/>
        <v>-2.3435705236439057</v>
      </c>
      <c r="AP628" s="68">
        <f t="shared" si="355"/>
        <v>-2.3435705236439057</v>
      </c>
      <c r="AQ628" s="68">
        <f t="shared" si="355"/>
        <v>-2.3435705236439057</v>
      </c>
      <c r="AR628" s="68">
        <f t="shared" si="355"/>
        <v>-2.3435705236439723</v>
      </c>
      <c r="AS628" s="68">
        <f t="shared" si="355"/>
        <v>-2.3435705235121032</v>
      </c>
      <c r="AT628" s="68">
        <f t="shared" si="355"/>
        <v>-2.3435707847991951</v>
      </c>
      <c r="AU628" s="68">
        <f t="shared" si="347"/>
        <v>-2.3430529285317769</v>
      </c>
    </row>
    <row r="629" spans="1:64" ht="12.95" customHeight="1">
      <c r="A629" s="95" t="s">
        <v>418</v>
      </c>
      <c r="B629" s="29" t="s">
        <v>2053</v>
      </c>
      <c r="C629" s="95">
        <v>42745.627</v>
      </c>
      <c r="D629" s="95" t="s">
        <v>2084</v>
      </c>
      <c r="E629" s="12">
        <f t="shared" si="336"/>
        <v>13827.996548975229</v>
      </c>
      <c r="F629">
        <f t="shared" si="337"/>
        <v>13828</v>
      </c>
      <c r="G629">
        <f t="shared" si="356"/>
        <v>-4.6839999995427206E-3</v>
      </c>
      <c r="I629" s="10">
        <f>G629</f>
        <v>-4.6839999995427206E-3</v>
      </c>
      <c r="O629">
        <f ca="1">+C$11+C$12*F629</f>
        <v>-9.1484997929704021E-3</v>
      </c>
      <c r="P629">
        <f t="shared" si="338"/>
        <v>-4.6098673993003603E-3</v>
      </c>
      <c r="Q629" s="2">
        <f t="shared" si="348"/>
        <v>27727.127</v>
      </c>
      <c r="S629" s="21">
        <f t="shared" si="357"/>
        <v>0.1</v>
      </c>
      <c r="Z629">
        <f t="shared" si="339"/>
        <v>13828</v>
      </c>
      <c r="AA629" s="68">
        <f t="shared" si="340"/>
        <v>1.3423640794356682E-2</v>
      </c>
      <c r="AB629" s="68">
        <f t="shared" si="351"/>
        <v>-2.2717508193199763E-2</v>
      </c>
      <c r="AC629" s="68">
        <f t="shared" si="352"/>
        <v>-1.8107640793899402E-2</v>
      </c>
      <c r="AD629" s="68"/>
      <c r="AE629" s="68">
        <f t="shared" si="353"/>
        <v>3.2788665512088979E-5</v>
      </c>
      <c r="AF629">
        <f t="shared" si="354"/>
        <v>-7.4132600242360347E-5</v>
      </c>
      <c r="AG629" s="92"/>
      <c r="AH629">
        <f t="shared" si="341"/>
        <v>1.8033508193657042E-2</v>
      </c>
      <c r="AI629">
        <f t="shared" si="342"/>
        <v>0.9994953732617381</v>
      </c>
      <c r="AJ629">
        <f t="shared" si="343"/>
        <v>0.80970422925078045</v>
      </c>
      <c r="AK629">
        <f t="shared" si="344"/>
        <v>-5.1765595474772782E-4</v>
      </c>
      <c r="AL629">
        <f t="shared" si="345"/>
        <v>-2.3434499615482882</v>
      </c>
      <c r="AM629">
        <f t="shared" si="346"/>
        <v>-2.3713597038485528</v>
      </c>
      <c r="AN629" s="68">
        <f t="shared" si="355"/>
        <v>-2.3429321748929595</v>
      </c>
      <c r="AO629" s="68">
        <f t="shared" si="355"/>
        <v>-2.3429321748929595</v>
      </c>
      <c r="AP629" s="68">
        <f t="shared" si="355"/>
        <v>-2.3429321748929595</v>
      </c>
      <c r="AQ629" s="68">
        <f t="shared" si="355"/>
        <v>-2.3429321748929595</v>
      </c>
      <c r="AR629" s="68">
        <f t="shared" si="355"/>
        <v>-2.3429321748930256</v>
      </c>
      <c r="AS629" s="68">
        <f t="shared" si="355"/>
        <v>-2.3429321747612479</v>
      </c>
      <c r="AT629" s="68">
        <f t="shared" si="355"/>
        <v>-2.3429324360394843</v>
      </c>
      <c r="AU629" s="68">
        <f t="shared" si="347"/>
        <v>-2.3424142577186249</v>
      </c>
    </row>
    <row r="630" spans="1:64" ht="12.95" customHeight="1">
      <c r="A630" s="45" t="s">
        <v>1964</v>
      </c>
      <c r="B630" s="44"/>
      <c r="C630" s="45">
        <v>42752.417000000001</v>
      </c>
      <c r="D630" s="45"/>
      <c r="E630">
        <f t="shared" si="336"/>
        <v>13832.999208710375</v>
      </c>
      <c r="F630">
        <f t="shared" si="337"/>
        <v>13833</v>
      </c>
      <c r="G630">
        <f t="shared" si="356"/>
        <v>-1.0739999997895211E-3</v>
      </c>
      <c r="I630" s="10">
        <f>$G630</f>
        <v>-1.0739999997895211E-3</v>
      </c>
      <c r="P630">
        <f t="shared" si="338"/>
        <v>-4.5596452364046192E-3</v>
      </c>
      <c r="Q630" s="2">
        <f t="shared" si="348"/>
        <v>27733.917000000001</v>
      </c>
      <c r="S630" s="21">
        <f t="shared" si="357"/>
        <v>0.1</v>
      </c>
      <c r="Z630">
        <f t="shared" si="339"/>
        <v>13833</v>
      </c>
      <c r="AA630" s="68">
        <f t="shared" si="340"/>
        <v>1.3432009888576114E-2</v>
      </c>
      <c r="AB630" s="68">
        <f t="shared" si="351"/>
        <v>-1.9065655124770254E-2</v>
      </c>
      <c r="AC630" s="68">
        <f t="shared" si="352"/>
        <v>-1.4506009888365635E-2</v>
      </c>
      <c r="AD630" s="68"/>
      <c r="AE630" s="68">
        <f t="shared" si="353"/>
        <v>2.1042432288136161E-5</v>
      </c>
      <c r="AF630">
        <f t="shared" si="354"/>
        <v>3.4856452366150981E-3</v>
      </c>
      <c r="AG630" s="92"/>
      <c r="AH630">
        <f t="shared" si="341"/>
        <v>1.7991655124980733E-2</v>
      </c>
      <c r="AI630">
        <f t="shared" si="342"/>
        <v>0.9994970272215653</v>
      </c>
      <c r="AJ630">
        <f t="shared" si="343"/>
        <v>0.80782801641524471</v>
      </c>
      <c r="AK630">
        <f t="shared" si="344"/>
        <v>-5.1926314774709749E-4</v>
      </c>
      <c r="AL630">
        <f t="shared" si="345"/>
        <v>-2.340259821795927</v>
      </c>
      <c r="AM630">
        <f t="shared" si="346"/>
        <v>-2.3608348041597447</v>
      </c>
      <c r="AN630" s="68">
        <f t="shared" si="355"/>
        <v>-2.339740427971515</v>
      </c>
      <c r="AO630" s="68">
        <f t="shared" si="355"/>
        <v>-2.339740427971515</v>
      </c>
      <c r="AP630" s="68">
        <f t="shared" si="355"/>
        <v>-2.339740427971515</v>
      </c>
      <c r="AQ630" s="68">
        <f t="shared" si="355"/>
        <v>-2.339740427971515</v>
      </c>
      <c r="AR630" s="68">
        <f t="shared" si="355"/>
        <v>-2.3397404279715812</v>
      </c>
      <c r="AS630" s="68">
        <f t="shared" si="355"/>
        <v>-2.3397404278402609</v>
      </c>
      <c r="AT630" s="68">
        <f t="shared" si="355"/>
        <v>-2.3397406890678298</v>
      </c>
      <c r="AU630" s="68">
        <f t="shared" si="347"/>
        <v>-2.3392209036528655</v>
      </c>
      <c r="AV630" s="68"/>
      <c r="AW630" s="68"/>
      <c r="AX630" s="68"/>
      <c r="AY630" s="68"/>
      <c r="AZ630" s="68"/>
      <c r="BA630" s="68"/>
      <c r="BB630" s="68"/>
      <c r="BC630" s="68"/>
      <c r="BD630" s="68"/>
      <c r="BE630" s="68"/>
      <c r="BF630" s="68"/>
      <c r="BG630" s="68"/>
      <c r="BH630" s="68"/>
      <c r="BI630" s="68"/>
      <c r="BJ630" s="68"/>
      <c r="BK630" s="68"/>
      <c r="BL630" s="68"/>
    </row>
    <row r="631" spans="1:64" ht="12.95" customHeight="1">
      <c r="A631" s="95" t="s">
        <v>418</v>
      </c>
      <c r="B631" s="29" t="s">
        <v>2053</v>
      </c>
      <c r="C631" s="95">
        <v>42768.703000000001</v>
      </c>
      <c r="D631" s="95" t="s">
        <v>2084</v>
      </c>
      <c r="E631" s="12">
        <f t="shared" si="336"/>
        <v>13844.99822438734</v>
      </c>
      <c r="F631">
        <f t="shared" si="337"/>
        <v>13845</v>
      </c>
      <c r="G631">
        <f t="shared" si="356"/>
        <v>-2.4100000009639189E-3</v>
      </c>
      <c r="I631" s="10">
        <f>G631</f>
        <v>-2.4100000009639189E-3</v>
      </c>
      <c r="O631">
        <f ca="1">+C$11+C$12*F631</f>
        <v>-9.0316416432013741E-3</v>
      </c>
      <c r="P631">
        <f t="shared" si="338"/>
        <v>-4.4389651770264937E-3</v>
      </c>
      <c r="Q631" s="2">
        <f t="shared" si="348"/>
        <v>27750.203000000001</v>
      </c>
      <c r="S631" s="21">
        <f t="shared" si="357"/>
        <v>0.1</v>
      </c>
      <c r="Z631">
        <f t="shared" si="339"/>
        <v>13845</v>
      </c>
      <c r="AA631" s="68">
        <f t="shared" si="340"/>
        <v>1.3451495307791342E-2</v>
      </c>
      <c r="AB631" s="68">
        <f t="shared" si="351"/>
        <v>-2.0300460485781754E-2</v>
      </c>
      <c r="AC631" s="68">
        <f t="shared" si="352"/>
        <v>-1.5861495308755261E-2</v>
      </c>
      <c r="AD631" s="68"/>
      <c r="AE631" s="68">
        <f t="shared" si="353"/>
        <v>2.5158703342966515E-5</v>
      </c>
      <c r="AF631">
        <f t="shared" si="354"/>
        <v>2.0289651760625749E-3</v>
      </c>
      <c r="AG631" s="92"/>
      <c r="AH631">
        <f t="shared" si="341"/>
        <v>1.7890460484817836E-2</v>
      </c>
      <c r="AI631">
        <f t="shared" si="342"/>
        <v>0.99950101760007481</v>
      </c>
      <c r="AJ631">
        <f t="shared" si="343"/>
        <v>0.80329157369956505</v>
      </c>
      <c r="AK631">
        <f t="shared" si="344"/>
        <v>-5.2309884058314871E-4</v>
      </c>
      <c r="AL631">
        <f t="shared" si="345"/>
        <v>-2.3326034431844422</v>
      </c>
      <c r="AM631">
        <f t="shared" si="346"/>
        <v>-2.3358953192234502</v>
      </c>
      <c r="AN631" s="68">
        <f t="shared" ref="AN631:AT640" si="358">$AU631+$AB$7*SIN(AO631)</f>
        <v>-2.3320802137462908</v>
      </c>
      <c r="AO631" s="68">
        <f t="shared" si="358"/>
        <v>-2.3320802137462908</v>
      </c>
      <c r="AP631" s="68">
        <f t="shared" si="358"/>
        <v>-2.3320802137462908</v>
      </c>
      <c r="AQ631" s="68">
        <f t="shared" si="358"/>
        <v>-2.3320802137462908</v>
      </c>
      <c r="AR631" s="68">
        <f t="shared" si="358"/>
        <v>-2.3320802137463557</v>
      </c>
      <c r="AS631" s="68">
        <f t="shared" si="358"/>
        <v>-2.3320802136161616</v>
      </c>
      <c r="AT631" s="68">
        <f t="shared" si="358"/>
        <v>-2.3320804746786785</v>
      </c>
      <c r="AU631" s="68">
        <f t="shared" si="347"/>
        <v>-2.3315568538950431</v>
      </c>
    </row>
    <row r="632" spans="1:64" ht="12.95" customHeight="1">
      <c r="A632" s="95" t="s">
        <v>418</v>
      </c>
      <c r="B632" s="29" t="s">
        <v>2053</v>
      </c>
      <c r="C632" s="95">
        <v>42768.707000000002</v>
      </c>
      <c r="D632" s="95" t="s">
        <v>2084</v>
      </c>
      <c r="E632" s="12">
        <f t="shared" si="336"/>
        <v>13845.001171462296</v>
      </c>
      <c r="F632">
        <f t="shared" si="337"/>
        <v>13845</v>
      </c>
      <c r="G632">
        <f t="shared" si="356"/>
        <v>1.5899999998509884E-3</v>
      </c>
      <c r="I632" s="10">
        <f>G632</f>
        <v>1.5899999998509884E-3</v>
      </c>
      <c r="O632">
        <f ca="1">+C$11+C$12*F632</f>
        <v>-9.0316416432013741E-3</v>
      </c>
      <c r="P632">
        <f t="shared" si="338"/>
        <v>-4.4389651770264937E-3</v>
      </c>
      <c r="Q632" s="2">
        <f t="shared" si="348"/>
        <v>27750.207000000002</v>
      </c>
      <c r="S632" s="21">
        <f t="shared" si="357"/>
        <v>0.1</v>
      </c>
      <c r="Z632">
        <f t="shared" si="339"/>
        <v>13845</v>
      </c>
      <c r="AA632" s="68">
        <f t="shared" si="340"/>
        <v>1.3451495307791342E-2</v>
      </c>
      <c r="AB632" s="68">
        <f t="shared" si="351"/>
        <v>-1.6300460484966847E-2</v>
      </c>
      <c r="AC632" s="68">
        <f t="shared" si="352"/>
        <v>-1.1861495307940353E-2</v>
      </c>
      <c r="AD632" s="68"/>
      <c r="AE632" s="68">
        <f t="shared" si="353"/>
        <v>1.4069507094029104E-5</v>
      </c>
      <c r="AF632">
        <f t="shared" si="354"/>
        <v>6.0289651768774821E-3</v>
      </c>
      <c r="AG632" s="92"/>
      <c r="AH632">
        <f t="shared" si="341"/>
        <v>1.7890460484817836E-2</v>
      </c>
      <c r="AI632">
        <f t="shared" si="342"/>
        <v>0.99950101760007481</v>
      </c>
      <c r="AJ632">
        <f t="shared" si="343"/>
        <v>0.80329157369956505</v>
      </c>
      <c r="AK632">
        <f t="shared" si="344"/>
        <v>-5.2309884058314871E-4</v>
      </c>
      <c r="AL632">
        <f t="shared" si="345"/>
        <v>-2.3326034431844422</v>
      </c>
      <c r="AM632">
        <f t="shared" si="346"/>
        <v>-2.3358953192234502</v>
      </c>
      <c r="AN632" s="68">
        <f t="shared" si="358"/>
        <v>-2.3320802137462908</v>
      </c>
      <c r="AO632" s="68">
        <f t="shared" si="358"/>
        <v>-2.3320802137462908</v>
      </c>
      <c r="AP632" s="68">
        <f t="shared" si="358"/>
        <v>-2.3320802137462908</v>
      </c>
      <c r="AQ632" s="68">
        <f t="shared" si="358"/>
        <v>-2.3320802137462908</v>
      </c>
      <c r="AR632" s="68">
        <f t="shared" si="358"/>
        <v>-2.3320802137463557</v>
      </c>
      <c r="AS632" s="68">
        <f t="shared" si="358"/>
        <v>-2.3320802136161616</v>
      </c>
      <c r="AT632" s="68">
        <f t="shared" si="358"/>
        <v>-2.3320804746786785</v>
      </c>
      <c r="AU632" s="68">
        <f t="shared" si="347"/>
        <v>-2.3315568538950431</v>
      </c>
    </row>
    <row r="633" spans="1:64" ht="12.95" customHeight="1">
      <c r="A633" s="45" t="s">
        <v>1965</v>
      </c>
      <c r="B633" s="44"/>
      <c r="C633" s="45">
        <v>42782.279000000002</v>
      </c>
      <c r="D633" s="45"/>
      <c r="E633">
        <f t="shared" si="336"/>
        <v>13855.00059678268</v>
      </c>
      <c r="F633">
        <f t="shared" si="337"/>
        <v>13855</v>
      </c>
      <c r="G633">
        <f t="shared" si="356"/>
        <v>8.1000000500353053E-4</v>
      </c>
      <c r="I633" s="10">
        <f>$G633</f>
        <v>8.1000000500353053E-4</v>
      </c>
      <c r="P633">
        <f t="shared" si="338"/>
        <v>-4.3382400733572302E-3</v>
      </c>
      <c r="Q633" s="2">
        <f t="shared" si="348"/>
        <v>27763.779000000002</v>
      </c>
      <c r="S633" s="21">
        <f t="shared" si="357"/>
        <v>0.1</v>
      </c>
      <c r="Z633">
        <f t="shared" si="339"/>
        <v>13855</v>
      </c>
      <c r="AA633" s="68">
        <f t="shared" si="340"/>
        <v>1.3467089056212272E-2</v>
      </c>
      <c r="AB633" s="68">
        <f t="shared" si="351"/>
        <v>-1.6995329124565972E-2</v>
      </c>
      <c r="AC633" s="68">
        <f t="shared" si="352"/>
        <v>-1.2657089051208742E-2</v>
      </c>
      <c r="AD633" s="68"/>
      <c r="AE633" s="68">
        <f t="shared" si="353"/>
        <v>1.6020190325022821E-5</v>
      </c>
      <c r="AF633">
        <f t="shared" si="354"/>
        <v>5.1482400783607607E-3</v>
      </c>
      <c r="AG633" s="92"/>
      <c r="AH633">
        <f t="shared" si="341"/>
        <v>1.7805329129569503E-2</v>
      </c>
      <c r="AI633">
        <f t="shared" si="342"/>
        <v>0.99950436529409281</v>
      </c>
      <c r="AJ633">
        <f t="shared" si="343"/>
        <v>0.79947519462365146</v>
      </c>
      <c r="AK633">
        <f t="shared" si="344"/>
        <v>-5.2627186012072088E-4</v>
      </c>
      <c r="AL633">
        <f t="shared" si="345"/>
        <v>-2.3262230808223876</v>
      </c>
      <c r="AM633">
        <f t="shared" si="346"/>
        <v>-2.315450495323411</v>
      </c>
      <c r="AN633" s="68">
        <f t="shared" si="358"/>
        <v>-2.3256966784540012</v>
      </c>
      <c r="AO633" s="68">
        <f t="shared" si="358"/>
        <v>-2.3256966784540012</v>
      </c>
      <c r="AP633" s="68">
        <f t="shared" si="358"/>
        <v>-2.3256966784540012</v>
      </c>
      <c r="AQ633" s="68">
        <f t="shared" si="358"/>
        <v>-2.3256966784540012</v>
      </c>
      <c r="AR633" s="68">
        <f t="shared" si="358"/>
        <v>-2.3256966784540651</v>
      </c>
      <c r="AS633" s="68">
        <f t="shared" si="358"/>
        <v>-2.3256966783248374</v>
      </c>
      <c r="AT633" s="68">
        <f t="shared" si="358"/>
        <v>-2.3256969392029752</v>
      </c>
      <c r="AU633" s="68">
        <f t="shared" si="347"/>
        <v>-2.3251701457635243</v>
      </c>
    </row>
    <row r="634" spans="1:64" ht="12.95" customHeight="1">
      <c r="A634" s="45" t="s">
        <v>1965</v>
      </c>
      <c r="B634" s="44"/>
      <c r="C634" s="45">
        <v>42782.284</v>
      </c>
      <c r="D634" s="45"/>
      <c r="E634">
        <f t="shared" si="336"/>
        <v>13855.00428062637</v>
      </c>
      <c r="F634">
        <f t="shared" si="337"/>
        <v>13855</v>
      </c>
      <c r="G634">
        <f t="shared" si="356"/>
        <v>5.8100000023841858E-3</v>
      </c>
      <c r="I634" s="10">
        <f>$G634</f>
        <v>5.8100000023841858E-3</v>
      </c>
      <c r="P634">
        <f t="shared" si="338"/>
        <v>-4.3382400733572302E-3</v>
      </c>
      <c r="Q634" s="2">
        <f t="shared" si="348"/>
        <v>27763.784</v>
      </c>
      <c r="S634" s="21">
        <f t="shared" si="357"/>
        <v>0.1</v>
      </c>
      <c r="Z634">
        <f t="shared" si="339"/>
        <v>13855</v>
      </c>
      <c r="AA634" s="68">
        <f t="shared" si="340"/>
        <v>1.3467089056212272E-2</v>
      </c>
      <c r="AB634" s="68">
        <f t="shared" si="351"/>
        <v>-1.1995329127185317E-2</v>
      </c>
      <c r="AC634" s="68">
        <f t="shared" si="352"/>
        <v>-7.6570890538280867E-3</v>
      </c>
      <c r="AD634" s="68"/>
      <c r="AE634" s="68">
        <f t="shared" si="353"/>
        <v>5.8631012778253914E-6</v>
      </c>
      <c r="AF634">
        <f t="shared" si="354"/>
        <v>1.0148240075741416E-2</v>
      </c>
      <c r="AG634" s="92"/>
      <c r="AH634">
        <f t="shared" si="341"/>
        <v>1.7805329129569503E-2</v>
      </c>
      <c r="AI634">
        <f t="shared" si="342"/>
        <v>0.99950436529409281</v>
      </c>
      <c r="AJ634">
        <f t="shared" si="343"/>
        <v>0.79947519462365146</v>
      </c>
      <c r="AK634">
        <f t="shared" si="344"/>
        <v>-5.2627186012072088E-4</v>
      </c>
      <c r="AL634">
        <f t="shared" si="345"/>
        <v>-2.3262230808223876</v>
      </c>
      <c r="AM634">
        <f t="shared" si="346"/>
        <v>-2.315450495323411</v>
      </c>
      <c r="AN634" s="68">
        <f t="shared" si="358"/>
        <v>-2.3256966784540012</v>
      </c>
      <c r="AO634" s="68">
        <f t="shared" si="358"/>
        <v>-2.3256966784540012</v>
      </c>
      <c r="AP634" s="68">
        <f t="shared" si="358"/>
        <v>-2.3256966784540012</v>
      </c>
      <c r="AQ634" s="68">
        <f t="shared" si="358"/>
        <v>-2.3256966784540012</v>
      </c>
      <c r="AR634" s="68">
        <f t="shared" si="358"/>
        <v>-2.3256966784540651</v>
      </c>
      <c r="AS634" s="68">
        <f t="shared" si="358"/>
        <v>-2.3256966783248374</v>
      </c>
      <c r="AT634" s="68">
        <f t="shared" si="358"/>
        <v>-2.3256969392029752</v>
      </c>
      <c r="AU634" s="68">
        <f t="shared" si="347"/>
        <v>-2.3251701457635243</v>
      </c>
    </row>
    <row r="635" spans="1:64" ht="12.95" customHeight="1">
      <c r="A635" s="45" t="s">
        <v>1965</v>
      </c>
      <c r="B635" s="44"/>
      <c r="C635" s="45">
        <v>42786.343999999997</v>
      </c>
      <c r="D635" s="45"/>
      <c r="E635">
        <f t="shared" si="336"/>
        <v>13857.995561705116</v>
      </c>
      <c r="F635">
        <f t="shared" si="337"/>
        <v>13858</v>
      </c>
      <c r="G635">
        <f t="shared" si="356"/>
        <v>-6.0240000020712614E-3</v>
      </c>
      <c r="I635" s="10">
        <f>$G635</f>
        <v>-6.0240000020712614E-3</v>
      </c>
      <c r="P635">
        <f t="shared" si="338"/>
        <v>-4.3079944644686674E-3</v>
      </c>
      <c r="Q635" s="2">
        <f t="shared" si="348"/>
        <v>27767.843999999997</v>
      </c>
      <c r="S635" s="21">
        <f t="shared" si="357"/>
        <v>0.1</v>
      </c>
      <c r="Z635">
        <f t="shared" si="339"/>
        <v>13858</v>
      </c>
      <c r="AA635" s="68">
        <f t="shared" si="340"/>
        <v>1.3471653560379267E-2</v>
      </c>
      <c r="AB635" s="68">
        <f t="shared" si="351"/>
        <v>-2.3803648026919196E-2</v>
      </c>
      <c r="AC635" s="68">
        <f t="shared" si="352"/>
        <v>-1.9495653562450529E-2</v>
      </c>
      <c r="AD635" s="68"/>
      <c r="AE635" s="68">
        <f t="shared" si="353"/>
        <v>3.8008050782709004E-5</v>
      </c>
      <c r="AF635">
        <f t="shared" si="354"/>
        <v>-1.716005537602594E-3</v>
      </c>
      <c r="AG635" s="92"/>
      <c r="AH635">
        <f t="shared" si="341"/>
        <v>1.7779648024847935E-2</v>
      </c>
      <c r="AI635">
        <f t="shared" si="342"/>
        <v>0.99950537354738533</v>
      </c>
      <c r="AJ635">
        <f t="shared" si="343"/>
        <v>0.79832392234981853</v>
      </c>
      <c r="AK635">
        <f t="shared" si="344"/>
        <v>-5.2721959829700211E-4</v>
      </c>
      <c r="AL635">
        <f t="shared" si="345"/>
        <v>-2.3243089637659695</v>
      </c>
      <c r="AM635">
        <f t="shared" si="346"/>
        <v>-2.3093758081673061</v>
      </c>
      <c r="AN635" s="68">
        <f t="shared" si="358"/>
        <v>-2.3237816136903415</v>
      </c>
      <c r="AO635" s="68">
        <f t="shared" si="358"/>
        <v>-2.3237816136903415</v>
      </c>
      <c r="AP635" s="68">
        <f t="shared" si="358"/>
        <v>-2.3237816136903415</v>
      </c>
      <c r="AQ635" s="68">
        <f t="shared" si="358"/>
        <v>-2.3237816136903411</v>
      </c>
      <c r="AR635" s="68">
        <f t="shared" si="358"/>
        <v>-2.323781613690405</v>
      </c>
      <c r="AS635" s="68">
        <f t="shared" si="358"/>
        <v>-2.3237816135614717</v>
      </c>
      <c r="AT635" s="68">
        <f t="shared" si="358"/>
        <v>-2.3237818743759986</v>
      </c>
      <c r="AU635" s="68">
        <f t="shared" si="347"/>
        <v>-2.3232541333240686</v>
      </c>
    </row>
    <row r="636" spans="1:64" ht="12.95" customHeight="1">
      <c r="A636" s="49" t="s">
        <v>1963</v>
      </c>
      <c r="B636" s="50" t="s">
        <v>2097</v>
      </c>
      <c r="C636" s="49">
        <v>42792.247600000002</v>
      </c>
      <c r="D636" s="49">
        <v>4.5999999999999999E-3</v>
      </c>
      <c r="E636">
        <f t="shared" si="336"/>
        <v>13862.345149630364</v>
      </c>
      <c r="F636">
        <f t="shared" si="337"/>
        <v>13862.5</v>
      </c>
      <c r="O636">
        <f ca="1">+C$11+C$12*F636</f>
        <v>-8.9113464890273747E-3</v>
      </c>
      <c r="P636">
        <f t="shared" si="338"/>
        <v>-4.2626017530502103E-3</v>
      </c>
      <c r="Q636" s="2">
        <f t="shared" si="348"/>
        <v>27773.747600000002</v>
      </c>
      <c r="R636">
        <f>+C636-(C$7+F636*C$8)</f>
        <v>-0.21017500000016298</v>
      </c>
      <c r="S636" s="94"/>
      <c r="Z636">
        <f t="shared" si="339"/>
        <v>13862.5</v>
      </c>
      <c r="AA636" s="68">
        <f t="shared" si="340"/>
        <v>1.3478402333409856E-2</v>
      </c>
      <c r="AB636" s="68">
        <f t="shared" si="351"/>
        <v>-1.7741004086460066E-2</v>
      </c>
      <c r="AC636" s="68">
        <f t="shared" si="352"/>
        <v>-1.3478402333409856E-2</v>
      </c>
      <c r="AD636" s="68"/>
      <c r="AE636" s="68">
        <f t="shared" si="353"/>
        <v>0</v>
      </c>
      <c r="AF636">
        <f t="shared" si="354"/>
        <v>4.2626017530502103E-3</v>
      </c>
      <c r="AG636" s="92"/>
      <c r="AH636">
        <f t="shared" si="341"/>
        <v>1.7741004086460066E-2</v>
      </c>
      <c r="AI636">
        <f t="shared" si="342"/>
        <v>0.99950688932793841</v>
      </c>
      <c r="AJ636">
        <f t="shared" si="343"/>
        <v>0.7965915266274024</v>
      </c>
      <c r="AK636">
        <f t="shared" si="344"/>
        <v>-5.2863758620960287E-4</v>
      </c>
      <c r="AL636">
        <f t="shared" si="345"/>
        <v>-2.3214377809318845</v>
      </c>
      <c r="AM636">
        <f t="shared" si="346"/>
        <v>-2.3003139335303082</v>
      </c>
      <c r="AN636" s="68">
        <f t="shared" si="358"/>
        <v>-2.3209090129183307</v>
      </c>
      <c r="AO636" s="68">
        <f t="shared" si="358"/>
        <v>-2.3209090129183307</v>
      </c>
      <c r="AP636" s="68">
        <f t="shared" si="358"/>
        <v>-2.3209090129183307</v>
      </c>
      <c r="AQ636" s="68">
        <f t="shared" si="358"/>
        <v>-2.3209090129183307</v>
      </c>
      <c r="AR636" s="68">
        <f t="shared" si="358"/>
        <v>-2.3209090129183942</v>
      </c>
      <c r="AS636" s="68">
        <f t="shared" si="358"/>
        <v>-2.3209090127899072</v>
      </c>
      <c r="AT636" s="68">
        <f t="shared" si="358"/>
        <v>-2.3209092735018393</v>
      </c>
      <c r="AU636" s="68">
        <f t="shared" si="347"/>
        <v>-2.3203801146648853</v>
      </c>
    </row>
    <row r="637" spans="1:64" ht="12.95" customHeight="1">
      <c r="A637" s="45" t="s">
        <v>1965</v>
      </c>
      <c r="B637" s="44"/>
      <c r="C637" s="45">
        <v>42809.423999999999</v>
      </c>
      <c r="D637" s="45"/>
      <c r="E637">
        <f t="shared" si="336"/>
        <v>13875.000184192184</v>
      </c>
      <c r="F637">
        <f t="shared" si="337"/>
        <v>13875</v>
      </c>
      <c r="G637">
        <f t="shared" ref="G637:G668" si="359">+C637-(C$7+F637*C$8)</f>
        <v>2.499999973224476E-4</v>
      </c>
      <c r="I637" s="10">
        <f t="shared" ref="I637:I651" si="360">$G637</f>
        <v>2.499999973224476E-4</v>
      </c>
      <c r="P637">
        <f t="shared" si="338"/>
        <v>-4.1363579000527617E-3</v>
      </c>
      <c r="Q637" s="2">
        <f t="shared" si="348"/>
        <v>27790.923999999999</v>
      </c>
      <c r="S637" s="21">
        <f t="shared" ref="S637:S668" si="361">S$15</f>
        <v>0.1</v>
      </c>
      <c r="Z637">
        <f t="shared" si="339"/>
        <v>13875</v>
      </c>
      <c r="AA637" s="68">
        <f t="shared" si="340"/>
        <v>1.349653447107271E-2</v>
      </c>
      <c r="AB637" s="68">
        <f t="shared" si="351"/>
        <v>-1.7382892373803024E-2</v>
      </c>
      <c r="AC637" s="68">
        <f t="shared" si="352"/>
        <v>-1.3246534473750262E-2</v>
      </c>
      <c r="AD637" s="68"/>
      <c r="AE637" s="68">
        <f t="shared" si="353"/>
        <v>1.7547067556425416E-5</v>
      </c>
      <c r="AF637">
        <f t="shared" si="354"/>
        <v>4.3863578973752093E-3</v>
      </c>
      <c r="AG637" s="92"/>
      <c r="AH637">
        <f t="shared" si="341"/>
        <v>1.7632892371125471E-2</v>
      </c>
      <c r="AI637">
        <f t="shared" si="342"/>
        <v>0.99951112114386442</v>
      </c>
      <c r="AJ637">
        <f t="shared" si="343"/>
        <v>0.79174487720646725</v>
      </c>
      <c r="AK637">
        <f t="shared" si="344"/>
        <v>-5.3255356207439046E-4</v>
      </c>
      <c r="AL637">
        <f t="shared" si="345"/>
        <v>-2.3134622272328618</v>
      </c>
      <c r="AM637">
        <f t="shared" si="346"/>
        <v>-2.2754529792263241</v>
      </c>
      <c r="AN637" s="68">
        <f t="shared" si="358"/>
        <v>-2.3129295434048527</v>
      </c>
      <c r="AO637" s="68">
        <f t="shared" si="358"/>
        <v>-2.3129295434048527</v>
      </c>
      <c r="AP637" s="68">
        <f t="shared" si="358"/>
        <v>-2.3129295434048527</v>
      </c>
      <c r="AQ637" s="68">
        <f t="shared" si="358"/>
        <v>-2.3129295434048527</v>
      </c>
      <c r="AR637" s="68">
        <f t="shared" si="358"/>
        <v>-2.3129295434049149</v>
      </c>
      <c r="AS637" s="68">
        <f t="shared" si="358"/>
        <v>-2.3129295432776935</v>
      </c>
      <c r="AT637" s="68">
        <f t="shared" si="358"/>
        <v>-2.312929803659475</v>
      </c>
      <c r="AU637" s="68">
        <f t="shared" si="347"/>
        <v>-2.3123967295004868</v>
      </c>
    </row>
    <row r="638" spans="1:64" ht="12.95" customHeight="1">
      <c r="A638" s="45" t="s">
        <v>1966</v>
      </c>
      <c r="B638" s="44"/>
      <c r="C638" s="45">
        <v>42839.281999999999</v>
      </c>
      <c r="D638" s="45"/>
      <c r="E638">
        <f t="shared" si="336"/>
        <v>13896.998625189533</v>
      </c>
      <c r="F638">
        <f t="shared" si="337"/>
        <v>13897</v>
      </c>
      <c r="G638">
        <f t="shared" si="359"/>
        <v>-1.865999998699408E-3</v>
      </c>
      <c r="I638" s="10">
        <f t="shared" si="360"/>
        <v>-1.865999998699408E-3</v>
      </c>
      <c r="P638">
        <f t="shared" si="338"/>
        <v>-3.9136222818302868E-3</v>
      </c>
      <c r="Q638" s="2">
        <f t="shared" si="348"/>
        <v>27820.781999999999</v>
      </c>
      <c r="S638" s="21">
        <f t="shared" si="361"/>
        <v>0.1</v>
      </c>
      <c r="Z638">
        <f t="shared" si="339"/>
        <v>13897</v>
      </c>
      <c r="AA638" s="68">
        <f t="shared" si="340"/>
        <v>1.3526269754375358E-2</v>
      </c>
      <c r="AB638" s="68">
        <f t="shared" si="351"/>
        <v>-1.9305892034905053E-2</v>
      </c>
      <c r="AC638" s="68">
        <f t="shared" si="352"/>
        <v>-1.5392269753074766E-2</v>
      </c>
      <c r="AD638" s="68"/>
      <c r="AE638" s="68">
        <f t="shared" si="353"/>
        <v>2.3692196815142034E-5</v>
      </c>
      <c r="AF638">
        <f t="shared" si="354"/>
        <v>2.0476222831308788E-3</v>
      </c>
      <c r="AG638" s="92"/>
      <c r="AH638">
        <f t="shared" si="341"/>
        <v>1.7439892036205645E-2</v>
      </c>
      <c r="AI638">
        <f t="shared" si="342"/>
        <v>0.99951864459085182</v>
      </c>
      <c r="AJ638">
        <f t="shared" si="343"/>
        <v>0.78309254349455304</v>
      </c>
      <c r="AK638">
        <f t="shared" si="344"/>
        <v>-5.3936333073206148E-4</v>
      </c>
      <c r="AL638">
        <f t="shared" si="345"/>
        <v>-2.2994250877834892</v>
      </c>
      <c r="AM638">
        <f t="shared" si="346"/>
        <v>-2.2327753367990226</v>
      </c>
      <c r="AN638" s="68">
        <f t="shared" si="358"/>
        <v>-2.2988855945513591</v>
      </c>
      <c r="AO638" s="68">
        <f t="shared" si="358"/>
        <v>-2.2988855945513591</v>
      </c>
      <c r="AP638" s="68">
        <f t="shared" si="358"/>
        <v>-2.2988855945513591</v>
      </c>
      <c r="AQ638" s="68">
        <f t="shared" si="358"/>
        <v>-2.2988855945513591</v>
      </c>
      <c r="AR638" s="68">
        <f t="shared" si="358"/>
        <v>-2.2988855945514191</v>
      </c>
      <c r="AS638" s="68">
        <f t="shared" si="358"/>
        <v>-2.2988855944265154</v>
      </c>
      <c r="AT638" s="68">
        <f t="shared" si="358"/>
        <v>-2.2988858540661417</v>
      </c>
      <c r="AU638" s="68">
        <f t="shared" si="347"/>
        <v>-2.2983459716111456</v>
      </c>
    </row>
    <row r="639" spans="1:64" ht="12.95" customHeight="1">
      <c r="A639" s="45" t="s">
        <v>1966</v>
      </c>
      <c r="B639" s="44"/>
      <c r="C639" s="45">
        <v>42839.283000000003</v>
      </c>
      <c r="D639" s="45"/>
      <c r="E639">
        <f t="shared" si="336"/>
        <v>13896.999361958275</v>
      </c>
      <c r="F639">
        <f t="shared" si="337"/>
        <v>13897</v>
      </c>
      <c r="G639">
        <f t="shared" si="359"/>
        <v>-8.659999948577024E-4</v>
      </c>
      <c r="I639" s="10">
        <f t="shared" si="360"/>
        <v>-8.659999948577024E-4</v>
      </c>
      <c r="P639">
        <f t="shared" si="338"/>
        <v>-3.9136222818302868E-3</v>
      </c>
      <c r="Q639" s="2">
        <f t="shared" si="348"/>
        <v>27820.783000000003</v>
      </c>
      <c r="S639" s="21">
        <f t="shared" si="361"/>
        <v>0.1</v>
      </c>
      <c r="Z639">
        <f t="shared" si="339"/>
        <v>13897</v>
      </c>
      <c r="AA639" s="68">
        <f t="shared" si="340"/>
        <v>1.3526269754375358E-2</v>
      </c>
      <c r="AB639" s="68">
        <f t="shared" si="351"/>
        <v>-1.8305892031063347E-2</v>
      </c>
      <c r="AC639" s="68">
        <f t="shared" si="352"/>
        <v>-1.439226974923306E-2</v>
      </c>
      <c r="AD639" s="68"/>
      <c r="AE639" s="68">
        <f t="shared" si="353"/>
        <v>2.0713742853468906E-5</v>
      </c>
      <c r="AF639">
        <f t="shared" si="354"/>
        <v>3.0476222869725844E-3</v>
      </c>
      <c r="AG639" s="92"/>
      <c r="AH639">
        <f t="shared" si="341"/>
        <v>1.7439892036205645E-2</v>
      </c>
      <c r="AI639">
        <f t="shared" si="342"/>
        <v>0.99951864459085182</v>
      </c>
      <c r="AJ639">
        <f t="shared" si="343"/>
        <v>0.78309254349455304</v>
      </c>
      <c r="AK639">
        <f t="shared" si="344"/>
        <v>-5.3936333073206148E-4</v>
      </c>
      <c r="AL639">
        <f t="shared" si="345"/>
        <v>-2.2994250877834892</v>
      </c>
      <c r="AM639">
        <f t="shared" si="346"/>
        <v>-2.2327753367990226</v>
      </c>
      <c r="AN639" s="68">
        <f t="shared" si="358"/>
        <v>-2.2988855945513591</v>
      </c>
      <c r="AO639" s="68">
        <f t="shared" si="358"/>
        <v>-2.2988855945513591</v>
      </c>
      <c r="AP639" s="68">
        <f t="shared" si="358"/>
        <v>-2.2988855945513591</v>
      </c>
      <c r="AQ639" s="68">
        <f t="shared" si="358"/>
        <v>-2.2988855945513591</v>
      </c>
      <c r="AR639" s="68">
        <f t="shared" si="358"/>
        <v>-2.2988855945514191</v>
      </c>
      <c r="AS639" s="68">
        <f t="shared" si="358"/>
        <v>-2.2988855944265154</v>
      </c>
      <c r="AT639" s="68">
        <f t="shared" si="358"/>
        <v>-2.2988858540661417</v>
      </c>
      <c r="AU639" s="68">
        <f t="shared" si="347"/>
        <v>-2.2983459716111456</v>
      </c>
    </row>
    <row r="640" spans="1:64" ht="12.95" customHeight="1">
      <c r="A640" s="134" t="s">
        <v>2154</v>
      </c>
      <c r="B640" s="113"/>
      <c r="C640" s="98">
        <v>42843.358</v>
      </c>
      <c r="D640" s="134" t="s">
        <v>2084</v>
      </c>
      <c r="E640" s="12">
        <f t="shared" si="336"/>
        <v>13900.001694568098</v>
      </c>
      <c r="F640">
        <f t="shared" si="337"/>
        <v>13900</v>
      </c>
      <c r="G640">
        <f t="shared" si="359"/>
        <v>2.3000000001047738E-3</v>
      </c>
      <c r="I640">
        <f t="shared" si="360"/>
        <v>2.3000000001047738E-3</v>
      </c>
      <c r="O640">
        <f ca="1">+C$11+C$12*F640</f>
        <v>-8.6535711586545327E-3</v>
      </c>
      <c r="P640">
        <f t="shared" si="338"/>
        <v>-3.8831952472360154E-3</v>
      </c>
      <c r="Q640" s="2">
        <f t="shared" si="348"/>
        <v>27824.858</v>
      </c>
      <c r="S640" s="21">
        <f t="shared" si="361"/>
        <v>0.1</v>
      </c>
      <c r="Z640">
        <f t="shared" si="339"/>
        <v>13900</v>
      </c>
      <c r="AA640" s="68">
        <f t="shared" si="340"/>
        <v>1.3530111087840677E-2</v>
      </c>
      <c r="AB640" s="68">
        <f t="shared" si="351"/>
        <v>-1.5113306334971918E-2</v>
      </c>
      <c r="AC640" s="68">
        <f t="shared" si="352"/>
        <v>-1.1230111087735903E-2</v>
      </c>
      <c r="AD640" s="68"/>
      <c r="AE640" s="68">
        <f t="shared" si="353"/>
        <v>1.2611539504288886E-5</v>
      </c>
      <c r="AF640">
        <f t="shared" si="354"/>
        <v>6.1831952473407892E-3</v>
      </c>
      <c r="AG640" s="92"/>
      <c r="AH640">
        <f t="shared" si="341"/>
        <v>1.7413306335076692E-2</v>
      </c>
      <c r="AI640">
        <f t="shared" si="342"/>
        <v>0.99951967790615281</v>
      </c>
      <c r="AJ640">
        <f t="shared" si="343"/>
        <v>0.78190067619610237</v>
      </c>
      <c r="AK640">
        <f t="shared" si="344"/>
        <v>-5.4028373898982616E-4</v>
      </c>
      <c r="AL640">
        <f t="shared" si="345"/>
        <v>-2.2975109159870972</v>
      </c>
      <c r="AM640">
        <f t="shared" si="346"/>
        <v>-2.2270591178277335</v>
      </c>
      <c r="AN640" s="68">
        <f t="shared" si="358"/>
        <v>-2.2969705024043572</v>
      </c>
      <c r="AO640" s="68">
        <f t="shared" si="358"/>
        <v>-2.2969705024043572</v>
      </c>
      <c r="AP640" s="68">
        <f t="shared" si="358"/>
        <v>-2.2969705024043572</v>
      </c>
      <c r="AQ640" s="68">
        <f t="shared" si="358"/>
        <v>-2.2969705024043572</v>
      </c>
      <c r="AR640" s="68">
        <f t="shared" si="358"/>
        <v>-2.2969705024044167</v>
      </c>
      <c r="AS640" s="68">
        <f t="shared" si="358"/>
        <v>-2.2969705022798381</v>
      </c>
      <c r="AT640" s="68">
        <f t="shared" si="358"/>
        <v>-2.2969707618023678</v>
      </c>
      <c r="AU640" s="68">
        <f t="shared" si="347"/>
        <v>-2.2964299591716903</v>
      </c>
    </row>
    <row r="641" spans="1:64" ht="12.95" customHeight="1">
      <c r="A641" s="45" t="s">
        <v>1967</v>
      </c>
      <c r="B641" s="44"/>
      <c r="C641" s="45">
        <v>42950.588000000003</v>
      </c>
      <c r="D641" s="45"/>
      <c r="E641">
        <f t="shared" si="336"/>
        <v>13979.005406409005</v>
      </c>
      <c r="F641">
        <f t="shared" si="337"/>
        <v>13979</v>
      </c>
      <c r="G641">
        <f t="shared" si="359"/>
        <v>7.3380000030738302E-3</v>
      </c>
      <c r="I641" s="10">
        <f t="shared" si="360"/>
        <v>7.3380000030738302E-3</v>
      </c>
      <c r="P641">
        <f t="shared" si="338"/>
        <v>-3.0772862103750354E-3</v>
      </c>
      <c r="Q641" s="2">
        <f t="shared" si="348"/>
        <v>27932.088000000003</v>
      </c>
      <c r="S641" s="21">
        <f t="shared" si="361"/>
        <v>0.1</v>
      </c>
      <c r="Z641">
        <f t="shared" si="339"/>
        <v>13979</v>
      </c>
      <c r="AA641" s="68">
        <f t="shared" si="340"/>
        <v>1.3613236475051974E-2</v>
      </c>
      <c r="AB641" s="68">
        <f t="shared" si="351"/>
        <v>-9.3525226823531794E-3</v>
      </c>
      <c r="AC641" s="68">
        <f t="shared" si="352"/>
        <v>-6.2752364719781441E-3</v>
      </c>
      <c r="AD641" s="68"/>
      <c r="AE641" s="68">
        <f t="shared" si="353"/>
        <v>3.9378592779244708E-6</v>
      </c>
      <c r="AF641">
        <f t="shared" si="354"/>
        <v>1.0415286213448866E-2</v>
      </c>
      <c r="AG641" s="92"/>
      <c r="AH641">
        <f t="shared" si="341"/>
        <v>1.669052268542701E-2</v>
      </c>
      <c r="AI641">
        <f t="shared" si="342"/>
        <v>0.99954751109154671</v>
      </c>
      <c r="AJ641">
        <f t="shared" si="343"/>
        <v>0.74949632151694645</v>
      </c>
      <c r="AK641">
        <f t="shared" si="344"/>
        <v>-5.6379927295213705E-4</v>
      </c>
      <c r="AL641">
        <f t="shared" si="345"/>
        <v>-2.247102946203686</v>
      </c>
      <c r="AM641">
        <f t="shared" si="346"/>
        <v>-2.0848034010097076</v>
      </c>
      <c r="AN641" s="68">
        <f t="shared" ref="AN641:AT650" si="362">$AU641+$AB$7*SIN(AO641)</f>
        <v>-2.2465390192866583</v>
      </c>
      <c r="AO641" s="68">
        <f t="shared" si="362"/>
        <v>-2.2465390192866583</v>
      </c>
      <c r="AP641" s="68">
        <f t="shared" si="362"/>
        <v>-2.2465390192866583</v>
      </c>
      <c r="AQ641" s="68">
        <f t="shared" si="362"/>
        <v>-2.2465390192866583</v>
      </c>
      <c r="AR641" s="68">
        <f t="shared" si="362"/>
        <v>-2.2465390192867103</v>
      </c>
      <c r="AS641" s="68">
        <f t="shared" si="362"/>
        <v>-2.2465390191713732</v>
      </c>
      <c r="AT641" s="68">
        <f t="shared" si="362"/>
        <v>-2.2465392742458778</v>
      </c>
      <c r="AU641" s="68">
        <f t="shared" si="347"/>
        <v>-2.2459749649326923</v>
      </c>
    </row>
    <row r="642" spans="1:64" ht="12.95" customHeight="1">
      <c r="A642" s="45" t="s">
        <v>1968</v>
      </c>
      <c r="B642" s="44"/>
      <c r="C642" s="45">
        <v>42962.794000000002</v>
      </c>
      <c r="D642" s="45"/>
      <c r="E642">
        <f t="shared" si="336"/>
        <v>13987.99840563245</v>
      </c>
      <c r="F642">
        <f t="shared" si="337"/>
        <v>13988</v>
      </c>
      <c r="G642">
        <f t="shared" si="359"/>
        <v>-2.1639999977196567E-3</v>
      </c>
      <c r="I642" s="10">
        <f t="shared" si="360"/>
        <v>-2.1639999977196567E-3</v>
      </c>
      <c r="P642">
        <f t="shared" si="338"/>
        <v>-2.9849035933791346E-3</v>
      </c>
      <c r="Q642" s="2">
        <f t="shared" si="348"/>
        <v>27944.294000000002</v>
      </c>
      <c r="S642" s="21">
        <f t="shared" si="361"/>
        <v>0.1</v>
      </c>
      <c r="Z642">
        <f t="shared" si="339"/>
        <v>13988</v>
      </c>
      <c r="AA642" s="68">
        <f t="shared" si="340"/>
        <v>1.3620546871882789E-2</v>
      </c>
      <c r="AB642" s="68">
        <f t="shared" si="351"/>
        <v>-1.876945046298158E-2</v>
      </c>
      <c r="AC642" s="68">
        <f t="shared" si="352"/>
        <v>-1.5784546869602446E-2</v>
      </c>
      <c r="AD642" s="68"/>
      <c r="AE642" s="68">
        <f t="shared" si="353"/>
        <v>2.4915191987867635E-5</v>
      </c>
      <c r="AF642">
        <f t="shared" si="354"/>
        <v>8.209035956594779E-4</v>
      </c>
      <c r="AG642" s="92"/>
      <c r="AH642">
        <f t="shared" si="341"/>
        <v>1.6605450465261924E-2</v>
      </c>
      <c r="AI642">
        <f t="shared" si="342"/>
        <v>0.99955075635554003</v>
      </c>
      <c r="AJ642">
        <f t="shared" si="343"/>
        <v>0.7456821610565354</v>
      </c>
      <c r="AK642">
        <f t="shared" si="344"/>
        <v>-5.663885418746114E-4</v>
      </c>
      <c r="AL642">
        <f t="shared" si="345"/>
        <v>-2.2413600864215111</v>
      </c>
      <c r="AM642">
        <f t="shared" si="346"/>
        <v>-2.0695428863454763</v>
      </c>
      <c r="AN642" s="68">
        <f t="shared" si="362"/>
        <v>-2.2407935705689441</v>
      </c>
      <c r="AO642" s="68">
        <f t="shared" si="362"/>
        <v>-2.2407935705689441</v>
      </c>
      <c r="AP642" s="68">
        <f t="shared" si="362"/>
        <v>-2.2407935705689441</v>
      </c>
      <c r="AQ642" s="68">
        <f t="shared" si="362"/>
        <v>-2.2407935705689441</v>
      </c>
      <c r="AR642" s="68">
        <f t="shared" si="362"/>
        <v>-2.2407935705689952</v>
      </c>
      <c r="AS642" s="68">
        <f t="shared" si="362"/>
        <v>-2.2407935704547883</v>
      </c>
      <c r="AT642" s="68">
        <f t="shared" si="362"/>
        <v>-2.2407938248568477</v>
      </c>
      <c r="AU642" s="68">
        <f t="shared" si="347"/>
        <v>-2.2402269276143252</v>
      </c>
    </row>
    <row r="643" spans="1:64" ht="12.95" customHeight="1">
      <c r="A643" s="45" t="s">
        <v>1968</v>
      </c>
      <c r="B643" s="44"/>
      <c r="C643" s="45">
        <v>42981.8</v>
      </c>
      <c r="D643" s="45"/>
      <c r="E643">
        <f t="shared" si="336"/>
        <v>14002.00143227843</v>
      </c>
      <c r="F643">
        <f t="shared" si="337"/>
        <v>14002</v>
      </c>
      <c r="G643">
        <f t="shared" si="359"/>
        <v>1.9440000032773241E-3</v>
      </c>
      <c r="I643" s="10">
        <f t="shared" si="360"/>
        <v>1.9440000032773241E-3</v>
      </c>
      <c r="P643">
        <f t="shared" si="338"/>
        <v>-2.8409654785393479E-3</v>
      </c>
      <c r="Q643" s="2">
        <f t="shared" si="348"/>
        <v>27963.300000000003</v>
      </c>
      <c r="S643" s="21">
        <f t="shared" si="361"/>
        <v>0.1</v>
      </c>
      <c r="Z643">
        <f t="shared" si="339"/>
        <v>14002</v>
      </c>
      <c r="AA643" s="68">
        <f t="shared" si="340"/>
        <v>1.3631061376033649E-2</v>
      </c>
      <c r="AB643" s="68">
        <f t="shared" si="351"/>
        <v>-1.4528026851295672E-2</v>
      </c>
      <c r="AC643" s="68">
        <f t="shared" si="352"/>
        <v>-1.1687061372756324E-2</v>
      </c>
      <c r="AD643" s="68"/>
      <c r="AE643" s="68">
        <f t="shared" si="353"/>
        <v>1.3658740353057295E-5</v>
      </c>
      <c r="AF643">
        <f t="shared" si="354"/>
        <v>4.784965481816672E-3</v>
      </c>
      <c r="AG643" s="92"/>
      <c r="AH643">
        <f t="shared" si="341"/>
        <v>1.6472026854572996E-2</v>
      </c>
      <c r="AI643">
        <f t="shared" si="342"/>
        <v>0.99955583399633496</v>
      </c>
      <c r="AJ643">
        <f t="shared" si="343"/>
        <v>0.73970013699610659</v>
      </c>
      <c r="AK643">
        <f t="shared" si="344"/>
        <v>-5.7037916655749716E-4</v>
      </c>
      <c r="AL643">
        <f t="shared" si="345"/>
        <v>-2.2324266746285515</v>
      </c>
      <c r="AM643">
        <f t="shared" si="346"/>
        <v>-2.0461612298939551</v>
      </c>
      <c r="AN643" s="68">
        <f t="shared" si="362"/>
        <v>-2.2318561687032572</v>
      </c>
      <c r="AO643" s="68">
        <f t="shared" si="362"/>
        <v>-2.2318561687032572</v>
      </c>
      <c r="AP643" s="68">
        <f t="shared" si="362"/>
        <v>-2.2318561687032572</v>
      </c>
      <c r="AQ643" s="68">
        <f t="shared" si="362"/>
        <v>-2.2318561687032572</v>
      </c>
      <c r="AR643" s="68">
        <f t="shared" si="362"/>
        <v>-2.2318561687033069</v>
      </c>
      <c r="AS643" s="68">
        <f t="shared" si="362"/>
        <v>-2.2318561685908871</v>
      </c>
      <c r="AT643" s="68">
        <f t="shared" si="362"/>
        <v>-2.2318564218801558</v>
      </c>
      <c r="AU643" s="68">
        <f t="shared" si="347"/>
        <v>-2.2312855362301991</v>
      </c>
    </row>
    <row r="644" spans="1:64" ht="12.95" customHeight="1">
      <c r="A644" s="45" t="s">
        <v>1968</v>
      </c>
      <c r="B644" s="44"/>
      <c r="C644" s="45">
        <v>42981.805999999997</v>
      </c>
      <c r="D644" s="45"/>
      <c r="E644">
        <f t="shared" si="336"/>
        <v>14002.005852890858</v>
      </c>
      <c r="F644">
        <f t="shared" si="337"/>
        <v>14002</v>
      </c>
      <c r="G644">
        <f t="shared" si="359"/>
        <v>7.9439999972237274E-3</v>
      </c>
      <c r="I644" s="10">
        <f t="shared" si="360"/>
        <v>7.9439999972237274E-3</v>
      </c>
      <c r="P644">
        <f t="shared" si="338"/>
        <v>-2.8409654785393479E-3</v>
      </c>
      <c r="Q644" s="2">
        <f t="shared" si="348"/>
        <v>27963.305999999997</v>
      </c>
      <c r="S644" s="21">
        <f t="shared" si="361"/>
        <v>0.1</v>
      </c>
      <c r="Z644">
        <f t="shared" si="339"/>
        <v>14002</v>
      </c>
      <c r="AA644" s="68">
        <f t="shared" si="340"/>
        <v>1.3631061376033649E-2</v>
      </c>
      <c r="AB644" s="68">
        <f t="shared" si="351"/>
        <v>-8.528026857349269E-3</v>
      </c>
      <c r="AC644" s="68">
        <f t="shared" si="352"/>
        <v>-5.6870613788099211E-3</v>
      </c>
      <c r="AD644" s="68"/>
      <c r="AE644" s="68">
        <f t="shared" si="353"/>
        <v>3.2342667126351405E-6</v>
      </c>
      <c r="AF644">
        <f t="shared" si="354"/>
        <v>1.0784965475763075E-2</v>
      </c>
      <c r="AG644" s="92"/>
      <c r="AH644">
        <f t="shared" si="341"/>
        <v>1.6472026854572996E-2</v>
      </c>
      <c r="AI644">
        <f t="shared" si="342"/>
        <v>0.99955583399633496</v>
      </c>
      <c r="AJ644">
        <f t="shared" si="343"/>
        <v>0.73970013699610659</v>
      </c>
      <c r="AK644">
        <f t="shared" si="344"/>
        <v>-5.7037916655749716E-4</v>
      </c>
      <c r="AL644">
        <f t="shared" si="345"/>
        <v>-2.2324266746285515</v>
      </c>
      <c r="AM644">
        <f t="shared" si="346"/>
        <v>-2.0461612298939551</v>
      </c>
      <c r="AN644" s="68">
        <f t="shared" si="362"/>
        <v>-2.2318561687032572</v>
      </c>
      <c r="AO644" s="68">
        <f t="shared" si="362"/>
        <v>-2.2318561687032572</v>
      </c>
      <c r="AP644" s="68">
        <f t="shared" si="362"/>
        <v>-2.2318561687032572</v>
      </c>
      <c r="AQ644" s="68">
        <f t="shared" si="362"/>
        <v>-2.2318561687032572</v>
      </c>
      <c r="AR644" s="68">
        <f t="shared" si="362"/>
        <v>-2.2318561687033069</v>
      </c>
      <c r="AS644" s="68">
        <f t="shared" si="362"/>
        <v>-2.2318561685908871</v>
      </c>
      <c r="AT644" s="68">
        <f t="shared" si="362"/>
        <v>-2.2318564218801558</v>
      </c>
      <c r="AU644" s="68">
        <f t="shared" si="347"/>
        <v>-2.2312855362301991</v>
      </c>
    </row>
    <row r="645" spans="1:64" ht="12.95" customHeight="1">
      <c r="A645" s="45" t="s">
        <v>1968</v>
      </c>
      <c r="B645" s="44"/>
      <c r="C645" s="45">
        <v>43034.728000000003</v>
      </c>
      <c r="D645" s="45"/>
      <c r="E645">
        <f t="shared" si="336"/>
        <v>14040.997128075458</v>
      </c>
      <c r="F645">
        <f t="shared" si="337"/>
        <v>14041</v>
      </c>
      <c r="G645">
        <f t="shared" si="359"/>
        <v>-3.8979999953880906E-3</v>
      </c>
      <c r="I645" s="10">
        <f t="shared" si="360"/>
        <v>-3.8979999953880906E-3</v>
      </c>
      <c r="P645">
        <f t="shared" si="338"/>
        <v>-2.4385068930187215E-3</v>
      </c>
      <c r="Q645" s="2">
        <f t="shared" si="348"/>
        <v>28016.228000000003</v>
      </c>
      <c r="S645" s="21">
        <f t="shared" si="361"/>
        <v>0.1</v>
      </c>
      <c r="Z645">
        <f t="shared" si="339"/>
        <v>14041</v>
      </c>
      <c r="AA645" s="68">
        <f t="shared" si="340"/>
        <v>1.3654932240958949E-2</v>
      </c>
      <c r="AB645" s="68">
        <f t="shared" si="351"/>
        <v>-1.9991439129365761E-2</v>
      </c>
      <c r="AC645" s="68">
        <f t="shared" si="352"/>
        <v>-1.7552932236347039E-2</v>
      </c>
      <c r="AD645" s="68"/>
      <c r="AE645" s="68">
        <f t="shared" si="353"/>
        <v>3.0810543009379111E-5</v>
      </c>
      <c r="AF645">
        <f t="shared" si="354"/>
        <v>-1.4594931023693691E-3</v>
      </c>
      <c r="AG645" s="92"/>
      <c r="AH645">
        <f t="shared" si="341"/>
        <v>1.609343913397767E-2</v>
      </c>
      <c r="AI645">
        <f t="shared" si="342"/>
        <v>0.99957016476024829</v>
      </c>
      <c r="AJ645">
        <f t="shared" si="343"/>
        <v>0.72272583653966715</v>
      </c>
      <c r="AK645">
        <f t="shared" si="344"/>
        <v>-5.8125510674933933E-4</v>
      </c>
      <c r="AL645">
        <f t="shared" si="345"/>
        <v>-2.2075402595386069</v>
      </c>
      <c r="AM645">
        <f t="shared" si="346"/>
        <v>-1.9832203788842817</v>
      </c>
      <c r="AN645" s="68">
        <f t="shared" si="362"/>
        <v>-2.2069588794234396</v>
      </c>
      <c r="AO645" s="68">
        <f t="shared" si="362"/>
        <v>-2.2069588794234396</v>
      </c>
      <c r="AP645" s="68">
        <f t="shared" si="362"/>
        <v>-2.2069588794234396</v>
      </c>
      <c r="AQ645" s="68">
        <f t="shared" si="362"/>
        <v>-2.2069588794234396</v>
      </c>
      <c r="AR645" s="68">
        <f t="shared" si="362"/>
        <v>-2.2069588794234858</v>
      </c>
      <c r="AS645" s="68">
        <f t="shared" si="362"/>
        <v>-2.2069588793162129</v>
      </c>
      <c r="AT645" s="68">
        <f t="shared" si="362"/>
        <v>-2.2069591290798587</v>
      </c>
      <c r="AU645" s="68">
        <f t="shared" si="347"/>
        <v>-2.2063773745172761</v>
      </c>
    </row>
    <row r="646" spans="1:64" ht="12.95" customHeight="1">
      <c r="A646" s="134" t="s">
        <v>2154</v>
      </c>
      <c r="B646" s="113"/>
      <c r="C646" s="98">
        <v>43067.307000000001</v>
      </c>
      <c r="D646" s="134" t="s">
        <v>2084</v>
      </c>
      <c r="E646" s="12">
        <f t="shared" si="336"/>
        <v>14065.000316810558</v>
      </c>
      <c r="F646">
        <f t="shared" si="337"/>
        <v>14065</v>
      </c>
      <c r="G646">
        <f t="shared" si="359"/>
        <v>4.3000000005122274E-4</v>
      </c>
      <c r="I646">
        <f t="shared" si="360"/>
        <v>4.3000000005122274E-4</v>
      </c>
      <c r="O646">
        <f ca="1">+C$11+C$12*F646</f>
        <v>-7.519359705013981E-3</v>
      </c>
      <c r="P646">
        <f t="shared" si="338"/>
        <v>-2.1897515169257697E-3</v>
      </c>
      <c r="Q646" s="2">
        <f t="shared" si="348"/>
        <v>28048.807000000001</v>
      </c>
      <c r="S646" s="21">
        <f t="shared" si="361"/>
        <v>0.1</v>
      </c>
      <c r="Z646">
        <f t="shared" si="339"/>
        <v>14065</v>
      </c>
      <c r="AA646" s="68">
        <f t="shared" si="340"/>
        <v>1.3665734359076531E-2</v>
      </c>
      <c r="AB646" s="68">
        <f t="shared" si="351"/>
        <v>-1.5425485875951078E-2</v>
      </c>
      <c r="AC646" s="68">
        <f t="shared" si="352"/>
        <v>-1.3235734359025308E-2</v>
      </c>
      <c r="AD646" s="68"/>
      <c r="AE646" s="68">
        <f t="shared" si="353"/>
        <v>1.7518466402268312E-5</v>
      </c>
      <c r="AF646">
        <f t="shared" si="354"/>
        <v>2.6197515169769925E-3</v>
      </c>
      <c r="AG646" s="92"/>
      <c r="AH646">
        <f t="shared" si="341"/>
        <v>1.5855485876002301E-2</v>
      </c>
      <c r="AI646">
        <f t="shared" si="342"/>
        <v>0.99957911678557709</v>
      </c>
      <c r="AJ646">
        <f t="shared" si="343"/>
        <v>0.71205671246129798</v>
      </c>
      <c r="AK646">
        <f t="shared" si="344"/>
        <v>-5.8776964218275644E-4</v>
      </c>
      <c r="AL646">
        <f t="shared" si="345"/>
        <v>-2.1922251853960004</v>
      </c>
      <c r="AM646">
        <f t="shared" si="346"/>
        <v>-1.9460088878686745</v>
      </c>
      <c r="AN646" s="68">
        <f t="shared" si="362"/>
        <v>-2.1916372919766998</v>
      </c>
      <c r="AO646" s="68">
        <f t="shared" si="362"/>
        <v>-2.1916372919766998</v>
      </c>
      <c r="AP646" s="68">
        <f t="shared" si="362"/>
        <v>-2.1916372919766998</v>
      </c>
      <c r="AQ646" s="68">
        <f t="shared" si="362"/>
        <v>-2.1916372919766998</v>
      </c>
      <c r="AR646" s="68">
        <f t="shared" si="362"/>
        <v>-2.1916372919767433</v>
      </c>
      <c r="AS646" s="68">
        <f t="shared" si="362"/>
        <v>-2.1916372918727505</v>
      </c>
      <c r="AT646" s="68">
        <f t="shared" si="362"/>
        <v>-2.1916375391582728</v>
      </c>
      <c r="AU646" s="68">
        <f t="shared" si="347"/>
        <v>-2.1910492750016313</v>
      </c>
    </row>
    <row r="647" spans="1:64" ht="12.95" customHeight="1">
      <c r="A647" s="45" t="s">
        <v>1968</v>
      </c>
      <c r="B647" s="44"/>
      <c r="C647" s="45">
        <v>43098.523999999998</v>
      </c>
      <c r="D647" s="45"/>
      <c r="E647">
        <f t="shared" si="336"/>
        <v>14088.000026523672</v>
      </c>
      <c r="F647">
        <f t="shared" si="337"/>
        <v>14088</v>
      </c>
      <c r="G647">
        <f t="shared" si="359"/>
        <v>3.5999997635371983E-5</v>
      </c>
      <c r="I647" s="10">
        <f t="shared" si="360"/>
        <v>3.5999997635371983E-5</v>
      </c>
      <c r="P647">
        <f t="shared" si="338"/>
        <v>-1.9505826894880562E-3</v>
      </c>
      <c r="Q647" s="2">
        <f t="shared" si="348"/>
        <v>28080.023999999998</v>
      </c>
      <c r="S647" s="21">
        <f t="shared" si="361"/>
        <v>0.1</v>
      </c>
      <c r="Z647">
        <f t="shared" si="339"/>
        <v>14088</v>
      </c>
      <c r="AA647" s="68">
        <f t="shared" si="340"/>
        <v>1.3673369231197824E-2</v>
      </c>
      <c r="AB647" s="68">
        <f t="shared" si="351"/>
        <v>-1.5587951923050508E-2</v>
      </c>
      <c r="AC647" s="68">
        <f t="shared" si="352"/>
        <v>-1.3637369233562452E-2</v>
      </c>
      <c r="AD647" s="68"/>
      <c r="AE647" s="68">
        <f t="shared" si="353"/>
        <v>1.8597783961251576E-5</v>
      </c>
      <c r="AF647">
        <f t="shared" si="354"/>
        <v>1.9865826871234282E-3</v>
      </c>
      <c r="AG647" s="92"/>
      <c r="AH647">
        <f t="shared" si="341"/>
        <v>1.562395192068588E-2</v>
      </c>
      <c r="AI647">
        <f t="shared" si="342"/>
        <v>0.99958778862388287</v>
      </c>
      <c r="AJ647">
        <f t="shared" si="343"/>
        <v>0.70167520032436703</v>
      </c>
      <c r="AK647">
        <f t="shared" si="344"/>
        <v>-5.938835019211969E-4</v>
      </c>
      <c r="AL647">
        <f t="shared" si="345"/>
        <v>-2.177547980542379</v>
      </c>
      <c r="AM647">
        <f t="shared" si="346"/>
        <v>-1.9113733682265688</v>
      </c>
      <c r="AN647" s="68">
        <f t="shared" si="362"/>
        <v>-2.1769539745522977</v>
      </c>
      <c r="AO647" s="68">
        <f t="shared" si="362"/>
        <v>-2.1769539745522977</v>
      </c>
      <c r="AP647" s="68">
        <f t="shared" si="362"/>
        <v>-2.1769539745522977</v>
      </c>
      <c r="AQ647" s="68">
        <f t="shared" si="362"/>
        <v>-2.1769539745522977</v>
      </c>
      <c r="AR647" s="68">
        <f t="shared" si="362"/>
        <v>-2.176953974552339</v>
      </c>
      <c r="AS647" s="68">
        <f t="shared" si="362"/>
        <v>-2.1769539744515605</v>
      </c>
      <c r="AT647" s="68">
        <f t="shared" si="362"/>
        <v>-2.1769542191442137</v>
      </c>
      <c r="AU647" s="68">
        <f t="shared" si="347"/>
        <v>-2.176359846299138</v>
      </c>
    </row>
    <row r="648" spans="1:64" ht="12.95" customHeight="1">
      <c r="A648" s="45" t="s">
        <v>1968</v>
      </c>
      <c r="B648" s="44"/>
      <c r="C648" s="45">
        <v>43136.525000000001</v>
      </c>
      <c r="D648" s="45"/>
      <c r="E648">
        <f t="shared" si="336"/>
        <v>14115.997975359507</v>
      </c>
      <c r="F648">
        <f t="shared" si="337"/>
        <v>14116</v>
      </c>
      <c r="G648">
        <f t="shared" si="359"/>
        <v>-2.7479999989736825E-3</v>
      </c>
      <c r="I648" s="10">
        <f t="shared" si="360"/>
        <v>-2.7479999989736825E-3</v>
      </c>
      <c r="P648">
        <f t="shared" si="338"/>
        <v>-1.6583925596953819E-3</v>
      </c>
      <c r="Q648" s="2">
        <f t="shared" si="348"/>
        <v>28118.025000000001</v>
      </c>
      <c r="S648" s="21">
        <f t="shared" si="361"/>
        <v>0.1</v>
      </c>
      <c r="Z648">
        <f t="shared" si="339"/>
        <v>14116</v>
      </c>
      <c r="AA648" s="68">
        <f t="shared" si="340"/>
        <v>1.3679147615145493E-2</v>
      </c>
      <c r="AB648" s="68">
        <f t="shared" si="351"/>
        <v>-1.8085540173814557E-2</v>
      </c>
      <c r="AC648" s="68">
        <f t="shared" si="352"/>
        <v>-1.6427147614119175E-2</v>
      </c>
      <c r="AD648" s="68"/>
      <c r="AE648" s="68">
        <f t="shared" si="353"/>
        <v>2.6985117873606133E-5</v>
      </c>
      <c r="AF648">
        <f t="shared" si="354"/>
        <v>-1.0896074392783006E-3</v>
      </c>
      <c r="AG648" s="92"/>
      <c r="AH648">
        <f t="shared" si="341"/>
        <v>1.5337540174840875E-2</v>
      </c>
      <c r="AI648">
        <f t="shared" si="342"/>
        <v>0.99959846551899556</v>
      </c>
      <c r="AJ648">
        <f t="shared" si="343"/>
        <v>0.68883279550068433</v>
      </c>
      <c r="AK648">
        <f t="shared" si="344"/>
        <v>-6.0115380146767337E-4</v>
      </c>
      <c r="AL648">
        <f t="shared" si="345"/>
        <v>-2.1596797332343001</v>
      </c>
      <c r="AM648">
        <f t="shared" si="346"/>
        <v>-1.8704967207116852</v>
      </c>
      <c r="AN648" s="68">
        <f t="shared" si="362"/>
        <v>-2.1590784586561469</v>
      </c>
      <c r="AO648" s="68">
        <f t="shared" si="362"/>
        <v>-2.1590784586561469</v>
      </c>
      <c r="AP648" s="68">
        <f t="shared" si="362"/>
        <v>-2.1590784586561469</v>
      </c>
      <c r="AQ648" s="68">
        <f t="shared" si="362"/>
        <v>-2.1590784586561469</v>
      </c>
      <c r="AR648" s="68">
        <f t="shared" si="362"/>
        <v>-2.1590784586561855</v>
      </c>
      <c r="AS648" s="68">
        <f t="shared" si="362"/>
        <v>-2.1590784585594021</v>
      </c>
      <c r="AT648" s="68">
        <f t="shared" si="362"/>
        <v>-2.1590786998108338</v>
      </c>
      <c r="AU648" s="68">
        <f t="shared" si="347"/>
        <v>-2.1584770635308859</v>
      </c>
    </row>
    <row r="649" spans="1:64" ht="12.95" customHeight="1">
      <c r="A649" s="45" t="s">
        <v>1968</v>
      </c>
      <c r="B649" s="44"/>
      <c r="C649" s="45">
        <v>43136.527999999998</v>
      </c>
      <c r="D649" s="45"/>
      <c r="E649">
        <f t="shared" si="336"/>
        <v>14116.00018566572</v>
      </c>
      <c r="F649">
        <f t="shared" si="337"/>
        <v>14116</v>
      </c>
      <c r="G649">
        <f t="shared" si="359"/>
        <v>2.5199999799951911E-4</v>
      </c>
      <c r="I649" s="10">
        <f t="shared" si="360"/>
        <v>2.5199999799951911E-4</v>
      </c>
      <c r="P649">
        <f t="shared" si="338"/>
        <v>-1.6583925596953819E-3</v>
      </c>
      <c r="Q649" s="2">
        <f t="shared" si="348"/>
        <v>28118.027999999998</v>
      </c>
      <c r="S649" s="21">
        <f t="shared" si="361"/>
        <v>0.1</v>
      </c>
      <c r="Z649">
        <f t="shared" si="339"/>
        <v>14116</v>
      </c>
      <c r="AA649" s="68">
        <f t="shared" si="340"/>
        <v>1.3679147615145493E-2</v>
      </c>
      <c r="AB649" s="68">
        <f t="shared" si="351"/>
        <v>-1.5085540176841356E-2</v>
      </c>
      <c r="AC649" s="68">
        <f t="shared" si="352"/>
        <v>-1.3427147617145974E-2</v>
      </c>
      <c r="AD649" s="68"/>
      <c r="AE649" s="68">
        <f t="shared" si="353"/>
        <v>1.8028829313262879E-5</v>
      </c>
      <c r="AF649">
        <f t="shared" si="354"/>
        <v>1.910392557694901E-3</v>
      </c>
      <c r="AG649" s="92"/>
      <c r="AH649">
        <f t="shared" si="341"/>
        <v>1.5337540174840875E-2</v>
      </c>
      <c r="AI649">
        <f t="shared" si="342"/>
        <v>0.99959846551899556</v>
      </c>
      <c r="AJ649">
        <f t="shared" si="343"/>
        <v>0.68883279550068433</v>
      </c>
      <c r="AK649">
        <f t="shared" si="344"/>
        <v>-6.0115380146767337E-4</v>
      </c>
      <c r="AL649">
        <f t="shared" si="345"/>
        <v>-2.1596797332343001</v>
      </c>
      <c r="AM649">
        <f t="shared" si="346"/>
        <v>-1.8704967207116852</v>
      </c>
      <c r="AN649" s="68">
        <f t="shared" si="362"/>
        <v>-2.1590784586561469</v>
      </c>
      <c r="AO649" s="68">
        <f t="shared" si="362"/>
        <v>-2.1590784586561469</v>
      </c>
      <c r="AP649" s="68">
        <f t="shared" si="362"/>
        <v>-2.1590784586561469</v>
      </c>
      <c r="AQ649" s="68">
        <f t="shared" si="362"/>
        <v>-2.1590784586561469</v>
      </c>
      <c r="AR649" s="68">
        <f t="shared" si="362"/>
        <v>-2.1590784586561855</v>
      </c>
      <c r="AS649" s="68">
        <f t="shared" si="362"/>
        <v>-2.1590784585594021</v>
      </c>
      <c r="AT649" s="68">
        <f t="shared" si="362"/>
        <v>-2.1590786998108338</v>
      </c>
      <c r="AU649" s="68">
        <f t="shared" si="347"/>
        <v>-2.1584770635308859</v>
      </c>
    </row>
    <row r="650" spans="1:64" ht="12.95" customHeight="1">
      <c r="A650" s="45" t="s">
        <v>1969</v>
      </c>
      <c r="B650" s="44"/>
      <c r="C650" s="45">
        <v>43143.317999999999</v>
      </c>
      <c r="D650" s="45"/>
      <c r="E650">
        <f t="shared" si="336"/>
        <v>14121.002845400868</v>
      </c>
      <c r="F650">
        <f t="shared" si="337"/>
        <v>14121</v>
      </c>
      <c r="G650">
        <f t="shared" si="359"/>
        <v>3.8619999977527186E-3</v>
      </c>
      <c r="I650" s="10">
        <f t="shared" si="360"/>
        <v>3.8619999977527186E-3</v>
      </c>
      <c r="P650">
        <f t="shared" si="338"/>
        <v>-1.6060969601632002E-3</v>
      </c>
      <c r="Q650" s="2">
        <f t="shared" si="348"/>
        <v>28124.817999999999</v>
      </c>
      <c r="S650" s="21">
        <f t="shared" si="361"/>
        <v>0.1</v>
      </c>
      <c r="Z650">
        <f t="shared" si="339"/>
        <v>14121</v>
      </c>
      <c r="AA650" s="68">
        <f t="shared" si="340"/>
        <v>1.3679779569453461E-2</v>
      </c>
      <c r="AB650" s="68">
        <f t="shared" si="351"/>
        <v>-1.1423876531863943E-2</v>
      </c>
      <c r="AC650" s="68">
        <f t="shared" si="352"/>
        <v>-9.8177795717007427E-3</v>
      </c>
      <c r="AD650" s="68"/>
      <c r="AE650" s="68">
        <f t="shared" si="353"/>
        <v>9.638879571850443E-6</v>
      </c>
      <c r="AF650">
        <f t="shared" si="354"/>
        <v>5.4680969579159189E-3</v>
      </c>
      <c r="AG650" s="92"/>
      <c r="AH650">
        <f t="shared" si="341"/>
        <v>1.5285876529616662E-2</v>
      </c>
      <c r="AI650">
        <f t="shared" si="342"/>
        <v>0.9996003857205733</v>
      </c>
      <c r="AJ650">
        <f t="shared" si="343"/>
        <v>0.68651621822351705</v>
      </c>
      <c r="AK650">
        <f t="shared" si="344"/>
        <v>-6.0243195477403409E-4</v>
      </c>
      <c r="AL650">
        <f t="shared" si="345"/>
        <v>-2.1564889345086171</v>
      </c>
      <c r="AM650">
        <f t="shared" si="346"/>
        <v>-1.8633407537817313</v>
      </c>
      <c r="AN650" s="68">
        <f t="shared" si="362"/>
        <v>-2.1558863820990708</v>
      </c>
      <c r="AO650" s="68">
        <f t="shared" si="362"/>
        <v>-2.1558863820990708</v>
      </c>
      <c r="AP650" s="68">
        <f t="shared" si="362"/>
        <v>-2.1558863820990708</v>
      </c>
      <c r="AQ650" s="68">
        <f t="shared" si="362"/>
        <v>-2.1558863820990708</v>
      </c>
      <c r="AR650" s="68">
        <f t="shared" si="362"/>
        <v>-2.155886382099109</v>
      </c>
      <c r="AS650" s="68">
        <f t="shared" si="362"/>
        <v>-2.1558863820030472</v>
      </c>
      <c r="AT650" s="68">
        <f t="shared" si="362"/>
        <v>-2.155886622607385</v>
      </c>
      <c r="AU650" s="68">
        <f t="shared" si="347"/>
        <v>-2.1552837094651265</v>
      </c>
    </row>
    <row r="651" spans="1:64" ht="12.95" customHeight="1">
      <c r="A651" s="45" t="s">
        <v>1969</v>
      </c>
      <c r="B651" s="44"/>
      <c r="C651" s="45">
        <v>43143.326000000001</v>
      </c>
      <c r="D651" s="45"/>
      <c r="E651">
        <f t="shared" si="336"/>
        <v>14121.008739550778</v>
      </c>
      <c r="F651">
        <f t="shared" si="337"/>
        <v>14121</v>
      </c>
      <c r="G651">
        <f t="shared" si="359"/>
        <v>1.1861999999382533E-2</v>
      </c>
      <c r="I651" s="10">
        <f t="shared" si="360"/>
        <v>1.1861999999382533E-2</v>
      </c>
      <c r="P651">
        <f t="shared" si="338"/>
        <v>-1.6060969601632002E-3</v>
      </c>
      <c r="Q651" s="2">
        <f t="shared" si="348"/>
        <v>28124.826000000001</v>
      </c>
      <c r="S651" s="21">
        <f t="shared" si="361"/>
        <v>0.1</v>
      </c>
      <c r="Z651">
        <f t="shared" si="339"/>
        <v>14121</v>
      </c>
      <c r="AA651" s="68">
        <f t="shared" si="340"/>
        <v>1.3679779569453461E-2</v>
      </c>
      <c r="AB651" s="68">
        <f t="shared" si="351"/>
        <v>-3.4238765302341285E-3</v>
      </c>
      <c r="AC651" s="68">
        <f t="shared" si="352"/>
        <v>-1.8177795700709282E-3</v>
      </c>
      <c r="AD651" s="68"/>
      <c r="AE651" s="68">
        <f t="shared" si="353"/>
        <v>3.3043225653672492E-7</v>
      </c>
      <c r="AF651">
        <f t="shared" si="354"/>
        <v>1.3468096959545733E-2</v>
      </c>
      <c r="AG651" s="92"/>
      <c r="AH651">
        <f t="shared" si="341"/>
        <v>1.5285876529616662E-2</v>
      </c>
      <c r="AI651">
        <f t="shared" si="342"/>
        <v>0.9996003857205733</v>
      </c>
      <c r="AJ651">
        <f t="shared" si="343"/>
        <v>0.68651621822351705</v>
      </c>
      <c r="AK651">
        <f t="shared" si="344"/>
        <v>-6.0243195477403409E-4</v>
      </c>
      <c r="AL651">
        <f t="shared" si="345"/>
        <v>-2.1564889345086171</v>
      </c>
      <c r="AM651">
        <f t="shared" si="346"/>
        <v>-1.8633407537817313</v>
      </c>
      <c r="AN651" s="68">
        <f t="shared" ref="AN651:AT660" si="363">$AU651+$AB$7*SIN(AO651)</f>
        <v>-2.1558863820990708</v>
      </c>
      <c r="AO651" s="68">
        <f t="shared" si="363"/>
        <v>-2.1558863820990708</v>
      </c>
      <c r="AP651" s="68">
        <f t="shared" si="363"/>
        <v>-2.1558863820990708</v>
      </c>
      <c r="AQ651" s="68">
        <f t="shared" si="363"/>
        <v>-2.1558863820990708</v>
      </c>
      <c r="AR651" s="68">
        <f t="shared" si="363"/>
        <v>-2.155886382099109</v>
      </c>
      <c r="AS651" s="68">
        <f t="shared" si="363"/>
        <v>-2.1558863820030472</v>
      </c>
      <c r="AT651" s="68">
        <f t="shared" si="363"/>
        <v>-2.155886622607385</v>
      </c>
      <c r="AU651" s="68">
        <f t="shared" si="347"/>
        <v>-2.1552837094651265</v>
      </c>
      <c r="AV651" s="68"/>
      <c r="AW651" s="68"/>
      <c r="AX651" s="68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</row>
    <row r="652" spans="1:64" ht="12.95" customHeight="1">
      <c r="A652" s="95" t="s">
        <v>556</v>
      </c>
      <c r="B652" s="29" t="s">
        <v>2053</v>
      </c>
      <c r="C652" s="95">
        <v>43143.328999999998</v>
      </c>
      <c r="D652" s="95" t="s">
        <v>2084</v>
      </c>
      <c r="E652" s="12">
        <f t="shared" si="336"/>
        <v>14121.010949856991</v>
      </c>
      <c r="F652">
        <f t="shared" si="337"/>
        <v>14121</v>
      </c>
      <c r="G652">
        <f t="shared" si="359"/>
        <v>1.4861999996355735E-2</v>
      </c>
      <c r="I652" s="10">
        <f>G652</f>
        <v>1.4861999996355735E-2</v>
      </c>
      <c r="O652">
        <f ca="1">+C$11+C$12*F652</f>
        <v>-7.134415211657183E-3</v>
      </c>
      <c r="P652">
        <f t="shared" si="338"/>
        <v>-1.6060969601632002E-3</v>
      </c>
      <c r="Q652" s="2">
        <f t="shared" si="348"/>
        <v>28124.828999999998</v>
      </c>
      <c r="S652" s="21">
        <f t="shared" si="361"/>
        <v>0.1</v>
      </c>
      <c r="Z652">
        <f t="shared" si="339"/>
        <v>14121</v>
      </c>
      <c r="AA652" s="68">
        <f t="shared" si="340"/>
        <v>1.3679779569453461E-2</v>
      </c>
      <c r="AB652" s="68">
        <f t="shared" si="351"/>
        <v>-4.2387653326092685E-4</v>
      </c>
      <c r="AC652" s="68">
        <f t="shared" si="352"/>
        <v>1.1822204269022734E-3</v>
      </c>
      <c r="AD652" s="68"/>
      <c r="AE652" s="68">
        <f t="shared" si="353"/>
        <v>1.3976451377849937E-7</v>
      </c>
      <c r="AF652">
        <f t="shared" si="354"/>
        <v>1.6468096956518935E-2</v>
      </c>
      <c r="AG652" s="92"/>
      <c r="AH652">
        <f t="shared" si="341"/>
        <v>1.5285876529616662E-2</v>
      </c>
      <c r="AI652">
        <f t="shared" si="342"/>
        <v>0.9996003857205733</v>
      </c>
      <c r="AJ652">
        <f t="shared" si="343"/>
        <v>0.68651621822351705</v>
      </c>
      <c r="AK652">
        <f t="shared" si="344"/>
        <v>-6.0243195477403409E-4</v>
      </c>
      <c r="AL652">
        <f t="shared" si="345"/>
        <v>-2.1564889345086171</v>
      </c>
      <c r="AM652">
        <f t="shared" si="346"/>
        <v>-1.8633407537817313</v>
      </c>
      <c r="AN652" s="68">
        <f t="shared" si="363"/>
        <v>-2.1558863820990708</v>
      </c>
      <c r="AO652" s="68">
        <f t="shared" si="363"/>
        <v>-2.1558863820990708</v>
      </c>
      <c r="AP652" s="68">
        <f t="shared" si="363"/>
        <v>-2.1558863820990708</v>
      </c>
      <c r="AQ652" s="68">
        <f t="shared" si="363"/>
        <v>-2.1558863820990708</v>
      </c>
      <c r="AR652" s="68">
        <f t="shared" si="363"/>
        <v>-2.155886382099109</v>
      </c>
      <c r="AS652" s="68">
        <f t="shared" si="363"/>
        <v>-2.1558863820030472</v>
      </c>
      <c r="AT652" s="68">
        <f t="shared" si="363"/>
        <v>-2.155886622607385</v>
      </c>
      <c r="AU652" s="68">
        <f t="shared" si="347"/>
        <v>-2.1552837094651265</v>
      </c>
    </row>
    <row r="653" spans="1:64" ht="12.95" customHeight="1">
      <c r="A653" s="45" t="s">
        <v>1968</v>
      </c>
      <c r="B653" s="44"/>
      <c r="C653" s="45">
        <v>43144.667999999998</v>
      </c>
      <c r="D653" s="45"/>
      <c r="E653">
        <f t="shared" si="336"/>
        <v>14121.997483197987</v>
      </c>
      <c r="F653">
        <f t="shared" si="337"/>
        <v>14122</v>
      </c>
      <c r="G653">
        <f t="shared" si="359"/>
        <v>-3.4159999995608814E-3</v>
      </c>
      <c r="I653" s="10">
        <f>$G653</f>
        <v>-3.4159999995608814E-3</v>
      </c>
      <c r="P653">
        <f t="shared" si="338"/>
        <v>-1.5956335205971062E-3</v>
      </c>
      <c r="Q653" s="2">
        <f t="shared" si="348"/>
        <v>28126.167999999998</v>
      </c>
      <c r="S653" s="21">
        <f t="shared" si="361"/>
        <v>0.1</v>
      </c>
      <c r="Z653">
        <f t="shared" si="339"/>
        <v>14122</v>
      </c>
      <c r="AA653" s="68">
        <f t="shared" si="340"/>
        <v>1.3679891560794253E-2</v>
      </c>
      <c r="AB653" s="68">
        <f t="shared" si="351"/>
        <v>-1.8691525080952238E-2</v>
      </c>
      <c r="AC653" s="68">
        <f t="shared" si="352"/>
        <v>-1.7095891560355132E-2</v>
      </c>
      <c r="AD653" s="68"/>
      <c r="AE653" s="68">
        <f t="shared" si="353"/>
        <v>2.9226950824342188E-5</v>
      </c>
      <c r="AF653">
        <f t="shared" si="354"/>
        <v>-1.8203664789637752E-3</v>
      </c>
      <c r="AG653" s="92"/>
      <c r="AH653">
        <f t="shared" si="341"/>
        <v>1.5275525081391359E-2</v>
      </c>
      <c r="AI653">
        <f t="shared" si="342"/>
        <v>0.99960077025062799</v>
      </c>
      <c r="AJ653">
        <f t="shared" si="343"/>
        <v>0.68605206219521397</v>
      </c>
      <c r="AK653">
        <f t="shared" si="344"/>
        <v>-6.0268685042146302E-4</v>
      </c>
      <c r="AL653">
        <f t="shared" si="345"/>
        <v>-2.1558507732916854</v>
      </c>
      <c r="AM653">
        <f t="shared" si="346"/>
        <v>-1.8619146607752219</v>
      </c>
      <c r="AN653" s="68">
        <f t="shared" si="363"/>
        <v>-2.1552479660514634</v>
      </c>
      <c r="AO653" s="68">
        <f t="shared" si="363"/>
        <v>-2.1552479660514634</v>
      </c>
      <c r="AP653" s="68">
        <f t="shared" si="363"/>
        <v>-2.1552479660514634</v>
      </c>
      <c r="AQ653" s="68">
        <f t="shared" si="363"/>
        <v>-2.1552479660514634</v>
      </c>
      <c r="AR653" s="68">
        <f t="shared" si="363"/>
        <v>-2.155247966051502</v>
      </c>
      <c r="AS653" s="68">
        <f t="shared" si="363"/>
        <v>-2.155247965955585</v>
      </c>
      <c r="AT653" s="68">
        <f t="shared" si="363"/>
        <v>-2.1552482064293255</v>
      </c>
      <c r="AU653" s="68">
        <f t="shared" si="347"/>
        <v>-2.1546450386519744</v>
      </c>
    </row>
    <row r="654" spans="1:64" ht="12.95" customHeight="1">
      <c r="A654" s="45" t="s">
        <v>1970</v>
      </c>
      <c r="B654" s="44"/>
      <c r="C654" s="45">
        <v>43204.391000000003</v>
      </c>
      <c r="D654" s="45"/>
      <c r="E654">
        <f t="shared" si="336"/>
        <v>14165.999522573858</v>
      </c>
      <c r="F654">
        <f t="shared" si="337"/>
        <v>14166</v>
      </c>
      <c r="G654">
        <f t="shared" si="359"/>
        <v>-6.4800000109244138E-4</v>
      </c>
      <c r="I654" s="10">
        <f>$G654</f>
        <v>-6.4800000109244138E-4</v>
      </c>
      <c r="P654">
        <f t="shared" si="338"/>
        <v>-1.1338166920013548E-3</v>
      </c>
      <c r="Q654" s="2">
        <f t="shared" si="348"/>
        <v>28185.891000000003</v>
      </c>
      <c r="S654" s="21">
        <f t="shared" si="361"/>
        <v>0.1</v>
      </c>
      <c r="Z654">
        <f t="shared" si="339"/>
        <v>14166</v>
      </c>
      <c r="AA654" s="68">
        <f t="shared" si="340"/>
        <v>1.3680137211913008E-2</v>
      </c>
      <c r="AB654" s="68">
        <f t="shared" si="351"/>
        <v>-1.5461953905006804E-2</v>
      </c>
      <c r="AC654" s="68">
        <f t="shared" si="352"/>
        <v>-1.432813721300545E-2</v>
      </c>
      <c r="AD654" s="68"/>
      <c r="AE654" s="68">
        <f t="shared" si="353"/>
        <v>2.0529551599471156E-5</v>
      </c>
      <c r="AF654">
        <f t="shared" si="354"/>
        <v>4.8581669090891344E-4</v>
      </c>
      <c r="AG654" s="92"/>
      <c r="AH654">
        <f t="shared" si="341"/>
        <v>1.4813953903914363E-2</v>
      </c>
      <c r="AI654">
        <f t="shared" si="342"/>
        <v>0.99961784860064762</v>
      </c>
      <c r="AJ654">
        <f t="shared" si="343"/>
        <v>0.66535493201851081</v>
      </c>
      <c r="AK654">
        <f t="shared" si="344"/>
        <v>-6.1365799956297209E-4</v>
      </c>
      <c r="AL654">
        <f t="shared" si="345"/>
        <v>-2.1277711906503987</v>
      </c>
      <c r="AM654">
        <f t="shared" si="346"/>
        <v>-1.8007964263865111</v>
      </c>
      <c r="AN654" s="68">
        <f t="shared" si="363"/>
        <v>-2.127157415312356</v>
      </c>
      <c r="AO654" s="68">
        <f t="shared" si="363"/>
        <v>-2.127157415312356</v>
      </c>
      <c r="AP654" s="68">
        <f t="shared" si="363"/>
        <v>-2.127157415312356</v>
      </c>
      <c r="AQ654" s="68">
        <f t="shared" si="363"/>
        <v>-2.127157415312356</v>
      </c>
      <c r="AR654" s="68">
        <f t="shared" si="363"/>
        <v>-2.1271574153123902</v>
      </c>
      <c r="AS654" s="68">
        <f t="shared" si="363"/>
        <v>-2.127157415222924</v>
      </c>
      <c r="AT654" s="68">
        <f t="shared" si="363"/>
        <v>-2.1271576495652531</v>
      </c>
      <c r="AU654" s="68">
        <f t="shared" si="347"/>
        <v>-2.1265435228732921</v>
      </c>
    </row>
    <row r="655" spans="1:64" ht="12.95" customHeight="1">
      <c r="A655" s="45" t="s">
        <v>1971</v>
      </c>
      <c r="B655" s="44"/>
      <c r="C655" s="45">
        <v>43326.546999999999</v>
      </c>
      <c r="D655" s="45"/>
      <c r="E655">
        <f t="shared" si="336"/>
        <v>14256.000244607219</v>
      </c>
      <c r="F655">
        <f t="shared" si="337"/>
        <v>14256</v>
      </c>
      <c r="G655">
        <f t="shared" si="359"/>
        <v>3.3200000325450674E-4</v>
      </c>
      <c r="I655" s="10">
        <f>$G655</f>
        <v>3.3200000325450674E-4</v>
      </c>
      <c r="P655">
        <f t="shared" si="338"/>
        <v>-1.8050884486756069E-4</v>
      </c>
      <c r="Q655" s="2">
        <f t="shared" si="348"/>
        <v>28308.046999999999</v>
      </c>
      <c r="S655" s="21">
        <f t="shared" si="361"/>
        <v>0.1</v>
      </c>
      <c r="Z655">
        <f t="shared" si="339"/>
        <v>14256</v>
      </c>
      <c r="AA655" s="68">
        <f t="shared" si="340"/>
        <v>1.3653294958241836E-2</v>
      </c>
      <c r="AB655" s="68">
        <f t="shared" si="351"/>
        <v>-1.350180379985489E-2</v>
      </c>
      <c r="AC655" s="68">
        <f t="shared" si="352"/>
        <v>-1.332129495498733E-2</v>
      </c>
      <c r="AD655" s="68"/>
      <c r="AE655" s="68">
        <f t="shared" si="353"/>
        <v>1.774568992777709E-5</v>
      </c>
      <c r="AF655">
        <f t="shared" si="354"/>
        <v>5.1250884812206743E-4</v>
      </c>
      <c r="AG655" s="92"/>
      <c r="AH655">
        <f t="shared" si="341"/>
        <v>1.3833803803109397E-2</v>
      </c>
      <c r="AI655">
        <f t="shared" si="342"/>
        <v>0.9996537070648821</v>
      </c>
      <c r="AJ655">
        <f t="shared" si="343"/>
        <v>0.6214018098577615</v>
      </c>
      <c r="AK655">
        <f t="shared" si="344"/>
        <v>-6.3458414378397756E-4</v>
      </c>
      <c r="AL655">
        <f t="shared" si="345"/>
        <v>-2.070332647596107</v>
      </c>
      <c r="AM655">
        <f t="shared" si="346"/>
        <v>-1.6849060583618738</v>
      </c>
      <c r="AN655" s="68">
        <f t="shared" si="363"/>
        <v>-2.069697953495659</v>
      </c>
      <c r="AO655" s="68">
        <f t="shared" si="363"/>
        <v>-2.069697953495659</v>
      </c>
      <c r="AP655" s="68">
        <f t="shared" si="363"/>
        <v>-2.069697953495659</v>
      </c>
      <c r="AQ655" s="68">
        <f t="shared" si="363"/>
        <v>-2.069697953495659</v>
      </c>
      <c r="AR655" s="68">
        <f t="shared" si="363"/>
        <v>-2.0696979534956852</v>
      </c>
      <c r="AS655" s="68">
        <f t="shared" si="363"/>
        <v>-2.0696979534197553</v>
      </c>
      <c r="AT655" s="68">
        <f t="shared" si="363"/>
        <v>-2.0696981729400901</v>
      </c>
      <c r="AU655" s="68">
        <f t="shared" si="347"/>
        <v>-2.0690631496896237</v>
      </c>
    </row>
    <row r="656" spans="1:64" ht="12.95" customHeight="1">
      <c r="A656" s="95" t="s">
        <v>570</v>
      </c>
      <c r="B656" s="29" t="s">
        <v>2053</v>
      </c>
      <c r="C656" s="95">
        <v>43393.055</v>
      </c>
      <c r="D656" s="95" t="s">
        <v>2084</v>
      </c>
      <c r="E656" s="12">
        <f t="shared" si="336"/>
        <v>14305.001259874543</v>
      </c>
      <c r="F656">
        <f t="shared" si="337"/>
        <v>14305</v>
      </c>
      <c r="G656">
        <f t="shared" si="359"/>
        <v>1.710000004095491E-3</v>
      </c>
      <c r="I656" s="10">
        <f>G656</f>
        <v>1.710000004095491E-3</v>
      </c>
      <c r="O656">
        <f ca="1">+C$11+C$12*F656</f>
        <v>-5.8695975906277315E-3</v>
      </c>
      <c r="P656">
        <f t="shared" si="338"/>
        <v>3.4341785000632785E-4</v>
      </c>
      <c r="Q656" s="2">
        <f t="shared" si="348"/>
        <v>28374.555</v>
      </c>
      <c r="S656" s="21">
        <f t="shared" si="361"/>
        <v>0.1</v>
      </c>
      <c r="Z656">
        <f t="shared" si="339"/>
        <v>14305</v>
      </c>
      <c r="AA656" s="68">
        <f t="shared" si="340"/>
        <v>1.3624158560008696E-2</v>
      </c>
      <c r="AB656" s="68">
        <f t="shared" si="351"/>
        <v>-1.1570740705906878E-2</v>
      </c>
      <c r="AC656" s="68">
        <f t="shared" si="352"/>
        <v>-1.1914158555913205E-2</v>
      </c>
      <c r="AD656" s="68"/>
      <c r="AE656" s="68">
        <f t="shared" si="353"/>
        <v>1.4194717409543985E-5</v>
      </c>
      <c r="AF656">
        <f t="shared" si="354"/>
        <v>1.3665821540891632E-3</v>
      </c>
      <c r="AG656" s="92"/>
      <c r="AH656">
        <f t="shared" si="341"/>
        <v>1.3280740710002369E-2</v>
      </c>
      <c r="AI656">
        <f t="shared" si="342"/>
        <v>0.9996737190508026</v>
      </c>
      <c r="AJ656">
        <f t="shared" si="343"/>
        <v>0.59659913517494945</v>
      </c>
      <c r="AK656">
        <f t="shared" si="344"/>
        <v>-6.4510198778596991E-4</v>
      </c>
      <c r="AL656">
        <f t="shared" si="345"/>
        <v>-2.0390587995266625</v>
      </c>
      <c r="AM656">
        <f t="shared" si="346"/>
        <v>-1.6264136560522862</v>
      </c>
      <c r="AN656" s="68">
        <f t="shared" si="363"/>
        <v>-2.0384135922175304</v>
      </c>
      <c r="AO656" s="68">
        <f t="shared" si="363"/>
        <v>-2.0384135922175304</v>
      </c>
      <c r="AP656" s="68">
        <f t="shared" si="363"/>
        <v>-2.0384135922175304</v>
      </c>
      <c r="AQ656" s="68">
        <f t="shared" si="363"/>
        <v>-2.0384135922175304</v>
      </c>
      <c r="AR656" s="68">
        <f t="shared" si="363"/>
        <v>-2.038413592217553</v>
      </c>
      <c r="AS656" s="68">
        <f t="shared" si="363"/>
        <v>-2.03841359214905</v>
      </c>
      <c r="AT656" s="68">
        <f t="shared" si="363"/>
        <v>-2.0384138023676477</v>
      </c>
      <c r="AU656" s="68">
        <f t="shared" si="347"/>
        <v>-2.0377682798451815</v>
      </c>
      <c r="AV656" s="68"/>
      <c r="AW656" s="68"/>
      <c r="AX656" s="68"/>
      <c r="AY656" s="68"/>
      <c r="AZ656" s="68"/>
      <c r="BA656" s="68"/>
      <c r="BB656" s="68"/>
      <c r="BC656" s="68"/>
      <c r="BD656" s="68"/>
      <c r="BE656" s="68"/>
      <c r="BF656" s="68"/>
      <c r="BG656" s="68"/>
      <c r="BH656" s="68"/>
      <c r="BI656" s="68"/>
      <c r="BJ656" s="68"/>
      <c r="BK656" s="68"/>
      <c r="BL656" s="68"/>
    </row>
    <row r="657" spans="1:50" ht="12.95" customHeight="1">
      <c r="A657" s="45" t="s">
        <v>1968</v>
      </c>
      <c r="B657" s="44"/>
      <c r="C657" s="45">
        <v>43395.764999999999</v>
      </c>
      <c r="D657" s="45"/>
      <c r="E657">
        <f t="shared" si="336"/>
        <v>14306.997903156169</v>
      </c>
      <c r="F657">
        <f t="shared" si="337"/>
        <v>14307</v>
      </c>
      <c r="G657">
        <f t="shared" si="359"/>
        <v>-2.8460000030463561E-3</v>
      </c>
      <c r="I657" s="10">
        <f>$G657</f>
        <v>-2.8460000030463561E-3</v>
      </c>
      <c r="P657">
        <f t="shared" si="338"/>
        <v>3.6487604727658551E-4</v>
      </c>
      <c r="Q657" s="2">
        <f t="shared" si="348"/>
        <v>28377.264999999999</v>
      </c>
      <c r="S657" s="21">
        <f t="shared" si="361"/>
        <v>0.1</v>
      </c>
      <c r="Z657">
        <f t="shared" si="339"/>
        <v>14307</v>
      </c>
      <c r="AA657" s="68">
        <f t="shared" si="340"/>
        <v>1.3622762723799501E-2</v>
      </c>
      <c r="AB657" s="68">
        <f t="shared" si="351"/>
        <v>-1.6103886679569274E-2</v>
      </c>
      <c r="AC657" s="68">
        <f t="shared" si="352"/>
        <v>-1.6468762726845859E-2</v>
      </c>
      <c r="AD657" s="68"/>
      <c r="AE657" s="68">
        <f t="shared" si="353"/>
        <v>2.712201457531475E-5</v>
      </c>
      <c r="AF657">
        <f t="shared" si="354"/>
        <v>-3.2108760503229417E-3</v>
      </c>
      <c r="AG657" s="92"/>
      <c r="AH657">
        <f t="shared" si="341"/>
        <v>1.3257886676522916E-2</v>
      </c>
      <c r="AI657">
        <f t="shared" si="342"/>
        <v>0.99967454279572554</v>
      </c>
      <c r="AJ657">
        <f t="shared" si="343"/>
        <v>0.59557419960737235</v>
      </c>
      <c r="AK657">
        <f t="shared" si="344"/>
        <v>-6.4551796306566397E-4</v>
      </c>
      <c r="AL657">
        <f t="shared" si="345"/>
        <v>-2.037782289256417</v>
      </c>
      <c r="AM657">
        <f t="shared" si="346"/>
        <v>-1.6240894871146334</v>
      </c>
      <c r="AN657" s="68">
        <f t="shared" si="363"/>
        <v>-2.037136666170078</v>
      </c>
      <c r="AO657" s="68">
        <f t="shared" si="363"/>
        <v>-2.037136666170078</v>
      </c>
      <c r="AP657" s="68">
        <f t="shared" si="363"/>
        <v>-2.037136666170078</v>
      </c>
      <c r="AQ657" s="68">
        <f t="shared" si="363"/>
        <v>-2.037136666170078</v>
      </c>
      <c r="AR657" s="68">
        <f t="shared" si="363"/>
        <v>-2.0371366661701003</v>
      </c>
      <c r="AS657" s="68">
        <f t="shared" si="363"/>
        <v>-2.0371366661019001</v>
      </c>
      <c r="AT657" s="68">
        <f t="shared" si="363"/>
        <v>-2.0371368759230961</v>
      </c>
      <c r="AU657" s="68">
        <f t="shared" si="347"/>
        <v>-2.0364909382188778</v>
      </c>
    </row>
    <row r="658" spans="1:50" ht="12.95" customHeight="1">
      <c r="A658" s="45" t="s">
        <v>1968</v>
      </c>
      <c r="B658" s="44"/>
      <c r="C658" s="45">
        <v>43395.767</v>
      </c>
      <c r="D658" s="45"/>
      <c r="E658">
        <f t="shared" si="336"/>
        <v>14306.999376693646</v>
      </c>
      <c r="F658">
        <f t="shared" si="337"/>
        <v>14307</v>
      </c>
      <c r="G658">
        <f t="shared" si="359"/>
        <v>-8.4600000263890252E-4</v>
      </c>
      <c r="I658" s="10">
        <f>$G658</f>
        <v>-8.4600000263890252E-4</v>
      </c>
      <c r="P658">
        <f t="shared" si="338"/>
        <v>3.6487604727658551E-4</v>
      </c>
      <c r="Q658" s="2">
        <f t="shared" si="348"/>
        <v>28377.267</v>
      </c>
      <c r="S658" s="21">
        <f t="shared" si="361"/>
        <v>0.1</v>
      </c>
      <c r="Z658">
        <f t="shared" si="339"/>
        <v>14307</v>
      </c>
      <c r="AA658" s="68">
        <f t="shared" si="340"/>
        <v>1.3622762723799501E-2</v>
      </c>
      <c r="AB658" s="68">
        <f t="shared" si="351"/>
        <v>-1.4103886679161818E-2</v>
      </c>
      <c r="AC658" s="68">
        <f t="shared" si="352"/>
        <v>-1.4468762726438404E-2</v>
      </c>
      <c r="AD658" s="68"/>
      <c r="AE658" s="68">
        <f t="shared" si="353"/>
        <v>2.0934509483397328E-5</v>
      </c>
      <c r="AF658">
        <f t="shared" si="354"/>
        <v>-1.210876049915488E-3</v>
      </c>
      <c r="AG658" s="92"/>
      <c r="AH658">
        <f t="shared" si="341"/>
        <v>1.3257886676522916E-2</v>
      </c>
      <c r="AI658">
        <f t="shared" si="342"/>
        <v>0.99967454279572554</v>
      </c>
      <c r="AJ658">
        <f t="shared" si="343"/>
        <v>0.59557419960737235</v>
      </c>
      <c r="AK658">
        <f t="shared" si="344"/>
        <v>-6.4551796306566397E-4</v>
      </c>
      <c r="AL658">
        <f t="shared" si="345"/>
        <v>-2.037782289256417</v>
      </c>
      <c r="AM658">
        <f t="shared" si="346"/>
        <v>-1.6240894871146334</v>
      </c>
      <c r="AN658" s="68">
        <f t="shared" si="363"/>
        <v>-2.037136666170078</v>
      </c>
      <c r="AO658" s="68">
        <f t="shared" si="363"/>
        <v>-2.037136666170078</v>
      </c>
      <c r="AP658" s="68">
        <f t="shared" si="363"/>
        <v>-2.037136666170078</v>
      </c>
      <c r="AQ658" s="68">
        <f t="shared" si="363"/>
        <v>-2.037136666170078</v>
      </c>
      <c r="AR658" s="68">
        <f t="shared" si="363"/>
        <v>-2.0371366661701003</v>
      </c>
      <c r="AS658" s="68">
        <f t="shared" si="363"/>
        <v>-2.0371366661019001</v>
      </c>
      <c r="AT658" s="68">
        <f t="shared" si="363"/>
        <v>-2.0371368759230961</v>
      </c>
      <c r="AU658" s="68">
        <f t="shared" si="347"/>
        <v>-2.0364909382188778</v>
      </c>
    </row>
    <row r="659" spans="1:50" ht="12.95" customHeight="1">
      <c r="A659" s="95" t="s">
        <v>570</v>
      </c>
      <c r="B659" s="29" t="s">
        <v>2053</v>
      </c>
      <c r="C659" s="95">
        <v>43397.122000000003</v>
      </c>
      <c r="D659" s="95" t="s">
        <v>2084</v>
      </c>
      <c r="E659" s="12">
        <f t="shared" si="336"/>
        <v>14307.997698334462</v>
      </c>
      <c r="F659">
        <f t="shared" si="337"/>
        <v>14308</v>
      </c>
      <c r="G659">
        <f t="shared" si="359"/>
        <v>-3.1239999952958897E-3</v>
      </c>
      <c r="I659" s="10">
        <f>G659</f>
        <v>-3.1239999952958897E-3</v>
      </c>
      <c r="O659">
        <f ca="1">+C$11+C$12*F659</f>
        <v>-5.848975564197903E-3</v>
      </c>
      <c r="P659">
        <f t="shared" si="338"/>
        <v>3.7560730574157097E-4</v>
      </c>
      <c r="Q659" s="2">
        <f t="shared" si="348"/>
        <v>28378.622000000003</v>
      </c>
      <c r="S659" s="21">
        <f t="shared" si="361"/>
        <v>0.1</v>
      </c>
      <c r="Z659">
        <f t="shared" si="339"/>
        <v>14308</v>
      </c>
      <c r="AA659" s="68">
        <f t="shared" si="340"/>
        <v>1.3622058849556641E-2</v>
      </c>
      <c r="AB659" s="68">
        <f t="shared" si="351"/>
        <v>-1.6370451539110958E-2</v>
      </c>
      <c r="AC659" s="68">
        <f t="shared" si="352"/>
        <v>-1.6746058844852529E-2</v>
      </c>
      <c r="AD659" s="68"/>
      <c r="AE659" s="68">
        <f t="shared" si="353"/>
        <v>2.8043048683526366E-5</v>
      </c>
      <c r="AF659">
        <f t="shared" si="354"/>
        <v>-3.4996073010374606E-3</v>
      </c>
      <c r="AG659" s="92"/>
      <c r="AH659">
        <f t="shared" si="341"/>
        <v>1.324645154381507E-2</v>
      </c>
      <c r="AI659">
        <f t="shared" si="342"/>
        <v>0.99967495486765257</v>
      </c>
      <c r="AJ659">
        <f t="shared" si="343"/>
        <v>0.59506136715678182</v>
      </c>
      <c r="AK659">
        <f t="shared" si="344"/>
        <v>-6.4572555655773511E-4</v>
      </c>
      <c r="AL659">
        <f t="shared" si="345"/>
        <v>-2.0371440333322282</v>
      </c>
      <c r="AM659">
        <f t="shared" si="346"/>
        <v>-1.62292920729075</v>
      </c>
      <c r="AN659" s="68">
        <f t="shared" si="363"/>
        <v>-2.0364982027516909</v>
      </c>
      <c r="AO659" s="68">
        <f t="shared" si="363"/>
        <v>-2.0364982027516909</v>
      </c>
      <c r="AP659" s="68">
        <f t="shared" si="363"/>
        <v>-2.0364982027516909</v>
      </c>
      <c r="AQ659" s="68">
        <f t="shared" si="363"/>
        <v>-2.0364982027516909</v>
      </c>
      <c r="AR659" s="68">
        <f t="shared" si="363"/>
        <v>-2.0364982027517127</v>
      </c>
      <c r="AS659" s="68">
        <f t="shared" si="363"/>
        <v>-2.0364982026836635</v>
      </c>
      <c r="AT659" s="68">
        <f t="shared" si="363"/>
        <v>-2.036498412305646</v>
      </c>
      <c r="AU659" s="68">
        <f t="shared" si="347"/>
        <v>-2.0358522674057262</v>
      </c>
    </row>
    <row r="660" spans="1:50" ht="12.95" customHeight="1">
      <c r="A660" s="45" t="s">
        <v>1972</v>
      </c>
      <c r="B660" s="44"/>
      <c r="C660" s="45">
        <v>43409.351000000002</v>
      </c>
      <c r="D660" s="45"/>
      <c r="E660">
        <f t="shared" si="336"/>
        <v>14317.007643238896</v>
      </c>
      <c r="F660">
        <f t="shared" si="337"/>
        <v>14317</v>
      </c>
      <c r="G660">
        <f t="shared" si="359"/>
        <v>1.0373999997682404E-2</v>
      </c>
      <c r="I660" s="10">
        <f t="shared" ref="I660:I668" si="364">$G660</f>
        <v>1.0373999997682404E-2</v>
      </c>
      <c r="P660">
        <f t="shared" si="338"/>
        <v>4.7225342682119531E-4</v>
      </c>
      <c r="Q660" s="2">
        <f t="shared" si="348"/>
        <v>28390.851000000002</v>
      </c>
      <c r="S660" s="21">
        <f t="shared" si="361"/>
        <v>0.1</v>
      </c>
      <c r="Z660">
        <f t="shared" si="339"/>
        <v>14317</v>
      </c>
      <c r="AA660" s="68">
        <f t="shared" si="340"/>
        <v>1.3615546135487811E-2</v>
      </c>
      <c r="AB660" s="68">
        <f t="shared" si="351"/>
        <v>-2.7692927109842121E-3</v>
      </c>
      <c r="AC660" s="68">
        <f t="shared" si="352"/>
        <v>-3.2415461378054074E-3</v>
      </c>
      <c r="AD660" s="68"/>
      <c r="AE660" s="68">
        <f t="shared" si="353"/>
        <v>1.0507621363521154E-6</v>
      </c>
      <c r="AF660">
        <f t="shared" si="354"/>
        <v>9.9017465708612085E-3</v>
      </c>
      <c r="AG660" s="92"/>
      <c r="AH660">
        <f t="shared" si="341"/>
        <v>1.3143292708666616E-2</v>
      </c>
      <c r="AI660">
        <f t="shared" si="342"/>
        <v>0.99967866946880546</v>
      </c>
      <c r="AJ660">
        <f t="shared" si="343"/>
        <v>0.59043497260055444</v>
      </c>
      <c r="AK660">
        <f t="shared" si="344"/>
        <v>-6.4758205825733966E-4</v>
      </c>
      <c r="AL660">
        <f t="shared" si="345"/>
        <v>-2.0313997063120315</v>
      </c>
      <c r="AM660">
        <f t="shared" si="346"/>
        <v>-1.6125404513040535</v>
      </c>
      <c r="AN660" s="68">
        <f t="shared" si="363"/>
        <v>-2.0307520201311173</v>
      </c>
      <c r="AO660" s="68">
        <f t="shared" si="363"/>
        <v>-2.0307520201311173</v>
      </c>
      <c r="AP660" s="68">
        <f t="shared" si="363"/>
        <v>-2.0307520201311173</v>
      </c>
      <c r="AQ660" s="68">
        <f t="shared" si="363"/>
        <v>-2.0307520201311173</v>
      </c>
      <c r="AR660" s="68">
        <f t="shared" si="363"/>
        <v>-2.0307520201311386</v>
      </c>
      <c r="AS660" s="68">
        <f t="shared" si="363"/>
        <v>-2.0307520200644489</v>
      </c>
      <c r="AT660" s="68">
        <f t="shared" si="363"/>
        <v>-2.0307522278781587</v>
      </c>
      <c r="AU660" s="68">
        <f t="shared" si="347"/>
        <v>-2.0301042300873595</v>
      </c>
    </row>
    <row r="661" spans="1:50" ht="12.95" customHeight="1">
      <c r="A661" s="45" t="s">
        <v>1968</v>
      </c>
      <c r="B661" s="44"/>
      <c r="C661" s="45">
        <v>43421.555</v>
      </c>
      <c r="D661" s="45"/>
      <c r="E661">
        <f t="shared" ref="E661:E724" si="365">+(C661-C$7)/C$8</f>
        <v>14325.999168924862</v>
      </c>
      <c r="F661">
        <f t="shared" ref="F661:F724" si="366">ROUND(2*E661,0)/2</f>
        <v>14326</v>
      </c>
      <c r="G661">
        <f t="shared" si="359"/>
        <v>-1.1279999962425791E-3</v>
      </c>
      <c r="I661" s="10">
        <f t="shared" si="364"/>
        <v>-1.1279999962425791E-3</v>
      </c>
      <c r="P661">
        <f t="shared" ref="P661:P724" si="367">+D$11+D$12*F661+D$13*F661^2</f>
        <v>5.6901617871163435E-4</v>
      </c>
      <c r="Q661" s="2">
        <f t="shared" si="348"/>
        <v>28403.055</v>
      </c>
      <c r="S661" s="21">
        <f t="shared" si="361"/>
        <v>0.1</v>
      </c>
      <c r="Z661">
        <f t="shared" ref="Z661:Z724" si="368">F661</f>
        <v>14326</v>
      </c>
      <c r="AA661" s="68">
        <f t="shared" ref="AA661:AA724" si="369">AB$3+AB$4*Z661+AB$5*Z661^2+AH661</f>
        <v>1.3608715693820505E-2</v>
      </c>
      <c r="AB661" s="68">
        <f t="shared" si="351"/>
        <v>-1.416769951135145E-2</v>
      </c>
      <c r="AC661" s="68">
        <f t="shared" si="352"/>
        <v>-1.4736715690063084E-2</v>
      </c>
      <c r="AD661" s="68"/>
      <c r="AE661" s="68">
        <f t="shared" si="353"/>
        <v>2.1717078932975149E-5</v>
      </c>
      <c r="AF661">
        <f t="shared" si="354"/>
        <v>-1.6970161749542134E-3</v>
      </c>
      <c r="AG661" s="92"/>
      <c r="AH661">
        <f t="shared" ref="AH661:AH724" si="370">$AB$6*($AB$11/AI661*AJ661+$AB$12)</f>
        <v>1.3039699515108871E-2</v>
      </c>
      <c r="AI661">
        <f t="shared" ref="AI661:AI724" si="371">1+$AB$7*COS(AL661)</f>
        <v>0.99968239470073006</v>
      </c>
      <c r="AJ661">
        <f t="shared" ref="AJ661:AJ724" si="372">SIN(AL661+RADIANS($AB$9))</f>
        <v>0.58578906069415881</v>
      </c>
      <c r="AK661">
        <f t="shared" ref="AK661:AK724" si="373">$AB$7*SIN(AL661)</f>
        <v>-6.4941720513873619E-4</v>
      </c>
      <c r="AL661">
        <f t="shared" ref="AL661:AL724" si="374">2*ATAN(AM661)</f>
        <v>-2.0256553365409871</v>
      </c>
      <c r="AM661">
        <f t="shared" ref="AM661:AM724" si="375">SQRT((1+$AB$7)/(1-$AB$7))*TAN(AN661/2)</f>
        <v>-1.6022474063215548</v>
      </c>
      <c r="AN661" s="68">
        <f t="shared" ref="AN661:AT670" si="376">$AU661+$AB$7*SIN(AO661)</f>
        <v>-2.0250058161282545</v>
      </c>
      <c r="AO661" s="68">
        <f t="shared" si="376"/>
        <v>-2.0250058161282545</v>
      </c>
      <c r="AP661" s="68">
        <f t="shared" si="376"/>
        <v>-2.0250058161282545</v>
      </c>
      <c r="AQ661" s="68">
        <f t="shared" si="376"/>
        <v>-2.0250058161282545</v>
      </c>
      <c r="AR661" s="68">
        <f t="shared" si="376"/>
        <v>-2.0250058161282753</v>
      </c>
      <c r="AS661" s="68">
        <f t="shared" si="376"/>
        <v>-2.0250058160629427</v>
      </c>
      <c r="AT661" s="68">
        <f t="shared" si="376"/>
        <v>-2.0250060220409267</v>
      </c>
      <c r="AU661" s="68">
        <f t="shared" ref="AU661:AU724" si="377">RADIANS($AB$9)+$AB$18*(F661-AB$15)</f>
        <v>-2.0243561927689924</v>
      </c>
      <c r="AV661" s="68"/>
      <c r="AX661" s="68"/>
    </row>
    <row r="662" spans="1:50" ht="12.95" customHeight="1">
      <c r="A662" s="45" t="s">
        <v>1973</v>
      </c>
      <c r="B662" s="44"/>
      <c r="C662" s="45">
        <v>43447.349000000002</v>
      </c>
      <c r="D662" s="45"/>
      <c r="E662">
        <f t="shared" si="365"/>
        <v>14345.003381768511</v>
      </c>
      <c r="F662">
        <f t="shared" si="366"/>
        <v>14345</v>
      </c>
      <c r="G662">
        <f t="shared" si="359"/>
        <v>4.58999999682419E-3</v>
      </c>
      <c r="I662" s="10">
        <f t="shared" si="364"/>
        <v>4.58999999682419E-3</v>
      </c>
      <c r="P662">
        <f t="shared" si="367"/>
        <v>7.7367610919235053E-4</v>
      </c>
      <c r="Q662" s="2">
        <f t="shared" si="348"/>
        <v>28428.849000000002</v>
      </c>
      <c r="S662" s="21">
        <f t="shared" si="361"/>
        <v>0.1</v>
      </c>
      <c r="Z662">
        <f t="shared" si="368"/>
        <v>14345</v>
      </c>
      <c r="AA662" s="68">
        <f t="shared" si="369"/>
        <v>1.3593267855082842E-2</v>
      </c>
      <c r="AB662" s="68">
        <f t="shared" si="351"/>
        <v>-8.2295917490663017E-3</v>
      </c>
      <c r="AC662" s="68">
        <f t="shared" si="352"/>
        <v>-9.0032678582586522E-3</v>
      </c>
      <c r="AD662" s="68"/>
      <c r="AE662" s="68">
        <f t="shared" si="353"/>
        <v>8.1058832127553351E-6</v>
      </c>
      <c r="AF662">
        <f t="shared" si="354"/>
        <v>3.8163238876318395E-3</v>
      </c>
      <c r="AG662" s="92"/>
      <c r="AH662">
        <f t="shared" si="370"/>
        <v>1.2819591745890492E-2</v>
      </c>
      <c r="AI662">
        <f t="shared" si="371"/>
        <v>0.99969029343795668</v>
      </c>
      <c r="AJ662">
        <f t="shared" si="372"/>
        <v>0.57591761874784164</v>
      </c>
      <c r="AK662">
        <f t="shared" si="373"/>
        <v>-6.5322100232759553E-4</v>
      </c>
      <c r="AL662">
        <f t="shared" si="374"/>
        <v>-2.0135281927537396</v>
      </c>
      <c r="AM662">
        <f t="shared" si="375"/>
        <v>-1.5808253127930405</v>
      </c>
      <c r="AN662" s="68">
        <f t="shared" si="376"/>
        <v>-2.012874870520196</v>
      </c>
      <c r="AO662" s="68">
        <f t="shared" si="376"/>
        <v>-2.012874870520196</v>
      </c>
      <c r="AP662" s="68">
        <f t="shared" si="376"/>
        <v>-2.012874870520196</v>
      </c>
      <c r="AQ662" s="68">
        <f t="shared" si="376"/>
        <v>-2.012874870520196</v>
      </c>
      <c r="AR662" s="68">
        <f t="shared" si="376"/>
        <v>-2.0128748705202151</v>
      </c>
      <c r="AS662" s="68">
        <f t="shared" si="376"/>
        <v>-2.0128748704577366</v>
      </c>
      <c r="AT662" s="68">
        <f t="shared" si="376"/>
        <v>-2.0128750724712408</v>
      </c>
      <c r="AU662" s="68">
        <f t="shared" si="377"/>
        <v>-2.0122214473191069</v>
      </c>
    </row>
    <row r="663" spans="1:50" ht="12.95" customHeight="1">
      <c r="A663" s="45" t="s">
        <v>1968</v>
      </c>
      <c r="B663" s="44"/>
      <c r="C663" s="45">
        <v>43459.555999999997</v>
      </c>
      <c r="D663" s="45"/>
      <c r="E663">
        <f t="shared" si="365"/>
        <v>14353.997117760691</v>
      </c>
      <c r="F663">
        <f t="shared" si="366"/>
        <v>14354</v>
      </c>
      <c r="G663">
        <f t="shared" si="359"/>
        <v>-3.9120000001275912E-3</v>
      </c>
      <c r="I663" s="10">
        <f t="shared" si="364"/>
        <v>-3.9120000001275912E-3</v>
      </c>
      <c r="P663">
        <f t="shared" si="367"/>
        <v>8.7080171249417915E-4</v>
      </c>
      <c r="Q663" s="2">
        <f t="shared" si="348"/>
        <v>28441.055999999997</v>
      </c>
      <c r="S663" s="21">
        <f t="shared" si="361"/>
        <v>0.1</v>
      </c>
      <c r="Z663">
        <f t="shared" si="368"/>
        <v>14354</v>
      </c>
      <c r="AA663" s="68">
        <f t="shared" si="369"/>
        <v>1.3585470828239828E-2</v>
      </c>
      <c r="AB663" s="68">
        <f t="shared" si="351"/>
        <v>-1.6626669115873238E-2</v>
      </c>
      <c r="AC663" s="68">
        <f t="shared" si="352"/>
        <v>-1.7497470828367417E-2</v>
      </c>
      <c r="AD663" s="68"/>
      <c r="AE663" s="68">
        <f t="shared" si="353"/>
        <v>3.0616148538956877E-5</v>
      </c>
      <c r="AF663">
        <f t="shared" si="354"/>
        <v>-4.7828017126217703E-3</v>
      </c>
      <c r="AG663" s="92"/>
      <c r="AH663">
        <f t="shared" si="370"/>
        <v>1.2714669115745649E-2</v>
      </c>
      <c r="AI663">
        <f t="shared" si="371"/>
        <v>0.99969405095772146</v>
      </c>
      <c r="AJ663">
        <f t="shared" si="372"/>
        <v>0.57121196607658575</v>
      </c>
      <c r="AK663">
        <f t="shared" si="373"/>
        <v>-6.5498932509119607E-4</v>
      </c>
      <c r="AL663">
        <f t="shared" si="374"/>
        <v>-2.0077836892085861</v>
      </c>
      <c r="AM663">
        <f t="shared" si="375"/>
        <v>-1.5708206777560039</v>
      </c>
      <c r="AN663" s="68">
        <f t="shared" si="376"/>
        <v>-2.0071285996093104</v>
      </c>
      <c r="AO663" s="68">
        <f t="shared" si="376"/>
        <v>-2.0071285996093104</v>
      </c>
      <c r="AP663" s="68">
        <f t="shared" si="376"/>
        <v>-2.0071285996093104</v>
      </c>
      <c r="AQ663" s="68">
        <f t="shared" si="376"/>
        <v>-2.0071285996093104</v>
      </c>
      <c r="AR663" s="68">
        <f t="shared" si="376"/>
        <v>-2.0071285996093291</v>
      </c>
      <c r="AS663" s="68">
        <f t="shared" si="376"/>
        <v>-2.0071285995481962</v>
      </c>
      <c r="AT663" s="68">
        <f t="shared" si="376"/>
        <v>-2.0071287996421319</v>
      </c>
      <c r="AU663" s="68">
        <f t="shared" si="377"/>
        <v>-2.0064734100007398</v>
      </c>
    </row>
    <row r="664" spans="1:50" ht="12.95" customHeight="1">
      <c r="A664" s="45" t="s">
        <v>1973</v>
      </c>
      <c r="B664" s="44"/>
      <c r="C664" s="45">
        <v>43481.275999999998</v>
      </c>
      <c r="D664" s="45"/>
      <c r="E664">
        <f t="shared" si="365"/>
        <v>14369.999734763252</v>
      </c>
      <c r="F664">
        <f t="shared" si="366"/>
        <v>14370</v>
      </c>
      <c r="G664">
        <f t="shared" si="359"/>
        <v>-3.6000000545755029E-4</v>
      </c>
      <c r="I664" s="10">
        <f t="shared" si="364"/>
        <v>-3.6000000545755029E-4</v>
      </c>
      <c r="P664">
        <f t="shared" si="367"/>
        <v>1.0437574290080298E-3</v>
      </c>
      <c r="Q664" s="2">
        <f t="shared" si="348"/>
        <v>28462.775999999998</v>
      </c>
      <c r="S664" s="21">
        <f t="shared" si="361"/>
        <v>0.1</v>
      </c>
      <c r="Z664">
        <f t="shared" si="368"/>
        <v>14370</v>
      </c>
      <c r="AA664" s="68">
        <f t="shared" si="369"/>
        <v>1.3570862042599817E-2</v>
      </c>
      <c r="AB664" s="68">
        <f t="shared" si="351"/>
        <v>-1.2887104619049338E-2</v>
      </c>
      <c r="AC664" s="68">
        <f t="shared" si="352"/>
        <v>-1.3930862048057368E-2</v>
      </c>
      <c r="AD664" s="68"/>
      <c r="AE664" s="68">
        <f t="shared" si="353"/>
        <v>1.9406891740200514E-5</v>
      </c>
      <c r="AF664">
        <f t="shared" si="354"/>
        <v>-1.4037574344655801E-3</v>
      </c>
      <c r="AG664" s="92"/>
      <c r="AH664">
        <f t="shared" si="370"/>
        <v>1.2527104613591787E-2</v>
      </c>
      <c r="AI664">
        <f t="shared" si="371"/>
        <v>0.99970075591219398</v>
      </c>
      <c r="AJ664">
        <f t="shared" si="372"/>
        <v>0.5627998306794576</v>
      </c>
      <c r="AK664">
        <f t="shared" si="373"/>
        <v>-6.5807963679762277E-4</v>
      </c>
      <c r="AL664">
        <f t="shared" si="374"/>
        <v>-1.9975711316174809</v>
      </c>
      <c r="AM664">
        <f t="shared" si="375"/>
        <v>-1.5532555088079278</v>
      </c>
      <c r="AN664" s="68">
        <f t="shared" si="376"/>
        <v>-1.9969129534404821</v>
      </c>
      <c r="AO664" s="68">
        <f t="shared" si="376"/>
        <v>-1.9969129534404821</v>
      </c>
      <c r="AP664" s="68">
        <f t="shared" si="376"/>
        <v>-1.9969129534404821</v>
      </c>
      <c r="AQ664" s="68">
        <f t="shared" si="376"/>
        <v>-1.9969129534404821</v>
      </c>
      <c r="AR664" s="68">
        <f t="shared" si="376"/>
        <v>-1.9969129534404997</v>
      </c>
      <c r="AS664" s="68">
        <f t="shared" si="376"/>
        <v>-1.9969129533817485</v>
      </c>
      <c r="AT664" s="68">
        <f t="shared" si="376"/>
        <v>-1.9969131499980146</v>
      </c>
      <c r="AU664" s="68">
        <f t="shared" si="377"/>
        <v>-1.99625467699031</v>
      </c>
    </row>
    <row r="665" spans="1:50" ht="12.95" customHeight="1">
      <c r="A665" s="45" t="s">
        <v>1973</v>
      </c>
      <c r="B665" s="44"/>
      <c r="C665" s="45">
        <v>43481.281999999999</v>
      </c>
      <c r="D665" s="45"/>
      <c r="E665">
        <f t="shared" si="365"/>
        <v>14370.004155375686</v>
      </c>
      <c r="F665">
        <f t="shared" si="366"/>
        <v>14370</v>
      </c>
      <c r="G665">
        <f t="shared" si="359"/>
        <v>5.6399999957648106E-3</v>
      </c>
      <c r="I665" s="10">
        <f t="shared" si="364"/>
        <v>5.6399999957648106E-3</v>
      </c>
      <c r="P665">
        <f t="shared" si="367"/>
        <v>1.0437574290080298E-3</v>
      </c>
      <c r="Q665" s="2">
        <f t="shared" ref="Q665:Q728" si="378">+C665-15018.5</f>
        <v>28462.781999999999</v>
      </c>
      <c r="S665" s="21">
        <f t="shared" si="361"/>
        <v>0.1</v>
      </c>
      <c r="Z665">
        <f t="shared" si="368"/>
        <v>14370</v>
      </c>
      <c r="AA665" s="68">
        <f t="shared" si="369"/>
        <v>1.3570862042599817E-2</v>
      </c>
      <c r="AB665" s="68">
        <f t="shared" si="351"/>
        <v>-6.8871046178269769E-3</v>
      </c>
      <c r="AC665" s="68">
        <f t="shared" si="352"/>
        <v>-7.9308620468350067E-3</v>
      </c>
      <c r="AD665" s="68"/>
      <c r="AE665" s="68">
        <f t="shared" si="353"/>
        <v>6.2898572805927957E-6</v>
      </c>
      <c r="AF665">
        <f t="shared" si="354"/>
        <v>4.5962425667567808E-3</v>
      </c>
      <c r="AG665" s="92"/>
      <c r="AH665">
        <f t="shared" si="370"/>
        <v>1.2527104613591787E-2</v>
      </c>
      <c r="AI665">
        <f t="shared" si="371"/>
        <v>0.99970075591219398</v>
      </c>
      <c r="AJ665">
        <f t="shared" si="372"/>
        <v>0.5627998306794576</v>
      </c>
      <c r="AK665">
        <f t="shared" si="373"/>
        <v>-6.5807963679762277E-4</v>
      </c>
      <c r="AL665">
        <f t="shared" si="374"/>
        <v>-1.9975711316174809</v>
      </c>
      <c r="AM665">
        <f t="shared" si="375"/>
        <v>-1.5532555088079278</v>
      </c>
      <c r="AN665" s="68">
        <f t="shared" si="376"/>
        <v>-1.9969129534404821</v>
      </c>
      <c r="AO665" s="68">
        <f t="shared" si="376"/>
        <v>-1.9969129534404821</v>
      </c>
      <c r="AP665" s="68">
        <f t="shared" si="376"/>
        <v>-1.9969129534404821</v>
      </c>
      <c r="AQ665" s="68">
        <f t="shared" si="376"/>
        <v>-1.9969129534404821</v>
      </c>
      <c r="AR665" s="68">
        <f t="shared" si="376"/>
        <v>-1.9969129534404997</v>
      </c>
      <c r="AS665" s="68">
        <f t="shared" si="376"/>
        <v>-1.9969129533817485</v>
      </c>
      <c r="AT665" s="68">
        <f t="shared" si="376"/>
        <v>-1.9969131499980146</v>
      </c>
      <c r="AU665" s="68">
        <f t="shared" si="377"/>
        <v>-1.99625467699031</v>
      </c>
    </row>
    <row r="666" spans="1:50" ht="12.95" customHeight="1">
      <c r="A666" s="45" t="s">
        <v>1973</v>
      </c>
      <c r="B666" s="44"/>
      <c r="C666" s="45">
        <v>43485.345000000001</v>
      </c>
      <c r="D666" s="45"/>
      <c r="E666">
        <f t="shared" si="365"/>
        <v>14372.997646760648</v>
      </c>
      <c r="F666">
        <f t="shared" si="366"/>
        <v>14373</v>
      </c>
      <c r="G666">
        <f t="shared" si="359"/>
        <v>-3.1940000044414774E-3</v>
      </c>
      <c r="I666" s="10">
        <f t="shared" si="364"/>
        <v>-3.1940000044414774E-3</v>
      </c>
      <c r="P666">
        <f t="shared" si="367"/>
        <v>1.0762276626211653E-3</v>
      </c>
      <c r="Q666" s="2">
        <f t="shared" si="378"/>
        <v>28466.845000000001</v>
      </c>
      <c r="S666" s="21">
        <f t="shared" si="361"/>
        <v>0.1</v>
      </c>
      <c r="Z666">
        <f t="shared" si="368"/>
        <v>14373</v>
      </c>
      <c r="AA666" s="68">
        <f t="shared" si="369"/>
        <v>1.3568017658360021E-2</v>
      </c>
      <c r="AB666" s="68">
        <f t="shared" si="351"/>
        <v>-1.5685790000180333E-2</v>
      </c>
      <c r="AC666" s="68">
        <f t="shared" si="352"/>
        <v>-1.6762017662801498E-2</v>
      </c>
      <c r="AD666" s="68"/>
      <c r="AE666" s="68">
        <f t="shared" si="353"/>
        <v>2.8096523612806942E-5</v>
      </c>
      <c r="AF666">
        <f t="shared" si="354"/>
        <v>-4.2702276670626427E-3</v>
      </c>
      <c r="AG666" s="92"/>
      <c r="AH666">
        <f t="shared" si="370"/>
        <v>1.2491789995738856E-2</v>
      </c>
      <c r="AI666">
        <f t="shared" si="371"/>
        <v>0.99970201659687963</v>
      </c>
      <c r="AJ666">
        <f t="shared" si="372"/>
        <v>0.56121598142455309</v>
      </c>
      <c r="AK666">
        <f t="shared" si="373"/>
        <v>-6.5865144342010468E-4</v>
      </c>
      <c r="AL666">
        <f t="shared" si="374"/>
        <v>-1.9956562618017144</v>
      </c>
      <c r="AM666">
        <f t="shared" si="375"/>
        <v>-1.5499930146715819</v>
      </c>
      <c r="AN666" s="68">
        <f t="shared" si="376"/>
        <v>-1.9949975121478125</v>
      </c>
      <c r="AO666" s="68">
        <f t="shared" si="376"/>
        <v>-1.9949975121478125</v>
      </c>
      <c r="AP666" s="68">
        <f t="shared" si="376"/>
        <v>-1.9949975121478125</v>
      </c>
      <c r="AQ666" s="68">
        <f t="shared" si="376"/>
        <v>-1.9949975121478125</v>
      </c>
      <c r="AR666" s="68">
        <f t="shared" si="376"/>
        <v>-1.9949975121478301</v>
      </c>
      <c r="AS666" s="68">
        <f t="shared" si="376"/>
        <v>-1.9949975120895236</v>
      </c>
      <c r="AT666" s="68">
        <f t="shared" si="376"/>
        <v>-1.9949977080445436</v>
      </c>
      <c r="AU666" s="68">
        <f t="shared" si="377"/>
        <v>-1.9943386645508543</v>
      </c>
    </row>
    <row r="667" spans="1:50" ht="12.95" customHeight="1">
      <c r="A667" s="45" t="s">
        <v>1973</v>
      </c>
      <c r="B667" s="44"/>
      <c r="C667" s="45">
        <v>43485.347000000002</v>
      </c>
      <c r="D667" s="45"/>
      <c r="E667">
        <f t="shared" si="365"/>
        <v>14372.999120298127</v>
      </c>
      <c r="F667">
        <f t="shared" si="366"/>
        <v>14373</v>
      </c>
      <c r="G667">
        <f t="shared" si="359"/>
        <v>-1.1940000040340237E-3</v>
      </c>
      <c r="I667" s="10">
        <f t="shared" si="364"/>
        <v>-1.1940000040340237E-3</v>
      </c>
      <c r="P667">
        <f t="shared" si="367"/>
        <v>1.0762276626211653E-3</v>
      </c>
      <c r="Q667" s="2">
        <f t="shared" si="378"/>
        <v>28466.847000000002</v>
      </c>
      <c r="S667" s="21">
        <f t="shared" si="361"/>
        <v>0.1</v>
      </c>
      <c r="Z667">
        <f t="shared" si="368"/>
        <v>14373</v>
      </c>
      <c r="AA667" s="68">
        <f t="shared" si="369"/>
        <v>1.3568017658360021E-2</v>
      </c>
      <c r="AB667" s="68">
        <f t="shared" si="351"/>
        <v>-1.3685789999772879E-2</v>
      </c>
      <c r="AC667" s="68">
        <f t="shared" si="352"/>
        <v>-1.4762017662394045E-2</v>
      </c>
      <c r="AD667" s="68"/>
      <c r="AE667" s="68">
        <f t="shared" si="353"/>
        <v>2.1791716546483374E-5</v>
      </c>
      <c r="AF667">
        <f t="shared" si="354"/>
        <v>-2.270227666655189E-3</v>
      </c>
      <c r="AG667" s="92"/>
      <c r="AH667">
        <f t="shared" si="370"/>
        <v>1.2491789995738856E-2</v>
      </c>
      <c r="AI667">
        <f t="shared" si="371"/>
        <v>0.99970201659687963</v>
      </c>
      <c r="AJ667">
        <f t="shared" si="372"/>
        <v>0.56121598142455309</v>
      </c>
      <c r="AK667">
        <f t="shared" si="373"/>
        <v>-6.5865144342010468E-4</v>
      </c>
      <c r="AL667">
        <f t="shared" si="374"/>
        <v>-1.9956562618017144</v>
      </c>
      <c r="AM667">
        <f t="shared" si="375"/>
        <v>-1.5499930146715819</v>
      </c>
      <c r="AN667" s="68">
        <f t="shared" si="376"/>
        <v>-1.9949975121478125</v>
      </c>
      <c r="AO667" s="68">
        <f t="shared" si="376"/>
        <v>-1.9949975121478125</v>
      </c>
      <c r="AP667" s="68">
        <f t="shared" si="376"/>
        <v>-1.9949975121478125</v>
      </c>
      <c r="AQ667" s="68">
        <f t="shared" si="376"/>
        <v>-1.9949975121478125</v>
      </c>
      <c r="AR667" s="68">
        <f t="shared" si="376"/>
        <v>-1.9949975121478301</v>
      </c>
      <c r="AS667" s="68">
        <f t="shared" si="376"/>
        <v>-1.9949975120895236</v>
      </c>
      <c r="AT667" s="68">
        <f t="shared" si="376"/>
        <v>-1.9949977080445436</v>
      </c>
      <c r="AU667" s="68">
        <f t="shared" si="377"/>
        <v>-1.9943386645508543</v>
      </c>
    </row>
    <row r="668" spans="1:50" ht="12.95" customHeight="1">
      <c r="A668" s="45" t="s">
        <v>1973</v>
      </c>
      <c r="B668" s="44"/>
      <c r="C668" s="45">
        <v>43500.277999999998</v>
      </c>
      <c r="D668" s="45"/>
      <c r="E668">
        <f t="shared" si="365"/>
        <v>14383.999814334276</v>
      </c>
      <c r="F668">
        <f t="shared" si="366"/>
        <v>14384</v>
      </c>
      <c r="G668">
        <f t="shared" si="359"/>
        <v>-2.5200000527547672E-4</v>
      </c>
      <c r="I668" s="10">
        <f t="shared" si="364"/>
        <v>-2.5200000527547672E-4</v>
      </c>
      <c r="P668">
        <f t="shared" si="367"/>
        <v>1.1953960571338129E-3</v>
      </c>
      <c r="Q668" s="2">
        <f t="shared" si="378"/>
        <v>28481.777999999998</v>
      </c>
      <c r="S668" s="21">
        <f t="shared" si="361"/>
        <v>0.1</v>
      </c>
      <c r="Z668">
        <f t="shared" si="368"/>
        <v>14384</v>
      </c>
      <c r="AA668" s="68">
        <f t="shared" si="369"/>
        <v>1.3557307612089434E-2</v>
      </c>
      <c r="AB668" s="68">
        <f t="shared" si="351"/>
        <v>-1.2613911560231098E-2</v>
      </c>
      <c r="AC668" s="68">
        <f t="shared" si="352"/>
        <v>-1.3809307617364911E-2</v>
      </c>
      <c r="AD668" s="68"/>
      <c r="AE668" s="68">
        <f t="shared" si="353"/>
        <v>1.9069697687101255E-5</v>
      </c>
      <c r="AF668">
        <f t="shared" si="354"/>
        <v>-1.4473960624092896E-3</v>
      </c>
      <c r="AG668" s="92"/>
      <c r="AH668">
        <f t="shared" si="370"/>
        <v>1.2361911554955621E-2</v>
      </c>
      <c r="AI668">
        <f t="shared" si="371"/>
        <v>0.99970664844752932</v>
      </c>
      <c r="AJ668">
        <f t="shared" si="372"/>
        <v>0.55539093816689367</v>
      </c>
      <c r="AK668">
        <f t="shared" si="373"/>
        <v>-6.6072740151866126E-4</v>
      </c>
      <c r="AL668">
        <f t="shared" si="374"/>
        <v>-1.9886350311080274</v>
      </c>
      <c r="AM668">
        <f t="shared" si="375"/>
        <v>-1.5381128184164834</v>
      </c>
      <c r="AN668" s="68">
        <f t="shared" si="376"/>
        <v>-1.9879742067172832</v>
      </c>
      <c r="AO668" s="68">
        <f t="shared" si="376"/>
        <v>-1.9879742067172832</v>
      </c>
      <c r="AP668" s="68">
        <f t="shared" si="376"/>
        <v>-1.9879742067172832</v>
      </c>
      <c r="AQ668" s="68">
        <f t="shared" si="376"/>
        <v>-1.9879742067172832</v>
      </c>
      <c r="AR668" s="68">
        <f t="shared" si="376"/>
        <v>-1.9879742067172999</v>
      </c>
      <c r="AS668" s="68">
        <f t="shared" si="376"/>
        <v>-1.9879742066606192</v>
      </c>
      <c r="AT668" s="68">
        <f t="shared" si="376"/>
        <v>-1.9879744001665356</v>
      </c>
      <c r="AU668" s="68">
        <f t="shared" si="377"/>
        <v>-1.9873132856061839</v>
      </c>
    </row>
    <row r="669" spans="1:50" ht="12.95" customHeight="1">
      <c r="A669" s="45" t="s">
        <v>1973</v>
      </c>
      <c r="B669" s="44"/>
      <c r="C669" s="45">
        <v>43538.201999999997</v>
      </c>
      <c r="D669" s="45"/>
      <c r="E669">
        <f t="shared" si="365"/>
        <v>14411.941031977234</v>
      </c>
      <c r="F669">
        <f t="shared" si="366"/>
        <v>14412</v>
      </c>
      <c r="P669">
        <f t="shared" si="367"/>
        <v>1.499519966678603E-3</v>
      </c>
      <c r="Q669" s="2">
        <f t="shared" si="378"/>
        <v>28519.701999999997</v>
      </c>
      <c r="R669">
        <f>+C669-(C$7+F669*C$8)</f>
        <v>-8.0036000006657559E-2</v>
      </c>
      <c r="Z669">
        <f t="shared" si="368"/>
        <v>14412</v>
      </c>
      <c r="AA669" s="68">
        <f t="shared" si="369"/>
        <v>1.3528092533457218E-2</v>
      </c>
      <c r="AB669" s="68">
        <f t="shared" si="351"/>
        <v>-1.2028572566778615E-2</v>
      </c>
      <c r="AC669" s="68">
        <f t="shared" si="352"/>
        <v>-1.3528092533457218E-2</v>
      </c>
      <c r="AD669" s="68"/>
      <c r="AE669" s="68">
        <f t="shared" si="353"/>
        <v>0</v>
      </c>
      <c r="AF669">
        <f t="shared" si="354"/>
        <v>-1.499519966678603E-3</v>
      </c>
      <c r="AG669" s="92"/>
      <c r="AH669">
        <f t="shared" si="370"/>
        <v>1.2028572566778615E-2</v>
      </c>
      <c r="AI669">
        <f t="shared" si="371"/>
        <v>0.99971850353224578</v>
      </c>
      <c r="AJ669">
        <f t="shared" si="372"/>
        <v>0.54044043202285863</v>
      </c>
      <c r="AK669">
        <f t="shared" si="373"/>
        <v>-6.6586452908717517E-4</v>
      </c>
      <c r="AL669">
        <f t="shared" si="374"/>
        <v>-1.9707625130082109</v>
      </c>
      <c r="AM669">
        <f t="shared" si="375"/>
        <v>-1.5084422689031098</v>
      </c>
      <c r="AN669" s="68">
        <f t="shared" si="376"/>
        <v>-1.9700965546842648</v>
      </c>
      <c r="AO669" s="68">
        <f t="shared" si="376"/>
        <v>-1.9700965546842648</v>
      </c>
      <c r="AP669" s="68">
        <f t="shared" si="376"/>
        <v>-1.9700965546842648</v>
      </c>
      <c r="AQ669" s="68">
        <f t="shared" si="376"/>
        <v>-1.9700965546842648</v>
      </c>
      <c r="AR669" s="68">
        <f t="shared" si="376"/>
        <v>-1.9700965546842797</v>
      </c>
      <c r="AS669" s="68">
        <f t="shared" si="376"/>
        <v>-1.9700965546316944</v>
      </c>
      <c r="AT669" s="68">
        <f t="shared" si="376"/>
        <v>-1.9700967417323603</v>
      </c>
      <c r="AU669" s="68">
        <f t="shared" si="377"/>
        <v>-1.9694305028379313</v>
      </c>
    </row>
    <row r="670" spans="1:50" ht="12.95" customHeight="1">
      <c r="A670" s="95" t="s">
        <v>589</v>
      </c>
      <c r="B670" s="29" t="s">
        <v>2053</v>
      </c>
      <c r="C670" s="95">
        <v>43538.281999999999</v>
      </c>
      <c r="D670" s="95" t="s">
        <v>2084</v>
      </c>
      <c r="E670" s="12">
        <f t="shared" si="365"/>
        <v>14411.999973476324</v>
      </c>
      <c r="F670">
        <f t="shared" si="366"/>
        <v>14412</v>
      </c>
      <c r="G670">
        <f>+C670-(C$7+F670*C$8)</f>
        <v>-3.6000004911329597E-5</v>
      </c>
      <c r="I670" s="10">
        <f>G670</f>
        <v>-3.6000004911329597E-5</v>
      </c>
      <c r="O670">
        <f ca="1">+C$11+C$12*F670</f>
        <v>-5.1340786479638634E-3</v>
      </c>
      <c r="P670">
        <f t="shared" si="367"/>
        <v>1.499519966678603E-3</v>
      </c>
      <c r="Q670" s="2">
        <f t="shared" si="378"/>
        <v>28519.781999999999</v>
      </c>
      <c r="S670" s="21">
        <f>S$15</f>
        <v>0.1</v>
      </c>
      <c r="Z670">
        <f t="shared" si="368"/>
        <v>14412</v>
      </c>
      <c r="AA670" s="68">
        <f t="shared" si="369"/>
        <v>1.3528092533457218E-2</v>
      </c>
      <c r="AB670" s="68">
        <f t="shared" si="351"/>
        <v>-1.2064572571689944E-2</v>
      </c>
      <c r="AC670" s="68">
        <f t="shared" si="352"/>
        <v>-1.3564092538368547E-2</v>
      </c>
      <c r="AD670" s="68"/>
      <c r="AE670" s="68">
        <f t="shared" si="353"/>
        <v>1.8398460638942533E-5</v>
      </c>
      <c r="AF670">
        <f t="shared" si="354"/>
        <v>-1.5355199715899326E-3</v>
      </c>
      <c r="AG670" s="92"/>
      <c r="AH670">
        <f t="shared" si="370"/>
        <v>1.2028572566778615E-2</v>
      </c>
      <c r="AI670">
        <f t="shared" si="371"/>
        <v>0.99971850353224578</v>
      </c>
      <c r="AJ670">
        <f t="shared" si="372"/>
        <v>0.54044043202285863</v>
      </c>
      <c r="AK670">
        <f t="shared" si="373"/>
        <v>-6.6586452908717517E-4</v>
      </c>
      <c r="AL670">
        <f t="shared" si="374"/>
        <v>-1.9707625130082109</v>
      </c>
      <c r="AM670">
        <f t="shared" si="375"/>
        <v>-1.5084422689031098</v>
      </c>
      <c r="AN670" s="68">
        <f t="shared" si="376"/>
        <v>-1.9700965546842648</v>
      </c>
      <c r="AO670" s="68">
        <f t="shared" si="376"/>
        <v>-1.9700965546842648</v>
      </c>
      <c r="AP670" s="68">
        <f t="shared" si="376"/>
        <v>-1.9700965546842648</v>
      </c>
      <c r="AQ670" s="68">
        <f t="shared" si="376"/>
        <v>-1.9700965546842648</v>
      </c>
      <c r="AR670" s="68">
        <f t="shared" si="376"/>
        <v>-1.9700965546842797</v>
      </c>
      <c r="AS670" s="68">
        <f t="shared" si="376"/>
        <v>-1.9700965546316944</v>
      </c>
      <c r="AT670" s="68">
        <f t="shared" si="376"/>
        <v>-1.9700967417323603</v>
      </c>
      <c r="AU670" s="68">
        <f t="shared" si="377"/>
        <v>-1.9694305028379313</v>
      </c>
    </row>
    <row r="671" spans="1:50" ht="12.95" customHeight="1">
      <c r="A671" s="45" t="s">
        <v>1974</v>
      </c>
      <c r="B671" s="44"/>
      <c r="C671" s="45">
        <v>43660.572999999997</v>
      </c>
      <c r="D671" s="45"/>
      <c r="E671">
        <f t="shared" si="365"/>
        <v>14502.100159289399</v>
      </c>
      <c r="F671">
        <f t="shared" si="366"/>
        <v>14502</v>
      </c>
      <c r="P671">
        <f t="shared" si="367"/>
        <v>2.4847069020980939E-3</v>
      </c>
      <c r="Q671" s="2">
        <f t="shared" si="378"/>
        <v>28642.072999999997</v>
      </c>
      <c r="R671">
        <f>+C671-(C$7+F671*C$8)</f>
        <v>0.13594400000147289</v>
      </c>
      <c r="Z671">
        <f t="shared" si="368"/>
        <v>14502</v>
      </c>
      <c r="AA671" s="68">
        <f t="shared" si="369"/>
        <v>1.3416307461579454E-2</v>
      </c>
      <c r="AB671" s="68">
        <f t="shared" si="351"/>
        <v>-1.093160055948136E-2</v>
      </c>
      <c r="AC671" s="68">
        <f t="shared" si="352"/>
        <v>-1.3416307461579454E-2</v>
      </c>
      <c r="AD671" s="68"/>
      <c r="AE671" s="68">
        <f t="shared" si="353"/>
        <v>0</v>
      </c>
      <c r="AF671">
        <f t="shared" si="354"/>
        <v>-2.4847069020980939E-3</v>
      </c>
      <c r="AG671" s="92"/>
      <c r="AH671">
        <f t="shared" si="370"/>
        <v>1.093160055948136E-2</v>
      </c>
      <c r="AI671">
        <f t="shared" si="371"/>
        <v>0.9997572010109268</v>
      </c>
      <c r="AJ671">
        <f t="shared" si="372"/>
        <v>0.49123774669069686</v>
      </c>
      <c r="AK671">
        <f t="shared" si="373"/>
        <v>-6.8092913240630753E-4</v>
      </c>
      <c r="AL671">
        <f t="shared" si="374"/>
        <v>-1.9133122358473138</v>
      </c>
      <c r="AM671">
        <f t="shared" si="375"/>
        <v>-1.4182396910301711</v>
      </c>
      <c r="AN671" s="68">
        <f t="shared" ref="AN671:AT680" si="379">$AU671+$AB$7*SIN(AO671)</f>
        <v>-1.9126312239777503</v>
      </c>
      <c r="AO671" s="68">
        <f t="shared" si="379"/>
        <v>-1.9126312239777503</v>
      </c>
      <c r="AP671" s="68">
        <f t="shared" si="379"/>
        <v>-1.9126312239777503</v>
      </c>
      <c r="AQ671" s="68">
        <f t="shared" si="379"/>
        <v>-1.9126312239777503</v>
      </c>
      <c r="AR671" s="68">
        <f t="shared" si="379"/>
        <v>-1.9126312239777599</v>
      </c>
      <c r="AS671" s="68">
        <f t="shared" si="379"/>
        <v>-1.9126312239377903</v>
      </c>
      <c r="AT671" s="68">
        <f t="shared" si="379"/>
        <v>-1.9126313888728985</v>
      </c>
      <c r="AU671" s="68">
        <f t="shared" si="377"/>
        <v>-1.9119501296542629</v>
      </c>
    </row>
    <row r="672" spans="1:50" ht="12.95" customHeight="1">
      <c r="A672" s="95" t="s">
        <v>589</v>
      </c>
      <c r="B672" s="29" t="s">
        <v>2053</v>
      </c>
      <c r="C672" s="95">
        <v>43668.572999999997</v>
      </c>
      <c r="D672" s="95" t="s">
        <v>2084</v>
      </c>
      <c r="E672" s="12">
        <f t="shared" si="365"/>
        <v>14507.99430919826</v>
      </c>
      <c r="F672">
        <f t="shared" si="366"/>
        <v>14508</v>
      </c>
      <c r="G672">
        <f t="shared" ref="G672:G703" si="380">+C672-(C$7+F672*C$8)</f>
        <v>-7.7240000027813949E-3</v>
      </c>
      <c r="I672" s="10">
        <f>G672</f>
        <v>-7.7240000027813949E-3</v>
      </c>
      <c r="O672">
        <f ca="1">+C$11+C$12*F672</f>
        <v>-4.4741738022093525E-3</v>
      </c>
      <c r="P672">
        <f t="shared" si="367"/>
        <v>2.5508007184533443E-3</v>
      </c>
      <c r="Q672" s="2">
        <f t="shared" si="378"/>
        <v>28650.072999999997</v>
      </c>
      <c r="S672" s="21">
        <f t="shared" ref="S672:S677" si="381">S$15</f>
        <v>0.1</v>
      </c>
      <c r="Z672">
        <f t="shared" si="368"/>
        <v>14508</v>
      </c>
      <c r="AA672" s="68">
        <f t="shared" si="369"/>
        <v>1.3407944329752976E-2</v>
      </c>
      <c r="AB672" s="68">
        <f t="shared" si="351"/>
        <v>-1.8581143614081027E-2</v>
      </c>
      <c r="AC672" s="68">
        <f t="shared" si="352"/>
        <v>-2.1131944332534371E-2</v>
      </c>
      <c r="AD672" s="68"/>
      <c r="AE672" s="68">
        <f t="shared" si="353"/>
        <v>4.4655907127333155E-5</v>
      </c>
      <c r="AF672">
        <f t="shared" si="354"/>
        <v>-1.0274800721234739E-2</v>
      </c>
      <c r="AG672" s="92"/>
      <c r="AH672">
        <f t="shared" si="370"/>
        <v>1.0857143611299632E-2</v>
      </c>
      <c r="AI672">
        <f t="shared" si="371"/>
        <v>0.99975981086480203</v>
      </c>
      <c r="AJ672">
        <f t="shared" si="372"/>
        <v>0.48789796935941077</v>
      </c>
      <c r="AK672">
        <f t="shared" si="373"/>
        <v>-6.8185409860718944E-4</v>
      </c>
      <c r="AL672">
        <f t="shared" si="374"/>
        <v>-1.9094820585671317</v>
      </c>
      <c r="AM672">
        <f t="shared" si="375"/>
        <v>-1.4124882001141721</v>
      </c>
      <c r="AN672" s="68">
        <f t="shared" si="379"/>
        <v>-1.9088001225090347</v>
      </c>
      <c r="AO672" s="68">
        <f t="shared" si="379"/>
        <v>-1.9088001225090347</v>
      </c>
      <c r="AP672" s="68">
        <f t="shared" si="379"/>
        <v>-1.9088001225090347</v>
      </c>
      <c r="AQ672" s="68">
        <f t="shared" si="379"/>
        <v>-1.9088001225090347</v>
      </c>
      <c r="AR672" s="68">
        <f t="shared" si="379"/>
        <v>-1.9088001225090441</v>
      </c>
      <c r="AS672" s="68">
        <f t="shared" si="379"/>
        <v>-1.9088001224698787</v>
      </c>
      <c r="AT672" s="68">
        <f t="shared" si="379"/>
        <v>-1.9088002858464888</v>
      </c>
      <c r="AU672" s="68">
        <f t="shared" si="377"/>
        <v>-1.9081181047753517</v>
      </c>
    </row>
    <row r="673" spans="1:64" ht="12.95" customHeight="1">
      <c r="A673" s="45" t="s">
        <v>1975</v>
      </c>
      <c r="B673" s="44"/>
      <c r="C673" s="45">
        <v>43706.584999999999</v>
      </c>
      <c r="D673" s="45"/>
      <c r="E673">
        <f t="shared" si="365"/>
        <v>14536.000362490218</v>
      </c>
      <c r="F673">
        <f t="shared" si="366"/>
        <v>14536</v>
      </c>
      <c r="G673">
        <f t="shared" si="380"/>
        <v>4.9199999921256676E-4</v>
      </c>
      <c r="I673" s="10">
        <f>$G673</f>
        <v>4.9199999921256676E-4</v>
      </c>
      <c r="P673">
        <f t="shared" si="367"/>
        <v>2.8599239141104682E-3</v>
      </c>
      <c r="Q673" s="2">
        <f t="shared" si="378"/>
        <v>28688.084999999999</v>
      </c>
      <c r="S673" s="21">
        <f t="shared" si="381"/>
        <v>0.1</v>
      </c>
      <c r="Z673">
        <f t="shared" si="368"/>
        <v>14536</v>
      </c>
      <c r="AA673" s="68">
        <f t="shared" si="369"/>
        <v>1.3367509875583806E-2</v>
      </c>
      <c r="AB673" s="68">
        <f t="shared" si="351"/>
        <v>-1.0015585962260772E-2</v>
      </c>
      <c r="AC673" s="68">
        <f t="shared" si="352"/>
        <v>-1.287550987637124E-2</v>
      </c>
      <c r="AD673" s="68"/>
      <c r="AE673" s="68">
        <f t="shared" si="353"/>
        <v>1.6577875457653336E-5</v>
      </c>
      <c r="AF673">
        <f t="shared" si="354"/>
        <v>-2.3679239148979014E-3</v>
      </c>
      <c r="AG673" s="92"/>
      <c r="AH673">
        <f t="shared" si="370"/>
        <v>1.0507585961473338E-2</v>
      </c>
      <c r="AI673">
        <f t="shared" si="371"/>
        <v>0.99977203633482592</v>
      </c>
      <c r="AJ673">
        <f t="shared" si="372"/>
        <v>0.47221826369106928</v>
      </c>
      <c r="AK673">
        <f t="shared" si="373"/>
        <v>-6.8603819122187116E-4</v>
      </c>
      <c r="AL673">
        <f t="shared" si="374"/>
        <v>-1.8916076329052176</v>
      </c>
      <c r="AM673">
        <f t="shared" si="375"/>
        <v>-1.3860531536366236</v>
      </c>
      <c r="AN673" s="68">
        <f t="shared" si="379"/>
        <v>-1.8909215164464535</v>
      </c>
      <c r="AO673" s="68">
        <f t="shared" si="379"/>
        <v>-1.8909215164464535</v>
      </c>
      <c r="AP673" s="68">
        <f t="shared" si="379"/>
        <v>-1.8909215164464535</v>
      </c>
      <c r="AQ673" s="68">
        <f t="shared" si="379"/>
        <v>-1.8909215164464535</v>
      </c>
      <c r="AR673" s="68">
        <f t="shared" si="379"/>
        <v>-1.8909215164464614</v>
      </c>
      <c r="AS673" s="68">
        <f t="shared" si="379"/>
        <v>-1.8909215164109774</v>
      </c>
      <c r="AT673" s="68">
        <f t="shared" si="379"/>
        <v>-1.8909216723892588</v>
      </c>
      <c r="AU673" s="68">
        <f t="shared" si="377"/>
        <v>-1.8902353220070993</v>
      </c>
    </row>
    <row r="674" spans="1:64" ht="12.95" customHeight="1">
      <c r="A674" s="45" t="s">
        <v>1975</v>
      </c>
      <c r="B674" s="44"/>
      <c r="C674" s="45">
        <v>43717.440999999999</v>
      </c>
      <c r="D674" s="45"/>
      <c r="E674">
        <f t="shared" si="365"/>
        <v>14543.998723916544</v>
      </c>
      <c r="F674">
        <f t="shared" si="366"/>
        <v>14544</v>
      </c>
      <c r="G674">
        <f t="shared" si="380"/>
        <v>-1.7319999969913624E-3</v>
      </c>
      <c r="I674" s="10">
        <f>$G674</f>
        <v>-1.7319999969913624E-3</v>
      </c>
      <c r="P674">
        <f t="shared" si="367"/>
        <v>2.9484521708190436E-3</v>
      </c>
      <c r="Q674" s="2">
        <f t="shared" si="378"/>
        <v>28698.940999999999</v>
      </c>
      <c r="S674" s="21">
        <f t="shared" si="381"/>
        <v>0.1</v>
      </c>
      <c r="Z674">
        <f t="shared" si="368"/>
        <v>14544</v>
      </c>
      <c r="AA674" s="68">
        <f t="shared" si="369"/>
        <v>1.3355541926082558E-2</v>
      </c>
      <c r="AB674" s="68">
        <f t="shared" si="351"/>
        <v>-1.2139089752254877E-2</v>
      </c>
      <c r="AC674" s="68">
        <f t="shared" si="352"/>
        <v>-1.5087541923073921E-2</v>
      </c>
      <c r="AD674" s="68"/>
      <c r="AE674" s="68">
        <f t="shared" si="353"/>
        <v>2.2763392128051311E-5</v>
      </c>
      <c r="AF674">
        <f t="shared" si="354"/>
        <v>-4.6804521678104061E-3</v>
      </c>
      <c r="AG674" s="92"/>
      <c r="AH674">
        <f t="shared" si="370"/>
        <v>1.0407089755263514E-2</v>
      </c>
      <c r="AI674">
        <f t="shared" si="371"/>
        <v>0.99977554293011295</v>
      </c>
      <c r="AJ674">
        <f t="shared" si="372"/>
        <v>0.46771034607325934</v>
      </c>
      <c r="AK674">
        <f t="shared" si="373"/>
        <v>-6.871934634673821E-4</v>
      </c>
      <c r="AL674">
        <f t="shared" si="374"/>
        <v>-1.8865005737233946</v>
      </c>
      <c r="AM674">
        <f t="shared" si="375"/>
        <v>-1.3786202191025032</v>
      </c>
      <c r="AN674" s="68">
        <f t="shared" si="379"/>
        <v>-1.8858133030658026</v>
      </c>
      <c r="AO674" s="68">
        <f t="shared" si="379"/>
        <v>-1.8858133030658026</v>
      </c>
      <c r="AP674" s="68">
        <f t="shared" si="379"/>
        <v>-1.8858133030658026</v>
      </c>
      <c r="AQ674" s="68">
        <f t="shared" si="379"/>
        <v>-1.8858133030658026</v>
      </c>
      <c r="AR674" s="68">
        <f t="shared" si="379"/>
        <v>-1.8858133030658104</v>
      </c>
      <c r="AS674" s="68">
        <f t="shared" si="379"/>
        <v>-1.8858133030313553</v>
      </c>
      <c r="AT674" s="68">
        <f t="shared" si="379"/>
        <v>-1.8858134568587808</v>
      </c>
      <c r="AU674" s="68">
        <f t="shared" si="377"/>
        <v>-1.8851259555018842</v>
      </c>
    </row>
    <row r="675" spans="1:64" ht="12.95" customHeight="1">
      <c r="A675" s="45" t="s">
        <v>1975</v>
      </c>
      <c r="B675" s="44"/>
      <c r="C675" s="45">
        <v>43725.582999999999</v>
      </c>
      <c r="D675" s="45"/>
      <c r="E675">
        <f t="shared" si="365"/>
        <v>14549.997494986288</v>
      </c>
      <c r="F675">
        <f t="shared" si="366"/>
        <v>14550</v>
      </c>
      <c r="G675">
        <f t="shared" si="380"/>
        <v>-3.4000000014202669E-3</v>
      </c>
      <c r="I675" s="10">
        <f>$G675</f>
        <v>-3.4000000014202669E-3</v>
      </c>
      <c r="P675">
        <f t="shared" si="367"/>
        <v>3.0149088385856837E-3</v>
      </c>
      <c r="Q675" s="2">
        <f t="shared" si="378"/>
        <v>28707.082999999999</v>
      </c>
      <c r="S675" s="21">
        <f t="shared" si="381"/>
        <v>0.1</v>
      </c>
      <c r="Z675">
        <f t="shared" si="368"/>
        <v>14550</v>
      </c>
      <c r="AA675" s="68">
        <f t="shared" si="369"/>
        <v>1.3346447851755447E-2</v>
      </c>
      <c r="AB675" s="68">
        <f t="shared" si="351"/>
        <v>-1.373153901459003E-2</v>
      </c>
      <c r="AC675" s="68">
        <f t="shared" si="352"/>
        <v>-1.6746447853175715E-2</v>
      </c>
      <c r="AD675" s="68"/>
      <c r="AE675" s="68">
        <f t="shared" si="353"/>
        <v>2.8044351569913353E-5</v>
      </c>
      <c r="AF675">
        <f t="shared" si="354"/>
        <v>-6.4149088400059506E-3</v>
      </c>
      <c r="AG675" s="92"/>
      <c r="AH675">
        <f t="shared" si="370"/>
        <v>1.0331539013169763E-2</v>
      </c>
      <c r="AI675">
        <f t="shared" si="371"/>
        <v>0.99977817673964997</v>
      </c>
      <c r="AJ675">
        <f t="shared" si="372"/>
        <v>0.46432137510581456</v>
      </c>
      <c r="AK675">
        <f t="shared" si="373"/>
        <v>-6.8804816228390227E-4</v>
      </c>
      <c r="AL675">
        <f t="shared" si="374"/>
        <v>-1.8826702558104298</v>
      </c>
      <c r="AM675">
        <f t="shared" si="375"/>
        <v>-1.3730797427003065</v>
      </c>
      <c r="AN675" s="68">
        <f t="shared" si="379"/>
        <v>-1.8819821312643745</v>
      </c>
      <c r="AO675" s="68">
        <f t="shared" si="379"/>
        <v>-1.8819821312643745</v>
      </c>
      <c r="AP675" s="68">
        <f t="shared" si="379"/>
        <v>-1.8819821312643745</v>
      </c>
      <c r="AQ675" s="68">
        <f t="shared" si="379"/>
        <v>-1.8819821312643745</v>
      </c>
      <c r="AR675" s="68">
        <f t="shared" si="379"/>
        <v>-1.8819821312643819</v>
      </c>
      <c r="AS675" s="68">
        <f t="shared" si="379"/>
        <v>-1.8819821312306917</v>
      </c>
      <c r="AT675" s="68">
        <f t="shared" si="379"/>
        <v>-1.8819822834344262</v>
      </c>
      <c r="AU675" s="68">
        <f t="shared" si="377"/>
        <v>-1.881293930622973</v>
      </c>
    </row>
    <row r="676" spans="1:64" ht="12.95" customHeight="1">
      <c r="A676" s="45" t="s">
        <v>1975</v>
      </c>
      <c r="B676" s="44"/>
      <c r="C676" s="45">
        <v>43736.438000000002</v>
      </c>
      <c r="D676" s="45"/>
      <c r="E676">
        <f t="shared" si="365"/>
        <v>14557.995119643876</v>
      </c>
      <c r="F676">
        <f t="shared" si="366"/>
        <v>14558</v>
      </c>
      <c r="G676">
        <f t="shared" si="380"/>
        <v>-6.6239999941899441E-3</v>
      </c>
      <c r="I676" s="10">
        <f>$G676</f>
        <v>-6.6239999941899441E-3</v>
      </c>
      <c r="P676">
        <f t="shared" si="367"/>
        <v>3.1035983625881669E-3</v>
      </c>
      <c r="Q676" s="2">
        <f t="shared" si="378"/>
        <v>28717.938000000002</v>
      </c>
      <c r="S676" s="21">
        <f t="shared" si="381"/>
        <v>0.1</v>
      </c>
      <c r="Z676">
        <f t="shared" si="368"/>
        <v>14558</v>
      </c>
      <c r="AA676" s="68">
        <f t="shared" si="369"/>
        <v>1.3334167041946546E-2</v>
      </c>
      <c r="AB676" s="68">
        <f t="shared" si="351"/>
        <v>-1.6854568673548322E-2</v>
      </c>
      <c r="AC676" s="68">
        <f t="shared" si="352"/>
        <v>-1.9958167036136489E-2</v>
      </c>
      <c r="AD676" s="68"/>
      <c r="AE676" s="68">
        <f t="shared" si="353"/>
        <v>3.983284314423252E-5</v>
      </c>
      <c r="AF676">
        <f t="shared" si="354"/>
        <v>-9.727598356778111E-3</v>
      </c>
      <c r="AG676" s="92"/>
      <c r="AH676">
        <f t="shared" si="370"/>
        <v>1.0230568679358379E-2</v>
      </c>
      <c r="AI676">
        <f t="shared" si="371"/>
        <v>0.99978169356312663</v>
      </c>
      <c r="AJ676">
        <f t="shared" si="372"/>
        <v>0.45979213109308886</v>
      </c>
      <c r="AK676">
        <f t="shared" si="373"/>
        <v>-6.891720627493663E-4</v>
      </c>
      <c r="AL676">
        <f t="shared" si="374"/>
        <v>-1.8775631338430174</v>
      </c>
      <c r="AM676">
        <f t="shared" si="375"/>
        <v>-1.3657375581979452</v>
      </c>
      <c r="AN676" s="68">
        <f t="shared" si="379"/>
        <v>-1.8768738864839307</v>
      </c>
      <c r="AO676" s="68">
        <f t="shared" si="379"/>
        <v>-1.8768738864839307</v>
      </c>
      <c r="AP676" s="68">
        <f t="shared" si="379"/>
        <v>-1.8768738864839307</v>
      </c>
      <c r="AQ676" s="68">
        <f t="shared" si="379"/>
        <v>-1.8768738864839307</v>
      </c>
      <c r="AR676" s="68">
        <f t="shared" si="379"/>
        <v>-1.8768738864839378</v>
      </c>
      <c r="AS676" s="68">
        <f t="shared" si="379"/>
        <v>-1.8768738864512577</v>
      </c>
      <c r="AT676" s="68">
        <f t="shared" si="379"/>
        <v>-1.8768740364761867</v>
      </c>
      <c r="AU676" s="68">
        <f t="shared" si="377"/>
        <v>-1.8761845641177579</v>
      </c>
    </row>
    <row r="677" spans="1:64" ht="12.95" customHeight="1">
      <c r="A677" s="45" t="s">
        <v>1976</v>
      </c>
      <c r="B677" s="44"/>
      <c r="C677" s="45">
        <v>43755.446000000004</v>
      </c>
      <c r="D677" s="45"/>
      <c r="E677">
        <f t="shared" si="365"/>
        <v>14571.999619827333</v>
      </c>
      <c r="F677">
        <f t="shared" si="366"/>
        <v>14572</v>
      </c>
      <c r="G677">
        <f t="shared" si="380"/>
        <v>-5.1599999278550968E-4</v>
      </c>
      <c r="I677" s="10">
        <f>$G677</f>
        <v>-5.1599999278550968E-4</v>
      </c>
      <c r="P677">
        <f t="shared" si="367"/>
        <v>3.2590267721217259E-3</v>
      </c>
      <c r="Q677" s="2">
        <f t="shared" si="378"/>
        <v>28736.946000000004</v>
      </c>
      <c r="S677" s="21">
        <f t="shared" si="381"/>
        <v>0.1</v>
      </c>
      <c r="Z677">
        <f t="shared" si="368"/>
        <v>14572</v>
      </c>
      <c r="AA677" s="68">
        <f t="shared" si="369"/>
        <v>1.3312255728821155E-2</v>
      </c>
      <c r="AB677" s="68">
        <f t="shared" si="351"/>
        <v>-1.0569228949484939E-2</v>
      </c>
      <c r="AC677" s="68">
        <f t="shared" si="352"/>
        <v>-1.3828255721606664E-2</v>
      </c>
      <c r="AD677" s="68"/>
      <c r="AE677" s="68">
        <f t="shared" si="353"/>
        <v>1.9122065630214748E-5</v>
      </c>
      <c r="AF677">
        <f t="shared" si="354"/>
        <v>-3.7750267649072355E-3</v>
      </c>
      <c r="AG677" s="92"/>
      <c r="AH677">
        <f t="shared" si="370"/>
        <v>1.0053228956699429E-2</v>
      </c>
      <c r="AI677">
        <f t="shared" si="371"/>
        <v>0.99978786170997502</v>
      </c>
      <c r="AJ677">
        <f t="shared" si="372"/>
        <v>0.4518370909174711</v>
      </c>
      <c r="AK677">
        <f t="shared" si="373"/>
        <v>-6.9109563618928362E-4</v>
      </c>
      <c r="AL677">
        <f t="shared" si="374"/>
        <v>-1.8686255838388353</v>
      </c>
      <c r="AM677">
        <f t="shared" si="375"/>
        <v>-1.3530110368878057</v>
      </c>
      <c r="AN677" s="68">
        <f t="shared" si="379"/>
        <v>-1.8679344148281483</v>
      </c>
      <c r="AO677" s="68">
        <f t="shared" si="379"/>
        <v>-1.8679344148281483</v>
      </c>
      <c r="AP677" s="68">
        <f t="shared" si="379"/>
        <v>-1.8679344148281483</v>
      </c>
      <c r="AQ677" s="68">
        <f t="shared" si="379"/>
        <v>-1.8679344148281483</v>
      </c>
      <c r="AR677" s="68">
        <f t="shared" si="379"/>
        <v>-1.8679344148281547</v>
      </c>
      <c r="AS677" s="68">
        <f t="shared" si="379"/>
        <v>-1.8679344147972154</v>
      </c>
      <c r="AT677" s="68">
        <f t="shared" si="379"/>
        <v>-1.8679345609716931</v>
      </c>
      <c r="AU677" s="68">
        <f t="shared" si="377"/>
        <v>-1.8672431727336318</v>
      </c>
    </row>
    <row r="678" spans="1:64" ht="12.95" customHeight="1">
      <c r="A678" s="14" t="s">
        <v>2094</v>
      </c>
      <c r="B678" s="50"/>
      <c r="C678" s="49">
        <v>43779.876300000004</v>
      </c>
      <c r="D678" s="49">
        <v>1E-4</v>
      </c>
      <c r="E678">
        <f t="shared" si="365"/>
        <v>14589.999101142141</v>
      </c>
      <c r="F678">
        <f t="shared" si="366"/>
        <v>14590</v>
      </c>
      <c r="G678">
        <f t="shared" si="380"/>
        <v>-1.2199999982840382E-3</v>
      </c>
      <c r="J678">
        <f>$G678</f>
        <v>-1.2199999982840382E-3</v>
      </c>
      <c r="P678">
        <f t="shared" si="367"/>
        <v>3.4592779859921319E-3</v>
      </c>
      <c r="Q678" s="2">
        <f t="shared" si="378"/>
        <v>28761.376300000004</v>
      </c>
      <c r="S678" s="91">
        <f>S$16</f>
        <v>1</v>
      </c>
      <c r="Z678">
        <f t="shared" si="368"/>
        <v>14590</v>
      </c>
      <c r="AA678" s="68">
        <f t="shared" si="369"/>
        <v>1.3283318603913064E-2</v>
      </c>
      <c r="AB678" s="68">
        <f t="shared" si="351"/>
        <v>-1.104404061620497E-2</v>
      </c>
      <c r="AC678" s="68">
        <f t="shared" si="352"/>
        <v>-1.4503318602197102E-2</v>
      </c>
      <c r="AD678" s="68"/>
      <c r="AE678" s="68">
        <f t="shared" si="353"/>
        <v>2.1034625047683652E-4</v>
      </c>
      <c r="AF678">
        <f t="shared" si="354"/>
        <v>-4.67927798427617E-3</v>
      </c>
      <c r="AG678" s="92"/>
      <c r="AH678">
        <f t="shared" si="370"/>
        <v>9.8240406179209323E-3</v>
      </c>
      <c r="AI678">
        <f t="shared" si="371"/>
        <v>0.99979581712738785</v>
      </c>
      <c r="AJ678">
        <f t="shared" si="372"/>
        <v>0.44155609199162565</v>
      </c>
      <c r="AK678">
        <f t="shared" si="373"/>
        <v>-6.9348769779024573E-4</v>
      </c>
      <c r="AL678">
        <f t="shared" si="374"/>
        <v>-1.8571342858076638</v>
      </c>
      <c r="AM678">
        <f t="shared" si="375"/>
        <v>-1.3368724619780545</v>
      </c>
      <c r="AN678" s="68">
        <f t="shared" si="379"/>
        <v>-1.8564407272406658</v>
      </c>
      <c r="AO678" s="68">
        <f t="shared" si="379"/>
        <v>-1.8564407272406658</v>
      </c>
      <c r="AP678" s="68">
        <f t="shared" si="379"/>
        <v>-1.8564407272406658</v>
      </c>
      <c r="AQ678" s="68">
        <f t="shared" si="379"/>
        <v>-1.8564407272406658</v>
      </c>
      <c r="AR678" s="68">
        <f t="shared" si="379"/>
        <v>-1.8564407272406716</v>
      </c>
      <c r="AS678" s="68">
        <f t="shared" si="379"/>
        <v>-1.8564407272119179</v>
      </c>
      <c r="AT678" s="68">
        <f t="shared" si="379"/>
        <v>-1.8564408683673337</v>
      </c>
      <c r="AU678" s="68">
        <f t="shared" si="377"/>
        <v>-1.8557470980968982</v>
      </c>
    </row>
    <row r="679" spans="1:64" ht="12.95" customHeight="1">
      <c r="A679" s="45" t="s">
        <v>1968</v>
      </c>
      <c r="B679" s="44"/>
      <c r="C679" s="45">
        <v>43786.663999999997</v>
      </c>
      <c r="D679" s="45"/>
      <c r="E679">
        <f t="shared" si="365"/>
        <v>14595.000066309183</v>
      </c>
      <c r="F679">
        <f t="shared" si="366"/>
        <v>14595</v>
      </c>
      <c r="G679">
        <f t="shared" si="380"/>
        <v>8.9999994088429958E-5</v>
      </c>
      <c r="I679" s="10">
        <f>$G679</f>
        <v>8.9999994088429958E-5</v>
      </c>
      <c r="P679">
        <f t="shared" si="367"/>
        <v>3.5149861166551555E-3</v>
      </c>
      <c r="Q679" s="2">
        <f t="shared" si="378"/>
        <v>28768.163999999997</v>
      </c>
      <c r="S679" s="21">
        <f>S$15</f>
        <v>0.1</v>
      </c>
      <c r="Z679">
        <f t="shared" si="368"/>
        <v>14595</v>
      </c>
      <c r="AA679" s="68">
        <f t="shared" si="369"/>
        <v>1.3275131366506593E-2</v>
      </c>
      <c r="AB679" s="68">
        <f t="shared" si="351"/>
        <v>-9.6701452557630078E-3</v>
      </c>
      <c r="AC679" s="68">
        <f t="shared" si="352"/>
        <v>-1.3185131372418163E-2</v>
      </c>
      <c r="AD679" s="68"/>
      <c r="AE679" s="68">
        <f t="shared" si="353"/>
        <v>1.7384768930792568E-5</v>
      </c>
      <c r="AF679">
        <f t="shared" si="354"/>
        <v>-3.4249861225667255E-3</v>
      </c>
      <c r="AG679" s="92"/>
      <c r="AH679">
        <f t="shared" si="370"/>
        <v>9.7601452498514377E-3</v>
      </c>
      <c r="AI679">
        <f t="shared" si="371"/>
        <v>0.99979803181800508</v>
      </c>
      <c r="AJ679">
        <f t="shared" si="372"/>
        <v>0.43868982391589334</v>
      </c>
      <c r="AK679">
        <f t="shared" si="373"/>
        <v>-6.9413592755037832E-4</v>
      </c>
      <c r="AL679">
        <f t="shared" si="374"/>
        <v>-1.8539422260931071</v>
      </c>
      <c r="AM679">
        <f t="shared" si="375"/>
        <v>-1.3324334306438881</v>
      </c>
      <c r="AN679" s="68">
        <f t="shared" si="379"/>
        <v>-1.8532480199989609</v>
      </c>
      <c r="AO679" s="68">
        <f t="shared" si="379"/>
        <v>-1.8532480199989609</v>
      </c>
      <c r="AP679" s="68">
        <f t="shared" si="379"/>
        <v>-1.8532480199989609</v>
      </c>
      <c r="AQ679" s="68">
        <f t="shared" si="379"/>
        <v>-1.8532480199989609</v>
      </c>
      <c r="AR679" s="68">
        <f t="shared" si="379"/>
        <v>-1.8532480199989667</v>
      </c>
      <c r="AS679" s="68">
        <f t="shared" si="379"/>
        <v>-1.8532480199708095</v>
      </c>
      <c r="AT679" s="68">
        <f t="shared" si="379"/>
        <v>-1.8532481597186907</v>
      </c>
      <c r="AU679" s="68">
        <f t="shared" si="377"/>
        <v>-1.8525537440311388</v>
      </c>
    </row>
    <row r="680" spans="1:64" ht="12.95" customHeight="1">
      <c r="A680" s="45" t="s">
        <v>1976</v>
      </c>
      <c r="B680" s="44"/>
      <c r="C680" s="45">
        <v>43789.379000000001</v>
      </c>
      <c r="D680" s="45"/>
      <c r="E680">
        <f t="shared" si="365"/>
        <v>14597.000393434506</v>
      </c>
      <c r="F680">
        <f t="shared" si="366"/>
        <v>14597</v>
      </c>
      <c r="G680">
        <f t="shared" si="380"/>
        <v>5.3399999887915328E-4</v>
      </c>
      <c r="I680" s="10">
        <f>$G680</f>
        <v>5.3399999887915328E-4</v>
      </c>
      <c r="P680">
        <f t="shared" si="367"/>
        <v>3.5372794481262626E-3</v>
      </c>
      <c r="Q680" s="2">
        <f t="shared" si="378"/>
        <v>28770.879000000001</v>
      </c>
      <c r="S680" s="21">
        <f>S$15</f>
        <v>0.1</v>
      </c>
      <c r="Z680">
        <f t="shared" si="368"/>
        <v>14597</v>
      </c>
      <c r="AA680" s="68">
        <f t="shared" si="369"/>
        <v>1.3271838617686804E-2</v>
      </c>
      <c r="AB680" s="68">
        <f t="shared" ref="AB680:AB743" si="382">G680-AH680</f>
        <v>-9.2005591706813879E-3</v>
      </c>
      <c r="AC680" s="68">
        <f t="shared" ref="AC680:AC743" si="383">+G680-P680-AH680</f>
        <v>-1.2737838618807651E-2</v>
      </c>
      <c r="AD680" s="68"/>
      <c r="AE680" s="68">
        <f t="shared" ref="AE680:AE743" si="384">+(G680-AA680)^2*S680</f>
        <v>1.6225253267878761E-5</v>
      </c>
      <c r="AF680">
        <f t="shared" ref="AF680:AF743" si="385">G680-P680</f>
        <v>-3.0032794492471093E-3</v>
      </c>
      <c r="AG680" s="92"/>
      <c r="AH680">
        <f t="shared" si="370"/>
        <v>9.7345591695605412E-3</v>
      </c>
      <c r="AI680">
        <f t="shared" si="371"/>
        <v>0.99979891827447909</v>
      </c>
      <c r="AJ680">
        <f t="shared" si="372"/>
        <v>0.43754205991100964</v>
      </c>
      <c r="AK680">
        <f t="shared" si="373"/>
        <v>-6.9439324025808314E-4</v>
      </c>
      <c r="AL680">
        <f t="shared" si="374"/>
        <v>-1.8526653982464865</v>
      </c>
      <c r="AM680">
        <f t="shared" si="375"/>
        <v>-1.3306630958297103</v>
      </c>
      <c r="AN680" s="68">
        <f t="shared" si="379"/>
        <v>-1.8519709351214797</v>
      </c>
      <c r="AO680" s="68">
        <f t="shared" si="379"/>
        <v>-1.8519709351214797</v>
      </c>
      <c r="AP680" s="68">
        <f t="shared" si="379"/>
        <v>-1.8519709351214797</v>
      </c>
      <c r="AQ680" s="68">
        <f t="shared" si="379"/>
        <v>-1.8519709351214797</v>
      </c>
      <c r="AR680" s="68">
        <f t="shared" si="379"/>
        <v>-1.8519709351214853</v>
      </c>
      <c r="AS680" s="68">
        <f t="shared" si="379"/>
        <v>-1.8519709350935651</v>
      </c>
      <c r="AT680" s="68">
        <f t="shared" si="379"/>
        <v>-1.8519710742768343</v>
      </c>
      <c r="AU680" s="68">
        <f t="shared" si="377"/>
        <v>-1.8512764024048349</v>
      </c>
    </row>
    <row r="681" spans="1:64" ht="12.95" customHeight="1">
      <c r="A681" s="45" t="s">
        <v>1976</v>
      </c>
      <c r="B681" s="44"/>
      <c r="C681" s="45">
        <v>43793.451000000001</v>
      </c>
      <c r="D681" s="45"/>
      <c r="E681">
        <f t="shared" si="365"/>
        <v>14600.000515738117</v>
      </c>
      <c r="F681">
        <f t="shared" si="366"/>
        <v>14600</v>
      </c>
      <c r="G681">
        <f t="shared" si="380"/>
        <v>7.0000000414438546E-4</v>
      </c>
      <c r="I681" s="10">
        <f>$G681</f>
        <v>7.0000000414438546E-4</v>
      </c>
      <c r="P681">
        <f t="shared" si="367"/>
        <v>3.5707302444820122E-3</v>
      </c>
      <c r="Q681" s="2">
        <f t="shared" si="378"/>
        <v>28774.951000000001</v>
      </c>
      <c r="S681" s="21">
        <f>S$15</f>
        <v>0.1</v>
      </c>
      <c r="Z681">
        <f t="shared" si="368"/>
        <v>14600</v>
      </c>
      <c r="AA681" s="68">
        <f t="shared" si="369"/>
        <v>1.3266880495549997E-2</v>
      </c>
      <c r="AB681" s="68">
        <f t="shared" si="382"/>
        <v>-8.9961502469235993E-3</v>
      </c>
      <c r="AC681" s="68">
        <f t="shared" si="383"/>
        <v>-1.2566880491405611E-2</v>
      </c>
      <c r="AD681" s="68"/>
      <c r="AE681" s="68">
        <f t="shared" si="384"/>
        <v>1.5792648528527095E-5</v>
      </c>
      <c r="AF681">
        <f t="shared" si="385"/>
        <v>-2.8707302403376267E-3</v>
      </c>
      <c r="AG681" s="92"/>
      <c r="AH681">
        <f t="shared" si="370"/>
        <v>9.6961502510679847E-3</v>
      </c>
      <c r="AI681">
        <f t="shared" si="371"/>
        <v>0.99980024857635375</v>
      </c>
      <c r="AJ681">
        <f t="shared" si="372"/>
        <v>0.43581907319176344</v>
      </c>
      <c r="AK681">
        <f t="shared" si="373"/>
        <v>-6.9477708742148676E-4</v>
      </c>
      <c r="AL681">
        <f t="shared" si="374"/>
        <v>-1.8507501522301997</v>
      </c>
      <c r="AM681">
        <f t="shared" si="375"/>
        <v>-1.3280132198295151</v>
      </c>
      <c r="AN681" s="68">
        <f t="shared" ref="AN681:AT690" si="386">$AU681+$AB$7*SIN(AO681)</f>
        <v>-1.8500553056816538</v>
      </c>
      <c r="AO681" s="68">
        <f t="shared" si="386"/>
        <v>-1.8500553056816538</v>
      </c>
      <c r="AP681" s="68">
        <f t="shared" si="386"/>
        <v>-1.8500553056816538</v>
      </c>
      <c r="AQ681" s="68">
        <f t="shared" si="386"/>
        <v>-1.8500553056816538</v>
      </c>
      <c r="AR681" s="68">
        <f t="shared" si="386"/>
        <v>-1.8500553056816593</v>
      </c>
      <c r="AS681" s="68">
        <f t="shared" si="386"/>
        <v>-1.8500553056540936</v>
      </c>
      <c r="AT681" s="68">
        <f t="shared" si="386"/>
        <v>-1.8500554439887427</v>
      </c>
      <c r="AU681" s="68">
        <f t="shared" si="377"/>
        <v>-1.8493603899653794</v>
      </c>
    </row>
    <row r="682" spans="1:64" ht="12.95" customHeight="1">
      <c r="A682" s="14" t="s">
        <v>2094</v>
      </c>
      <c r="B682" s="50"/>
      <c r="C682" s="49">
        <v>43809.736400000002</v>
      </c>
      <c r="D682" s="49">
        <v>1E-4</v>
      </c>
      <c r="E682">
        <f t="shared" si="365"/>
        <v>14611.99908935384</v>
      </c>
      <c r="F682">
        <f t="shared" si="366"/>
        <v>14612</v>
      </c>
      <c r="G682">
        <f t="shared" si="380"/>
        <v>-1.2360000037006103E-3</v>
      </c>
      <c r="J682">
        <f>$G682</f>
        <v>-1.2360000037006103E-3</v>
      </c>
      <c r="P682">
        <f t="shared" si="367"/>
        <v>3.7046630196948815E-3</v>
      </c>
      <c r="Q682" s="2">
        <f t="shared" si="378"/>
        <v>28791.236400000002</v>
      </c>
      <c r="S682" s="91">
        <f>S$16</f>
        <v>1</v>
      </c>
      <c r="Z682">
        <f t="shared" si="368"/>
        <v>14612</v>
      </c>
      <c r="AA682" s="68">
        <f t="shared" si="369"/>
        <v>1.3246822681292146E-2</v>
      </c>
      <c r="AB682" s="68">
        <f t="shared" si="382"/>
        <v>-1.0778159665297875E-2</v>
      </c>
      <c r="AC682" s="68">
        <f t="shared" si="383"/>
        <v>-1.4482822684992756E-2</v>
      </c>
      <c r="AD682" s="68"/>
      <c r="AE682" s="68">
        <f t="shared" si="384"/>
        <v>2.0975215292494078E-4</v>
      </c>
      <c r="AF682">
        <f t="shared" si="385"/>
        <v>-4.9406630233954918E-3</v>
      </c>
      <c r="AG682" s="92"/>
      <c r="AH682">
        <f t="shared" si="370"/>
        <v>9.5421596615972645E-3</v>
      </c>
      <c r="AI682">
        <f t="shared" si="371"/>
        <v>0.99980557709774598</v>
      </c>
      <c r="AJ682">
        <f t="shared" si="372"/>
        <v>0.42891115695744103</v>
      </c>
      <c r="AK682">
        <f t="shared" si="373"/>
        <v>-6.9628698647447845E-4</v>
      </c>
      <c r="AL682">
        <f t="shared" si="374"/>
        <v>-1.8430891171554871</v>
      </c>
      <c r="AM682">
        <f t="shared" si="375"/>
        <v>-1.3174806557608663</v>
      </c>
      <c r="AN682" s="68">
        <f t="shared" si="386"/>
        <v>-1.8423927624125123</v>
      </c>
      <c r="AO682" s="68">
        <f t="shared" si="386"/>
        <v>-1.8423927624125123</v>
      </c>
      <c r="AP682" s="68">
        <f t="shared" si="386"/>
        <v>-1.8423927624125123</v>
      </c>
      <c r="AQ682" s="68">
        <f t="shared" si="386"/>
        <v>-1.8423927624125123</v>
      </c>
      <c r="AR682" s="68">
        <f t="shared" si="386"/>
        <v>-1.8423927624125174</v>
      </c>
      <c r="AS682" s="68">
        <f t="shared" si="386"/>
        <v>-1.8423927623863512</v>
      </c>
      <c r="AT682" s="68">
        <f t="shared" si="386"/>
        <v>-1.8423928973063419</v>
      </c>
      <c r="AU682" s="68">
        <f t="shared" si="377"/>
        <v>-1.8416963402075568</v>
      </c>
    </row>
    <row r="683" spans="1:64" ht="12.95" customHeight="1">
      <c r="A683" s="45" t="s">
        <v>1977</v>
      </c>
      <c r="B683" s="44"/>
      <c r="C683" s="45">
        <v>43823.31</v>
      </c>
      <c r="D683" s="45"/>
      <c r="E683">
        <f t="shared" si="365"/>
        <v>14621.999693504202</v>
      </c>
      <c r="F683">
        <f t="shared" si="366"/>
        <v>14622</v>
      </c>
      <c r="G683">
        <f t="shared" si="380"/>
        <v>-4.1600000258767977E-4</v>
      </c>
      <c r="I683" s="10">
        <f>$G683</f>
        <v>-4.1600000258767977E-4</v>
      </c>
      <c r="P683">
        <f t="shared" si="367"/>
        <v>3.8164320532264595E-3</v>
      </c>
      <c r="Q683" s="2">
        <f t="shared" si="378"/>
        <v>28804.809999999998</v>
      </c>
      <c r="S683" s="21">
        <f>S$15</f>
        <v>0.1</v>
      </c>
      <c r="Z683">
        <f t="shared" si="368"/>
        <v>14622</v>
      </c>
      <c r="AA683" s="68">
        <f t="shared" si="369"/>
        <v>1.3229837231140955E-2</v>
      </c>
      <c r="AB683" s="68">
        <f t="shared" si="382"/>
        <v>-9.8294051805021751E-3</v>
      </c>
      <c r="AC683" s="68">
        <f t="shared" si="383"/>
        <v>-1.3645837233728635E-2</v>
      </c>
      <c r="AD683" s="68"/>
      <c r="AE683" s="68">
        <f t="shared" si="384"/>
        <v>1.8620887380941478E-5</v>
      </c>
      <c r="AF683">
        <f t="shared" si="385"/>
        <v>-4.2324320558141393E-3</v>
      </c>
      <c r="AG683" s="92"/>
      <c r="AH683">
        <f t="shared" si="370"/>
        <v>9.4134051779144953E-3</v>
      </c>
      <c r="AI683">
        <f t="shared" si="371"/>
        <v>0.99981002630574989</v>
      </c>
      <c r="AJ683">
        <f t="shared" si="372"/>
        <v>0.42313525666798502</v>
      </c>
      <c r="AK683">
        <f t="shared" si="373"/>
        <v>-6.9751403422981049E-4</v>
      </c>
      <c r="AL683">
        <f t="shared" si="374"/>
        <v>-1.8367048588205086</v>
      </c>
      <c r="AM683">
        <f t="shared" si="375"/>
        <v>-1.3087843150600889</v>
      </c>
      <c r="AN683" s="68">
        <f t="shared" si="386"/>
        <v>-1.8360072784624635</v>
      </c>
      <c r="AO683" s="68">
        <f t="shared" si="386"/>
        <v>-1.8360072784624635</v>
      </c>
      <c r="AP683" s="68">
        <f t="shared" si="386"/>
        <v>-1.8360072784624635</v>
      </c>
      <c r="AQ683" s="68">
        <f t="shared" si="386"/>
        <v>-1.8360072784624635</v>
      </c>
      <c r="AR683" s="68">
        <f t="shared" si="386"/>
        <v>-1.8360072784624681</v>
      </c>
      <c r="AS683" s="68">
        <f t="shared" si="386"/>
        <v>-1.8360072784374464</v>
      </c>
      <c r="AT683" s="68">
        <f t="shared" si="386"/>
        <v>-1.8360074104876507</v>
      </c>
      <c r="AU683" s="68">
        <f t="shared" si="377"/>
        <v>-1.8353096320760383</v>
      </c>
      <c r="AV683" s="68"/>
      <c r="AW683" s="68"/>
      <c r="AX683" s="68"/>
      <c r="AY683" s="68"/>
      <c r="AZ683" s="68"/>
      <c r="BA683" s="68"/>
      <c r="BB683" s="68"/>
      <c r="BC683" s="68"/>
      <c r="BD683" s="68"/>
      <c r="BE683" s="68"/>
      <c r="BF683" s="68"/>
      <c r="BG683" s="68"/>
      <c r="BH683" s="68"/>
      <c r="BI683" s="68"/>
      <c r="BJ683" s="68"/>
      <c r="BK683" s="68"/>
      <c r="BL683" s="68"/>
    </row>
    <row r="684" spans="1:64" ht="12.95" customHeight="1">
      <c r="A684" s="45" t="s">
        <v>1977</v>
      </c>
      <c r="B684" s="44"/>
      <c r="C684" s="45">
        <v>43831.451000000001</v>
      </c>
      <c r="D684" s="45"/>
      <c r="E684">
        <f t="shared" si="365"/>
        <v>14627.99772780521</v>
      </c>
      <c r="F684">
        <f t="shared" si="366"/>
        <v>14628</v>
      </c>
      <c r="G684">
        <f t="shared" si="380"/>
        <v>-3.0839999963063747E-3</v>
      </c>
      <c r="I684" s="10">
        <f>$G684</f>
        <v>-3.0839999963063747E-3</v>
      </c>
      <c r="P684">
        <f t="shared" si="367"/>
        <v>3.883562587899958E-3</v>
      </c>
      <c r="Q684" s="2">
        <f t="shared" si="378"/>
        <v>28812.951000000001</v>
      </c>
      <c r="S684" s="21">
        <f>S$15</f>
        <v>0.1</v>
      </c>
      <c r="Z684">
        <f t="shared" si="368"/>
        <v>14628</v>
      </c>
      <c r="AA684" s="68">
        <f t="shared" si="369"/>
        <v>1.3219530227003328E-2</v>
      </c>
      <c r="AB684" s="68">
        <f t="shared" si="382"/>
        <v>-1.2419967635409744E-2</v>
      </c>
      <c r="AC684" s="68">
        <f t="shared" si="383"/>
        <v>-1.6303530223309701E-2</v>
      </c>
      <c r="AD684" s="68"/>
      <c r="AE684" s="68">
        <f t="shared" si="384"/>
        <v>2.6580509774237288E-5</v>
      </c>
      <c r="AF684">
        <f t="shared" si="385"/>
        <v>-6.9675625842063327E-3</v>
      </c>
      <c r="AG684" s="92"/>
      <c r="AH684">
        <f t="shared" si="370"/>
        <v>9.3359676391033698E-3</v>
      </c>
      <c r="AI684">
        <f t="shared" si="371"/>
        <v>0.99981269957789853</v>
      </c>
      <c r="AJ684">
        <f t="shared" si="372"/>
        <v>0.41966139835058869</v>
      </c>
      <c r="AK684">
        <f t="shared" si="373"/>
        <v>-6.9823662488815259E-4</v>
      </c>
      <c r="AL684">
        <f t="shared" si="374"/>
        <v>-1.8328742765279287</v>
      </c>
      <c r="AM684">
        <f t="shared" si="375"/>
        <v>-1.3036012763315081</v>
      </c>
      <c r="AN684" s="68">
        <f t="shared" si="386"/>
        <v>-1.8321759744440402</v>
      </c>
      <c r="AO684" s="68">
        <f t="shared" si="386"/>
        <v>-1.8321759744440402</v>
      </c>
      <c r="AP684" s="68">
        <f t="shared" si="386"/>
        <v>-1.8321759744440402</v>
      </c>
      <c r="AQ684" s="68">
        <f t="shared" si="386"/>
        <v>-1.8321759744440402</v>
      </c>
      <c r="AR684" s="68">
        <f t="shared" si="386"/>
        <v>-1.8321759744440449</v>
      </c>
      <c r="AS684" s="68">
        <f t="shared" si="386"/>
        <v>-1.8321759744196997</v>
      </c>
      <c r="AT684" s="68">
        <f t="shared" si="386"/>
        <v>-1.8321761047376652</v>
      </c>
      <c r="AU684" s="68">
        <f t="shared" si="377"/>
        <v>-1.8314776071971268</v>
      </c>
    </row>
    <row r="685" spans="1:64" ht="12.95" customHeight="1">
      <c r="A685" s="45" t="s">
        <v>1977</v>
      </c>
      <c r="B685" s="44"/>
      <c r="C685" s="45">
        <v>43838.239000000001</v>
      </c>
      <c r="D685" s="45"/>
      <c r="E685">
        <f t="shared" si="365"/>
        <v>14632.998914002879</v>
      </c>
      <c r="F685">
        <f t="shared" si="366"/>
        <v>14633</v>
      </c>
      <c r="G685">
        <f t="shared" si="380"/>
        <v>-1.4740000042365864E-3</v>
      </c>
      <c r="I685" s="10">
        <f>$G685</f>
        <v>-1.4740000042365864E-3</v>
      </c>
      <c r="P685">
        <f t="shared" si="367"/>
        <v>3.9395442970081018E-3</v>
      </c>
      <c r="Q685" s="2">
        <f t="shared" si="378"/>
        <v>28819.739000000001</v>
      </c>
      <c r="S685" s="21">
        <f>S$15</f>
        <v>0.1</v>
      </c>
      <c r="Z685">
        <f t="shared" si="368"/>
        <v>14633</v>
      </c>
      <c r="AA685" s="68">
        <f t="shared" si="369"/>
        <v>1.3210875762396334E-2</v>
      </c>
      <c r="AB685" s="68">
        <f t="shared" si="382"/>
        <v>-1.0745331469624819E-2</v>
      </c>
      <c r="AC685" s="68">
        <f t="shared" si="383"/>
        <v>-1.468487576663292E-2</v>
      </c>
      <c r="AD685" s="68"/>
      <c r="AE685" s="68">
        <f t="shared" si="384"/>
        <v>2.1564557628144281E-5</v>
      </c>
      <c r="AF685">
        <f t="shared" si="385"/>
        <v>-5.4135443012446882E-3</v>
      </c>
      <c r="AG685" s="92"/>
      <c r="AH685">
        <f t="shared" si="370"/>
        <v>9.2713314653882321E-3</v>
      </c>
      <c r="AI685">
        <f t="shared" si="371"/>
        <v>0.9998149294167088</v>
      </c>
      <c r="AJ685">
        <f t="shared" si="372"/>
        <v>0.4167617961207834</v>
      </c>
      <c r="AK685">
        <f t="shared" si="373"/>
        <v>-6.9883096071569363E-4</v>
      </c>
      <c r="AL685">
        <f t="shared" si="374"/>
        <v>-1.8296821089625339</v>
      </c>
      <c r="AM685">
        <f t="shared" si="375"/>
        <v>-1.2993017877248756</v>
      </c>
      <c r="AN685" s="68">
        <f t="shared" si="386"/>
        <v>-1.8289832132664332</v>
      </c>
      <c r="AO685" s="68">
        <f t="shared" si="386"/>
        <v>-1.8289832132664332</v>
      </c>
      <c r="AP685" s="68">
        <f t="shared" si="386"/>
        <v>-1.8289832132664332</v>
      </c>
      <c r="AQ685" s="68">
        <f t="shared" si="386"/>
        <v>-1.8289832132664332</v>
      </c>
      <c r="AR685" s="68">
        <f t="shared" si="386"/>
        <v>-1.8289832132664376</v>
      </c>
      <c r="AS685" s="68">
        <f t="shared" si="386"/>
        <v>-1.8289832132426507</v>
      </c>
      <c r="AT685" s="68">
        <f t="shared" si="386"/>
        <v>-1.8289833421112351</v>
      </c>
      <c r="AU685" s="68">
        <f t="shared" si="377"/>
        <v>-1.8282842531313677</v>
      </c>
    </row>
    <row r="686" spans="1:64" ht="12.95" customHeight="1">
      <c r="A686" s="45" t="s">
        <v>1968</v>
      </c>
      <c r="B686" s="44"/>
      <c r="C686" s="45">
        <v>43843.67</v>
      </c>
      <c r="D686" s="45"/>
      <c r="E686">
        <f t="shared" si="365"/>
        <v>14637.000305022257</v>
      </c>
      <c r="F686">
        <f t="shared" si="366"/>
        <v>14637</v>
      </c>
      <c r="G686">
        <f t="shared" si="380"/>
        <v>4.1399999463465065E-4</v>
      </c>
      <c r="I686" s="10">
        <f>$G686</f>
        <v>4.1399999463465065E-4</v>
      </c>
      <c r="P686">
        <f t="shared" si="367"/>
        <v>3.9843555822525467E-3</v>
      </c>
      <c r="Q686" s="2">
        <f t="shared" si="378"/>
        <v>28825.17</v>
      </c>
      <c r="S686" s="21">
        <f>S$15</f>
        <v>0.1</v>
      </c>
      <c r="Z686">
        <f t="shared" si="368"/>
        <v>14637</v>
      </c>
      <c r="AA686" s="68">
        <f t="shared" si="369"/>
        <v>1.3203909926277149E-2</v>
      </c>
      <c r="AB686" s="68">
        <f t="shared" si="382"/>
        <v>-8.8055543493899512E-3</v>
      </c>
      <c r="AC686" s="68">
        <f t="shared" si="383"/>
        <v>-1.2789909931642498E-2</v>
      </c>
      <c r="AD686" s="68"/>
      <c r="AE686" s="68">
        <f t="shared" si="384"/>
        <v>1.6358179605952742E-5</v>
      </c>
      <c r="AF686">
        <f t="shared" si="385"/>
        <v>-3.5703555876178961E-3</v>
      </c>
      <c r="AG686" s="92"/>
      <c r="AH686">
        <f t="shared" si="370"/>
        <v>9.2195543440246018E-3</v>
      </c>
      <c r="AI686">
        <f t="shared" si="371"/>
        <v>0.99981671465383593</v>
      </c>
      <c r="AJ686">
        <f t="shared" si="372"/>
        <v>0.41443904590832981</v>
      </c>
      <c r="AK686">
        <f t="shared" si="373"/>
        <v>-6.9930130440038678E-4</v>
      </c>
      <c r="AL686">
        <f t="shared" si="374"/>
        <v>-1.8271283646545642</v>
      </c>
      <c r="AM686">
        <f t="shared" si="375"/>
        <v>-1.2958750023000225</v>
      </c>
      <c r="AN686" s="68">
        <f t="shared" si="386"/>
        <v>-1.826428999195572</v>
      </c>
      <c r="AO686" s="68">
        <f t="shared" si="386"/>
        <v>-1.826428999195572</v>
      </c>
      <c r="AP686" s="68">
        <f t="shared" si="386"/>
        <v>-1.826428999195572</v>
      </c>
      <c r="AQ686" s="68">
        <f t="shared" si="386"/>
        <v>-1.826428999195572</v>
      </c>
      <c r="AR686" s="68">
        <f t="shared" si="386"/>
        <v>-1.8264289991955762</v>
      </c>
      <c r="AS686" s="68">
        <f t="shared" si="386"/>
        <v>-1.8264289991722322</v>
      </c>
      <c r="AT686" s="68">
        <f t="shared" si="386"/>
        <v>-1.8264291268775259</v>
      </c>
      <c r="AU686" s="68">
        <f t="shared" si="377"/>
        <v>-1.8257295698787601</v>
      </c>
    </row>
    <row r="687" spans="1:64" ht="12.95" customHeight="1">
      <c r="A687" s="14" t="s">
        <v>2094</v>
      </c>
      <c r="B687" s="50"/>
      <c r="C687" s="49">
        <v>43847.740299999998</v>
      </c>
      <c r="D687" s="49">
        <v>1E-4</v>
      </c>
      <c r="E687">
        <f t="shared" si="365"/>
        <v>14639.999174819011</v>
      </c>
      <c r="F687">
        <f t="shared" si="366"/>
        <v>14640</v>
      </c>
      <c r="G687">
        <f t="shared" si="380"/>
        <v>-1.1200000080862083E-3</v>
      </c>
      <c r="J687">
        <f>$G687</f>
        <v>-1.1200000080862083E-3</v>
      </c>
      <c r="P687">
        <f t="shared" si="367"/>
        <v>4.0179791649946894E-3</v>
      </c>
      <c r="Q687" s="2">
        <f t="shared" si="378"/>
        <v>28829.240299999998</v>
      </c>
      <c r="S687" s="91">
        <f>S$16</f>
        <v>1</v>
      </c>
      <c r="Z687">
        <f t="shared" si="368"/>
        <v>14640</v>
      </c>
      <c r="AA687" s="68">
        <f t="shared" si="369"/>
        <v>1.3198661116326652E-2</v>
      </c>
      <c r="AB687" s="68">
        <f t="shared" si="382"/>
        <v>-1.0300681959418171E-2</v>
      </c>
      <c r="AC687" s="68">
        <f t="shared" si="383"/>
        <v>-1.431866112441286E-2</v>
      </c>
      <c r="AD687" s="68"/>
      <c r="AE687" s="68">
        <f t="shared" si="384"/>
        <v>2.0502405639577216E-4</v>
      </c>
      <c r="AF687">
        <f t="shared" si="385"/>
        <v>-5.1379791730808977E-3</v>
      </c>
      <c r="AG687" s="92"/>
      <c r="AH687">
        <f t="shared" si="370"/>
        <v>9.1806819513319624E-3</v>
      </c>
      <c r="AI687">
        <f t="shared" si="371"/>
        <v>0.99981805437093219</v>
      </c>
      <c r="AJ687">
        <f t="shared" si="372"/>
        <v>0.41269520324899095</v>
      </c>
      <c r="AK687">
        <f t="shared" si="373"/>
        <v>-6.9965107054707862E-4</v>
      </c>
      <c r="AL687">
        <f t="shared" si="374"/>
        <v>-1.8252130504370592</v>
      </c>
      <c r="AM687">
        <f t="shared" si="375"/>
        <v>-1.2933123387412055</v>
      </c>
      <c r="AN687" s="68">
        <f t="shared" si="386"/>
        <v>-1.8245133356486136</v>
      </c>
      <c r="AO687" s="68">
        <f t="shared" si="386"/>
        <v>-1.8245133356486136</v>
      </c>
      <c r="AP687" s="68">
        <f t="shared" si="386"/>
        <v>-1.8245133356486136</v>
      </c>
      <c r="AQ687" s="68">
        <f t="shared" si="386"/>
        <v>-1.8245133356486136</v>
      </c>
      <c r="AR687" s="68">
        <f t="shared" si="386"/>
        <v>-1.8245133356486178</v>
      </c>
      <c r="AS687" s="68">
        <f t="shared" si="386"/>
        <v>-1.8245133356256036</v>
      </c>
      <c r="AT687" s="68">
        <f t="shared" si="386"/>
        <v>-1.8245134624562409</v>
      </c>
      <c r="AU687" s="68">
        <f t="shared" si="377"/>
        <v>-1.8238135574393044</v>
      </c>
    </row>
    <row r="688" spans="1:64" ht="12.95" customHeight="1">
      <c r="A688" s="45" t="s">
        <v>1968</v>
      </c>
      <c r="B688" s="44"/>
      <c r="C688" s="45">
        <v>43858.599000000002</v>
      </c>
      <c r="D688" s="45"/>
      <c r="E688">
        <f t="shared" si="365"/>
        <v>14647.999525520934</v>
      </c>
      <c r="F688">
        <f t="shared" si="366"/>
        <v>14648</v>
      </c>
      <c r="G688">
        <f t="shared" si="380"/>
        <v>-6.4399999973829836E-4</v>
      </c>
      <c r="I688" s="10">
        <f t="shared" ref="I688:I698" si="387">$G688</f>
        <v>-6.4399999973829836E-4</v>
      </c>
      <c r="P688">
        <f t="shared" si="367"/>
        <v>4.1077054073154207E-3</v>
      </c>
      <c r="Q688" s="2">
        <f t="shared" si="378"/>
        <v>28840.099000000002</v>
      </c>
      <c r="S688" s="21">
        <f t="shared" ref="S688:S698" si="388">S$15</f>
        <v>0.1</v>
      </c>
      <c r="Z688">
        <f t="shared" si="368"/>
        <v>14648</v>
      </c>
      <c r="AA688" s="68">
        <f t="shared" si="369"/>
        <v>1.3184563065843055E-2</v>
      </c>
      <c r="AB688" s="68">
        <f t="shared" si="382"/>
        <v>-9.7208576582659325E-3</v>
      </c>
      <c r="AC688" s="68">
        <f t="shared" si="383"/>
        <v>-1.3828563065581353E-2</v>
      </c>
      <c r="AD688" s="68"/>
      <c r="AE688" s="68">
        <f t="shared" si="384"/>
        <v>1.9122915645876077E-5</v>
      </c>
      <c r="AF688">
        <f t="shared" si="385"/>
        <v>-4.751705407053719E-3</v>
      </c>
      <c r="AG688" s="92"/>
      <c r="AH688">
        <f t="shared" si="370"/>
        <v>9.0768576585276341E-3</v>
      </c>
      <c r="AI688">
        <f t="shared" si="371"/>
        <v>0.99982163021719883</v>
      </c>
      <c r="AJ688">
        <f t="shared" si="372"/>
        <v>0.40803754913160256</v>
      </c>
      <c r="AK688">
        <f t="shared" si="373"/>
        <v>-7.0057123337890896E-4</v>
      </c>
      <c r="AL688">
        <f t="shared" si="374"/>
        <v>-1.8201055207496117</v>
      </c>
      <c r="AM688">
        <f t="shared" si="375"/>
        <v>-1.2865094556313921</v>
      </c>
      <c r="AN688" s="68">
        <f t="shared" si="386"/>
        <v>-1.8194048869674029</v>
      </c>
      <c r="AO688" s="68">
        <f t="shared" si="386"/>
        <v>-1.8194048869674029</v>
      </c>
      <c r="AP688" s="68">
        <f t="shared" si="386"/>
        <v>-1.8194048869674029</v>
      </c>
      <c r="AQ688" s="68">
        <f t="shared" si="386"/>
        <v>-1.8194048869674029</v>
      </c>
      <c r="AR688" s="68">
        <f t="shared" si="386"/>
        <v>-1.8194048869674069</v>
      </c>
      <c r="AS688" s="68">
        <f t="shared" si="386"/>
        <v>-1.8194048869452628</v>
      </c>
      <c r="AT688" s="68">
        <f t="shared" si="386"/>
        <v>-1.8194050114344169</v>
      </c>
      <c r="AU688" s="68">
        <f t="shared" si="377"/>
        <v>-1.8187041909340895</v>
      </c>
    </row>
    <row r="689" spans="1:47" ht="12.95" customHeight="1">
      <c r="A689" s="45" t="s">
        <v>1968</v>
      </c>
      <c r="B689" s="44"/>
      <c r="C689" s="45">
        <v>43862.675999999999</v>
      </c>
      <c r="D689" s="45"/>
      <c r="E689">
        <f t="shared" si="365"/>
        <v>14651.003331668235</v>
      </c>
      <c r="F689">
        <f t="shared" si="366"/>
        <v>14651</v>
      </c>
      <c r="G689">
        <f t="shared" si="380"/>
        <v>4.5219999956316315E-3</v>
      </c>
      <c r="I689" s="10">
        <f t="shared" si="387"/>
        <v>4.5219999956316315E-3</v>
      </c>
      <c r="P689">
        <f t="shared" si="367"/>
        <v>4.1413765063138264E-3</v>
      </c>
      <c r="Q689" s="2">
        <f t="shared" si="378"/>
        <v>28844.175999999999</v>
      </c>
      <c r="S689" s="21">
        <f t="shared" si="388"/>
        <v>0.1</v>
      </c>
      <c r="Z689">
        <f t="shared" si="368"/>
        <v>14651</v>
      </c>
      <c r="AA689" s="68">
        <f t="shared" si="369"/>
        <v>1.3179238744944602E-2</v>
      </c>
      <c r="AB689" s="68">
        <f t="shared" si="382"/>
        <v>-4.5158622429991441E-3</v>
      </c>
      <c r="AC689" s="68">
        <f t="shared" si="383"/>
        <v>-8.6572387493129704E-3</v>
      </c>
      <c r="AD689" s="68"/>
      <c r="AE689" s="68">
        <f t="shared" si="384"/>
        <v>7.4947782762606009E-6</v>
      </c>
      <c r="AF689">
        <f t="shared" si="385"/>
        <v>3.806234893178051E-4</v>
      </c>
      <c r="AG689" s="92"/>
      <c r="AH689">
        <f t="shared" si="370"/>
        <v>9.0378622386307755E-3</v>
      </c>
      <c r="AI689">
        <f t="shared" si="371"/>
        <v>0.99982297237079409</v>
      </c>
      <c r="AJ689">
        <f t="shared" si="372"/>
        <v>0.40628816943470658</v>
      </c>
      <c r="AK689">
        <f t="shared" si="373"/>
        <v>-7.0091158568846097E-4</v>
      </c>
      <c r="AL689">
        <f t="shared" si="374"/>
        <v>-1.818190187694251</v>
      </c>
      <c r="AM689">
        <f t="shared" si="375"/>
        <v>-1.2839698770367769</v>
      </c>
      <c r="AN689" s="68">
        <f t="shared" si="386"/>
        <v>-1.817489213999822</v>
      </c>
      <c r="AO689" s="68">
        <f t="shared" si="386"/>
        <v>-1.817489213999822</v>
      </c>
      <c r="AP689" s="68">
        <f t="shared" si="386"/>
        <v>-1.817489213999822</v>
      </c>
      <c r="AQ689" s="68">
        <f t="shared" si="386"/>
        <v>-1.817489213999822</v>
      </c>
      <c r="AR689" s="68">
        <f t="shared" si="386"/>
        <v>-1.8174892139998258</v>
      </c>
      <c r="AS689" s="68">
        <f t="shared" si="386"/>
        <v>-1.8174892139780046</v>
      </c>
      <c r="AT689" s="68">
        <f t="shared" si="386"/>
        <v>-1.8174893375857395</v>
      </c>
      <c r="AU689" s="68">
        <f t="shared" si="377"/>
        <v>-1.8167881784946338</v>
      </c>
    </row>
    <row r="690" spans="1:47" ht="12.95" customHeight="1">
      <c r="A690" s="45" t="s">
        <v>1968</v>
      </c>
      <c r="B690" s="44"/>
      <c r="C690" s="45">
        <v>43866.745000000003</v>
      </c>
      <c r="D690" s="45"/>
      <c r="E690">
        <f t="shared" si="365"/>
        <v>14654.001243665633</v>
      </c>
      <c r="F690">
        <f t="shared" si="366"/>
        <v>14654</v>
      </c>
      <c r="G690">
        <f t="shared" si="380"/>
        <v>1.6879999966477044E-3</v>
      </c>
      <c r="I690" s="10">
        <f t="shared" si="387"/>
        <v>1.6879999966477044E-3</v>
      </c>
      <c r="P690">
        <f t="shared" si="367"/>
        <v>4.1750605642911776E-3</v>
      </c>
      <c r="Q690" s="2">
        <f t="shared" si="378"/>
        <v>28848.245000000003</v>
      </c>
      <c r="S690" s="21">
        <f t="shared" si="388"/>
        <v>0.1</v>
      </c>
      <c r="Z690">
        <f t="shared" si="368"/>
        <v>14654</v>
      </c>
      <c r="AA690" s="68">
        <f t="shared" si="369"/>
        <v>1.3173894163435394E-2</v>
      </c>
      <c r="AB690" s="68">
        <f t="shared" si="382"/>
        <v>-7.310833602496512E-3</v>
      </c>
      <c r="AC690" s="68">
        <f t="shared" si="383"/>
        <v>-1.148589416678769E-2</v>
      </c>
      <c r="AD690" s="68"/>
      <c r="AE690" s="68">
        <f t="shared" si="384"/>
        <v>1.3192576481064748E-5</v>
      </c>
      <c r="AF690">
        <f t="shared" si="385"/>
        <v>-2.4870605676434732E-3</v>
      </c>
      <c r="AG690" s="92"/>
      <c r="AH690">
        <f t="shared" si="370"/>
        <v>8.9988335991442164E-3</v>
      </c>
      <c r="AI690">
        <f t="shared" si="371"/>
        <v>0.99982431517742199</v>
      </c>
      <c r="AJ690">
        <f t="shared" si="372"/>
        <v>0.40453729456597526</v>
      </c>
      <c r="AK690">
        <f t="shared" si="373"/>
        <v>-7.0124936760778409E-4</v>
      </c>
      <c r="AL690">
        <f t="shared" si="374"/>
        <v>-1.8162748494953784</v>
      </c>
      <c r="AM690">
        <f t="shared" si="375"/>
        <v>-1.2814365293870009</v>
      </c>
      <c r="AN690" s="68">
        <f t="shared" si="386"/>
        <v>-1.8155735384600307</v>
      </c>
      <c r="AO690" s="68">
        <f t="shared" si="386"/>
        <v>-1.8155735384600307</v>
      </c>
      <c r="AP690" s="68">
        <f t="shared" si="386"/>
        <v>-1.8155735384600307</v>
      </c>
      <c r="AQ690" s="68">
        <f t="shared" si="386"/>
        <v>-1.8155735384600307</v>
      </c>
      <c r="AR690" s="68">
        <f t="shared" si="386"/>
        <v>-1.8155735384600344</v>
      </c>
      <c r="AS690" s="68">
        <f t="shared" si="386"/>
        <v>-1.8155735384385339</v>
      </c>
      <c r="AT690" s="68">
        <f t="shared" si="386"/>
        <v>-1.8155736611630353</v>
      </c>
      <c r="AU690" s="68">
        <f t="shared" si="377"/>
        <v>-1.8148721660551783</v>
      </c>
    </row>
    <row r="691" spans="1:47" ht="12.95" customHeight="1">
      <c r="A691" s="45" t="s">
        <v>1978</v>
      </c>
      <c r="B691" s="44"/>
      <c r="C691" s="45">
        <v>43888.461000000003</v>
      </c>
      <c r="D691" s="45"/>
      <c r="E691">
        <f t="shared" si="365"/>
        <v>14670.000913593238</v>
      </c>
      <c r="F691">
        <f t="shared" si="366"/>
        <v>14670</v>
      </c>
      <c r="G691">
        <f t="shared" si="380"/>
        <v>1.2400000050547533E-3</v>
      </c>
      <c r="I691" s="10">
        <f t="shared" si="387"/>
        <v>1.2400000050547533E-3</v>
      </c>
      <c r="P691">
        <f t="shared" si="367"/>
        <v>4.3549277362599503E-3</v>
      </c>
      <c r="Q691" s="2">
        <f t="shared" si="378"/>
        <v>28869.961000000003</v>
      </c>
      <c r="S691" s="21">
        <f t="shared" si="388"/>
        <v>0.1</v>
      </c>
      <c r="Z691">
        <f t="shared" si="368"/>
        <v>14670</v>
      </c>
      <c r="AA691" s="68">
        <f t="shared" si="369"/>
        <v>1.3145053461431378E-2</v>
      </c>
      <c r="AB691" s="68">
        <f t="shared" si="382"/>
        <v>-7.5501257201166742E-3</v>
      </c>
      <c r="AC691" s="68">
        <f t="shared" si="383"/>
        <v>-1.1905053456376625E-2</v>
      </c>
      <c r="AD691" s="68"/>
      <c r="AE691" s="68">
        <f t="shared" si="384"/>
        <v>1.4173029779918502E-5</v>
      </c>
      <c r="AF691">
        <f t="shared" si="385"/>
        <v>-3.1149277312051971E-3</v>
      </c>
      <c r="AG691" s="92"/>
      <c r="AH691">
        <f t="shared" si="370"/>
        <v>8.7901257251714274E-3</v>
      </c>
      <c r="AI691">
        <f t="shared" si="371"/>
        <v>0.9998314876385761</v>
      </c>
      <c r="AJ691">
        <f t="shared" si="372"/>
        <v>0.39517430830551042</v>
      </c>
      <c r="AK691">
        <f t="shared" si="373"/>
        <v>-7.0300740856830393E-4</v>
      </c>
      <c r="AL691">
        <f t="shared" si="374"/>
        <v>-1.8060596254641734</v>
      </c>
      <c r="AM691">
        <f t="shared" si="375"/>
        <v>-1.268029445839665</v>
      </c>
      <c r="AN691" s="68">
        <f t="shared" ref="AN691:AT700" si="389">$AU691+$AB$7*SIN(AO691)</f>
        <v>-1.8053565587549891</v>
      </c>
      <c r="AO691" s="68">
        <f t="shared" si="389"/>
        <v>-1.8053565587549891</v>
      </c>
      <c r="AP691" s="68">
        <f t="shared" si="389"/>
        <v>-1.8053565587549891</v>
      </c>
      <c r="AQ691" s="68">
        <f t="shared" si="389"/>
        <v>-1.8053565587549891</v>
      </c>
      <c r="AR691" s="68">
        <f t="shared" si="389"/>
        <v>-1.8053565587549925</v>
      </c>
      <c r="AS691" s="68">
        <f t="shared" si="389"/>
        <v>-1.805356558735169</v>
      </c>
      <c r="AT691" s="68">
        <f t="shared" si="389"/>
        <v>-1.8053566767189886</v>
      </c>
      <c r="AU691" s="68">
        <f t="shared" si="377"/>
        <v>-1.8046534330447483</v>
      </c>
    </row>
    <row r="692" spans="1:47" ht="12.95" customHeight="1">
      <c r="A692" s="45" t="s">
        <v>1978</v>
      </c>
      <c r="B692" s="44"/>
      <c r="C692" s="45">
        <v>43899.315000000002</v>
      </c>
      <c r="D692" s="45"/>
      <c r="E692">
        <f t="shared" si="365"/>
        <v>14677.997801482084</v>
      </c>
      <c r="F692">
        <f t="shared" si="366"/>
        <v>14678</v>
      </c>
      <c r="G692">
        <f t="shared" si="380"/>
        <v>-2.9839999988325872E-3</v>
      </c>
      <c r="I692" s="10">
        <f t="shared" si="387"/>
        <v>-2.9839999988325872E-3</v>
      </c>
      <c r="P692">
        <f t="shared" si="367"/>
        <v>4.4449995513534124E-3</v>
      </c>
      <c r="Q692" s="2">
        <f t="shared" si="378"/>
        <v>28880.815000000002</v>
      </c>
      <c r="S692" s="21">
        <f t="shared" si="388"/>
        <v>0.1</v>
      </c>
      <c r="Z692">
        <f t="shared" si="368"/>
        <v>14678</v>
      </c>
      <c r="AA692" s="68">
        <f t="shared" si="369"/>
        <v>1.3130425323240562E-2</v>
      </c>
      <c r="AB692" s="68">
        <f t="shared" si="382"/>
        <v>-1.1669425770719737E-2</v>
      </c>
      <c r="AC692" s="68">
        <f t="shared" si="383"/>
        <v>-1.6114425322073148E-2</v>
      </c>
      <c r="AD692" s="68"/>
      <c r="AE692" s="68">
        <f t="shared" si="384"/>
        <v>2.5967470346067226E-5</v>
      </c>
      <c r="AF692">
        <f t="shared" si="385"/>
        <v>-7.4289995501859996E-3</v>
      </c>
      <c r="AG692" s="92"/>
      <c r="AH692">
        <f t="shared" si="370"/>
        <v>8.6854257718871498E-3</v>
      </c>
      <c r="AI692">
        <f t="shared" si="371"/>
        <v>0.9998350805488132</v>
      </c>
      <c r="AJ692">
        <f t="shared" si="372"/>
        <v>0.39047723965304076</v>
      </c>
      <c r="AK692">
        <f t="shared" si="373"/>
        <v>-7.0385893975626285E-4</v>
      </c>
      <c r="AL692">
        <f t="shared" si="374"/>
        <v>-1.8009519584419813</v>
      </c>
      <c r="AM692">
        <f t="shared" si="375"/>
        <v>-1.2613907905729516</v>
      </c>
      <c r="AN692" s="68">
        <f t="shared" si="389"/>
        <v>-1.8002480413945123</v>
      </c>
      <c r="AO692" s="68">
        <f t="shared" si="389"/>
        <v>-1.8002480413945123</v>
      </c>
      <c r="AP692" s="68">
        <f t="shared" si="389"/>
        <v>-1.8002480413945123</v>
      </c>
      <c r="AQ692" s="68">
        <f t="shared" si="389"/>
        <v>-1.8002480413945123</v>
      </c>
      <c r="AR692" s="68">
        <f t="shared" si="389"/>
        <v>-1.8002480413945154</v>
      </c>
      <c r="AS692" s="68">
        <f t="shared" si="389"/>
        <v>-1.8002480413755089</v>
      </c>
      <c r="AT692" s="68">
        <f t="shared" si="389"/>
        <v>-1.8002481569703925</v>
      </c>
      <c r="AU692" s="68">
        <f t="shared" si="377"/>
        <v>-1.7995440665395332</v>
      </c>
    </row>
    <row r="693" spans="1:47" ht="12.95" customHeight="1">
      <c r="A693" s="45" t="s">
        <v>1979</v>
      </c>
      <c r="B693" s="44"/>
      <c r="C693" s="45">
        <v>43899.319000000003</v>
      </c>
      <c r="D693" s="45"/>
      <c r="E693">
        <f t="shared" si="365"/>
        <v>14678.00074855704</v>
      </c>
      <c r="F693">
        <f t="shared" si="366"/>
        <v>14678</v>
      </c>
      <c r="G693">
        <f t="shared" si="380"/>
        <v>1.0160000019823201E-3</v>
      </c>
      <c r="I693" s="10">
        <f t="shared" si="387"/>
        <v>1.0160000019823201E-3</v>
      </c>
      <c r="P693">
        <f t="shared" si="367"/>
        <v>4.4449995513534124E-3</v>
      </c>
      <c r="Q693" s="2">
        <f t="shared" si="378"/>
        <v>28880.819000000003</v>
      </c>
      <c r="S693" s="21">
        <f t="shared" si="388"/>
        <v>0.1</v>
      </c>
      <c r="Z693">
        <f t="shared" si="368"/>
        <v>14678</v>
      </c>
      <c r="AA693" s="68">
        <f t="shared" si="369"/>
        <v>1.3130425323240562E-2</v>
      </c>
      <c r="AB693" s="68">
        <f t="shared" si="382"/>
        <v>-7.6694257699048297E-3</v>
      </c>
      <c r="AC693" s="68">
        <f t="shared" si="383"/>
        <v>-1.2114425321258242E-2</v>
      </c>
      <c r="AD693" s="68"/>
      <c r="AE693" s="68">
        <f t="shared" si="384"/>
        <v>1.4675930086434288E-5</v>
      </c>
      <c r="AF693">
        <f t="shared" si="385"/>
        <v>-3.4289995493710923E-3</v>
      </c>
      <c r="AG693" s="92"/>
      <c r="AH693">
        <f t="shared" si="370"/>
        <v>8.6854257718871498E-3</v>
      </c>
      <c r="AI693">
        <f t="shared" si="371"/>
        <v>0.9998350805488132</v>
      </c>
      <c r="AJ693">
        <f t="shared" si="372"/>
        <v>0.39047723965304076</v>
      </c>
      <c r="AK693">
        <f t="shared" si="373"/>
        <v>-7.0385893975626285E-4</v>
      </c>
      <c r="AL693">
        <f t="shared" si="374"/>
        <v>-1.8009519584419813</v>
      </c>
      <c r="AM693">
        <f t="shared" si="375"/>
        <v>-1.2613907905729516</v>
      </c>
      <c r="AN693" s="68">
        <f t="shared" si="389"/>
        <v>-1.8002480413945123</v>
      </c>
      <c r="AO693" s="68">
        <f t="shared" si="389"/>
        <v>-1.8002480413945123</v>
      </c>
      <c r="AP693" s="68">
        <f t="shared" si="389"/>
        <v>-1.8002480413945123</v>
      </c>
      <c r="AQ693" s="68">
        <f t="shared" si="389"/>
        <v>-1.8002480413945123</v>
      </c>
      <c r="AR693" s="68">
        <f t="shared" si="389"/>
        <v>-1.8002480413945154</v>
      </c>
      <c r="AS693" s="68">
        <f t="shared" si="389"/>
        <v>-1.8002480413755089</v>
      </c>
      <c r="AT693" s="68">
        <f t="shared" si="389"/>
        <v>-1.8002481569703925</v>
      </c>
      <c r="AU693" s="68">
        <f t="shared" si="377"/>
        <v>-1.7995440665395332</v>
      </c>
    </row>
    <row r="694" spans="1:47" ht="12.95" customHeight="1">
      <c r="A694" s="45" t="s">
        <v>1979</v>
      </c>
      <c r="B694" s="44"/>
      <c r="C694" s="45">
        <v>43899.324000000001</v>
      </c>
      <c r="D694" s="45"/>
      <c r="E694">
        <f t="shared" si="365"/>
        <v>14678.004432400732</v>
      </c>
      <c r="F694">
        <f t="shared" si="366"/>
        <v>14678</v>
      </c>
      <c r="G694">
        <f t="shared" si="380"/>
        <v>6.0159999993629754E-3</v>
      </c>
      <c r="I694" s="10">
        <f t="shared" si="387"/>
        <v>6.0159999993629754E-3</v>
      </c>
      <c r="P694">
        <f t="shared" si="367"/>
        <v>4.4449995513534124E-3</v>
      </c>
      <c r="Q694" s="2">
        <f t="shared" si="378"/>
        <v>28880.824000000001</v>
      </c>
      <c r="S694" s="21">
        <f t="shared" si="388"/>
        <v>0.1</v>
      </c>
      <c r="Z694">
        <f t="shared" si="368"/>
        <v>14678</v>
      </c>
      <c r="AA694" s="68">
        <f t="shared" si="369"/>
        <v>1.3130425323240562E-2</v>
      </c>
      <c r="AB694" s="68">
        <f t="shared" si="382"/>
        <v>-2.6694257725241744E-3</v>
      </c>
      <c r="AC694" s="68">
        <f t="shared" si="383"/>
        <v>-7.1144253238775868E-3</v>
      </c>
      <c r="AD694" s="68"/>
      <c r="AE694" s="68">
        <f t="shared" si="384"/>
        <v>5.061504768903071E-6</v>
      </c>
      <c r="AF694">
        <f t="shared" si="385"/>
        <v>1.571000448009563E-3</v>
      </c>
      <c r="AG694" s="92"/>
      <c r="AH694">
        <f t="shared" si="370"/>
        <v>8.6854257718871498E-3</v>
      </c>
      <c r="AI694">
        <f t="shared" si="371"/>
        <v>0.9998350805488132</v>
      </c>
      <c r="AJ694">
        <f t="shared" si="372"/>
        <v>0.39047723965304076</v>
      </c>
      <c r="AK694">
        <f t="shared" si="373"/>
        <v>-7.0385893975626285E-4</v>
      </c>
      <c r="AL694">
        <f t="shared" si="374"/>
        <v>-1.8009519584419813</v>
      </c>
      <c r="AM694">
        <f t="shared" si="375"/>
        <v>-1.2613907905729516</v>
      </c>
      <c r="AN694" s="68">
        <f t="shared" si="389"/>
        <v>-1.8002480413945123</v>
      </c>
      <c r="AO694" s="68">
        <f t="shared" si="389"/>
        <v>-1.8002480413945123</v>
      </c>
      <c r="AP694" s="68">
        <f t="shared" si="389"/>
        <v>-1.8002480413945123</v>
      </c>
      <c r="AQ694" s="68">
        <f t="shared" si="389"/>
        <v>-1.8002480413945123</v>
      </c>
      <c r="AR694" s="68">
        <f t="shared" si="389"/>
        <v>-1.8002480413945154</v>
      </c>
      <c r="AS694" s="68">
        <f t="shared" si="389"/>
        <v>-1.8002480413755089</v>
      </c>
      <c r="AT694" s="68">
        <f t="shared" si="389"/>
        <v>-1.8002481569703925</v>
      </c>
      <c r="AU694" s="68">
        <f t="shared" si="377"/>
        <v>-1.7995440665395332</v>
      </c>
    </row>
    <row r="695" spans="1:47" ht="12.95" customHeight="1">
      <c r="A695" s="45" t="s">
        <v>1968</v>
      </c>
      <c r="B695" s="44"/>
      <c r="C695" s="45">
        <v>44132.77</v>
      </c>
      <c r="D695" s="45"/>
      <c r="E695">
        <f t="shared" si="365"/>
        <v>14850.000147353745</v>
      </c>
      <c r="F695">
        <f t="shared" si="366"/>
        <v>14850</v>
      </c>
      <c r="G695">
        <f t="shared" si="380"/>
        <v>1.9999999494757503E-4</v>
      </c>
      <c r="I695" s="10">
        <f t="shared" si="387"/>
        <v>1.9999999494757503E-4</v>
      </c>
      <c r="P695">
        <f t="shared" si="367"/>
        <v>6.4038330197050963E-3</v>
      </c>
      <c r="Q695" s="2">
        <f t="shared" si="378"/>
        <v>29114.269999999997</v>
      </c>
      <c r="S695" s="21">
        <f t="shared" si="388"/>
        <v>0.1</v>
      </c>
      <c r="Z695">
        <f t="shared" si="368"/>
        <v>14850</v>
      </c>
      <c r="AA695" s="68">
        <f t="shared" si="369"/>
        <v>1.2787861012747259E-2</v>
      </c>
      <c r="AB695" s="68">
        <f t="shared" si="382"/>
        <v>-6.1840279980945887E-3</v>
      </c>
      <c r="AC695" s="68">
        <f t="shared" si="383"/>
        <v>-1.2587861017799684E-2</v>
      </c>
      <c r="AD695" s="68"/>
      <c r="AE695" s="68">
        <f t="shared" si="384"/>
        <v>1.5845424500344088E-5</v>
      </c>
      <c r="AF695">
        <f t="shared" si="385"/>
        <v>-6.2038330247575213E-3</v>
      </c>
      <c r="AG695" s="92"/>
      <c r="AH695">
        <f t="shared" si="370"/>
        <v>6.3840279930421637E-3</v>
      </c>
      <c r="AI695">
        <f t="shared" si="371"/>
        <v>0.99991321927808685</v>
      </c>
      <c r="AJ695">
        <f t="shared" si="372"/>
        <v>0.28722273808482779</v>
      </c>
      <c r="AK695">
        <f t="shared" si="373"/>
        <v>-7.1769418191790116E-4</v>
      </c>
      <c r="AL695">
        <f t="shared" si="374"/>
        <v>-1.691128168346445</v>
      </c>
      <c r="AM695">
        <f t="shared" si="375"/>
        <v>-1.1281998316240389</v>
      </c>
      <c r="AN695" s="68">
        <f t="shared" si="389"/>
        <v>-1.6904104429591984</v>
      </c>
      <c r="AO695" s="68">
        <f t="shared" si="389"/>
        <v>-1.6904104429591984</v>
      </c>
      <c r="AP695" s="68">
        <f t="shared" si="389"/>
        <v>-1.6904104429591984</v>
      </c>
      <c r="AQ695" s="68">
        <f t="shared" si="389"/>
        <v>-1.6904104429591984</v>
      </c>
      <c r="AR695" s="68">
        <f t="shared" si="389"/>
        <v>-1.6904104429591988</v>
      </c>
      <c r="AS695" s="68">
        <f t="shared" si="389"/>
        <v>-1.6904104429538729</v>
      </c>
      <c r="AT695" s="68">
        <f t="shared" si="389"/>
        <v>-1.6904105046919791</v>
      </c>
      <c r="AU695" s="68">
        <f t="shared" si="377"/>
        <v>-1.6896926866774113</v>
      </c>
    </row>
    <row r="696" spans="1:47" ht="12.95" customHeight="1">
      <c r="A696" s="45" t="s">
        <v>1980</v>
      </c>
      <c r="B696" s="44"/>
      <c r="C696" s="45">
        <v>44177.563000000002</v>
      </c>
      <c r="D696" s="45"/>
      <c r="E696">
        <f t="shared" si="365"/>
        <v>14883.002229462203</v>
      </c>
      <c r="F696">
        <f t="shared" si="366"/>
        <v>14883</v>
      </c>
      <c r="G696">
        <f t="shared" si="380"/>
        <v>3.0259999984991737E-3</v>
      </c>
      <c r="I696" s="10">
        <f t="shared" si="387"/>
        <v>3.0259999984991737E-3</v>
      </c>
      <c r="P696">
        <f t="shared" si="367"/>
        <v>6.7845261362942666E-3</v>
      </c>
      <c r="Q696" s="2">
        <f t="shared" si="378"/>
        <v>29159.063000000002</v>
      </c>
      <c r="S696" s="21">
        <f t="shared" si="388"/>
        <v>0.1</v>
      </c>
      <c r="Z696">
        <f t="shared" si="368"/>
        <v>14883</v>
      </c>
      <c r="AA696" s="68">
        <f t="shared" si="369"/>
        <v>1.2717316564663196E-2</v>
      </c>
      <c r="AB696" s="68">
        <f t="shared" si="382"/>
        <v>-2.9067904298697555E-3</v>
      </c>
      <c r="AC696" s="68">
        <f t="shared" si="383"/>
        <v>-9.6913165661640221E-3</v>
      </c>
      <c r="AD696" s="68"/>
      <c r="AE696" s="68">
        <f t="shared" si="384"/>
        <v>9.3921616785605212E-6</v>
      </c>
      <c r="AF696">
        <f t="shared" si="385"/>
        <v>-3.7585261377950929E-3</v>
      </c>
      <c r="AG696" s="92"/>
      <c r="AH696">
        <f t="shared" si="370"/>
        <v>5.9327904283689292E-3</v>
      </c>
      <c r="AI696">
        <f t="shared" si="371"/>
        <v>0.99992836126250739</v>
      </c>
      <c r="AJ696">
        <f t="shared" si="372"/>
        <v>0.26697557514016479</v>
      </c>
      <c r="AK696">
        <f t="shared" si="373"/>
        <v>-7.1936341562873281E-4</v>
      </c>
      <c r="AL696">
        <f t="shared" si="374"/>
        <v>-1.6700553538556828</v>
      </c>
      <c r="AM696">
        <f t="shared" si="375"/>
        <v>-1.1045327764998196</v>
      </c>
      <c r="AN696" s="68">
        <f t="shared" si="389"/>
        <v>-1.6693359646090182</v>
      </c>
      <c r="AO696" s="68">
        <f t="shared" si="389"/>
        <v>-1.6693359646090182</v>
      </c>
      <c r="AP696" s="68">
        <f t="shared" si="389"/>
        <v>-1.6693359646090182</v>
      </c>
      <c r="AQ696" s="68">
        <f t="shared" si="389"/>
        <v>-1.6693359646090182</v>
      </c>
      <c r="AR696" s="68">
        <f t="shared" si="389"/>
        <v>-1.6693359646090185</v>
      </c>
      <c r="AS696" s="68">
        <f t="shared" si="389"/>
        <v>-1.6693359646053925</v>
      </c>
      <c r="AT696" s="68">
        <f t="shared" si="389"/>
        <v>-1.669336015588498</v>
      </c>
      <c r="AU696" s="68">
        <f t="shared" si="377"/>
        <v>-1.6686165498433994</v>
      </c>
    </row>
    <row r="697" spans="1:47" ht="12.95" customHeight="1">
      <c r="A697" s="45" t="s">
        <v>1981</v>
      </c>
      <c r="B697" s="44"/>
      <c r="C697" s="45">
        <v>44226.425999999999</v>
      </c>
      <c r="D697" s="45"/>
      <c r="E697">
        <f t="shared" si="365"/>
        <v>14919.002960336791</v>
      </c>
      <c r="F697">
        <f t="shared" si="366"/>
        <v>14919</v>
      </c>
      <c r="G697">
        <f t="shared" si="380"/>
        <v>4.0179999996325932E-3</v>
      </c>
      <c r="I697" s="10">
        <f t="shared" si="387"/>
        <v>4.0179999996325932E-3</v>
      </c>
      <c r="P697">
        <f t="shared" si="367"/>
        <v>7.2016160571268528E-3</v>
      </c>
      <c r="Q697" s="2">
        <f t="shared" si="378"/>
        <v>29207.925999999999</v>
      </c>
      <c r="S697" s="21">
        <f t="shared" si="388"/>
        <v>0.1</v>
      </c>
      <c r="Z697">
        <f t="shared" si="368"/>
        <v>14919</v>
      </c>
      <c r="AA697" s="68">
        <f t="shared" si="369"/>
        <v>1.2639141368046447E-2</v>
      </c>
      <c r="AB697" s="68">
        <f t="shared" si="382"/>
        <v>-1.4195253112870001E-3</v>
      </c>
      <c r="AC697" s="68">
        <f t="shared" si="383"/>
        <v>-8.6211413684138538E-3</v>
      </c>
      <c r="AD697" s="68"/>
      <c r="AE697" s="68">
        <f t="shared" si="384"/>
        <v>7.4324078494176696E-6</v>
      </c>
      <c r="AF697">
        <f t="shared" si="385"/>
        <v>-3.1836160574942596E-3</v>
      </c>
      <c r="AG697" s="92"/>
      <c r="AH697">
        <f t="shared" si="370"/>
        <v>5.4375253109195934E-3</v>
      </c>
      <c r="AI697">
        <f t="shared" si="371"/>
        <v>0.99994491636377003</v>
      </c>
      <c r="AJ697">
        <f t="shared" si="372"/>
        <v>0.24475216112150536</v>
      </c>
      <c r="AK697">
        <f t="shared" si="373"/>
        <v>-7.2082010618063617E-4</v>
      </c>
      <c r="AL697">
        <f t="shared" si="374"/>
        <v>-1.64706610021772</v>
      </c>
      <c r="AM697">
        <f t="shared" si="375"/>
        <v>-1.0793336129821196</v>
      </c>
      <c r="AN697" s="68">
        <f t="shared" si="389"/>
        <v>-1.6463452601953261</v>
      </c>
      <c r="AO697" s="68">
        <f t="shared" si="389"/>
        <v>-1.6463452601953261</v>
      </c>
      <c r="AP697" s="68">
        <f t="shared" si="389"/>
        <v>-1.6463452601953261</v>
      </c>
      <c r="AQ697" s="68">
        <f t="shared" si="389"/>
        <v>-1.6463452601953261</v>
      </c>
      <c r="AR697" s="68">
        <f t="shared" si="389"/>
        <v>-1.6463452601953261</v>
      </c>
      <c r="AS697" s="68">
        <f t="shared" si="389"/>
        <v>-1.6463452601931901</v>
      </c>
      <c r="AT697" s="68">
        <f t="shared" si="389"/>
        <v>-1.6463452993410328</v>
      </c>
      <c r="AU697" s="68">
        <f t="shared" si="377"/>
        <v>-1.6456244005699321</v>
      </c>
    </row>
    <row r="698" spans="1:47" ht="12.95" customHeight="1">
      <c r="A698" s="45" t="s">
        <v>1968</v>
      </c>
      <c r="B698" s="44"/>
      <c r="C698" s="45">
        <v>44238.641000000003</v>
      </c>
      <c r="D698" s="45"/>
      <c r="E698">
        <f t="shared" si="365"/>
        <v>14928.002590478887</v>
      </c>
      <c r="F698">
        <f t="shared" si="366"/>
        <v>14928</v>
      </c>
      <c r="G698">
        <f t="shared" si="380"/>
        <v>3.5160000043106265E-3</v>
      </c>
      <c r="I698" s="10">
        <f t="shared" si="387"/>
        <v>3.5160000043106265E-3</v>
      </c>
      <c r="P698">
        <f t="shared" si="367"/>
        <v>7.3061801143620153E-3</v>
      </c>
      <c r="Q698" s="2">
        <f t="shared" si="378"/>
        <v>29220.141000000003</v>
      </c>
      <c r="S698" s="21">
        <f t="shared" si="388"/>
        <v>0.1</v>
      </c>
      <c r="Z698">
        <f t="shared" si="368"/>
        <v>14928</v>
      </c>
      <c r="AA698" s="68">
        <f t="shared" si="369"/>
        <v>1.2619428536041477E-2</v>
      </c>
      <c r="AB698" s="68">
        <f t="shared" si="382"/>
        <v>-1.7972484173688344E-3</v>
      </c>
      <c r="AC698" s="68">
        <f t="shared" si="383"/>
        <v>-9.1034285317308505E-3</v>
      </c>
      <c r="AD698" s="68"/>
      <c r="AE698" s="68">
        <f t="shared" si="384"/>
        <v>8.2872411032331312E-6</v>
      </c>
      <c r="AF698">
        <f t="shared" si="385"/>
        <v>-3.7901801100513888E-3</v>
      </c>
      <c r="AG698" s="92"/>
      <c r="AH698">
        <f t="shared" si="370"/>
        <v>5.3132484216794609E-3</v>
      </c>
      <c r="AI698">
        <f t="shared" si="371"/>
        <v>0.99994906011558826</v>
      </c>
      <c r="AJ698">
        <f t="shared" si="372"/>
        <v>0.23917552123674699</v>
      </c>
      <c r="AK698">
        <f t="shared" si="373"/>
        <v>-7.2112478852879376E-4</v>
      </c>
      <c r="AL698">
        <f t="shared" si="374"/>
        <v>-1.641318667806507</v>
      </c>
      <c r="AM698">
        <f t="shared" si="375"/>
        <v>-1.0731313498107151</v>
      </c>
      <c r="AN698" s="68">
        <f t="shared" si="389"/>
        <v>-1.6405975245875335</v>
      </c>
      <c r="AO698" s="68">
        <f t="shared" si="389"/>
        <v>-1.6405975245875335</v>
      </c>
      <c r="AP698" s="68">
        <f t="shared" si="389"/>
        <v>-1.6405975245875335</v>
      </c>
      <c r="AQ698" s="68">
        <f t="shared" si="389"/>
        <v>-1.6405975245875335</v>
      </c>
      <c r="AR698" s="68">
        <f t="shared" si="389"/>
        <v>-1.6405975245875335</v>
      </c>
      <c r="AS698" s="68">
        <f t="shared" si="389"/>
        <v>-1.6405975245857096</v>
      </c>
      <c r="AT698" s="68">
        <f t="shared" si="389"/>
        <v>-1.6405975607608387</v>
      </c>
      <c r="AU698" s="68">
        <f t="shared" si="377"/>
        <v>-1.6398763632515652</v>
      </c>
    </row>
    <row r="699" spans="1:47" ht="12.95" customHeight="1">
      <c r="A699" s="14" t="s">
        <v>2094</v>
      </c>
      <c r="B699" s="50"/>
      <c r="C699" s="49">
        <v>44257.638700000003</v>
      </c>
      <c r="D699" s="49">
        <v>1E-4</v>
      </c>
      <c r="E699">
        <f t="shared" si="365"/>
        <v>14941.999501944334</v>
      </c>
      <c r="F699">
        <f t="shared" si="366"/>
        <v>14942</v>
      </c>
      <c r="G699">
        <f t="shared" si="380"/>
        <v>-6.7599999601952732E-4</v>
      </c>
      <c r="J699">
        <f>$G699</f>
        <v>-6.7599999601952732E-4</v>
      </c>
      <c r="P699">
        <f t="shared" si="367"/>
        <v>7.469067136240598E-3</v>
      </c>
      <c r="Q699" s="2">
        <f t="shared" si="378"/>
        <v>29239.138700000003</v>
      </c>
      <c r="S699" s="91">
        <f>S$16</f>
        <v>1</v>
      </c>
      <c r="Z699">
        <f t="shared" si="368"/>
        <v>14942</v>
      </c>
      <c r="AA699" s="68">
        <f t="shared" si="369"/>
        <v>1.2588647544816169E-2</v>
      </c>
      <c r="AB699" s="68">
        <f t="shared" si="382"/>
        <v>-5.7955804045950986E-3</v>
      </c>
      <c r="AC699" s="68">
        <f t="shared" si="383"/>
        <v>-1.3264647540835697E-2</v>
      </c>
      <c r="AD699" s="68"/>
      <c r="AE699" s="68">
        <f t="shared" si="384"/>
        <v>1.7595087438259849E-4</v>
      </c>
      <c r="AF699">
        <f t="shared" si="385"/>
        <v>-8.1450671322601254E-3</v>
      </c>
      <c r="AG699" s="92"/>
      <c r="AH699">
        <f t="shared" si="370"/>
        <v>5.1195804085755713E-3</v>
      </c>
      <c r="AI699">
        <f t="shared" si="371"/>
        <v>0.999955509314294</v>
      </c>
      <c r="AJ699">
        <f t="shared" si="372"/>
        <v>0.23048502003838253</v>
      </c>
      <c r="AK699">
        <f t="shared" si="373"/>
        <v>-7.2155139202968851E-4</v>
      </c>
      <c r="AL699">
        <f t="shared" si="374"/>
        <v>-1.6323781226811727</v>
      </c>
      <c r="AM699">
        <f t="shared" si="375"/>
        <v>-1.0635589196654722</v>
      </c>
      <c r="AN699" s="68">
        <f t="shared" si="389"/>
        <v>-1.6316565551746576</v>
      </c>
      <c r="AO699" s="68">
        <f t="shared" si="389"/>
        <v>-1.6316565551746576</v>
      </c>
      <c r="AP699" s="68">
        <f t="shared" si="389"/>
        <v>-1.6316565551746576</v>
      </c>
      <c r="AQ699" s="68">
        <f t="shared" si="389"/>
        <v>-1.6316565551746576</v>
      </c>
      <c r="AR699" s="68">
        <f t="shared" si="389"/>
        <v>-1.6316565551746576</v>
      </c>
      <c r="AS699" s="68">
        <f t="shared" si="389"/>
        <v>-1.6316565551732707</v>
      </c>
      <c r="AT699" s="68">
        <f t="shared" si="389"/>
        <v>-1.6316565867148338</v>
      </c>
      <c r="AU699" s="68">
        <f t="shared" si="377"/>
        <v>-1.6309349718674389</v>
      </c>
    </row>
    <row r="700" spans="1:47" ht="12.95" customHeight="1">
      <c r="A700" s="45" t="s">
        <v>1968</v>
      </c>
      <c r="B700" s="44"/>
      <c r="C700" s="45">
        <v>44272.576999999997</v>
      </c>
      <c r="D700" s="45"/>
      <c r="E700">
        <f t="shared" si="365"/>
        <v>14953.005574392275</v>
      </c>
      <c r="F700">
        <f t="shared" si="366"/>
        <v>14953</v>
      </c>
      <c r="G700">
        <f t="shared" si="380"/>
        <v>7.5659999929484911E-3</v>
      </c>
      <c r="I700" s="10">
        <f>$G700</f>
        <v>7.5659999929484911E-3</v>
      </c>
      <c r="P700">
        <f t="shared" si="367"/>
        <v>7.5972477806891536E-3</v>
      </c>
      <c r="Q700" s="2">
        <f t="shared" si="378"/>
        <v>29254.076999999997</v>
      </c>
      <c r="S700" s="21">
        <f t="shared" ref="S700:S706" si="390">S$15</f>
        <v>0.1</v>
      </c>
      <c r="Z700">
        <f t="shared" si="368"/>
        <v>14953</v>
      </c>
      <c r="AA700" s="68">
        <f t="shared" si="369"/>
        <v>1.2564371699557417E-2</v>
      </c>
      <c r="AB700" s="68">
        <f t="shared" si="382"/>
        <v>2.5988760740802289E-3</v>
      </c>
      <c r="AC700" s="68">
        <f t="shared" si="383"/>
        <v>-4.9983717066089247E-3</v>
      </c>
      <c r="AD700" s="68"/>
      <c r="AE700" s="68">
        <f t="shared" si="384"/>
        <v>2.4983719717428625E-6</v>
      </c>
      <c r="AF700">
        <f t="shared" si="385"/>
        <v>-3.1247787740662503E-5</v>
      </c>
      <c r="AG700" s="92"/>
      <c r="AH700">
        <f t="shared" si="370"/>
        <v>4.9671239188682622E-3</v>
      </c>
      <c r="AI700">
        <f t="shared" si="371"/>
        <v>0.99996057912093406</v>
      </c>
      <c r="AJ700">
        <f t="shared" si="372"/>
        <v>0.22364373084160222</v>
      </c>
      <c r="AK700">
        <f t="shared" si="373"/>
        <v>-7.218461240099869E-4</v>
      </c>
      <c r="AL700">
        <f t="shared" si="374"/>
        <v>-1.6253533277302423</v>
      </c>
      <c r="AM700">
        <f t="shared" si="375"/>
        <v>-1.0561012755948407</v>
      </c>
      <c r="AN700" s="68">
        <f t="shared" si="389"/>
        <v>-1.6246314673150775</v>
      </c>
      <c r="AO700" s="68">
        <f t="shared" si="389"/>
        <v>-1.6246314673150775</v>
      </c>
      <c r="AP700" s="68">
        <f t="shared" si="389"/>
        <v>-1.6246314673150775</v>
      </c>
      <c r="AQ700" s="68">
        <f t="shared" si="389"/>
        <v>-1.6246314673150775</v>
      </c>
      <c r="AR700" s="68">
        <f t="shared" si="389"/>
        <v>-1.6246314673150775</v>
      </c>
      <c r="AS700" s="68">
        <f t="shared" si="389"/>
        <v>-1.6246314673139925</v>
      </c>
      <c r="AT700" s="68">
        <f t="shared" si="389"/>
        <v>-1.6246314952077567</v>
      </c>
      <c r="AU700" s="68">
        <f t="shared" si="377"/>
        <v>-1.6239095929227685</v>
      </c>
    </row>
    <row r="701" spans="1:47" ht="12.95" customHeight="1">
      <c r="A701" s="45" t="s">
        <v>1982</v>
      </c>
      <c r="B701" s="44"/>
      <c r="C701" s="45">
        <v>44458.517999999996</v>
      </c>
      <c r="D701" s="45"/>
      <c r="E701">
        <f t="shared" si="365"/>
        <v>15090.001090417731</v>
      </c>
      <c r="F701">
        <f t="shared" si="366"/>
        <v>15090</v>
      </c>
      <c r="G701">
        <f t="shared" si="380"/>
        <v>1.4799999917158857E-3</v>
      </c>
      <c r="I701" s="10">
        <f>$G701</f>
        <v>1.4799999917158857E-3</v>
      </c>
      <c r="P701">
        <f t="shared" si="367"/>
        <v>9.2082770132417002E-3</v>
      </c>
      <c r="Q701" s="2">
        <f t="shared" si="378"/>
        <v>29440.017999999996</v>
      </c>
      <c r="S701" s="21">
        <f t="shared" si="390"/>
        <v>0.1</v>
      </c>
      <c r="Z701">
        <f t="shared" si="368"/>
        <v>15090</v>
      </c>
      <c r="AA701" s="68">
        <f t="shared" si="369"/>
        <v>1.2258440039579132E-2</v>
      </c>
      <c r="AB701" s="68">
        <f t="shared" si="382"/>
        <v>-1.5701630346215459E-3</v>
      </c>
      <c r="AC701" s="68">
        <f t="shared" si="383"/>
        <v>-1.0778440047863247E-2</v>
      </c>
      <c r="AD701" s="68"/>
      <c r="AE701" s="68">
        <f t="shared" si="384"/>
        <v>1.1617476986538226E-5</v>
      </c>
      <c r="AF701">
        <f t="shared" si="385"/>
        <v>-7.7282770215258145E-3</v>
      </c>
      <c r="AG701" s="92"/>
      <c r="AH701">
        <f t="shared" si="370"/>
        <v>3.0501630263374316E-3</v>
      </c>
      <c r="AI701">
        <f t="shared" si="371"/>
        <v>1.0000238084482311</v>
      </c>
      <c r="AJ701">
        <f t="shared" si="372"/>
        <v>0.13761658032646895</v>
      </c>
      <c r="AK701">
        <f t="shared" si="373"/>
        <v>-7.2252957742047197E-4</v>
      </c>
      <c r="AL701">
        <f t="shared" si="374"/>
        <v>-1.5378567247470218</v>
      </c>
      <c r="AM701">
        <f t="shared" si="375"/>
        <v>-0.96759123349531095</v>
      </c>
      <c r="AN701" s="68">
        <f t="shared" ref="AN701:AT710" si="391">$AU701+$AB$7*SIN(AO701)</f>
        <v>-1.5371342037076856</v>
      </c>
      <c r="AO701" s="68">
        <f t="shared" si="391"/>
        <v>-1.5371342037076856</v>
      </c>
      <c r="AP701" s="68">
        <f t="shared" si="391"/>
        <v>-1.5371342037076856</v>
      </c>
      <c r="AQ701" s="68">
        <f t="shared" si="391"/>
        <v>-1.5371342037076856</v>
      </c>
      <c r="AR701" s="68">
        <f t="shared" si="391"/>
        <v>-1.5371342037076856</v>
      </c>
      <c r="AS701" s="68">
        <f t="shared" si="391"/>
        <v>-1.5371342037072533</v>
      </c>
      <c r="AT701" s="68">
        <f t="shared" si="391"/>
        <v>-1.5371341859400309</v>
      </c>
      <c r="AU701" s="68">
        <f t="shared" si="377"/>
        <v>-1.5364116915209618</v>
      </c>
    </row>
    <row r="702" spans="1:47" ht="12.95" customHeight="1">
      <c r="A702" s="45" t="s">
        <v>1982</v>
      </c>
      <c r="B702" s="44"/>
      <c r="C702" s="45">
        <v>44462.591999999997</v>
      </c>
      <c r="D702" s="45"/>
      <c r="E702">
        <f t="shared" si="365"/>
        <v>15093.002686258818</v>
      </c>
      <c r="F702">
        <f t="shared" si="366"/>
        <v>15093</v>
      </c>
      <c r="G702">
        <f t="shared" si="380"/>
        <v>3.6459999973885715E-3</v>
      </c>
      <c r="I702" s="10">
        <f>$G702</f>
        <v>3.6459999973885715E-3</v>
      </c>
      <c r="P702">
        <f t="shared" si="367"/>
        <v>9.2438574018095243E-3</v>
      </c>
      <c r="Q702" s="2">
        <f t="shared" si="378"/>
        <v>29444.091999999997</v>
      </c>
      <c r="S702" s="21">
        <f t="shared" si="390"/>
        <v>0.1</v>
      </c>
      <c r="Z702">
        <f t="shared" si="368"/>
        <v>15093</v>
      </c>
      <c r="AA702" s="68">
        <f t="shared" si="369"/>
        <v>1.2251726798591867E-2</v>
      </c>
      <c r="AB702" s="68">
        <f t="shared" si="382"/>
        <v>6.3813060060622902E-4</v>
      </c>
      <c r="AC702" s="68">
        <f t="shared" si="383"/>
        <v>-8.6057268012032957E-3</v>
      </c>
      <c r="AD702" s="68"/>
      <c r="AE702" s="68">
        <f t="shared" si="384"/>
        <v>7.4058533776948714E-6</v>
      </c>
      <c r="AF702">
        <f t="shared" si="385"/>
        <v>-5.5978574044209528E-3</v>
      </c>
      <c r="AG702" s="92"/>
      <c r="AH702">
        <f t="shared" si="370"/>
        <v>3.0078693967823425E-3</v>
      </c>
      <c r="AI702">
        <f t="shared" si="371"/>
        <v>1.0000251928482584</v>
      </c>
      <c r="AJ702">
        <f t="shared" si="372"/>
        <v>0.13571845169233582</v>
      </c>
      <c r="AK702">
        <f t="shared" si="373"/>
        <v>-7.2248263152217135E-4</v>
      </c>
      <c r="AL702">
        <f t="shared" si="374"/>
        <v>-1.5359406169172125</v>
      </c>
      <c r="AM702">
        <f t="shared" si="375"/>
        <v>-0.965737935534414</v>
      </c>
      <c r="AN702" s="68">
        <f t="shared" si="391"/>
        <v>-1.5352181433233061</v>
      </c>
      <c r="AO702" s="68">
        <f t="shared" si="391"/>
        <v>-1.5352181433233061</v>
      </c>
      <c r="AP702" s="68">
        <f t="shared" si="391"/>
        <v>-1.5352181433233061</v>
      </c>
      <c r="AQ702" s="68">
        <f t="shared" si="391"/>
        <v>-1.5352181433233061</v>
      </c>
      <c r="AR702" s="68">
        <f t="shared" si="391"/>
        <v>-1.5352181433233061</v>
      </c>
      <c r="AS702" s="68">
        <f t="shared" si="391"/>
        <v>-1.5352181433228234</v>
      </c>
      <c r="AT702" s="68">
        <f t="shared" si="391"/>
        <v>-1.5352181245567256</v>
      </c>
      <c r="AU702" s="68">
        <f t="shared" si="377"/>
        <v>-1.5344956790815063</v>
      </c>
    </row>
    <row r="703" spans="1:47" ht="12.95" customHeight="1">
      <c r="A703" s="45" t="s">
        <v>1968</v>
      </c>
      <c r="B703" s="44"/>
      <c r="C703" s="45">
        <v>44485.667000000001</v>
      </c>
      <c r="D703" s="45"/>
      <c r="E703">
        <f t="shared" si="365"/>
        <v>15110.003624902194</v>
      </c>
      <c r="F703">
        <f t="shared" si="366"/>
        <v>15110</v>
      </c>
      <c r="G703">
        <f t="shared" si="380"/>
        <v>4.9199999994016252E-3</v>
      </c>
      <c r="I703" s="10">
        <f>$G703</f>
        <v>4.9199999994016252E-3</v>
      </c>
      <c r="P703">
        <f t="shared" si="367"/>
        <v>9.4457243844077998E-3</v>
      </c>
      <c r="Q703" s="2">
        <f t="shared" si="378"/>
        <v>29467.167000000001</v>
      </c>
      <c r="S703" s="21">
        <f t="shared" si="390"/>
        <v>0.1</v>
      </c>
      <c r="Z703">
        <f t="shared" si="368"/>
        <v>15110</v>
      </c>
      <c r="AA703" s="68">
        <f t="shared" si="369"/>
        <v>1.2213724752176929E-2</v>
      </c>
      <c r="AB703" s="68">
        <f t="shared" si="382"/>
        <v>2.1519996316324967E-3</v>
      </c>
      <c r="AC703" s="68">
        <f t="shared" si="383"/>
        <v>-7.2937247527753036E-3</v>
      </c>
      <c r="AD703" s="68"/>
      <c r="AE703" s="68">
        <f t="shared" si="384"/>
        <v>5.3198420769247169E-6</v>
      </c>
      <c r="AF703">
        <f t="shared" si="385"/>
        <v>-4.5257243850061746E-3</v>
      </c>
      <c r="AG703" s="92"/>
      <c r="AH703">
        <f t="shared" si="370"/>
        <v>2.7680003677691286E-3</v>
      </c>
      <c r="AI703">
        <f t="shared" si="371"/>
        <v>1.0000330359576561</v>
      </c>
      <c r="AJ703">
        <f t="shared" si="372"/>
        <v>0.12495308282157411</v>
      </c>
      <c r="AK703">
        <f t="shared" si="373"/>
        <v>-7.2216650293150189E-4</v>
      </c>
      <c r="AL703">
        <f t="shared" si="374"/>
        <v>-1.5250825723528449</v>
      </c>
      <c r="AM703">
        <f t="shared" si="375"/>
        <v>-0.95530015976580929</v>
      </c>
      <c r="AN703" s="68">
        <f t="shared" si="391"/>
        <v>-1.5243604177154806</v>
      </c>
      <c r="AO703" s="68">
        <f t="shared" si="391"/>
        <v>-1.5243604177154806</v>
      </c>
      <c r="AP703" s="68">
        <f t="shared" si="391"/>
        <v>-1.5243604177154806</v>
      </c>
      <c r="AQ703" s="68">
        <f t="shared" si="391"/>
        <v>-1.5243604177154806</v>
      </c>
      <c r="AR703" s="68">
        <f t="shared" si="391"/>
        <v>-1.5243604177154806</v>
      </c>
      <c r="AS703" s="68">
        <f t="shared" si="391"/>
        <v>-1.524360417714661</v>
      </c>
      <c r="AT703" s="68">
        <f t="shared" si="391"/>
        <v>-1.5243603932939176</v>
      </c>
      <c r="AU703" s="68">
        <f t="shared" si="377"/>
        <v>-1.5236382752579245</v>
      </c>
    </row>
    <row r="704" spans="1:47" ht="12.95" customHeight="1">
      <c r="A704" s="45" t="s">
        <v>1979</v>
      </c>
      <c r="B704" s="44"/>
      <c r="C704" s="45">
        <v>44488.4</v>
      </c>
      <c r="D704" s="45"/>
      <c r="E704">
        <f t="shared" si="365"/>
        <v>15112.017213864809</v>
      </c>
      <c r="F704">
        <f t="shared" si="366"/>
        <v>15112</v>
      </c>
      <c r="G704">
        <f t="shared" ref="G704:G735" si="392">+C704-(C$7+F704*C$8)</f>
        <v>2.3364000000583474E-2</v>
      </c>
      <c r="I704" s="10">
        <f>G704</f>
        <v>2.3364000000583474E-2</v>
      </c>
      <c r="P704">
        <f t="shared" si="367"/>
        <v>9.4695007990286129E-3</v>
      </c>
      <c r="Q704" s="2">
        <f t="shared" si="378"/>
        <v>29469.9</v>
      </c>
      <c r="S704" s="21">
        <f t="shared" si="390"/>
        <v>0.1</v>
      </c>
      <c r="Z704">
        <f t="shared" si="368"/>
        <v>15112</v>
      </c>
      <c r="AA704" s="68">
        <f t="shared" si="369"/>
        <v>1.220925915669089E-2</v>
      </c>
      <c r="AB704" s="68">
        <f t="shared" si="382"/>
        <v>2.0624241642921197E-2</v>
      </c>
      <c r="AC704" s="68">
        <f t="shared" si="383"/>
        <v>1.1154740843892584E-2</v>
      </c>
      <c r="AD704" s="68"/>
      <c r="AE704" s="68">
        <f t="shared" si="384"/>
        <v>1.2442824329440545E-5</v>
      </c>
      <c r="AF704">
        <f t="shared" si="385"/>
        <v>1.3894499201554861E-2</v>
      </c>
      <c r="AG704" s="92"/>
      <c r="AH704">
        <f t="shared" si="370"/>
        <v>2.7397583576622758E-3</v>
      </c>
      <c r="AI704">
        <f t="shared" si="371"/>
        <v>1.0000339584463096</v>
      </c>
      <c r="AJ704">
        <f t="shared" si="372"/>
        <v>0.12368556466172403</v>
      </c>
      <c r="AK704">
        <f t="shared" si="373"/>
        <v>-7.2212371265511848E-4</v>
      </c>
      <c r="AL704">
        <f t="shared" si="374"/>
        <v>-1.5238051441489493</v>
      </c>
      <c r="AM704">
        <f t="shared" si="375"/>
        <v>-0.95407930095709026</v>
      </c>
      <c r="AN704" s="68">
        <f t="shared" si="391"/>
        <v>-1.5230830326342188</v>
      </c>
      <c r="AO704" s="68">
        <f t="shared" si="391"/>
        <v>-1.5230830326342188</v>
      </c>
      <c r="AP704" s="68">
        <f t="shared" si="391"/>
        <v>-1.5230830326342188</v>
      </c>
      <c r="AQ704" s="68">
        <f t="shared" si="391"/>
        <v>-1.5230830326342188</v>
      </c>
      <c r="AR704" s="68">
        <f t="shared" si="391"/>
        <v>-1.5230830326342188</v>
      </c>
      <c r="AS704" s="68">
        <f t="shared" si="391"/>
        <v>-1.523083032633354</v>
      </c>
      <c r="AT704" s="68">
        <f t="shared" si="391"/>
        <v>-1.523083007548065</v>
      </c>
      <c r="AU704" s="68">
        <f t="shared" si="377"/>
        <v>-1.5223609336316206</v>
      </c>
    </row>
    <row r="705" spans="1:64" ht="12.95" customHeight="1">
      <c r="A705" s="45" t="s">
        <v>1983</v>
      </c>
      <c r="B705" s="44"/>
      <c r="C705" s="45">
        <v>44541.31</v>
      </c>
      <c r="D705" s="45"/>
      <c r="E705">
        <f t="shared" si="365"/>
        <v>15150.999647824541</v>
      </c>
      <c r="F705">
        <f t="shared" si="366"/>
        <v>15151</v>
      </c>
      <c r="G705">
        <f t="shared" si="392"/>
        <v>-4.780000017490238E-4</v>
      </c>
      <c r="I705" s="10">
        <f>$G705</f>
        <v>-4.780000017490238E-4</v>
      </c>
      <c r="P705">
        <f t="shared" si="367"/>
        <v>9.9342920734330209E-3</v>
      </c>
      <c r="Q705" s="2">
        <f t="shared" si="378"/>
        <v>29522.809999999998</v>
      </c>
      <c r="S705" s="21">
        <f t="shared" si="390"/>
        <v>0.1</v>
      </c>
      <c r="Z705">
        <f t="shared" si="368"/>
        <v>15151</v>
      </c>
      <c r="AA705" s="68">
        <f t="shared" si="369"/>
        <v>1.21224893200923E-2</v>
      </c>
      <c r="AB705" s="68">
        <f t="shared" si="382"/>
        <v>-2.6661972484083025E-3</v>
      </c>
      <c r="AC705" s="68">
        <f t="shared" si="383"/>
        <v>-1.2600489321841324E-2</v>
      </c>
      <c r="AD705" s="68"/>
      <c r="AE705" s="68">
        <f t="shared" si="384"/>
        <v>1.5877233114983724E-5</v>
      </c>
      <c r="AF705">
        <f t="shared" si="385"/>
        <v>-1.0412292075182045E-2</v>
      </c>
      <c r="AG705" s="92"/>
      <c r="AH705">
        <f t="shared" si="370"/>
        <v>2.1881972466592787E-3</v>
      </c>
      <c r="AI705">
        <f t="shared" si="371"/>
        <v>1.0000519343838892</v>
      </c>
      <c r="AJ705">
        <f t="shared" si="372"/>
        <v>9.8930702144533159E-2</v>
      </c>
      <c r="AK705">
        <f t="shared" si="373"/>
        <v>-7.2105384835296972E-4</v>
      </c>
      <c r="AL705">
        <f t="shared" si="374"/>
        <v>-1.4988948233211614</v>
      </c>
      <c r="AM705">
        <f t="shared" si="375"/>
        <v>-0.9305648266459593</v>
      </c>
      <c r="AN705" s="68">
        <f t="shared" si="391"/>
        <v>-1.4981737881331005</v>
      </c>
      <c r="AO705" s="68">
        <f t="shared" si="391"/>
        <v>-1.4981737881331005</v>
      </c>
      <c r="AP705" s="68">
        <f t="shared" si="391"/>
        <v>-1.4981737881331005</v>
      </c>
      <c r="AQ705" s="68">
        <f t="shared" si="391"/>
        <v>-1.4981737881331005</v>
      </c>
      <c r="AR705" s="68">
        <f t="shared" si="391"/>
        <v>-1.4981737881331005</v>
      </c>
      <c r="AS705" s="68">
        <f t="shared" si="391"/>
        <v>-1.498173788131107</v>
      </c>
      <c r="AT705" s="68">
        <f t="shared" si="391"/>
        <v>-1.4981737501253054</v>
      </c>
      <c r="AU705" s="68">
        <f t="shared" si="377"/>
        <v>-1.4974527719186976</v>
      </c>
    </row>
    <row r="706" spans="1:64" ht="12.95" customHeight="1">
      <c r="A706" s="45" t="s">
        <v>1983</v>
      </c>
      <c r="B706" s="44"/>
      <c r="C706" s="45">
        <v>44541.311000000002</v>
      </c>
      <c r="D706" s="45"/>
      <c r="E706">
        <f t="shared" si="365"/>
        <v>15151.000384593282</v>
      </c>
      <c r="F706">
        <f t="shared" si="366"/>
        <v>15151</v>
      </c>
      <c r="G706">
        <f t="shared" si="392"/>
        <v>5.2200000209268183E-4</v>
      </c>
      <c r="I706" s="10">
        <f>$G706</f>
        <v>5.2200000209268183E-4</v>
      </c>
      <c r="P706">
        <f t="shared" si="367"/>
        <v>9.9342920734330209E-3</v>
      </c>
      <c r="Q706" s="2">
        <f t="shared" si="378"/>
        <v>29522.811000000002</v>
      </c>
      <c r="S706" s="21">
        <f t="shared" si="390"/>
        <v>0.1</v>
      </c>
      <c r="Z706">
        <f t="shared" si="368"/>
        <v>15151</v>
      </c>
      <c r="AA706" s="68">
        <f t="shared" si="369"/>
        <v>1.21224893200923E-2</v>
      </c>
      <c r="AB706" s="68">
        <f t="shared" si="382"/>
        <v>-1.6661972445665969E-3</v>
      </c>
      <c r="AC706" s="68">
        <f t="shared" si="383"/>
        <v>-1.1600489317999618E-2</v>
      </c>
      <c r="AD706" s="68"/>
      <c r="AE706" s="68">
        <f t="shared" si="384"/>
        <v>1.3457135241702325E-5</v>
      </c>
      <c r="AF706">
        <f t="shared" si="385"/>
        <v>-9.4122920713403391E-3</v>
      </c>
      <c r="AG706" s="92"/>
      <c r="AH706">
        <f t="shared" si="370"/>
        <v>2.1881972466592787E-3</v>
      </c>
      <c r="AI706">
        <f t="shared" si="371"/>
        <v>1.0000519343838892</v>
      </c>
      <c r="AJ706">
        <f t="shared" si="372"/>
        <v>9.8930702144533159E-2</v>
      </c>
      <c r="AK706">
        <f t="shared" si="373"/>
        <v>-7.2105384835296972E-4</v>
      </c>
      <c r="AL706">
        <f t="shared" si="374"/>
        <v>-1.4988948233211614</v>
      </c>
      <c r="AM706">
        <f t="shared" si="375"/>
        <v>-0.9305648266459593</v>
      </c>
      <c r="AN706" s="68">
        <f t="shared" si="391"/>
        <v>-1.4981737881331005</v>
      </c>
      <c r="AO706" s="68">
        <f t="shared" si="391"/>
        <v>-1.4981737881331005</v>
      </c>
      <c r="AP706" s="68">
        <f t="shared" si="391"/>
        <v>-1.4981737881331005</v>
      </c>
      <c r="AQ706" s="68">
        <f t="shared" si="391"/>
        <v>-1.4981737881331005</v>
      </c>
      <c r="AR706" s="68">
        <f t="shared" si="391"/>
        <v>-1.4981737881331005</v>
      </c>
      <c r="AS706" s="68">
        <f t="shared" si="391"/>
        <v>-1.498173788131107</v>
      </c>
      <c r="AT706" s="68">
        <f t="shared" si="391"/>
        <v>-1.4981737501253054</v>
      </c>
      <c r="AU706" s="68">
        <f t="shared" si="377"/>
        <v>-1.4974527719186976</v>
      </c>
    </row>
    <row r="707" spans="1:64" ht="12.95" customHeight="1">
      <c r="A707" s="14" t="s">
        <v>2094</v>
      </c>
      <c r="B707" s="50"/>
      <c r="C707" s="49">
        <v>44542.6659</v>
      </c>
      <c r="D707" s="49"/>
      <c r="E707">
        <f t="shared" si="365"/>
        <v>15151.998632557221</v>
      </c>
      <c r="F707">
        <f t="shared" si="366"/>
        <v>15152</v>
      </c>
      <c r="G707">
        <f t="shared" si="392"/>
        <v>-1.8559999953140505E-3</v>
      </c>
      <c r="J707">
        <f>$G707</f>
        <v>-1.8559999953140505E-3</v>
      </c>
      <c r="P707">
        <f t="shared" si="367"/>
        <v>9.9462385961487931E-3</v>
      </c>
      <c r="Q707" s="2">
        <f t="shared" si="378"/>
        <v>29524.1659</v>
      </c>
      <c r="S707" s="91">
        <f>S$16</f>
        <v>1</v>
      </c>
      <c r="Z707">
        <f t="shared" si="368"/>
        <v>15152</v>
      </c>
      <c r="AA707" s="68">
        <f t="shared" si="369"/>
        <v>1.2120273804266174E-2</v>
      </c>
      <c r="AB707" s="68">
        <f t="shared" si="382"/>
        <v>-4.0300352034314309E-3</v>
      </c>
      <c r="AC707" s="68">
        <f t="shared" si="383"/>
        <v>-1.3976273799580224E-2</v>
      </c>
      <c r="AD707" s="68"/>
      <c r="AE707" s="68">
        <f t="shared" si="384"/>
        <v>1.9533622932083264E-4</v>
      </c>
      <c r="AF707">
        <f t="shared" si="385"/>
        <v>-1.1802238591462844E-2</v>
      </c>
      <c r="AG707" s="92"/>
      <c r="AH707">
        <f t="shared" si="370"/>
        <v>2.1740352081173809E-3</v>
      </c>
      <c r="AI707">
        <f t="shared" si="371"/>
        <v>1.0000523949377189</v>
      </c>
      <c r="AJ707">
        <f t="shared" si="372"/>
        <v>9.8295077499481381E-2</v>
      </c>
      <c r="AK707">
        <f t="shared" si="373"/>
        <v>-7.2102052880345204E-4</v>
      </c>
      <c r="AL707">
        <f t="shared" si="374"/>
        <v>-1.498256085373455</v>
      </c>
      <c r="AM707">
        <f t="shared" si="375"/>
        <v>-0.92996907685558539</v>
      </c>
      <c r="AN707" s="68">
        <f t="shared" si="391"/>
        <v>-1.4975350836701042</v>
      </c>
      <c r="AO707" s="68">
        <f t="shared" si="391"/>
        <v>-1.4975350836701042</v>
      </c>
      <c r="AP707" s="68">
        <f t="shared" si="391"/>
        <v>-1.4975350836701042</v>
      </c>
      <c r="AQ707" s="68">
        <f t="shared" si="391"/>
        <v>-1.4975350836701042</v>
      </c>
      <c r="AR707" s="68">
        <f t="shared" si="391"/>
        <v>-1.4975350836701042</v>
      </c>
      <c r="AS707" s="68">
        <f t="shared" si="391"/>
        <v>-1.4975350836680756</v>
      </c>
      <c r="AT707" s="68">
        <f t="shared" si="391"/>
        <v>-1.4975350453320839</v>
      </c>
      <c r="AU707" s="68">
        <f t="shared" si="377"/>
        <v>-1.4968141011055458</v>
      </c>
    </row>
    <row r="708" spans="1:64" ht="12.95" customHeight="1">
      <c r="A708" s="45" t="s">
        <v>1968</v>
      </c>
      <c r="B708" s="44"/>
      <c r="C708" s="45">
        <v>44542.667000000001</v>
      </c>
      <c r="D708" s="45"/>
      <c r="E708">
        <f t="shared" si="365"/>
        <v>15151.999443002835</v>
      </c>
      <c r="F708">
        <f t="shared" si="366"/>
        <v>15152</v>
      </c>
      <c r="G708">
        <f t="shared" si="392"/>
        <v>-7.5599999399855733E-4</v>
      </c>
      <c r="I708" s="10">
        <f t="shared" ref="I708:I739" si="393">$G708</f>
        <v>-7.5599999399855733E-4</v>
      </c>
      <c r="P708">
        <f t="shared" si="367"/>
        <v>9.9462385961487931E-3</v>
      </c>
      <c r="Q708" s="2">
        <f t="shared" si="378"/>
        <v>29524.167000000001</v>
      </c>
      <c r="S708" s="21">
        <f t="shared" ref="S708:S739" si="394">S$15</f>
        <v>0.1</v>
      </c>
      <c r="Z708">
        <f t="shared" si="368"/>
        <v>15152</v>
      </c>
      <c r="AA708" s="68">
        <f t="shared" si="369"/>
        <v>1.2120273804266174E-2</v>
      </c>
      <c r="AB708" s="68">
        <f t="shared" si="382"/>
        <v>-2.9300352021159382E-3</v>
      </c>
      <c r="AC708" s="68">
        <f t="shared" si="383"/>
        <v>-1.2876273798264731E-2</v>
      </c>
      <c r="AD708" s="68"/>
      <c r="AE708" s="68">
        <f t="shared" si="384"/>
        <v>1.6579842692787883E-5</v>
      </c>
      <c r="AF708">
        <f t="shared" si="385"/>
        <v>-1.070223859014735E-2</v>
      </c>
      <c r="AG708" s="92"/>
      <c r="AH708">
        <f t="shared" si="370"/>
        <v>2.1740352081173809E-3</v>
      </c>
      <c r="AI708">
        <f t="shared" si="371"/>
        <v>1.0000523949377189</v>
      </c>
      <c r="AJ708">
        <f t="shared" si="372"/>
        <v>9.8295077499481381E-2</v>
      </c>
      <c r="AK708">
        <f t="shared" si="373"/>
        <v>-7.2102052880345204E-4</v>
      </c>
      <c r="AL708">
        <f t="shared" si="374"/>
        <v>-1.498256085373455</v>
      </c>
      <c r="AM708">
        <f t="shared" si="375"/>
        <v>-0.92996907685558539</v>
      </c>
      <c r="AN708" s="68">
        <f t="shared" si="391"/>
        <v>-1.4975350836701042</v>
      </c>
      <c r="AO708" s="68">
        <f t="shared" si="391"/>
        <v>-1.4975350836701042</v>
      </c>
      <c r="AP708" s="68">
        <f t="shared" si="391"/>
        <v>-1.4975350836701042</v>
      </c>
      <c r="AQ708" s="68">
        <f t="shared" si="391"/>
        <v>-1.4975350836701042</v>
      </c>
      <c r="AR708" s="68">
        <f t="shared" si="391"/>
        <v>-1.4975350836701042</v>
      </c>
      <c r="AS708" s="68">
        <f t="shared" si="391"/>
        <v>-1.4975350836680756</v>
      </c>
      <c r="AT708" s="68">
        <f t="shared" si="391"/>
        <v>-1.4975350453320839</v>
      </c>
      <c r="AU708" s="68">
        <f t="shared" si="377"/>
        <v>-1.4968141011055458</v>
      </c>
    </row>
    <row r="709" spans="1:64" ht="12.95" customHeight="1">
      <c r="A709" s="45" t="s">
        <v>1979</v>
      </c>
      <c r="B709" s="44"/>
      <c r="C709" s="45">
        <v>44545.383999999998</v>
      </c>
      <c r="D709" s="45"/>
      <c r="E709">
        <f t="shared" si="365"/>
        <v>15154.001243665629</v>
      </c>
      <c r="F709">
        <f t="shared" si="366"/>
        <v>15154</v>
      </c>
      <c r="G709">
        <f t="shared" si="392"/>
        <v>1.6879999966477044E-3</v>
      </c>
      <c r="I709" s="10">
        <f t="shared" si="393"/>
        <v>1.6879999966477044E-3</v>
      </c>
      <c r="P709">
        <f t="shared" si="367"/>
        <v>9.9701359612400509E-3</v>
      </c>
      <c r="Q709" s="2">
        <f t="shared" si="378"/>
        <v>29526.883999999998</v>
      </c>
      <c r="S709" s="21">
        <f t="shared" si="394"/>
        <v>0.1</v>
      </c>
      <c r="Z709">
        <f t="shared" si="368"/>
        <v>15154</v>
      </c>
      <c r="AA709" s="68">
        <f t="shared" si="369"/>
        <v>1.211584441783305E-2</v>
      </c>
      <c r="AB709" s="68">
        <f t="shared" si="382"/>
        <v>-4.5770845994529477E-4</v>
      </c>
      <c r="AC709" s="68">
        <f t="shared" si="383"/>
        <v>-1.0427844421185346E-2</v>
      </c>
      <c r="AD709" s="68"/>
      <c r="AE709" s="68">
        <f t="shared" si="384"/>
        <v>1.0873993927244635E-5</v>
      </c>
      <c r="AF709">
        <f t="shared" si="385"/>
        <v>-8.2821359645923465E-3</v>
      </c>
      <c r="AG709" s="92"/>
      <c r="AH709">
        <f t="shared" si="370"/>
        <v>2.1457084565929992E-3</v>
      </c>
      <c r="AI709">
        <f t="shared" si="371"/>
        <v>1.0000533159823335</v>
      </c>
      <c r="AJ709">
        <f t="shared" si="372"/>
        <v>9.7023706403073118E-2</v>
      </c>
      <c r="AK709">
        <f t="shared" si="373"/>
        <v>-7.2095300712486134E-4</v>
      </c>
      <c r="AL709">
        <f t="shared" si="374"/>
        <v>-1.496978607713161</v>
      </c>
      <c r="AM709">
        <f t="shared" si="375"/>
        <v>-0.92877863651743375</v>
      </c>
      <c r="AN709" s="68">
        <f t="shared" si="391"/>
        <v>-1.4962576738617175</v>
      </c>
      <c r="AO709" s="68">
        <f t="shared" si="391"/>
        <v>-1.4962576738617175</v>
      </c>
      <c r="AP709" s="68">
        <f t="shared" si="391"/>
        <v>-1.4962576738617175</v>
      </c>
      <c r="AQ709" s="68">
        <f t="shared" si="391"/>
        <v>-1.4962576738617175</v>
      </c>
      <c r="AR709" s="68">
        <f t="shared" si="391"/>
        <v>-1.4962576738617175</v>
      </c>
      <c r="AS709" s="68">
        <f t="shared" si="391"/>
        <v>-1.4962576738596181</v>
      </c>
      <c r="AT709" s="68">
        <f t="shared" si="391"/>
        <v>-1.4962576348634344</v>
      </c>
      <c r="AU709" s="68">
        <f t="shared" si="377"/>
        <v>-1.4955367594792419</v>
      </c>
    </row>
    <row r="710" spans="1:64" ht="12.95" customHeight="1">
      <c r="A710" s="45" t="s">
        <v>1968</v>
      </c>
      <c r="B710" s="44"/>
      <c r="C710" s="45">
        <v>44550.811000000002</v>
      </c>
      <c r="D710" s="45"/>
      <c r="E710">
        <f t="shared" si="365"/>
        <v>15157.999687610056</v>
      </c>
      <c r="F710">
        <f t="shared" si="366"/>
        <v>15158</v>
      </c>
      <c r="G710">
        <f t="shared" si="392"/>
        <v>-4.2399999802000821E-4</v>
      </c>
      <c r="I710" s="10">
        <f t="shared" si="393"/>
        <v>-4.2399999802000821E-4</v>
      </c>
      <c r="P710">
        <f t="shared" si="367"/>
        <v>1.0017947970061142E-2</v>
      </c>
      <c r="Q710" s="2">
        <f t="shared" si="378"/>
        <v>29532.311000000002</v>
      </c>
      <c r="S710" s="21">
        <f t="shared" si="394"/>
        <v>0.1</v>
      </c>
      <c r="Z710">
        <f t="shared" si="368"/>
        <v>15158</v>
      </c>
      <c r="AA710" s="68">
        <f t="shared" si="369"/>
        <v>1.2106992387605563E-2</v>
      </c>
      <c r="AB710" s="68">
        <f t="shared" si="382"/>
        <v>-2.5130444155644295E-3</v>
      </c>
      <c r="AC710" s="68">
        <f t="shared" si="383"/>
        <v>-1.2530992385625571E-2</v>
      </c>
      <c r="AD710" s="68"/>
      <c r="AE710" s="68">
        <f t="shared" si="384"/>
        <v>1.5702577016860606E-5</v>
      </c>
      <c r="AF710">
        <f t="shared" si="385"/>
        <v>-1.044194796808115E-2</v>
      </c>
      <c r="AG710" s="92"/>
      <c r="AH710">
        <f t="shared" si="370"/>
        <v>2.0890444175444213E-3</v>
      </c>
      <c r="AI710">
        <f t="shared" si="371"/>
        <v>1.0000551578141212</v>
      </c>
      <c r="AJ710">
        <f t="shared" si="372"/>
        <v>9.448048424492736E-2</v>
      </c>
      <c r="AK710">
        <f t="shared" si="373"/>
        <v>-7.2081443381493532E-4</v>
      </c>
      <c r="AL710">
        <f t="shared" si="374"/>
        <v>-1.4944236453338036</v>
      </c>
      <c r="AM710">
        <f t="shared" si="375"/>
        <v>-0.92640198064401402</v>
      </c>
      <c r="AN710" s="68">
        <f t="shared" si="391"/>
        <v>-1.4937028507157497</v>
      </c>
      <c r="AO710" s="68">
        <f t="shared" si="391"/>
        <v>-1.4937028507157497</v>
      </c>
      <c r="AP710" s="68">
        <f t="shared" si="391"/>
        <v>-1.4937028507157497</v>
      </c>
      <c r="AQ710" s="68">
        <f t="shared" si="391"/>
        <v>-1.4937028507157497</v>
      </c>
      <c r="AR710" s="68">
        <f t="shared" si="391"/>
        <v>-1.4937028507157495</v>
      </c>
      <c r="AS710" s="68">
        <f t="shared" si="391"/>
        <v>-1.4937028507135048</v>
      </c>
      <c r="AT710" s="68">
        <f t="shared" si="391"/>
        <v>-1.4937028103977064</v>
      </c>
      <c r="AU710" s="68">
        <f t="shared" si="377"/>
        <v>-1.4929820762266346</v>
      </c>
    </row>
    <row r="711" spans="1:64" ht="12.95" customHeight="1">
      <c r="A711" s="45" t="s">
        <v>1968</v>
      </c>
      <c r="B711" s="44"/>
      <c r="C711" s="45">
        <v>44561.67</v>
      </c>
      <c r="D711" s="45"/>
      <c r="E711">
        <f t="shared" si="365"/>
        <v>15166.000259342594</v>
      </c>
      <c r="F711">
        <f t="shared" si="366"/>
        <v>15166</v>
      </c>
      <c r="G711">
        <f t="shared" si="392"/>
        <v>3.5200000274926424E-4</v>
      </c>
      <c r="I711" s="10">
        <f t="shared" si="393"/>
        <v>3.5200000274926424E-4</v>
      </c>
      <c r="P711">
        <f t="shared" si="367"/>
        <v>1.0113641102257959E-2</v>
      </c>
      <c r="Q711" s="2">
        <f t="shared" si="378"/>
        <v>29543.17</v>
      </c>
      <c r="S711" s="21">
        <f t="shared" si="394"/>
        <v>0.1</v>
      </c>
      <c r="Z711">
        <f t="shared" si="368"/>
        <v>15166</v>
      </c>
      <c r="AA711" s="68">
        <f t="shared" si="369"/>
        <v>1.2089316592116079E-2</v>
      </c>
      <c r="AB711" s="68">
        <f t="shared" si="382"/>
        <v>-1.6236754871088569E-3</v>
      </c>
      <c r="AC711" s="68">
        <f t="shared" si="383"/>
        <v>-1.1737316589366815E-2</v>
      </c>
      <c r="AD711" s="68"/>
      <c r="AE711" s="68">
        <f t="shared" si="384"/>
        <v>1.3776460071902546E-5</v>
      </c>
      <c r="AF711">
        <f t="shared" si="385"/>
        <v>-9.7616410995086944E-3</v>
      </c>
      <c r="AG711" s="92"/>
      <c r="AH711">
        <f t="shared" si="370"/>
        <v>1.9756754898581212E-3</v>
      </c>
      <c r="AI711">
        <f t="shared" si="371"/>
        <v>1.0000588404058328</v>
      </c>
      <c r="AJ711">
        <f t="shared" si="372"/>
        <v>8.9392178161152233E-2</v>
      </c>
      <c r="AK711">
        <f t="shared" si="373"/>
        <v>-7.2052317040883953E-4</v>
      </c>
      <c r="AL711">
        <f t="shared" si="374"/>
        <v>-1.4893136923462389</v>
      </c>
      <c r="AM711">
        <f t="shared" si="375"/>
        <v>-0.92166547131931054</v>
      </c>
      <c r="AN711" s="68">
        <f t="shared" ref="AN711:AT720" si="395">$AU711+$AB$7*SIN(AO711)</f>
        <v>-1.4885931903101797</v>
      </c>
      <c r="AO711" s="68">
        <f t="shared" si="395"/>
        <v>-1.4885931903101797</v>
      </c>
      <c r="AP711" s="68">
        <f t="shared" si="395"/>
        <v>-1.4885931903101797</v>
      </c>
      <c r="AQ711" s="68">
        <f t="shared" si="395"/>
        <v>-1.4885931903101797</v>
      </c>
      <c r="AR711" s="68">
        <f t="shared" si="395"/>
        <v>-1.4885931903101794</v>
      </c>
      <c r="AS711" s="68">
        <f t="shared" si="395"/>
        <v>-1.4885931903076299</v>
      </c>
      <c r="AT711" s="68">
        <f t="shared" si="395"/>
        <v>-1.4885931473557972</v>
      </c>
      <c r="AU711" s="68">
        <f t="shared" si="377"/>
        <v>-1.4878727097214195</v>
      </c>
    </row>
    <row r="712" spans="1:64" ht="12.95" customHeight="1">
      <c r="A712" s="45" t="s">
        <v>1984</v>
      </c>
      <c r="B712" s="44"/>
      <c r="C712" s="45">
        <v>44575.247000000003</v>
      </c>
      <c r="D712" s="45"/>
      <c r="E712">
        <f t="shared" si="365"/>
        <v>15176.003368506676</v>
      </c>
      <c r="F712">
        <f t="shared" si="366"/>
        <v>15176</v>
      </c>
      <c r="G712">
        <f t="shared" si="392"/>
        <v>4.5720000052824616E-3</v>
      </c>
      <c r="I712" s="10">
        <f t="shared" si="393"/>
        <v>4.5720000052824616E-3</v>
      </c>
      <c r="P712">
        <f t="shared" si="367"/>
        <v>1.0233387107293712E-2</v>
      </c>
      <c r="Q712" s="2">
        <f t="shared" si="378"/>
        <v>29556.747000000003</v>
      </c>
      <c r="S712" s="21">
        <f t="shared" si="394"/>
        <v>0.1</v>
      </c>
      <c r="Z712">
        <f t="shared" si="368"/>
        <v>15176</v>
      </c>
      <c r="AA712" s="68">
        <f t="shared" si="369"/>
        <v>1.2067278659872496E-2</v>
      </c>
      <c r="AB712" s="68">
        <f t="shared" si="382"/>
        <v>2.7381084527036779E-3</v>
      </c>
      <c r="AC712" s="68">
        <f t="shared" si="383"/>
        <v>-7.4952786545900343E-3</v>
      </c>
      <c r="AD712" s="68"/>
      <c r="AE712" s="68">
        <f t="shared" si="384"/>
        <v>5.6179202109952996E-6</v>
      </c>
      <c r="AF712">
        <f t="shared" si="385"/>
        <v>-5.6613871020112505E-3</v>
      </c>
      <c r="AG712" s="92"/>
      <c r="AH712">
        <f t="shared" si="370"/>
        <v>1.8338915525787838E-3</v>
      </c>
      <c r="AI712">
        <f t="shared" si="371"/>
        <v>1.000063441511726</v>
      </c>
      <c r="AJ712">
        <f t="shared" si="372"/>
        <v>8.3028475979333327E-2</v>
      </c>
      <c r="AK712">
        <f t="shared" si="373"/>
        <v>-7.2013263156482698E-4</v>
      </c>
      <c r="AL712">
        <f t="shared" si="374"/>
        <v>-1.4829261982019988</v>
      </c>
      <c r="AM712">
        <f t="shared" si="375"/>
        <v>-0.91577605659255834</v>
      </c>
      <c r="AN712" s="68">
        <f t="shared" si="395"/>
        <v>-1.4822060883498966</v>
      </c>
      <c r="AO712" s="68">
        <f t="shared" si="395"/>
        <v>-1.4822060883498966</v>
      </c>
      <c r="AP712" s="68">
        <f t="shared" si="395"/>
        <v>-1.4822060883498966</v>
      </c>
      <c r="AQ712" s="68">
        <f t="shared" si="395"/>
        <v>-1.4822060883498966</v>
      </c>
      <c r="AR712" s="68">
        <f t="shared" si="395"/>
        <v>-1.4822060883498964</v>
      </c>
      <c r="AS712" s="68">
        <f t="shared" si="395"/>
        <v>-1.4822060883469388</v>
      </c>
      <c r="AT712" s="68">
        <f t="shared" si="395"/>
        <v>-1.4822060421064096</v>
      </c>
      <c r="AU712" s="68">
        <f t="shared" si="377"/>
        <v>-1.4814860015899007</v>
      </c>
    </row>
    <row r="713" spans="1:64" ht="12.95" customHeight="1">
      <c r="A713" s="45" t="s">
        <v>1968</v>
      </c>
      <c r="B713" s="44"/>
      <c r="C713" s="45">
        <v>44576.6</v>
      </c>
      <c r="D713" s="45"/>
      <c r="E713">
        <f t="shared" si="365"/>
        <v>15177.000216610008</v>
      </c>
      <c r="F713">
        <f t="shared" si="366"/>
        <v>15177</v>
      </c>
      <c r="G713">
        <f t="shared" si="392"/>
        <v>2.9399999766610563E-4</v>
      </c>
      <c r="I713" s="10">
        <f t="shared" si="393"/>
        <v>2.9399999766610563E-4</v>
      </c>
      <c r="P713">
        <f t="shared" si="367"/>
        <v>1.0245369627173317E-2</v>
      </c>
      <c r="Q713" s="2">
        <f t="shared" si="378"/>
        <v>29558.1</v>
      </c>
      <c r="S713" s="21">
        <f t="shared" si="394"/>
        <v>0.1</v>
      </c>
      <c r="Z713">
        <f t="shared" si="368"/>
        <v>15177</v>
      </c>
      <c r="AA713" s="68">
        <f t="shared" si="369"/>
        <v>1.20650785399328E-2</v>
      </c>
      <c r="AB713" s="68">
        <f t="shared" si="382"/>
        <v>-1.5257089150933769E-3</v>
      </c>
      <c r="AC713" s="68">
        <f t="shared" si="383"/>
        <v>-1.1771078542266694E-2</v>
      </c>
      <c r="AD713" s="68"/>
      <c r="AE713" s="68">
        <f t="shared" si="384"/>
        <v>1.3855829004821142E-5</v>
      </c>
      <c r="AF713">
        <f t="shared" si="385"/>
        <v>-9.9513696295072118E-3</v>
      </c>
      <c r="AG713" s="92"/>
      <c r="AH713">
        <f t="shared" si="370"/>
        <v>1.8197089127594825E-3</v>
      </c>
      <c r="AI713">
        <f t="shared" si="371"/>
        <v>1.0000639014853769</v>
      </c>
      <c r="AJ713">
        <f t="shared" si="372"/>
        <v>8.2391911938923909E-2</v>
      </c>
      <c r="AK713">
        <f t="shared" si="373"/>
        <v>-7.2009196122522286E-4</v>
      </c>
      <c r="AL713">
        <f t="shared" si="374"/>
        <v>-1.4822874455552661</v>
      </c>
      <c r="AM713">
        <f t="shared" si="375"/>
        <v>-0.91518900833977102</v>
      </c>
      <c r="AN713" s="68">
        <f t="shared" si="395"/>
        <v>-1.4815673765378148</v>
      </c>
      <c r="AO713" s="68">
        <f t="shared" si="395"/>
        <v>-1.4815673765378148</v>
      </c>
      <c r="AP713" s="68">
        <f t="shared" si="395"/>
        <v>-1.4815673765378148</v>
      </c>
      <c r="AQ713" s="68">
        <f t="shared" si="395"/>
        <v>-1.4815673765378148</v>
      </c>
      <c r="AR713" s="68">
        <f t="shared" si="395"/>
        <v>-1.4815673765378146</v>
      </c>
      <c r="AS713" s="68">
        <f t="shared" si="395"/>
        <v>-1.4815673765348145</v>
      </c>
      <c r="AT713" s="68">
        <f t="shared" si="395"/>
        <v>-1.4815673299658223</v>
      </c>
      <c r="AU713" s="68">
        <f t="shared" si="377"/>
        <v>-1.4808473307767489</v>
      </c>
    </row>
    <row r="714" spans="1:64" ht="12.95" customHeight="1">
      <c r="A714" s="45" t="s">
        <v>1984</v>
      </c>
      <c r="B714" s="44"/>
      <c r="C714" s="45">
        <v>44583.385000000002</v>
      </c>
      <c r="D714" s="45"/>
      <c r="E714">
        <f t="shared" si="365"/>
        <v>15181.999192501464</v>
      </c>
      <c r="F714">
        <f t="shared" si="366"/>
        <v>15182</v>
      </c>
      <c r="G714">
        <f t="shared" si="392"/>
        <v>-1.0959999999613501E-3</v>
      </c>
      <c r="I714" s="10">
        <f t="shared" si="393"/>
        <v>-1.0959999999613501E-3</v>
      </c>
      <c r="P714">
        <f t="shared" si="367"/>
        <v>1.0305303824869716E-2</v>
      </c>
      <c r="Q714" s="2">
        <f t="shared" si="378"/>
        <v>29564.885000000002</v>
      </c>
      <c r="S714" s="21">
        <f t="shared" si="394"/>
        <v>0.1</v>
      </c>
      <c r="Z714">
        <f t="shared" si="368"/>
        <v>15182</v>
      </c>
      <c r="AA714" s="68">
        <f t="shared" si="369"/>
        <v>1.2054088421064934E-2</v>
      </c>
      <c r="AB714" s="68">
        <f t="shared" si="382"/>
        <v>-2.8447845961565676E-3</v>
      </c>
      <c r="AC714" s="68">
        <f t="shared" si="383"/>
        <v>-1.3150088421026284E-2</v>
      </c>
      <c r="AD714" s="68"/>
      <c r="AE714" s="68">
        <f t="shared" si="384"/>
        <v>1.7292482548080954E-5</v>
      </c>
      <c r="AF714">
        <f t="shared" si="385"/>
        <v>-1.1401303824831066E-2</v>
      </c>
      <c r="AG714" s="92"/>
      <c r="AH714">
        <f t="shared" si="370"/>
        <v>1.7487845961952175E-3</v>
      </c>
      <c r="AI714">
        <f t="shared" si="371"/>
        <v>1.0000662009651409</v>
      </c>
      <c r="AJ714">
        <f t="shared" si="372"/>
        <v>7.9208583902053126E-2</v>
      </c>
      <c r="AK714">
        <f t="shared" si="373"/>
        <v>-7.1988420226380299E-4</v>
      </c>
      <c r="AL714">
        <f t="shared" si="374"/>
        <v>-1.4790936735087816</v>
      </c>
      <c r="AM714">
        <f t="shared" si="375"/>
        <v>-0.91225889674771021</v>
      </c>
      <c r="AN714" s="68">
        <f t="shared" si="395"/>
        <v>-1.47837381307128</v>
      </c>
      <c r="AO714" s="68">
        <f t="shared" si="395"/>
        <v>-1.47837381307128</v>
      </c>
      <c r="AP714" s="68">
        <f t="shared" si="395"/>
        <v>-1.47837381307128</v>
      </c>
      <c r="AQ714" s="68">
        <f t="shared" si="395"/>
        <v>-1.47837381307128</v>
      </c>
      <c r="AR714" s="68">
        <f t="shared" si="395"/>
        <v>-1.4783738130712798</v>
      </c>
      <c r="AS714" s="68">
        <f t="shared" si="395"/>
        <v>-1.4783738130680633</v>
      </c>
      <c r="AT714" s="68">
        <f t="shared" si="395"/>
        <v>-1.4783737648579072</v>
      </c>
      <c r="AU714" s="68">
        <f t="shared" si="377"/>
        <v>-1.4776539767109895</v>
      </c>
    </row>
    <row r="715" spans="1:64" ht="12.95" customHeight="1">
      <c r="A715" s="45" t="s">
        <v>1984</v>
      </c>
      <c r="B715" s="44"/>
      <c r="C715" s="45">
        <v>44598.313999999998</v>
      </c>
      <c r="D715" s="45"/>
      <c r="E715">
        <f t="shared" si="365"/>
        <v>15192.998413000136</v>
      </c>
      <c r="F715">
        <f t="shared" si="366"/>
        <v>15193</v>
      </c>
      <c r="G715">
        <f t="shared" si="392"/>
        <v>-2.1540000016102567E-3</v>
      </c>
      <c r="I715" s="10">
        <f t="shared" si="393"/>
        <v>-2.1540000016102567E-3</v>
      </c>
      <c r="P715">
        <f t="shared" si="367"/>
        <v>1.0437285769818422E-2</v>
      </c>
      <c r="Q715" s="2">
        <f t="shared" si="378"/>
        <v>29579.813999999998</v>
      </c>
      <c r="S715" s="21">
        <f t="shared" si="394"/>
        <v>0.1</v>
      </c>
      <c r="Z715">
        <f t="shared" si="368"/>
        <v>15193</v>
      </c>
      <c r="AA715" s="68">
        <f t="shared" si="369"/>
        <v>1.2029974532834085E-2</v>
      </c>
      <c r="AB715" s="68">
        <f t="shared" si="382"/>
        <v>-3.7466887646259205E-3</v>
      </c>
      <c r="AC715" s="68">
        <f t="shared" si="383"/>
        <v>-1.4183974534444341E-2</v>
      </c>
      <c r="AD715" s="68"/>
      <c r="AE715" s="68">
        <f t="shared" si="384"/>
        <v>2.011851335937656E-5</v>
      </c>
      <c r="AF715">
        <f t="shared" si="385"/>
        <v>-1.2591285771428679E-2</v>
      </c>
      <c r="AG715" s="92"/>
      <c r="AH715">
        <f t="shared" si="370"/>
        <v>1.5926887630156635E-3</v>
      </c>
      <c r="AI715">
        <f t="shared" si="371"/>
        <v>1.0000712574478698</v>
      </c>
      <c r="AJ715">
        <f t="shared" si="372"/>
        <v>7.2202412448636136E-2</v>
      </c>
      <c r="AK715">
        <f t="shared" si="373"/>
        <v>-7.1940128480400974E-4</v>
      </c>
      <c r="AL715">
        <f t="shared" si="374"/>
        <v>-1.4720673233214343</v>
      </c>
      <c r="AM715">
        <f t="shared" si="375"/>
        <v>-0.90584253764838096</v>
      </c>
      <c r="AN715" s="68">
        <f t="shared" si="395"/>
        <v>-1.471347947604104</v>
      </c>
      <c r="AO715" s="68">
        <f t="shared" si="395"/>
        <v>-1.471347947604104</v>
      </c>
      <c r="AP715" s="68">
        <f t="shared" si="395"/>
        <v>-1.471347947604104</v>
      </c>
      <c r="AQ715" s="68">
        <f t="shared" si="395"/>
        <v>-1.471347947604104</v>
      </c>
      <c r="AR715" s="68">
        <f t="shared" si="395"/>
        <v>-1.4713479476041038</v>
      </c>
      <c r="AS715" s="68">
        <f t="shared" si="395"/>
        <v>-1.471347947600385</v>
      </c>
      <c r="AT715" s="68">
        <f t="shared" si="395"/>
        <v>-1.4713478957866917</v>
      </c>
      <c r="AU715" s="68">
        <f t="shared" si="377"/>
        <v>-1.4706285977663189</v>
      </c>
    </row>
    <row r="716" spans="1:64" ht="12.95" customHeight="1">
      <c r="A716" s="45" t="s">
        <v>1984</v>
      </c>
      <c r="B716" s="44"/>
      <c r="C716" s="45">
        <v>44602.383999999998</v>
      </c>
      <c r="D716" s="45"/>
      <c r="E716">
        <f t="shared" si="365"/>
        <v>15195.997061766269</v>
      </c>
      <c r="F716">
        <f t="shared" si="366"/>
        <v>15196</v>
      </c>
      <c r="G716">
        <f t="shared" si="392"/>
        <v>-3.9880000040284358E-3</v>
      </c>
      <c r="I716" s="10">
        <f t="shared" si="393"/>
        <v>-3.9880000040284358E-3</v>
      </c>
      <c r="P716">
        <f t="shared" si="367"/>
        <v>1.047331108333116E-2</v>
      </c>
      <c r="Q716" s="2">
        <f t="shared" si="378"/>
        <v>29583.883999999998</v>
      </c>
      <c r="S716" s="21">
        <f t="shared" si="394"/>
        <v>0.1</v>
      </c>
      <c r="Z716">
        <f t="shared" si="368"/>
        <v>15196</v>
      </c>
      <c r="AA716" s="68">
        <f t="shared" si="369"/>
        <v>1.2023414149527798E-2</v>
      </c>
      <c r="AB716" s="68">
        <f t="shared" si="382"/>
        <v>-5.5381030702250731E-3</v>
      </c>
      <c r="AC716" s="68">
        <f t="shared" si="383"/>
        <v>-1.6011414153556232E-2</v>
      </c>
      <c r="AD716" s="68"/>
      <c r="AE716" s="68">
        <f t="shared" si="384"/>
        <v>2.5636538319670083E-5</v>
      </c>
      <c r="AF716">
        <f t="shared" si="385"/>
        <v>-1.4461311087359596E-2</v>
      </c>
      <c r="AG716" s="92"/>
      <c r="AH716">
        <f t="shared" si="370"/>
        <v>1.5501030661966373E-3</v>
      </c>
      <c r="AI716">
        <f t="shared" si="371"/>
        <v>1.0000726358974301</v>
      </c>
      <c r="AJ716">
        <f t="shared" si="372"/>
        <v>7.0290992912133587E-2</v>
      </c>
      <c r="AK716">
        <f t="shared" si="373"/>
        <v>-7.1926341409744388E-4</v>
      </c>
      <c r="AL716">
        <f t="shared" si="374"/>
        <v>-1.4701510336683135</v>
      </c>
      <c r="AM716">
        <f t="shared" si="375"/>
        <v>-0.90409969853692373</v>
      </c>
      <c r="AN716" s="68">
        <f t="shared" si="395"/>
        <v>-1.4694317963124763</v>
      </c>
      <c r="AO716" s="68">
        <f t="shared" si="395"/>
        <v>-1.4694317963124763</v>
      </c>
      <c r="AP716" s="68">
        <f t="shared" si="395"/>
        <v>-1.4694317963124763</v>
      </c>
      <c r="AQ716" s="68">
        <f t="shared" si="395"/>
        <v>-1.4694317963124763</v>
      </c>
      <c r="AR716" s="68">
        <f t="shared" si="395"/>
        <v>-1.4694317963124759</v>
      </c>
      <c r="AS716" s="68">
        <f t="shared" si="395"/>
        <v>-1.4694317963086139</v>
      </c>
      <c r="AT716" s="68">
        <f t="shared" si="395"/>
        <v>-1.4694317435138848</v>
      </c>
      <c r="AU716" s="68">
        <f t="shared" si="377"/>
        <v>-1.4687125853268634</v>
      </c>
    </row>
    <row r="717" spans="1:64" ht="12.95" customHeight="1">
      <c r="A717" s="45" t="s">
        <v>1984</v>
      </c>
      <c r="B717" s="44"/>
      <c r="C717" s="45">
        <v>44606.46</v>
      </c>
      <c r="D717" s="45"/>
      <c r="E717">
        <f t="shared" si="365"/>
        <v>15199.000131144834</v>
      </c>
      <c r="F717">
        <f t="shared" si="366"/>
        <v>15199</v>
      </c>
      <c r="G717">
        <f t="shared" si="392"/>
        <v>1.7799999477574602E-4</v>
      </c>
      <c r="I717" s="10">
        <f t="shared" si="393"/>
        <v>1.7799999477574602E-4</v>
      </c>
      <c r="P717">
        <f t="shared" si="367"/>
        <v>1.0509349355822845E-2</v>
      </c>
      <c r="Q717" s="2">
        <f t="shared" si="378"/>
        <v>29587.96</v>
      </c>
      <c r="S717" s="21">
        <f t="shared" si="394"/>
        <v>0.1</v>
      </c>
      <c r="Z717">
        <f t="shared" si="368"/>
        <v>15199</v>
      </c>
      <c r="AA717" s="68">
        <f t="shared" si="369"/>
        <v>1.201686097508417E-2</v>
      </c>
      <c r="AB717" s="68">
        <f t="shared" si="382"/>
        <v>-1.3295116244855807E-3</v>
      </c>
      <c r="AC717" s="68">
        <f t="shared" si="383"/>
        <v>-1.1838860980308424E-2</v>
      </c>
      <c r="AD717" s="68"/>
      <c r="AE717" s="68">
        <f t="shared" si="384"/>
        <v>1.4015862931106936E-5</v>
      </c>
      <c r="AF717">
        <f t="shared" si="385"/>
        <v>-1.0331349361047099E-2</v>
      </c>
      <c r="AG717" s="92"/>
      <c r="AH717">
        <f t="shared" si="370"/>
        <v>1.5075116192613267E-3</v>
      </c>
      <c r="AI717">
        <f t="shared" si="371"/>
        <v>1.0000740140840578</v>
      </c>
      <c r="AJ717">
        <f t="shared" si="372"/>
        <v>6.8379309985736672E-2</v>
      </c>
      <c r="AK717">
        <f t="shared" si="373"/>
        <v>-7.1912290174605434E-4</v>
      </c>
      <c r="AL717">
        <f t="shared" si="374"/>
        <v>-1.4682347387330532</v>
      </c>
      <c r="AM717">
        <f t="shared" si="375"/>
        <v>-0.90235987151962815</v>
      </c>
      <c r="AN717" s="68">
        <f t="shared" si="395"/>
        <v>-1.4675156423799713</v>
      </c>
      <c r="AO717" s="68">
        <f t="shared" si="395"/>
        <v>-1.4675156423799713</v>
      </c>
      <c r="AP717" s="68">
        <f t="shared" si="395"/>
        <v>-1.4675156423799713</v>
      </c>
      <c r="AQ717" s="68">
        <f t="shared" si="395"/>
        <v>-1.4675156423799713</v>
      </c>
      <c r="AR717" s="68">
        <f t="shared" si="395"/>
        <v>-1.4675156423799711</v>
      </c>
      <c r="AS717" s="68">
        <f t="shared" si="395"/>
        <v>-1.4675156423759632</v>
      </c>
      <c r="AT717" s="68">
        <f t="shared" si="395"/>
        <v>-1.4675155886009743</v>
      </c>
      <c r="AU717" s="68">
        <f t="shared" si="377"/>
        <v>-1.4667965728874077</v>
      </c>
    </row>
    <row r="718" spans="1:64" ht="12.95" customHeight="1">
      <c r="A718" s="45" t="s">
        <v>1984</v>
      </c>
      <c r="B718" s="44"/>
      <c r="C718" s="45">
        <v>44610.531999999999</v>
      </c>
      <c r="D718" s="45"/>
      <c r="E718">
        <f t="shared" si="365"/>
        <v>15202.000253448445</v>
      </c>
      <c r="F718">
        <f t="shared" si="366"/>
        <v>15202</v>
      </c>
      <c r="G718">
        <f t="shared" si="392"/>
        <v>3.4400000004097819E-4</v>
      </c>
      <c r="I718" s="10">
        <f t="shared" si="393"/>
        <v>3.4400000004097819E-4</v>
      </c>
      <c r="P718">
        <f t="shared" si="367"/>
        <v>1.054540058729353E-2</v>
      </c>
      <c r="Q718" s="2">
        <f t="shared" si="378"/>
        <v>29592.031999999999</v>
      </c>
      <c r="S718" s="21">
        <f t="shared" si="394"/>
        <v>0.1</v>
      </c>
      <c r="Z718">
        <f t="shared" si="368"/>
        <v>15202</v>
      </c>
      <c r="AA718" s="68">
        <f t="shared" si="369"/>
        <v>1.2010315165872077E-2</v>
      </c>
      <c r="AB718" s="68">
        <f t="shared" si="382"/>
        <v>-1.12091457853757E-3</v>
      </c>
      <c r="AC718" s="68">
        <f t="shared" si="383"/>
        <v>-1.1666315165831099E-2</v>
      </c>
      <c r="AD718" s="68"/>
      <c r="AE718" s="68">
        <f t="shared" si="384"/>
        <v>1.361029095485007E-5</v>
      </c>
      <c r="AF718">
        <f t="shared" si="385"/>
        <v>-1.0201400587252551E-2</v>
      </c>
      <c r="AG718" s="92"/>
      <c r="AH718">
        <f t="shared" si="370"/>
        <v>1.4649145785785482E-3</v>
      </c>
      <c r="AI718">
        <f t="shared" si="371"/>
        <v>1.000075392002689</v>
      </c>
      <c r="AJ718">
        <f t="shared" si="372"/>
        <v>6.6467370688403846E-2</v>
      </c>
      <c r="AK718">
        <f t="shared" si="373"/>
        <v>-7.1897974824406546E-4</v>
      </c>
      <c r="AL718">
        <f t="shared" si="374"/>
        <v>-1.4663184385166645</v>
      </c>
      <c r="AM718">
        <f t="shared" si="375"/>
        <v>-0.90062304560938955</v>
      </c>
      <c r="AN718" s="68">
        <f t="shared" si="395"/>
        <v>-1.4655994858070984</v>
      </c>
      <c r="AO718" s="68">
        <f t="shared" si="395"/>
        <v>-1.4655994858070984</v>
      </c>
      <c r="AP718" s="68">
        <f t="shared" si="395"/>
        <v>-1.4655994858070984</v>
      </c>
      <c r="AQ718" s="68">
        <f t="shared" si="395"/>
        <v>-1.4655994858070984</v>
      </c>
      <c r="AR718" s="68">
        <f t="shared" si="395"/>
        <v>-1.465599485807098</v>
      </c>
      <c r="AS718" s="68">
        <f t="shared" si="395"/>
        <v>-1.4655994858029417</v>
      </c>
      <c r="AT718" s="68">
        <f t="shared" si="395"/>
        <v>-1.4655994310484834</v>
      </c>
      <c r="AU718" s="68">
        <f t="shared" si="377"/>
        <v>-1.464880560447952</v>
      </c>
    </row>
    <row r="719" spans="1:64" ht="12.95" customHeight="1">
      <c r="A719" s="45" t="s">
        <v>1984</v>
      </c>
      <c r="B719" s="44"/>
      <c r="C719" s="45">
        <v>44613.248</v>
      </c>
      <c r="D719" s="45"/>
      <c r="E719">
        <f t="shared" si="365"/>
        <v>15204.001317342503</v>
      </c>
      <c r="F719">
        <f t="shared" si="366"/>
        <v>15204</v>
      </c>
      <c r="G719">
        <f t="shared" si="392"/>
        <v>1.7880000013974495E-3</v>
      </c>
      <c r="I719" s="10">
        <f t="shared" si="393"/>
        <v>1.7880000013974495E-3</v>
      </c>
      <c r="P719">
        <f t="shared" si="367"/>
        <v>1.0569441941040092E-2</v>
      </c>
      <c r="Q719" s="2">
        <f t="shared" si="378"/>
        <v>29594.748</v>
      </c>
      <c r="S719" s="21">
        <f t="shared" si="394"/>
        <v>0.1</v>
      </c>
      <c r="Z719">
        <f t="shared" si="368"/>
        <v>15204</v>
      </c>
      <c r="AA719" s="68">
        <f t="shared" si="369"/>
        <v>1.2005955462088328E-2</v>
      </c>
      <c r="AB719" s="68">
        <f t="shared" si="382"/>
        <v>3.5148648034921421E-4</v>
      </c>
      <c r="AC719" s="68">
        <f t="shared" si="383"/>
        <v>-1.0217955460690879E-2</v>
      </c>
      <c r="AD719" s="68"/>
      <c r="AE719" s="68">
        <f t="shared" si="384"/>
        <v>1.0440661379666255E-5</v>
      </c>
      <c r="AF719">
        <f t="shared" si="385"/>
        <v>-8.7814419396426424E-3</v>
      </c>
      <c r="AG719" s="92"/>
      <c r="AH719">
        <f t="shared" si="370"/>
        <v>1.4365135210482353E-3</v>
      </c>
      <c r="AI719">
        <f t="shared" si="371"/>
        <v>1.0000763104637229</v>
      </c>
      <c r="AJ719">
        <f t="shared" si="372"/>
        <v>6.5192605528514108E-2</v>
      </c>
      <c r="AK719">
        <f t="shared" si="373"/>
        <v>-7.1888284551864263E-4</v>
      </c>
      <c r="AL719">
        <f t="shared" si="374"/>
        <v>-1.4650409021056197</v>
      </c>
      <c r="AM719">
        <f t="shared" si="375"/>
        <v>-0.89946682354732854</v>
      </c>
      <c r="AN719" s="68">
        <f t="shared" si="395"/>
        <v>-1.4643220466252342</v>
      </c>
      <c r="AO719" s="68">
        <f t="shared" si="395"/>
        <v>-1.4643220466252342</v>
      </c>
      <c r="AP719" s="68">
        <f t="shared" si="395"/>
        <v>-1.4643220466252342</v>
      </c>
      <c r="AQ719" s="68">
        <f t="shared" si="395"/>
        <v>-1.4643220466252342</v>
      </c>
      <c r="AR719" s="68">
        <f t="shared" si="395"/>
        <v>-1.4643220466252338</v>
      </c>
      <c r="AS719" s="68">
        <f t="shared" si="395"/>
        <v>-1.464322046620977</v>
      </c>
      <c r="AT719" s="68">
        <f t="shared" si="395"/>
        <v>-1.4643219912139853</v>
      </c>
      <c r="AU719" s="68">
        <f t="shared" si="377"/>
        <v>-1.4636032188216483</v>
      </c>
      <c r="AV719" s="68"/>
    </row>
    <row r="720" spans="1:64" ht="12.95" customHeight="1">
      <c r="A720" s="45" t="s">
        <v>1984</v>
      </c>
      <c r="B720" s="44"/>
      <c r="C720" s="45">
        <v>44613.249000000003</v>
      </c>
      <c r="D720" s="45"/>
      <c r="E720">
        <f t="shared" si="365"/>
        <v>15204.002054111244</v>
      </c>
      <c r="F720">
        <f t="shared" si="366"/>
        <v>15204</v>
      </c>
      <c r="G720">
        <f t="shared" si="392"/>
        <v>2.7880000052391551E-3</v>
      </c>
      <c r="I720" s="10">
        <f t="shared" si="393"/>
        <v>2.7880000052391551E-3</v>
      </c>
      <c r="P720">
        <f t="shared" si="367"/>
        <v>1.0569441941040092E-2</v>
      </c>
      <c r="Q720" s="2">
        <f t="shared" si="378"/>
        <v>29594.749000000003</v>
      </c>
      <c r="S720" s="21">
        <f t="shared" si="394"/>
        <v>0.1</v>
      </c>
      <c r="Z720">
        <f t="shared" si="368"/>
        <v>15204</v>
      </c>
      <c r="AA720" s="68">
        <f t="shared" si="369"/>
        <v>1.2005955462088328E-2</v>
      </c>
      <c r="AB720" s="68">
        <f t="shared" si="382"/>
        <v>1.3514864841909198E-3</v>
      </c>
      <c r="AC720" s="68">
        <f t="shared" si="383"/>
        <v>-9.217955456849173E-3</v>
      </c>
      <c r="AD720" s="68"/>
      <c r="AE720" s="68">
        <f t="shared" si="384"/>
        <v>8.4970702804455445E-6</v>
      </c>
      <c r="AF720">
        <f t="shared" si="385"/>
        <v>-7.7814419358009368E-3</v>
      </c>
      <c r="AG720" s="92"/>
      <c r="AH720">
        <f t="shared" si="370"/>
        <v>1.4365135210482353E-3</v>
      </c>
      <c r="AI720">
        <f t="shared" si="371"/>
        <v>1.0000763104637229</v>
      </c>
      <c r="AJ720">
        <f t="shared" si="372"/>
        <v>6.5192605528514108E-2</v>
      </c>
      <c r="AK720">
        <f t="shared" si="373"/>
        <v>-7.1888284551864263E-4</v>
      </c>
      <c r="AL720">
        <f t="shared" si="374"/>
        <v>-1.4650409021056197</v>
      </c>
      <c r="AM720">
        <f t="shared" si="375"/>
        <v>-0.89946682354732854</v>
      </c>
      <c r="AN720" s="68">
        <f t="shared" si="395"/>
        <v>-1.4643220466252342</v>
      </c>
      <c r="AO720" s="68">
        <f t="shared" si="395"/>
        <v>-1.4643220466252342</v>
      </c>
      <c r="AP720" s="68">
        <f t="shared" si="395"/>
        <v>-1.4643220466252342</v>
      </c>
      <c r="AQ720" s="68">
        <f t="shared" si="395"/>
        <v>-1.4643220466252342</v>
      </c>
      <c r="AR720" s="68">
        <f t="shared" si="395"/>
        <v>-1.4643220466252338</v>
      </c>
      <c r="AS720" s="68">
        <f t="shared" si="395"/>
        <v>-1.464322046620977</v>
      </c>
      <c r="AT720" s="68">
        <f t="shared" si="395"/>
        <v>-1.4643219912139853</v>
      </c>
      <c r="AU720" s="68">
        <f t="shared" si="377"/>
        <v>-1.4636032188216483</v>
      </c>
      <c r="AV720" s="68"/>
      <c r="AW720" s="68"/>
      <c r="AX720" s="68"/>
      <c r="AY720" s="68"/>
      <c r="AZ720" s="68"/>
      <c r="BA720" s="68"/>
      <c r="BB720" s="68"/>
      <c r="BC720" s="68"/>
      <c r="BD720" s="68"/>
      <c r="BE720" s="68"/>
      <c r="BF720" s="68"/>
      <c r="BG720" s="68"/>
      <c r="BH720" s="68"/>
      <c r="BI720" s="68"/>
      <c r="BJ720" s="68"/>
      <c r="BK720" s="68"/>
      <c r="BL720" s="68"/>
    </row>
    <row r="721" spans="1:47" ht="12.95" customHeight="1">
      <c r="A721" s="45" t="s">
        <v>1984</v>
      </c>
      <c r="B721" s="44"/>
      <c r="C721" s="45">
        <v>44636.315000000002</v>
      </c>
      <c r="D721" s="45"/>
      <c r="E721">
        <f t="shared" si="365"/>
        <v>15220.996361835971</v>
      </c>
      <c r="F721">
        <f t="shared" si="366"/>
        <v>15221</v>
      </c>
      <c r="G721">
        <f t="shared" si="392"/>
        <v>-4.9379999982193112E-3</v>
      </c>
      <c r="I721" s="10">
        <f t="shared" si="393"/>
        <v>-4.9379999982193112E-3</v>
      </c>
      <c r="P721">
        <f t="shared" si="367"/>
        <v>1.077402598956409E-2</v>
      </c>
      <c r="Q721" s="2">
        <f t="shared" si="378"/>
        <v>29617.815000000002</v>
      </c>
      <c r="S721" s="21">
        <f t="shared" si="394"/>
        <v>0.1</v>
      </c>
      <c r="Z721">
        <f t="shared" si="368"/>
        <v>15221</v>
      </c>
      <c r="AA721" s="68">
        <f t="shared" si="369"/>
        <v>1.1969039501182747E-2</v>
      </c>
      <c r="AB721" s="68">
        <f t="shared" si="382"/>
        <v>-6.1330135098379692E-3</v>
      </c>
      <c r="AC721" s="68">
        <f t="shared" si="383"/>
        <v>-1.690703949940206E-2</v>
      </c>
      <c r="AD721" s="68"/>
      <c r="AE721" s="68">
        <f t="shared" si="384"/>
        <v>2.8584798463434147E-5</v>
      </c>
      <c r="AF721">
        <f t="shared" si="385"/>
        <v>-1.5712025987783401E-2</v>
      </c>
      <c r="AG721" s="92"/>
      <c r="AH721">
        <f t="shared" si="370"/>
        <v>1.1950135116186578E-3</v>
      </c>
      <c r="AI721">
        <f t="shared" si="371"/>
        <v>1.0000841122707009</v>
      </c>
      <c r="AJ721">
        <f t="shared" si="372"/>
        <v>5.4352921223531907E-2</v>
      </c>
      <c r="AK721">
        <f t="shared" si="373"/>
        <v>-7.1801180935420416E-4</v>
      </c>
      <c r="AL721">
        <f t="shared" si="374"/>
        <v>-1.4541817479080725</v>
      </c>
      <c r="AM721">
        <f t="shared" si="375"/>
        <v>-0.8896921391275211</v>
      </c>
      <c r="AN721" s="68">
        <f t="shared" ref="AN721:AT730" si="396">$AU721+$AB$7*SIN(AO721)</f>
        <v>-1.4534637662312901</v>
      </c>
      <c r="AO721" s="68">
        <f t="shared" si="396"/>
        <v>-1.4534637662312901</v>
      </c>
      <c r="AP721" s="68">
        <f t="shared" si="396"/>
        <v>-1.4534637662312901</v>
      </c>
      <c r="AQ721" s="68">
        <f t="shared" si="396"/>
        <v>-1.4534637662312901</v>
      </c>
      <c r="AR721" s="68">
        <f t="shared" si="396"/>
        <v>-1.4534637662312897</v>
      </c>
      <c r="AS721" s="68">
        <f t="shared" si="396"/>
        <v>-1.4534637662261325</v>
      </c>
      <c r="AT721" s="68">
        <f t="shared" si="396"/>
        <v>-1.4534637052876493</v>
      </c>
      <c r="AU721" s="68">
        <f t="shared" si="377"/>
        <v>-1.4527458149980665</v>
      </c>
    </row>
    <row r="722" spans="1:47" ht="12.95" customHeight="1">
      <c r="A722" s="45" t="s">
        <v>1984</v>
      </c>
      <c r="B722" s="44"/>
      <c r="C722" s="45">
        <v>44636.32</v>
      </c>
      <c r="D722" s="45"/>
      <c r="E722">
        <f t="shared" si="365"/>
        <v>15221.000045679661</v>
      </c>
      <c r="F722">
        <f t="shared" si="366"/>
        <v>15221</v>
      </c>
      <c r="G722">
        <f t="shared" si="392"/>
        <v>6.1999999161344022E-5</v>
      </c>
      <c r="I722" s="10">
        <f t="shared" si="393"/>
        <v>6.1999999161344022E-5</v>
      </c>
      <c r="P722">
        <f t="shared" si="367"/>
        <v>1.077402598956409E-2</v>
      </c>
      <c r="Q722" s="2">
        <f t="shared" si="378"/>
        <v>29617.82</v>
      </c>
      <c r="S722" s="21">
        <f t="shared" si="394"/>
        <v>0.1</v>
      </c>
      <c r="Z722">
        <f t="shared" si="368"/>
        <v>15221</v>
      </c>
      <c r="AA722" s="68">
        <f t="shared" si="369"/>
        <v>1.1969039501182747E-2</v>
      </c>
      <c r="AB722" s="68">
        <f t="shared" si="382"/>
        <v>-1.1330135124573138E-3</v>
      </c>
      <c r="AC722" s="68">
        <f t="shared" si="383"/>
        <v>-1.1907039502021403E-2</v>
      </c>
      <c r="AD722" s="68"/>
      <c r="AE722" s="68">
        <f t="shared" si="384"/>
        <v>1.4177758970269811E-5</v>
      </c>
      <c r="AF722">
        <f t="shared" si="385"/>
        <v>-1.0712025990402746E-2</v>
      </c>
      <c r="AG722" s="92"/>
      <c r="AH722">
        <f t="shared" si="370"/>
        <v>1.1950135116186578E-3</v>
      </c>
      <c r="AI722">
        <f t="shared" si="371"/>
        <v>1.0000841122707009</v>
      </c>
      <c r="AJ722">
        <f t="shared" si="372"/>
        <v>5.4352921223531907E-2</v>
      </c>
      <c r="AK722">
        <f t="shared" si="373"/>
        <v>-7.1801180935420416E-4</v>
      </c>
      <c r="AL722">
        <f t="shared" si="374"/>
        <v>-1.4541817479080725</v>
      </c>
      <c r="AM722">
        <f t="shared" si="375"/>
        <v>-0.8896921391275211</v>
      </c>
      <c r="AN722" s="68">
        <f t="shared" si="396"/>
        <v>-1.4534637662312901</v>
      </c>
      <c r="AO722" s="68">
        <f t="shared" si="396"/>
        <v>-1.4534637662312901</v>
      </c>
      <c r="AP722" s="68">
        <f t="shared" si="396"/>
        <v>-1.4534637662312901</v>
      </c>
      <c r="AQ722" s="68">
        <f t="shared" si="396"/>
        <v>-1.4534637662312901</v>
      </c>
      <c r="AR722" s="68">
        <f t="shared" si="396"/>
        <v>-1.4534637662312897</v>
      </c>
      <c r="AS722" s="68">
        <f t="shared" si="396"/>
        <v>-1.4534637662261325</v>
      </c>
      <c r="AT722" s="68">
        <f t="shared" si="396"/>
        <v>-1.4534637052876493</v>
      </c>
      <c r="AU722" s="68">
        <f t="shared" si="377"/>
        <v>-1.4527458149980665</v>
      </c>
    </row>
    <row r="723" spans="1:47" ht="12.95" customHeight="1">
      <c r="A723" s="45" t="s">
        <v>1985</v>
      </c>
      <c r="B723" s="44"/>
      <c r="C723" s="45">
        <v>44815.48</v>
      </c>
      <c r="D723" s="45"/>
      <c r="E723">
        <f t="shared" si="365"/>
        <v>15352.999532888622</v>
      </c>
      <c r="F723">
        <f t="shared" si="366"/>
        <v>15353</v>
      </c>
      <c r="G723">
        <f t="shared" si="392"/>
        <v>-6.339999963529408E-4</v>
      </c>
      <c r="I723" s="10">
        <f t="shared" si="393"/>
        <v>-6.339999963529408E-4</v>
      </c>
      <c r="P723">
        <f t="shared" si="367"/>
        <v>1.237672079893723E-2</v>
      </c>
      <c r="Q723" s="2">
        <f t="shared" si="378"/>
        <v>29796.980000000003</v>
      </c>
      <c r="S723" s="21">
        <f t="shared" si="394"/>
        <v>0.1</v>
      </c>
      <c r="Z723">
        <f t="shared" si="368"/>
        <v>15353</v>
      </c>
      <c r="AA723" s="68">
        <f t="shared" si="369"/>
        <v>1.1693886657545633E-2</v>
      </c>
      <c r="AB723" s="68">
        <f t="shared" si="382"/>
        <v>4.8834145038656527E-5</v>
      </c>
      <c r="AC723" s="68">
        <f t="shared" si="383"/>
        <v>-1.2327886653898574E-2</v>
      </c>
      <c r="AD723" s="68"/>
      <c r="AE723" s="68">
        <f t="shared" si="384"/>
        <v>1.5197678935137057E-5</v>
      </c>
      <c r="AF723">
        <f t="shared" si="385"/>
        <v>-1.301072079529017E-2</v>
      </c>
      <c r="AG723" s="92"/>
      <c r="AH723">
        <f t="shared" si="370"/>
        <v>-6.8283414139159733E-4</v>
      </c>
      <c r="AI723">
        <f t="shared" si="371"/>
        <v>1.0001442872231805</v>
      </c>
      <c r="AJ723">
        <f t="shared" si="372"/>
        <v>-2.9939687485244063E-2</v>
      </c>
      <c r="AK723">
        <f t="shared" si="373"/>
        <v>-7.0837633337192396E-4</v>
      </c>
      <c r="AL723">
        <f t="shared" si="374"/>
        <v>-1.3698578669105601</v>
      </c>
      <c r="AM723">
        <f t="shared" si="375"/>
        <v>-0.81684619155663896</v>
      </c>
      <c r="AN723" s="68">
        <f t="shared" si="396"/>
        <v>-1.3691495416154049</v>
      </c>
      <c r="AO723" s="68">
        <f t="shared" si="396"/>
        <v>-1.3691495416154049</v>
      </c>
      <c r="AP723" s="68">
        <f t="shared" si="396"/>
        <v>-1.3691495416154049</v>
      </c>
      <c r="AQ723" s="68">
        <f t="shared" si="396"/>
        <v>-1.3691495416154049</v>
      </c>
      <c r="AR723" s="68">
        <f t="shared" si="396"/>
        <v>-1.3691495416154029</v>
      </c>
      <c r="AS723" s="68">
        <f t="shared" si="396"/>
        <v>-1.3691495416005313</v>
      </c>
      <c r="AT723" s="68">
        <f t="shared" si="396"/>
        <v>-1.3691494388875196</v>
      </c>
      <c r="AU723" s="68">
        <f t="shared" si="377"/>
        <v>-1.3684412676620195</v>
      </c>
    </row>
    <row r="724" spans="1:47" ht="12.95" customHeight="1">
      <c r="A724" s="45" t="s">
        <v>1968</v>
      </c>
      <c r="B724" s="44"/>
      <c r="C724" s="45">
        <v>44816.839</v>
      </c>
      <c r="D724" s="45"/>
      <c r="E724">
        <f t="shared" si="365"/>
        <v>15354.000801604387</v>
      </c>
      <c r="F724">
        <f t="shared" si="366"/>
        <v>15354</v>
      </c>
      <c r="G724">
        <f t="shared" si="392"/>
        <v>1.0879999972530641E-3</v>
      </c>
      <c r="I724" s="10">
        <f t="shared" si="393"/>
        <v>1.0879999972530641E-3</v>
      </c>
      <c r="P724">
        <f t="shared" si="367"/>
        <v>1.2388958178736753E-2</v>
      </c>
      <c r="Q724" s="2">
        <f t="shared" si="378"/>
        <v>29798.339</v>
      </c>
      <c r="S724" s="21">
        <f t="shared" si="394"/>
        <v>0.1</v>
      </c>
      <c r="Z724">
        <f t="shared" si="368"/>
        <v>15354</v>
      </c>
      <c r="AA724" s="68">
        <f t="shared" si="369"/>
        <v>1.1691899157522442E-2</v>
      </c>
      <c r="AB724" s="68">
        <f t="shared" si="382"/>
        <v>1.7850590184673757E-3</v>
      </c>
      <c r="AC724" s="68">
        <f t="shared" si="383"/>
        <v>-1.0603899160269378E-2</v>
      </c>
      <c r="AD724" s="68"/>
      <c r="AE724" s="68">
        <f t="shared" si="384"/>
        <v>1.1244267740116162E-5</v>
      </c>
      <c r="AF724">
        <f t="shared" si="385"/>
        <v>-1.1300958181483689E-2</v>
      </c>
      <c r="AG724" s="92"/>
      <c r="AH724">
        <f t="shared" si="370"/>
        <v>-6.9705902121431165E-4</v>
      </c>
      <c r="AI724">
        <f t="shared" si="371"/>
        <v>1.0001447397441197</v>
      </c>
      <c r="AJ724">
        <f t="shared" si="372"/>
        <v>-3.0578250857870217E-2</v>
      </c>
      <c r="AK724">
        <f t="shared" si="373"/>
        <v>-7.0828401007417662E-4</v>
      </c>
      <c r="AL724">
        <f t="shared" si="374"/>
        <v>-1.3692190109901612</v>
      </c>
      <c r="AM724">
        <f t="shared" si="375"/>
        <v>-0.81631376812243372</v>
      </c>
      <c r="AN724" s="68">
        <f t="shared" si="396"/>
        <v>-1.3685107781718779</v>
      </c>
      <c r="AO724" s="68">
        <f t="shared" si="396"/>
        <v>-1.3685107781718779</v>
      </c>
      <c r="AP724" s="68">
        <f t="shared" si="396"/>
        <v>-1.3685107781718779</v>
      </c>
      <c r="AQ724" s="68">
        <f t="shared" si="396"/>
        <v>-1.3685107781718779</v>
      </c>
      <c r="AR724" s="68">
        <f t="shared" si="396"/>
        <v>-1.3685107781718757</v>
      </c>
      <c r="AS724" s="68">
        <f t="shared" si="396"/>
        <v>-1.368510778156913</v>
      </c>
      <c r="AT724" s="68">
        <f t="shared" si="396"/>
        <v>-1.3685106751370999</v>
      </c>
      <c r="AU724" s="68">
        <f t="shared" si="377"/>
        <v>-1.3678025968488674</v>
      </c>
    </row>
    <row r="725" spans="1:47" ht="12.95" customHeight="1">
      <c r="A725" s="45" t="s">
        <v>1985</v>
      </c>
      <c r="B725" s="44"/>
      <c r="C725" s="45">
        <v>44838.561999999998</v>
      </c>
      <c r="D725" s="45"/>
      <c r="E725">
        <f t="shared" ref="E725:E788" si="397">+(C725-C$7)/C$8</f>
        <v>15370.005628913161</v>
      </c>
      <c r="F725">
        <f t="shared" ref="F725:F788" si="398">ROUND(2*E725,0)/2</f>
        <v>15370</v>
      </c>
      <c r="G725">
        <f t="shared" si="392"/>
        <v>7.6399999961722642E-3</v>
      </c>
      <c r="I725" s="10">
        <f t="shared" si="393"/>
        <v>7.6399999961722642E-3</v>
      </c>
      <c r="P725">
        <f t="shared" ref="P725:P788" si="399">+D$11+D$12*F725+D$13*F725^2</f>
        <v>1.2584952080100242E-2</v>
      </c>
      <c r="Q725" s="2">
        <f t="shared" si="378"/>
        <v>29820.061999999998</v>
      </c>
      <c r="S725" s="21">
        <f t="shared" si="394"/>
        <v>0.1</v>
      </c>
      <c r="Z725">
        <f t="shared" ref="Z725:Z788" si="400">F725</f>
        <v>15370</v>
      </c>
      <c r="AA725" s="68">
        <f t="shared" ref="AA725:AA788" si="401">AB$3+AB$4*Z725+AB$5*Z725^2+AH725</f>
        <v>1.1660336733917148E-2</v>
      </c>
      <c r="AB725" s="68">
        <f t="shared" si="382"/>
        <v>8.5646153423553587E-3</v>
      </c>
      <c r="AC725" s="68">
        <f t="shared" si="383"/>
        <v>-4.0203367377448836E-3</v>
      </c>
      <c r="AD725" s="68"/>
      <c r="AE725" s="68">
        <f t="shared" si="384"/>
        <v>1.6163107484861176E-6</v>
      </c>
      <c r="AF725">
        <f t="shared" si="385"/>
        <v>-4.9449520839279781E-3</v>
      </c>
      <c r="AG725" s="92"/>
      <c r="AH725">
        <f t="shared" ref="AH725:AH788" si="402">$AB$6*($AB$11/AI725*AJ725+$AB$12)</f>
        <v>-9.2461534618309407E-4</v>
      </c>
      <c r="AI725">
        <f t="shared" ref="AI725:AI788" si="403">1+$AB$7*COS(AL725)</f>
        <v>1.0001519719751464</v>
      </c>
      <c r="AJ725">
        <f t="shared" ref="AJ725:AJ788" si="404">SIN(AL725+RADIANS($AB$9))</f>
        <v>-4.0793468819498677E-2</v>
      </c>
      <c r="AK725">
        <f t="shared" ref="AK725:AK788" si="405">$AB$7*SIN(AL725)</f>
        <v>-7.0676753690635116E-4</v>
      </c>
      <c r="AL725">
        <f t="shared" ref="AL725:AL788" si="406">2*ATAN(AM725)</f>
        <v>-1.3589972376976223</v>
      </c>
      <c r="AM725">
        <f t="shared" ref="AM725:AM788" si="407">SQRT((1+$AB$7)/(1-$AB$7))*TAN(AN725/2)</f>
        <v>-0.80783246021299537</v>
      </c>
      <c r="AN725" s="68">
        <f t="shared" si="396"/>
        <v>-1.3582905237981502</v>
      </c>
      <c r="AO725" s="68">
        <f t="shared" si="396"/>
        <v>-1.3582905237981502</v>
      </c>
      <c r="AP725" s="68">
        <f t="shared" si="396"/>
        <v>-1.3582905237981502</v>
      </c>
      <c r="AQ725" s="68">
        <f t="shared" si="396"/>
        <v>-1.3582905237981502</v>
      </c>
      <c r="AR725" s="68">
        <f t="shared" si="396"/>
        <v>-1.3582905237981477</v>
      </c>
      <c r="AS725" s="68">
        <f t="shared" si="396"/>
        <v>-1.3582905237816951</v>
      </c>
      <c r="AT725" s="68">
        <f t="shared" si="396"/>
        <v>-1.3582904158762701</v>
      </c>
      <c r="AU725" s="68">
        <f t="shared" ref="AU725:AU788" si="408">RADIANS($AB$9)+$AB$18*(F725-AB$15)</f>
        <v>-1.3575838638384377</v>
      </c>
    </row>
    <row r="726" spans="1:47" ht="12.95" customHeight="1">
      <c r="A726" s="45" t="s">
        <v>1985</v>
      </c>
      <c r="B726" s="44"/>
      <c r="C726" s="45">
        <v>44857.557000000001</v>
      </c>
      <c r="D726" s="45"/>
      <c r="E726">
        <f t="shared" si="397"/>
        <v>15384.000551103016</v>
      </c>
      <c r="F726">
        <f t="shared" si="398"/>
        <v>15384</v>
      </c>
      <c r="G726">
        <f t="shared" si="392"/>
        <v>7.479999985662289E-4</v>
      </c>
      <c r="I726" s="10">
        <f t="shared" si="393"/>
        <v>7.479999985662289E-4</v>
      </c>
      <c r="P726">
        <f t="shared" si="399"/>
        <v>1.2756749119969463E-2</v>
      </c>
      <c r="Q726" s="2">
        <f t="shared" si="378"/>
        <v>29839.057000000001</v>
      </c>
      <c r="S726" s="21">
        <f t="shared" si="394"/>
        <v>0.1</v>
      </c>
      <c r="Z726">
        <f t="shared" si="400"/>
        <v>15384</v>
      </c>
      <c r="AA726" s="68">
        <f t="shared" si="401"/>
        <v>1.1633099054193477E-2</v>
      </c>
      <c r="AB726" s="68">
        <f t="shared" si="382"/>
        <v>1.8716500643422152E-3</v>
      </c>
      <c r="AC726" s="68">
        <f t="shared" si="383"/>
        <v>-1.0885099055627248E-2</v>
      </c>
      <c r="AD726" s="68"/>
      <c r="AE726" s="68">
        <f t="shared" si="384"/>
        <v>1.1848538145081722E-5</v>
      </c>
      <c r="AF726">
        <f t="shared" si="385"/>
        <v>-1.2008749121403234E-2</v>
      </c>
      <c r="AG726" s="92"/>
      <c r="AH726">
        <f t="shared" si="402"/>
        <v>-1.1236500657759863E-3</v>
      </c>
      <c r="AI726">
        <f t="shared" si="403"/>
        <v>1.0001582872631232</v>
      </c>
      <c r="AJ726">
        <f t="shared" si="404"/>
        <v>-4.9728445623714097E-2</v>
      </c>
      <c r="AK726">
        <f t="shared" si="405"/>
        <v>-7.0538002153983049E-4</v>
      </c>
      <c r="AL726">
        <f t="shared" si="406"/>
        <v>-1.3500530649190832</v>
      </c>
      <c r="AM726">
        <f t="shared" si="407"/>
        <v>-0.80046847503327456</v>
      </c>
      <c r="AN726" s="68">
        <f t="shared" si="396"/>
        <v>-1.3493477406565562</v>
      </c>
      <c r="AO726" s="68">
        <f t="shared" si="396"/>
        <v>-1.3493477406565562</v>
      </c>
      <c r="AP726" s="68">
        <f t="shared" si="396"/>
        <v>-1.3493477406565562</v>
      </c>
      <c r="AQ726" s="68">
        <f t="shared" si="396"/>
        <v>-1.3493477406565562</v>
      </c>
      <c r="AR726" s="68">
        <f t="shared" si="396"/>
        <v>-1.3493477406565535</v>
      </c>
      <c r="AS726" s="68">
        <f t="shared" si="396"/>
        <v>-1.3493477406387469</v>
      </c>
      <c r="AT726" s="68">
        <f t="shared" si="396"/>
        <v>-1.3493476284953323</v>
      </c>
      <c r="AU726" s="68">
        <f t="shared" si="408"/>
        <v>-1.3486424724543113</v>
      </c>
    </row>
    <row r="727" spans="1:47" ht="12.95" customHeight="1">
      <c r="A727" s="45" t="s">
        <v>1968</v>
      </c>
      <c r="B727" s="44"/>
      <c r="C727" s="45">
        <v>44865.7</v>
      </c>
      <c r="D727" s="45"/>
      <c r="E727">
        <f t="shared" si="397"/>
        <v>15390.000058941496</v>
      </c>
      <c r="F727">
        <f t="shared" si="398"/>
        <v>15390</v>
      </c>
      <c r="G727">
        <f t="shared" si="392"/>
        <v>7.9999997979030013E-5</v>
      </c>
      <c r="I727" s="10">
        <f t="shared" si="393"/>
        <v>7.9999997979030013E-5</v>
      </c>
      <c r="P727">
        <f t="shared" si="399"/>
        <v>1.2830462815963728E-2</v>
      </c>
      <c r="Q727" s="2">
        <f t="shared" si="378"/>
        <v>29847.199999999997</v>
      </c>
      <c r="S727" s="21">
        <f t="shared" si="394"/>
        <v>0.1</v>
      </c>
      <c r="Z727">
        <f t="shared" si="400"/>
        <v>15390</v>
      </c>
      <c r="AA727" s="68">
        <f t="shared" si="401"/>
        <v>1.1621538352476184E-2</v>
      </c>
      <c r="AB727" s="68">
        <f t="shared" si="382"/>
        <v>1.2889244614665743E-3</v>
      </c>
      <c r="AC727" s="68">
        <f t="shared" si="383"/>
        <v>-1.1541538354497154E-2</v>
      </c>
      <c r="AD727" s="68"/>
      <c r="AE727" s="68">
        <f t="shared" si="384"/>
        <v>1.3320710758832889E-5</v>
      </c>
      <c r="AF727">
        <f t="shared" si="385"/>
        <v>-1.2750462817984698E-2</v>
      </c>
      <c r="AG727" s="92"/>
      <c r="AH727">
        <f t="shared" si="402"/>
        <v>-1.2089244634875442E-3</v>
      </c>
      <c r="AI727">
        <f t="shared" si="403"/>
        <v>1.0001609899925794</v>
      </c>
      <c r="AJ727">
        <f t="shared" si="404"/>
        <v>-5.3556579766678804E-2</v>
      </c>
      <c r="AK727">
        <f t="shared" si="405"/>
        <v>-7.0476808578701382E-4</v>
      </c>
      <c r="AL727">
        <f t="shared" si="406"/>
        <v>-1.3462198134576597</v>
      </c>
      <c r="AM727">
        <f t="shared" si="407"/>
        <v>-0.79732858515769633</v>
      </c>
      <c r="AN727" s="68">
        <f t="shared" si="396"/>
        <v>-1.3455151020347094</v>
      </c>
      <c r="AO727" s="68">
        <f t="shared" si="396"/>
        <v>-1.3455151020347094</v>
      </c>
      <c r="AP727" s="68">
        <f t="shared" si="396"/>
        <v>-1.3455151020347094</v>
      </c>
      <c r="AQ727" s="68">
        <f t="shared" si="396"/>
        <v>-1.3455151020347094</v>
      </c>
      <c r="AR727" s="68">
        <f t="shared" si="396"/>
        <v>-1.3455151020347065</v>
      </c>
      <c r="AS727" s="68">
        <f t="shared" si="396"/>
        <v>-1.3455151020163052</v>
      </c>
      <c r="AT727" s="68">
        <f t="shared" si="396"/>
        <v>-1.3455149880675148</v>
      </c>
      <c r="AU727" s="68">
        <f t="shared" si="408"/>
        <v>-1.3448104475754001</v>
      </c>
    </row>
    <row r="728" spans="1:47" ht="12.95" customHeight="1">
      <c r="A728" s="45" t="s">
        <v>1968</v>
      </c>
      <c r="B728" s="44"/>
      <c r="C728" s="45">
        <v>44876.557000000001</v>
      </c>
      <c r="D728" s="45"/>
      <c r="E728">
        <f t="shared" si="397"/>
        <v>15397.999157136563</v>
      </c>
      <c r="F728">
        <f t="shared" si="398"/>
        <v>15398</v>
      </c>
      <c r="G728">
        <f t="shared" si="392"/>
        <v>-1.1440000016591512E-3</v>
      </c>
      <c r="I728" s="10">
        <f t="shared" si="393"/>
        <v>-1.1440000016591512E-3</v>
      </c>
      <c r="P728">
        <f t="shared" si="399"/>
        <v>1.2928828377603091E-2</v>
      </c>
      <c r="Q728" s="2">
        <f t="shared" si="378"/>
        <v>29858.057000000001</v>
      </c>
      <c r="S728" s="21">
        <f t="shared" si="394"/>
        <v>0.1</v>
      </c>
      <c r="Z728">
        <f t="shared" si="400"/>
        <v>15398</v>
      </c>
      <c r="AA728" s="68">
        <f t="shared" si="401"/>
        <v>1.1606232199078959E-2</v>
      </c>
      <c r="AB728" s="68">
        <f t="shared" si="382"/>
        <v>1.7859617686498061E-4</v>
      </c>
      <c r="AC728" s="68">
        <f t="shared" si="383"/>
        <v>-1.275023220073811E-2</v>
      </c>
      <c r="AD728" s="68"/>
      <c r="AE728" s="68">
        <f t="shared" si="384"/>
        <v>1.6256842117273902E-5</v>
      </c>
      <c r="AF728">
        <f t="shared" si="385"/>
        <v>-1.4072828379262242E-2</v>
      </c>
      <c r="AG728" s="92"/>
      <c r="AH728">
        <f t="shared" si="402"/>
        <v>-1.3225961785241318E-3</v>
      </c>
      <c r="AI728">
        <f t="shared" si="403"/>
        <v>1.000164589967917</v>
      </c>
      <c r="AJ728">
        <f t="shared" si="404"/>
        <v>-5.865955691378829E-2</v>
      </c>
      <c r="AK728">
        <f t="shared" si="405"/>
        <v>-7.039360588261171E-4</v>
      </c>
      <c r="AL728">
        <f t="shared" si="406"/>
        <v>-1.3411087792994327</v>
      </c>
      <c r="AM728">
        <f t="shared" si="407"/>
        <v>-0.7931569328870629</v>
      </c>
      <c r="AN728" s="68">
        <f t="shared" si="396"/>
        <v>-1.3404049011033503</v>
      </c>
      <c r="AO728" s="68">
        <f t="shared" si="396"/>
        <v>-1.3404049011033503</v>
      </c>
      <c r="AP728" s="68">
        <f t="shared" si="396"/>
        <v>-1.3404049011033503</v>
      </c>
      <c r="AQ728" s="68">
        <f t="shared" si="396"/>
        <v>-1.3404049011033503</v>
      </c>
      <c r="AR728" s="68">
        <f t="shared" si="396"/>
        <v>-1.3404049011033472</v>
      </c>
      <c r="AS728" s="68">
        <f t="shared" si="396"/>
        <v>-1.3404049010841403</v>
      </c>
      <c r="AT728" s="68">
        <f t="shared" si="396"/>
        <v>-1.3404047847386165</v>
      </c>
      <c r="AU728" s="68">
        <f t="shared" si="408"/>
        <v>-1.339701081070185</v>
      </c>
    </row>
    <row r="729" spans="1:47" ht="12.95" customHeight="1">
      <c r="A729" s="45" t="s">
        <v>1986</v>
      </c>
      <c r="B729" s="44"/>
      <c r="C729" s="45">
        <v>44879.281000000003</v>
      </c>
      <c r="D729" s="45"/>
      <c r="E729">
        <f t="shared" si="397"/>
        <v>15400.006115180531</v>
      </c>
      <c r="F729">
        <f t="shared" si="398"/>
        <v>15400</v>
      </c>
      <c r="G729">
        <f t="shared" si="392"/>
        <v>8.3000000013271347E-3</v>
      </c>
      <c r="I729" s="10">
        <f t="shared" si="393"/>
        <v>8.3000000013271347E-3</v>
      </c>
      <c r="P729">
        <f t="shared" si="399"/>
        <v>1.2953434166878441E-2</v>
      </c>
      <c r="Q729" s="2">
        <f t="shared" ref="Q729:Q792" si="409">+C729-15018.5</f>
        <v>29860.781000000003</v>
      </c>
      <c r="S729" s="21">
        <f t="shared" si="394"/>
        <v>0.1</v>
      </c>
      <c r="Z729">
        <f t="shared" si="400"/>
        <v>15400</v>
      </c>
      <c r="AA729" s="68">
        <f t="shared" si="401"/>
        <v>1.1602425276389281E-2</v>
      </c>
      <c r="AB729" s="68">
        <f t="shared" si="382"/>
        <v>9.6510088918162953E-3</v>
      </c>
      <c r="AC729" s="68">
        <f t="shared" si="383"/>
        <v>-3.302425275062147E-3</v>
      </c>
      <c r="AD729" s="68"/>
      <c r="AE729" s="68">
        <f t="shared" si="384"/>
        <v>1.0906012697369291E-6</v>
      </c>
      <c r="AF729">
        <f t="shared" si="385"/>
        <v>-4.6534341655513067E-3</v>
      </c>
      <c r="AG729" s="92"/>
      <c r="AH729">
        <f t="shared" si="402"/>
        <v>-1.35100889048916E-3</v>
      </c>
      <c r="AI729">
        <f t="shared" si="403"/>
        <v>1.000165489297667</v>
      </c>
      <c r="AJ729">
        <f t="shared" si="404"/>
        <v>-5.9935072715516458E-2</v>
      </c>
      <c r="AK729">
        <f t="shared" si="405"/>
        <v>-7.0372517704873558E-4</v>
      </c>
      <c r="AL729">
        <f t="shared" si="406"/>
        <v>-1.339831015012624</v>
      </c>
      <c r="AM729">
        <f t="shared" si="407"/>
        <v>-0.79211665831674949</v>
      </c>
      <c r="AN729" s="68">
        <f t="shared" si="396"/>
        <v>-1.3391273479973558</v>
      </c>
      <c r="AO729" s="68">
        <f t="shared" si="396"/>
        <v>-1.3391273479973558</v>
      </c>
      <c r="AP729" s="68">
        <f t="shared" si="396"/>
        <v>-1.3391273479973558</v>
      </c>
      <c r="AQ729" s="68">
        <f t="shared" si="396"/>
        <v>-1.3391273479973558</v>
      </c>
      <c r="AR729" s="68">
        <f t="shared" si="396"/>
        <v>-1.3391273479973527</v>
      </c>
      <c r="AS729" s="68">
        <f t="shared" si="396"/>
        <v>-1.339127347977942</v>
      </c>
      <c r="AT729" s="68">
        <f t="shared" si="396"/>
        <v>-1.3391272310351243</v>
      </c>
      <c r="AU729" s="68">
        <f t="shared" si="408"/>
        <v>-1.3384237394438814</v>
      </c>
    </row>
    <row r="730" spans="1:47" ht="12.95" customHeight="1">
      <c r="A730" s="45" t="s">
        <v>1968</v>
      </c>
      <c r="B730" s="44"/>
      <c r="C730" s="45">
        <v>44880.629000000001</v>
      </c>
      <c r="D730" s="45"/>
      <c r="E730">
        <f t="shared" si="397"/>
        <v>15400.999279440173</v>
      </c>
      <c r="F730">
        <f t="shared" si="398"/>
        <v>15401</v>
      </c>
      <c r="G730">
        <f t="shared" si="392"/>
        <v>-9.7799999639391899E-4</v>
      </c>
      <c r="I730" s="10">
        <f t="shared" si="393"/>
        <v>-9.7799999639391899E-4</v>
      </c>
      <c r="P730">
        <f t="shared" si="399"/>
        <v>1.2965739221345973E-2</v>
      </c>
      <c r="Q730" s="2">
        <f t="shared" si="409"/>
        <v>29862.129000000001</v>
      </c>
      <c r="S730" s="21">
        <f t="shared" si="394"/>
        <v>0.1</v>
      </c>
      <c r="Z730">
        <f t="shared" si="400"/>
        <v>15401</v>
      </c>
      <c r="AA730" s="68">
        <f t="shared" si="401"/>
        <v>1.1600524789286465E-2</v>
      </c>
      <c r="AB730" s="68">
        <f t="shared" si="382"/>
        <v>3.8721443566558855E-4</v>
      </c>
      <c r="AC730" s="68">
        <f t="shared" si="383"/>
        <v>-1.2578524785680384E-2</v>
      </c>
      <c r="AD730" s="68"/>
      <c r="AE730" s="68">
        <f t="shared" si="384"/>
        <v>1.5821928578397575E-5</v>
      </c>
      <c r="AF730">
        <f t="shared" si="385"/>
        <v>-1.3943739217739892E-2</v>
      </c>
      <c r="AG730" s="92"/>
      <c r="AH730">
        <f t="shared" si="402"/>
        <v>-1.3652144320595075E-3</v>
      </c>
      <c r="AI730">
        <f t="shared" si="403"/>
        <v>1.0001659388619182</v>
      </c>
      <c r="AJ730">
        <f t="shared" si="404"/>
        <v>-6.05727949109914E-2</v>
      </c>
      <c r="AK730">
        <f t="shared" si="405"/>
        <v>-7.0361930513586151E-4</v>
      </c>
      <c r="AL730">
        <f t="shared" si="406"/>
        <v>-1.3391921320075988</v>
      </c>
      <c r="AM730">
        <f t="shared" si="407"/>
        <v>-0.79159691512219976</v>
      </c>
      <c r="AN730" s="68">
        <f t="shared" si="396"/>
        <v>-1.3384885710136194</v>
      </c>
      <c r="AO730" s="68">
        <f t="shared" si="396"/>
        <v>-1.3384885710136194</v>
      </c>
      <c r="AP730" s="68">
        <f t="shared" si="396"/>
        <v>-1.3384885710136194</v>
      </c>
      <c r="AQ730" s="68">
        <f t="shared" si="396"/>
        <v>-1.3384885710136194</v>
      </c>
      <c r="AR730" s="68">
        <f t="shared" si="396"/>
        <v>-1.3384885710136161</v>
      </c>
      <c r="AS730" s="68">
        <f t="shared" si="396"/>
        <v>-1.3384885709941032</v>
      </c>
      <c r="AT730" s="68">
        <f t="shared" si="396"/>
        <v>-1.3384884537529247</v>
      </c>
      <c r="AU730" s="68">
        <f t="shared" si="408"/>
        <v>-1.3377850686307295</v>
      </c>
    </row>
    <row r="731" spans="1:47" ht="12.95" customHeight="1">
      <c r="A731" s="45" t="s">
        <v>1986</v>
      </c>
      <c r="B731" s="44"/>
      <c r="C731" s="45">
        <v>44883.341</v>
      </c>
      <c r="D731" s="45"/>
      <c r="E731">
        <f t="shared" si="397"/>
        <v>15402.997396259278</v>
      </c>
      <c r="F731">
        <f t="shared" si="398"/>
        <v>15403</v>
      </c>
      <c r="G731">
        <f t="shared" si="392"/>
        <v>-3.5340000031283125E-3</v>
      </c>
      <c r="I731" s="10">
        <f t="shared" si="393"/>
        <v>-3.5340000031283125E-3</v>
      </c>
      <c r="P731">
        <f t="shared" si="399"/>
        <v>1.2990353649940639E-2</v>
      </c>
      <c r="Q731" s="2">
        <f t="shared" si="409"/>
        <v>29864.841</v>
      </c>
      <c r="S731" s="21">
        <f t="shared" si="394"/>
        <v>0.1</v>
      </c>
      <c r="Z731">
        <f t="shared" si="400"/>
        <v>15403</v>
      </c>
      <c r="AA731" s="68">
        <f t="shared" si="401"/>
        <v>1.1596729792555101E-2</v>
      </c>
      <c r="AB731" s="68">
        <f t="shared" si="382"/>
        <v>-2.1403761457427749E-3</v>
      </c>
      <c r="AC731" s="68">
        <f t="shared" si="383"/>
        <v>-1.5130729795683414E-2</v>
      </c>
      <c r="AD731" s="68"/>
      <c r="AE731" s="68">
        <f t="shared" si="384"/>
        <v>2.2893898414998184E-5</v>
      </c>
      <c r="AF731">
        <f t="shared" si="385"/>
        <v>-1.6524353653068952E-2</v>
      </c>
      <c r="AG731" s="92"/>
      <c r="AH731">
        <f t="shared" si="402"/>
        <v>-1.3936238573855379E-3</v>
      </c>
      <c r="AI731">
        <f t="shared" si="403"/>
        <v>1.0001668377882544</v>
      </c>
      <c r="AJ731">
        <f t="shared" si="404"/>
        <v>-6.1848166588905851E-2</v>
      </c>
      <c r="AK731">
        <f t="shared" si="405"/>
        <v>-7.0340669947401425E-4</v>
      </c>
      <c r="AL731">
        <f t="shared" si="406"/>
        <v>-1.337914364274734</v>
      </c>
      <c r="AM731">
        <f t="shared" si="407"/>
        <v>-0.79055821539017812</v>
      </c>
      <c r="AN731" s="68">
        <f t="shared" ref="AN731:AT740" si="410">$AU731+$AB$7*SIN(AO731)</f>
        <v>-1.3372110161848825</v>
      </c>
      <c r="AO731" s="68">
        <f t="shared" si="410"/>
        <v>-1.3372110161848825</v>
      </c>
      <c r="AP731" s="68">
        <f t="shared" si="410"/>
        <v>-1.3372110161848825</v>
      </c>
      <c r="AQ731" s="68">
        <f t="shared" si="410"/>
        <v>-1.3372110161848825</v>
      </c>
      <c r="AR731" s="68">
        <f t="shared" si="410"/>
        <v>-1.3372110161848791</v>
      </c>
      <c r="AS731" s="68">
        <f t="shared" si="410"/>
        <v>-1.3372110161651611</v>
      </c>
      <c r="AT731" s="68">
        <f t="shared" si="410"/>
        <v>-1.3372108983278359</v>
      </c>
      <c r="AU731" s="68">
        <f t="shared" si="408"/>
        <v>-1.3365077270044257</v>
      </c>
    </row>
    <row r="732" spans="1:47" ht="12.95" customHeight="1">
      <c r="A732" s="45" t="s">
        <v>1986</v>
      </c>
      <c r="B732" s="44"/>
      <c r="C732" s="45">
        <v>44883.347999999998</v>
      </c>
      <c r="D732" s="45"/>
      <c r="E732">
        <f t="shared" si="397"/>
        <v>15403.002553640446</v>
      </c>
      <c r="F732">
        <f t="shared" si="398"/>
        <v>15403</v>
      </c>
      <c r="G732">
        <f t="shared" si="392"/>
        <v>3.4659999946597964E-3</v>
      </c>
      <c r="I732" s="10">
        <f t="shared" si="393"/>
        <v>3.4659999946597964E-3</v>
      </c>
      <c r="P732">
        <f t="shared" si="399"/>
        <v>1.2990353649940639E-2</v>
      </c>
      <c r="Q732" s="2">
        <f t="shared" si="409"/>
        <v>29864.847999999998</v>
      </c>
      <c r="S732" s="21">
        <f t="shared" si="394"/>
        <v>0.1</v>
      </c>
      <c r="Z732">
        <f t="shared" si="400"/>
        <v>15403</v>
      </c>
      <c r="AA732" s="68">
        <f t="shared" si="401"/>
        <v>1.1596729792555101E-2</v>
      </c>
      <c r="AB732" s="68">
        <f t="shared" si="382"/>
        <v>4.859623852045334E-3</v>
      </c>
      <c r="AC732" s="68">
        <f t="shared" si="383"/>
        <v>-8.1307297978953051E-3</v>
      </c>
      <c r="AD732" s="68"/>
      <c r="AE732" s="68">
        <f t="shared" si="384"/>
        <v>6.6108767046382629E-6</v>
      </c>
      <c r="AF732">
        <f t="shared" si="385"/>
        <v>-9.5243536552808428E-3</v>
      </c>
      <c r="AG732" s="92"/>
      <c r="AH732">
        <f t="shared" si="402"/>
        <v>-1.3936238573855379E-3</v>
      </c>
      <c r="AI732">
        <f t="shared" si="403"/>
        <v>1.0001668377882544</v>
      </c>
      <c r="AJ732">
        <f t="shared" si="404"/>
        <v>-6.1848166588905851E-2</v>
      </c>
      <c r="AK732">
        <f t="shared" si="405"/>
        <v>-7.0340669947401425E-4</v>
      </c>
      <c r="AL732">
        <f t="shared" si="406"/>
        <v>-1.337914364274734</v>
      </c>
      <c r="AM732">
        <f t="shared" si="407"/>
        <v>-0.79055821539017812</v>
      </c>
      <c r="AN732" s="68">
        <f t="shared" si="410"/>
        <v>-1.3372110161848825</v>
      </c>
      <c r="AO732" s="68">
        <f t="shared" si="410"/>
        <v>-1.3372110161848825</v>
      </c>
      <c r="AP732" s="68">
        <f t="shared" si="410"/>
        <v>-1.3372110161848825</v>
      </c>
      <c r="AQ732" s="68">
        <f t="shared" si="410"/>
        <v>-1.3372110161848825</v>
      </c>
      <c r="AR732" s="68">
        <f t="shared" si="410"/>
        <v>-1.3372110161848791</v>
      </c>
      <c r="AS732" s="68">
        <f t="shared" si="410"/>
        <v>-1.3372110161651611</v>
      </c>
      <c r="AT732" s="68">
        <f t="shared" si="410"/>
        <v>-1.3372108983278359</v>
      </c>
      <c r="AU732" s="68">
        <f t="shared" si="408"/>
        <v>-1.3365077270044257</v>
      </c>
    </row>
    <row r="733" spans="1:47" ht="12.95" customHeight="1">
      <c r="A733" s="45" t="s">
        <v>1986</v>
      </c>
      <c r="B733" s="44"/>
      <c r="C733" s="45">
        <v>44883.35</v>
      </c>
      <c r="D733" s="45"/>
      <c r="E733">
        <f t="shared" si="397"/>
        <v>15403.004027177923</v>
      </c>
      <c r="F733">
        <f t="shared" si="398"/>
        <v>15403</v>
      </c>
      <c r="G733">
        <f t="shared" si="392"/>
        <v>5.46599999506725E-3</v>
      </c>
      <c r="I733" s="10">
        <f t="shared" si="393"/>
        <v>5.46599999506725E-3</v>
      </c>
      <c r="P733">
        <f t="shared" si="399"/>
        <v>1.2990353649940639E-2</v>
      </c>
      <c r="Q733" s="2">
        <f t="shared" si="409"/>
        <v>29864.85</v>
      </c>
      <c r="S733" s="21">
        <f t="shared" si="394"/>
        <v>0.1</v>
      </c>
      <c r="Z733">
        <f t="shared" si="400"/>
        <v>15403</v>
      </c>
      <c r="AA733" s="68">
        <f t="shared" si="401"/>
        <v>1.1596729792555101E-2</v>
      </c>
      <c r="AB733" s="68">
        <f t="shared" si="382"/>
        <v>6.8596238524527876E-3</v>
      </c>
      <c r="AC733" s="68">
        <f t="shared" si="383"/>
        <v>-6.1307297974878515E-3</v>
      </c>
      <c r="AD733" s="68"/>
      <c r="AE733" s="68">
        <f t="shared" si="384"/>
        <v>3.7585847849805433E-6</v>
      </c>
      <c r="AF733">
        <f t="shared" si="385"/>
        <v>-7.5243536548733891E-3</v>
      </c>
      <c r="AG733" s="92"/>
      <c r="AH733">
        <f t="shared" si="402"/>
        <v>-1.3936238573855379E-3</v>
      </c>
      <c r="AI733">
        <f t="shared" si="403"/>
        <v>1.0001668377882544</v>
      </c>
      <c r="AJ733">
        <f t="shared" si="404"/>
        <v>-6.1848166588905851E-2</v>
      </c>
      <c r="AK733">
        <f t="shared" si="405"/>
        <v>-7.0340669947401425E-4</v>
      </c>
      <c r="AL733">
        <f t="shared" si="406"/>
        <v>-1.337914364274734</v>
      </c>
      <c r="AM733">
        <f t="shared" si="407"/>
        <v>-0.79055821539017812</v>
      </c>
      <c r="AN733" s="68">
        <f t="shared" si="410"/>
        <v>-1.3372110161848825</v>
      </c>
      <c r="AO733" s="68">
        <f t="shared" si="410"/>
        <v>-1.3372110161848825</v>
      </c>
      <c r="AP733" s="68">
        <f t="shared" si="410"/>
        <v>-1.3372110161848825</v>
      </c>
      <c r="AQ733" s="68">
        <f t="shared" si="410"/>
        <v>-1.3372110161848825</v>
      </c>
      <c r="AR733" s="68">
        <f t="shared" si="410"/>
        <v>-1.3372110161848791</v>
      </c>
      <c r="AS733" s="68">
        <f t="shared" si="410"/>
        <v>-1.3372110161651611</v>
      </c>
      <c r="AT733" s="68">
        <f t="shared" si="410"/>
        <v>-1.3372108983278359</v>
      </c>
      <c r="AU733" s="68">
        <f t="shared" si="408"/>
        <v>-1.3365077270044257</v>
      </c>
    </row>
    <row r="734" spans="1:47" ht="12.95" customHeight="1">
      <c r="A734" s="45" t="s">
        <v>1968</v>
      </c>
      <c r="B734" s="44"/>
      <c r="C734" s="45">
        <v>44884.701999999997</v>
      </c>
      <c r="D734" s="45"/>
      <c r="E734">
        <f t="shared" si="397"/>
        <v>15404.00013851252</v>
      </c>
      <c r="F734">
        <f t="shared" si="398"/>
        <v>15404</v>
      </c>
      <c r="G734">
        <f t="shared" si="392"/>
        <v>1.8799999816110358E-4</v>
      </c>
      <c r="I734" s="10">
        <f t="shared" si="393"/>
        <v>1.8799999816110358E-4</v>
      </c>
      <c r="P734">
        <f t="shared" si="399"/>
        <v>1.3002663024067829E-2</v>
      </c>
      <c r="Q734" s="2">
        <f t="shared" si="409"/>
        <v>29866.201999999997</v>
      </c>
      <c r="S734" s="21">
        <f t="shared" si="394"/>
        <v>0.1</v>
      </c>
      <c r="Z734">
        <f t="shared" si="400"/>
        <v>15404</v>
      </c>
      <c r="AA734" s="68">
        <f t="shared" si="401"/>
        <v>1.1594835294522144E-2</v>
      </c>
      <c r="AB734" s="68">
        <f t="shared" si="382"/>
        <v>1.5958277277067878E-3</v>
      </c>
      <c r="AC734" s="68">
        <f t="shared" si="383"/>
        <v>-1.140683529636104E-2</v>
      </c>
      <c r="AD734" s="68"/>
      <c r="AE734" s="68">
        <f t="shared" si="384"/>
        <v>1.3011589147830808E-5</v>
      </c>
      <c r="AF734">
        <f t="shared" si="385"/>
        <v>-1.2814663025906725E-2</v>
      </c>
      <c r="AG734" s="92"/>
      <c r="AH734">
        <f t="shared" si="402"/>
        <v>-1.4078277295456842E-3</v>
      </c>
      <c r="AI734">
        <f t="shared" si="403"/>
        <v>1.0001672871499721</v>
      </c>
      <c r="AJ734">
        <f t="shared" si="404"/>
        <v>-6.248581555046645E-2</v>
      </c>
      <c r="AK734">
        <f t="shared" si="405"/>
        <v>-7.0329996581030088E-4</v>
      </c>
      <c r="AL734">
        <f t="shared" si="406"/>
        <v>-1.3372754795470672</v>
      </c>
      <c r="AM734">
        <f t="shared" si="407"/>
        <v>-0.79003925824429544</v>
      </c>
      <c r="AN734" s="68">
        <f t="shared" si="410"/>
        <v>-1.3365722383399687</v>
      </c>
      <c r="AO734" s="68">
        <f t="shared" si="410"/>
        <v>-1.3365722383399687</v>
      </c>
      <c r="AP734" s="68">
        <f t="shared" si="410"/>
        <v>-1.3365722383399687</v>
      </c>
      <c r="AQ734" s="68">
        <f t="shared" si="410"/>
        <v>-1.3365722383399687</v>
      </c>
      <c r="AR734" s="68">
        <f t="shared" si="410"/>
        <v>-1.3365722383399654</v>
      </c>
      <c r="AS734" s="68">
        <f t="shared" si="410"/>
        <v>-1.3365722383201444</v>
      </c>
      <c r="AT734" s="68">
        <f t="shared" si="410"/>
        <v>-1.336572120185034</v>
      </c>
      <c r="AU734" s="68">
        <f t="shared" si="408"/>
        <v>-1.3358690561912738</v>
      </c>
    </row>
    <row r="735" spans="1:47" ht="12.95" customHeight="1">
      <c r="A735" s="45" t="s">
        <v>1986</v>
      </c>
      <c r="B735" s="44"/>
      <c r="C735" s="45">
        <v>44895.56</v>
      </c>
      <c r="D735" s="45"/>
      <c r="E735">
        <f t="shared" si="397"/>
        <v>15411.999973476324</v>
      </c>
      <c r="F735">
        <f t="shared" si="398"/>
        <v>15412</v>
      </c>
      <c r="G735">
        <f t="shared" si="392"/>
        <v>-3.5999997635371983E-5</v>
      </c>
      <c r="I735" s="10">
        <f t="shared" si="393"/>
        <v>-3.5999997635371983E-5</v>
      </c>
      <c r="P735">
        <f t="shared" si="399"/>
        <v>1.31011898530011E-2</v>
      </c>
      <c r="Q735" s="2">
        <f t="shared" si="409"/>
        <v>29877.059999999998</v>
      </c>
      <c r="S735" s="21">
        <f t="shared" si="394"/>
        <v>0.1</v>
      </c>
      <c r="Z735">
        <f t="shared" si="400"/>
        <v>15412</v>
      </c>
      <c r="AA735" s="68">
        <f t="shared" si="401"/>
        <v>1.1579752083461584E-2</v>
      </c>
      <c r="AB735" s="68">
        <f t="shared" si="382"/>
        <v>1.4854377719041446E-3</v>
      </c>
      <c r="AC735" s="68">
        <f t="shared" si="383"/>
        <v>-1.1615752081096956E-2</v>
      </c>
      <c r="AD735" s="68"/>
      <c r="AE735" s="68">
        <f t="shared" si="384"/>
        <v>1.3492569640950826E-5</v>
      </c>
      <c r="AF735">
        <f t="shared" si="385"/>
        <v>-1.3137189850636471E-2</v>
      </c>
      <c r="AG735" s="92"/>
      <c r="AH735">
        <f t="shared" si="402"/>
        <v>-1.5214377695395166E-3</v>
      </c>
      <c r="AI735">
        <f t="shared" si="403"/>
        <v>1.0001708795846638</v>
      </c>
      <c r="AJ735">
        <f t="shared" si="404"/>
        <v>-6.7586087810961676E-2</v>
      </c>
      <c r="AK735">
        <f t="shared" si="405"/>
        <v>-7.0243576218736461E-4</v>
      </c>
      <c r="AL735">
        <f t="shared" si="406"/>
        <v>-1.3321643810675361</v>
      </c>
      <c r="AM735">
        <f t="shared" si="407"/>
        <v>-0.78589698636845751</v>
      </c>
      <c r="AN735" s="68">
        <f t="shared" si="410"/>
        <v>-1.3314620052533019</v>
      </c>
      <c r="AO735" s="68">
        <f t="shared" si="410"/>
        <v>-1.3314620052533019</v>
      </c>
      <c r="AP735" s="68">
        <f t="shared" si="410"/>
        <v>-1.3314620052533019</v>
      </c>
      <c r="AQ735" s="68">
        <f t="shared" si="410"/>
        <v>-1.3314620052533019</v>
      </c>
      <c r="AR735" s="68">
        <f t="shared" si="410"/>
        <v>-1.3314620052532984</v>
      </c>
      <c r="AS735" s="68">
        <f t="shared" si="410"/>
        <v>-1.331462005232646</v>
      </c>
      <c r="AT735" s="68">
        <f t="shared" si="410"/>
        <v>-1.3314618847222373</v>
      </c>
      <c r="AU735" s="68">
        <f t="shared" si="408"/>
        <v>-1.330759689686059</v>
      </c>
    </row>
    <row r="736" spans="1:47" ht="12.95" customHeight="1">
      <c r="A736" s="45" t="s">
        <v>1986</v>
      </c>
      <c r="B736" s="44"/>
      <c r="C736" s="45">
        <v>44902.349000000002</v>
      </c>
      <c r="D736" s="45"/>
      <c r="E736">
        <f t="shared" si="397"/>
        <v>15417.001896442735</v>
      </c>
      <c r="F736">
        <f t="shared" si="398"/>
        <v>15417</v>
      </c>
      <c r="G736">
        <f t="shared" ref="G736:G767" si="411">+C736-(C$7+F736*C$8)</f>
        <v>2.5739999982761219E-3</v>
      </c>
      <c r="I736" s="10">
        <f t="shared" si="393"/>
        <v>2.5739999982761219E-3</v>
      </c>
      <c r="P736">
        <f t="shared" si="399"/>
        <v>1.3162815917397402E-2</v>
      </c>
      <c r="Q736" s="2">
        <f t="shared" si="409"/>
        <v>29883.849000000002</v>
      </c>
      <c r="S736" s="21">
        <f t="shared" si="394"/>
        <v>0.1</v>
      </c>
      <c r="Z736">
        <f t="shared" si="400"/>
        <v>15417</v>
      </c>
      <c r="AA736" s="68">
        <f t="shared" si="401"/>
        <v>1.1570391653671845E-2</v>
      </c>
      <c r="AB736" s="68">
        <f t="shared" si="382"/>
        <v>4.1664242620016792E-3</v>
      </c>
      <c r="AC736" s="68">
        <f t="shared" si="383"/>
        <v>-8.9963916553957232E-3</v>
      </c>
      <c r="AD736" s="68"/>
      <c r="AE736" s="68">
        <f t="shared" si="384"/>
        <v>8.093506281727381E-6</v>
      </c>
      <c r="AF736">
        <f t="shared" si="385"/>
        <v>-1.0588815919121281E-2</v>
      </c>
      <c r="AG736" s="92"/>
      <c r="AH736">
        <f t="shared" si="402"/>
        <v>-1.5924242637255571E-3</v>
      </c>
      <c r="AI736">
        <f t="shared" si="403"/>
        <v>1.0001731226085375</v>
      </c>
      <c r="AJ736">
        <f t="shared" si="404"/>
        <v>-7.0772888440625806E-2</v>
      </c>
      <c r="AK736">
        <f t="shared" si="405"/>
        <v>-7.0188631192506042E-4</v>
      </c>
      <c r="AL736">
        <f t="shared" si="406"/>
        <v>-1.3289699258813616</v>
      </c>
      <c r="AM736">
        <f t="shared" si="407"/>
        <v>-0.78331649357682309</v>
      </c>
      <c r="AN736" s="68">
        <f t="shared" si="410"/>
        <v>-1.3282681002574916</v>
      </c>
      <c r="AO736" s="68">
        <f t="shared" si="410"/>
        <v>-1.3282681002574916</v>
      </c>
      <c r="AP736" s="68">
        <f t="shared" si="410"/>
        <v>-1.3282681002574916</v>
      </c>
      <c r="AQ736" s="68">
        <f t="shared" si="410"/>
        <v>-1.3282681002574916</v>
      </c>
      <c r="AR736" s="68">
        <f t="shared" si="410"/>
        <v>-1.3282681002574879</v>
      </c>
      <c r="AS736" s="68">
        <f t="shared" si="410"/>
        <v>-1.3282681002363088</v>
      </c>
      <c r="AT736" s="68">
        <f t="shared" si="410"/>
        <v>-1.3282679782477163</v>
      </c>
      <c r="AU736" s="68">
        <f t="shared" si="408"/>
        <v>-1.3275663356202996</v>
      </c>
    </row>
    <row r="737" spans="1:64" ht="12.95" customHeight="1">
      <c r="A737" s="45" t="s">
        <v>1986</v>
      </c>
      <c r="B737" s="44"/>
      <c r="C737" s="45">
        <v>44902.355000000003</v>
      </c>
      <c r="D737" s="45"/>
      <c r="E737">
        <f t="shared" si="397"/>
        <v>15417.006317055168</v>
      </c>
      <c r="F737">
        <f t="shared" si="398"/>
        <v>15417</v>
      </c>
      <c r="G737">
        <f t="shared" si="411"/>
        <v>8.5739999994984828E-3</v>
      </c>
      <c r="I737" s="10">
        <f t="shared" si="393"/>
        <v>8.5739999994984828E-3</v>
      </c>
      <c r="P737">
        <f t="shared" si="399"/>
        <v>1.3162815917397402E-2</v>
      </c>
      <c r="Q737" s="2">
        <f t="shared" si="409"/>
        <v>29883.855000000003</v>
      </c>
      <c r="S737" s="21">
        <f t="shared" si="394"/>
        <v>0.1</v>
      </c>
      <c r="Z737">
        <f t="shared" si="400"/>
        <v>15417</v>
      </c>
      <c r="AA737" s="68">
        <f t="shared" si="401"/>
        <v>1.1570391653671845E-2</v>
      </c>
      <c r="AB737" s="68">
        <f t="shared" si="382"/>
        <v>1.016642426322404E-2</v>
      </c>
      <c r="AC737" s="68">
        <f t="shared" si="383"/>
        <v>-2.9963916541733623E-3</v>
      </c>
      <c r="AD737" s="68"/>
      <c r="AE737" s="68">
        <f t="shared" si="384"/>
        <v>8.978362945199778E-7</v>
      </c>
      <c r="AF737">
        <f t="shared" si="385"/>
        <v>-4.5888159178989196E-3</v>
      </c>
      <c r="AG737" s="92"/>
      <c r="AH737">
        <f t="shared" si="402"/>
        <v>-1.5924242637255571E-3</v>
      </c>
      <c r="AI737">
        <f t="shared" si="403"/>
        <v>1.0001731226085375</v>
      </c>
      <c r="AJ737">
        <f t="shared" si="404"/>
        <v>-7.0772888440625806E-2</v>
      </c>
      <c r="AK737">
        <f t="shared" si="405"/>
        <v>-7.0188631192506042E-4</v>
      </c>
      <c r="AL737">
        <f t="shared" si="406"/>
        <v>-1.3289699258813616</v>
      </c>
      <c r="AM737">
        <f t="shared" si="407"/>
        <v>-0.78331649357682309</v>
      </c>
      <c r="AN737" s="68">
        <f t="shared" si="410"/>
        <v>-1.3282681002574916</v>
      </c>
      <c r="AO737" s="68">
        <f t="shared" si="410"/>
        <v>-1.3282681002574916</v>
      </c>
      <c r="AP737" s="68">
        <f t="shared" si="410"/>
        <v>-1.3282681002574916</v>
      </c>
      <c r="AQ737" s="68">
        <f t="shared" si="410"/>
        <v>-1.3282681002574916</v>
      </c>
      <c r="AR737" s="68">
        <f t="shared" si="410"/>
        <v>-1.3282681002574879</v>
      </c>
      <c r="AS737" s="68">
        <f t="shared" si="410"/>
        <v>-1.3282681002363088</v>
      </c>
      <c r="AT737" s="68">
        <f t="shared" si="410"/>
        <v>-1.3282679782477163</v>
      </c>
      <c r="AU737" s="68">
        <f t="shared" si="408"/>
        <v>-1.3275663356202996</v>
      </c>
    </row>
    <row r="738" spans="1:64" ht="12.95" customHeight="1">
      <c r="A738" s="45" t="s">
        <v>1986</v>
      </c>
      <c r="B738" s="44"/>
      <c r="C738" s="45">
        <v>44917.281999999999</v>
      </c>
      <c r="D738" s="45"/>
      <c r="E738">
        <f t="shared" si="397"/>
        <v>15428.004064016361</v>
      </c>
      <c r="F738">
        <f t="shared" si="398"/>
        <v>15428</v>
      </c>
      <c r="G738">
        <f t="shared" si="411"/>
        <v>5.5159999974421225E-3</v>
      </c>
      <c r="I738" s="10">
        <f t="shared" si="393"/>
        <v>5.5159999974421225E-3</v>
      </c>
      <c r="P738">
        <f t="shared" si="399"/>
        <v>1.3298519969085876E-2</v>
      </c>
      <c r="Q738" s="2">
        <f t="shared" si="409"/>
        <v>29898.781999999999</v>
      </c>
      <c r="S738" s="21">
        <f t="shared" si="394"/>
        <v>0.1</v>
      </c>
      <c r="Z738">
        <f t="shared" si="400"/>
        <v>15428</v>
      </c>
      <c r="AA738" s="68">
        <f t="shared" si="401"/>
        <v>1.154998305798908E-2</v>
      </c>
      <c r="AB738" s="68">
        <f t="shared" si="382"/>
        <v>7.264536908538918E-3</v>
      </c>
      <c r="AC738" s="68">
        <f t="shared" si="383"/>
        <v>-6.0339830605469578E-3</v>
      </c>
      <c r="AD738" s="68"/>
      <c r="AE738" s="68">
        <f t="shared" si="384"/>
        <v>3.6408951574967635E-6</v>
      </c>
      <c r="AF738">
        <f t="shared" si="385"/>
        <v>-7.7825199716437532E-3</v>
      </c>
      <c r="AG738" s="92"/>
      <c r="AH738">
        <f t="shared" si="402"/>
        <v>-1.7485369110967956E-3</v>
      </c>
      <c r="AI738">
        <f t="shared" si="403"/>
        <v>1.0001780510456131</v>
      </c>
      <c r="AJ738">
        <f t="shared" si="404"/>
        <v>-7.7781312135689229E-2</v>
      </c>
      <c r="AK738">
        <f t="shared" si="405"/>
        <v>-7.0065230864579172E-4</v>
      </c>
      <c r="AL738">
        <f t="shared" si="406"/>
        <v>-1.3219420740726848</v>
      </c>
      <c r="AM738">
        <f t="shared" si="407"/>
        <v>-0.77766201716259775</v>
      </c>
      <c r="AN738" s="68">
        <f t="shared" si="410"/>
        <v>-1.3212414840715534</v>
      </c>
      <c r="AO738" s="68">
        <f t="shared" si="410"/>
        <v>-1.3212414840715534</v>
      </c>
      <c r="AP738" s="68">
        <f t="shared" si="410"/>
        <v>-1.3212414840715534</v>
      </c>
      <c r="AQ738" s="68">
        <f t="shared" si="410"/>
        <v>-1.3212414840715534</v>
      </c>
      <c r="AR738" s="68">
        <f t="shared" si="410"/>
        <v>-1.3212414840715494</v>
      </c>
      <c r="AS738" s="68">
        <f t="shared" si="410"/>
        <v>-1.3212414840491919</v>
      </c>
      <c r="AT738" s="68">
        <f t="shared" si="410"/>
        <v>-1.3212413588262031</v>
      </c>
      <c r="AU738" s="68">
        <f t="shared" si="408"/>
        <v>-1.320540956675629</v>
      </c>
    </row>
    <row r="739" spans="1:64" ht="12.95" customHeight="1">
      <c r="A739" s="45" t="s">
        <v>1986</v>
      </c>
      <c r="B739" s="44"/>
      <c r="C739" s="45">
        <v>44925.417999999998</v>
      </c>
      <c r="D739" s="45"/>
      <c r="E739">
        <f t="shared" si="397"/>
        <v>15433.998414473672</v>
      </c>
      <c r="F739">
        <f t="shared" si="398"/>
        <v>15434</v>
      </c>
      <c r="G739">
        <f t="shared" si="411"/>
        <v>-2.1520000009331852E-3</v>
      </c>
      <c r="I739" s="10">
        <f t="shared" si="393"/>
        <v>-2.1520000009331852E-3</v>
      </c>
      <c r="P739">
        <f t="shared" si="399"/>
        <v>1.3372613795130189E-2</v>
      </c>
      <c r="Q739" s="2">
        <f t="shared" si="409"/>
        <v>29906.917999999998</v>
      </c>
      <c r="S739" s="21">
        <f t="shared" si="394"/>
        <v>0.1</v>
      </c>
      <c r="Z739">
        <f t="shared" si="400"/>
        <v>15434</v>
      </c>
      <c r="AA739" s="68">
        <f t="shared" si="401"/>
        <v>1.1538960102350842E-2</v>
      </c>
      <c r="AB739" s="68">
        <f t="shared" si="382"/>
        <v>-3.1834630815383768E-4</v>
      </c>
      <c r="AC739" s="68">
        <f t="shared" si="383"/>
        <v>-1.3690960103284027E-2</v>
      </c>
      <c r="AD739" s="68"/>
      <c r="AE739" s="68">
        <f t="shared" si="384"/>
        <v>1.8744238854971499E-5</v>
      </c>
      <c r="AF739">
        <f t="shared" si="385"/>
        <v>-1.5524613796063375E-2</v>
      </c>
      <c r="AG739" s="92"/>
      <c r="AH739">
        <f t="shared" si="402"/>
        <v>-1.8336536927793475E-3</v>
      </c>
      <c r="AI739">
        <f t="shared" si="403"/>
        <v>1.000180735613392</v>
      </c>
      <c r="AJ739">
        <f t="shared" si="404"/>
        <v>-8.1602520661022374E-2</v>
      </c>
      <c r="AK739">
        <f t="shared" si="405"/>
        <v>-6.9996462089618524E-4</v>
      </c>
      <c r="AL739">
        <f t="shared" si="406"/>
        <v>-1.3181086711842755</v>
      </c>
      <c r="AM739">
        <f t="shared" si="407"/>
        <v>-0.77459074888361834</v>
      </c>
      <c r="AN739" s="68">
        <f t="shared" si="410"/>
        <v>-1.317408769749066</v>
      </c>
      <c r="AO739" s="68">
        <f t="shared" si="410"/>
        <v>-1.317408769749066</v>
      </c>
      <c r="AP739" s="68">
        <f t="shared" si="410"/>
        <v>-1.317408769749066</v>
      </c>
      <c r="AQ739" s="68">
        <f t="shared" si="410"/>
        <v>-1.317408769749066</v>
      </c>
      <c r="AR739" s="68">
        <f t="shared" si="410"/>
        <v>-1.317408769749062</v>
      </c>
      <c r="AS739" s="68">
        <f t="shared" si="410"/>
        <v>-1.3174087697260504</v>
      </c>
      <c r="AT739" s="68">
        <f t="shared" si="410"/>
        <v>-1.31740864274923</v>
      </c>
      <c r="AU739" s="68">
        <f t="shared" si="408"/>
        <v>-1.3167089317967178</v>
      </c>
    </row>
    <row r="740" spans="1:64" ht="12.95" customHeight="1">
      <c r="A740" s="45" t="s">
        <v>1986</v>
      </c>
      <c r="B740" s="44"/>
      <c r="C740" s="45">
        <v>44929.491000000002</v>
      </c>
      <c r="D740" s="45"/>
      <c r="E740">
        <f t="shared" si="397"/>
        <v>15436.999273546026</v>
      </c>
      <c r="F740">
        <f t="shared" si="398"/>
        <v>15437</v>
      </c>
      <c r="G740">
        <f t="shared" si="411"/>
        <v>-9.8599999910220504E-4</v>
      </c>
      <c r="I740" s="10">
        <f t="shared" ref="I740:I771" si="412">$G740</f>
        <v>-9.8599999910220504E-4</v>
      </c>
      <c r="P740">
        <f t="shared" si="399"/>
        <v>1.3409680146620806E-2</v>
      </c>
      <c r="Q740" s="2">
        <f t="shared" si="409"/>
        <v>29910.991000000002</v>
      </c>
      <c r="S740" s="21">
        <f t="shared" ref="S740:S771" si="413">S$15</f>
        <v>0.1</v>
      </c>
      <c r="Z740">
        <f t="shared" si="400"/>
        <v>15437</v>
      </c>
      <c r="AA740" s="68">
        <f t="shared" si="401"/>
        <v>1.1533478000171992E-2</v>
      </c>
      <c r="AB740" s="68">
        <f t="shared" si="382"/>
        <v>8.902021473466081E-4</v>
      </c>
      <c r="AC740" s="68">
        <f t="shared" si="383"/>
        <v>-1.2519477999274197E-2</v>
      </c>
      <c r="AD740" s="68"/>
      <c r="AE740" s="68">
        <f t="shared" si="384"/>
        <v>1.5673732937431064E-5</v>
      </c>
      <c r="AF740">
        <f t="shared" si="385"/>
        <v>-1.4395680145723011E-2</v>
      </c>
      <c r="AG740" s="92"/>
      <c r="AH740">
        <f t="shared" si="402"/>
        <v>-1.8762021464488131E-3</v>
      </c>
      <c r="AI740">
        <f t="shared" si="403"/>
        <v>1.0001820769091794</v>
      </c>
      <c r="AJ740">
        <f t="shared" si="404"/>
        <v>-8.3512686440311651E-2</v>
      </c>
      <c r="AK740">
        <f t="shared" si="405"/>
        <v>-6.9961691774730634E-4</v>
      </c>
      <c r="AL740">
        <f t="shared" si="406"/>
        <v>-1.3161919620256954</v>
      </c>
      <c r="AM740">
        <f t="shared" si="407"/>
        <v>-0.77305852729547253</v>
      </c>
      <c r="AN740" s="68">
        <f t="shared" si="410"/>
        <v>-1.3154924087313307</v>
      </c>
      <c r="AO740" s="68">
        <f t="shared" si="410"/>
        <v>-1.3154924087313307</v>
      </c>
      <c r="AP740" s="68">
        <f t="shared" si="410"/>
        <v>-1.3154924087313307</v>
      </c>
      <c r="AQ740" s="68">
        <f t="shared" si="410"/>
        <v>-1.3154924087313307</v>
      </c>
      <c r="AR740" s="68">
        <f t="shared" si="410"/>
        <v>-1.3154924087313264</v>
      </c>
      <c r="AS740" s="68">
        <f t="shared" si="410"/>
        <v>-1.3154924087079851</v>
      </c>
      <c r="AT740" s="68">
        <f t="shared" si="410"/>
        <v>-1.3154922808570404</v>
      </c>
      <c r="AU740" s="68">
        <f t="shared" si="408"/>
        <v>-1.3147929193572621</v>
      </c>
      <c r="AV740" s="68"/>
      <c r="AW740" s="68"/>
      <c r="AX740" s="68"/>
      <c r="AY740" s="68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</row>
    <row r="741" spans="1:64" ht="12.95" customHeight="1">
      <c r="A741" s="45" t="s">
        <v>1987</v>
      </c>
      <c r="B741" s="44"/>
      <c r="C741" s="45">
        <v>44989.214999999997</v>
      </c>
      <c r="D741" s="45"/>
      <c r="E741">
        <f t="shared" si="397"/>
        <v>15481.002049690627</v>
      </c>
      <c r="F741">
        <f t="shared" si="398"/>
        <v>15481</v>
      </c>
      <c r="G741">
        <f t="shared" si="411"/>
        <v>2.781999995931983E-3</v>
      </c>
      <c r="I741" s="10">
        <f t="shared" si="412"/>
        <v>2.781999995931983E-3</v>
      </c>
      <c r="P741">
        <f t="shared" si="399"/>
        <v>1.3954808811179081E-2</v>
      </c>
      <c r="Q741" s="2">
        <f t="shared" si="409"/>
        <v>29970.714999999997</v>
      </c>
      <c r="S741" s="21">
        <f t="shared" si="413"/>
        <v>0.1</v>
      </c>
      <c r="Z741">
        <f t="shared" si="400"/>
        <v>15481</v>
      </c>
      <c r="AA741" s="68">
        <f t="shared" si="401"/>
        <v>1.1455429492824094E-2</v>
      </c>
      <c r="AB741" s="68">
        <f t="shared" si="382"/>
        <v>5.2813793142869698E-3</v>
      </c>
      <c r="AC741" s="68">
        <f t="shared" si="383"/>
        <v>-8.6734294968921107E-3</v>
      </c>
      <c r="AD741" s="68"/>
      <c r="AE741" s="68">
        <f t="shared" si="384"/>
        <v>7.5228379237558141E-6</v>
      </c>
      <c r="AF741">
        <f t="shared" si="385"/>
        <v>-1.1172808815247098E-2</v>
      </c>
      <c r="AG741" s="92"/>
      <c r="AH741">
        <f t="shared" si="402"/>
        <v>-2.4993793183549868E-3</v>
      </c>
      <c r="AI741">
        <f t="shared" si="403"/>
        <v>1.00020167023256</v>
      </c>
      <c r="AJ741">
        <f t="shared" si="404"/>
        <v>-0.11149011771983824</v>
      </c>
      <c r="AK741">
        <f t="shared" si="405"/>
        <v>-6.9422255059440891E-4</v>
      </c>
      <c r="AL741">
        <f t="shared" si="406"/>
        <v>-1.2880796385904631</v>
      </c>
      <c r="AM741">
        <f t="shared" si="407"/>
        <v>-0.75084207546692494</v>
      </c>
      <c r="AN741" s="68">
        <f t="shared" ref="AN741:AT750" si="414">$AU741+$AB$7*SIN(AO741)</f>
        <v>-1.2873854859720106</v>
      </c>
      <c r="AO741" s="68">
        <f t="shared" si="414"/>
        <v>-1.2873854859720106</v>
      </c>
      <c r="AP741" s="68">
        <f t="shared" si="414"/>
        <v>-1.2873854859720106</v>
      </c>
      <c r="AQ741" s="68">
        <f t="shared" si="414"/>
        <v>-1.2873854859720106</v>
      </c>
      <c r="AR741" s="68">
        <f t="shared" si="414"/>
        <v>-1.2873854859720049</v>
      </c>
      <c r="AS741" s="68">
        <f t="shared" si="414"/>
        <v>-1.2873854859436127</v>
      </c>
      <c r="AT741" s="68">
        <f t="shared" si="414"/>
        <v>-1.2873853454946349</v>
      </c>
      <c r="AU741" s="68">
        <f t="shared" si="408"/>
        <v>-1.2866914035785797</v>
      </c>
    </row>
    <row r="742" spans="1:64" ht="12.95" customHeight="1">
      <c r="A742" s="45" t="s">
        <v>1987</v>
      </c>
      <c r="B742" s="44"/>
      <c r="C742" s="45">
        <v>44993.286999999997</v>
      </c>
      <c r="D742" s="45"/>
      <c r="E742">
        <f t="shared" si="397"/>
        <v>15484.002171994238</v>
      </c>
      <c r="F742">
        <f t="shared" si="398"/>
        <v>15484</v>
      </c>
      <c r="G742">
        <f t="shared" si="411"/>
        <v>2.9479999939212576E-3</v>
      </c>
      <c r="I742" s="10">
        <f t="shared" si="412"/>
        <v>2.9479999939212576E-3</v>
      </c>
      <c r="P742">
        <f t="shared" si="399"/>
        <v>1.3992078186673668E-2</v>
      </c>
      <c r="Q742" s="2">
        <f t="shared" si="409"/>
        <v>29974.786999999997</v>
      </c>
      <c r="S742" s="21">
        <f t="shared" si="413"/>
        <v>0.1</v>
      </c>
      <c r="Z742">
        <f t="shared" si="400"/>
        <v>15484</v>
      </c>
      <c r="AA742" s="68">
        <f t="shared" si="401"/>
        <v>1.1450275410249433E-2</v>
      </c>
      <c r="AB742" s="68">
        <f t="shared" si="382"/>
        <v>5.4898027703454925E-3</v>
      </c>
      <c r="AC742" s="68">
        <f t="shared" si="383"/>
        <v>-8.5022754163281752E-3</v>
      </c>
      <c r="AD742" s="68"/>
      <c r="AE742" s="68">
        <f t="shared" si="384"/>
        <v>7.2288687255098455E-6</v>
      </c>
      <c r="AF742">
        <f t="shared" si="385"/>
        <v>-1.104407819275241E-2</v>
      </c>
      <c r="AG742" s="92"/>
      <c r="AH742">
        <f t="shared" si="402"/>
        <v>-2.5418027764242354E-3</v>
      </c>
      <c r="AI742">
        <f t="shared" si="403"/>
        <v>1.0002030005396776</v>
      </c>
      <c r="AJ742">
        <f t="shared" si="404"/>
        <v>-0.11339475097486093</v>
      </c>
      <c r="AK742">
        <f t="shared" si="405"/>
        <v>-6.9383471615736859E-4</v>
      </c>
      <c r="AL742">
        <f t="shared" si="406"/>
        <v>-1.28616284921548</v>
      </c>
      <c r="AM742">
        <f t="shared" si="407"/>
        <v>-0.74934444976464842</v>
      </c>
      <c r="AN742" s="68">
        <f t="shared" si="414"/>
        <v>-1.2854690848537784</v>
      </c>
      <c r="AO742" s="68">
        <f t="shared" si="414"/>
        <v>-1.2854690848537784</v>
      </c>
      <c r="AP742" s="68">
        <f t="shared" si="414"/>
        <v>-1.2854690848537784</v>
      </c>
      <c r="AQ742" s="68">
        <f t="shared" si="414"/>
        <v>-1.2854690848537784</v>
      </c>
      <c r="AR742" s="68">
        <f t="shared" si="414"/>
        <v>-1.2854690848537724</v>
      </c>
      <c r="AS742" s="68">
        <f t="shared" si="414"/>
        <v>-1.2854690848250221</v>
      </c>
      <c r="AT742" s="68">
        <f t="shared" si="414"/>
        <v>-1.2854689435328037</v>
      </c>
      <c r="AU742" s="68">
        <f t="shared" si="408"/>
        <v>-1.284775391139124</v>
      </c>
    </row>
    <row r="743" spans="1:64" ht="12.95" customHeight="1">
      <c r="A743" s="45" t="s">
        <v>1988</v>
      </c>
      <c r="B743" s="44"/>
      <c r="C743" s="45">
        <v>45012.284</v>
      </c>
      <c r="D743" s="45"/>
      <c r="E743">
        <f t="shared" si="397"/>
        <v>15497.998567721572</v>
      </c>
      <c r="F743">
        <f t="shared" si="398"/>
        <v>15498</v>
      </c>
      <c r="G743">
        <f t="shared" si="411"/>
        <v>-1.9440000032773241E-3</v>
      </c>
      <c r="I743" s="10">
        <f t="shared" si="412"/>
        <v>-1.9440000032773241E-3</v>
      </c>
      <c r="P743">
        <f t="shared" si="399"/>
        <v>1.4166173285481642E-2</v>
      </c>
      <c r="Q743" s="2">
        <f t="shared" si="409"/>
        <v>29993.784</v>
      </c>
      <c r="S743" s="21">
        <f t="shared" si="413"/>
        <v>0.1</v>
      </c>
      <c r="Z743">
        <f t="shared" si="400"/>
        <v>15498</v>
      </c>
      <c r="AA743" s="68">
        <f t="shared" si="401"/>
        <v>1.1426519573384388E-2</v>
      </c>
      <c r="AB743" s="68">
        <f t="shared" si="382"/>
        <v>7.9565370881993017E-4</v>
      </c>
      <c r="AC743" s="68">
        <f t="shared" si="383"/>
        <v>-1.3370519576661712E-2</v>
      </c>
      <c r="AD743" s="68"/>
      <c r="AE743" s="68">
        <f t="shared" si="384"/>
        <v>1.7877079374989412E-5</v>
      </c>
      <c r="AF743">
        <f t="shared" si="385"/>
        <v>-1.6110173288758967E-2</v>
      </c>
      <c r="AG743" s="92"/>
      <c r="AH743">
        <f t="shared" si="402"/>
        <v>-2.7396537120972543E-3</v>
      </c>
      <c r="AI743">
        <f t="shared" si="403"/>
        <v>1.0002091987455886</v>
      </c>
      <c r="AJ743">
        <f t="shared" si="404"/>
        <v>-0.12227748463841001</v>
      </c>
      <c r="AK743">
        <f t="shared" si="405"/>
        <v>-6.9199112515896629E-4</v>
      </c>
      <c r="AL743">
        <f t="shared" si="406"/>
        <v>-1.2772177647796541</v>
      </c>
      <c r="AM743">
        <f t="shared" si="407"/>
        <v>-0.74238378068453215</v>
      </c>
      <c r="AN743" s="68">
        <f t="shared" si="414"/>
        <v>-1.2765258459659745</v>
      </c>
      <c r="AO743" s="68">
        <f t="shared" si="414"/>
        <v>-1.2765258459659745</v>
      </c>
      <c r="AP743" s="68">
        <f t="shared" si="414"/>
        <v>-1.2765258459659745</v>
      </c>
      <c r="AQ743" s="68">
        <f t="shared" si="414"/>
        <v>-1.2765258459659745</v>
      </c>
      <c r="AR743" s="68">
        <f t="shared" si="414"/>
        <v>-1.2765258459659683</v>
      </c>
      <c r="AS743" s="68">
        <f t="shared" si="414"/>
        <v>-1.2765258459355231</v>
      </c>
      <c r="AT743" s="68">
        <f t="shared" si="414"/>
        <v>-1.2765257007358277</v>
      </c>
      <c r="AU743" s="68">
        <f t="shared" si="408"/>
        <v>-1.2758339997549979</v>
      </c>
    </row>
    <row r="744" spans="1:64" ht="12.95" customHeight="1">
      <c r="A744" s="45" t="s">
        <v>1988</v>
      </c>
      <c r="B744" s="44"/>
      <c r="C744" s="45">
        <v>45012.288</v>
      </c>
      <c r="D744" s="45"/>
      <c r="E744">
        <f t="shared" si="397"/>
        <v>15498.001514796526</v>
      </c>
      <c r="F744">
        <f t="shared" si="398"/>
        <v>15498</v>
      </c>
      <c r="G744">
        <f t="shared" si="411"/>
        <v>2.0559999975375831E-3</v>
      </c>
      <c r="I744" s="10">
        <f t="shared" si="412"/>
        <v>2.0559999975375831E-3</v>
      </c>
      <c r="P744">
        <f t="shared" si="399"/>
        <v>1.4166173285481642E-2</v>
      </c>
      <c r="Q744" s="2">
        <f t="shared" si="409"/>
        <v>29993.788</v>
      </c>
      <c r="S744" s="21">
        <f t="shared" si="413"/>
        <v>0.1</v>
      </c>
      <c r="Z744">
        <f t="shared" si="400"/>
        <v>15498</v>
      </c>
      <c r="AA744" s="68">
        <f t="shared" si="401"/>
        <v>1.1426519573384388E-2</v>
      </c>
      <c r="AB744" s="68">
        <f t="shared" ref="AB744:AB807" si="415">G744-AH744</f>
        <v>4.7956537096348374E-3</v>
      </c>
      <c r="AC744" s="68">
        <f t="shared" ref="AC744:AC807" si="416">+G744-P744-AH744</f>
        <v>-9.370519575846805E-3</v>
      </c>
      <c r="AD744" s="68"/>
      <c r="AE744" s="68">
        <f t="shared" ref="AE744:AE807" si="417">+(G744-AA744)^2*S744</f>
        <v>8.7806637121328191E-6</v>
      </c>
      <c r="AF744">
        <f t="shared" ref="AF744:AF807" si="418">G744-P744</f>
        <v>-1.2110173287944059E-2</v>
      </c>
      <c r="AG744" s="92"/>
      <c r="AH744">
        <f t="shared" si="402"/>
        <v>-2.7396537120972543E-3</v>
      </c>
      <c r="AI744">
        <f t="shared" si="403"/>
        <v>1.0002091987455886</v>
      </c>
      <c r="AJ744">
        <f t="shared" si="404"/>
        <v>-0.12227748463841001</v>
      </c>
      <c r="AK744">
        <f t="shared" si="405"/>
        <v>-6.9199112515896629E-4</v>
      </c>
      <c r="AL744">
        <f t="shared" si="406"/>
        <v>-1.2772177647796541</v>
      </c>
      <c r="AM744">
        <f t="shared" si="407"/>
        <v>-0.74238378068453215</v>
      </c>
      <c r="AN744" s="68">
        <f t="shared" si="414"/>
        <v>-1.2765258459659745</v>
      </c>
      <c r="AO744" s="68">
        <f t="shared" si="414"/>
        <v>-1.2765258459659745</v>
      </c>
      <c r="AP744" s="68">
        <f t="shared" si="414"/>
        <v>-1.2765258459659745</v>
      </c>
      <c r="AQ744" s="68">
        <f t="shared" si="414"/>
        <v>-1.2765258459659745</v>
      </c>
      <c r="AR744" s="68">
        <f t="shared" si="414"/>
        <v>-1.2765258459659683</v>
      </c>
      <c r="AS744" s="68">
        <f t="shared" si="414"/>
        <v>-1.2765258459355231</v>
      </c>
      <c r="AT744" s="68">
        <f t="shared" si="414"/>
        <v>-1.2765257007358277</v>
      </c>
      <c r="AU744" s="68">
        <f t="shared" si="408"/>
        <v>-1.2758339997549979</v>
      </c>
    </row>
    <row r="745" spans="1:64" ht="12.95" customHeight="1">
      <c r="A745" s="45" t="s">
        <v>1989</v>
      </c>
      <c r="B745" s="44"/>
      <c r="C745" s="45">
        <v>45138.51</v>
      </c>
      <c r="D745" s="45"/>
      <c r="E745">
        <f t="shared" si="397"/>
        <v>15590.99793852107</v>
      </c>
      <c r="F745">
        <f t="shared" si="398"/>
        <v>15591</v>
      </c>
      <c r="G745">
        <f t="shared" si="411"/>
        <v>-2.7979999940725975E-3</v>
      </c>
      <c r="I745" s="10">
        <f t="shared" si="412"/>
        <v>-2.7979999940725975E-3</v>
      </c>
      <c r="P745">
        <f t="shared" si="399"/>
        <v>1.5329826311679479E-2</v>
      </c>
      <c r="Q745" s="2">
        <f t="shared" si="409"/>
        <v>30120.010000000002</v>
      </c>
      <c r="S745" s="21">
        <f t="shared" si="413"/>
        <v>0.1</v>
      </c>
      <c r="Z745">
        <f t="shared" si="400"/>
        <v>15591</v>
      </c>
      <c r="AA745" s="68">
        <f t="shared" si="401"/>
        <v>1.1282162546842806E-2</v>
      </c>
      <c r="AB745" s="68">
        <f t="shared" si="415"/>
        <v>1.2496637707640765E-3</v>
      </c>
      <c r="AC745" s="68">
        <f t="shared" si="416"/>
        <v>-1.4080162540915403E-2</v>
      </c>
      <c r="AD745" s="68"/>
      <c r="AE745" s="68">
        <f t="shared" si="417"/>
        <v>1.9825097717859731E-5</v>
      </c>
      <c r="AF745">
        <f t="shared" si="418"/>
        <v>-1.8127826305752076E-2</v>
      </c>
      <c r="AG745" s="92"/>
      <c r="AH745">
        <f t="shared" si="402"/>
        <v>-4.047663764836674E-3</v>
      </c>
      <c r="AI745">
        <f t="shared" si="403"/>
        <v>1.000249925981318</v>
      </c>
      <c r="AJ745">
        <f t="shared" si="404"/>
        <v>-0.1810047476933179</v>
      </c>
      <c r="AK745">
        <f t="shared" si="405"/>
        <v>-6.7834566138271748E-4</v>
      </c>
      <c r="AL745">
        <f t="shared" si="406"/>
        <v>-1.2177940510886758</v>
      </c>
      <c r="AM745">
        <f t="shared" si="407"/>
        <v>-0.69727836248250452</v>
      </c>
      <c r="AN745" s="68">
        <f t="shared" si="414"/>
        <v>-1.2171157901221996</v>
      </c>
      <c r="AO745" s="68">
        <f t="shared" si="414"/>
        <v>-1.2171157901221996</v>
      </c>
      <c r="AP745" s="68">
        <f t="shared" si="414"/>
        <v>-1.2171157901221996</v>
      </c>
      <c r="AQ745" s="68">
        <f t="shared" si="414"/>
        <v>-1.2171157901221994</v>
      </c>
      <c r="AR745" s="68">
        <f t="shared" si="414"/>
        <v>-1.217115790122189</v>
      </c>
      <c r="AS745" s="68">
        <f t="shared" si="414"/>
        <v>-1.2171157900796434</v>
      </c>
      <c r="AT745" s="68">
        <f t="shared" si="414"/>
        <v>-1.2171156201604718</v>
      </c>
      <c r="AU745" s="68">
        <f t="shared" si="408"/>
        <v>-1.2164376141318738</v>
      </c>
    </row>
    <row r="746" spans="1:64" ht="12.95" customHeight="1">
      <c r="A746" s="45" t="s">
        <v>1990</v>
      </c>
      <c r="B746" s="44"/>
      <c r="C746" s="45">
        <v>45195.521999999997</v>
      </c>
      <c r="D746" s="45"/>
      <c r="E746">
        <f t="shared" si="397"/>
        <v>15633.002597846569</v>
      </c>
      <c r="F746">
        <f t="shared" si="398"/>
        <v>15633</v>
      </c>
      <c r="G746">
        <f t="shared" si="411"/>
        <v>3.5260000004200265E-3</v>
      </c>
      <c r="I746" s="10">
        <f t="shared" si="412"/>
        <v>3.5260000004200265E-3</v>
      </c>
      <c r="P746">
        <f t="shared" si="399"/>
        <v>1.5859429111566264E-2</v>
      </c>
      <c r="Q746" s="2">
        <f t="shared" si="409"/>
        <v>30177.021999999997</v>
      </c>
      <c r="S746" s="21">
        <f t="shared" si="413"/>
        <v>0.1</v>
      </c>
      <c r="Z746">
        <f t="shared" si="400"/>
        <v>15633</v>
      </c>
      <c r="AA746" s="68">
        <f t="shared" si="401"/>
        <v>1.1225440575261529E-2</v>
      </c>
      <c r="AB746" s="68">
        <f t="shared" si="415"/>
        <v>8.1599885367247618E-3</v>
      </c>
      <c r="AC746" s="68">
        <f t="shared" si="416"/>
        <v>-7.6994405748415035E-3</v>
      </c>
      <c r="AD746" s="68"/>
      <c r="AE746" s="68">
        <f t="shared" si="417"/>
        <v>5.9281385165515654E-6</v>
      </c>
      <c r="AF746">
        <f t="shared" si="418"/>
        <v>-1.2333429111146238E-2</v>
      </c>
      <c r="AG746" s="92"/>
      <c r="AH746">
        <f t="shared" si="402"/>
        <v>-4.6339885363047345E-3</v>
      </c>
      <c r="AI746">
        <f t="shared" si="403"/>
        <v>1.0002680392956818</v>
      </c>
      <c r="AJ746">
        <f t="shared" si="404"/>
        <v>-0.20733118193840411</v>
      </c>
      <c r="AK746">
        <f t="shared" si="405"/>
        <v>-6.7139464432252292E-4</v>
      </c>
      <c r="AL746">
        <f t="shared" si="406"/>
        <v>-1.1909559592752925</v>
      </c>
      <c r="AM746">
        <f t="shared" si="407"/>
        <v>-0.67751871637483718</v>
      </c>
      <c r="AN746" s="68">
        <f t="shared" si="414"/>
        <v>-1.1902846545364998</v>
      </c>
      <c r="AO746" s="68">
        <f t="shared" si="414"/>
        <v>-1.1902846545364998</v>
      </c>
      <c r="AP746" s="68">
        <f t="shared" si="414"/>
        <v>-1.1902846545364998</v>
      </c>
      <c r="AQ746" s="68">
        <f t="shared" si="414"/>
        <v>-1.1902846545364998</v>
      </c>
      <c r="AR746" s="68">
        <f t="shared" si="414"/>
        <v>-1.1902846545364867</v>
      </c>
      <c r="AS746" s="68">
        <f t="shared" si="414"/>
        <v>-1.1902846544880734</v>
      </c>
      <c r="AT746" s="68">
        <f t="shared" si="414"/>
        <v>-1.1902844741709526</v>
      </c>
      <c r="AU746" s="68">
        <f t="shared" si="408"/>
        <v>-1.1896134399794951</v>
      </c>
    </row>
    <row r="747" spans="1:64" ht="12.95" customHeight="1">
      <c r="A747" s="45" t="s">
        <v>1990</v>
      </c>
      <c r="B747" s="44"/>
      <c r="C747" s="45">
        <v>45214.52</v>
      </c>
      <c r="D747" s="45"/>
      <c r="E747">
        <f t="shared" si="397"/>
        <v>15646.999730342639</v>
      </c>
      <c r="F747">
        <f t="shared" si="398"/>
        <v>15647</v>
      </c>
      <c r="G747">
        <f t="shared" si="411"/>
        <v>-3.6600000021280721E-4</v>
      </c>
      <c r="I747" s="10">
        <f t="shared" si="412"/>
        <v>-3.6600000021280721E-4</v>
      </c>
      <c r="P747">
        <f t="shared" si="399"/>
        <v>1.6036527813724E-2</v>
      </c>
      <c r="Q747" s="2">
        <f t="shared" si="409"/>
        <v>30196.019999999997</v>
      </c>
      <c r="S747" s="21">
        <f t="shared" si="413"/>
        <v>0.1</v>
      </c>
      <c r="Z747">
        <f t="shared" si="400"/>
        <v>15647</v>
      </c>
      <c r="AA747" s="68">
        <f t="shared" si="401"/>
        <v>1.1207815869102671E-2</v>
      </c>
      <c r="AB747" s="68">
        <f t="shared" si="415"/>
        <v>4.4627119444085213E-3</v>
      </c>
      <c r="AC747" s="68">
        <f t="shared" si="416"/>
        <v>-1.1573815869315478E-2</v>
      </c>
      <c r="AD747" s="68"/>
      <c r="AE747" s="68">
        <f t="shared" si="417"/>
        <v>1.3395321377681882E-5</v>
      </c>
      <c r="AF747">
        <f t="shared" si="418"/>
        <v>-1.6402527813936807E-2</v>
      </c>
      <c r="AG747" s="92"/>
      <c r="AH747">
        <f t="shared" si="402"/>
        <v>-4.8287119446213285E-3</v>
      </c>
      <c r="AI747">
        <f t="shared" si="403"/>
        <v>1.0002740349509678</v>
      </c>
      <c r="AJ747">
        <f t="shared" si="404"/>
        <v>-0.21607461966358152</v>
      </c>
      <c r="AK747">
        <f t="shared" si="405"/>
        <v>-6.6896986337399084E-4</v>
      </c>
      <c r="AL747">
        <f t="shared" si="406"/>
        <v>-1.182009713290894</v>
      </c>
      <c r="AM747">
        <f t="shared" si="407"/>
        <v>-0.67101196465309865</v>
      </c>
      <c r="AN747" s="68">
        <f t="shared" si="414"/>
        <v>-1.1813408350130827</v>
      </c>
      <c r="AO747" s="68">
        <f t="shared" si="414"/>
        <v>-1.1813408350130827</v>
      </c>
      <c r="AP747" s="68">
        <f t="shared" si="414"/>
        <v>-1.1813408350130827</v>
      </c>
      <c r="AQ747" s="68">
        <f t="shared" si="414"/>
        <v>-1.1813408350130827</v>
      </c>
      <c r="AR747" s="68">
        <f t="shared" si="414"/>
        <v>-1.1813408350130687</v>
      </c>
      <c r="AS747" s="68">
        <f t="shared" si="414"/>
        <v>-1.1813408349626549</v>
      </c>
      <c r="AT747" s="68">
        <f t="shared" si="414"/>
        <v>-1.1813406512934637</v>
      </c>
      <c r="AU747" s="68">
        <f t="shared" si="408"/>
        <v>-1.180672048595369</v>
      </c>
    </row>
    <row r="748" spans="1:64" ht="12.95" customHeight="1">
      <c r="A748" s="45" t="s">
        <v>1990</v>
      </c>
      <c r="B748" s="44"/>
      <c r="C748" s="45">
        <v>45225.377999999997</v>
      </c>
      <c r="D748" s="45"/>
      <c r="E748">
        <f t="shared" si="397"/>
        <v>15654.999565306442</v>
      </c>
      <c r="F748">
        <f t="shared" si="398"/>
        <v>15655</v>
      </c>
      <c r="G748">
        <f t="shared" si="411"/>
        <v>-5.9000000328524038E-4</v>
      </c>
      <c r="I748" s="10">
        <f t="shared" si="412"/>
        <v>-5.9000000328524038E-4</v>
      </c>
      <c r="P748">
        <f t="shared" si="399"/>
        <v>1.6137853782116546E-2</v>
      </c>
      <c r="Q748" s="2">
        <f t="shared" si="409"/>
        <v>30206.877999999997</v>
      </c>
      <c r="S748" s="21">
        <f t="shared" si="413"/>
        <v>0.1</v>
      </c>
      <c r="Z748">
        <f t="shared" si="400"/>
        <v>15655</v>
      </c>
      <c r="AA748" s="68">
        <f t="shared" si="401"/>
        <v>1.1198043219160715E-2</v>
      </c>
      <c r="AB748" s="68">
        <f t="shared" si="415"/>
        <v>4.3498105596705902E-3</v>
      </c>
      <c r="AC748" s="68">
        <f t="shared" si="416"/>
        <v>-1.1788043222445956E-2</v>
      </c>
      <c r="AD748" s="68"/>
      <c r="AE748" s="68">
        <f t="shared" si="417"/>
        <v>1.3895796301425403E-5</v>
      </c>
      <c r="AF748">
        <f t="shared" si="418"/>
        <v>-1.6727853785401786E-2</v>
      </c>
      <c r="AG748" s="92"/>
      <c r="AH748">
        <f t="shared" si="402"/>
        <v>-4.9398105629558306E-3</v>
      </c>
      <c r="AI748">
        <f t="shared" si="403"/>
        <v>1.0002774512553445</v>
      </c>
      <c r="AJ748">
        <f t="shared" si="404"/>
        <v>-0.221063197097884</v>
      </c>
      <c r="AK748">
        <f t="shared" si="405"/>
        <v>-6.6756020954097136E-4</v>
      </c>
      <c r="AL748">
        <f t="shared" si="406"/>
        <v>-1.1768975246383524</v>
      </c>
      <c r="AM748">
        <f t="shared" si="407"/>
        <v>-0.66731131001061894</v>
      </c>
      <c r="AN748" s="68">
        <f t="shared" si="414"/>
        <v>-1.1762300569612603</v>
      </c>
      <c r="AO748" s="68">
        <f t="shared" si="414"/>
        <v>-1.1762300569612603</v>
      </c>
      <c r="AP748" s="68">
        <f t="shared" si="414"/>
        <v>-1.1762300569612603</v>
      </c>
      <c r="AQ748" s="68">
        <f t="shared" si="414"/>
        <v>-1.1762300569612603</v>
      </c>
      <c r="AR748" s="68">
        <f t="shared" si="414"/>
        <v>-1.1762300569612461</v>
      </c>
      <c r="AS748" s="68">
        <f t="shared" si="414"/>
        <v>-1.17623005690968</v>
      </c>
      <c r="AT748" s="68">
        <f t="shared" si="414"/>
        <v>-1.1762298713513333</v>
      </c>
      <c r="AU748" s="68">
        <f t="shared" si="408"/>
        <v>-1.1755626820901539</v>
      </c>
    </row>
    <row r="749" spans="1:64" ht="12.95" customHeight="1">
      <c r="A749" s="45" t="s">
        <v>1990</v>
      </c>
      <c r="B749" s="44"/>
      <c r="C749" s="45">
        <v>45240.311000000002</v>
      </c>
      <c r="D749" s="45"/>
      <c r="E749">
        <f t="shared" si="397"/>
        <v>15666.001732880073</v>
      </c>
      <c r="F749">
        <f t="shared" si="398"/>
        <v>15666</v>
      </c>
      <c r="G749">
        <f t="shared" si="411"/>
        <v>2.3519999958807603E-3</v>
      </c>
      <c r="I749" s="10">
        <f t="shared" si="412"/>
        <v>2.3519999958807603E-3</v>
      </c>
      <c r="P749">
        <f t="shared" si="399"/>
        <v>1.627732745680105E-2</v>
      </c>
      <c r="Q749" s="2">
        <f t="shared" si="409"/>
        <v>30221.811000000002</v>
      </c>
      <c r="S749" s="21">
        <f t="shared" si="413"/>
        <v>0.1</v>
      </c>
      <c r="Z749">
        <f t="shared" si="400"/>
        <v>15666</v>
      </c>
      <c r="AA749" s="68">
        <f t="shared" si="401"/>
        <v>1.1184966946211329E-2</v>
      </c>
      <c r="AB749" s="68">
        <f t="shared" si="415"/>
        <v>7.4443605064704798E-3</v>
      </c>
      <c r="AC749" s="68">
        <f t="shared" si="416"/>
        <v>-8.8329669503305688E-3</v>
      </c>
      <c r="AD749" s="68"/>
      <c r="AE749" s="68">
        <f t="shared" si="417"/>
        <v>7.8021305145632114E-6</v>
      </c>
      <c r="AF749">
        <f t="shared" si="418"/>
        <v>-1.3925327460920289E-2</v>
      </c>
      <c r="AG749" s="92"/>
      <c r="AH749">
        <f t="shared" si="402"/>
        <v>-5.0923605105897196E-3</v>
      </c>
      <c r="AI749">
        <f t="shared" si="403"/>
        <v>1.0002821368540058</v>
      </c>
      <c r="AJ749">
        <f t="shared" si="404"/>
        <v>-0.22791308658881926</v>
      </c>
      <c r="AK749">
        <f t="shared" si="405"/>
        <v>-6.6559344052228317E-4</v>
      </c>
      <c r="AL749">
        <f t="shared" si="406"/>
        <v>-1.1698682082985796</v>
      </c>
      <c r="AM749">
        <f t="shared" si="407"/>
        <v>-0.66224342435299588</v>
      </c>
      <c r="AN749" s="68">
        <f t="shared" si="414"/>
        <v>-1.1692027086766574</v>
      </c>
      <c r="AO749" s="68">
        <f t="shared" si="414"/>
        <v>-1.1692027086766574</v>
      </c>
      <c r="AP749" s="68">
        <f t="shared" si="414"/>
        <v>-1.1692027086766574</v>
      </c>
      <c r="AQ749" s="68">
        <f t="shared" si="414"/>
        <v>-1.1692027086766574</v>
      </c>
      <c r="AR749" s="68">
        <f t="shared" si="414"/>
        <v>-1.1692027086766426</v>
      </c>
      <c r="AS749" s="68">
        <f t="shared" si="414"/>
        <v>-1.1692027086234824</v>
      </c>
      <c r="AT749" s="68">
        <f t="shared" si="414"/>
        <v>-1.169202520499238</v>
      </c>
      <c r="AU749" s="68">
        <f t="shared" si="408"/>
        <v>-1.1685373031454833</v>
      </c>
    </row>
    <row r="750" spans="1:64" ht="12.95" customHeight="1">
      <c r="A750" s="45" t="s">
        <v>1990</v>
      </c>
      <c r="B750" s="44"/>
      <c r="C750" s="45">
        <v>45240.311999999998</v>
      </c>
      <c r="D750" s="45"/>
      <c r="E750">
        <f t="shared" si="397"/>
        <v>15666.002469648811</v>
      </c>
      <c r="F750">
        <f t="shared" si="398"/>
        <v>15666</v>
      </c>
      <c r="G750">
        <f t="shared" si="411"/>
        <v>3.3519999924465083E-3</v>
      </c>
      <c r="I750" s="10">
        <f t="shared" si="412"/>
        <v>3.3519999924465083E-3</v>
      </c>
      <c r="P750">
        <f t="shared" si="399"/>
        <v>1.627732745680105E-2</v>
      </c>
      <c r="Q750" s="2">
        <f t="shared" si="409"/>
        <v>30221.811999999998</v>
      </c>
      <c r="S750" s="21">
        <f t="shared" si="413"/>
        <v>0.1</v>
      </c>
      <c r="Z750">
        <f t="shared" si="400"/>
        <v>15666</v>
      </c>
      <c r="AA750" s="68">
        <f t="shared" si="401"/>
        <v>1.1184966946211329E-2</v>
      </c>
      <c r="AB750" s="68">
        <f t="shared" si="415"/>
        <v>8.4443605030362287E-3</v>
      </c>
      <c r="AC750" s="68">
        <f t="shared" si="416"/>
        <v>-7.8329669537648208E-3</v>
      </c>
      <c r="AD750" s="68"/>
      <c r="AE750" s="68">
        <f t="shared" si="417"/>
        <v>6.1355371298771749E-6</v>
      </c>
      <c r="AF750">
        <f t="shared" si="418"/>
        <v>-1.2925327464354541E-2</v>
      </c>
      <c r="AG750" s="92"/>
      <c r="AH750">
        <f t="shared" si="402"/>
        <v>-5.0923605105897196E-3</v>
      </c>
      <c r="AI750">
        <f t="shared" si="403"/>
        <v>1.0002821368540058</v>
      </c>
      <c r="AJ750">
        <f t="shared" si="404"/>
        <v>-0.22791308658881926</v>
      </c>
      <c r="AK750">
        <f t="shared" si="405"/>
        <v>-6.6559344052228317E-4</v>
      </c>
      <c r="AL750">
        <f t="shared" si="406"/>
        <v>-1.1698682082985796</v>
      </c>
      <c r="AM750">
        <f t="shared" si="407"/>
        <v>-0.66224342435299588</v>
      </c>
      <c r="AN750" s="68">
        <f t="shared" si="414"/>
        <v>-1.1692027086766574</v>
      </c>
      <c r="AO750" s="68">
        <f t="shared" si="414"/>
        <v>-1.1692027086766574</v>
      </c>
      <c r="AP750" s="68">
        <f t="shared" si="414"/>
        <v>-1.1692027086766574</v>
      </c>
      <c r="AQ750" s="68">
        <f t="shared" si="414"/>
        <v>-1.1692027086766574</v>
      </c>
      <c r="AR750" s="68">
        <f t="shared" si="414"/>
        <v>-1.1692027086766426</v>
      </c>
      <c r="AS750" s="68">
        <f t="shared" si="414"/>
        <v>-1.1692027086234824</v>
      </c>
      <c r="AT750" s="68">
        <f t="shared" si="414"/>
        <v>-1.169202520499238</v>
      </c>
      <c r="AU750" s="68">
        <f t="shared" si="408"/>
        <v>-1.1685373031454833</v>
      </c>
    </row>
    <row r="751" spans="1:64" ht="12.95" customHeight="1">
      <c r="A751" s="45" t="s">
        <v>1968</v>
      </c>
      <c r="B751" s="44"/>
      <c r="C751" s="45">
        <v>45256.601000000002</v>
      </c>
      <c r="D751" s="45"/>
      <c r="E751">
        <f t="shared" si="397"/>
        <v>15678.003695631995</v>
      </c>
      <c r="F751">
        <f t="shared" si="398"/>
        <v>15678</v>
      </c>
      <c r="G751">
        <f t="shared" si="411"/>
        <v>5.0160000027972274E-3</v>
      </c>
      <c r="I751" s="10">
        <f t="shared" si="412"/>
        <v>5.0160000027972274E-3</v>
      </c>
      <c r="P751">
        <f t="shared" si="399"/>
        <v>1.6429679260801217E-2</v>
      </c>
      <c r="Q751" s="2">
        <f t="shared" si="409"/>
        <v>30238.101000000002</v>
      </c>
      <c r="S751" s="21">
        <f t="shared" si="413"/>
        <v>0.1</v>
      </c>
      <c r="Z751">
        <f t="shared" si="400"/>
        <v>15678</v>
      </c>
      <c r="AA751" s="68">
        <f t="shared" si="401"/>
        <v>1.1171186883821575E-2</v>
      </c>
      <c r="AB751" s="68">
        <f t="shared" si="415"/>
        <v>1.0274492379776869E-2</v>
      </c>
      <c r="AC751" s="68">
        <f t="shared" si="416"/>
        <v>-6.1551868810243472E-3</v>
      </c>
      <c r="AD751" s="68"/>
      <c r="AE751" s="68">
        <f t="shared" si="417"/>
        <v>3.7886325540334228E-6</v>
      </c>
      <c r="AF751">
        <f t="shared" si="418"/>
        <v>-1.1413679258003989E-2</v>
      </c>
      <c r="AG751" s="92"/>
      <c r="AH751">
        <f t="shared" si="402"/>
        <v>-5.258492376979642E-3</v>
      </c>
      <c r="AI751">
        <f t="shared" si="403"/>
        <v>1.0002872325586503</v>
      </c>
      <c r="AJ751">
        <f t="shared" si="404"/>
        <v>-0.2353729108885253</v>
      </c>
      <c r="AK751">
        <f t="shared" si="405"/>
        <v>-6.6341034790372701E-4</v>
      </c>
      <c r="AL751">
        <f t="shared" si="406"/>
        <v>-1.1621997882113162</v>
      </c>
      <c r="AM751">
        <f t="shared" si="407"/>
        <v>-0.65674160195196241</v>
      </c>
      <c r="AN751" s="68">
        <f t="shared" ref="AN751:AT760" si="419">$AU751+$AB$7*SIN(AO751)</f>
        <v>-1.1615364730639255</v>
      </c>
      <c r="AO751" s="68">
        <f t="shared" si="419"/>
        <v>-1.1615364730639255</v>
      </c>
      <c r="AP751" s="68">
        <f t="shared" si="419"/>
        <v>-1.1615364730639255</v>
      </c>
      <c r="AQ751" s="68">
        <f t="shared" si="419"/>
        <v>-1.1615364730639255</v>
      </c>
      <c r="AR751" s="68">
        <f t="shared" si="419"/>
        <v>-1.1615364730639097</v>
      </c>
      <c r="AS751" s="68">
        <f t="shared" si="419"/>
        <v>-1.1615364730089983</v>
      </c>
      <c r="AT751" s="68">
        <f t="shared" si="419"/>
        <v>-1.1615362821279849</v>
      </c>
      <c r="AU751" s="68">
        <f t="shared" si="408"/>
        <v>-1.1608732533876607</v>
      </c>
      <c r="AV751" s="68"/>
    </row>
    <row r="752" spans="1:64" ht="12.95" customHeight="1">
      <c r="A752" s="45" t="s">
        <v>1991</v>
      </c>
      <c r="B752" s="44"/>
      <c r="C752" s="45">
        <v>45263.381000000001</v>
      </c>
      <c r="D752" s="45"/>
      <c r="E752">
        <f t="shared" si="397"/>
        <v>15682.998987679754</v>
      </c>
      <c r="F752">
        <f t="shared" si="398"/>
        <v>15683</v>
      </c>
      <c r="G752">
        <f t="shared" si="411"/>
        <v>-1.3739999994868413E-3</v>
      </c>
      <c r="I752" s="10">
        <f t="shared" si="412"/>
        <v>-1.3739999994868413E-3</v>
      </c>
      <c r="P752">
        <f t="shared" si="399"/>
        <v>1.6493220374313111E-2</v>
      </c>
      <c r="Q752" s="2">
        <f t="shared" si="409"/>
        <v>30244.881000000001</v>
      </c>
      <c r="S752" s="21">
        <f t="shared" si="413"/>
        <v>0.1</v>
      </c>
      <c r="Z752">
        <f t="shared" si="400"/>
        <v>15683</v>
      </c>
      <c r="AA752" s="68">
        <f t="shared" si="401"/>
        <v>1.1165596789093804E-2</v>
      </c>
      <c r="AB752" s="68">
        <f t="shared" si="415"/>
        <v>3.9536235857324659E-3</v>
      </c>
      <c r="AC752" s="68">
        <f t="shared" si="416"/>
        <v>-1.2539596788580645E-2</v>
      </c>
      <c r="AD752" s="68"/>
      <c r="AE752" s="68">
        <f t="shared" si="417"/>
        <v>1.5724148762018204E-5</v>
      </c>
      <c r="AF752">
        <f t="shared" si="418"/>
        <v>-1.7867220373799952E-2</v>
      </c>
      <c r="AG752" s="92"/>
      <c r="AH752">
        <f t="shared" si="402"/>
        <v>-5.3276235852193071E-3</v>
      </c>
      <c r="AI752">
        <f t="shared" si="403"/>
        <v>1.0002893508162893</v>
      </c>
      <c r="AJ752">
        <f t="shared" si="404"/>
        <v>-0.23847713352643582</v>
      </c>
      <c r="AK752">
        <f t="shared" si="405"/>
        <v>-6.6248919807594827E-4</v>
      </c>
      <c r="AL752">
        <f t="shared" si="406"/>
        <v>-1.1590045901389316</v>
      </c>
      <c r="AM752">
        <f t="shared" si="407"/>
        <v>-0.65445733795223815</v>
      </c>
      <c r="AN752" s="68">
        <f t="shared" si="419"/>
        <v>-1.1583421967105738</v>
      </c>
      <c r="AO752" s="68">
        <f t="shared" si="419"/>
        <v>-1.1583421967105738</v>
      </c>
      <c r="AP752" s="68">
        <f t="shared" si="419"/>
        <v>-1.1583421967105738</v>
      </c>
      <c r="AQ752" s="68">
        <f t="shared" si="419"/>
        <v>-1.1583421967105738</v>
      </c>
      <c r="AR752" s="68">
        <f t="shared" si="419"/>
        <v>-1.1583421967105576</v>
      </c>
      <c r="AS752" s="68">
        <f t="shared" si="419"/>
        <v>-1.1583421966549132</v>
      </c>
      <c r="AT752" s="68">
        <f t="shared" si="419"/>
        <v>-1.1583420046384505</v>
      </c>
      <c r="AU752" s="68">
        <f t="shared" si="408"/>
        <v>-1.1576798993219015</v>
      </c>
    </row>
    <row r="753" spans="1:64" ht="12.95" customHeight="1">
      <c r="A753" s="45" t="s">
        <v>1992</v>
      </c>
      <c r="B753" s="44"/>
      <c r="C753" s="45">
        <v>45263.383999999998</v>
      </c>
      <c r="D753" s="45"/>
      <c r="E753">
        <f t="shared" si="397"/>
        <v>15683.001197985966</v>
      </c>
      <c r="F753">
        <f t="shared" si="398"/>
        <v>15683</v>
      </c>
      <c r="G753">
        <f t="shared" si="411"/>
        <v>1.6259999974863604E-3</v>
      </c>
      <c r="I753" s="10">
        <f t="shared" si="412"/>
        <v>1.6259999974863604E-3</v>
      </c>
      <c r="P753">
        <f t="shared" si="399"/>
        <v>1.6493220374313111E-2</v>
      </c>
      <c r="Q753" s="2">
        <f t="shared" si="409"/>
        <v>30244.883999999998</v>
      </c>
      <c r="S753" s="21">
        <f t="shared" si="413"/>
        <v>0.1</v>
      </c>
      <c r="Z753">
        <f t="shared" si="400"/>
        <v>15683</v>
      </c>
      <c r="AA753" s="68">
        <f t="shared" si="401"/>
        <v>1.1165596789093804E-2</v>
      </c>
      <c r="AB753" s="68">
        <f t="shared" si="415"/>
        <v>6.9536235827056675E-3</v>
      </c>
      <c r="AC753" s="68">
        <f t="shared" si="416"/>
        <v>-9.5395967916074437E-3</v>
      </c>
      <c r="AD753" s="68"/>
      <c r="AE753" s="68">
        <f t="shared" si="417"/>
        <v>9.1003906946447027E-6</v>
      </c>
      <c r="AF753">
        <f t="shared" si="418"/>
        <v>-1.4867220376826751E-2</v>
      </c>
      <c r="AG753" s="92"/>
      <c r="AH753">
        <f t="shared" si="402"/>
        <v>-5.3276235852193071E-3</v>
      </c>
      <c r="AI753">
        <f t="shared" si="403"/>
        <v>1.0002893508162893</v>
      </c>
      <c r="AJ753">
        <f t="shared" si="404"/>
        <v>-0.23847713352643582</v>
      </c>
      <c r="AK753">
        <f t="shared" si="405"/>
        <v>-6.6248919807594827E-4</v>
      </c>
      <c r="AL753">
        <f t="shared" si="406"/>
        <v>-1.1590045901389316</v>
      </c>
      <c r="AM753">
        <f t="shared" si="407"/>
        <v>-0.65445733795223815</v>
      </c>
      <c r="AN753" s="68">
        <f t="shared" si="419"/>
        <v>-1.1583421967105738</v>
      </c>
      <c r="AO753" s="68">
        <f t="shared" si="419"/>
        <v>-1.1583421967105738</v>
      </c>
      <c r="AP753" s="68">
        <f t="shared" si="419"/>
        <v>-1.1583421967105738</v>
      </c>
      <c r="AQ753" s="68">
        <f t="shared" si="419"/>
        <v>-1.1583421967105738</v>
      </c>
      <c r="AR753" s="68">
        <f t="shared" si="419"/>
        <v>-1.1583421967105576</v>
      </c>
      <c r="AS753" s="68">
        <f t="shared" si="419"/>
        <v>-1.1583421966549132</v>
      </c>
      <c r="AT753" s="68">
        <f t="shared" si="419"/>
        <v>-1.1583420046384505</v>
      </c>
      <c r="AU753" s="68">
        <f t="shared" si="408"/>
        <v>-1.1576798993219015</v>
      </c>
    </row>
    <row r="754" spans="1:64" ht="12.95" customHeight="1">
      <c r="A754" s="45" t="s">
        <v>1991</v>
      </c>
      <c r="B754" s="44"/>
      <c r="C754" s="45">
        <v>45271.519</v>
      </c>
      <c r="D754" s="45"/>
      <c r="E754">
        <f t="shared" si="397"/>
        <v>15688.994811674542</v>
      </c>
      <c r="F754">
        <f t="shared" si="398"/>
        <v>15689</v>
      </c>
      <c r="G754">
        <f t="shared" si="411"/>
        <v>-7.0419999974546954E-3</v>
      </c>
      <c r="I754" s="10">
        <f t="shared" si="412"/>
        <v>-7.0419999974546954E-3</v>
      </c>
      <c r="P754">
        <f t="shared" si="399"/>
        <v>1.6569517226783653E-2</v>
      </c>
      <c r="Q754" s="2">
        <f t="shared" si="409"/>
        <v>30253.019</v>
      </c>
      <c r="S754" s="21">
        <f t="shared" si="413"/>
        <v>0.1</v>
      </c>
      <c r="Z754">
        <f t="shared" si="400"/>
        <v>15689</v>
      </c>
      <c r="AA754" s="68">
        <f t="shared" si="401"/>
        <v>1.1159007815863157E-2</v>
      </c>
      <c r="AB754" s="68">
        <f t="shared" si="415"/>
        <v>-1.6314905865341999E-3</v>
      </c>
      <c r="AC754" s="68">
        <f t="shared" si="416"/>
        <v>-1.8201007813317852E-2</v>
      </c>
      <c r="AD754" s="68"/>
      <c r="AE754" s="68">
        <f t="shared" si="417"/>
        <v>3.3127668542045755E-5</v>
      </c>
      <c r="AF754">
        <f t="shared" si="418"/>
        <v>-2.3611517224238349E-2</v>
      </c>
      <c r="AG754" s="92"/>
      <c r="AH754">
        <f t="shared" si="402"/>
        <v>-5.4105094109204955E-3</v>
      </c>
      <c r="AI754">
        <f t="shared" si="403"/>
        <v>1.0002918888359953</v>
      </c>
      <c r="AJ754">
        <f t="shared" si="404"/>
        <v>-0.24219900144434436</v>
      </c>
      <c r="AK754">
        <f t="shared" si="405"/>
        <v>-6.6137488603355875E-4</v>
      </c>
      <c r="AL754">
        <f t="shared" si="406"/>
        <v>-1.1551703346030728</v>
      </c>
      <c r="AM754">
        <f t="shared" si="407"/>
        <v>-0.65172250472634519</v>
      </c>
      <c r="AN754" s="68">
        <f t="shared" si="419"/>
        <v>-1.1545090561646383</v>
      </c>
      <c r="AO754" s="68">
        <f t="shared" si="419"/>
        <v>-1.1545090561646383</v>
      </c>
      <c r="AP754" s="68">
        <f t="shared" si="419"/>
        <v>-1.1545090561646383</v>
      </c>
      <c r="AQ754" s="68">
        <f t="shared" si="419"/>
        <v>-1.1545090561646383</v>
      </c>
      <c r="AR754" s="68">
        <f t="shared" si="419"/>
        <v>-1.1545090561646216</v>
      </c>
      <c r="AS754" s="68">
        <f t="shared" si="419"/>
        <v>-1.1545090561080951</v>
      </c>
      <c r="AT754" s="68">
        <f t="shared" si="419"/>
        <v>-1.1545088627394402</v>
      </c>
      <c r="AU754" s="68">
        <f t="shared" si="408"/>
        <v>-1.1538478744429903</v>
      </c>
    </row>
    <row r="755" spans="1:64" ht="12.95" customHeight="1">
      <c r="A755" s="45" t="s">
        <v>1991</v>
      </c>
      <c r="B755" s="44"/>
      <c r="C755" s="45">
        <v>45278.311999999998</v>
      </c>
      <c r="D755" s="45"/>
      <c r="E755">
        <f t="shared" si="397"/>
        <v>15693.999681715903</v>
      </c>
      <c r="F755">
        <f t="shared" si="398"/>
        <v>15694</v>
      </c>
      <c r="G755">
        <f t="shared" si="411"/>
        <v>-4.3200000072829425E-4</v>
      </c>
      <c r="I755" s="10">
        <f t="shared" si="412"/>
        <v>-4.3200000072829425E-4</v>
      </c>
      <c r="P755">
        <f t="shared" si="399"/>
        <v>1.6633137534055986E-2</v>
      </c>
      <c r="Q755" s="2">
        <f t="shared" si="409"/>
        <v>30259.811999999998</v>
      </c>
      <c r="S755" s="21">
        <f t="shared" si="413"/>
        <v>0.1</v>
      </c>
      <c r="Z755">
        <f t="shared" si="400"/>
        <v>15694</v>
      </c>
      <c r="AA755" s="68">
        <f t="shared" si="401"/>
        <v>1.1153617116113996E-2</v>
      </c>
      <c r="AB755" s="68">
        <f t="shared" si="415"/>
        <v>5.0475204172136957E-3</v>
      </c>
      <c r="AC755" s="68">
        <f t="shared" si="416"/>
        <v>-1.158561711684229E-2</v>
      </c>
      <c r="AD755" s="68"/>
      <c r="AE755" s="68">
        <f t="shared" si="417"/>
        <v>1.3422652397806908E-5</v>
      </c>
      <c r="AF755">
        <f t="shared" si="418"/>
        <v>-1.706513753478428E-2</v>
      </c>
      <c r="AG755" s="92"/>
      <c r="AH755">
        <f t="shared" si="402"/>
        <v>-5.4795204179419899E-3</v>
      </c>
      <c r="AI755">
        <f t="shared" si="403"/>
        <v>1.0002940005858052</v>
      </c>
      <c r="AJ755">
        <f t="shared" si="404"/>
        <v>-0.24529785479137972</v>
      </c>
      <c r="AK755">
        <f t="shared" si="405"/>
        <v>-6.6043886015348387E-4</v>
      </c>
      <c r="AL755">
        <f t="shared" si="406"/>
        <v>-1.1519751068045001</v>
      </c>
      <c r="AM755">
        <f t="shared" si="407"/>
        <v>-0.64944868231917752</v>
      </c>
      <c r="AN755" s="68">
        <f t="shared" si="419"/>
        <v>-1.1513147649525146</v>
      </c>
      <c r="AO755" s="68">
        <f t="shared" si="419"/>
        <v>-1.1513147649525146</v>
      </c>
      <c r="AP755" s="68">
        <f t="shared" si="419"/>
        <v>-1.1513147649525146</v>
      </c>
      <c r="AQ755" s="68">
        <f t="shared" si="419"/>
        <v>-1.1513147649525146</v>
      </c>
      <c r="AR755" s="68">
        <f t="shared" si="419"/>
        <v>-1.1513147649524977</v>
      </c>
      <c r="AS755" s="68">
        <f t="shared" si="419"/>
        <v>-1.1513147648952338</v>
      </c>
      <c r="AT755" s="68">
        <f t="shared" si="419"/>
        <v>-1.1513145704084284</v>
      </c>
      <c r="AU755" s="68">
        <f t="shared" si="408"/>
        <v>-1.1506545203772309</v>
      </c>
    </row>
    <row r="756" spans="1:64" ht="12.95" customHeight="1">
      <c r="A756" s="45" t="s">
        <v>1991</v>
      </c>
      <c r="B756" s="44"/>
      <c r="C756" s="45">
        <v>45278.313999999998</v>
      </c>
      <c r="D756" s="45"/>
      <c r="E756">
        <f t="shared" si="397"/>
        <v>15694.00115525338</v>
      </c>
      <c r="F756">
        <f t="shared" si="398"/>
        <v>15694</v>
      </c>
      <c r="G756">
        <f t="shared" si="411"/>
        <v>1.5679999996791594E-3</v>
      </c>
      <c r="I756" s="10">
        <f t="shared" si="412"/>
        <v>1.5679999996791594E-3</v>
      </c>
      <c r="P756">
        <f t="shared" si="399"/>
        <v>1.6633137534055986E-2</v>
      </c>
      <c r="Q756" s="2">
        <f t="shared" si="409"/>
        <v>30259.813999999998</v>
      </c>
      <c r="S756" s="21">
        <f t="shared" si="413"/>
        <v>0.1</v>
      </c>
      <c r="Z756">
        <f t="shared" si="400"/>
        <v>15694</v>
      </c>
      <c r="AA756" s="68">
        <f t="shared" si="401"/>
        <v>1.1153617116113996E-2</v>
      </c>
      <c r="AB756" s="68">
        <f t="shared" si="415"/>
        <v>7.0475204176211493E-3</v>
      </c>
      <c r="AC756" s="68">
        <f t="shared" si="416"/>
        <v>-9.5856171164348369E-3</v>
      </c>
      <c r="AD756" s="68"/>
      <c r="AE756" s="68">
        <f t="shared" si="417"/>
        <v>9.1884055502888526E-6</v>
      </c>
      <c r="AF756">
        <f t="shared" si="418"/>
        <v>-1.5065137534376827E-2</v>
      </c>
      <c r="AG756" s="92"/>
      <c r="AH756">
        <f t="shared" si="402"/>
        <v>-5.4795204179419899E-3</v>
      </c>
      <c r="AI756">
        <f t="shared" si="403"/>
        <v>1.0002940005858052</v>
      </c>
      <c r="AJ756">
        <f t="shared" si="404"/>
        <v>-0.24529785479137972</v>
      </c>
      <c r="AK756">
        <f t="shared" si="405"/>
        <v>-6.6043886015348387E-4</v>
      </c>
      <c r="AL756">
        <f t="shared" si="406"/>
        <v>-1.1519751068045001</v>
      </c>
      <c r="AM756">
        <f t="shared" si="407"/>
        <v>-0.64944868231917752</v>
      </c>
      <c r="AN756" s="68">
        <f t="shared" si="419"/>
        <v>-1.1513147649525146</v>
      </c>
      <c r="AO756" s="68">
        <f t="shared" si="419"/>
        <v>-1.1513147649525146</v>
      </c>
      <c r="AP756" s="68">
        <f t="shared" si="419"/>
        <v>-1.1513147649525146</v>
      </c>
      <c r="AQ756" s="68">
        <f t="shared" si="419"/>
        <v>-1.1513147649525146</v>
      </c>
      <c r="AR756" s="68">
        <f t="shared" si="419"/>
        <v>-1.1513147649524977</v>
      </c>
      <c r="AS756" s="68">
        <f t="shared" si="419"/>
        <v>-1.1513147648952338</v>
      </c>
      <c r="AT756" s="68">
        <f t="shared" si="419"/>
        <v>-1.1513145704084284</v>
      </c>
      <c r="AU756" s="68">
        <f t="shared" si="408"/>
        <v>-1.1506545203772309</v>
      </c>
    </row>
    <row r="757" spans="1:64" ht="12.95" customHeight="1">
      <c r="A757" s="45" t="s">
        <v>1991</v>
      </c>
      <c r="B757" s="44"/>
      <c r="C757" s="45">
        <v>45286.447</v>
      </c>
      <c r="D757" s="45"/>
      <c r="E757">
        <f t="shared" si="397"/>
        <v>15699.993295404478</v>
      </c>
      <c r="F757">
        <f t="shared" si="398"/>
        <v>15700</v>
      </c>
      <c r="G757">
        <f t="shared" si="411"/>
        <v>-9.09999999566935E-3</v>
      </c>
      <c r="I757" s="10">
        <f t="shared" si="412"/>
        <v>-9.09999999566935E-3</v>
      </c>
      <c r="P757">
        <f t="shared" si="399"/>
        <v>1.6709529419039054E-2</v>
      </c>
      <c r="Q757" s="2">
        <f t="shared" si="409"/>
        <v>30267.947</v>
      </c>
      <c r="S757" s="21">
        <f t="shared" si="413"/>
        <v>0.1</v>
      </c>
      <c r="Z757">
        <f t="shared" si="400"/>
        <v>15700</v>
      </c>
      <c r="AA757" s="68">
        <f t="shared" si="401"/>
        <v>1.1147269464193296E-2</v>
      </c>
      <c r="AB757" s="68">
        <f t="shared" si="415"/>
        <v>-3.5377400408235912E-3</v>
      </c>
      <c r="AC757" s="68">
        <f t="shared" si="416"/>
        <v>-2.0247269459862646E-2</v>
      </c>
      <c r="AD757" s="68"/>
      <c r="AE757" s="68">
        <f t="shared" si="417"/>
        <v>4.0995192058028663E-5</v>
      </c>
      <c r="AF757">
        <f t="shared" si="418"/>
        <v>-2.5809529414708404E-2</v>
      </c>
      <c r="AG757" s="92"/>
      <c r="AH757">
        <f t="shared" si="402"/>
        <v>-5.5622599548457588E-3</v>
      </c>
      <c r="AI757">
        <f t="shared" si="403"/>
        <v>1.0002965307333136</v>
      </c>
      <c r="AJ757">
        <f t="shared" si="404"/>
        <v>-0.24901318750168366</v>
      </c>
      <c r="AK757">
        <f t="shared" si="405"/>
        <v>-6.5930672426043366E-4</v>
      </c>
      <c r="AL757">
        <f t="shared" si="406"/>
        <v>-1.1481408156522404</v>
      </c>
      <c r="AM757">
        <f t="shared" si="407"/>
        <v>-0.64672630246380713</v>
      </c>
      <c r="AN757" s="68">
        <f t="shared" si="419"/>
        <v>-1.1474816066035984</v>
      </c>
      <c r="AO757" s="68">
        <f t="shared" si="419"/>
        <v>-1.1474816066035984</v>
      </c>
      <c r="AP757" s="68">
        <f t="shared" si="419"/>
        <v>-1.1474816066035984</v>
      </c>
      <c r="AQ757" s="68">
        <f t="shared" si="419"/>
        <v>-1.1474816066035984</v>
      </c>
      <c r="AR757" s="68">
        <f t="shared" si="419"/>
        <v>-1.1474816066035811</v>
      </c>
      <c r="AS757" s="68">
        <f t="shared" si="419"/>
        <v>-1.1474816065454301</v>
      </c>
      <c r="AT757" s="68">
        <f t="shared" si="419"/>
        <v>-1.1474814107273243</v>
      </c>
      <c r="AU757" s="68">
        <f t="shared" si="408"/>
        <v>-1.1468224954983195</v>
      </c>
    </row>
    <row r="758" spans="1:64" ht="12.95" customHeight="1">
      <c r="A758" s="45" t="s">
        <v>1991</v>
      </c>
      <c r="B758" s="44"/>
      <c r="C758" s="45">
        <v>45297.317999999999</v>
      </c>
      <c r="D758" s="45"/>
      <c r="E758">
        <f t="shared" si="397"/>
        <v>15708.002708361882</v>
      </c>
      <c r="F758">
        <f t="shared" si="398"/>
        <v>15708</v>
      </c>
      <c r="G758">
        <f t="shared" si="411"/>
        <v>3.6760000002686866E-3</v>
      </c>
      <c r="I758" s="10">
        <f t="shared" si="412"/>
        <v>3.6760000002686866E-3</v>
      </c>
      <c r="P758">
        <f t="shared" si="399"/>
        <v>1.6811465899330053E-2</v>
      </c>
      <c r="Q758" s="2">
        <f t="shared" si="409"/>
        <v>30278.817999999999</v>
      </c>
      <c r="S758" s="21">
        <f t="shared" si="413"/>
        <v>0.1</v>
      </c>
      <c r="Z758">
        <f t="shared" si="400"/>
        <v>15708</v>
      </c>
      <c r="AA758" s="68">
        <f t="shared" si="401"/>
        <v>1.1139013577791575E-2</v>
      </c>
      <c r="AB758" s="68">
        <f t="shared" si="415"/>
        <v>9.3484523218071644E-3</v>
      </c>
      <c r="AC758" s="68">
        <f t="shared" si="416"/>
        <v>-7.4630135775228873E-3</v>
      </c>
      <c r="AD758" s="68"/>
      <c r="AE758" s="68">
        <f t="shared" si="417"/>
        <v>5.5696571658290985E-6</v>
      </c>
      <c r="AF758">
        <f t="shared" si="418"/>
        <v>-1.3135465899061366E-2</v>
      </c>
      <c r="AG758" s="92"/>
      <c r="AH758">
        <f t="shared" si="402"/>
        <v>-5.6724523215384787E-3</v>
      </c>
      <c r="AI758">
        <f t="shared" si="403"/>
        <v>1.0002998974952455</v>
      </c>
      <c r="AJ758">
        <f t="shared" si="404"/>
        <v>-0.25396128938141121</v>
      </c>
      <c r="AK758">
        <f t="shared" si="405"/>
        <v>-6.5778212563135513E-4</v>
      </c>
      <c r="AL758">
        <f t="shared" si="406"/>
        <v>-1.1430283973078568</v>
      </c>
      <c r="AM758">
        <f t="shared" si="407"/>
        <v>-0.64310692181354145</v>
      </c>
      <c r="AN758" s="68">
        <f t="shared" si="419"/>
        <v>-1.1423707137388341</v>
      </c>
      <c r="AO758" s="68">
        <f t="shared" si="419"/>
        <v>-1.1423707137388341</v>
      </c>
      <c r="AP758" s="68">
        <f t="shared" si="419"/>
        <v>-1.1423707137388341</v>
      </c>
      <c r="AQ758" s="68">
        <f t="shared" si="419"/>
        <v>-1.1423707137388341</v>
      </c>
      <c r="AR758" s="68">
        <f t="shared" si="419"/>
        <v>-1.1423707137388164</v>
      </c>
      <c r="AS758" s="68">
        <f t="shared" si="419"/>
        <v>-1.1423707136794785</v>
      </c>
      <c r="AT758" s="68">
        <f t="shared" si="419"/>
        <v>-1.1423705161042179</v>
      </c>
      <c r="AU758" s="68">
        <f t="shared" si="408"/>
        <v>-1.1417131289931046</v>
      </c>
    </row>
    <row r="759" spans="1:64" ht="12.95" customHeight="1">
      <c r="A759" s="45" t="s">
        <v>1968</v>
      </c>
      <c r="B759" s="44"/>
      <c r="C759" s="45">
        <v>45298.671999999999</v>
      </c>
      <c r="D759" s="45"/>
      <c r="E759">
        <f t="shared" si="397"/>
        <v>15709.000293233956</v>
      </c>
      <c r="F759">
        <f t="shared" si="398"/>
        <v>15709</v>
      </c>
      <c r="G759">
        <f t="shared" si="411"/>
        <v>3.9799999649403617E-4</v>
      </c>
      <c r="I759" s="10">
        <f t="shared" si="412"/>
        <v>3.9799999649403617E-4</v>
      </c>
      <c r="P759">
        <f t="shared" si="399"/>
        <v>1.6824214438855956E-2</v>
      </c>
      <c r="Q759" s="2">
        <f t="shared" si="409"/>
        <v>30280.171999999999</v>
      </c>
      <c r="S759" s="21">
        <f t="shared" si="413"/>
        <v>0.1</v>
      </c>
      <c r="Z759">
        <f t="shared" si="400"/>
        <v>15709</v>
      </c>
      <c r="AA759" s="68">
        <f t="shared" si="401"/>
        <v>1.1137998404730266E-2</v>
      </c>
      <c r="AB759" s="68">
        <f t="shared" si="415"/>
        <v>6.0842160306197246E-3</v>
      </c>
      <c r="AC759" s="68">
        <f t="shared" si="416"/>
        <v>-1.073999840823623E-2</v>
      </c>
      <c r="AD759" s="68"/>
      <c r="AE759" s="68">
        <f t="shared" si="417"/>
        <v>1.1534756580891676E-5</v>
      </c>
      <c r="AF759">
        <f t="shared" si="418"/>
        <v>-1.6426214442361919E-2</v>
      </c>
      <c r="AG759" s="92"/>
      <c r="AH759">
        <f t="shared" si="402"/>
        <v>-5.6862160341256884E-3</v>
      </c>
      <c r="AI759">
        <f t="shared" si="403"/>
        <v>1.0003003177927456</v>
      </c>
      <c r="AJ759">
        <f t="shared" si="404"/>
        <v>-0.25457934039049246</v>
      </c>
      <c r="AK759">
        <f t="shared" si="405"/>
        <v>-6.5759034042093287E-4</v>
      </c>
      <c r="AL759">
        <f t="shared" si="406"/>
        <v>-1.1423893425962142</v>
      </c>
      <c r="AM759">
        <f t="shared" si="407"/>
        <v>-0.64265533503416827</v>
      </c>
      <c r="AN759" s="68">
        <f t="shared" si="419"/>
        <v>-1.1417318509218028</v>
      </c>
      <c r="AO759" s="68">
        <f t="shared" si="419"/>
        <v>-1.1417318509218028</v>
      </c>
      <c r="AP759" s="68">
        <f t="shared" si="419"/>
        <v>-1.1417318509218028</v>
      </c>
      <c r="AQ759" s="68">
        <f t="shared" si="419"/>
        <v>-1.1417318509218028</v>
      </c>
      <c r="AR759" s="68">
        <f t="shared" si="419"/>
        <v>-1.1417318509217851</v>
      </c>
      <c r="AS759" s="68">
        <f t="shared" si="419"/>
        <v>-1.1417318508622987</v>
      </c>
      <c r="AT759" s="68">
        <f t="shared" si="419"/>
        <v>-1.1417316530688411</v>
      </c>
      <c r="AU759" s="68">
        <f t="shared" si="408"/>
        <v>-1.1410744581799528</v>
      </c>
    </row>
    <row r="760" spans="1:64" ht="12.95" customHeight="1">
      <c r="A760" s="45" t="s">
        <v>1968</v>
      </c>
      <c r="B760" s="44"/>
      <c r="C760" s="45">
        <v>45298.678</v>
      </c>
      <c r="D760" s="45"/>
      <c r="E760">
        <f t="shared" si="397"/>
        <v>15709.004713846389</v>
      </c>
      <c r="F760">
        <f t="shared" si="398"/>
        <v>15709</v>
      </c>
      <c r="G760">
        <f t="shared" si="411"/>
        <v>6.397999997716397E-3</v>
      </c>
      <c r="I760" s="10">
        <f t="shared" si="412"/>
        <v>6.397999997716397E-3</v>
      </c>
      <c r="P760">
        <f t="shared" si="399"/>
        <v>1.6824214438855956E-2</v>
      </c>
      <c r="Q760" s="2">
        <f t="shared" si="409"/>
        <v>30280.178</v>
      </c>
      <c r="S760" s="21">
        <f t="shared" si="413"/>
        <v>0.1</v>
      </c>
      <c r="Z760">
        <f t="shared" si="400"/>
        <v>15709</v>
      </c>
      <c r="AA760" s="68">
        <f t="shared" si="401"/>
        <v>1.1137998404730266E-2</v>
      </c>
      <c r="AB760" s="68">
        <f t="shared" si="415"/>
        <v>1.2084216031842086E-2</v>
      </c>
      <c r="AC760" s="68">
        <f t="shared" si="416"/>
        <v>-4.7399984070138701E-3</v>
      </c>
      <c r="AD760" s="68"/>
      <c r="AE760" s="68">
        <f t="shared" si="417"/>
        <v>2.246758489849402E-6</v>
      </c>
      <c r="AF760">
        <f t="shared" si="418"/>
        <v>-1.0426214441139559E-2</v>
      </c>
      <c r="AG760" s="92"/>
      <c r="AH760">
        <f t="shared" si="402"/>
        <v>-5.6862160341256884E-3</v>
      </c>
      <c r="AI760">
        <f t="shared" si="403"/>
        <v>1.0003003177927456</v>
      </c>
      <c r="AJ760">
        <f t="shared" si="404"/>
        <v>-0.25457934039049246</v>
      </c>
      <c r="AK760">
        <f t="shared" si="405"/>
        <v>-6.5759034042093287E-4</v>
      </c>
      <c r="AL760">
        <f t="shared" si="406"/>
        <v>-1.1423893425962142</v>
      </c>
      <c r="AM760">
        <f t="shared" si="407"/>
        <v>-0.64265533503416827</v>
      </c>
      <c r="AN760" s="68">
        <f t="shared" si="419"/>
        <v>-1.1417318509218028</v>
      </c>
      <c r="AO760" s="68">
        <f t="shared" si="419"/>
        <v>-1.1417318509218028</v>
      </c>
      <c r="AP760" s="68">
        <f t="shared" si="419"/>
        <v>-1.1417318509218028</v>
      </c>
      <c r="AQ760" s="68">
        <f t="shared" si="419"/>
        <v>-1.1417318509218028</v>
      </c>
      <c r="AR760" s="68">
        <f t="shared" si="419"/>
        <v>-1.1417318509217851</v>
      </c>
      <c r="AS760" s="68">
        <f t="shared" si="419"/>
        <v>-1.1417318508622987</v>
      </c>
      <c r="AT760" s="68">
        <f t="shared" si="419"/>
        <v>-1.1417316530688411</v>
      </c>
      <c r="AU760" s="68">
        <f t="shared" si="408"/>
        <v>-1.1410744581799528</v>
      </c>
    </row>
    <row r="761" spans="1:64" ht="12.95" customHeight="1">
      <c r="A761" s="45" t="s">
        <v>1968</v>
      </c>
      <c r="B761" s="44"/>
      <c r="C761" s="45">
        <v>45313.601000000002</v>
      </c>
      <c r="D761" s="45"/>
      <c r="E761">
        <f t="shared" si="397"/>
        <v>15719.999513732633</v>
      </c>
      <c r="F761">
        <f t="shared" si="398"/>
        <v>15720</v>
      </c>
      <c r="G761">
        <f t="shared" si="411"/>
        <v>-6.5999999787891284E-4</v>
      </c>
      <c r="I761" s="10">
        <f t="shared" si="412"/>
        <v>-6.5999999787891284E-4</v>
      </c>
      <c r="P761">
        <f t="shared" si="399"/>
        <v>1.6964543406152999E-2</v>
      </c>
      <c r="Q761" s="2">
        <f t="shared" si="409"/>
        <v>30295.101000000002</v>
      </c>
      <c r="S761" s="21">
        <f t="shared" si="413"/>
        <v>0.1</v>
      </c>
      <c r="Z761">
        <f t="shared" si="400"/>
        <v>15720</v>
      </c>
      <c r="AA761" s="68">
        <f t="shared" si="401"/>
        <v>1.1127080561349395E-2</v>
      </c>
      <c r="AB761" s="68">
        <f t="shared" si="415"/>
        <v>5.1774628469246908E-3</v>
      </c>
      <c r="AC761" s="68">
        <f t="shared" si="416"/>
        <v>-1.1787080559228308E-2</v>
      </c>
      <c r="AD761" s="68"/>
      <c r="AE761" s="68">
        <f t="shared" si="417"/>
        <v>1.3893526810973792E-5</v>
      </c>
      <c r="AF761">
        <f t="shared" si="418"/>
        <v>-1.7624543404031912E-2</v>
      </c>
      <c r="AG761" s="92"/>
      <c r="AH761">
        <f t="shared" si="402"/>
        <v>-5.8374628448036037E-3</v>
      </c>
      <c r="AI761">
        <f t="shared" si="403"/>
        <v>1.0003049329560232</v>
      </c>
      <c r="AJ761">
        <f t="shared" si="404"/>
        <v>-0.26137101828415799</v>
      </c>
      <c r="AK761">
        <f t="shared" si="405"/>
        <v>-6.554629850613567E-4</v>
      </c>
      <c r="AL761">
        <f t="shared" si="406"/>
        <v>-1.1353597053641009</v>
      </c>
      <c r="AM761">
        <f t="shared" si="407"/>
        <v>-0.63770004834347593</v>
      </c>
      <c r="AN761" s="68">
        <f t="shared" ref="AN761:AT770" si="420">$AU761+$AB$7*SIN(AO761)</f>
        <v>-1.1347043422377816</v>
      </c>
      <c r="AO761" s="68">
        <f t="shared" si="420"/>
        <v>-1.1347043422377816</v>
      </c>
      <c r="AP761" s="68">
        <f t="shared" si="420"/>
        <v>-1.1347043422377816</v>
      </c>
      <c r="AQ761" s="68">
        <f t="shared" si="420"/>
        <v>-1.1347043422377816</v>
      </c>
      <c r="AR761" s="68">
        <f t="shared" si="420"/>
        <v>-1.134704342237763</v>
      </c>
      <c r="AS761" s="68">
        <f t="shared" si="420"/>
        <v>-1.1347043421766378</v>
      </c>
      <c r="AT761" s="68">
        <f t="shared" si="420"/>
        <v>-1.1347041420044006</v>
      </c>
      <c r="AU761" s="68">
        <f t="shared" si="408"/>
        <v>-1.1340490792352822</v>
      </c>
      <c r="AV761" s="68"/>
      <c r="AX761" s="68"/>
      <c r="AY761" s="68"/>
      <c r="AZ761" s="68"/>
      <c r="BA761" s="68"/>
      <c r="BB761" s="68"/>
      <c r="BC761" s="68"/>
      <c r="BD761" s="68"/>
      <c r="BE761" s="68"/>
      <c r="BF761" s="68"/>
      <c r="BG761" s="68"/>
      <c r="BH761" s="68"/>
      <c r="BI761" s="68"/>
      <c r="BJ761" s="68"/>
      <c r="BK761" s="68"/>
      <c r="BL761" s="68"/>
    </row>
    <row r="762" spans="1:64" ht="12.95" customHeight="1">
      <c r="A762" s="45" t="s">
        <v>1968</v>
      </c>
      <c r="B762" s="44"/>
      <c r="C762" s="45">
        <v>45313.607000000004</v>
      </c>
      <c r="D762" s="45"/>
      <c r="E762">
        <f t="shared" si="397"/>
        <v>15720.003934345066</v>
      </c>
      <c r="F762">
        <f t="shared" si="398"/>
        <v>15720</v>
      </c>
      <c r="G762">
        <f t="shared" si="411"/>
        <v>5.340000003343448E-3</v>
      </c>
      <c r="I762" s="10">
        <f t="shared" si="412"/>
        <v>5.340000003343448E-3</v>
      </c>
      <c r="P762">
        <f t="shared" si="399"/>
        <v>1.6964543406152999E-2</v>
      </c>
      <c r="Q762" s="2">
        <f t="shared" si="409"/>
        <v>30295.107000000004</v>
      </c>
      <c r="S762" s="21">
        <f t="shared" si="413"/>
        <v>0.1</v>
      </c>
      <c r="Z762">
        <f t="shared" si="400"/>
        <v>15720</v>
      </c>
      <c r="AA762" s="68">
        <f t="shared" si="401"/>
        <v>1.1127080561349395E-2</v>
      </c>
      <c r="AB762" s="68">
        <f t="shared" si="415"/>
        <v>1.1177462848147052E-2</v>
      </c>
      <c r="AC762" s="68">
        <f t="shared" si="416"/>
        <v>-5.787080558005947E-3</v>
      </c>
      <c r="AD762" s="68"/>
      <c r="AE762" s="68">
        <f t="shared" si="417"/>
        <v>3.3490301384850427E-6</v>
      </c>
      <c r="AF762">
        <f t="shared" si="418"/>
        <v>-1.1624543402809551E-2</v>
      </c>
      <c r="AG762" s="92"/>
      <c r="AH762">
        <f t="shared" si="402"/>
        <v>-5.8374628448036037E-3</v>
      </c>
      <c r="AI762">
        <f t="shared" si="403"/>
        <v>1.0003049329560232</v>
      </c>
      <c r="AJ762">
        <f t="shared" si="404"/>
        <v>-0.26137101828415799</v>
      </c>
      <c r="AK762">
        <f t="shared" si="405"/>
        <v>-6.554629850613567E-4</v>
      </c>
      <c r="AL762">
        <f t="shared" si="406"/>
        <v>-1.1353597053641009</v>
      </c>
      <c r="AM762">
        <f t="shared" si="407"/>
        <v>-0.63770004834347593</v>
      </c>
      <c r="AN762" s="68">
        <f t="shared" si="420"/>
        <v>-1.1347043422377816</v>
      </c>
      <c r="AO762" s="68">
        <f t="shared" si="420"/>
        <v>-1.1347043422377816</v>
      </c>
      <c r="AP762" s="68">
        <f t="shared" si="420"/>
        <v>-1.1347043422377816</v>
      </c>
      <c r="AQ762" s="68">
        <f t="shared" si="420"/>
        <v>-1.1347043422377816</v>
      </c>
      <c r="AR762" s="68">
        <f t="shared" si="420"/>
        <v>-1.134704342237763</v>
      </c>
      <c r="AS762" s="68">
        <f t="shared" si="420"/>
        <v>-1.1347043421766378</v>
      </c>
      <c r="AT762" s="68">
        <f t="shared" si="420"/>
        <v>-1.1347041420044006</v>
      </c>
      <c r="AU762" s="68">
        <f t="shared" si="408"/>
        <v>-1.1340490792352822</v>
      </c>
    </row>
    <row r="763" spans="1:64" ht="12.95" customHeight="1">
      <c r="A763" s="45" t="s">
        <v>1968</v>
      </c>
      <c r="B763" s="44"/>
      <c r="C763" s="45">
        <v>45317.678999999996</v>
      </c>
      <c r="D763" s="45"/>
      <c r="E763">
        <f t="shared" si="397"/>
        <v>15723.004056648671</v>
      </c>
      <c r="F763">
        <f t="shared" si="398"/>
        <v>15723</v>
      </c>
      <c r="G763">
        <f t="shared" si="411"/>
        <v>5.505999994056765E-3</v>
      </c>
      <c r="I763" s="10">
        <f t="shared" si="412"/>
        <v>5.505999994056765E-3</v>
      </c>
      <c r="P763">
        <f t="shared" si="399"/>
        <v>1.7002845180306175E-2</v>
      </c>
      <c r="Q763" s="2">
        <f t="shared" si="409"/>
        <v>30299.178999999996</v>
      </c>
      <c r="S763" s="21">
        <f t="shared" si="413"/>
        <v>0.1</v>
      </c>
      <c r="Z763">
        <f t="shared" si="400"/>
        <v>15723</v>
      </c>
      <c r="AA763" s="68">
        <f t="shared" si="401"/>
        <v>1.112418280384723E-2</v>
      </c>
      <c r="AB763" s="68">
        <f t="shared" si="415"/>
        <v>1.138466237051571E-2</v>
      </c>
      <c r="AC763" s="68">
        <f t="shared" si="416"/>
        <v>-5.6181828097904649E-3</v>
      </c>
      <c r="AD763" s="68"/>
      <c r="AE763" s="68">
        <f t="shared" si="417"/>
        <v>3.1563978084225086E-6</v>
      </c>
      <c r="AF763">
        <f t="shared" si="418"/>
        <v>-1.149684518624941E-2</v>
      </c>
      <c r="AG763" s="92"/>
      <c r="AH763">
        <f t="shared" si="402"/>
        <v>-5.8786623764589454E-3</v>
      </c>
      <c r="AI763">
        <f t="shared" si="403"/>
        <v>1.0003061890386766</v>
      </c>
      <c r="AJ763">
        <f t="shared" si="404"/>
        <v>-0.26322107744454826</v>
      </c>
      <c r="AK763">
        <f t="shared" si="405"/>
        <v>-6.548771679093069E-4</v>
      </c>
      <c r="AL763">
        <f t="shared" si="406"/>
        <v>-1.1334425203251235</v>
      </c>
      <c r="AM763">
        <f t="shared" si="407"/>
        <v>-0.63635245665693707</v>
      </c>
      <c r="AN763" s="68">
        <f t="shared" si="420"/>
        <v>-1.1327877433378304</v>
      </c>
      <c r="AO763" s="68">
        <f t="shared" si="420"/>
        <v>-1.1327877433378304</v>
      </c>
      <c r="AP763" s="68">
        <f t="shared" si="420"/>
        <v>-1.1327877433378304</v>
      </c>
      <c r="AQ763" s="68">
        <f t="shared" si="420"/>
        <v>-1.1327877433378304</v>
      </c>
      <c r="AR763" s="68">
        <f t="shared" si="420"/>
        <v>-1.1327877433378115</v>
      </c>
      <c r="AS763" s="68">
        <f t="shared" si="420"/>
        <v>-1.1327877432762383</v>
      </c>
      <c r="AT763" s="68">
        <f t="shared" si="420"/>
        <v>-1.1327875424620848</v>
      </c>
      <c r="AU763" s="68">
        <f t="shared" si="408"/>
        <v>-1.1321330667958267</v>
      </c>
    </row>
    <row r="764" spans="1:64" ht="12.95" customHeight="1">
      <c r="A764" s="45" t="s">
        <v>1993</v>
      </c>
      <c r="B764" s="44"/>
      <c r="C764" s="45">
        <v>45533.489000000001</v>
      </c>
      <c r="D764" s="45"/>
      <c r="E764">
        <f t="shared" si="397"/>
        <v>15882.006118127607</v>
      </c>
      <c r="F764">
        <f t="shared" si="398"/>
        <v>15882</v>
      </c>
      <c r="G764">
        <f t="shared" si="411"/>
        <v>8.3040000026812777E-3</v>
      </c>
      <c r="I764" s="10">
        <f t="shared" si="412"/>
        <v>8.3040000026812777E-3</v>
      </c>
      <c r="P764">
        <f t="shared" si="399"/>
        <v>1.9051383509341963E-2</v>
      </c>
      <c r="Q764" s="2">
        <f t="shared" si="409"/>
        <v>30514.989000000001</v>
      </c>
      <c r="S764" s="21">
        <f t="shared" si="413"/>
        <v>0.1</v>
      </c>
      <c r="Z764">
        <f t="shared" si="400"/>
        <v>15882</v>
      </c>
      <c r="AA764" s="68">
        <f t="shared" si="401"/>
        <v>1.1023702011106636E-2</v>
      </c>
      <c r="AB764" s="68">
        <f t="shared" si="415"/>
        <v>1.6331681500916604E-2</v>
      </c>
      <c r="AC764" s="68">
        <f t="shared" si="416"/>
        <v>-2.7197020084253586E-3</v>
      </c>
      <c r="AD764" s="68"/>
      <c r="AE764" s="68">
        <f t="shared" si="417"/>
        <v>7.396779014632929E-7</v>
      </c>
      <c r="AF764">
        <f t="shared" si="418"/>
        <v>-1.0747383506660685E-2</v>
      </c>
      <c r="AG764" s="92"/>
      <c r="AH764">
        <f t="shared" si="402"/>
        <v>-8.0276814982353263E-3</v>
      </c>
      <c r="AI764">
        <f t="shared" si="403"/>
        <v>1.000371042088501</v>
      </c>
      <c r="AJ764">
        <f t="shared" si="404"/>
        <v>-0.35972867946702353</v>
      </c>
      <c r="AK764">
        <f t="shared" si="405"/>
        <v>-6.2043823303803956E-4</v>
      </c>
      <c r="AL764">
        <f t="shared" si="406"/>
        <v>-1.0318249386635199</v>
      </c>
      <c r="AM764">
        <f t="shared" si="407"/>
        <v>-0.56714693912415659</v>
      </c>
      <c r="AN764" s="68">
        <f t="shared" si="420"/>
        <v>-1.0312046154523393</v>
      </c>
      <c r="AO764" s="68">
        <f t="shared" si="420"/>
        <v>-1.0312046154523393</v>
      </c>
      <c r="AP764" s="68">
        <f t="shared" si="420"/>
        <v>-1.0312046154523393</v>
      </c>
      <c r="AQ764" s="68">
        <f t="shared" si="420"/>
        <v>-1.0312046154523393</v>
      </c>
      <c r="AR764" s="68">
        <f t="shared" si="420"/>
        <v>-1.0312046154523073</v>
      </c>
      <c r="AS764" s="68">
        <f t="shared" si="420"/>
        <v>-1.0312046153667322</v>
      </c>
      <c r="AT764" s="68">
        <f t="shared" si="420"/>
        <v>-1.0312043849711614</v>
      </c>
      <c r="AU764" s="68">
        <f t="shared" si="408"/>
        <v>-1.0305844075046788</v>
      </c>
    </row>
    <row r="765" spans="1:64" ht="12.95" customHeight="1">
      <c r="A765" s="45" t="s">
        <v>1993</v>
      </c>
      <c r="B765" s="44"/>
      <c r="C765" s="45">
        <v>45537.544999999998</v>
      </c>
      <c r="D765" s="45"/>
      <c r="E765">
        <f t="shared" si="397"/>
        <v>15884.994452131397</v>
      </c>
      <c r="F765">
        <f t="shared" si="398"/>
        <v>15885</v>
      </c>
      <c r="G765">
        <f t="shared" si="411"/>
        <v>-7.5300000025890768E-3</v>
      </c>
      <c r="I765" s="10">
        <f t="shared" si="412"/>
        <v>-7.5300000025890768E-3</v>
      </c>
      <c r="P765">
        <f t="shared" si="399"/>
        <v>1.9090385068359944E-2</v>
      </c>
      <c r="Q765" s="2">
        <f t="shared" si="409"/>
        <v>30519.044999999998</v>
      </c>
      <c r="S765" s="21">
        <f t="shared" si="413"/>
        <v>0.1</v>
      </c>
      <c r="Z765">
        <f t="shared" si="400"/>
        <v>15885</v>
      </c>
      <c r="AA765" s="68">
        <f t="shared" si="401"/>
        <v>1.1022881856739105E-2</v>
      </c>
      <c r="AB765" s="68">
        <f t="shared" si="415"/>
        <v>5.3750320903176232E-4</v>
      </c>
      <c r="AC765" s="68">
        <f t="shared" si="416"/>
        <v>-1.8552881859328182E-2</v>
      </c>
      <c r="AD765" s="68"/>
      <c r="AE765" s="68">
        <f t="shared" si="417"/>
        <v>3.4420942528618879E-5</v>
      </c>
      <c r="AF765">
        <f t="shared" si="418"/>
        <v>-2.6620385070949021E-2</v>
      </c>
      <c r="AG765" s="92"/>
      <c r="AH765">
        <f t="shared" si="402"/>
        <v>-8.0675032116208391E-3</v>
      </c>
      <c r="AI765">
        <f t="shared" si="403"/>
        <v>1.0003722310577396</v>
      </c>
      <c r="AJ765">
        <f t="shared" si="404"/>
        <v>-0.36151709625088652</v>
      </c>
      <c r="AK765">
        <f t="shared" si="405"/>
        <v>-6.1972564261023944E-4</v>
      </c>
      <c r="AL765">
        <f t="shared" si="406"/>
        <v>-1.0299075003352816</v>
      </c>
      <c r="AM765">
        <f t="shared" si="407"/>
        <v>-0.56588053072571098</v>
      </c>
      <c r="AN765" s="68">
        <f t="shared" si="420"/>
        <v>-1.0292878899506579</v>
      </c>
      <c r="AO765" s="68">
        <f t="shared" si="420"/>
        <v>-1.0292878899506579</v>
      </c>
      <c r="AP765" s="68">
        <f t="shared" si="420"/>
        <v>-1.0292878899506579</v>
      </c>
      <c r="AQ765" s="68">
        <f t="shared" si="420"/>
        <v>-1.0292878899506579</v>
      </c>
      <c r="AR765" s="68">
        <f t="shared" si="420"/>
        <v>-1.0292878899506257</v>
      </c>
      <c r="AS765" s="68">
        <f t="shared" si="420"/>
        <v>-1.0292878898646016</v>
      </c>
      <c r="AT765" s="68">
        <f t="shared" si="420"/>
        <v>-1.0292876589987285</v>
      </c>
      <c r="AU765" s="68">
        <f t="shared" si="408"/>
        <v>-1.0286683950652233</v>
      </c>
    </row>
    <row r="766" spans="1:64" ht="12.95" customHeight="1">
      <c r="A766" s="45" t="s">
        <v>1993</v>
      </c>
      <c r="B766" s="44"/>
      <c r="C766" s="45">
        <v>45537.557999999997</v>
      </c>
      <c r="D766" s="45"/>
      <c r="E766">
        <f t="shared" si="397"/>
        <v>15885.004030124997</v>
      </c>
      <c r="F766">
        <f t="shared" si="398"/>
        <v>15885</v>
      </c>
      <c r="G766">
        <f t="shared" si="411"/>
        <v>5.469999996421393E-3</v>
      </c>
      <c r="I766" s="10">
        <f t="shared" si="412"/>
        <v>5.469999996421393E-3</v>
      </c>
      <c r="P766">
        <f t="shared" si="399"/>
        <v>1.9090385068359944E-2</v>
      </c>
      <c r="Q766" s="2">
        <f t="shared" si="409"/>
        <v>30519.057999999997</v>
      </c>
      <c r="S766" s="21">
        <f t="shared" si="413"/>
        <v>0.1</v>
      </c>
      <c r="Z766">
        <f t="shared" si="400"/>
        <v>15885</v>
      </c>
      <c r="AA766" s="68">
        <f t="shared" si="401"/>
        <v>1.1022881856739105E-2</v>
      </c>
      <c r="AB766" s="68">
        <f t="shared" si="415"/>
        <v>1.3537503208042232E-2</v>
      </c>
      <c r="AC766" s="68">
        <f t="shared" si="416"/>
        <v>-5.552881860317712E-3</v>
      </c>
      <c r="AD766" s="68"/>
      <c r="AE766" s="68">
        <f t="shared" si="417"/>
        <v>3.0834496954645497E-6</v>
      </c>
      <c r="AF766">
        <f t="shared" si="418"/>
        <v>-1.3620385071938551E-2</v>
      </c>
      <c r="AG766" s="92"/>
      <c r="AH766">
        <f t="shared" si="402"/>
        <v>-8.0675032116208391E-3</v>
      </c>
      <c r="AI766">
        <f t="shared" si="403"/>
        <v>1.0003722310577396</v>
      </c>
      <c r="AJ766">
        <f t="shared" si="404"/>
        <v>-0.36151709625088652</v>
      </c>
      <c r="AK766">
        <f t="shared" si="405"/>
        <v>-6.1972564261023944E-4</v>
      </c>
      <c r="AL766">
        <f t="shared" si="406"/>
        <v>-1.0299075003352816</v>
      </c>
      <c r="AM766">
        <f t="shared" si="407"/>
        <v>-0.56588053072571098</v>
      </c>
      <c r="AN766" s="68">
        <f t="shared" si="420"/>
        <v>-1.0292878899506579</v>
      </c>
      <c r="AO766" s="68">
        <f t="shared" si="420"/>
        <v>-1.0292878899506579</v>
      </c>
      <c r="AP766" s="68">
        <f t="shared" si="420"/>
        <v>-1.0292878899506579</v>
      </c>
      <c r="AQ766" s="68">
        <f t="shared" si="420"/>
        <v>-1.0292878899506579</v>
      </c>
      <c r="AR766" s="68">
        <f t="shared" si="420"/>
        <v>-1.0292878899506257</v>
      </c>
      <c r="AS766" s="68">
        <f t="shared" si="420"/>
        <v>-1.0292878898646016</v>
      </c>
      <c r="AT766" s="68">
        <f t="shared" si="420"/>
        <v>-1.0292876589987285</v>
      </c>
      <c r="AU766" s="68">
        <f t="shared" si="408"/>
        <v>-1.0286683950652233</v>
      </c>
      <c r="AV766" s="68"/>
      <c r="AW766" s="68"/>
      <c r="AX766" s="68"/>
      <c r="AY766" s="68"/>
      <c r="AZ766" s="68"/>
      <c r="BA766" s="68"/>
      <c r="BB766" s="68"/>
      <c r="BC766" s="68"/>
      <c r="BD766" s="68"/>
      <c r="BE766" s="68"/>
      <c r="BF766" s="68"/>
      <c r="BG766" s="68"/>
      <c r="BH766" s="68"/>
      <c r="BI766" s="68"/>
      <c r="BJ766" s="68"/>
      <c r="BK766" s="68"/>
      <c r="BL766" s="68"/>
    </row>
    <row r="767" spans="1:64" ht="12.95" customHeight="1">
      <c r="A767" s="45" t="s">
        <v>1994</v>
      </c>
      <c r="B767" s="44"/>
      <c r="C767" s="45">
        <v>45586.415000000001</v>
      </c>
      <c r="D767" s="45"/>
      <c r="E767">
        <f t="shared" si="397"/>
        <v>15921.000340387158</v>
      </c>
      <c r="F767">
        <f t="shared" si="398"/>
        <v>15921</v>
      </c>
      <c r="G767">
        <f t="shared" si="411"/>
        <v>4.6200000360840932E-4</v>
      </c>
      <c r="I767" s="10">
        <f t="shared" si="412"/>
        <v>4.6200000360840932E-4</v>
      </c>
      <c r="P767">
        <f t="shared" si="399"/>
        <v>1.9559414576936052E-2</v>
      </c>
      <c r="Q767" s="2">
        <f t="shared" si="409"/>
        <v>30567.915000000001</v>
      </c>
      <c r="S767" s="21">
        <f t="shared" si="413"/>
        <v>0.1</v>
      </c>
      <c r="Z767">
        <f t="shared" si="400"/>
        <v>15921</v>
      </c>
      <c r="AA767" s="68">
        <f t="shared" si="401"/>
        <v>1.1016400714284662E-2</v>
      </c>
      <c r="AB767" s="68">
        <f t="shared" si="415"/>
        <v>9.0050138662597992E-3</v>
      </c>
      <c r="AC767" s="68">
        <f t="shared" si="416"/>
        <v>-1.0554400710676252E-2</v>
      </c>
      <c r="AD767" s="68"/>
      <c r="AE767" s="68">
        <f t="shared" si="417"/>
        <v>1.113953743615234E-5</v>
      </c>
      <c r="AF767">
        <f t="shared" si="418"/>
        <v>-1.9097414573327642E-2</v>
      </c>
      <c r="AG767" s="92"/>
      <c r="AH767">
        <f t="shared" si="402"/>
        <v>-8.5430138626513899E-3</v>
      </c>
      <c r="AI767">
        <f t="shared" si="403"/>
        <v>1.0003863909140651</v>
      </c>
      <c r="AJ767">
        <f t="shared" si="404"/>
        <v>-0.38287287581103707</v>
      </c>
      <c r="AK767">
        <f t="shared" si="405"/>
        <v>-6.109974582456006E-4</v>
      </c>
      <c r="AL767">
        <f t="shared" si="406"/>
        <v>-1.0068978865976383</v>
      </c>
      <c r="AM767">
        <f t="shared" si="407"/>
        <v>-0.55078922944370123</v>
      </c>
      <c r="AN767" s="68">
        <f t="shared" si="420"/>
        <v>-1.0062870070977237</v>
      </c>
      <c r="AO767" s="68">
        <f t="shared" si="420"/>
        <v>-1.0062870070977237</v>
      </c>
      <c r="AP767" s="68">
        <f t="shared" si="420"/>
        <v>-1.0062870070977237</v>
      </c>
      <c r="AQ767" s="68">
        <f t="shared" si="420"/>
        <v>-1.0062870070977237</v>
      </c>
      <c r="AR767" s="68">
        <f t="shared" si="420"/>
        <v>-1.0062870070976884</v>
      </c>
      <c r="AS767" s="68">
        <f t="shared" si="420"/>
        <v>-1.0062870070063179</v>
      </c>
      <c r="AT767" s="68">
        <f t="shared" si="420"/>
        <v>-1.006286770763283</v>
      </c>
      <c r="AU767" s="68">
        <f t="shared" si="408"/>
        <v>-1.0056762457917559</v>
      </c>
    </row>
    <row r="768" spans="1:64" ht="12.95" customHeight="1">
      <c r="A768" s="45" t="s">
        <v>1995</v>
      </c>
      <c r="B768" s="44"/>
      <c r="C768" s="45">
        <v>45609.495000000003</v>
      </c>
      <c r="D768" s="45"/>
      <c r="E768">
        <f t="shared" si="397"/>
        <v>15938.004962874225</v>
      </c>
      <c r="F768">
        <f t="shared" si="398"/>
        <v>15938</v>
      </c>
      <c r="G768">
        <f t="shared" ref="G768:G793" si="421">+C768-(C$7+F768*C$8)</f>
        <v>6.7360000030021183E-3</v>
      </c>
      <c r="I768" s="10">
        <f t="shared" si="412"/>
        <v>6.7360000030021183E-3</v>
      </c>
      <c r="P768">
        <f t="shared" si="399"/>
        <v>1.9781549402655835E-2</v>
      </c>
      <c r="Q768" s="2">
        <f t="shared" si="409"/>
        <v>30590.995000000003</v>
      </c>
      <c r="S768" s="21">
        <f t="shared" si="413"/>
        <v>0.1</v>
      </c>
      <c r="Z768">
        <f t="shared" si="400"/>
        <v>15938</v>
      </c>
      <c r="AA768" s="68">
        <f t="shared" si="401"/>
        <v>1.1015542222266677E-2</v>
      </c>
      <c r="AB768" s="68">
        <f t="shared" si="415"/>
        <v>1.5502007183391276E-2</v>
      </c>
      <c r="AC768" s="68">
        <f t="shared" si="416"/>
        <v>-4.2795422192645587E-3</v>
      </c>
      <c r="AD768" s="68"/>
      <c r="AE768" s="68">
        <f t="shared" si="417"/>
        <v>1.8314481606467827E-6</v>
      </c>
      <c r="AF768">
        <f t="shared" si="418"/>
        <v>-1.3045549399653716E-2</v>
      </c>
      <c r="AG768" s="92"/>
      <c r="AH768">
        <f t="shared" si="402"/>
        <v>-8.7660071803891577E-3</v>
      </c>
      <c r="AI768">
        <f t="shared" si="403"/>
        <v>1.0003930069963964</v>
      </c>
      <c r="AJ768">
        <f t="shared" si="404"/>
        <v>-0.39288798396654501</v>
      </c>
      <c r="AK768">
        <f t="shared" si="405"/>
        <v>-6.0676299593664853E-4</v>
      </c>
      <c r="AL768">
        <f t="shared" si="406"/>
        <v>-0.99603201028614918</v>
      </c>
      <c r="AM768">
        <f t="shared" si="407"/>
        <v>-0.54372916459486631</v>
      </c>
      <c r="AN768" s="68">
        <f t="shared" si="420"/>
        <v>-0.99542536643719881</v>
      </c>
      <c r="AO768" s="68">
        <f t="shared" si="420"/>
        <v>-0.99542536643719881</v>
      </c>
      <c r="AP768" s="68">
        <f t="shared" si="420"/>
        <v>-0.99542536643719881</v>
      </c>
      <c r="AQ768" s="68">
        <f t="shared" si="420"/>
        <v>-0.99542536643719881</v>
      </c>
      <c r="AR768" s="68">
        <f t="shared" si="420"/>
        <v>-0.99542536643716184</v>
      </c>
      <c r="AS768" s="68">
        <f t="shared" si="420"/>
        <v>-0.99542536634329892</v>
      </c>
      <c r="AT768" s="68">
        <f t="shared" si="420"/>
        <v>-0.99542512773408076</v>
      </c>
      <c r="AU768" s="68">
        <f t="shared" si="408"/>
        <v>-0.99481884196817394</v>
      </c>
    </row>
    <row r="769" spans="1:48" ht="12.95" customHeight="1">
      <c r="A769" s="45" t="s">
        <v>1996</v>
      </c>
      <c r="B769" s="44"/>
      <c r="C769" s="45">
        <v>45609.497000000003</v>
      </c>
      <c r="D769" s="45"/>
      <c r="E769">
        <f t="shared" si="397"/>
        <v>15938.006436411702</v>
      </c>
      <c r="F769">
        <f t="shared" si="398"/>
        <v>15938</v>
      </c>
      <c r="G769">
        <f t="shared" si="421"/>
        <v>8.7360000034095719E-3</v>
      </c>
      <c r="I769" s="10">
        <f t="shared" si="412"/>
        <v>8.7360000034095719E-3</v>
      </c>
      <c r="P769">
        <f t="shared" si="399"/>
        <v>1.9781549402655835E-2</v>
      </c>
      <c r="Q769" s="2">
        <f t="shared" si="409"/>
        <v>30590.997000000003</v>
      </c>
      <c r="S769" s="21">
        <f t="shared" si="413"/>
        <v>0.1</v>
      </c>
      <c r="Z769">
        <f t="shared" si="400"/>
        <v>15938</v>
      </c>
      <c r="AA769" s="68">
        <f t="shared" si="401"/>
        <v>1.1015542222266677E-2</v>
      </c>
      <c r="AB769" s="68">
        <f t="shared" si="415"/>
        <v>1.750200718379873E-2</v>
      </c>
      <c r="AC769" s="68">
        <f t="shared" si="416"/>
        <v>-2.279542218857105E-3</v>
      </c>
      <c r="AD769" s="68"/>
      <c r="AE769" s="68">
        <f t="shared" si="417"/>
        <v>5.1963127275519743E-7</v>
      </c>
      <c r="AF769">
        <f t="shared" si="418"/>
        <v>-1.1045549399246263E-2</v>
      </c>
      <c r="AG769" s="92"/>
      <c r="AH769">
        <f t="shared" si="402"/>
        <v>-8.7660071803891577E-3</v>
      </c>
      <c r="AI769">
        <f t="shared" si="403"/>
        <v>1.0003930069963964</v>
      </c>
      <c r="AJ769">
        <f t="shared" si="404"/>
        <v>-0.39288798396654501</v>
      </c>
      <c r="AK769">
        <f t="shared" si="405"/>
        <v>-6.0676299593664853E-4</v>
      </c>
      <c r="AL769">
        <f t="shared" si="406"/>
        <v>-0.99603201028614918</v>
      </c>
      <c r="AM769">
        <f t="shared" si="407"/>
        <v>-0.54372916459486631</v>
      </c>
      <c r="AN769" s="68">
        <f t="shared" si="420"/>
        <v>-0.99542536643719881</v>
      </c>
      <c r="AO769" s="68">
        <f t="shared" si="420"/>
        <v>-0.99542536643719881</v>
      </c>
      <c r="AP769" s="68">
        <f t="shared" si="420"/>
        <v>-0.99542536643719881</v>
      </c>
      <c r="AQ769" s="68">
        <f t="shared" si="420"/>
        <v>-0.99542536643719881</v>
      </c>
      <c r="AR769" s="68">
        <f t="shared" si="420"/>
        <v>-0.99542536643716184</v>
      </c>
      <c r="AS769" s="68">
        <f t="shared" si="420"/>
        <v>-0.99542536634329892</v>
      </c>
      <c r="AT769" s="68">
        <f t="shared" si="420"/>
        <v>-0.99542512773408076</v>
      </c>
      <c r="AU769" s="68">
        <f t="shared" si="408"/>
        <v>-0.99481884196817394</v>
      </c>
    </row>
    <row r="770" spans="1:48" ht="12.95" customHeight="1">
      <c r="A770" s="45" t="s">
        <v>1995</v>
      </c>
      <c r="B770" s="44"/>
      <c r="C770" s="45">
        <v>45617.631000000001</v>
      </c>
      <c r="D770" s="45"/>
      <c r="E770">
        <f t="shared" si="397"/>
        <v>15943.999313331537</v>
      </c>
      <c r="F770">
        <f t="shared" si="398"/>
        <v>15944</v>
      </c>
      <c r="G770">
        <f t="shared" si="421"/>
        <v>-9.3200000264914706E-4</v>
      </c>
      <c r="I770" s="10">
        <f t="shared" si="412"/>
        <v>-9.3200000264914706E-4</v>
      </c>
      <c r="P770">
        <f t="shared" si="399"/>
        <v>1.9860049281552633E-2</v>
      </c>
      <c r="Q770" s="2">
        <f t="shared" si="409"/>
        <v>30599.131000000001</v>
      </c>
      <c r="S770" s="21">
        <f t="shared" si="413"/>
        <v>0.1</v>
      </c>
      <c r="Z770">
        <f t="shared" si="400"/>
        <v>15944</v>
      </c>
      <c r="AA770" s="68">
        <f t="shared" si="401"/>
        <v>1.1015583786726305E-2</v>
      </c>
      <c r="AB770" s="68">
        <f t="shared" si="415"/>
        <v>7.9124654921771814E-3</v>
      </c>
      <c r="AC770" s="68">
        <f t="shared" si="416"/>
        <v>-1.1947583789375452E-2</v>
      </c>
      <c r="AD770" s="68"/>
      <c r="AE770" s="68">
        <f t="shared" si="417"/>
        <v>1.427447584041471E-5</v>
      </c>
      <c r="AF770">
        <f t="shared" si="418"/>
        <v>-2.079204928420178E-2</v>
      </c>
      <c r="AG770" s="92"/>
      <c r="AH770">
        <f t="shared" si="402"/>
        <v>-8.8444654948263285E-3</v>
      </c>
      <c r="AI770">
        <f t="shared" si="403"/>
        <v>1.0003953310666731</v>
      </c>
      <c r="AJ770">
        <f t="shared" si="404"/>
        <v>-0.39641174515081423</v>
      </c>
      <c r="AK770">
        <f t="shared" si="405"/>
        <v>-6.05251336369933E-4</v>
      </c>
      <c r="AL770">
        <f t="shared" si="406"/>
        <v>-0.99219696087070375</v>
      </c>
      <c r="AM770">
        <f t="shared" si="407"/>
        <v>-0.54124732474892978</v>
      </c>
      <c r="AN770" s="68">
        <f t="shared" si="420"/>
        <v>-0.99159182908743704</v>
      </c>
      <c r="AO770" s="68">
        <f t="shared" si="420"/>
        <v>-0.99159182908743704</v>
      </c>
      <c r="AP770" s="68">
        <f t="shared" si="420"/>
        <v>-0.99159182908743704</v>
      </c>
      <c r="AQ770" s="68">
        <f t="shared" si="420"/>
        <v>-0.99159182908743704</v>
      </c>
      <c r="AR770" s="68">
        <f t="shared" si="420"/>
        <v>-0.99159182908739962</v>
      </c>
      <c r="AS770" s="68">
        <f t="shared" si="420"/>
        <v>-0.99159182899266274</v>
      </c>
      <c r="AT770" s="68">
        <f t="shared" si="420"/>
        <v>-0.99159158957513804</v>
      </c>
      <c r="AU770" s="68">
        <f t="shared" si="408"/>
        <v>-0.99098681708926273</v>
      </c>
    </row>
    <row r="771" spans="1:48" ht="12.95" customHeight="1">
      <c r="A771" s="45" t="s">
        <v>1995</v>
      </c>
      <c r="B771" s="44"/>
      <c r="C771" s="45">
        <v>45635.279000000002</v>
      </c>
      <c r="D771" s="45"/>
      <c r="E771">
        <f t="shared" si="397"/>
        <v>15957.001808030485</v>
      </c>
      <c r="F771">
        <f t="shared" si="398"/>
        <v>15957</v>
      </c>
      <c r="G771">
        <f t="shared" si="421"/>
        <v>2.4540000013075769E-3</v>
      </c>
      <c r="I771" s="10">
        <f t="shared" si="412"/>
        <v>2.4540000013075769E-3</v>
      </c>
      <c r="P771">
        <f t="shared" si="399"/>
        <v>2.0030310178484972E-2</v>
      </c>
      <c r="Q771" s="2">
        <f t="shared" si="409"/>
        <v>30616.779000000002</v>
      </c>
      <c r="S771" s="21">
        <f t="shared" si="413"/>
        <v>0.1</v>
      </c>
      <c r="Z771">
        <f t="shared" si="400"/>
        <v>15957</v>
      </c>
      <c r="AA771" s="68">
        <f t="shared" si="401"/>
        <v>1.1016298480891957E-2</v>
      </c>
      <c r="AB771" s="68">
        <f t="shared" si="415"/>
        <v>1.1468011698900592E-2</v>
      </c>
      <c r="AC771" s="68">
        <f t="shared" si="416"/>
        <v>-8.5622984795843803E-3</v>
      </c>
      <c r="AD771" s="68"/>
      <c r="AE771" s="68">
        <f t="shared" si="417"/>
        <v>7.3312955253492988E-6</v>
      </c>
      <c r="AF771">
        <f t="shared" si="418"/>
        <v>-1.7576310177177396E-2</v>
      </c>
      <c r="AG771" s="92"/>
      <c r="AH771">
        <f t="shared" si="402"/>
        <v>-9.0140116975930152E-3</v>
      </c>
      <c r="AI771">
        <f t="shared" si="403"/>
        <v>1.0004003465969999</v>
      </c>
      <c r="AJ771">
        <f t="shared" si="404"/>
        <v>-0.4040265467906532</v>
      </c>
      <c r="AK771">
        <f t="shared" si="405"/>
        <v>-6.0194554132834705E-4</v>
      </c>
      <c r="AL771">
        <f t="shared" si="406"/>
        <v>-0.98388762614444614</v>
      </c>
      <c r="AM771">
        <f t="shared" si="407"/>
        <v>-0.53588757476680215</v>
      </c>
      <c r="AN771" s="68">
        <f t="shared" ref="AN771:AT780" si="422">$AU771+$AB$7*SIN(AO771)</f>
        <v>-0.98328580101197716</v>
      </c>
      <c r="AO771" s="68">
        <f t="shared" si="422"/>
        <v>-0.98328580101197716</v>
      </c>
      <c r="AP771" s="68">
        <f t="shared" si="422"/>
        <v>-0.98328580101197716</v>
      </c>
      <c r="AQ771" s="68">
        <f t="shared" si="422"/>
        <v>-0.98328580101197705</v>
      </c>
      <c r="AR771" s="68">
        <f t="shared" si="422"/>
        <v>-0.98328580101193841</v>
      </c>
      <c r="AS771" s="68">
        <f t="shared" si="422"/>
        <v>-0.98328580091531925</v>
      </c>
      <c r="AT771" s="68">
        <f t="shared" si="422"/>
        <v>-0.98328555979478871</v>
      </c>
      <c r="AU771" s="68">
        <f t="shared" si="408"/>
        <v>-0.98268409651828836</v>
      </c>
    </row>
    <row r="772" spans="1:48" ht="12.95" customHeight="1">
      <c r="A772" s="45" t="s">
        <v>1995</v>
      </c>
      <c r="B772" s="44"/>
      <c r="C772" s="45">
        <v>45635.28</v>
      </c>
      <c r="D772" s="45"/>
      <c r="E772">
        <f t="shared" si="397"/>
        <v>15957.002544799221</v>
      </c>
      <c r="F772">
        <f t="shared" si="398"/>
        <v>15957</v>
      </c>
      <c r="G772">
        <f t="shared" si="421"/>
        <v>3.4539999978733249E-3</v>
      </c>
      <c r="I772" s="10">
        <f t="shared" ref="I772:I793" si="423">$G772</f>
        <v>3.4539999978733249E-3</v>
      </c>
      <c r="P772">
        <f t="shared" si="399"/>
        <v>2.0030310178484972E-2</v>
      </c>
      <c r="Q772" s="2">
        <f t="shared" si="409"/>
        <v>30616.78</v>
      </c>
      <c r="S772" s="21">
        <f t="shared" ref="S772:S793" si="424">S$15</f>
        <v>0.1</v>
      </c>
      <c r="Z772">
        <f t="shared" si="400"/>
        <v>15957</v>
      </c>
      <c r="AA772" s="68">
        <f t="shared" si="401"/>
        <v>1.1016298480891957E-2</v>
      </c>
      <c r="AB772" s="68">
        <f t="shared" si="415"/>
        <v>1.246801169546634E-2</v>
      </c>
      <c r="AC772" s="68">
        <f t="shared" si="416"/>
        <v>-7.5622984830186323E-3</v>
      </c>
      <c r="AD772" s="68"/>
      <c r="AE772" s="68">
        <f t="shared" si="417"/>
        <v>5.7188358346265905E-6</v>
      </c>
      <c r="AF772">
        <f t="shared" si="418"/>
        <v>-1.6576310180611648E-2</v>
      </c>
      <c r="AG772" s="92"/>
      <c r="AH772">
        <f t="shared" si="402"/>
        <v>-9.0140116975930152E-3</v>
      </c>
      <c r="AI772">
        <f t="shared" si="403"/>
        <v>1.0004003465969999</v>
      </c>
      <c r="AJ772">
        <f t="shared" si="404"/>
        <v>-0.4040265467906532</v>
      </c>
      <c r="AK772">
        <f t="shared" si="405"/>
        <v>-6.0194554132834705E-4</v>
      </c>
      <c r="AL772">
        <f t="shared" si="406"/>
        <v>-0.98388762614444614</v>
      </c>
      <c r="AM772">
        <f t="shared" si="407"/>
        <v>-0.53588757476680215</v>
      </c>
      <c r="AN772" s="68">
        <f t="shared" si="422"/>
        <v>-0.98328580101197716</v>
      </c>
      <c r="AO772" s="68">
        <f t="shared" si="422"/>
        <v>-0.98328580101197716</v>
      </c>
      <c r="AP772" s="68">
        <f t="shared" si="422"/>
        <v>-0.98328580101197716</v>
      </c>
      <c r="AQ772" s="68">
        <f t="shared" si="422"/>
        <v>-0.98328580101197705</v>
      </c>
      <c r="AR772" s="68">
        <f t="shared" si="422"/>
        <v>-0.98328580101193841</v>
      </c>
      <c r="AS772" s="68">
        <f t="shared" si="422"/>
        <v>-0.98328580091531925</v>
      </c>
      <c r="AT772" s="68">
        <f t="shared" si="422"/>
        <v>-0.98328555979478871</v>
      </c>
      <c r="AU772" s="68">
        <f t="shared" si="408"/>
        <v>-0.98268409651828836</v>
      </c>
    </row>
    <row r="773" spans="1:48" ht="12.95" customHeight="1">
      <c r="A773" s="45" t="s">
        <v>1995</v>
      </c>
      <c r="B773" s="44"/>
      <c r="C773" s="45">
        <v>45635.281000000003</v>
      </c>
      <c r="D773" s="45"/>
      <c r="E773">
        <f t="shared" si="397"/>
        <v>15957.003281567964</v>
      </c>
      <c r="F773">
        <f t="shared" si="398"/>
        <v>15957</v>
      </c>
      <c r="G773">
        <f t="shared" si="421"/>
        <v>4.4540000017150305E-3</v>
      </c>
      <c r="I773" s="10">
        <f t="shared" si="423"/>
        <v>4.4540000017150305E-3</v>
      </c>
      <c r="P773">
        <f t="shared" si="399"/>
        <v>2.0030310178484972E-2</v>
      </c>
      <c r="Q773" s="2">
        <f t="shared" si="409"/>
        <v>30616.781000000003</v>
      </c>
      <c r="S773" s="21">
        <f t="shared" si="424"/>
        <v>0.1</v>
      </c>
      <c r="Z773">
        <f t="shared" si="400"/>
        <v>15957</v>
      </c>
      <c r="AA773" s="68">
        <f t="shared" si="401"/>
        <v>1.1016298480891957E-2</v>
      </c>
      <c r="AB773" s="68">
        <f t="shared" si="415"/>
        <v>1.3468011699308046E-2</v>
      </c>
      <c r="AC773" s="68">
        <f t="shared" si="416"/>
        <v>-6.5622984791769267E-3</v>
      </c>
      <c r="AD773" s="68"/>
      <c r="AE773" s="68">
        <f t="shared" si="417"/>
        <v>4.3063761329807814E-6</v>
      </c>
      <c r="AF773">
        <f t="shared" si="418"/>
        <v>-1.5576310176769942E-2</v>
      </c>
      <c r="AG773" s="92"/>
      <c r="AH773">
        <f t="shared" si="402"/>
        <v>-9.0140116975930152E-3</v>
      </c>
      <c r="AI773">
        <f t="shared" si="403"/>
        <v>1.0004003465969999</v>
      </c>
      <c r="AJ773">
        <f t="shared" si="404"/>
        <v>-0.4040265467906532</v>
      </c>
      <c r="AK773">
        <f t="shared" si="405"/>
        <v>-6.0194554132834705E-4</v>
      </c>
      <c r="AL773">
        <f t="shared" si="406"/>
        <v>-0.98388762614444614</v>
      </c>
      <c r="AM773">
        <f t="shared" si="407"/>
        <v>-0.53588757476680215</v>
      </c>
      <c r="AN773" s="68">
        <f t="shared" si="422"/>
        <v>-0.98328580101197716</v>
      </c>
      <c r="AO773" s="68">
        <f t="shared" si="422"/>
        <v>-0.98328580101197716</v>
      </c>
      <c r="AP773" s="68">
        <f t="shared" si="422"/>
        <v>-0.98328580101197716</v>
      </c>
      <c r="AQ773" s="68">
        <f t="shared" si="422"/>
        <v>-0.98328580101197705</v>
      </c>
      <c r="AR773" s="68">
        <f t="shared" si="422"/>
        <v>-0.98328580101193841</v>
      </c>
      <c r="AS773" s="68">
        <f t="shared" si="422"/>
        <v>-0.98328580091531925</v>
      </c>
      <c r="AT773" s="68">
        <f t="shared" si="422"/>
        <v>-0.98328555979478871</v>
      </c>
      <c r="AU773" s="68">
        <f t="shared" si="408"/>
        <v>-0.98268409651828836</v>
      </c>
    </row>
    <row r="774" spans="1:48" ht="12.95" customHeight="1">
      <c r="A774" s="45" t="s">
        <v>1995</v>
      </c>
      <c r="B774" s="44"/>
      <c r="C774" s="45">
        <v>45635.290999999997</v>
      </c>
      <c r="D774" s="45"/>
      <c r="E774">
        <f t="shared" si="397"/>
        <v>15957.010649255346</v>
      </c>
      <c r="F774">
        <f t="shared" si="398"/>
        <v>15957</v>
      </c>
      <c r="G774">
        <f t="shared" si="421"/>
        <v>1.4453999996476341E-2</v>
      </c>
      <c r="I774" s="10">
        <f t="shared" si="423"/>
        <v>1.4453999996476341E-2</v>
      </c>
      <c r="P774">
        <f t="shared" si="399"/>
        <v>2.0030310178484972E-2</v>
      </c>
      <c r="Q774" s="2">
        <f t="shared" si="409"/>
        <v>30616.790999999997</v>
      </c>
      <c r="S774" s="21">
        <f t="shared" si="424"/>
        <v>0.1</v>
      </c>
      <c r="Z774">
        <f t="shared" si="400"/>
        <v>15957</v>
      </c>
      <c r="AA774" s="68">
        <f t="shared" si="401"/>
        <v>1.1016298480891957E-2</v>
      </c>
      <c r="AB774" s="68">
        <f t="shared" si="415"/>
        <v>2.3468011694069355E-2</v>
      </c>
      <c r="AC774" s="68">
        <f t="shared" si="416"/>
        <v>3.4377015155843838E-3</v>
      </c>
      <c r="AD774" s="68"/>
      <c r="AE774" s="68">
        <f t="shared" si="417"/>
        <v>1.1817791710251171E-6</v>
      </c>
      <c r="AF774">
        <f t="shared" si="418"/>
        <v>-5.5763101820086314E-3</v>
      </c>
      <c r="AG774" s="92"/>
      <c r="AH774">
        <f t="shared" si="402"/>
        <v>-9.0140116975930152E-3</v>
      </c>
      <c r="AI774">
        <f t="shared" si="403"/>
        <v>1.0004003465969999</v>
      </c>
      <c r="AJ774">
        <f t="shared" si="404"/>
        <v>-0.4040265467906532</v>
      </c>
      <c r="AK774">
        <f t="shared" si="405"/>
        <v>-6.0194554132834705E-4</v>
      </c>
      <c r="AL774">
        <f t="shared" si="406"/>
        <v>-0.98388762614444614</v>
      </c>
      <c r="AM774">
        <f t="shared" si="407"/>
        <v>-0.53588757476680215</v>
      </c>
      <c r="AN774" s="68">
        <f t="shared" si="422"/>
        <v>-0.98328580101197716</v>
      </c>
      <c r="AO774" s="68">
        <f t="shared" si="422"/>
        <v>-0.98328580101197716</v>
      </c>
      <c r="AP774" s="68">
        <f t="shared" si="422"/>
        <v>-0.98328580101197716</v>
      </c>
      <c r="AQ774" s="68">
        <f t="shared" si="422"/>
        <v>-0.98328580101197705</v>
      </c>
      <c r="AR774" s="68">
        <f t="shared" si="422"/>
        <v>-0.98328580101193841</v>
      </c>
      <c r="AS774" s="68">
        <f t="shared" si="422"/>
        <v>-0.98328580091531925</v>
      </c>
      <c r="AT774" s="68">
        <f t="shared" si="422"/>
        <v>-0.98328555979478871</v>
      </c>
      <c r="AU774" s="68">
        <f t="shared" si="408"/>
        <v>-0.98268409651828836</v>
      </c>
    </row>
    <row r="775" spans="1:48" ht="12.95" customHeight="1">
      <c r="A775" s="45" t="s">
        <v>1997</v>
      </c>
      <c r="B775" s="44"/>
      <c r="C775" s="45">
        <v>45673.286</v>
      </c>
      <c r="D775" s="45"/>
      <c r="E775">
        <f t="shared" si="397"/>
        <v>15985.004177478748</v>
      </c>
      <c r="F775">
        <f t="shared" si="398"/>
        <v>15985</v>
      </c>
      <c r="G775">
        <f t="shared" si="421"/>
        <v>5.6699999986449257E-3</v>
      </c>
      <c r="I775" s="10">
        <f t="shared" si="423"/>
        <v>5.6699999986449257E-3</v>
      </c>
      <c r="P775">
        <f t="shared" si="399"/>
        <v>2.0397852451374571E-2</v>
      </c>
      <c r="Q775" s="2">
        <f t="shared" si="409"/>
        <v>30654.786</v>
      </c>
      <c r="S775" s="21">
        <f t="shared" si="424"/>
        <v>0.1</v>
      </c>
      <c r="Z775">
        <f t="shared" si="400"/>
        <v>15985</v>
      </c>
      <c r="AA775" s="68">
        <f t="shared" si="401"/>
        <v>1.1020788858056794E-2</v>
      </c>
      <c r="AB775" s="68">
        <f t="shared" si="415"/>
        <v>1.5047063591962702E-2</v>
      </c>
      <c r="AC775" s="68">
        <f t="shared" si="416"/>
        <v>-5.3507888594118685E-3</v>
      </c>
      <c r="AD775" s="68"/>
      <c r="AE775" s="68">
        <f t="shared" si="417"/>
        <v>2.8630941418006168E-6</v>
      </c>
      <c r="AF775">
        <f t="shared" si="418"/>
        <v>-1.4727852452729645E-2</v>
      </c>
      <c r="AG775" s="92"/>
      <c r="AH775">
        <f t="shared" si="402"/>
        <v>-9.3770635933177766E-3</v>
      </c>
      <c r="AI775">
        <f t="shared" si="403"/>
        <v>1.00041105511144</v>
      </c>
      <c r="AJ775">
        <f t="shared" si="404"/>
        <v>-0.42033248241645799</v>
      </c>
      <c r="AK775">
        <f t="shared" si="405"/>
        <v>-5.9468439345052439E-4</v>
      </c>
      <c r="AL775">
        <f t="shared" si="406"/>
        <v>-0.96599031589522222</v>
      </c>
      <c r="AM775">
        <f t="shared" si="407"/>
        <v>-0.52442375363949889</v>
      </c>
      <c r="AN775" s="68">
        <f t="shared" si="422"/>
        <v>-0.96539575364053531</v>
      </c>
      <c r="AO775" s="68">
        <f t="shared" si="422"/>
        <v>-0.96539575364053531</v>
      </c>
      <c r="AP775" s="68">
        <f t="shared" si="422"/>
        <v>-0.96539575364053531</v>
      </c>
      <c r="AQ775" s="68">
        <f t="shared" si="422"/>
        <v>-0.96539575364053531</v>
      </c>
      <c r="AR775" s="68">
        <f t="shared" si="422"/>
        <v>-0.9653957536404939</v>
      </c>
      <c r="AS775" s="68">
        <f t="shared" si="422"/>
        <v>-0.96539575353987894</v>
      </c>
      <c r="AT775" s="68">
        <f t="shared" si="422"/>
        <v>-0.965395508977832</v>
      </c>
      <c r="AU775" s="68">
        <f t="shared" si="408"/>
        <v>-0.96480131375003597</v>
      </c>
      <c r="AV775" s="68"/>
    </row>
    <row r="776" spans="1:48" ht="12.95" customHeight="1">
      <c r="A776" s="45" t="s">
        <v>1996</v>
      </c>
      <c r="B776" s="44"/>
      <c r="C776" s="45">
        <v>45677.356</v>
      </c>
      <c r="D776" s="45"/>
      <c r="E776">
        <f t="shared" si="397"/>
        <v>15988.002826244881</v>
      </c>
      <c r="F776">
        <f t="shared" si="398"/>
        <v>15988</v>
      </c>
      <c r="G776">
        <f t="shared" si="421"/>
        <v>3.8360000035027042E-3</v>
      </c>
      <c r="I776" s="10">
        <f t="shared" si="423"/>
        <v>3.8360000035027042E-3</v>
      </c>
      <c r="P776">
        <f t="shared" si="399"/>
        <v>2.0437298935337467E-2</v>
      </c>
      <c r="Q776" s="2">
        <f t="shared" si="409"/>
        <v>30658.856</v>
      </c>
      <c r="S776" s="21">
        <f t="shared" si="424"/>
        <v>0.1</v>
      </c>
      <c r="Z776">
        <f t="shared" si="400"/>
        <v>15988</v>
      </c>
      <c r="AA776" s="68">
        <f t="shared" si="401"/>
        <v>1.1021512651590263E-2</v>
      </c>
      <c r="AB776" s="68">
        <f t="shared" si="415"/>
        <v>1.3251786287249908E-2</v>
      </c>
      <c r="AC776" s="68">
        <f t="shared" si="416"/>
        <v>-7.1855126480875591E-3</v>
      </c>
      <c r="AD776" s="68"/>
      <c r="AE776" s="68">
        <f t="shared" si="417"/>
        <v>5.1631592015826296E-6</v>
      </c>
      <c r="AF776">
        <f t="shared" si="418"/>
        <v>-1.6601298931834763E-2</v>
      </c>
      <c r="AG776" s="92"/>
      <c r="AH776">
        <f t="shared" si="402"/>
        <v>-9.4157862837472035E-3</v>
      </c>
      <c r="AI776">
        <f t="shared" si="403"/>
        <v>1.0004121947167963</v>
      </c>
      <c r="AJ776">
        <f t="shared" si="404"/>
        <v>-0.42207167395208744</v>
      </c>
      <c r="AK776">
        <f t="shared" si="405"/>
        <v>-5.9389506472080499E-4</v>
      </c>
      <c r="AL776">
        <f t="shared" si="406"/>
        <v>-0.96407272427048685</v>
      </c>
      <c r="AM776">
        <f t="shared" si="407"/>
        <v>-0.52320188354125818</v>
      </c>
      <c r="AN776" s="68">
        <f t="shared" si="422"/>
        <v>-0.96347895152063145</v>
      </c>
      <c r="AO776" s="68">
        <f t="shared" si="422"/>
        <v>-0.96347895152063145</v>
      </c>
      <c r="AP776" s="68">
        <f t="shared" si="422"/>
        <v>-0.96347895152063145</v>
      </c>
      <c r="AQ776" s="68">
        <f t="shared" si="422"/>
        <v>-0.96347895152063145</v>
      </c>
      <c r="AR776" s="68">
        <f t="shared" si="422"/>
        <v>-0.96347895152058971</v>
      </c>
      <c r="AS776" s="68">
        <f t="shared" si="422"/>
        <v>-0.96347895141955187</v>
      </c>
      <c r="AT776" s="68">
        <f t="shared" si="422"/>
        <v>-0.96347870650725742</v>
      </c>
      <c r="AU776" s="68">
        <f t="shared" si="408"/>
        <v>-0.96288530131058037</v>
      </c>
    </row>
    <row r="777" spans="1:48" ht="12.95" customHeight="1">
      <c r="A777" s="45" t="s">
        <v>1997</v>
      </c>
      <c r="B777" s="44"/>
      <c r="C777" s="45">
        <v>45730.288999999997</v>
      </c>
      <c r="D777" s="45"/>
      <c r="E777">
        <f t="shared" si="397"/>
        <v>16027.002205885601</v>
      </c>
      <c r="F777">
        <f t="shared" si="398"/>
        <v>16027</v>
      </c>
      <c r="G777">
        <f t="shared" si="421"/>
        <v>2.9939999949419871E-3</v>
      </c>
      <c r="I777" s="10">
        <f t="shared" si="423"/>
        <v>2.9939999949419871E-3</v>
      </c>
      <c r="P777">
        <f t="shared" si="399"/>
        <v>2.0951282493942097E-2</v>
      </c>
      <c r="Q777" s="2">
        <f t="shared" si="409"/>
        <v>30711.788999999997</v>
      </c>
      <c r="S777" s="21">
        <f t="shared" si="424"/>
        <v>0.1</v>
      </c>
      <c r="Z777">
        <f t="shared" si="400"/>
        <v>16027</v>
      </c>
      <c r="AA777" s="68">
        <f t="shared" si="401"/>
        <v>1.1035297034324716E-2</v>
      </c>
      <c r="AB777" s="68">
        <f t="shared" si="415"/>
        <v>1.2909985454559368E-2</v>
      </c>
      <c r="AC777" s="68">
        <f t="shared" si="416"/>
        <v>-8.0412970393827291E-3</v>
      </c>
      <c r="AD777" s="68"/>
      <c r="AE777" s="68">
        <f t="shared" si="417"/>
        <v>6.4662458075585444E-6</v>
      </c>
      <c r="AF777">
        <f t="shared" si="418"/>
        <v>-1.795728249900011E-2</v>
      </c>
      <c r="AG777" s="92"/>
      <c r="AH777">
        <f t="shared" si="402"/>
        <v>-9.915985459617381E-3</v>
      </c>
      <c r="AI777">
        <f t="shared" si="403"/>
        <v>1.0004268703701855</v>
      </c>
      <c r="AJ777">
        <f t="shared" si="404"/>
        <v>-0.44453796372206028</v>
      </c>
      <c r="AK777">
        <f t="shared" si="405"/>
        <v>-5.8343596007808093E-4</v>
      </c>
      <c r="AL777">
        <f t="shared" si="406"/>
        <v>-0.93914363798063194</v>
      </c>
      <c r="AM777">
        <f t="shared" si="407"/>
        <v>-0.50742734996827454</v>
      </c>
      <c r="AN777" s="68">
        <f t="shared" si="422"/>
        <v>-0.93856032646008714</v>
      </c>
      <c r="AO777" s="68">
        <f t="shared" si="422"/>
        <v>-0.93856032646008714</v>
      </c>
      <c r="AP777" s="68">
        <f t="shared" si="422"/>
        <v>-0.93856032646008714</v>
      </c>
      <c r="AQ777" s="68">
        <f t="shared" si="422"/>
        <v>-0.93856032646008714</v>
      </c>
      <c r="AR777" s="68">
        <f t="shared" si="422"/>
        <v>-0.93856032646004162</v>
      </c>
      <c r="AS777" s="68">
        <f t="shared" si="422"/>
        <v>-0.93856032635360798</v>
      </c>
      <c r="AT777" s="68">
        <f t="shared" si="422"/>
        <v>-0.93856007721730583</v>
      </c>
      <c r="AU777" s="68">
        <f t="shared" si="408"/>
        <v>-0.93797713959765738</v>
      </c>
    </row>
    <row r="778" spans="1:48" ht="12.95" customHeight="1">
      <c r="A778" s="45" t="s">
        <v>1968</v>
      </c>
      <c r="B778" s="44"/>
      <c r="C778" s="45">
        <v>45731.642</v>
      </c>
      <c r="D778" s="45"/>
      <c r="E778">
        <f t="shared" si="397"/>
        <v>16027.999053988939</v>
      </c>
      <c r="F778">
        <f t="shared" si="398"/>
        <v>16028</v>
      </c>
      <c r="G778">
        <f t="shared" si="421"/>
        <v>-1.2840000053984113E-3</v>
      </c>
      <c r="I778" s="10">
        <f t="shared" si="423"/>
        <v>-1.2840000053984113E-3</v>
      </c>
      <c r="P778">
        <f t="shared" si="399"/>
        <v>2.0964490357278404E-2</v>
      </c>
      <c r="Q778" s="2">
        <f t="shared" si="409"/>
        <v>30713.142</v>
      </c>
      <c r="S778" s="21">
        <f t="shared" si="424"/>
        <v>0.1</v>
      </c>
      <c r="Z778">
        <f t="shared" si="400"/>
        <v>16028</v>
      </c>
      <c r="AA778" s="68">
        <f t="shared" si="401"/>
        <v>1.1035758822400226E-2</v>
      </c>
      <c r="AB778" s="68">
        <f t="shared" si="415"/>
        <v>8.6447315294797666E-3</v>
      </c>
      <c r="AC778" s="68">
        <f t="shared" si="416"/>
        <v>-1.2319758827798637E-2</v>
      </c>
      <c r="AD778" s="68"/>
      <c r="AE778" s="68">
        <f t="shared" si="417"/>
        <v>1.5177645757512244E-5</v>
      </c>
      <c r="AF778">
        <f t="shared" si="418"/>
        <v>-2.2248490362676815E-2</v>
      </c>
      <c r="AG778" s="92"/>
      <c r="AH778">
        <f t="shared" si="402"/>
        <v>-9.9287315348781779E-3</v>
      </c>
      <c r="AI778">
        <f t="shared" si="403"/>
        <v>1.0004272432250931</v>
      </c>
      <c r="AJ778">
        <f t="shared" si="404"/>
        <v>-0.44511045782749314</v>
      </c>
      <c r="AK778">
        <f t="shared" si="405"/>
        <v>-5.8316297813444423E-4</v>
      </c>
      <c r="AL778">
        <f t="shared" si="406"/>
        <v>-0.93850442105246057</v>
      </c>
      <c r="AM778">
        <f t="shared" si="407"/>
        <v>-0.5070255130683351</v>
      </c>
      <c r="AN778" s="68">
        <f t="shared" si="422"/>
        <v>-0.93792138256429158</v>
      </c>
      <c r="AO778" s="68">
        <f t="shared" si="422"/>
        <v>-0.93792138256429158</v>
      </c>
      <c r="AP778" s="68">
        <f t="shared" si="422"/>
        <v>-0.93792138256429158</v>
      </c>
      <c r="AQ778" s="68">
        <f t="shared" si="422"/>
        <v>-0.93792138256429147</v>
      </c>
      <c r="AR778" s="68">
        <f t="shared" si="422"/>
        <v>-0.93792138256424595</v>
      </c>
      <c r="AS778" s="68">
        <f t="shared" si="422"/>
        <v>-0.93792138245767664</v>
      </c>
      <c r="AT778" s="68">
        <f t="shared" si="422"/>
        <v>-0.93792113322115667</v>
      </c>
      <c r="AU778" s="68">
        <f t="shared" si="408"/>
        <v>-0.93733846878450544</v>
      </c>
    </row>
    <row r="779" spans="1:48" ht="12.95" customHeight="1">
      <c r="A779" s="45" t="s">
        <v>1998</v>
      </c>
      <c r="B779" s="44"/>
      <c r="C779" s="45">
        <v>45909.449000000001</v>
      </c>
      <c r="D779" s="45"/>
      <c r="E779">
        <f t="shared" si="397"/>
        <v>16159.001693094562</v>
      </c>
      <c r="F779">
        <f t="shared" si="398"/>
        <v>16159</v>
      </c>
      <c r="G779">
        <f t="shared" si="421"/>
        <v>2.2979999994277023E-3</v>
      </c>
      <c r="I779" s="10">
        <f t="shared" si="423"/>
        <v>2.2979999994277023E-3</v>
      </c>
      <c r="P779">
        <f t="shared" si="399"/>
        <v>2.2707169713472919E-2</v>
      </c>
      <c r="Q779" s="2">
        <f t="shared" si="409"/>
        <v>30890.949000000001</v>
      </c>
      <c r="S779" s="21">
        <f t="shared" si="424"/>
        <v>0.1</v>
      </c>
      <c r="Z779">
        <f t="shared" si="400"/>
        <v>16159</v>
      </c>
      <c r="AA779" s="68">
        <f t="shared" si="401"/>
        <v>1.1145637887740589E-2</v>
      </c>
      <c r="AB779" s="68">
        <f t="shared" si="415"/>
        <v>1.3859531825160032E-2</v>
      </c>
      <c r="AC779" s="68">
        <f t="shared" si="416"/>
        <v>-8.847637888312887E-3</v>
      </c>
      <c r="AD779" s="68"/>
      <c r="AE779" s="68">
        <f t="shared" si="417"/>
        <v>7.8280696202709726E-6</v>
      </c>
      <c r="AF779">
        <f t="shared" si="418"/>
        <v>-2.0409169714045217E-2</v>
      </c>
      <c r="AG779" s="92"/>
      <c r="AH779">
        <f t="shared" si="402"/>
        <v>-1.156153182573233E-2</v>
      </c>
      <c r="AI779">
        <f t="shared" si="403"/>
        <v>1.0004745239076449</v>
      </c>
      <c r="AJ779">
        <f t="shared" si="404"/>
        <v>-0.51845149007533642</v>
      </c>
      <c r="AK779">
        <f t="shared" si="405"/>
        <v>-5.4538325380223387E-4</v>
      </c>
      <c r="AL779">
        <f t="shared" si="406"/>
        <v>-0.8547629706418356</v>
      </c>
      <c r="AM779">
        <f t="shared" si="407"/>
        <v>-0.45545554233180063</v>
      </c>
      <c r="AN779" s="68">
        <f t="shared" si="422"/>
        <v>-0.85421771669832158</v>
      </c>
      <c r="AO779" s="68">
        <f t="shared" si="422"/>
        <v>-0.85421771669832158</v>
      </c>
      <c r="AP779" s="68">
        <f t="shared" si="422"/>
        <v>-0.85421771669832158</v>
      </c>
      <c r="AQ779" s="68">
        <f t="shared" si="422"/>
        <v>-0.85421771669832158</v>
      </c>
      <c r="AR779" s="68">
        <f t="shared" si="422"/>
        <v>-0.85421771669826319</v>
      </c>
      <c r="AS779" s="68">
        <f t="shared" si="422"/>
        <v>-0.85421771657538192</v>
      </c>
      <c r="AT779" s="68">
        <f t="shared" si="422"/>
        <v>-0.85421745778069524</v>
      </c>
      <c r="AU779" s="68">
        <f t="shared" si="408"/>
        <v>-0.85367259226161019</v>
      </c>
    </row>
    <row r="780" spans="1:48" ht="12.95" customHeight="1">
      <c r="A780" s="45" t="s">
        <v>1968</v>
      </c>
      <c r="B780" s="44"/>
      <c r="C780" s="45">
        <v>45910.805999999997</v>
      </c>
      <c r="D780" s="45"/>
      <c r="E780">
        <f t="shared" si="397"/>
        <v>16160.00148827285</v>
      </c>
      <c r="F780">
        <f t="shared" si="398"/>
        <v>16160</v>
      </c>
      <c r="G780">
        <f t="shared" si="421"/>
        <v>2.0199999999022111E-3</v>
      </c>
      <c r="I780" s="10">
        <f t="shared" si="423"/>
        <v>2.0199999999022111E-3</v>
      </c>
      <c r="P780">
        <f t="shared" si="399"/>
        <v>2.2720567641834222E-2</v>
      </c>
      <c r="Q780" s="2">
        <f t="shared" si="409"/>
        <v>30892.305999999997</v>
      </c>
      <c r="S780" s="21">
        <f t="shared" si="424"/>
        <v>0.1</v>
      </c>
      <c r="Z780">
        <f t="shared" si="400"/>
        <v>16160</v>
      </c>
      <c r="AA780" s="68">
        <f t="shared" si="401"/>
        <v>1.1146868554534372E-2</v>
      </c>
      <c r="AB780" s="68">
        <f t="shared" si="415"/>
        <v>1.3593699087202061E-2</v>
      </c>
      <c r="AC780" s="68">
        <f t="shared" si="416"/>
        <v>-9.1268685546321612E-3</v>
      </c>
      <c r="AD780" s="68"/>
      <c r="AE780" s="68">
        <f t="shared" si="417"/>
        <v>8.3299729613533368E-6</v>
      </c>
      <c r="AF780">
        <f t="shared" si="418"/>
        <v>-2.0700567641932011E-2</v>
      </c>
      <c r="AG780" s="92"/>
      <c r="AH780">
        <f t="shared" si="402"/>
        <v>-1.1573699087299849E-2</v>
      </c>
      <c r="AI780">
        <f t="shared" si="403"/>
        <v>1.00047487246207</v>
      </c>
      <c r="AJ780">
        <f t="shared" si="404"/>
        <v>-0.51899803505553466</v>
      </c>
      <c r="AK780">
        <f t="shared" si="405"/>
        <v>-5.4507978977587888E-4</v>
      </c>
      <c r="AL780">
        <f t="shared" si="406"/>
        <v>-0.85412369283184952</v>
      </c>
      <c r="AM780">
        <f t="shared" si="407"/>
        <v>-0.45506965377695258</v>
      </c>
      <c r="AN780" s="68">
        <f t="shared" si="422"/>
        <v>-0.85357874237534548</v>
      </c>
      <c r="AO780" s="68">
        <f t="shared" si="422"/>
        <v>-0.85357874237534548</v>
      </c>
      <c r="AP780" s="68">
        <f t="shared" si="422"/>
        <v>-0.85357874237534548</v>
      </c>
      <c r="AQ780" s="68">
        <f t="shared" si="422"/>
        <v>-0.85357874237534548</v>
      </c>
      <c r="AR780" s="68">
        <f t="shared" si="422"/>
        <v>-0.85357874237528708</v>
      </c>
      <c r="AS780" s="68">
        <f t="shared" si="422"/>
        <v>-0.85357874225229413</v>
      </c>
      <c r="AT780" s="68">
        <f t="shared" si="422"/>
        <v>-0.85357848341224785</v>
      </c>
      <c r="AU780" s="68">
        <f t="shared" si="408"/>
        <v>-0.85303392144845824</v>
      </c>
    </row>
    <row r="781" spans="1:48" ht="12.95" customHeight="1">
      <c r="A781" s="45" t="s">
        <v>1968</v>
      </c>
      <c r="B781" s="44"/>
      <c r="C781" s="45">
        <v>45910.807999999997</v>
      </c>
      <c r="D781" s="45"/>
      <c r="E781">
        <f t="shared" si="397"/>
        <v>16160.002961810327</v>
      </c>
      <c r="F781">
        <f t="shared" si="398"/>
        <v>16160</v>
      </c>
      <c r="G781">
        <f t="shared" si="421"/>
        <v>4.0200000003096648E-3</v>
      </c>
      <c r="I781" s="10">
        <f t="shared" si="423"/>
        <v>4.0200000003096648E-3</v>
      </c>
      <c r="P781">
        <f t="shared" si="399"/>
        <v>2.2720567641834222E-2</v>
      </c>
      <c r="Q781" s="2">
        <f t="shared" si="409"/>
        <v>30892.307999999997</v>
      </c>
      <c r="S781" s="21">
        <f t="shared" si="424"/>
        <v>0.1</v>
      </c>
      <c r="Z781">
        <f t="shared" si="400"/>
        <v>16160</v>
      </c>
      <c r="AA781" s="68">
        <f t="shared" si="401"/>
        <v>1.1146868554534372E-2</v>
      </c>
      <c r="AB781" s="68">
        <f t="shared" si="415"/>
        <v>1.5593699087609514E-2</v>
      </c>
      <c r="AC781" s="68">
        <f t="shared" si="416"/>
        <v>-7.1268685542247075E-3</v>
      </c>
      <c r="AD781" s="68"/>
      <c r="AE781" s="68">
        <f t="shared" si="417"/>
        <v>5.079225538919697E-6</v>
      </c>
      <c r="AF781">
        <f t="shared" si="418"/>
        <v>-1.8700567641524557E-2</v>
      </c>
      <c r="AG781" s="92"/>
      <c r="AH781">
        <f t="shared" si="402"/>
        <v>-1.1573699087299849E-2</v>
      </c>
      <c r="AI781">
        <f t="shared" si="403"/>
        <v>1.00047487246207</v>
      </c>
      <c r="AJ781">
        <f t="shared" si="404"/>
        <v>-0.51899803505553466</v>
      </c>
      <c r="AK781">
        <f t="shared" si="405"/>
        <v>-5.4507978977587888E-4</v>
      </c>
      <c r="AL781">
        <f t="shared" si="406"/>
        <v>-0.85412369283184952</v>
      </c>
      <c r="AM781">
        <f t="shared" si="407"/>
        <v>-0.45506965377695258</v>
      </c>
      <c r="AN781" s="68">
        <f t="shared" ref="AN781:AT790" si="425">$AU781+$AB$7*SIN(AO781)</f>
        <v>-0.85357874237534548</v>
      </c>
      <c r="AO781" s="68">
        <f t="shared" si="425"/>
        <v>-0.85357874237534548</v>
      </c>
      <c r="AP781" s="68">
        <f t="shared" si="425"/>
        <v>-0.85357874237534548</v>
      </c>
      <c r="AQ781" s="68">
        <f t="shared" si="425"/>
        <v>-0.85357874237534548</v>
      </c>
      <c r="AR781" s="68">
        <f t="shared" si="425"/>
        <v>-0.85357874237528708</v>
      </c>
      <c r="AS781" s="68">
        <f t="shared" si="425"/>
        <v>-0.85357874225229413</v>
      </c>
      <c r="AT781" s="68">
        <f t="shared" si="425"/>
        <v>-0.85357848341224785</v>
      </c>
      <c r="AU781" s="68">
        <f t="shared" si="408"/>
        <v>-0.85303392144845824</v>
      </c>
    </row>
    <row r="782" spans="1:48" ht="12.95" customHeight="1">
      <c r="A782" s="45" t="s">
        <v>1998</v>
      </c>
      <c r="B782" s="44"/>
      <c r="C782" s="45">
        <v>45913.519</v>
      </c>
      <c r="D782" s="45"/>
      <c r="E782">
        <f t="shared" si="397"/>
        <v>16162.000341860694</v>
      </c>
      <c r="F782">
        <f t="shared" si="398"/>
        <v>16162</v>
      </c>
      <c r="G782">
        <f t="shared" si="421"/>
        <v>4.6399999700952321E-4</v>
      </c>
      <c r="I782" s="10">
        <f t="shared" si="423"/>
        <v>4.6399999700952321E-4</v>
      </c>
      <c r="P782">
        <f t="shared" si="399"/>
        <v>2.2747367818216541E-2</v>
      </c>
      <c r="Q782" s="2">
        <f t="shared" si="409"/>
        <v>30895.019</v>
      </c>
      <c r="S782" s="21">
        <f t="shared" si="424"/>
        <v>0.1</v>
      </c>
      <c r="Z782">
        <f t="shared" si="400"/>
        <v>16162</v>
      </c>
      <c r="AA782" s="68">
        <f t="shared" si="401"/>
        <v>1.1149348376262216E-2</v>
      </c>
      <c r="AB782" s="68">
        <f t="shared" si="415"/>
        <v>1.2062019438963848E-2</v>
      </c>
      <c r="AC782" s="68">
        <f t="shared" si="416"/>
        <v>-1.0685348379252693E-2</v>
      </c>
      <c r="AD782" s="68"/>
      <c r="AE782" s="68">
        <f t="shared" si="417"/>
        <v>1.1417666998599814E-5</v>
      </c>
      <c r="AF782">
        <f t="shared" si="418"/>
        <v>-2.2283367821207017E-2</v>
      </c>
      <c r="AG782" s="92"/>
      <c r="AH782">
        <f t="shared" si="402"/>
        <v>-1.1598019441954325E-2</v>
      </c>
      <c r="AI782">
        <f t="shared" si="403"/>
        <v>1.0004755689892979</v>
      </c>
      <c r="AJ782">
        <f t="shared" si="404"/>
        <v>-0.52009048962719584</v>
      </c>
      <c r="AK782">
        <f t="shared" si="405"/>
        <v>-5.4447219292881285E-4</v>
      </c>
      <c r="AL782">
        <f t="shared" si="406"/>
        <v>-0.85284513587619215</v>
      </c>
      <c r="AM782">
        <f t="shared" si="407"/>
        <v>-0.45429821246823521</v>
      </c>
      <c r="AN782" s="68">
        <f t="shared" si="425"/>
        <v>-0.85230079306186812</v>
      </c>
      <c r="AO782" s="68">
        <f t="shared" si="425"/>
        <v>-0.85230079306186812</v>
      </c>
      <c r="AP782" s="68">
        <f t="shared" si="425"/>
        <v>-0.85230079306186812</v>
      </c>
      <c r="AQ782" s="68">
        <f t="shared" si="425"/>
        <v>-0.85230079306186812</v>
      </c>
      <c r="AR782" s="68">
        <f t="shared" si="425"/>
        <v>-0.85230079306180939</v>
      </c>
      <c r="AS782" s="68">
        <f t="shared" si="425"/>
        <v>-0.85230079293859384</v>
      </c>
      <c r="AT782" s="68">
        <f t="shared" si="425"/>
        <v>-0.85230053400909589</v>
      </c>
      <c r="AU782" s="68">
        <f t="shared" si="408"/>
        <v>-0.85175657982215458</v>
      </c>
    </row>
    <row r="783" spans="1:48" ht="12.95" customHeight="1">
      <c r="A783" s="45" t="s">
        <v>1998</v>
      </c>
      <c r="B783" s="44"/>
      <c r="C783" s="45">
        <v>45932.523999999998</v>
      </c>
      <c r="D783" s="45"/>
      <c r="E783">
        <f t="shared" si="397"/>
        <v>16176.002631737932</v>
      </c>
      <c r="F783">
        <f t="shared" si="398"/>
        <v>16176</v>
      </c>
      <c r="G783">
        <f t="shared" si="421"/>
        <v>3.5719999941647984E-3</v>
      </c>
      <c r="I783" s="10">
        <f t="shared" si="423"/>
        <v>3.5719999941647984E-3</v>
      </c>
      <c r="P783">
        <f t="shared" si="399"/>
        <v>2.293513032018657E-2</v>
      </c>
      <c r="Q783" s="2">
        <f t="shared" si="409"/>
        <v>30914.023999999998</v>
      </c>
      <c r="S783" s="21">
        <f t="shared" si="424"/>
        <v>0.1</v>
      </c>
      <c r="Z783">
        <f t="shared" si="400"/>
        <v>16176</v>
      </c>
      <c r="AA783" s="68">
        <f t="shared" si="401"/>
        <v>1.1167400503943069E-2</v>
      </c>
      <c r="AB783" s="68">
        <f t="shared" si="415"/>
        <v>1.5339729810408299E-2</v>
      </c>
      <c r="AC783" s="68">
        <f t="shared" si="416"/>
        <v>-7.5954005097782704E-3</v>
      </c>
      <c r="AD783" s="68"/>
      <c r="AE783" s="68">
        <f t="shared" si="417"/>
        <v>5.7690108903940013E-6</v>
      </c>
      <c r="AF783">
        <f t="shared" si="418"/>
        <v>-1.9363130326021771E-2</v>
      </c>
      <c r="AG783" s="92"/>
      <c r="AH783">
        <f t="shared" si="402"/>
        <v>-1.1767729816243501E-2</v>
      </c>
      <c r="AI783">
        <f t="shared" si="403"/>
        <v>1.0004804228754873</v>
      </c>
      <c r="AJ783">
        <f t="shared" si="404"/>
        <v>-0.52771380853463012</v>
      </c>
      <c r="AK783">
        <f t="shared" si="405"/>
        <v>-5.4019412544294078E-4</v>
      </c>
      <c r="AL783">
        <f t="shared" si="406"/>
        <v>-0.84389518747860326</v>
      </c>
      <c r="AM783">
        <f t="shared" si="407"/>
        <v>-0.44891057931811607</v>
      </c>
      <c r="AN783" s="68">
        <f t="shared" si="425"/>
        <v>-0.84335512302538729</v>
      </c>
      <c r="AO783" s="68">
        <f t="shared" si="425"/>
        <v>-0.84335512302538729</v>
      </c>
      <c r="AP783" s="68">
        <f t="shared" si="425"/>
        <v>-0.84335512302538729</v>
      </c>
      <c r="AQ783" s="68">
        <f t="shared" si="425"/>
        <v>-0.84335512302538729</v>
      </c>
      <c r="AR783" s="68">
        <f t="shared" si="425"/>
        <v>-0.84335512302532722</v>
      </c>
      <c r="AS783" s="68">
        <f t="shared" si="425"/>
        <v>-0.84335512290057779</v>
      </c>
      <c r="AT783" s="68">
        <f t="shared" si="425"/>
        <v>-0.84335486339228694</v>
      </c>
      <c r="AU783" s="68">
        <f t="shared" si="408"/>
        <v>-0.84281518843802838</v>
      </c>
    </row>
    <row r="784" spans="1:48" ht="12.95" customHeight="1">
      <c r="A784" s="45" t="s">
        <v>1968</v>
      </c>
      <c r="B784" s="44"/>
      <c r="C784" s="45">
        <v>45959.67</v>
      </c>
      <c r="D784" s="45"/>
      <c r="E784">
        <f t="shared" si="397"/>
        <v>16196.002955916178</v>
      </c>
      <c r="F784">
        <f t="shared" si="398"/>
        <v>16196</v>
      </c>
      <c r="G784">
        <f t="shared" si="421"/>
        <v>4.0119999976013787E-3</v>
      </c>
      <c r="I784" s="10">
        <f t="shared" si="423"/>
        <v>4.0119999976013787E-3</v>
      </c>
      <c r="P784">
        <f t="shared" si="399"/>
        <v>2.3203852027286059E-2</v>
      </c>
      <c r="Q784" s="2">
        <f t="shared" si="409"/>
        <v>30941.17</v>
      </c>
      <c r="S784" s="21">
        <f t="shared" si="424"/>
        <v>0.1</v>
      </c>
      <c r="Z784">
        <f t="shared" si="400"/>
        <v>16196</v>
      </c>
      <c r="AA784" s="68">
        <f t="shared" si="401"/>
        <v>1.1195314335464343E-2</v>
      </c>
      <c r="AB784" s="68">
        <f t="shared" si="415"/>
        <v>1.6020537689423096E-2</v>
      </c>
      <c r="AC784" s="68">
        <f t="shared" si="416"/>
        <v>-7.1833143378629647E-3</v>
      </c>
      <c r="AD784" s="68"/>
      <c r="AE784" s="68">
        <f t="shared" si="417"/>
        <v>5.1600004876547653E-6</v>
      </c>
      <c r="AF784">
        <f t="shared" si="418"/>
        <v>-1.9191852029684681E-2</v>
      </c>
      <c r="AG784" s="92"/>
      <c r="AH784">
        <f t="shared" si="402"/>
        <v>-1.2008537691821716E-2</v>
      </c>
      <c r="AI784">
        <f t="shared" si="403"/>
        <v>1.000487290227819</v>
      </c>
      <c r="AJ784">
        <f t="shared" si="404"/>
        <v>-0.53853091355132898</v>
      </c>
      <c r="AK784">
        <f t="shared" si="405"/>
        <v>-5.3400755268685426E-4</v>
      </c>
      <c r="AL784">
        <f t="shared" si="406"/>
        <v>-0.83110939703138653</v>
      </c>
      <c r="AM784">
        <f t="shared" si="407"/>
        <v>-0.44125125998593417</v>
      </c>
      <c r="AN784" s="68">
        <f t="shared" si="425"/>
        <v>-0.83057551949828257</v>
      </c>
      <c r="AO784" s="68">
        <f t="shared" si="425"/>
        <v>-0.83057551949828257</v>
      </c>
      <c r="AP784" s="68">
        <f t="shared" si="425"/>
        <v>-0.83057551949828257</v>
      </c>
      <c r="AQ784" s="68">
        <f t="shared" si="425"/>
        <v>-0.83057551949828246</v>
      </c>
      <c r="AR784" s="68">
        <f t="shared" si="425"/>
        <v>-0.83057551949822062</v>
      </c>
      <c r="AS784" s="68">
        <f t="shared" si="425"/>
        <v>-0.83057551937135787</v>
      </c>
      <c r="AT784" s="68">
        <f t="shared" si="425"/>
        <v>-0.83057525918028008</v>
      </c>
      <c r="AU784" s="68">
        <f t="shared" si="408"/>
        <v>-0.83004177217499087</v>
      </c>
    </row>
    <row r="785" spans="1:47" ht="12.95" customHeight="1">
      <c r="A785" s="45" t="s">
        <v>1999</v>
      </c>
      <c r="B785" s="44"/>
      <c r="C785" s="45">
        <v>45974.603000000003</v>
      </c>
      <c r="D785" s="45"/>
      <c r="E785">
        <f t="shared" si="397"/>
        <v>16207.005123489809</v>
      </c>
      <c r="F785">
        <f t="shared" si="398"/>
        <v>16207</v>
      </c>
      <c r="G785">
        <f t="shared" si="421"/>
        <v>6.954000004043337E-3</v>
      </c>
      <c r="I785" s="10">
        <f t="shared" si="423"/>
        <v>6.954000004043337E-3</v>
      </c>
      <c r="P785">
        <f t="shared" si="399"/>
        <v>2.3351894466848072E-2</v>
      </c>
      <c r="Q785" s="2">
        <f t="shared" si="409"/>
        <v>30956.103000000003</v>
      </c>
      <c r="S785" s="21">
        <f t="shared" si="424"/>
        <v>0.1</v>
      </c>
      <c r="Z785">
        <f t="shared" si="400"/>
        <v>16207</v>
      </c>
      <c r="AA785" s="68">
        <f t="shared" si="401"/>
        <v>1.1211745202108643E-2</v>
      </c>
      <c r="AB785" s="68">
        <f t="shared" si="415"/>
        <v>1.9094149268782765E-2</v>
      </c>
      <c r="AC785" s="68">
        <f t="shared" si="416"/>
        <v>-4.2577451980653058E-3</v>
      </c>
      <c r="AD785" s="68"/>
      <c r="AE785" s="68">
        <f t="shared" si="417"/>
        <v>1.8128394171648169E-6</v>
      </c>
      <c r="AF785">
        <f t="shared" si="418"/>
        <v>-1.6397894462804735E-2</v>
      </c>
      <c r="AG785" s="92"/>
      <c r="AH785">
        <f t="shared" si="402"/>
        <v>-1.2140149264739429E-2</v>
      </c>
      <c r="AI785">
        <f t="shared" si="403"/>
        <v>1.0004910334275738</v>
      </c>
      <c r="AJ785">
        <f t="shared" si="404"/>
        <v>-0.54444297098319849</v>
      </c>
      <c r="AK785">
        <f t="shared" si="405"/>
        <v>-5.3056762571767929E-4</v>
      </c>
      <c r="AL785">
        <f t="shared" si="406"/>
        <v>-0.82407713777021052</v>
      </c>
      <c r="AM785">
        <f t="shared" si="407"/>
        <v>-0.43705702057619533</v>
      </c>
      <c r="AN785" s="68">
        <f t="shared" si="425"/>
        <v>-0.8235467003188891</v>
      </c>
      <c r="AO785" s="68">
        <f t="shared" si="425"/>
        <v>-0.8235467003188891</v>
      </c>
      <c r="AP785" s="68">
        <f t="shared" si="425"/>
        <v>-0.8235467003188891</v>
      </c>
      <c r="AQ785" s="68">
        <f t="shared" si="425"/>
        <v>-0.82354670031888899</v>
      </c>
      <c r="AR785" s="68">
        <f t="shared" si="425"/>
        <v>-0.82354670031882615</v>
      </c>
      <c r="AS785" s="68">
        <f t="shared" si="425"/>
        <v>-0.82354670019084142</v>
      </c>
      <c r="AT785" s="68">
        <f t="shared" si="425"/>
        <v>-0.82354643969661667</v>
      </c>
      <c r="AU785" s="68">
        <f t="shared" si="408"/>
        <v>-0.82301639323032028</v>
      </c>
    </row>
    <row r="786" spans="1:47" ht="12.95" customHeight="1">
      <c r="A786" s="45" t="s">
        <v>1968</v>
      </c>
      <c r="B786" s="44"/>
      <c r="C786" s="45">
        <v>45993.601000000002</v>
      </c>
      <c r="D786" s="45"/>
      <c r="E786">
        <f t="shared" si="397"/>
        <v>16221.002255985879</v>
      </c>
      <c r="F786">
        <f t="shared" si="398"/>
        <v>16221</v>
      </c>
      <c r="G786">
        <f t="shared" si="421"/>
        <v>3.0620000034105033E-3</v>
      </c>
      <c r="I786" s="10">
        <f t="shared" si="423"/>
        <v>3.0620000034105033E-3</v>
      </c>
      <c r="P786">
        <f t="shared" si="399"/>
        <v>2.3540564097346561E-2</v>
      </c>
      <c r="Q786" s="2">
        <f t="shared" si="409"/>
        <v>30975.101000000002</v>
      </c>
      <c r="S786" s="21">
        <f t="shared" si="424"/>
        <v>0.1</v>
      </c>
      <c r="Z786">
        <f t="shared" si="400"/>
        <v>16221</v>
      </c>
      <c r="AA786" s="68">
        <f t="shared" si="401"/>
        <v>1.1233776782815466E-2</v>
      </c>
      <c r="AB786" s="68">
        <f t="shared" si="415"/>
        <v>1.5368787317941598E-2</v>
      </c>
      <c r="AC786" s="68">
        <f t="shared" si="416"/>
        <v>-8.1717767794049628E-3</v>
      </c>
      <c r="AD786" s="68"/>
      <c r="AE786" s="68">
        <f t="shared" si="417"/>
        <v>6.6777935732422151E-6</v>
      </c>
      <c r="AF786">
        <f t="shared" si="418"/>
        <v>-2.0478564093936058E-2</v>
      </c>
      <c r="AG786" s="92"/>
      <c r="AH786">
        <f t="shared" si="402"/>
        <v>-1.2306787314531095E-2</v>
      </c>
      <c r="AI786">
        <f t="shared" si="403"/>
        <v>1.0004957623958963</v>
      </c>
      <c r="AJ786">
        <f t="shared" si="404"/>
        <v>-0.55192849289873314</v>
      </c>
      <c r="AK786">
        <f t="shared" si="405"/>
        <v>-5.2615157442486259E-4</v>
      </c>
      <c r="AL786">
        <f t="shared" si="406"/>
        <v>-0.81512691380653246</v>
      </c>
      <c r="AM786">
        <f t="shared" si="407"/>
        <v>-0.43173744683021281</v>
      </c>
      <c r="AN786" s="68">
        <f t="shared" si="425"/>
        <v>-0.81460089256628798</v>
      </c>
      <c r="AO786" s="68">
        <f t="shared" si="425"/>
        <v>-0.81460089256628798</v>
      </c>
      <c r="AP786" s="68">
        <f t="shared" si="425"/>
        <v>-0.81460089256628798</v>
      </c>
      <c r="AQ786" s="68">
        <f t="shared" si="425"/>
        <v>-0.81460089256628798</v>
      </c>
      <c r="AR786" s="68">
        <f t="shared" si="425"/>
        <v>-0.81460089256622381</v>
      </c>
      <c r="AS786" s="68">
        <f t="shared" si="425"/>
        <v>-0.81460089243685396</v>
      </c>
      <c r="AT786" s="68">
        <f t="shared" si="425"/>
        <v>-0.81460063163122309</v>
      </c>
      <c r="AU786" s="68">
        <f t="shared" si="408"/>
        <v>-0.81407500184619408</v>
      </c>
    </row>
    <row r="787" spans="1:47" ht="12.95" customHeight="1">
      <c r="A787" s="45" t="s">
        <v>1968</v>
      </c>
      <c r="B787" s="44"/>
      <c r="C787" s="45">
        <v>46016.678</v>
      </c>
      <c r="D787" s="45"/>
      <c r="E787">
        <f t="shared" si="397"/>
        <v>16238.004668166728</v>
      </c>
      <c r="F787">
        <f t="shared" si="398"/>
        <v>16238</v>
      </c>
      <c r="G787">
        <f t="shared" si="421"/>
        <v>6.335999998555053E-3</v>
      </c>
      <c r="I787" s="10">
        <f t="shared" si="423"/>
        <v>6.335999998555053E-3</v>
      </c>
      <c r="P787">
        <f t="shared" si="399"/>
        <v>2.3770042344487152E-2</v>
      </c>
      <c r="Q787" s="2">
        <f t="shared" si="409"/>
        <v>30998.178</v>
      </c>
      <c r="S787" s="21">
        <f t="shared" si="424"/>
        <v>0.1</v>
      </c>
      <c r="Z787">
        <f t="shared" si="400"/>
        <v>16238</v>
      </c>
      <c r="AA787" s="68">
        <f t="shared" si="401"/>
        <v>1.1262233111356965E-2</v>
      </c>
      <c r="AB787" s="68">
        <f t="shared" si="415"/>
        <v>1.884380923168524E-2</v>
      </c>
      <c r="AC787" s="68">
        <f t="shared" si="416"/>
        <v>-4.9262331128019123E-3</v>
      </c>
      <c r="AD787" s="68"/>
      <c r="AE787" s="68">
        <f t="shared" si="417"/>
        <v>2.426777268166602E-6</v>
      </c>
      <c r="AF787">
        <f t="shared" si="418"/>
        <v>-1.7434042345932099E-2</v>
      </c>
      <c r="AG787" s="92"/>
      <c r="AH787">
        <f t="shared" si="402"/>
        <v>-1.2507809233130187E-2</v>
      </c>
      <c r="AI787">
        <f t="shared" si="403"/>
        <v>1.000501451347007</v>
      </c>
      <c r="AJ787">
        <f t="shared" si="404"/>
        <v>-0.56095865252400179</v>
      </c>
      <c r="AK787">
        <f t="shared" si="405"/>
        <v>-5.2073254079184272E-4</v>
      </c>
      <c r="AL787">
        <f t="shared" si="406"/>
        <v>-0.80425867150498653</v>
      </c>
      <c r="AM787">
        <f t="shared" si="407"/>
        <v>-0.42530544747688104</v>
      </c>
      <c r="AN787" s="68">
        <f t="shared" si="425"/>
        <v>-0.80373806943624115</v>
      </c>
      <c r="AO787" s="68">
        <f t="shared" si="425"/>
        <v>-0.80373806943624115</v>
      </c>
      <c r="AP787" s="68">
        <f t="shared" si="425"/>
        <v>-0.80373806943624115</v>
      </c>
      <c r="AQ787" s="68">
        <f t="shared" si="425"/>
        <v>-0.80373806943624104</v>
      </c>
      <c r="AR787" s="68">
        <f t="shared" si="425"/>
        <v>-0.80373806943617543</v>
      </c>
      <c r="AS787" s="68">
        <f t="shared" si="425"/>
        <v>-0.80373806930518987</v>
      </c>
      <c r="AT787" s="68">
        <f t="shared" si="425"/>
        <v>-0.80373780823360452</v>
      </c>
      <c r="AU787" s="68">
        <f t="shared" si="408"/>
        <v>-0.80321759802261228</v>
      </c>
    </row>
    <row r="788" spans="1:47" ht="12.95" customHeight="1">
      <c r="A788" s="45" t="s">
        <v>1968</v>
      </c>
      <c r="B788" s="44"/>
      <c r="C788" s="45">
        <v>46020.743000000002</v>
      </c>
      <c r="D788" s="45"/>
      <c r="E788">
        <f t="shared" si="397"/>
        <v>16240.99963308917</v>
      </c>
      <c r="F788">
        <f t="shared" si="398"/>
        <v>16241</v>
      </c>
      <c r="G788">
        <f t="shared" si="421"/>
        <v>-4.9799999396782368E-4</v>
      </c>
      <c r="I788" s="10">
        <f t="shared" si="423"/>
        <v>-4.9799999396782368E-4</v>
      </c>
      <c r="P788">
        <f t="shared" si="399"/>
        <v>2.3810581702343847E-2</v>
      </c>
      <c r="Q788" s="2">
        <f t="shared" si="409"/>
        <v>31002.243000000002</v>
      </c>
      <c r="S788" s="21">
        <f t="shared" si="424"/>
        <v>0.1</v>
      </c>
      <c r="Z788">
        <f t="shared" si="400"/>
        <v>16241</v>
      </c>
      <c r="AA788" s="68">
        <f t="shared" si="401"/>
        <v>1.1267450431486581E-2</v>
      </c>
      <c r="AB788" s="68">
        <f t="shared" si="415"/>
        <v>1.2045131276889443E-2</v>
      </c>
      <c r="AC788" s="68">
        <f t="shared" si="416"/>
        <v>-1.1765450425454405E-2</v>
      </c>
      <c r="AD788" s="68"/>
      <c r="AE788" s="68">
        <f t="shared" si="417"/>
        <v>1.3842582371382523E-5</v>
      </c>
      <c r="AF788">
        <f t="shared" si="418"/>
        <v>-2.4308581696311671E-2</v>
      </c>
      <c r="AG788" s="92"/>
      <c r="AH788">
        <f t="shared" si="402"/>
        <v>-1.2543131270857266E-2</v>
      </c>
      <c r="AI788">
        <f t="shared" si="403"/>
        <v>1.0005024491567862</v>
      </c>
      <c r="AJ788">
        <f t="shared" si="404"/>
        <v>-0.56254537285921757</v>
      </c>
      <c r="AK788">
        <f t="shared" si="405"/>
        <v>-5.1976983107860134E-4</v>
      </c>
      <c r="AL788">
        <f t="shared" si="406"/>
        <v>-0.8023407335928241</v>
      </c>
      <c r="AM788">
        <f t="shared" si="407"/>
        <v>-0.42417347701868741</v>
      </c>
      <c r="AN788" s="68">
        <f t="shared" si="425"/>
        <v>-0.80182109425172277</v>
      </c>
      <c r="AO788" s="68">
        <f t="shared" si="425"/>
        <v>-0.80182109425172277</v>
      </c>
      <c r="AP788" s="68">
        <f t="shared" si="425"/>
        <v>-0.80182109425172277</v>
      </c>
      <c r="AQ788" s="68">
        <f t="shared" si="425"/>
        <v>-0.80182109425172277</v>
      </c>
      <c r="AR788" s="68">
        <f t="shared" si="425"/>
        <v>-0.80182109425165682</v>
      </c>
      <c r="AS788" s="68">
        <f t="shared" si="425"/>
        <v>-0.80182109412039393</v>
      </c>
      <c r="AT788" s="68">
        <f t="shared" si="425"/>
        <v>-0.8018208330146569</v>
      </c>
      <c r="AU788" s="68">
        <f t="shared" si="408"/>
        <v>-0.80130158558315667</v>
      </c>
    </row>
    <row r="789" spans="1:47" ht="12.95" customHeight="1">
      <c r="A789" s="45" t="s">
        <v>1968</v>
      </c>
      <c r="B789" s="44"/>
      <c r="C789" s="45">
        <v>46024.815999999999</v>
      </c>
      <c r="D789" s="45"/>
      <c r="E789">
        <f t="shared" ref="E789:E852" si="426">+(C789-C$7)/C$8</f>
        <v>16244.000492161516</v>
      </c>
      <c r="F789">
        <f t="shared" ref="F789:F852" si="427">ROUND(2*E789,0)/2</f>
        <v>16244</v>
      </c>
      <c r="G789">
        <f t="shared" si="421"/>
        <v>6.6800000058719888E-4</v>
      </c>
      <c r="I789" s="10">
        <f t="shared" si="423"/>
        <v>6.6800000058719888E-4</v>
      </c>
      <c r="P789">
        <f t="shared" ref="P789:P852" si="428">+D$11+D$12*F789+D$13*F789^2</f>
        <v>2.3851134019179543E-2</v>
      </c>
      <c r="Q789" s="2">
        <f t="shared" si="409"/>
        <v>31006.315999999999</v>
      </c>
      <c r="S789" s="21">
        <f t="shared" si="424"/>
        <v>0.1</v>
      </c>
      <c r="Z789">
        <f t="shared" ref="Z789:Z852" si="429">F789</f>
        <v>16244</v>
      </c>
      <c r="AA789" s="68">
        <f t="shared" ref="AA789:AA852" si="430">AB$3+AB$4*Z789+AB$5*Z789^2+AH789</f>
        <v>1.1272726768877351E-2</v>
      </c>
      <c r="AB789" s="68">
        <f t="shared" si="415"/>
        <v>1.3246407250889391E-2</v>
      </c>
      <c r="AC789" s="68">
        <f t="shared" si="416"/>
        <v>-1.0604726768290152E-2</v>
      </c>
      <c r="AD789" s="68"/>
      <c r="AE789" s="68">
        <f t="shared" si="417"/>
        <v>1.124602298300897E-5</v>
      </c>
      <c r="AF789">
        <f t="shared" si="418"/>
        <v>-2.3183134018592344E-2</v>
      </c>
      <c r="AG789" s="92"/>
      <c r="AH789">
        <f t="shared" ref="AH789:AH852" si="431">$AB$6*($AB$11/AI789*AJ789+$AB$12)</f>
        <v>-1.2578407250302192E-2</v>
      </c>
      <c r="AI789">
        <f t="shared" ref="AI789:AI852" si="432">1+$AB$7*COS(AL789)</f>
        <v>1.0005034451202968</v>
      </c>
      <c r="AJ789">
        <f t="shared" ref="AJ789:AJ852" si="433">SIN(AL789+RADIANS($AB$9))</f>
        <v>-0.56413002703566906</v>
      </c>
      <c r="AK789">
        <f t="shared" ref="AK789:AK852" si="434">$AB$7*SIN(AL789)</f>
        <v>-5.1880520747580878E-4</v>
      </c>
      <c r="AL789">
        <f t="shared" ref="AL789:AL852" si="435">2*ATAN(AM789)</f>
        <v>-0.80042279185864373</v>
      </c>
      <c r="AM789">
        <f t="shared" ref="AM789:AM852" si="436">SQRT((1+$AB$7)/(1-$AB$7))*TAN(AN789/2)</f>
        <v>-0.42304242483474869</v>
      </c>
      <c r="AN789" s="68">
        <f t="shared" si="425"/>
        <v>-0.79990411715715559</v>
      </c>
      <c r="AO789" s="68">
        <f t="shared" si="425"/>
        <v>-0.79990411715715559</v>
      </c>
      <c r="AP789" s="68">
        <f t="shared" si="425"/>
        <v>-0.79990411715715559</v>
      </c>
      <c r="AQ789" s="68">
        <f t="shared" si="425"/>
        <v>-0.79990411715715559</v>
      </c>
      <c r="AR789" s="68">
        <f t="shared" si="425"/>
        <v>-0.79990411715708931</v>
      </c>
      <c r="AS789" s="68">
        <f t="shared" si="425"/>
        <v>-0.79990411702555142</v>
      </c>
      <c r="AT789" s="68">
        <f t="shared" si="425"/>
        <v>-0.79990385588949853</v>
      </c>
      <c r="AU789" s="68">
        <f t="shared" ref="AU789:AU852" si="437">RADIANS($AB$9)+$AB$18*(F789-AB$15)</f>
        <v>-0.79938557314370096</v>
      </c>
    </row>
    <row r="790" spans="1:47" ht="12.95" customHeight="1">
      <c r="A790" s="45" t="s">
        <v>1968</v>
      </c>
      <c r="B790" s="44"/>
      <c r="C790" s="45">
        <v>46027.53</v>
      </c>
      <c r="D790" s="45"/>
      <c r="E790">
        <f t="shared" si="426"/>
        <v>16246.000082518098</v>
      </c>
      <c r="F790">
        <f t="shared" si="427"/>
        <v>16246</v>
      </c>
      <c r="G790">
        <f t="shared" si="421"/>
        <v>1.1199999426025897E-4</v>
      </c>
      <c r="I790" s="10">
        <f t="shared" si="423"/>
        <v>1.1199999426025897E-4</v>
      </c>
      <c r="P790">
        <f t="shared" si="428"/>
        <v>2.3878176096502751E-2</v>
      </c>
      <c r="Q790" s="2">
        <f t="shared" si="409"/>
        <v>31009.03</v>
      </c>
      <c r="S790" s="21">
        <f t="shared" si="424"/>
        <v>0.1</v>
      </c>
      <c r="Z790">
        <f t="shared" si="429"/>
        <v>16246</v>
      </c>
      <c r="AA790" s="68">
        <f t="shared" si="430"/>
        <v>1.1276277178628251E-2</v>
      </c>
      <c r="AB790" s="68">
        <f t="shared" si="415"/>
        <v>1.271389891213476E-2</v>
      </c>
      <c r="AC790" s="68">
        <f t="shared" si="416"/>
        <v>-1.1164277184367992E-2</v>
      </c>
      <c r="AD790" s="68"/>
      <c r="AE790" s="68">
        <f t="shared" si="417"/>
        <v>1.246410850493997E-5</v>
      </c>
      <c r="AF790">
        <f t="shared" si="418"/>
        <v>-2.3766176102242492E-2</v>
      </c>
      <c r="AG790" s="92"/>
      <c r="AH790">
        <f t="shared" si="431"/>
        <v>-1.2601898917874501E-2</v>
      </c>
      <c r="AI790">
        <f t="shared" si="432"/>
        <v>1.0005041080684489</v>
      </c>
      <c r="AJ790">
        <f t="shared" si="433"/>
        <v>-0.56518531239941694</v>
      </c>
      <c r="AK790">
        <f t="shared" si="434"/>
        <v>-5.181610635500868E-4</v>
      </c>
      <c r="AL790">
        <f t="shared" si="435"/>
        <v>-0.79914416191601012</v>
      </c>
      <c r="AM790">
        <f t="shared" si="436"/>
        <v>-0.42228889862190822</v>
      </c>
      <c r="AN790" s="68">
        <f t="shared" si="425"/>
        <v>-0.79862613136805438</v>
      </c>
      <c r="AO790" s="68">
        <f t="shared" si="425"/>
        <v>-0.79862613136805438</v>
      </c>
      <c r="AP790" s="68">
        <f t="shared" si="425"/>
        <v>-0.79862613136805438</v>
      </c>
      <c r="AQ790" s="68">
        <f t="shared" si="425"/>
        <v>-0.79862613136805438</v>
      </c>
      <c r="AR790" s="68">
        <f t="shared" si="425"/>
        <v>-0.79862613136798799</v>
      </c>
      <c r="AS790" s="68">
        <f t="shared" si="425"/>
        <v>-0.79862613123626791</v>
      </c>
      <c r="AT790" s="68">
        <f t="shared" si="425"/>
        <v>-0.79862587008213581</v>
      </c>
      <c r="AU790" s="68">
        <f t="shared" si="437"/>
        <v>-0.79810823151739729</v>
      </c>
    </row>
    <row r="791" spans="1:47" ht="12.95" customHeight="1">
      <c r="A791" s="45" t="s">
        <v>1968</v>
      </c>
      <c r="B791" s="44"/>
      <c r="C791" s="45">
        <v>46027.531999999999</v>
      </c>
      <c r="D791" s="45"/>
      <c r="E791">
        <f t="shared" si="426"/>
        <v>16246.001556055575</v>
      </c>
      <c r="F791">
        <f t="shared" si="427"/>
        <v>16246</v>
      </c>
      <c r="G791">
        <f t="shared" si="421"/>
        <v>2.1119999946677126E-3</v>
      </c>
      <c r="I791" s="10">
        <f t="shared" si="423"/>
        <v>2.1119999946677126E-3</v>
      </c>
      <c r="P791">
        <f t="shared" si="428"/>
        <v>2.3878176096502751E-2</v>
      </c>
      <c r="Q791" s="2">
        <f t="shared" si="409"/>
        <v>31009.031999999999</v>
      </c>
      <c r="S791" s="21">
        <f t="shared" si="424"/>
        <v>0.1</v>
      </c>
      <c r="Z791">
        <f t="shared" si="429"/>
        <v>16246</v>
      </c>
      <c r="AA791" s="68">
        <f t="shared" si="430"/>
        <v>1.1276277178628251E-2</v>
      </c>
      <c r="AB791" s="68">
        <f t="shared" si="415"/>
        <v>1.4713898912542213E-2</v>
      </c>
      <c r="AC791" s="68">
        <f t="shared" si="416"/>
        <v>-9.164277183960538E-3</v>
      </c>
      <c r="AD791" s="68"/>
      <c r="AE791" s="68">
        <f t="shared" si="417"/>
        <v>8.3983976304459696E-6</v>
      </c>
      <c r="AF791">
        <f t="shared" si="418"/>
        <v>-2.1766176101835039E-2</v>
      </c>
      <c r="AG791" s="92"/>
      <c r="AH791">
        <f t="shared" si="431"/>
        <v>-1.2601898917874501E-2</v>
      </c>
      <c r="AI791">
        <f t="shared" si="432"/>
        <v>1.0005041080684489</v>
      </c>
      <c r="AJ791">
        <f t="shared" si="433"/>
        <v>-0.56518531239941694</v>
      </c>
      <c r="AK791">
        <f t="shared" si="434"/>
        <v>-5.181610635500868E-4</v>
      </c>
      <c r="AL791">
        <f t="shared" si="435"/>
        <v>-0.79914416191601012</v>
      </c>
      <c r="AM791">
        <f t="shared" si="436"/>
        <v>-0.42228889862190822</v>
      </c>
      <c r="AN791" s="68">
        <f t="shared" ref="AN791:AT800" si="438">$AU791+$AB$7*SIN(AO791)</f>
        <v>-0.79862613136805438</v>
      </c>
      <c r="AO791" s="68">
        <f t="shared" si="438"/>
        <v>-0.79862613136805438</v>
      </c>
      <c r="AP791" s="68">
        <f t="shared" si="438"/>
        <v>-0.79862613136805438</v>
      </c>
      <c r="AQ791" s="68">
        <f t="shared" si="438"/>
        <v>-0.79862613136805438</v>
      </c>
      <c r="AR791" s="68">
        <f t="shared" si="438"/>
        <v>-0.79862613136798799</v>
      </c>
      <c r="AS791" s="68">
        <f t="shared" si="438"/>
        <v>-0.79862613123626791</v>
      </c>
      <c r="AT791" s="68">
        <f t="shared" si="438"/>
        <v>-0.79862587008213581</v>
      </c>
      <c r="AU791" s="68">
        <f t="shared" si="437"/>
        <v>-0.79810823151739729</v>
      </c>
    </row>
    <row r="792" spans="1:47" ht="12.95" customHeight="1">
      <c r="A792" s="45" t="s">
        <v>1999</v>
      </c>
      <c r="B792" s="44"/>
      <c r="C792" s="45">
        <v>46034.313999999998</v>
      </c>
      <c r="D792" s="45"/>
      <c r="E792">
        <f t="shared" si="426"/>
        <v>16250.998321640813</v>
      </c>
      <c r="F792">
        <f t="shared" si="427"/>
        <v>16251</v>
      </c>
      <c r="G792">
        <f t="shared" si="421"/>
        <v>-2.2779999999329448E-3</v>
      </c>
      <c r="I792" s="10">
        <f t="shared" si="423"/>
        <v>-2.2779999999329448E-3</v>
      </c>
      <c r="P792">
        <f t="shared" si="428"/>
        <v>2.3945806487825461E-2</v>
      </c>
      <c r="Q792" s="2">
        <f t="shared" si="409"/>
        <v>31015.813999999998</v>
      </c>
      <c r="S792" s="21">
        <f t="shared" si="424"/>
        <v>0.1</v>
      </c>
      <c r="Z792">
        <f t="shared" si="429"/>
        <v>16251</v>
      </c>
      <c r="AA792" s="68">
        <f t="shared" si="430"/>
        <v>1.1285268463364201E-2</v>
      </c>
      <c r="AB792" s="68">
        <f t="shared" si="415"/>
        <v>1.0382538024528315E-2</v>
      </c>
      <c r="AC792" s="68">
        <f t="shared" si="416"/>
        <v>-1.3563268463297145E-2</v>
      </c>
      <c r="AD792" s="68"/>
      <c r="AE792" s="68">
        <f t="shared" si="417"/>
        <v>1.8396225140747091E-5</v>
      </c>
      <c r="AF792">
        <f t="shared" si="418"/>
        <v>-2.6223806487758405E-2</v>
      </c>
      <c r="AG792" s="92"/>
      <c r="AH792">
        <f t="shared" si="431"/>
        <v>-1.266053802446126E-2</v>
      </c>
      <c r="AI792">
        <f t="shared" si="432"/>
        <v>1.0005057618345712</v>
      </c>
      <c r="AJ792">
        <f t="shared" si="433"/>
        <v>-0.56781948555334727</v>
      </c>
      <c r="AK792">
        <f t="shared" si="434"/>
        <v>-5.1654699606687665E-4</v>
      </c>
      <c r="AL792">
        <f t="shared" si="435"/>
        <v>-0.79594757965529328</v>
      </c>
      <c r="AM792">
        <f t="shared" si="436"/>
        <v>-0.42040685623270962</v>
      </c>
      <c r="AN792" s="68">
        <f t="shared" si="438"/>
        <v>-0.79543116319510221</v>
      </c>
      <c r="AO792" s="68">
        <f t="shared" si="438"/>
        <v>-0.79543116319510221</v>
      </c>
      <c r="AP792" s="68">
        <f t="shared" si="438"/>
        <v>-0.79543116319510221</v>
      </c>
      <c r="AQ792" s="68">
        <f t="shared" si="438"/>
        <v>-0.7954311631951021</v>
      </c>
      <c r="AR792" s="68">
        <f t="shared" si="438"/>
        <v>-0.79543116319503526</v>
      </c>
      <c r="AS792" s="68">
        <f t="shared" si="438"/>
        <v>-0.79543116306286465</v>
      </c>
      <c r="AT792" s="68">
        <f t="shared" si="438"/>
        <v>-0.79543090187099463</v>
      </c>
      <c r="AU792" s="68">
        <f t="shared" si="437"/>
        <v>-0.79491487745163791</v>
      </c>
    </row>
    <row r="793" spans="1:47" ht="12.95" customHeight="1">
      <c r="A793" s="45" t="s">
        <v>2000</v>
      </c>
      <c r="B793" s="44"/>
      <c r="C793" s="45">
        <v>46057.394</v>
      </c>
      <c r="D793" s="45"/>
      <c r="E793">
        <f t="shared" si="426"/>
        <v>16268.002944127878</v>
      </c>
      <c r="F793">
        <f t="shared" si="427"/>
        <v>16268</v>
      </c>
      <c r="G793">
        <f t="shared" si="421"/>
        <v>3.9959999994607642E-3</v>
      </c>
      <c r="I793" s="10">
        <f t="shared" si="423"/>
        <v>3.9959999994607642E-3</v>
      </c>
      <c r="P793">
        <f t="shared" si="428"/>
        <v>2.4176019077108146E-2</v>
      </c>
      <c r="Q793" s="2">
        <f t="shared" ref="Q793:Q856" si="439">+C793-15018.5</f>
        <v>31038.894</v>
      </c>
      <c r="S793" s="21">
        <f t="shared" si="424"/>
        <v>0.1</v>
      </c>
      <c r="Z793">
        <f t="shared" si="429"/>
        <v>16268</v>
      </c>
      <c r="AA793" s="68">
        <f t="shared" si="430"/>
        <v>1.1317077633951676E-2</v>
      </c>
      <c r="AB793" s="68">
        <f t="shared" si="415"/>
        <v>1.6854941442617233E-2</v>
      </c>
      <c r="AC793" s="68">
        <f t="shared" si="416"/>
        <v>-7.3210776344909117E-3</v>
      </c>
      <c r="AD793" s="68"/>
      <c r="AE793" s="68">
        <f t="shared" si="417"/>
        <v>5.3598177730243047E-6</v>
      </c>
      <c r="AF793">
        <f t="shared" si="418"/>
        <v>-2.0180019077647382E-2</v>
      </c>
      <c r="AG793" s="92"/>
      <c r="AH793">
        <f t="shared" si="431"/>
        <v>-1.285894144315647E-2</v>
      </c>
      <c r="AI793">
        <f t="shared" si="432"/>
        <v>1.0005113459227333</v>
      </c>
      <c r="AJ793">
        <f t="shared" si="433"/>
        <v>-0.5767321786443812</v>
      </c>
      <c r="AK793">
        <f t="shared" si="434"/>
        <v>-5.1101974497927264E-4</v>
      </c>
      <c r="AL793">
        <f t="shared" si="435"/>
        <v>-0.78507912124532198</v>
      </c>
      <c r="AM793">
        <f t="shared" si="436"/>
        <v>-0.41402668415388955</v>
      </c>
      <c r="AN793" s="68">
        <f t="shared" si="438"/>
        <v>-0.7845682320652575</v>
      </c>
      <c r="AO793" s="68">
        <f t="shared" si="438"/>
        <v>-0.7845682320652575</v>
      </c>
      <c r="AP793" s="68">
        <f t="shared" si="438"/>
        <v>-0.7845682320652575</v>
      </c>
      <c r="AQ793" s="68">
        <f t="shared" si="438"/>
        <v>-0.7845682320652575</v>
      </c>
      <c r="AR793" s="68">
        <f t="shared" si="438"/>
        <v>-0.78456823206518911</v>
      </c>
      <c r="AS793" s="68">
        <f t="shared" si="438"/>
        <v>-0.78456823193153669</v>
      </c>
      <c r="AT793" s="68">
        <f t="shared" si="438"/>
        <v>-0.78456797069109074</v>
      </c>
      <c r="AU793" s="68">
        <f t="shared" si="437"/>
        <v>-0.78405747362805611</v>
      </c>
    </row>
    <row r="794" spans="1:47" ht="12.95" customHeight="1">
      <c r="A794" s="45" t="s">
        <v>2001</v>
      </c>
      <c r="B794" s="44"/>
      <c r="C794" s="45">
        <v>46057.455999999998</v>
      </c>
      <c r="D794" s="45"/>
      <c r="E794">
        <f t="shared" si="426"/>
        <v>16268.048623789671</v>
      </c>
      <c r="F794">
        <f t="shared" si="427"/>
        <v>16268</v>
      </c>
      <c r="P794">
        <f t="shared" si="428"/>
        <v>2.4176019077108146E-2</v>
      </c>
      <c r="Q794" s="2">
        <f t="shared" si="439"/>
        <v>31038.955999999998</v>
      </c>
      <c r="R794">
        <f>+C794-(C$7+F794*C$8)</f>
        <v>6.5995999997539911E-2</v>
      </c>
      <c r="Z794">
        <f t="shared" si="429"/>
        <v>16268</v>
      </c>
      <c r="AA794" s="68">
        <f t="shared" si="430"/>
        <v>1.1317077633951676E-2</v>
      </c>
      <c r="AB794" s="68">
        <f t="shared" si="415"/>
        <v>1.285894144315647E-2</v>
      </c>
      <c r="AC794" s="68">
        <f t="shared" si="416"/>
        <v>-1.1317077633951676E-2</v>
      </c>
      <c r="AD794" s="68"/>
      <c r="AE794" s="68">
        <f t="shared" si="417"/>
        <v>0</v>
      </c>
      <c r="AF794">
        <f t="shared" si="418"/>
        <v>-2.4176019077108146E-2</v>
      </c>
      <c r="AG794" s="92"/>
      <c r="AH794">
        <f t="shared" si="431"/>
        <v>-1.285894144315647E-2</v>
      </c>
      <c r="AI794">
        <f t="shared" si="432"/>
        <v>1.0005113459227333</v>
      </c>
      <c r="AJ794">
        <f t="shared" si="433"/>
        <v>-0.5767321786443812</v>
      </c>
      <c r="AK794">
        <f t="shared" si="434"/>
        <v>-5.1101974497927264E-4</v>
      </c>
      <c r="AL794">
        <f t="shared" si="435"/>
        <v>-0.78507912124532198</v>
      </c>
      <c r="AM794">
        <f t="shared" si="436"/>
        <v>-0.41402668415388955</v>
      </c>
      <c r="AN794" s="68">
        <f t="shared" si="438"/>
        <v>-0.7845682320652575</v>
      </c>
      <c r="AO794" s="68">
        <f t="shared" si="438"/>
        <v>-0.7845682320652575</v>
      </c>
      <c r="AP794" s="68">
        <f t="shared" si="438"/>
        <v>-0.7845682320652575</v>
      </c>
      <c r="AQ794" s="68">
        <f t="shared" si="438"/>
        <v>-0.7845682320652575</v>
      </c>
      <c r="AR794" s="68">
        <f t="shared" si="438"/>
        <v>-0.78456823206518911</v>
      </c>
      <c r="AS794" s="68">
        <f t="shared" si="438"/>
        <v>-0.78456823193153669</v>
      </c>
      <c r="AT794" s="68">
        <f t="shared" si="438"/>
        <v>-0.78456797069109074</v>
      </c>
      <c r="AU794" s="68">
        <f t="shared" si="437"/>
        <v>-0.78405747362805611</v>
      </c>
    </row>
    <row r="795" spans="1:47" ht="12.95" customHeight="1">
      <c r="A795" s="45" t="s">
        <v>1968</v>
      </c>
      <c r="B795" s="44"/>
      <c r="C795" s="45">
        <v>46058.747000000003</v>
      </c>
      <c r="D795" s="45"/>
      <c r="E795">
        <f t="shared" si="426"/>
        <v>16268.999792231218</v>
      </c>
      <c r="F795">
        <f t="shared" si="427"/>
        <v>16269</v>
      </c>
      <c r="G795">
        <f t="shared" ref="G795:G826" si="440">+C795-(C$7+F795*C$8)</f>
        <v>-2.8199999360367656E-4</v>
      </c>
      <c r="I795" s="10">
        <f t="shared" ref="I795:I836" si="441">$G795</f>
        <v>-2.8199999360367656E-4</v>
      </c>
      <c r="P795">
        <f t="shared" si="428"/>
        <v>2.4189573953103755E-2</v>
      </c>
      <c r="Q795" s="2">
        <f t="shared" si="439"/>
        <v>31040.247000000003</v>
      </c>
      <c r="S795" s="21">
        <f t="shared" ref="S795:S826" si="442">S$15</f>
        <v>0.1</v>
      </c>
      <c r="Z795">
        <f t="shared" si="429"/>
        <v>16269</v>
      </c>
      <c r="AA795" s="68">
        <f t="shared" si="430"/>
        <v>1.1319008712621349E-2</v>
      </c>
      <c r="AB795" s="68">
        <f t="shared" si="415"/>
        <v>1.2588565246878729E-2</v>
      </c>
      <c r="AC795" s="68">
        <f t="shared" si="416"/>
        <v>-1.1601008706225026E-2</v>
      </c>
      <c r="AD795" s="68"/>
      <c r="AE795" s="68">
        <f t="shared" si="417"/>
        <v>1.3458340300190886E-5</v>
      </c>
      <c r="AF795">
        <f t="shared" si="418"/>
        <v>-2.4471573946707431E-2</v>
      </c>
      <c r="AG795" s="92"/>
      <c r="AH795">
        <f t="shared" si="431"/>
        <v>-1.2870565240482405E-2</v>
      </c>
      <c r="AI795">
        <f t="shared" si="432"/>
        <v>1.0005116725258318</v>
      </c>
      <c r="AJ795">
        <f t="shared" si="433"/>
        <v>-0.57725434649663787</v>
      </c>
      <c r="AK795">
        <f t="shared" si="434"/>
        <v>-5.1069272440826415E-4</v>
      </c>
      <c r="AL795">
        <f t="shared" si="435"/>
        <v>-0.78443979639183858</v>
      </c>
      <c r="AM795">
        <f t="shared" si="436"/>
        <v>-0.41365227534264598</v>
      </c>
      <c r="AN795" s="68">
        <f t="shared" si="438"/>
        <v>-0.7839292342321319</v>
      </c>
      <c r="AO795" s="68">
        <f t="shared" si="438"/>
        <v>-0.7839292342321319</v>
      </c>
      <c r="AP795" s="68">
        <f t="shared" si="438"/>
        <v>-0.7839292342321319</v>
      </c>
      <c r="AQ795" s="68">
        <f t="shared" si="438"/>
        <v>-0.78392923423213179</v>
      </c>
      <c r="AR795" s="68">
        <f t="shared" si="438"/>
        <v>-0.7839292342320634</v>
      </c>
      <c r="AS795" s="68">
        <f t="shared" si="438"/>
        <v>-0.78392923409832616</v>
      </c>
      <c r="AT795" s="68">
        <f t="shared" si="438"/>
        <v>-0.78392897285886065</v>
      </c>
      <c r="AU795" s="68">
        <f t="shared" si="437"/>
        <v>-0.78341880281490417</v>
      </c>
    </row>
    <row r="796" spans="1:47" ht="12.95" customHeight="1">
      <c r="A796" s="45" t="s">
        <v>1968</v>
      </c>
      <c r="B796" s="44"/>
      <c r="C796" s="45">
        <v>46058.748</v>
      </c>
      <c r="D796" s="45"/>
      <c r="E796">
        <f t="shared" si="426"/>
        <v>16269.000528999954</v>
      </c>
      <c r="F796">
        <f t="shared" si="427"/>
        <v>16269</v>
      </c>
      <c r="G796">
        <f t="shared" si="440"/>
        <v>7.1800000296207145E-4</v>
      </c>
      <c r="I796" s="10">
        <f t="shared" si="441"/>
        <v>7.1800000296207145E-4</v>
      </c>
      <c r="P796">
        <f t="shared" si="428"/>
        <v>2.4189573953103755E-2</v>
      </c>
      <c r="Q796" s="2">
        <f t="shared" si="439"/>
        <v>31040.248</v>
      </c>
      <c r="S796" s="21">
        <f t="shared" si="442"/>
        <v>0.1</v>
      </c>
      <c r="Z796">
        <f t="shared" si="429"/>
        <v>16269</v>
      </c>
      <c r="AA796" s="68">
        <f t="shared" si="430"/>
        <v>1.1319008712621349E-2</v>
      </c>
      <c r="AB796" s="68">
        <f t="shared" si="415"/>
        <v>1.3588565243444477E-2</v>
      </c>
      <c r="AC796" s="68">
        <f t="shared" si="416"/>
        <v>-1.0601008709659278E-2</v>
      </c>
      <c r="AD796" s="68"/>
      <c r="AE796" s="68">
        <f t="shared" si="417"/>
        <v>1.1238138566227187E-5</v>
      </c>
      <c r="AF796">
        <f t="shared" si="418"/>
        <v>-2.3471573950141683E-2</v>
      </c>
      <c r="AG796" s="92"/>
      <c r="AH796">
        <f t="shared" si="431"/>
        <v>-1.2870565240482405E-2</v>
      </c>
      <c r="AI796">
        <f t="shared" si="432"/>
        <v>1.0005116725258318</v>
      </c>
      <c r="AJ796">
        <f t="shared" si="433"/>
        <v>-0.57725434649663787</v>
      </c>
      <c r="AK796">
        <f t="shared" si="434"/>
        <v>-5.1069272440826415E-4</v>
      </c>
      <c r="AL796">
        <f t="shared" si="435"/>
        <v>-0.78443979639183858</v>
      </c>
      <c r="AM796">
        <f t="shared" si="436"/>
        <v>-0.41365227534264598</v>
      </c>
      <c r="AN796" s="68">
        <f t="shared" si="438"/>
        <v>-0.7839292342321319</v>
      </c>
      <c r="AO796" s="68">
        <f t="shared" si="438"/>
        <v>-0.7839292342321319</v>
      </c>
      <c r="AP796" s="68">
        <f t="shared" si="438"/>
        <v>-0.7839292342321319</v>
      </c>
      <c r="AQ796" s="68">
        <f t="shared" si="438"/>
        <v>-0.78392923423213179</v>
      </c>
      <c r="AR796" s="68">
        <f t="shared" si="438"/>
        <v>-0.7839292342320634</v>
      </c>
      <c r="AS796" s="68">
        <f t="shared" si="438"/>
        <v>-0.78392923409832616</v>
      </c>
      <c r="AT796" s="68">
        <f t="shared" si="438"/>
        <v>-0.78392897285886065</v>
      </c>
      <c r="AU796" s="68">
        <f t="shared" si="437"/>
        <v>-0.78341880281490417</v>
      </c>
    </row>
    <row r="797" spans="1:47" ht="12.95" customHeight="1">
      <c r="A797" s="45" t="s">
        <v>2002</v>
      </c>
      <c r="B797" s="44"/>
      <c r="C797" s="45">
        <v>46148.332000000002</v>
      </c>
      <c r="D797" s="45"/>
      <c r="E797">
        <f t="shared" si="426"/>
        <v>16335.003219679389</v>
      </c>
      <c r="F797">
        <f t="shared" si="427"/>
        <v>16335</v>
      </c>
      <c r="G797">
        <f t="shared" si="440"/>
        <v>4.3700000023818575E-3</v>
      </c>
      <c r="I797" s="10">
        <f t="shared" si="441"/>
        <v>4.3700000023818575E-3</v>
      </c>
      <c r="P797">
        <f t="shared" si="428"/>
        <v>2.5087379357982664E-2</v>
      </c>
      <c r="Q797" s="2">
        <f t="shared" si="439"/>
        <v>31129.832000000002</v>
      </c>
      <c r="S797" s="21">
        <f t="shared" si="442"/>
        <v>0.1</v>
      </c>
      <c r="Z797">
        <f t="shared" si="429"/>
        <v>16335</v>
      </c>
      <c r="AA797" s="68">
        <f t="shared" si="430"/>
        <v>1.1461480517965425E-2</v>
      </c>
      <c r="AB797" s="68">
        <f t="shared" si="415"/>
        <v>1.7995898842399098E-2</v>
      </c>
      <c r="AC797" s="68">
        <f t="shared" si="416"/>
        <v>-7.0914805155835679E-3</v>
      </c>
      <c r="AD797" s="68"/>
      <c r="AE797" s="68">
        <f t="shared" si="417"/>
        <v>5.028909590290139E-6</v>
      </c>
      <c r="AF797">
        <f t="shared" si="418"/>
        <v>-2.0717379355600807E-2</v>
      </c>
      <c r="AG797" s="92"/>
      <c r="AH797">
        <f t="shared" si="431"/>
        <v>-1.3625898840017239E-2</v>
      </c>
      <c r="AI797">
        <f t="shared" si="432"/>
        <v>1.0005327600433884</v>
      </c>
      <c r="AJ797">
        <f t="shared" si="433"/>
        <v>-0.6111863259462289</v>
      </c>
      <c r="AK797">
        <f t="shared" si="434"/>
        <v>-4.8865383312043204E-4</v>
      </c>
      <c r="AL797">
        <f t="shared" si="435"/>
        <v>-0.74224344641002626</v>
      </c>
      <c r="AM797">
        <f t="shared" si="436"/>
        <v>-0.38915419670682128</v>
      </c>
      <c r="AN797" s="68">
        <f t="shared" si="438"/>
        <v>-0.74175492265576481</v>
      </c>
      <c r="AO797" s="68">
        <f t="shared" si="438"/>
        <v>-0.74175492265576481</v>
      </c>
      <c r="AP797" s="68">
        <f t="shared" si="438"/>
        <v>-0.74175492265576481</v>
      </c>
      <c r="AQ797" s="68">
        <f t="shared" si="438"/>
        <v>-0.74175492265576481</v>
      </c>
      <c r="AR797" s="68">
        <f t="shared" si="438"/>
        <v>-0.74175492265569087</v>
      </c>
      <c r="AS797" s="68">
        <f t="shared" si="438"/>
        <v>-0.74175492251698727</v>
      </c>
      <c r="AT797" s="68">
        <f t="shared" si="438"/>
        <v>-0.74175466228442266</v>
      </c>
      <c r="AU797" s="68">
        <f t="shared" si="437"/>
        <v>-0.74126652914688052</v>
      </c>
    </row>
    <row r="798" spans="1:47" ht="12.95" customHeight="1">
      <c r="A798" s="45" t="s">
        <v>2003</v>
      </c>
      <c r="B798" s="44"/>
      <c r="C798" s="45">
        <v>46270.476999999999</v>
      </c>
      <c r="D798" s="45"/>
      <c r="E798">
        <f t="shared" si="426"/>
        <v>16424.995837256625</v>
      </c>
      <c r="F798">
        <f t="shared" si="427"/>
        <v>16425</v>
      </c>
      <c r="G798">
        <f t="shared" si="440"/>
        <v>-5.6500000064261258E-3</v>
      </c>
      <c r="I798" s="10">
        <f t="shared" si="441"/>
        <v>-5.6500000064261258E-3</v>
      </c>
      <c r="P798">
        <f t="shared" si="428"/>
        <v>2.6321767459147605E-2</v>
      </c>
      <c r="Q798" s="2">
        <f t="shared" si="439"/>
        <v>31251.976999999999</v>
      </c>
      <c r="S798" s="21">
        <f t="shared" si="442"/>
        <v>0.1</v>
      </c>
      <c r="Z798">
        <f t="shared" si="429"/>
        <v>16425</v>
      </c>
      <c r="AA798" s="68">
        <f t="shared" si="430"/>
        <v>1.1705152457068092E-2</v>
      </c>
      <c r="AB798" s="68">
        <f t="shared" si="415"/>
        <v>8.9666149956533873E-3</v>
      </c>
      <c r="AC798" s="68">
        <f t="shared" si="416"/>
        <v>-1.7355152463494217E-2</v>
      </c>
      <c r="AD798" s="68"/>
      <c r="AE798" s="68">
        <f t="shared" si="417"/>
        <v>3.012013170311294E-5</v>
      </c>
      <c r="AF798">
        <f t="shared" si="418"/>
        <v>-3.1971767465573731E-2</v>
      </c>
      <c r="AG798" s="92"/>
      <c r="AH798">
        <f t="shared" si="431"/>
        <v>-1.4616615002079513E-2</v>
      </c>
      <c r="AI798">
        <f t="shared" si="432"/>
        <v>1.0005599814631292</v>
      </c>
      <c r="AJ798">
        <f t="shared" si="433"/>
        <v>-0.65569431703883851</v>
      </c>
      <c r="AK798">
        <f t="shared" si="434"/>
        <v>-4.5720519835872303E-4</v>
      </c>
      <c r="AL798">
        <f t="shared" si="435"/>
        <v>-0.68470018243173802</v>
      </c>
      <c r="AM798">
        <f t="shared" si="436"/>
        <v>-0.35638324047904435</v>
      </c>
      <c r="AN798" s="68">
        <f t="shared" si="438"/>
        <v>-0.6842431051590202</v>
      </c>
      <c r="AO798" s="68">
        <f t="shared" si="438"/>
        <v>-0.6842431051590202</v>
      </c>
      <c r="AP798" s="68">
        <f t="shared" si="438"/>
        <v>-0.6842431051590202</v>
      </c>
      <c r="AQ798" s="68">
        <f t="shared" si="438"/>
        <v>-0.6842431051590202</v>
      </c>
      <c r="AR798" s="68">
        <f t="shared" si="438"/>
        <v>-0.68424310515893993</v>
      </c>
      <c r="AS798" s="68">
        <f t="shared" si="438"/>
        <v>-0.68424310501559682</v>
      </c>
      <c r="AT798" s="68">
        <f t="shared" si="438"/>
        <v>-0.68424284913277822</v>
      </c>
      <c r="AU798" s="68">
        <f t="shared" si="437"/>
        <v>-0.68378615596321213</v>
      </c>
    </row>
    <row r="799" spans="1:47" ht="12.95" customHeight="1">
      <c r="A799" s="45" t="s">
        <v>2004</v>
      </c>
      <c r="B799" s="44"/>
      <c r="C799" s="45">
        <v>46285.417000000001</v>
      </c>
      <c r="D799" s="45"/>
      <c r="E799">
        <f t="shared" si="426"/>
        <v>16436.003162211426</v>
      </c>
      <c r="F799">
        <f t="shared" si="427"/>
        <v>16436</v>
      </c>
      <c r="G799">
        <f t="shared" si="440"/>
        <v>4.2919999978039414E-3</v>
      </c>
      <c r="I799" s="10">
        <f t="shared" si="441"/>
        <v>4.2919999978039414E-3</v>
      </c>
      <c r="P799">
        <f t="shared" si="428"/>
        <v>2.6473436972936887E-2</v>
      </c>
      <c r="Q799" s="2">
        <f t="shared" si="439"/>
        <v>31266.917000000001</v>
      </c>
      <c r="S799" s="21">
        <f t="shared" si="442"/>
        <v>0.1</v>
      </c>
      <c r="Z799">
        <f t="shared" si="429"/>
        <v>16436</v>
      </c>
      <c r="AA799" s="68">
        <f t="shared" si="430"/>
        <v>1.1738983264417611E-2</v>
      </c>
      <c r="AB799" s="68">
        <f t="shared" si="415"/>
        <v>1.9026453706323217E-2</v>
      </c>
      <c r="AC799" s="68">
        <f t="shared" si="416"/>
        <v>-7.4469832666136694E-3</v>
      </c>
      <c r="AD799" s="68"/>
      <c r="AE799" s="68">
        <f t="shared" si="417"/>
        <v>5.5457559773224004E-6</v>
      </c>
      <c r="AF799">
        <f t="shared" si="418"/>
        <v>-2.2181436975132945E-2</v>
      </c>
      <c r="AG799" s="92"/>
      <c r="AH799">
        <f t="shared" si="431"/>
        <v>-1.4734453708519276E-2</v>
      </c>
      <c r="AI799">
        <f t="shared" si="432"/>
        <v>1.0005631832373485</v>
      </c>
      <c r="AJ799">
        <f t="shared" si="433"/>
        <v>-0.66098836625704893</v>
      </c>
      <c r="AK799">
        <f t="shared" si="434"/>
        <v>-4.5325541764476373E-4</v>
      </c>
      <c r="AL799">
        <f t="shared" si="435"/>
        <v>-0.67766690506772231</v>
      </c>
      <c r="AM799">
        <f t="shared" si="436"/>
        <v>-0.35242490153958922</v>
      </c>
      <c r="AN799" s="68">
        <f t="shared" si="438"/>
        <v>-0.6772137771956408</v>
      </c>
      <c r="AO799" s="68">
        <f t="shared" si="438"/>
        <v>-0.6772137771956408</v>
      </c>
      <c r="AP799" s="68">
        <f t="shared" si="438"/>
        <v>-0.6772137771956408</v>
      </c>
      <c r="AQ799" s="68">
        <f t="shared" si="438"/>
        <v>-0.6772137771956408</v>
      </c>
      <c r="AR799" s="68">
        <f t="shared" si="438"/>
        <v>-0.67721377719555975</v>
      </c>
      <c r="AS799" s="68">
        <f t="shared" si="438"/>
        <v>-0.67721377705182928</v>
      </c>
      <c r="AT799" s="68">
        <f t="shared" si="438"/>
        <v>-0.67721352193405115</v>
      </c>
      <c r="AU799" s="68">
        <f t="shared" si="437"/>
        <v>-0.67676077701854154</v>
      </c>
    </row>
    <row r="800" spans="1:47" ht="12.95" customHeight="1">
      <c r="A800" s="45" t="s">
        <v>2004</v>
      </c>
      <c r="B800" s="44"/>
      <c r="C800" s="45">
        <v>46285.417999999998</v>
      </c>
      <c r="D800" s="45"/>
      <c r="E800">
        <f t="shared" si="426"/>
        <v>16436.003898980161</v>
      </c>
      <c r="F800">
        <f t="shared" si="427"/>
        <v>16436</v>
      </c>
      <c r="G800">
        <f t="shared" si="440"/>
        <v>5.2919999943696894E-3</v>
      </c>
      <c r="I800" s="10">
        <f t="shared" si="441"/>
        <v>5.2919999943696894E-3</v>
      </c>
      <c r="P800">
        <f t="shared" si="428"/>
        <v>2.6473436972936887E-2</v>
      </c>
      <c r="Q800" s="2">
        <f t="shared" si="439"/>
        <v>31266.917999999998</v>
      </c>
      <c r="S800" s="21">
        <f t="shared" si="442"/>
        <v>0.1</v>
      </c>
      <c r="Z800">
        <f t="shared" si="429"/>
        <v>16436</v>
      </c>
      <c r="AA800" s="68">
        <f t="shared" si="430"/>
        <v>1.1738983264417611E-2</v>
      </c>
      <c r="AB800" s="68">
        <f t="shared" si="415"/>
        <v>2.0026453702888965E-2</v>
      </c>
      <c r="AC800" s="68">
        <f t="shared" si="416"/>
        <v>-6.4469832700479214E-3</v>
      </c>
      <c r="AD800" s="68"/>
      <c r="AE800" s="68">
        <f t="shared" si="417"/>
        <v>4.1563593284277791E-6</v>
      </c>
      <c r="AF800">
        <f t="shared" si="418"/>
        <v>-2.1181436978567197E-2</v>
      </c>
      <c r="AG800" s="92"/>
      <c r="AH800">
        <f t="shared" si="431"/>
        <v>-1.4734453708519276E-2</v>
      </c>
      <c r="AI800">
        <f t="shared" si="432"/>
        <v>1.0005631832373485</v>
      </c>
      <c r="AJ800">
        <f t="shared" si="433"/>
        <v>-0.66098836625704893</v>
      </c>
      <c r="AK800">
        <f t="shared" si="434"/>
        <v>-4.5325541764476373E-4</v>
      </c>
      <c r="AL800">
        <f t="shared" si="435"/>
        <v>-0.67766690506772231</v>
      </c>
      <c r="AM800">
        <f t="shared" si="436"/>
        <v>-0.35242490153958922</v>
      </c>
      <c r="AN800" s="68">
        <f t="shared" si="438"/>
        <v>-0.6772137771956408</v>
      </c>
      <c r="AO800" s="68">
        <f t="shared" si="438"/>
        <v>-0.6772137771956408</v>
      </c>
      <c r="AP800" s="68">
        <f t="shared" si="438"/>
        <v>-0.6772137771956408</v>
      </c>
      <c r="AQ800" s="68">
        <f t="shared" si="438"/>
        <v>-0.6772137771956408</v>
      </c>
      <c r="AR800" s="68">
        <f t="shared" si="438"/>
        <v>-0.67721377719555975</v>
      </c>
      <c r="AS800" s="68">
        <f t="shared" si="438"/>
        <v>-0.67721377705182928</v>
      </c>
      <c r="AT800" s="68">
        <f t="shared" si="438"/>
        <v>-0.67721352193405115</v>
      </c>
      <c r="AU800" s="68">
        <f t="shared" si="437"/>
        <v>-0.67676077701854154</v>
      </c>
    </row>
    <row r="801" spans="1:64" ht="12.95" customHeight="1">
      <c r="A801" s="45" t="s">
        <v>2005</v>
      </c>
      <c r="B801" s="44"/>
      <c r="C801" s="45">
        <v>46289.485000000001</v>
      </c>
      <c r="D801" s="45"/>
      <c r="E801">
        <f t="shared" si="426"/>
        <v>16439.000337440084</v>
      </c>
      <c r="F801">
        <f t="shared" si="427"/>
        <v>16439</v>
      </c>
      <c r="G801">
        <f t="shared" si="440"/>
        <v>4.5799999497830868E-4</v>
      </c>
      <c r="I801" s="10">
        <f t="shared" si="441"/>
        <v>4.5799999497830868E-4</v>
      </c>
      <c r="P801">
        <f t="shared" si="428"/>
        <v>2.6514831623406121E-2</v>
      </c>
      <c r="Q801" s="2">
        <f t="shared" si="439"/>
        <v>31270.985000000001</v>
      </c>
      <c r="S801" s="21">
        <f t="shared" si="442"/>
        <v>0.1</v>
      </c>
      <c r="Z801">
        <f t="shared" si="429"/>
        <v>16439</v>
      </c>
      <c r="AA801" s="68">
        <f t="shared" si="430"/>
        <v>1.1748366132147426E-2</v>
      </c>
      <c r="AB801" s="68">
        <f t="shared" si="415"/>
        <v>1.5224465486237003E-2</v>
      </c>
      <c r="AC801" s="68">
        <f t="shared" si="416"/>
        <v>-1.1290366137169118E-2</v>
      </c>
      <c r="AD801" s="68"/>
      <c r="AE801" s="68">
        <f t="shared" si="417"/>
        <v>1.2747236751133512E-5</v>
      </c>
      <c r="AF801">
        <f t="shared" si="418"/>
        <v>-2.6056831628427812E-2</v>
      </c>
      <c r="AG801" s="92"/>
      <c r="AH801">
        <f t="shared" si="431"/>
        <v>-1.4766465491258695E-2</v>
      </c>
      <c r="AI801">
        <f t="shared" si="432"/>
        <v>1.0005640516236449</v>
      </c>
      <c r="AJ801">
        <f t="shared" si="433"/>
        <v>-0.66242654000005419</v>
      </c>
      <c r="AK801">
        <f t="shared" si="434"/>
        <v>-4.52174300815738E-4</v>
      </c>
      <c r="AL801">
        <f t="shared" si="435"/>
        <v>-0.6757487307192368</v>
      </c>
      <c r="AM801">
        <f t="shared" si="436"/>
        <v>-0.35134705655035953</v>
      </c>
      <c r="AN801" s="68">
        <f t="shared" ref="AN801:AT810" si="443">$AU801+$AB$7*SIN(AO801)</f>
        <v>-0.67529668385594299</v>
      </c>
      <c r="AO801" s="68">
        <f t="shared" si="443"/>
        <v>-0.67529668385594299</v>
      </c>
      <c r="AP801" s="68">
        <f t="shared" si="443"/>
        <v>-0.67529668385594299</v>
      </c>
      <c r="AQ801" s="68">
        <f t="shared" si="443"/>
        <v>-0.67529668385594288</v>
      </c>
      <c r="AR801" s="68">
        <f t="shared" si="443"/>
        <v>-0.67529668385586172</v>
      </c>
      <c r="AS801" s="68">
        <f t="shared" si="443"/>
        <v>-0.67529668371203266</v>
      </c>
      <c r="AT801" s="68">
        <f t="shared" si="443"/>
        <v>-0.67529642881165375</v>
      </c>
      <c r="AU801" s="68">
        <f t="shared" si="437"/>
        <v>-0.67484476457908582</v>
      </c>
    </row>
    <row r="802" spans="1:64" ht="12.95" customHeight="1">
      <c r="A802" s="45" t="s">
        <v>2005</v>
      </c>
      <c r="B802" s="44"/>
      <c r="C802" s="45">
        <v>46289.487000000001</v>
      </c>
      <c r="D802" s="45"/>
      <c r="E802">
        <f t="shared" si="426"/>
        <v>16439.001810977559</v>
      </c>
      <c r="F802">
        <f t="shared" si="427"/>
        <v>16439</v>
      </c>
      <c r="G802">
        <f t="shared" si="440"/>
        <v>2.4579999953857623E-3</v>
      </c>
      <c r="I802" s="10">
        <f t="shared" si="441"/>
        <v>2.4579999953857623E-3</v>
      </c>
      <c r="P802">
        <f t="shared" si="428"/>
        <v>2.6514831623406121E-2</v>
      </c>
      <c r="Q802" s="2">
        <f t="shared" si="439"/>
        <v>31270.987000000001</v>
      </c>
      <c r="S802" s="21">
        <f t="shared" si="442"/>
        <v>0.1</v>
      </c>
      <c r="Z802">
        <f t="shared" si="429"/>
        <v>16439</v>
      </c>
      <c r="AA802" s="68">
        <f t="shared" si="430"/>
        <v>1.1748366132147426E-2</v>
      </c>
      <c r="AB802" s="68">
        <f t="shared" si="415"/>
        <v>1.7224465486644455E-2</v>
      </c>
      <c r="AC802" s="68">
        <f t="shared" si="416"/>
        <v>-9.290366136761664E-3</v>
      </c>
      <c r="AD802" s="68"/>
      <c r="AE802" s="68">
        <f t="shared" si="417"/>
        <v>8.6310902955087859E-6</v>
      </c>
      <c r="AF802">
        <f t="shared" si="418"/>
        <v>-2.4056831628020359E-2</v>
      </c>
      <c r="AG802" s="92"/>
      <c r="AH802">
        <f t="shared" si="431"/>
        <v>-1.4766465491258695E-2</v>
      </c>
      <c r="AI802">
        <f t="shared" si="432"/>
        <v>1.0005640516236449</v>
      </c>
      <c r="AJ802">
        <f t="shared" si="433"/>
        <v>-0.66242654000005419</v>
      </c>
      <c r="AK802">
        <f t="shared" si="434"/>
        <v>-4.52174300815738E-4</v>
      </c>
      <c r="AL802">
        <f t="shared" si="435"/>
        <v>-0.6757487307192368</v>
      </c>
      <c r="AM802">
        <f t="shared" si="436"/>
        <v>-0.35134705655035953</v>
      </c>
      <c r="AN802" s="68">
        <f t="shared" si="443"/>
        <v>-0.67529668385594299</v>
      </c>
      <c r="AO802" s="68">
        <f t="shared" si="443"/>
        <v>-0.67529668385594299</v>
      </c>
      <c r="AP802" s="68">
        <f t="shared" si="443"/>
        <v>-0.67529668385594299</v>
      </c>
      <c r="AQ802" s="68">
        <f t="shared" si="443"/>
        <v>-0.67529668385594288</v>
      </c>
      <c r="AR802" s="68">
        <f t="shared" si="443"/>
        <v>-0.67529668385586172</v>
      </c>
      <c r="AS802" s="68">
        <f t="shared" si="443"/>
        <v>-0.67529668371203266</v>
      </c>
      <c r="AT802" s="68">
        <f t="shared" si="443"/>
        <v>-0.67529642881165375</v>
      </c>
      <c r="AU802" s="68">
        <f t="shared" si="437"/>
        <v>-0.67484476457908582</v>
      </c>
    </row>
    <row r="803" spans="1:64" ht="12.95" customHeight="1">
      <c r="A803" s="45" t="s">
        <v>2004</v>
      </c>
      <c r="B803" s="44"/>
      <c r="C803" s="45">
        <v>46319.34</v>
      </c>
      <c r="D803" s="45"/>
      <c r="E803">
        <f t="shared" si="426"/>
        <v>16460.996568131213</v>
      </c>
      <c r="F803">
        <f t="shared" si="427"/>
        <v>16461</v>
      </c>
      <c r="G803">
        <f t="shared" si="440"/>
        <v>-4.6580000052927062E-3</v>
      </c>
      <c r="I803" s="10">
        <f t="shared" si="441"/>
        <v>-4.6580000052927062E-3</v>
      </c>
      <c r="P803">
        <f t="shared" si="428"/>
        <v>2.6818788362315993E-2</v>
      </c>
      <c r="Q803" s="2">
        <f t="shared" si="439"/>
        <v>31300.839999999997</v>
      </c>
      <c r="S803" s="21">
        <f t="shared" si="442"/>
        <v>0.1</v>
      </c>
      <c r="Z803">
        <f t="shared" si="429"/>
        <v>16461</v>
      </c>
      <c r="AA803" s="68">
        <f t="shared" si="430"/>
        <v>1.181923478634086E-2</v>
      </c>
      <c r="AB803" s="68">
        <f t="shared" si="415"/>
        <v>1.0341553570682427E-2</v>
      </c>
      <c r="AC803" s="68">
        <f t="shared" si="416"/>
        <v>-1.6477234791633565E-2</v>
      </c>
      <c r="AD803" s="68"/>
      <c r="AE803" s="68">
        <f t="shared" si="417"/>
        <v>2.7149926637861963E-5</v>
      </c>
      <c r="AF803">
        <f t="shared" si="418"/>
        <v>-3.1476788367608699E-2</v>
      </c>
      <c r="AG803" s="92"/>
      <c r="AH803">
        <f t="shared" si="431"/>
        <v>-1.4999553575975133E-2</v>
      </c>
      <c r="AI803">
        <f t="shared" si="432"/>
        <v>1.0005703562157851</v>
      </c>
      <c r="AJ803">
        <f t="shared" si="433"/>
        <v>-0.67289840837648329</v>
      </c>
      <c r="AK803">
        <f t="shared" si="434"/>
        <v>-4.4419547450422436E-4</v>
      </c>
      <c r="AL803">
        <f t="shared" si="435"/>
        <v>-0.66168201772950985</v>
      </c>
      <c r="AM803">
        <f t="shared" si="436"/>
        <v>-0.34346481730702011</v>
      </c>
      <c r="AN803" s="68">
        <f t="shared" si="443"/>
        <v>-0.66123794884301046</v>
      </c>
      <c r="AO803" s="68">
        <f t="shared" si="443"/>
        <v>-0.66123794884301046</v>
      </c>
      <c r="AP803" s="68">
        <f t="shared" si="443"/>
        <v>-0.66123794884301046</v>
      </c>
      <c r="AQ803" s="68">
        <f t="shared" si="443"/>
        <v>-0.66123794884301046</v>
      </c>
      <c r="AR803" s="68">
        <f t="shared" si="443"/>
        <v>-0.66123794884292797</v>
      </c>
      <c r="AS803" s="68">
        <f t="shared" si="443"/>
        <v>-0.66123794869846853</v>
      </c>
      <c r="AT803" s="68">
        <f t="shared" si="443"/>
        <v>-0.66123769550656109</v>
      </c>
      <c r="AU803" s="68">
        <f t="shared" si="437"/>
        <v>-0.66079400668974464</v>
      </c>
    </row>
    <row r="804" spans="1:64" ht="12.95" customHeight="1">
      <c r="A804" s="45" t="s">
        <v>2004</v>
      </c>
      <c r="B804" s="44"/>
      <c r="C804" s="45">
        <v>46319.341</v>
      </c>
      <c r="D804" s="45"/>
      <c r="E804">
        <f t="shared" si="426"/>
        <v>16460.997304899953</v>
      </c>
      <c r="F804">
        <f t="shared" si="427"/>
        <v>16461</v>
      </c>
      <c r="G804">
        <f t="shared" si="440"/>
        <v>-3.6580000014510006E-3</v>
      </c>
      <c r="I804" s="10">
        <f t="shared" si="441"/>
        <v>-3.6580000014510006E-3</v>
      </c>
      <c r="P804">
        <f t="shared" si="428"/>
        <v>2.6818788362315993E-2</v>
      </c>
      <c r="Q804" s="2">
        <f t="shared" si="439"/>
        <v>31300.841</v>
      </c>
      <c r="S804" s="21">
        <f t="shared" si="442"/>
        <v>0.1</v>
      </c>
      <c r="Z804">
        <f t="shared" si="429"/>
        <v>16461</v>
      </c>
      <c r="AA804" s="68">
        <f t="shared" si="430"/>
        <v>1.181923478634086E-2</v>
      </c>
      <c r="AB804" s="68">
        <f t="shared" si="415"/>
        <v>1.1341553574524132E-2</v>
      </c>
      <c r="AC804" s="68">
        <f t="shared" si="416"/>
        <v>-1.5477234787791861E-2</v>
      </c>
      <c r="AD804" s="68"/>
      <c r="AE804" s="68">
        <f t="shared" si="417"/>
        <v>2.395447966764346E-5</v>
      </c>
      <c r="AF804">
        <f t="shared" si="418"/>
        <v>-3.0476788363766993E-2</v>
      </c>
      <c r="AG804" s="92"/>
      <c r="AH804">
        <f t="shared" si="431"/>
        <v>-1.4999553575975133E-2</v>
      </c>
      <c r="AI804">
        <f t="shared" si="432"/>
        <v>1.0005703562157851</v>
      </c>
      <c r="AJ804">
        <f t="shared" si="433"/>
        <v>-0.67289840837648329</v>
      </c>
      <c r="AK804">
        <f t="shared" si="434"/>
        <v>-4.4419547450422436E-4</v>
      </c>
      <c r="AL804">
        <f t="shared" si="435"/>
        <v>-0.66168201772950985</v>
      </c>
      <c r="AM804">
        <f t="shared" si="436"/>
        <v>-0.34346481730702011</v>
      </c>
      <c r="AN804" s="68">
        <f t="shared" si="443"/>
        <v>-0.66123794884301046</v>
      </c>
      <c r="AO804" s="68">
        <f t="shared" si="443"/>
        <v>-0.66123794884301046</v>
      </c>
      <c r="AP804" s="68">
        <f t="shared" si="443"/>
        <v>-0.66123794884301046</v>
      </c>
      <c r="AQ804" s="68">
        <f t="shared" si="443"/>
        <v>-0.66123794884301046</v>
      </c>
      <c r="AR804" s="68">
        <f t="shared" si="443"/>
        <v>-0.66123794884292797</v>
      </c>
      <c r="AS804" s="68">
        <f t="shared" si="443"/>
        <v>-0.66123794869846853</v>
      </c>
      <c r="AT804" s="68">
        <f t="shared" si="443"/>
        <v>-0.66123769550656109</v>
      </c>
      <c r="AU804" s="68">
        <f t="shared" si="437"/>
        <v>-0.66079400668974464</v>
      </c>
    </row>
    <row r="805" spans="1:64" ht="12.95" customHeight="1">
      <c r="A805" s="45" t="s">
        <v>2004</v>
      </c>
      <c r="B805" s="44"/>
      <c r="C805" s="45">
        <v>46319.341999999997</v>
      </c>
      <c r="D805" s="45"/>
      <c r="E805">
        <f t="shared" si="426"/>
        <v>16460.998041668689</v>
      </c>
      <c r="F805">
        <f t="shared" si="427"/>
        <v>16461</v>
      </c>
      <c r="G805">
        <f t="shared" si="440"/>
        <v>-2.6580000048852526E-3</v>
      </c>
      <c r="I805" s="10">
        <f t="shared" si="441"/>
        <v>-2.6580000048852526E-3</v>
      </c>
      <c r="P805">
        <f t="shared" si="428"/>
        <v>2.6818788362315993E-2</v>
      </c>
      <c r="Q805" s="2">
        <f t="shared" si="439"/>
        <v>31300.841999999997</v>
      </c>
      <c r="S805" s="21">
        <f t="shared" si="442"/>
        <v>0.1</v>
      </c>
      <c r="Z805">
        <f t="shared" si="429"/>
        <v>16461</v>
      </c>
      <c r="AA805" s="68">
        <f t="shared" si="430"/>
        <v>1.181923478634086E-2</v>
      </c>
      <c r="AB805" s="68">
        <f t="shared" si="415"/>
        <v>1.234155357108988E-2</v>
      </c>
      <c r="AC805" s="68">
        <f t="shared" si="416"/>
        <v>-1.4477234791226113E-2</v>
      </c>
      <c r="AD805" s="68"/>
      <c r="AE805" s="68">
        <f t="shared" si="417"/>
        <v>2.0959032720028781E-5</v>
      </c>
      <c r="AF805">
        <f t="shared" si="418"/>
        <v>-2.9476788367201245E-2</v>
      </c>
      <c r="AG805" s="92"/>
      <c r="AH805">
        <f t="shared" si="431"/>
        <v>-1.4999553575975133E-2</v>
      </c>
      <c r="AI805">
        <f t="shared" si="432"/>
        <v>1.0005703562157851</v>
      </c>
      <c r="AJ805">
        <f t="shared" si="433"/>
        <v>-0.67289840837648329</v>
      </c>
      <c r="AK805">
        <f t="shared" si="434"/>
        <v>-4.4419547450422436E-4</v>
      </c>
      <c r="AL805">
        <f t="shared" si="435"/>
        <v>-0.66168201772950985</v>
      </c>
      <c r="AM805">
        <f t="shared" si="436"/>
        <v>-0.34346481730702011</v>
      </c>
      <c r="AN805" s="68">
        <f t="shared" si="443"/>
        <v>-0.66123794884301046</v>
      </c>
      <c r="AO805" s="68">
        <f t="shared" si="443"/>
        <v>-0.66123794884301046</v>
      </c>
      <c r="AP805" s="68">
        <f t="shared" si="443"/>
        <v>-0.66123794884301046</v>
      </c>
      <c r="AQ805" s="68">
        <f t="shared" si="443"/>
        <v>-0.66123794884301046</v>
      </c>
      <c r="AR805" s="68">
        <f t="shared" si="443"/>
        <v>-0.66123794884292797</v>
      </c>
      <c r="AS805" s="68">
        <f t="shared" si="443"/>
        <v>-0.66123794869846853</v>
      </c>
      <c r="AT805" s="68">
        <f t="shared" si="443"/>
        <v>-0.66123769550656109</v>
      </c>
      <c r="AU805" s="68">
        <f t="shared" si="437"/>
        <v>-0.66079400668974464</v>
      </c>
    </row>
    <row r="806" spans="1:64" ht="12.95" customHeight="1">
      <c r="A806" s="45" t="s">
        <v>2004</v>
      </c>
      <c r="B806" s="44"/>
      <c r="C806" s="45">
        <v>46319.349000000002</v>
      </c>
      <c r="D806" s="45"/>
      <c r="E806">
        <f t="shared" si="426"/>
        <v>16461.003199049865</v>
      </c>
      <c r="F806">
        <f t="shared" si="427"/>
        <v>16461</v>
      </c>
      <c r="G806">
        <f t="shared" si="440"/>
        <v>4.3420000001788139E-3</v>
      </c>
      <c r="I806" s="10">
        <f t="shared" si="441"/>
        <v>4.3420000001788139E-3</v>
      </c>
      <c r="P806">
        <f t="shared" si="428"/>
        <v>2.6818788362315993E-2</v>
      </c>
      <c r="Q806" s="2">
        <f t="shared" si="439"/>
        <v>31300.849000000002</v>
      </c>
      <c r="S806" s="21">
        <f t="shared" si="442"/>
        <v>0.1</v>
      </c>
      <c r="Z806">
        <f t="shared" si="429"/>
        <v>16461</v>
      </c>
      <c r="AA806" s="68">
        <f t="shared" si="430"/>
        <v>1.181923478634086E-2</v>
      </c>
      <c r="AB806" s="68">
        <f t="shared" si="415"/>
        <v>1.9341553576153948E-2</v>
      </c>
      <c r="AC806" s="68">
        <f t="shared" si="416"/>
        <v>-7.4772347861620462E-3</v>
      </c>
      <c r="AD806" s="68"/>
      <c r="AE806" s="68">
        <f t="shared" si="417"/>
        <v>5.5909040047391784E-6</v>
      </c>
      <c r="AF806">
        <f t="shared" si="418"/>
        <v>-2.2476788362137179E-2</v>
      </c>
      <c r="AG806" s="92"/>
      <c r="AH806">
        <f t="shared" si="431"/>
        <v>-1.4999553575975133E-2</v>
      </c>
      <c r="AI806">
        <f t="shared" si="432"/>
        <v>1.0005703562157851</v>
      </c>
      <c r="AJ806">
        <f t="shared" si="433"/>
        <v>-0.67289840837648329</v>
      </c>
      <c r="AK806">
        <f t="shared" si="434"/>
        <v>-4.4419547450422436E-4</v>
      </c>
      <c r="AL806">
        <f t="shared" si="435"/>
        <v>-0.66168201772950985</v>
      </c>
      <c r="AM806">
        <f t="shared" si="436"/>
        <v>-0.34346481730702011</v>
      </c>
      <c r="AN806" s="68">
        <f t="shared" si="443"/>
        <v>-0.66123794884301046</v>
      </c>
      <c r="AO806" s="68">
        <f t="shared" si="443"/>
        <v>-0.66123794884301046</v>
      </c>
      <c r="AP806" s="68">
        <f t="shared" si="443"/>
        <v>-0.66123794884301046</v>
      </c>
      <c r="AQ806" s="68">
        <f t="shared" si="443"/>
        <v>-0.66123794884301046</v>
      </c>
      <c r="AR806" s="68">
        <f t="shared" si="443"/>
        <v>-0.66123794884292797</v>
      </c>
      <c r="AS806" s="68">
        <f t="shared" si="443"/>
        <v>-0.66123794869846853</v>
      </c>
      <c r="AT806" s="68">
        <f t="shared" si="443"/>
        <v>-0.66123769550656109</v>
      </c>
      <c r="AU806" s="68">
        <f t="shared" si="437"/>
        <v>-0.66079400668974464</v>
      </c>
    </row>
    <row r="807" spans="1:64" ht="12.95" customHeight="1">
      <c r="A807" s="45" t="s">
        <v>2005</v>
      </c>
      <c r="B807" s="44"/>
      <c r="C807" s="45">
        <v>46323.417999999998</v>
      </c>
      <c r="D807" s="45"/>
      <c r="E807">
        <f t="shared" si="426"/>
        <v>16464.001111047255</v>
      </c>
      <c r="F807">
        <f t="shared" si="427"/>
        <v>16464</v>
      </c>
      <c r="G807">
        <f t="shared" si="440"/>
        <v>1.5079999939189292E-3</v>
      </c>
      <c r="I807" s="10">
        <f t="shared" si="441"/>
        <v>1.5079999939189292E-3</v>
      </c>
      <c r="P807">
        <f t="shared" si="428"/>
        <v>2.6860291004276726E-2</v>
      </c>
      <c r="Q807" s="2">
        <f t="shared" si="439"/>
        <v>31304.917999999998</v>
      </c>
      <c r="S807" s="21">
        <f t="shared" si="442"/>
        <v>0.1</v>
      </c>
      <c r="Z807">
        <f t="shared" si="429"/>
        <v>16464</v>
      </c>
      <c r="AA807" s="68">
        <f t="shared" si="430"/>
        <v>1.1829181250382535E-2</v>
      </c>
      <c r="AB807" s="68">
        <f t="shared" si="415"/>
        <v>1.653910974781312E-2</v>
      </c>
      <c r="AC807" s="68">
        <f t="shared" si="416"/>
        <v>-1.0321181256463606E-2</v>
      </c>
      <c r="AD807" s="68"/>
      <c r="AE807" s="68">
        <f t="shared" si="417"/>
        <v>1.0652678252877567E-5</v>
      </c>
      <c r="AF807">
        <f t="shared" si="418"/>
        <v>-2.5352291010357797E-2</v>
      </c>
      <c r="AG807" s="92"/>
      <c r="AH807">
        <f t="shared" si="431"/>
        <v>-1.5031109753894191E-2</v>
      </c>
      <c r="AI807">
        <f t="shared" si="432"/>
        <v>1.000571207222517</v>
      </c>
      <c r="AJ807">
        <f t="shared" si="433"/>
        <v>-0.67431613038493488</v>
      </c>
      <c r="AK807">
        <f t="shared" si="434"/>
        <v>-4.4310059963725493E-4</v>
      </c>
      <c r="AL807">
        <f t="shared" si="435"/>
        <v>-0.65976381591169053</v>
      </c>
      <c r="AM807">
        <f t="shared" si="436"/>
        <v>-0.34239292587570175</v>
      </c>
      <c r="AN807" s="68">
        <f t="shared" si="443"/>
        <v>-0.65932084177643524</v>
      </c>
      <c r="AO807" s="68">
        <f t="shared" si="443"/>
        <v>-0.65932084177643524</v>
      </c>
      <c r="AP807" s="68">
        <f t="shared" si="443"/>
        <v>-0.65932084177643524</v>
      </c>
      <c r="AQ807" s="68">
        <f t="shared" si="443"/>
        <v>-0.65932084177643524</v>
      </c>
      <c r="AR807" s="68">
        <f t="shared" si="443"/>
        <v>-0.65932084177635264</v>
      </c>
      <c r="AS807" s="68">
        <f t="shared" si="443"/>
        <v>-0.65932084163181992</v>
      </c>
      <c r="AT807" s="68">
        <f t="shared" si="443"/>
        <v>-0.65932058868841559</v>
      </c>
      <c r="AU807" s="68">
        <f t="shared" si="437"/>
        <v>-0.65887799425028915</v>
      </c>
    </row>
    <row r="808" spans="1:64" ht="12.95" customHeight="1">
      <c r="A808" s="45" t="s">
        <v>2004</v>
      </c>
      <c r="B808" s="44"/>
      <c r="C808" s="45">
        <v>46327.491999999998</v>
      </c>
      <c r="D808" s="45"/>
      <c r="E808">
        <f t="shared" si="426"/>
        <v>16467.002706888343</v>
      </c>
      <c r="F808">
        <f t="shared" si="427"/>
        <v>16467</v>
      </c>
      <c r="G808">
        <f t="shared" si="440"/>
        <v>3.6739999995916151E-3</v>
      </c>
      <c r="I808" s="10">
        <f t="shared" si="441"/>
        <v>3.6739999995916151E-3</v>
      </c>
      <c r="P808">
        <f t="shared" si="428"/>
        <v>2.6901806605216433E-2</v>
      </c>
      <c r="Q808" s="2">
        <f t="shared" si="439"/>
        <v>31308.991999999998</v>
      </c>
      <c r="S808" s="21">
        <f t="shared" si="442"/>
        <v>0.1</v>
      </c>
      <c r="Z808">
        <f t="shared" si="429"/>
        <v>16467</v>
      </c>
      <c r="AA808" s="68">
        <f t="shared" si="430"/>
        <v>1.1839195890480827E-2</v>
      </c>
      <c r="AB808" s="68">
        <f t="shared" ref="AB808:AB871" si="444">G808-AH808</f>
        <v>1.8736610714327223E-2</v>
      </c>
      <c r="AC808" s="68">
        <f t="shared" ref="AC808:AC871" si="445">+G808-P808-AH808</f>
        <v>-8.1651958908892115E-3</v>
      </c>
      <c r="AD808" s="68"/>
      <c r="AE808" s="68">
        <f t="shared" ref="AE808:AE871" si="446">+(G808-AA808)^2*S808</f>
        <v>6.6670423936594065E-6</v>
      </c>
      <c r="AF808">
        <f t="shared" ref="AF808:AF871" si="447">G808-P808</f>
        <v>-2.3227806605624818E-2</v>
      </c>
      <c r="AG808" s="92"/>
      <c r="AH808">
        <f t="shared" si="431"/>
        <v>-1.5062610714735606E-2</v>
      </c>
      <c r="AI808">
        <f t="shared" si="432"/>
        <v>1.0005720561289344</v>
      </c>
      <c r="AJ808">
        <f t="shared" si="433"/>
        <v>-0.67573137365145564</v>
      </c>
      <c r="AK808">
        <f t="shared" si="434"/>
        <v>-4.4200409251863605E-4</v>
      </c>
      <c r="AL808">
        <f t="shared" si="435"/>
        <v>-0.6578456108349523</v>
      </c>
      <c r="AM808">
        <f t="shared" si="436"/>
        <v>-0.34132173638969404</v>
      </c>
      <c r="AN808" s="68">
        <f t="shared" si="443"/>
        <v>-0.65740373308133115</v>
      </c>
      <c r="AO808" s="68">
        <f t="shared" si="443"/>
        <v>-0.65740373308133115</v>
      </c>
      <c r="AP808" s="68">
        <f t="shared" si="443"/>
        <v>-0.65740373308133115</v>
      </c>
      <c r="AQ808" s="68">
        <f t="shared" si="443"/>
        <v>-0.65740373308133104</v>
      </c>
      <c r="AR808" s="68">
        <f t="shared" si="443"/>
        <v>-0.65740373308124833</v>
      </c>
      <c r="AS808" s="68">
        <f t="shared" si="443"/>
        <v>-0.65740373293664545</v>
      </c>
      <c r="AT808" s="68">
        <f t="shared" si="443"/>
        <v>-0.65740348024546047</v>
      </c>
      <c r="AU808" s="68">
        <f t="shared" si="437"/>
        <v>-0.65696198181083343</v>
      </c>
    </row>
    <row r="809" spans="1:64" ht="12.95" customHeight="1">
      <c r="A809" s="45" t="s">
        <v>1968</v>
      </c>
      <c r="B809" s="44"/>
      <c r="C809" s="45">
        <v>46343.777000000002</v>
      </c>
      <c r="D809" s="45"/>
      <c r="E809">
        <f t="shared" si="426"/>
        <v>16479.000985796574</v>
      </c>
      <c r="F809">
        <f t="shared" si="427"/>
        <v>16479</v>
      </c>
      <c r="G809">
        <f t="shared" si="440"/>
        <v>1.3380000018514693E-3</v>
      </c>
      <c r="I809" s="10">
        <f t="shared" si="441"/>
        <v>1.3380000018514693E-3</v>
      </c>
      <c r="P809">
        <f t="shared" si="428"/>
        <v>2.706799859876502E-2</v>
      </c>
      <c r="Q809" s="2">
        <f t="shared" si="439"/>
        <v>31325.277000000002</v>
      </c>
      <c r="S809" s="21">
        <f t="shared" si="442"/>
        <v>0.1</v>
      </c>
      <c r="Z809">
        <f t="shared" si="429"/>
        <v>16479</v>
      </c>
      <c r="AA809" s="68">
        <f t="shared" si="430"/>
        <v>1.1879938528040208E-2</v>
      </c>
      <c r="AB809" s="68">
        <f t="shared" si="444"/>
        <v>1.652606007257628E-2</v>
      </c>
      <c r="AC809" s="68">
        <f t="shared" si="445"/>
        <v>-1.0541938526188739E-2</v>
      </c>
      <c r="AD809" s="68"/>
      <c r="AE809" s="68">
        <f t="shared" si="446"/>
        <v>1.1113246788994241E-5</v>
      </c>
      <c r="AF809">
        <f t="shared" si="447"/>
        <v>-2.572999859691355E-2</v>
      </c>
      <c r="AG809" s="92"/>
      <c r="AH809">
        <f t="shared" si="431"/>
        <v>-1.5188060070724811E-2</v>
      </c>
      <c r="AI809">
        <f t="shared" si="432"/>
        <v>1.0005754306888144</v>
      </c>
      <c r="AJ809">
        <f t="shared" si="433"/>
        <v>-0.68136745491549811</v>
      </c>
      <c r="AK809">
        <f t="shared" si="434"/>
        <v>-4.3760182223695688E-4</v>
      </c>
      <c r="AL809">
        <f t="shared" si="435"/>
        <v>-0.6501727581001191</v>
      </c>
      <c r="AM809">
        <f t="shared" si="436"/>
        <v>-0.33704394491723072</v>
      </c>
      <c r="AN809" s="68">
        <f t="shared" si="443"/>
        <v>-0.64973528209626252</v>
      </c>
      <c r="AO809" s="68">
        <f t="shared" si="443"/>
        <v>-0.64973528209626252</v>
      </c>
      <c r="AP809" s="68">
        <f t="shared" si="443"/>
        <v>-0.64973528209626252</v>
      </c>
      <c r="AQ809" s="68">
        <f t="shared" si="443"/>
        <v>-0.64973528209626241</v>
      </c>
      <c r="AR809" s="68">
        <f t="shared" si="443"/>
        <v>-0.64973528209617903</v>
      </c>
      <c r="AS809" s="68">
        <f t="shared" si="443"/>
        <v>-0.64973528195132646</v>
      </c>
      <c r="AT809" s="68">
        <f t="shared" si="443"/>
        <v>-0.64973503030610447</v>
      </c>
      <c r="AU809" s="68">
        <f t="shared" si="437"/>
        <v>-0.64929793205301101</v>
      </c>
    </row>
    <row r="810" spans="1:64" ht="12.95" customHeight="1">
      <c r="A810" s="45" t="s">
        <v>2004</v>
      </c>
      <c r="B810" s="44"/>
      <c r="C810" s="45">
        <v>46361.417000000001</v>
      </c>
      <c r="D810" s="45"/>
      <c r="E810">
        <f t="shared" si="426"/>
        <v>16491.997586345613</v>
      </c>
      <c r="F810">
        <f t="shared" si="427"/>
        <v>16492</v>
      </c>
      <c r="G810">
        <f t="shared" si="440"/>
        <v>-3.2760000030975789E-3</v>
      </c>
      <c r="I810" s="10">
        <f t="shared" si="441"/>
        <v>-3.2760000030975789E-3</v>
      </c>
      <c r="P810">
        <f t="shared" si="428"/>
        <v>2.7248273906674197E-2</v>
      </c>
      <c r="Q810" s="2">
        <f t="shared" si="439"/>
        <v>31342.917000000001</v>
      </c>
      <c r="S810" s="21">
        <f t="shared" si="442"/>
        <v>0.1</v>
      </c>
      <c r="Z810">
        <f t="shared" si="429"/>
        <v>16492</v>
      </c>
      <c r="AA810" s="68">
        <f t="shared" si="430"/>
        <v>1.1925318001614442E-2</v>
      </c>
      <c r="AB810" s="68">
        <f t="shared" si="444"/>
        <v>1.2046955901962177E-2</v>
      </c>
      <c r="AC810" s="68">
        <f t="shared" si="445"/>
        <v>-1.5201318004712021E-2</v>
      </c>
      <c r="AD810" s="68"/>
      <c r="AE810" s="68">
        <f t="shared" si="446"/>
        <v>2.3108006908038187E-5</v>
      </c>
      <c r="AF810">
        <f t="shared" si="447"/>
        <v>-3.0524273909771776E-2</v>
      </c>
      <c r="AG810" s="92"/>
      <c r="AH810">
        <f t="shared" si="431"/>
        <v>-1.5322955905059756E-2</v>
      </c>
      <c r="AI810">
        <f t="shared" si="432"/>
        <v>1.000579048251758</v>
      </c>
      <c r="AJ810">
        <f t="shared" si="433"/>
        <v>-0.68742797424302571</v>
      </c>
      <c r="AK810">
        <f t="shared" si="434"/>
        <v>-4.328035981720143E-4</v>
      </c>
      <c r="AL810">
        <f t="shared" si="435"/>
        <v>-0.64186044287516808</v>
      </c>
      <c r="AM810">
        <f t="shared" si="436"/>
        <v>-0.33242210123455107</v>
      </c>
      <c r="AN810" s="68">
        <f t="shared" si="443"/>
        <v>-0.64142776449804584</v>
      </c>
      <c r="AO810" s="68">
        <f t="shared" si="443"/>
        <v>-0.64142776449804584</v>
      </c>
      <c r="AP810" s="68">
        <f t="shared" si="443"/>
        <v>-0.64142776449804584</v>
      </c>
      <c r="AQ810" s="68">
        <f t="shared" si="443"/>
        <v>-0.64142776449804573</v>
      </c>
      <c r="AR810" s="68">
        <f t="shared" si="443"/>
        <v>-0.64142776449796168</v>
      </c>
      <c r="AS810" s="68">
        <f t="shared" si="443"/>
        <v>-0.64142776435289484</v>
      </c>
      <c r="AT810" s="68">
        <f t="shared" si="443"/>
        <v>-0.6414275139075416</v>
      </c>
      <c r="AU810" s="68">
        <f t="shared" si="437"/>
        <v>-0.64099521148203653</v>
      </c>
    </row>
    <row r="811" spans="1:64" ht="12.95" customHeight="1">
      <c r="A811" s="45" t="s">
        <v>2006</v>
      </c>
      <c r="B811" s="44"/>
      <c r="C811" s="45">
        <v>46372.279000000002</v>
      </c>
      <c r="D811" s="45"/>
      <c r="E811">
        <f t="shared" si="426"/>
        <v>16500.000368384372</v>
      </c>
      <c r="F811">
        <f t="shared" si="427"/>
        <v>16500</v>
      </c>
      <c r="G811">
        <f t="shared" si="440"/>
        <v>5.0000000192085281E-4</v>
      </c>
      <c r="I811" s="10">
        <f t="shared" si="441"/>
        <v>5.0000000192085281E-4</v>
      </c>
      <c r="P811">
        <f t="shared" si="428"/>
        <v>2.7359333508165717E-2</v>
      </c>
      <c r="Q811" s="2">
        <f t="shared" si="439"/>
        <v>31353.779000000002</v>
      </c>
      <c r="S811" s="21">
        <f t="shared" si="442"/>
        <v>0.1</v>
      </c>
      <c r="Z811">
        <f t="shared" si="429"/>
        <v>16500</v>
      </c>
      <c r="AA811" s="68">
        <f t="shared" si="430"/>
        <v>1.1953889576440327E-2</v>
      </c>
      <c r="AB811" s="68">
        <f t="shared" si="444"/>
        <v>1.5905443933646242E-2</v>
      </c>
      <c r="AC811" s="68">
        <f t="shared" si="445"/>
        <v>-1.1453889574519474E-2</v>
      </c>
      <c r="AD811" s="68"/>
      <c r="AE811" s="68">
        <f t="shared" si="446"/>
        <v>1.3119158638528589E-5</v>
      </c>
      <c r="AF811">
        <f t="shared" si="447"/>
        <v>-2.6859333506244865E-2</v>
      </c>
      <c r="AG811" s="92"/>
      <c r="AH811">
        <f t="shared" si="431"/>
        <v>-1.5405443931725391E-2</v>
      </c>
      <c r="AI811">
        <f t="shared" si="432"/>
        <v>1.0005812545868755</v>
      </c>
      <c r="AJ811">
        <f t="shared" si="433"/>
        <v>-0.69113396453508491</v>
      </c>
      <c r="AK811">
        <f t="shared" si="434"/>
        <v>-4.2983594276266144E-4</v>
      </c>
      <c r="AL811">
        <f t="shared" si="435"/>
        <v>-0.63674514221487155</v>
      </c>
      <c r="AM811">
        <f t="shared" si="436"/>
        <v>-0.32958422578168783</v>
      </c>
      <c r="AN811" s="68">
        <f t="shared" ref="AN811:AT820" si="448">$AU811+$AB$7*SIN(AO811)</f>
        <v>-0.63631543110835531</v>
      </c>
      <c r="AO811" s="68">
        <f t="shared" si="448"/>
        <v>-0.63631543110835531</v>
      </c>
      <c r="AP811" s="68">
        <f t="shared" si="448"/>
        <v>-0.63631543110835531</v>
      </c>
      <c r="AQ811" s="68">
        <f t="shared" si="448"/>
        <v>-0.63631543110835531</v>
      </c>
      <c r="AR811" s="68">
        <f t="shared" si="448"/>
        <v>-0.63631543110827093</v>
      </c>
      <c r="AS811" s="68">
        <f t="shared" si="448"/>
        <v>-0.63631543096310139</v>
      </c>
      <c r="AT811" s="68">
        <f t="shared" si="448"/>
        <v>-0.63631518129049103</v>
      </c>
      <c r="AU811" s="68">
        <f t="shared" si="437"/>
        <v>-0.63588584497682166</v>
      </c>
    </row>
    <row r="812" spans="1:64" ht="12.95" customHeight="1">
      <c r="A812" s="45" t="s">
        <v>2007</v>
      </c>
      <c r="B812" s="44"/>
      <c r="C812" s="45">
        <v>46373.635999999999</v>
      </c>
      <c r="D812" s="45"/>
      <c r="E812">
        <f t="shared" si="426"/>
        <v>16501.000163562658</v>
      </c>
      <c r="F812">
        <f t="shared" si="427"/>
        <v>16501</v>
      </c>
      <c r="G812">
        <f t="shared" si="440"/>
        <v>2.2200000239536166E-4</v>
      </c>
      <c r="I812" s="10">
        <f t="shared" si="441"/>
        <v>2.2200000239536166E-4</v>
      </c>
      <c r="P812">
        <f t="shared" si="428"/>
        <v>2.7373222437841627E-2</v>
      </c>
      <c r="Q812" s="2">
        <f t="shared" si="439"/>
        <v>31355.135999999999</v>
      </c>
      <c r="S812" s="21">
        <f t="shared" si="442"/>
        <v>0.1</v>
      </c>
      <c r="Z812">
        <f t="shared" si="429"/>
        <v>16501</v>
      </c>
      <c r="AA812" s="68">
        <f t="shared" si="430"/>
        <v>1.1957495756231572E-2</v>
      </c>
      <c r="AB812" s="68">
        <f t="shared" si="444"/>
        <v>1.5637726684005416E-2</v>
      </c>
      <c r="AC812" s="68">
        <f t="shared" si="445"/>
        <v>-1.1735495753836211E-2</v>
      </c>
      <c r="AD812" s="68"/>
      <c r="AE812" s="68">
        <f t="shared" si="446"/>
        <v>1.3772186058830773E-5</v>
      </c>
      <c r="AF812">
        <f t="shared" si="447"/>
        <v>-2.7151222435446265E-2</v>
      </c>
      <c r="AG812" s="92"/>
      <c r="AH812">
        <f t="shared" si="431"/>
        <v>-1.5415726681610054E-2</v>
      </c>
      <c r="AI812">
        <f t="shared" si="432"/>
        <v>1.0005815293112248</v>
      </c>
      <c r="AJ812">
        <f t="shared" si="433"/>
        <v>-0.6915959448912069</v>
      </c>
      <c r="AK812">
        <f t="shared" si="434"/>
        <v>-4.2946419250151403E-4</v>
      </c>
      <c r="AL812">
        <f t="shared" si="435"/>
        <v>-0.63610572804842347</v>
      </c>
      <c r="AM812">
        <f t="shared" si="436"/>
        <v>-0.32922982760397601</v>
      </c>
      <c r="AN812" s="68">
        <f t="shared" si="448"/>
        <v>-0.63567638864314835</v>
      </c>
      <c r="AO812" s="68">
        <f t="shared" si="448"/>
        <v>-0.63567638864314835</v>
      </c>
      <c r="AP812" s="68">
        <f t="shared" si="448"/>
        <v>-0.63567638864314835</v>
      </c>
      <c r="AQ812" s="68">
        <f t="shared" si="448"/>
        <v>-0.63567638864314824</v>
      </c>
      <c r="AR812" s="68">
        <f t="shared" si="448"/>
        <v>-0.63567638864306386</v>
      </c>
      <c r="AS812" s="68">
        <f t="shared" si="448"/>
        <v>-0.6356763884978831</v>
      </c>
      <c r="AT812" s="68">
        <f t="shared" si="448"/>
        <v>-0.63567613892370123</v>
      </c>
      <c r="AU812" s="68">
        <f t="shared" si="437"/>
        <v>-0.63524717416366983</v>
      </c>
    </row>
    <row r="813" spans="1:64" ht="12.95" customHeight="1">
      <c r="A813" s="45" t="s">
        <v>1968</v>
      </c>
      <c r="B813" s="44"/>
      <c r="C813" s="45">
        <v>46373.637999999999</v>
      </c>
      <c r="D813" s="45"/>
      <c r="E813">
        <f t="shared" si="426"/>
        <v>16501.001637100137</v>
      </c>
      <c r="F813">
        <f t="shared" si="427"/>
        <v>16501</v>
      </c>
      <c r="G813">
        <f t="shared" si="440"/>
        <v>2.2220000028028153E-3</v>
      </c>
      <c r="I813" s="10">
        <f t="shared" si="441"/>
        <v>2.2220000028028153E-3</v>
      </c>
      <c r="P813">
        <f t="shared" si="428"/>
        <v>2.7373222437841627E-2</v>
      </c>
      <c r="Q813" s="2">
        <f t="shared" si="439"/>
        <v>31355.137999999999</v>
      </c>
      <c r="S813" s="21">
        <f t="shared" si="442"/>
        <v>0.1</v>
      </c>
      <c r="Z813">
        <f t="shared" si="429"/>
        <v>16501</v>
      </c>
      <c r="AA813" s="68">
        <f t="shared" si="430"/>
        <v>1.1957495756231572E-2</v>
      </c>
      <c r="AB813" s="68">
        <f t="shared" si="444"/>
        <v>1.763772668441287E-2</v>
      </c>
      <c r="AC813" s="68">
        <f t="shared" si="445"/>
        <v>-9.7354957534287571E-3</v>
      </c>
      <c r="AD813" s="68"/>
      <c r="AE813" s="68">
        <f t="shared" si="446"/>
        <v>9.4779877565029374E-6</v>
      </c>
      <c r="AF813">
        <f t="shared" si="447"/>
        <v>-2.5151222435038811E-2</v>
      </c>
      <c r="AG813" s="92"/>
      <c r="AH813">
        <f t="shared" si="431"/>
        <v>-1.5415726681610054E-2</v>
      </c>
      <c r="AI813">
        <f t="shared" si="432"/>
        <v>1.0005815293112248</v>
      </c>
      <c r="AJ813">
        <f t="shared" si="433"/>
        <v>-0.6915959448912069</v>
      </c>
      <c r="AK813">
        <f t="shared" si="434"/>
        <v>-4.2946419250151403E-4</v>
      </c>
      <c r="AL813">
        <f t="shared" si="435"/>
        <v>-0.63610572804842347</v>
      </c>
      <c r="AM813">
        <f t="shared" si="436"/>
        <v>-0.32922982760397601</v>
      </c>
      <c r="AN813" s="68">
        <f t="shared" si="448"/>
        <v>-0.63567638864314835</v>
      </c>
      <c r="AO813" s="68">
        <f t="shared" si="448"/>
        <v>-0.63567638864314835</v>
      </c>
      <c r="AP813" s="68">
        <f t="shared" si="448"/>
        <v>-0.63567638864314835</v>
      </c>
      <c r="AQ813" s="68">
        <f t="shared" si="448"/>
        <v>-0.63567638864314824</v>
      </c>
      <c r="AR813" s="68">
        <f t="shared" si="448"/>
        <v>-0.63567638864306386</v>
      </c>
      <c r="AS813" s="68">
        <f t="shared" si="448"/>
        <v>-0.6356763884978831</v>
      </c>
      <c r="AT813" s="68">
        <f t="shared" si="448"/>
        <v>-0.63567613892370123</v>
      </c>
      <c r="AU813" s="68">
        <f t="shared" si="437"/>
        <v>-0.63524717416366983</v>
      </c>
      <c r="AV813" s="68"/>
      <c r="AW813" s="68"/>
      <c r="AX813" s="68"/>
      <c r="AY813" s="68"/>
      <c r="AZ813" s="68"/>
      <c r="BA813" s="68"/>
      <c r="BB813" s="68"/>
      <c r="BC813" s="68"/>
      <c r="BD813" s="68"/>
      <c r="BE813" s="68"/>
      <c r="BF813" s="68"/>
      <c r="BG813" s="68"/>
      <c r="BH813" s="68"/>
      <c r="BI813" s="68"/>
      <c r="BJ813" s="68"/>
      <c r="BK813" s="68"/>
      <c r="BL813" s="68"/>
    </row>
    <row r="814" spans="1:64" ht="12.95" customHeight="1">
      <c r="A814" s="45" t="s">
        <v>1968</v>
      </c>
      <c r="B814" s="44"/>
      <c r="C814" s="45">
        <v>46445.57</v>
      </c>
      <c r="D814" s="45"/>
      <c r="E814">
        <f t="shared" si="426"/>
        <v>16553.998886005666</v>
      </c>
      <c r="F814">
        <f t="shared" si="427"/>
        <v>16554</v>
      </c>
      <c r="G814">
        <f t="shared" si="440"/>
        <v>-1.5120000025490299E-3</v>
      </c>
      <c r="I814" s="10">
        <f t="shared" si="441"/>
        <v>-1.5120000025490299E-3</v>
      </c>
      <c r="P814">
        <f t="shared" si="428"/>
        <v>2.8111396188323201E-2</v>
      </c>
      <c r="Q814" s="2">
        <f t="shared" si="439"/>
        <v>31427.07</v>
      </c>
      <c r="S814" s="21">
        <f t="shared" si="442"/>
        <v>0.1</v>
      </c>
      <c r="Z814">
        <f t="shared" si="429"/>
        <v>16554</v>
      </c>
      <c r="AA814" s="68">
        <f t="shared" si="430"/>
        <v>1.2159791912017978E-2</v>
      </c>
      <c r="AB814" s="68">
        <f t="shared" si="444"/>
        <v>1.4439604273756193E-2</v>
      </c>
      <c r="AC814" s="68">
        <f t="shared" si="445"/>
        <v>-1.3671791914567008E-2</v>
      </c>
      <c r="AD814" s="68"/>
      <c r="AE814" s="68">
        <f t="shared" si="446"/>
        <v>1.8691789415521983E-5</v>
      </c>
      <c r="AF814">
        <f t="shared" si="447"/>
        <v>-2.9623396190872231E-2</v>
      </c>
      <c r="AG814" s="92"/>
      <c r="AH814">
        <f t="shared" si="431"/>
        <v>-1.5951604276305223E-2</v>
      </c>
      <c r="AI814">
        <f t="shared" si="432"/>
        <v>1.0005957469191475</v>
      </c>
      <c r="AJ814">
        <f t="shared" si="433"/>
        <v>-0.71567197535865623</v>
      </c>
      <c r="AK814">
        <f t="shared" si="434"/>
        <v>-4.0951366372916779E-4</v>
      </c>
      <c r="AL814">
        <f t="shared" si="435"/>
        <v>-0.60221628256671356</v>
      </c>
      <c r="AM814">
        <f t="shared" si="436"/>
        <v>-0.3105508445764793</v>
      </c>
      <c r="AN814" s="68">
        <f t="shared" si="448"/>
        <v>-0.60180689080215644</v>
      </c>
      <c r="AO814" s="68">
        <f t="shared" si="448"/>
        <v>-0.60180689080215644</v>
      </c>
      <c r="AP814" s="68">
        <f t="shared" si="448"/>
        <v>-0.60180689080215644</v>
      </c>
      <c r="AQ814" s="68">
        <f t="shared" si="448"/>
        <v>-0.60180689080215644</v>
      </c>
      <c r="AR814" s="68">
        <f t="shared" si="448"/>
        <v>-0.60180689080206984</v>
      </c>
      <c r="AS814" s="68">
        <f t="shared" si="448"/>
        <v>-0.6018068906567986</v>
      </c>
      <c r="AT814" s="68">
        <f t="shared" si="448"/>
        <v>-0.60180664687810825</v>
      </c>
      <c r="AU814" s="68">
        <f t="shared" si="437"/>
        <v>-0.60139762106662054</v>
      </c>
      <c r="AV814" s="68"/>
      <c r="AX814" s="68"/>
      <c r="AY814" s="68"/>
      <c r="AZ814" s="68"/>
      <c r="BA814" s="68"/>
      <c r="BB814" s="68"/>
      <c r="BC814" s="68"/>
      <c r="BD814" s="68"/>
      <c r="BE814" s="68"/>
      <c r="BF814" s="68"/>
      <c r="BG814" s="68"/>
      <c r="BH814" s="68"/>
      <c r="BI814" s="68"/>
      <c r="BJ814" s="68"/>
      <c r="BK814" s="68"/>
      <c r="BL814" s="68"/>
    </row>
    <row r="815" spans="1:64" ht="12.95" customHeight="1">
      <c r="A815" s="45" t="s">
        <v>2006</v>
      </c>
      <c r="B815" s="44"/>
      <c r="C815" s="45">
        <v>46452.356</v>
      </c>
      <c r="D815" s="45"/>
      <c r="E815">
        <f t="shared" si="426"/>
        <v>16558.998598665858</v>
      </c>
      <c r="F815">
        <f t="shared" si="427"/>
        <v>16559</v>
      </c>
      <c r="G815">
        <f t="shared" si="440"/>
        <v>-1.9020000036107376E-3</v>
      </c>
      <c r="I815" s="10">
        <f t="shared" si="441"/>
        <v>-1.9020000036107376E-3</v>
      </c>
      <c r="P815">
        <f t="shared" si="428"/>
        <v>2.8181244004937683E-2</v>
      </c>
      <c r="Q815" s="2">
        <f t="shared" si="439"/>
        <v>31433.856</v>
      </c>
      <c r="S815" s="21">
        <f t="shared" si="442"/>
        <v>0.1</v>
      </c>
      <c r="Z815">
        <f t="shared" si="429"/>
        <v>16559</v>
      </c>
      <c r="AA815" s="68">
        <f t="shared" si="430"/>
        <v>1.2180019935934521E-2</v>
      </c>
      <c r="AB815" s="68">
        <f t="shared" si="444"/>
        <v>1.4099224065392425E-2</v>
      </c>
      <c r="AC815" s="68">
        <f t="shared" si="445"/>
        <v>-1.4082019939545259E-2</v>
      </c>
      <c r="AD815" s="68"/>
      <c r="AE815" s="68">
        <f t="shared" si="446"/>
        <v>1.9830328557775027E-5</v>
      </c>
      <c r="AF815">
        <f t="shared" si="447"/>
        <v>-3.0083244008548421E-2</v>
      </c>
      <c r="AG815" s="92"/>
      <c r="AH815">
        <f t="shared" si="431"/>
        <v>-1.6001224069003162E-2</v>
      </c>
      <c r="AI815">
        <f t="shared" si="432"/>
        <v>1.000597053155561</v>
      </c>
      <c r="AJ815">
        <f t="shared" si="433"/>
        <v>-0.71790133193457362</v>
      </c>
      <c r="AK815">
        <f t="shared" si="434"/>
        <v>-4.076068717392727E-4</v>
      </c>
      <c r="AL815">
        <f t="shared" si="435"/>
        <v>-0.59901911582255241</v>
      </c>
      <c r="AM815">
        <f t="shared" si="436"/>
        <v>-0.30879895911947713</v>
      </c>
      <c r="AN815" s="68">
        <f t="shared" si="448"/>
        <v>-0.59861163054839794</v>
      </c>
      <c r="AO815" s="68">
        <f t="shared" si="448"/>
        <v>-0.59861163054839794</v>
      </c>
      <c r="AP815" s="68">
        <f t="shared" si="448"/>
        <v>-0.59861163054839794</v>
      </c>
      <c r="AQ815" s="68">
        <f t="shared" si="448"/>
        <v>-0.59861163054839794</v>
      </c>
      <c r="AR815" s="68">
        <f t="shared" si="448"/>
        <v>-0.59861163054831124</v>
      </c>
      <c r="AS815" s="68">
        <f t="shared" si="448"/>
        <v>-0.59861163040308318</v>
      </c>
      <c r="AT815" s="68">
        <f t="shared" si="448"/>
        <v>-0.59861138722927287</v>
      </c>
      <c r="AU815" s="68">
        <f t="shared" si="437"/>
        <v>-0.59820426700086116</v>
      </c>
    </row>
    <row r="816" spans="1:64" ht="12.95" customHeight="1">
      <c r="A816" s="45" t="s">
        <v>1968</v>
      </c>
      <c r="B816" s="44"/>
      <c r="C816" s="45">
        <v>46472.716999999997</v>
      </c>
      <c r="D816" s="45"/>
      <c r="E816">
        <f t="shared" si="426"/>
        <v>16573.999946952648</v>
      </c>
      <c r="F816">
        <f t="shared" si="427"/>
        <v>16574</v>
      </c>
      <c r="G816">
        <f t="shared" si="440"/>
        <v>-7.200000254670158E-5</v>
      </c>
      <c r="I816" s="10">
        <f t="shared" si="441"/>
        <v>-7.200000254670158E-5</v>
      </c>
      <c r="P816">
        <f t="shared" si="428"/>
        <v>2.8391003437764156E-2</v>
      </c>
      <c r="Q816" s="2">
        <f t="shared" si="439"/>
        <v>31454.216999999997</v>
      </c>
      <c r="S816" s="21">
        <f t="shared" si="442"/>
        <v>0.1</v>
      </c>
      <c r="Z816">
        <f t="shared" si="429"/>
        <v>16574</v>
      </c>
      <c r="AA816" s="68">
        <f t="shared" si="430"/>
        <v>1.2241901830868884E-2</v>
      </c>
      <c r="AB816" s="68">
        <f t="shared" si="444"/>
        <v>1.6077101604348571E-2</v>
      </c>
      <c r="AC816" s="68">
        <f t="shared" si="445"/>
        <v>-1.2313901833415585E-2</v>
      </c>
      <c r="AD816" s="68"/>
      <c r="AE816" s="68">
        <f t="shared" si="446"/>
        <v>1.5163217836299573E-5</v>
      </c>
      <c r="AF816">
        <f t="shared" si="447"/>
        <v>-2.8463003440310858E-2</v>
      </c>
      <c r="AG816" s="92"/>
      <c r="AH816">
        <f t="shared" si="431"/>
        <v>-1.6149101606895273E-2</v>
      </c>
      <c r="AI816">
        <f t="shared" si="432"/>
        <v>1.0006009352137373</v>
      </c>
      <c r="AJ816">
        <f t="shared" si="433"/>
        <v>-0.72454531546741729</v>
      </c>
      <c r="AK816">
        <f t="shared" si="434"/>
        <v>-4.0186154499420064E-4</v>
      </c>
      <c r="AL816">
        <f t="shared" si="435"/>
        <v>-0.58942756577786859</v>
      </c>
      <c r="AM816">
        <f t="shared" si="436"/>
        <v>-0.30355360214587995</v>
      </c>
      <c r="AN816" s="68">
        <f t="shared" si="448"/>
        <v>-0.5890258248959116</v>
      </c>
      <c r="AO816" s="68">
        <f t="shared" si="448"/>
        <v>-0.5890258248959116</v>
      </c>
      <c r="AP816" s="68">
        <f t="shared" si="448"/>
        <v>-0.5890258248959116</v>
      </c>
      <c r="AQ816" s="68">
        <f t="shared" si="448"/>
        <v>-0.58902582489591149</v>
      </c>
      <c r="AR816" s="68">
        <f t="shared" si="448"/>
        <v>-0.58902582489582433</v>
      </c>
      <c r="AS816" s="68">
        <f t="shared" si="448"/>
        <v>-0.58902582475077991</v>
      </c>
      <c r="AT816" s="68">
        <f t="shared" si="448"/>
        <v>-0.58902558345105194</v>
      </c>
      <c r="AU816" s="68">
        <f t="shared" si="437"/>
        <v>-0.58862420480358302</v>
      </c>
    </row>
    <row r="817" spans="1:50" ht="12.95" customHeight="1">
      <c r="A817" s="45" t="s">
        <v>2007</v>
      </c>
      <c r="B817" s="44"/>
      <c r="C817" s="45">
        <v>46612.514000000003</v>
      </c>
      <c r="D817" s="45"/>
      <c r="E817">
        <f t="shared" si="426"/>
        <v>16676.998006303795</v>
      </c>
      <c r="F817">
        <f t="shared" si="427"/>
        <v>16677</v>
      </c>
      <c r="G817">
        <f t="shared" si="440"/>
        <v>-2.705999999307096E-3</v>
      </c>
      <c r="I817" s="10">
        <f t="shared" si="441"/>
        <v>-2.705999999307096E-3</v>
      </c>
      <c r="P817">
        <f t="shared" si="428"/>
        <v>2.9840101733755703E-2</v>
      </c>
      <c r="Q817" s="2">
        <f t="shared" si="439"/>
        <v>31594.014000000003</v>
      </c>
      <c r="S817" s="21">
        <f t="shared" si="442"/>
        <v>0.1</v>
      </c>
      <c r="Z817">
        <f t="shared" si="429"/>
        <v>16677</v>
      </c>
      <c r="AA817" s="68">
        <f t="shared" si="430"/>
        <v>1.2716340406409253E-2</v>
      </c>
      <c r="AB817" s="68">
        <f t="shared" si="444"/>
        <v>1.4417761328039354E-2</v>
      </c>
      <c r="AC817" s="68">
        <f t="shared" si="445"/>
        <v>-1.5422340405716349E-2</v>
      </c>
      <c r="AD817" s="68"/>
      <c r="AE817" s="68">
        <f t="shared" si="446"/>
        <v>2.3784858358979114E-5</v>
      </c>
      <c r="AF817">
        <f t="shared" si="447"/>
        <v>-3.2546101733062799E-2</v>
      </c>
      <c r="AG817" s="92"/>
      <c r="AH817">
        <f t="shared" si="431"/>
        <v>-1.712376132734645E-2</v>
      </c>
      <c r="AI817">
        <f t="shared" si="432"/>
        <v>1.0006260812822994</v>
      </c>
      <c r="AJ817">
        <f t="shared" si="433"/>
        <v>-0.76833671093588773</v>
      </c>
      <c r="AK817">
        <f t="shared" si="434"/>
        <v>-3.6143887506599531E-4</v>
      </c>
      <c r="AL817">
        <f t="shared" si="435"/>
        <v>-0.52356364948977097</v>
      </c>
      <c r="AM817">
        <f t="shared" si="436"/>
        <v>-0.26793036849487972</v>
      </c>
      <c r="AN817" s="68">
        <f t="shared" si="448"/>
        <v>-0.52320232368109143</v>
      </c>
      <c r="AO817" s="68">
        <f t="shared" si="448"/>
        <v>-0.52320232368109143</v>
      </c>
      <c r="AP817" s="68">
        <f t="shared" si="448"/>
        <v>-0.52320232368109143</v>
      </c>
      <c r="AQ817" s="68">
        <f t="shared" si="448"/>
        <v>-0.52320232368109132</v>
      </c>
      <c r="AR817" s="68">
        <f t="shared" si="448"/>
        <v>-0.52320232368100272</v>
      </c>
      <c r="AS817" s="68">
        <f t="shared" si="448"/>
        <v>-0.52320232353943019</v>
      </c>
      <c r="AT817" s="68">
        <f t="shared" si="448"/>
        <v>-0.52320209746190527</v>
      </c>
      <c r="AU817" s="68">
        <f t="shared" si="437"/>
        <v>-0.52284111104894015</v>
      </c>
    </row>
    <row r="818" spans="1:50" ht="12.95" customHeight="1">
      <c r="A818" s="45" t="s">
        <v>2007</v>
      </c>
      <c r="B818" s="44"/>
      <c r="C818" s="45">
        <v>46616.578999999998</v>
      </c>
      <c r="D818" s="45"/>
      <c r="E818">
        <f t="shared" si="426"/>
        <v>16679.992971226231</v>
      </c>
      <c r="F818">
        <f t="shared" si="427"/>
        <v>16680</v>
      </c>
      <c r="G818">
        <f t="shared" si="440"/>
        <v>-9.5399999991059303E-3</v>
      </c>
      <c r="I818" s="10">
        <f t="shared" si="441"/>
        <v>-9.5399999991059303E-3</v>
      </c>
      <c r="P818">
        <f t="shared" si="428"/>
        <v>2.9882537422202843E-2</v>
      </c>
      <c r="Q818" s="2">
        <f t="shared" si="439"/>
        <v>31598.078999999998</v>
      </c>
      <c r="S818" s="21">
        <f t="shared" si="442"/>
        <v>0.1</v>
      </c>
      <c r="Z818">
        <f t="shared" si="429"/>
        <v>16680</v>
      </c>
      <c r="AA818" s="68">
        <f t="shared" si="430"/>
        <v>1.2731479444875692E-2</v>
      </c>
      <c r="AB818" s="68">
        <f t="shared" si="444"/>
        <v>7.6110579782212202E-3</v>
      </c>
      <c r="AC818" s="68">
        <f t="shared" si="445"/>
        <v>-2.2271479443981623E-2</v>
      </c>
      <c r="AD818" s="68"/>
      <c r="AE818" s="68">
        <f t="shared" si="446"/>
        <v>4.9601879662369593E-5</v>
      </c>
      <c r="AF818">
        <f t="shared" si="447"/>
        <v>-3.9422537421308773E-2</v>
      </c>
      <c r="AG818" s="92"/>
      <c r="AH818">
        <f t="shared" si="431"/>
        <v>-1.7151057977327151E-2</v>
      </c>
      <c r="AI818">
        <f t="shared" si="432"/>
        <v>1.0006267735196106</v>
      </c>
      <c r="AJ818">
        <f t="shared" si="433"/>
        <v>-0.76956317001007191</v>
      </c>
      <c r="AK818">
        <f t="shared" si="434"/>
        <v>-3.6023712686143223E-4</v>
      </c>
      <c r="AL818">
        <f t="shared" si="435"/>
        <v>-0.52164523430843779</v>
      </c>
      <c r="AM818">
        <f t="shared" si="436"/>
        <v>-0.26690256640436705</v>
      </c>
      <c r="AN818" s="68">
        <f t="shared" si="448"/>
        <v>-0.52128510999660904</v>
      </c>
      <c r="AO818" s="68">
        <f t="shared" si="448"/>
        <v>-0.52128510999660904</v>
      </c>
      <c r="AP818" s="68">
        <f t="shared" si="448"/>
        <v>-0.52128510999660904</v>
      </c>
      <c r="AQ818" s="68">
        <f t="shared" si="448"/>
        <v>-0.52128510999660904</v>
      </c>
      <c r="AR818" s="68">
        <f t="shared" si="448"/>
        <v>-0.52128510999652033</v>
      </c>
      <c r="AS818" s="68">
        <f t="shared" si="448"/>
        <v>-0.52128510985510723</v>
      </c>
      <c r="AT818" s="68">
        <f t="shared" si="448"/>
        <v>-0.52128488428098985</v>
      </c>
      <c r="AU818" s="68">
        <f t="shared" si="437"/>
        <v>-0.52092509860948466</v>
      </c>
    </row>
    <row r="819" spans="1:50" ht="12.95" customHeight="1">
      <c r="A819" s="45" t="s">
        <v>2008</v>
      </c>
      <c r="B819" s="44"/>
      <c r="C819" s="45">
        <v>46650.521000000001</v>
      </c>
      <c r="D819" s="45"/>
      <c r="E819">
        <f t="shared" si="426"/>
        <v>16705.000375752057</v>
      </c>
      <c r="F819">
        <f t="shared" si="427"/>
        <v>16705</v>
      </c>
      <c r="G819">
        <f t="shared" si="440"/>
        <v>5.1000000530621037E-4</v>
      </c>
      <c r="I819" s="10">
        <f t="shared" si="441"/>
        <v>5.1000000530621037E-4</v>
      </c>
      <c r="P819">
        <f t="shared" si="428"/>
        <v>3.0236672119555885E-2</v>
      </c>
      <c r="Q819" s="2">
        <f t="shared" si="439"/>
        <v>31632.021000000001</v>
      </c>
      <c r="S819" s="21">
        <f t="shared" si="442"/>
        <v>0.1</v>
      </c>
      <c r="Z819">
        <f t="shared" si="429"/>
        <v>16705</v>
      </c>
      <c r="AA819" s="68">
        <f t="shared" si="430"/>
        <v>1.2860602471492264E-2</v>
      </c>
      <c r="AB819" s="68">
        <f t="shared" si="444"/>
        <v>1.7886069653369831E-2</v>
      </c>
      <c r="AC819" s="68">
        <f t="shared" si="445"/>
        <v>-1.2350602466186054E-2</v>
      </c>
      <c r="AD819" s="68"/>
      <c r="AE819" s="68">
        <f t="shared" si="446"/>
        <v>1.5253738127776102E-5</v>
      </c>
      <c r="AF819">
        <f t="shared" si="447"/>
        <v>-2.9726672114249675E-2</v>
      </c>
      <c r="AG819" s="92"/>
      <c r="AH819">
        <f t="shared" si="431"/>
        <v>-1.7376069648063621E-2</v>
      </c>
      <c r="AI819">
        <f t="shared" si="432"/>
        <v>1.0006324522536172</v>
      </c>
      <c r="AJ819">
        <f t="shared" si="433"/>
        <v>-0.77967315728911391</v>
      </c>
      <c r="AK819">
        <f t="shared" si="434"/>
        <v>-3.5017135712259184E-4</v>
      </c>
      <c r="AL819">
        <f t="shared" si="435"/>
        <v>-0.50565833892062428</v>
      </c>
      <c r="AM819">
        <f t="shared" si="436"/>
        <v>-0.25835773779541421</v>
      </c>
      <c r="AN819" s="68">
        <f t="shared" si="448"/>
        <v>-0.50530827821968027</v>
      </c>
      <c r="AO819" s="68">
        <f t="shared" si="448"/>
        <v>-0.50530827821968027</v>
      </c>
      <c r="AP819" s="68">
        <f t="shared" si="448"/>
        <v>-0.50530827821968027</v>
      </c>
      <c r="AQ819" s="68">
        <f t="shared" si="448"/>
        <v>-0.50530827821968016</v>
      </c>
      <c r="AR819" s="68">
        <f t="shared" si="448"/>
        <v>-0.50530827821959168</v>
      </c>
      <c r="AS819" s="68">
        <f t="shared" si="448"/>
        <v>-0.50530827807963385</v>
      </c>
      <c r="AT819" s="68">
        <f t="shared" si="448"/>
        <v>-0.50530805682874513</v>
      </c>
      <c r="AU819" s="68">
        <f t="shared" si="437"/>
        <v>-0.50495832828068776</v>
      </c>
    </row>
    <row r="820" spans="1:50" ht="12.95" customHeight="1">
      <c r="A820" s="45" t="s">
        <v>2008</v>
      </c>
      <c r="B820" s="44"/>
      <c r="C820" s="45">
        <v>46665.457999999999</v>
      </c>
      <c r="D820" s="45"/>
      <c r="E820">
        <f t="shared" si="426"/>
        <v>16716.005490400639</v>
      </c>
      <c r="F820">
        <f t="shared" si="427"/>
        <v>16716</v>
      </c>
      <c r="G820">
        <f t="shared" si="440"/>
        <v>7.4519999980111606E-3</v>
      </c>
      <c r="I820" s="10">
        <f t="shared" si="441"/>
        <v>7.4519999980111606E-3</v>
      </c>
      <c r="P820">
        <f t="shared" si="428"/>
        <v>3.0392776483928741E-2</v>
      </c>
      <c r="Q820" s="2">
        <f t="shared" si="439"/>
        <v>31646.957999999999</v>
      </c>
      <c r="S820" s="21">
        <f t="shared" si="442"/>
        <v>0.1</v>
      </c>
      <c r="Z820">
        <f t="shared" si="429"/>
        <v>16716</v>
      </c>
      <c r="AA820" s="68">
        <f t="shared" si="430"/>
        <v>1.2919103056502994E-2</v>
      </c>
      <c r="AB820" s="68">
        <f t="shared" si="444"/>
        <v>2.4925673425436907E-2</v>
      </c>
      <c r="AC820" s="68">
        <f t="shared" si="445"/>
        <v>-5.4671030584918338E-3</v>
      </c>
      <c r="AD820" s="68"/>
      <c r="AE820" s="68">
        <f t="shared" si="446"/>
        <v>2.9889215852170765E-6</v>
      </c>
      <c r="AF820">
        <f t="shared" si="447"/>
        <v>-2.294077648591758E-2</v>
      </c>
      <c r="AG820" s="92"/>
      <c r="AH820">
        <f t="shared" si="431"/>
        <v>-1.7473673427425746E-2</v>
      </c>
      <c r="AI820">
        <f t="shared" si="432"/>
        <v>1.000634899793311</v>
      </c>
      <c r="AJ820">
        <f t="shared" si="433"/>
        <v>-0.78405861078919636</v>
      </c>
      <c r="AK820">
        <f t="shared" si="434"/>
        <v>-3.4571387722843284E-4</v>
      </c>
      <c r="AL820">
        <f t="shared" si="435"/>
        <v>-0.49862404797548626</v>
      </c>
      <c r="AM820">
        <f t="shared" si="436"/>
        <v>-0.25460921811672432</v>
      </c>
      <c r="AN820" s="68">
        <f t="shared" si="448"/>
        <v>-0.49827844376856401</v>
      </c>
      <c r="AO820" s="68">
        <f t="shared" si="448"/>
        <v>-0.49827844376856401</v>
      </c>
      <c r="AP820" s="68">
        <f t="shared" si="448"/>
        <v>-0.49827844376856401</v>
      </c>
      <c r="AQ820" s="68">
        <f t="shared" si="448"/>
        <v>-0.49827844376856395</v>
      </c>
      <c r="AR820" s="68">
        <f t="shared" si="448"/>
        <v>-0.49827844376847552</v>
      </c>
      <c r="AS820" s="68">
        <f t="shared" si="448"/>
        <v>-0.49827844362923046</v>
      </c>
      <c r="AT820" s="68">
        <f t="shared" si="448"/>
        <v>-0.49827822435233771</v>
      </c>
      <c r="AU820" s="68">
        <f t="shared" si="437"/>
        <v>-0.49793294933601717</v>
      </c>
    </row>
    <row r="821" spans="1:50" ht="12.95" customHeight="1">
      <c r="A821" s="45" t="s">
        <v>2009</v>
      </c>
      <c r="B821" s="44"/>
      <c r="C821" s="45">
        <v>46684.453999999998</v>
      </c>
      <c r="D821" s="45"/>
      <c r="E821">
        <f t="shared" si="426"/>
        <v>16730.001149359232</v>
      </c>
      <c r="F821">
        <f t="shared" si="427"/>
        <v>16730</v>
      </c>
      <c r="G821">
        <f t="shared" si="440"/>
        <v>1.5599999969708733E-3</v>
      </c>
      <c r="I821" s="10">
        <f t="shared" si="441"/>
        <v>1.5599999969708733E-3</v>
      </c>
      <c r="P821">
        <f t="shared" si="428"/>
        <v>3.0591706746004615E-2</v>
      </c>
      <c r="Q821" s="2">
        <f t="shared" si="439"/>
        <v>31665.953999999998</v>
      </c>
      <c r="S821" s="21">
        <f t="shared" si="442"/>
        <v>0.1</v>
      </c>
      <c r="Z821">
        <f t="shared" si="429"/>
        <v>16730</v>
      </c>
      <c r="AA821" s="68">
        <f t="shared" si="430"/>
        <v>1.2995059512177606E-2</v>
      </c>
      <c r="AB821" s="68">
        <f t="shared" si="444"/>
        <v>1.9156647230797883E-2</v>
      </c>
      <c r="AC821" s="68">
        <f t="shared" si="445"/>
        <v>-1.1435059515206732E-2</v>
      </c>
      <c r="AD821" s="68"/>
      <c r="AE821" s="68">
        <f t="shared" si="446"/>
        <v>1.3076058611632003E-5</v>
      </c>
      <c r="AF821">
        <f t="shared" si="447"/>
        <v>-2.9031706749033742E-2</v>
      </c>
      <c r="AG821" s="92"/>
      <c r="AH821">
        <f t="shared" si="431"/>
        <v>-1.759664723382701E-2</v>
      </c>
      <c r="AI821">
        <f t="shared" si="432"/>
        <v>1.00063796940922</v>
      </c>
      <c r="AJ821">
        <f t="shared" si="433"/>
        <v>-0.78958398907204574</v>
      </c>
      <c r="AK821">
        <f t="shared" si="434"/>
        <v>-3.4001597808637208E-4</v>
      </c>
      <c r="AL821">
        <f t="shared" si="435"/>
        <v>-0.48967126465359206</v>
      </c>
      <c r="AM821">
        <f t="shared" si="436"/>
        <v>-0.24984803520780277</v>
      </c>
      <c r="AN821" s="68">
        <f t="shared" ref="AN821:AT830" si="449">$AU821+$AB$7*SIN(AO821)</f>
        <v>-0.4893313570596925</v>
      </c>
      <c r="AO821" s="68">
        <f t="shared" si="449"/>
        <v>-0.4893313570596925</v>
      </c>
      <c r="AP821" s="68">
        <f t="shared" si="449"/>
        <v>-0.4893313570596925</v>
      </c>
      <c r="AQ821" s="68">
        <f t="shared" si="449"/>
        <v>-0.48933135705969244</v>
      </c>
      <c r="AR821" s="68">
        <f t="shared" si="449"/>
        <v>-0.48933135705960423</v>
      </c>
      <c r="AS821" s="68">
        <f t="shared" si="449"/>
        <v>-0.48933135692132995</v>
      </c>
      <c r="AT821" s="68">
        <f t="shared" si="449"/>
        <v>-0.48933114021938401</v>
      </c>
      <c r="AU821" s="68">
        <f t="shared" si="437"/>
        <v>-0.48899155795189109</v>
      </c>
    </row>
    <row r="822" spans="1:50" ht="12.95" customHeight="1">
      <c r="A822" s="45" t="s">
        <v>2010</v>
      </c>
      <c r="B822" s="44"/>
      <c r="C822" s="45">
        <v>46699.383999999998</v>
      </c>
      <c r="D822" s="45"/>
      <c r="E822">
        <f t="shared" si="426"/>
        <v>16741.001106626645</v>
      </c>
      <c r="F822">
        <f t="shared" si="427"/>
        <v>16741</v>
      </c>
      <c r="G822">
        <f t="shared" si="440"/>
        <v>1.5019999991636723E-3</v>
      </c>
      <c r="I822" s="10">
        <f t="shared" si="441"/>
        <v>1.5019999991636723E-3</v>
      </c>
      <c r="P822">
        <f t="shared" si="428"/>
        <v>3.0748207079179551E-2</v>
      </c>
      <c r="Q822" s="2">
        <f t="shared" si="439"/>
        <v>31680.883999999998</v>
      </c>
      <c r="S822" s="21">
        <f t="shared" si="442"/>
        <v>0.1</v>
      </c>
      <c r="Z822">
        <f t="shared" si="429"/>
        <v>16741</v>
      </c>
      <c r="AA822" s="68">
        <f t="shared" si="430"/>
        <v>1.3055925002682347E-2</v>
      </c>
      <c r="AB822" s="68">
        <f t="shared" si="444"/>
        <v>1.9194282075660877E-2</v>
      </c>
      <c r="AC822" s="68">
        <f t="shared" si="445"/>
        <v>-1.1553925003518675E-2</v>
      </c>
      <c r="AD822" s="68"/>
      <c r="AE822" s="68">
        <f t="shared" si="446"/>
        <v>1.3349318298693401E-5</v>
      </c>
      <c r="AF822">
        <f t="shared" si="447"/>
        <v>-2.9246207080015879E-2</v>
      </c>
      <c r="AG822" s="92"/>
      <c r="AH822">
        <f t="shared" si="431"/>
        <v>-1.7692282076497205E-2</v>
      </c>
      <c r="AI822">
        <f t="shared" si="432"/>
        <v>1.0006403454029722</v>
      </c>
      <c r="AJ822">
        <f t="shared" si="433"/>
        <v>-0.79388100553400998</v>
      </c>
      <c r="AK822">
        <f t="shared" si="434"/>
        <v>-3.3551989113446922E-4</v>
      </c>
      <c r="AL822">
        <f t="shared" si="435"/>
        <v>-0.48263689664147852</v>
      </c>
      <c r="AM822">
        <f t="shared" si="436"/>
        <v>-0.2461145598036065</v>
      </c>
      <c r="AN822" s="68">
        <f t="shared" si="449"/>
        <v>-0.48230148409960621</v>
      </c>
      <c r="AO822" s="68">
        <f t="shared" si="449"/>
        <v>-0.48230148409960621</v>
      </c>
      <c r="AP822" s="68">
        <f t="shared" si="449"/>
        <v>-0.48230148409960621</v>
      </c>
      <c r="AQ822" s="68">
        <f t="shared" si="449"/>
        <v>-0.48230148409960616</v>
      </c>
      <c r="AR822" s="68">
        <f t="shared" si="449"/>
        <v>-0.48230148409951812</v>
      </c>
      <c r="AS822" s="68">
        <f t="shared" si="449"/>
        <v>-0.48230148396205658</v>
      </c>
      <c r="AT822" s="68">
        <f t="shared" si="449"/>
        <v>-0.48230126933196432</v>
      </c>
      <c r="AU822" s="68">
        <f t="shared" si="437"/>
        <v>-0.48196617900722027</v>
      </c>
    </row>
    <row r="823" spans="1:50" ht="12.95" customHeight="1">
      <c r="A823" s="45" t="s">
        <v>1968</v>
      </c>
      <c r="B823" s="44"/>
      <c r="C823" s="45">
        <v>46711.599000000002</v>
      </c>
      <c r="D823" s="45"/>
      <c r="E823">
        <f t="shared" si="426"/>
        <v>16750.000736768739</v>
      </c>
      <c r="F823">
        <f t="shared" si="427"/>
        <v>16750</v>
      </c>
      <c r="G823">
        <f t="shared" si="440"/>
        <v>1.0000000038417056E-3</v>
      </c>
      <c r="I823" s="10">
        <f t="shared" si="441"/>
        <v>1.0000000038417056E-3</v>
      </c>
      <c r="P823">
        <f t="shared" si="428"/>
        <v>3.0876382396112484E-2</v>
      </c>
      <c r="Q823" s="2">
        <f t="shared" si="439"/>
        <v>31693.099000000002</v>
      </c>
      <c r="S823" s="21">
        <f t="shared" si="442"/>
        <v>0.1</v>
      </c>
      <c r="Z823">
        <f t="shared" si="429"/>
        <v>16750</v>
      </c>
      <c r="AA823" s="68">
        <f t="shared" si="430"/>
        <v>1.310650358314169E-2</v>
      </c>
      <c r="AB823" s="68">
        <f t="shared" si="444"/>
        <v>1.87698788168125E-2</v>
      </c>
      <c r="AC823" s="68">
        <f t="shared" si="445"/>
        <v>-1.2106503579299984E-2</v>
      </c>
      <c r="AD823" s="68"/>
      <c r="AE823" s="68">
        <f t="shared" si="446"/>
        <v>1.4656742891560332E-5</v>
      </c>
      <c r="AF823">
        <f t="shared" si="447"/>
        <v>-2.9876382392270778E-2</v>
      </c>
      <c r="AG823" s="92"/>
      <c r="AH823">
        <f t="shared" si="431"/>
        <v>-1.7769878812970794E-2</v>
      </c>
      <c r="AI823">
        <f t="shared" si="432"/>
        <v>1.0006422658434655</v>
      </c>
      <c r="AJ823">
        <f t="shared" si="433"/>
        <v>-0.79736755200362941</v>
      </c>
      <c r="AK823">
        <f t="shared" si="434"/>
        <v>-3.3182889984456447E-4</v>
      </c>
      <c r="AL823">
        <f t="shared" si="435"/>
        <v>-0.47688147992962426</v>
      </c>
      <c r="AM823">
        <f t="shared" si="436"/>
        <v>-0.24306469345010703</v>
      </c>
      <c r="AN823" s="68">
        <f t="shared" si="449"/>
        <v>-0.47654975751646939</v>
      </c>
      <c r="AO823" s="68">
        <f t="shared" si="449"/>
        <v>-0.47654975751646939</v>
      </c>
      <c r="AP823" s="68">
        <f t="shared" si="449"/>
        <v>-0.47654975751646939</v>
      </c>
      <c r="AQ823" s="68">
        <f t="shared" si="449"/>
        <v>-0.47654975751646933</v>
      </c>
      <c r="AR823" s="68">
        <f t="shared" si="449"/>
        <v>-0.47654975751638146</v>
      </c>
      <c r="AS823" s="68">
        <f t="shared" si="449"/>
        <v>-0.47654975737961747</v>
      </c>
      <c r="AT823" s="68">
        <f t="shared" si="449"/>
        <v>-0.47654954447622938</v>
      </c>
      <c r="AU823" s="68">
        <f t="shared" si="437"/>
        <v>-0.47621814168885357</v>
      </c>
    </row>
    <row r="824" spans="1:50" ht="12.95" customHeight="1">
      <c r="A824" s="45" t="s">
        <v>2010</v>
      </c>
      <c r="B824" s="44"/>
      <c r="C824" s="45">
        <v>46714.307000000001</v>
      </c>
      <c r="D824" s="45"/>
      <c r="E824">
        <f t="shared" si="426"/>
        <v>16751.99590651289</v>
      </c>
      <c r="F824">
        <f t="shared" si="427"/>
        <v>16752</v>
      </c>
      <c r="G824">
        <f t="shared" si="440"/>
        <v>-5.5560000037075952E-3</v>
      </c>
      <c r="I824" s="10">
        <f t="shared" si="441"/>
        <v>-5.5560000037075952E-3</v>
      </c>
      <c r="P824">
        <f t="shared" si="428"/>
        <v>3.0904881638627452E-2</v>
      </c>
      <c r="Q824" s="2">
        <f t="shared" si="439"/>
        <v>31695.807000000001</v>
      </c>
      <c r="S824" s="21">
        <f t="shared" si="442"/>
        <v>0.1</v>
      </c>
      <c r="Z824">
        <f t="shared" si="429"/>
        <v>16752</v>
      </c>
      <c r="AA824" s="68">
        <f t="shared" si="430"/>
        <v>1.3117838830288379E-2</v>
      </c>
      <c r="AB824" s="68">
        <f t="shared" si="444"/>
        <v>1.2231042804631477E-2</v>
      </c>
      <c r="AC824" s="68">
        <f t="shared" si="445"/>
        <v>-1.8673838833995975E-2</v>
      </c>
      <c r="AD824" s="68"/>
      <c r="AE824" s="68">
        <f t="shared" si="446"/>
        <v>3.4871225679805612E-5</v>
      </c>
      <c r="AF824">
        <f t="shared" si="447"/>
        <v>-3.6460881642335047E-2</v>
      </c>
      <c r="AG824" s="92"/>
      <c r="AH824">
        <f t="shared" si="431"/>
        <v>-1.7787042808339072E-2</v>
      </c>
      <c r="AI824">
        <f t="shared" si="432"/>
        <v>1.0006426897220544</v>
      </c>
      <c r="AJ824">
        <f t="shared" si="433"/>
        <v>-0.79813875906553466</v>
      </c>
      <c r="AK824">
        <f t="shared" si="434"/>
        <v>-3.3100718061731442E-4</v>
      </c>
      <c r="AL824">
        <f t="shared" si="435"/>
        <v>-0.47560249544598043</v>
      </c>
      <c r="AM824">
        <f t="shared" si="436"/>
        <v>-0.24238752488734303</v>
      </c>
      <c r="AN824" s="68">
        <f t="shared" si="449"/>
        <v>-0.47527159455844958</v>
      </c>
      <c r="AO824" s="68">
        <f t="shared" si="449"/>
        <v>-0.47527159455844958</v>
      </c>
      <c r="AP824" s="68">
        <f t="shared" si="449"/>
        <v>-0.47527159455844958</v>
      </c>
      <c r="AQ824" s="68">
        <f t="shared" si="449"/>
        <v>-0.47527159455844953</v>
      </c>
      <c r="AR824" s="68">
        <f t="shared" si="449"/>
        <v>-0.47527159455836171</v>
      </c>
      <c r="AS824" s="68">
        <f t="shared" si="449"/>
        <v>-0.47527159442175665</v>
      </c>
      <c r="AT824" s="68">
        <f t="shared" si="449"/>
        <v>-0.47527138190591173</v>
      </c>
      <c r="AU824" s="68">
        <f t="shared" si="437"/>
        <v>-0.47494080006254968</v>
      </c>
    </row>
    <row r="825" spans="1:50" ht="12.95" customHeight="1">
      <c r="A825" s="45" t="s">
        <v>2009</v>
      </c>
      <c r="B825" s="44"/>
      <c r="C825" s="45">
        <v>46714.315999999999</v>
      </c>
      <c r="D825" s="45"/>
      <c r="E825">
        <f t="shared" si="426"/>
        <v>16752.002537431534</v>
      </c>
      <c r="F825">
        <f t="shared" si="427"/>
        <v>16752</v>
      </c>
      <c r="G825">
        <f t="shared" si="440"/>
        <v>3.4439999944879673E-3</v>
      </c>
      <c r="I825" s="10">
        <f t="shared" si="441"/>
        <v>3.4439999944879673E-3</v>
      </c>
      <c r="P825">
        <f t="shared" si="428"/>
        <v>3.0904881638627452E-2</v>
      </c>
      <c r="Q825" s="2">
        <f t="shared" si="439"/>
        <v>31695.815999999999</v>
      </c>
      <c r="S825" s="21">
        <f t="shared" si="442"/>
        <v>0.1</v>
      </c>
      <c r="Z825">
        <f t="shared" si="429"/>
        <v>16752</v>
      </c>
      <c r="AA825" s="68">
        <f t="shared" si="430"/>
        <v>1.3117838830288379E-2</v>
      </c>
      <c r="AB825" s="68">
        <f t="shared" si="444"/>
        <v>2.123104280282704E-2</v>
      </c>
      <c r="AC825" s="68">
        <f t="shared" si="445"/>
        <v>-9.6738388358004121E-3</v>
      </c>
      <c r="AD825" s="68"/>
      <c r="AE825" s="68">
        <f t="shared" si="446"/>
        <v>9.3583157821040272E-6</v>
      </c>
      <c r="AF825">
        <f t="shared" si="447"/>
        <v>-2.7460881644139484E-2</v>
      </c>
      <c r="AG825" s="92"/>
      <c r="AH825">
        <f t="shared" si="431"/>
        <v>-1.7787042808339072E-2</v>
      </c>
      <c r="AI825">
        <f t="shared" si="432"/>
        <v>1.0006426897220544</v>
      </c>
      <c r="AJ825">
        <f t="shared" si="433"/>
        <v>-0.79813875906553466</v>
      </c>
      <c r="AK825">
        <f t="shared" si="434"/>
        <v>-3.3100718061731442E-4</v>
      </c>
      <c r="AL825">
        <f t="shared" si="435"/>
        <v>-0.47560249544598043</v>
      </c>
      <c r="AM825">
        <f t="shared" si="436"/>
        <v>-0.24238752488734303</v>
      </c>
      <c r="AN825" s="68">
        <f t="shared" si="449"/>
        <v>-0.47527159455844958</v>
      </c>
      <c r="AO825" s="68">
        <f t="shared" si="449"/>
        <v>-0.47527159455844958</v>
      </c>
      <c r="AP825" s="68">
        <f t="shared" si="449"/>
        <v>-0.47527159455844958</v>
      </c>
      <c r="AQ825" s="68">
        <f t="shared" si="449"/>
        <v>-0.47527159455844953</v>
      </c>
      <c r="AR825" s="68">
        <f t="shared" si="449"/>
        <v>-0.47527159455836171</v>
      </c>
      <c r="AS825" s="68">
        <f t="shared" si="449"/>
        <v>-0.47527159442175665</v>
      </c>
      <c r="AT825" s="68">
        <f t="shared" si="449"/>
        <v>-0.47527138190591173</v>
      </c>
      <c r="AU825" s="68">
        <f t="shared" si="437"/>
        <v>-0.47494080006254968</v>
      </c>
      <c r="AV825" s="68"/>
      <c r="AX825" s="68"/>
    </row>
    <row r="826" spans="1:50" ht="12.95" customHeight="1">
      <c r="A826" s="45" t="s">
        <v>2011</v>
      </c>
      <c r="B826" s="44"/>
      <c r="C826" s="45">
        <v>46767.245999999999</v>
      </c>
      <c r="D826" s="45"/>
      <c r="E826">
        <f t="shared" si="426"/>
        <v>16790.999706766041</v>
      </c>
      <c r="F826">
        <f t="shared" si="427"/>
        <v>16791</v>
      </c>
      <c r="G826">
        <f t="shared" si="440"/>
        <v>-3.9800000376999378E-4</v>
      </c>
      <c r="I826" s="10">
        <f t="shared" si="441"/>
        <v>-3.9800000376999378E-4</v>
      </c>
      <c r="P826">
        <f t="shared" si="428"/>
        <v>3.1461768056968292E-2</v>
      </c>
      <c r="Q826" s="2">
        <f t="shared" si="439"/>
        <v>31748.745999999999</v>
      </c>
      <c r="S826" s="21">
        <f t="shared" si="442"/>
        <v>0.1</v>
      </c>
      <c r="Z826">
        <f t="shared" si="429"/>
        <v>16791</v>
      </c>
      <c r="AA826" s="68">
        <f t="shared" si="430"/>
        <v>1.3345868312310577E-2</v>
      </c>
      <c r="AB826" s="68">
        <f t="shared" si="444"/>
        <v>1.7717899740887721E-2</v>
      </c>
      <c r="AC826" s="68">
        <f t="shared" si="445"/>
        <v>-1.3743868316080571E-2</v>
      </c>
      <c r="AD826" s="68"/>
      <c r="AE826" s="68">
        <f t="shared" si="446"/>
        <v>1.8889391628976341E-5</v>
      </c>
      <c r="AF826">
        <f t="shared" si="447"/>
        <v>-3.1859768060738286E-2</v>
      </c>
      <c r="AG826" s="92"/>
      <c r="AH826">
        <f t="shared" si="431"/>
        <v>-1.8115899744657715E-2</v>
      </c>
      <c r="AI826">
        <f t="shared" si="432"/>
        <v>1.000650744447291</v>
      </c>
      <c r="AJ826">
        <f t="shared" si="433"/>
        <v>-0.81291492403154841</v>
      </c>
      <c r="AK826">
        <f t="shared" si="434"/>
        <v>-3.1487695497544693E-4</v>
      </c>
      <c r="AL826">
        <f t="shared" si="435"/>
        <v>-0.4506620850257983</v>
      </c>
      <c r="AM826">
        <f t="shared" si="436"/>
        <v>-0.22922378044105621</v>
      </c>
      <c r="AN826" s="68">
        <f t="shared" si="449"/>
        <v>-0.45034731045119947</v>
      </c>
      <c r="AO826" s="68">
        <f t="shared" si="449"/>
        <v>-0.45034731045119947</v>
      </c>
      <c r="AP826" s="68">
        <f t="shared" si="449"/>
        <v>-0.45034731045119947</v>
      </c>
      <c r="AQ826" s="68">
        <f t="shared" si="449"/>
        <v>-0.45034731045119941</v>
      </c>
      <c r="AR826" s="68">
        <f t="shared" si="449"/>
        <v>-0.4503473104511127</v>
      </c>
      <c r="AS826" s="68">
        <f t="shared" si="449"/>
        <v>-0.4503473103178951</v>
      </c>
      <c r="AT826" s="68">
        <f t="shared" si="449"/>
        <v>-0.4503471056333222</v>
      </c>
      <c r="AU826" s="68">
        <f t="shared" si="437"/>
        <v>-0.4500326383496267</v>
      </c>
    </row>
    <row r="827" spans="1:50" ht="12.95" customHeight="1">
      <c r="A827" s="45" t="s">
        <v>2011</v>
      </c>
      <c r="B827" s="44"/>
      <c r="C827" s="45">
        <v>46767.247000000003</v>
      </c>
      <c r="D827" s="45"/>
      <c r="E827">
        <f t="shared" si="426"/>
        <v>16791.000443534784</v>
      </c>
      <c r="F827">
        <f t="shared" si="427"/>
        <v>16791</v>
      </c>
      <c r="G827">
        <f t="shared" ref="G827:G858" si="450">+C827-(C$7+F827*C$8)</f>
        <v>6.0200000007171184E-4</v>
      </c>
      <c r="I827" s="10">
        <f t="shared" si="441"/>
        <v>6.0200000007171184E-4</v>
      </c>
      <c r="P827">
        <f t="shared" si="428"/>
        <v>3.1461768056968292E-2</v>
      </c>
      <c r="Q827" s="2">
        <f t="shared" si="439"/>
        <v>31748.747000000003</v>
      </c>
      <c r="S827" s="21">
        <f t="shared" ref="S827:S858" si="451">S$15</f>
        <v>0.1</v>
      </c>
      <c r="Z827">
        <f t="shared" si="429"/>
        <v>16791</v>
      </c>
      <c r="AA827" s="68">
        <f t="shared" si="430"/>
        <v>1.3345868312310577E-2</v>
      </c>
      <c r="AB827" s="68">
        <f t="shared" si="444"/>
        <v>1.8717899744729427E-2</v>
      </c>
      <c r="AC827" s="68">
        <f t="shared" si="445"/>
        <v>-1.2743868312238865E-2</v>
      </c>
      <c r="AD827" s="68"/>
      <c r="AE827" s="68">
        <f t="shared" si="446"/>
        <v>1.6240617955968586E-5</v>
      </c>
      <c r="AF827">
        <f t="shared" si="447"/>
        <v>-3.085976805689658E-2</v>
      </c>
      <c r="AG827" s="92"/>
      <c r="AH827">
        <f t="shared" si="431"/>
        <v>-1.8115899744657715E-2</v>
      </c>
      <c r="AI827">
        <f t="shared" si="432"/>
        <v>1.000650744447291</v>
      </c>
      <c r="AJ827">
        <f t="shared" si="433"/>
        <v>-0.81291492403154841</v>
      </c>
      <c r="AK827">
        <f t="shared" si="434"/>
        <v>-3.1487695497544693E-4</v>
      </c>
      <c r="AL827">
        <f t="shared" si="435"/>
        <v>-0.4506620850257983</v>
      </c>
      <c r="AM827">
        <f t="shared" si="436"/>
        <v>-0.22922378044105621</v>
      </c>
      <c r="AN827" s="68">
        <f t="shared" si="449"/>
        <v>-0.45034731045119947</v>
      </c>
      <c r="AO827" s="68">
        <f t="shared" si="449"/>
        <v>-0.45034731045119947</v>
      </c>
      <c r="AP827" s="68">
        <f t="shared" si="449"/>
        <v>-0.45034731045119947</v>
      </c>
      <c r="AQ827" s="68">
        <f t="shared" si="449"/>
        <v>-0.45034731045119941</v>
      </c>
      <c r="AR827" s="68">
        <f t="shared" si="449"/>
        <v>-0.4503473104511127</v>
      </c>
      <c r="AS827" s="68">
        <f t="shared" si="449"/>
        <v>-0.4503473103178951</v>
      </c>
      <c r="AT827" s="68">
        <f t="shared" si="449"/>
        <v>-0.4503471056333222</v>
      </c>
      <c r="AU827" s="68">
        <f t="shared" si="437"/>
        <v>-0.4500326383496267</v>
      </c>
    </row>
    <row r="828" spans="1:50" ht="12.95" customHeight="1">
      <c r="A828" s="45" t="s">
        <v>1968</v>
      </c>
      <c r="B828" s="44"/>
      <c r="C828" s="45">
        <v>46768.603000000003</v>
      </c>
      <c r="D828" s="45"/>
      <c r="E828">
        <f t="shared" si="426"/>
        <v>16791.999501944334</v>
      </c>
      <c r="F828">
        <f t="shared" si="427"/>
        <v>16792</v>
      </c>
      <c r="G828">
        <f t="shared" si="450"/>
        <v>-6.7599999601952732E-4</v>
      </c>
      <c r="I828" s="10">
        <f t="shared" si="441"/>
        <v>-6.7599999601952732E-4</v>
      </c>
      <c r="P828">
        <f t="shared" si="428"/>
        <v>3.147607599363117E-2</v>
      </c>
      <c r="Q828" s="2">
        <f t="shared" si="439"/>
        <v>31750.103000000003</v>
      </c>
      <c r="S828" s="21">
        <f t="shared" si="451"/>
        <v>0.1</v>
      </c>
      <c r="Z828">
        <f t="shared" si="429"/>
        <v>16792</v>
      </c>
      <c r="AA828" s="68">
        <f t="shared" si="430"/>
        <v>1.3351891101916938E-2</v>
      </c>
      <c r="AB828" s="68">
        <f t="shared" si="444"/>
        <v>1.7448184895694704E-2</v>
      </c>
      <c r="AC828" s="68">
        <f t="shared" si="445"/>
        <v>-1.4027891097936465E-2</v>
      </c>
      <c r="AD828" s="68"/>
      <c r="AE828" s="68">
        <f t="shared" si="446"/>
        <v>1.9678172865556515E-5</v>
      </c>
      <c r="AF828">
        <f t="shared" si="447"/>
        <v>-3.2152075989650697E-2</v>
      </c>
      <c r="AG828" s="92"/>
      <c r="AH828">
        <f t="shared" si="431"/>
        <v>-1.8124184891714232E-2</v>
      </c>
      <c r="AI828">
        <f t="shared" si="432"/>
        <v>1.000650945678949</v>
      </c>
      <c r="AJ828">
        <f t="shared" si="433"/>
        <v>-0.8132871930711697</v>
      </c>
      <c r="AK828">
        <f t="shared" si="434"/>
        <v>-3.1446073763216853E-4</v>
      </c>
      <c r="AL828">
        <f t="shared" si="435"/>
        <v>-0.45002258208926471</v>
      </c>
      <c r="AM828">
        <f t="shared" si="436"/>
        <v>-0.22888725275244751</v>
      </c>
      <c r="AN828" s="68">
        <f t="shared" si="449"/>
        <v>-0.44970822362829088</v>
      </c>
      <c r="AO828" s="68">
        <f t="shared" si="449"/>
        <v>-0.44970822362829088</v>
      </c>
      <c r="AP828" s="68">
        <f t="shared" si="449"/>
        <v>-0.44970822362829088</v>
      </c>
      <c r="AQ828" s="68">
        <f t="shared" si="449"/>
        <v>-0.44970822362829083</v>
      </c>
      <c r="AR828" s="68">
        <f t="shared" si="449"/>
        <v>-0.44970822362820417</v>
      </c>
      <c r="AS828" s="68">
        <f t="shared" si="449"/>
        <v>-0.44970822349508055</v>
      </c>
      <c r="AT828" s="68">
        <f t="shared" si="449"/>
        <v>-0.44970801901807655</v>
      </c>
      <c r="AU828" s="68">
        <f t="shared" si="437"/>
        <v>-0.44939396753647487</v>
      </c>
    </row>
    <row r="829" spans="1:50" ht="12.95" customHeight="1">
      <c r="A829" s="45" t="s">
        <v>2010</v>
      </c>
      <c r="B829" s="44"/>
      <c r="C829" s="45">
        <v>46771.313000000002</v>
      </c>
      <c r="D829" s="45"/>
      <c r="E829">
        <f t="shared" si="426"/>
        <v>16793.996145225959</v>
      </c>
      <c r="F829">
        <f t="shared" si="427"/>
        <v>16794</v>
      </c>
      <c r="G829">
        <f t="shared" si="450"/>
        <v>-5.2320000031613745E-3</v>
      </c>
      <c r="I829" s="10">
        <f t="shared" si="441"/>
        <v>-5.2320000031613745E-3</v>
      </c>
      <c r="P829">
        <f t="shared" si="428"/>
        <v>3.1504696186616582E-2</v>
      </c>
      <c r="Q829" s="2">
        <f t="shared" si="439"/>
        <v>31752.813000000002</v>
      </c>
      <c r="S829" s="21">
        <f t="shared" si="451"/>
        <v>0.1</v>
      </c>
      <c r="Z829">
        <f t="shared" si="429"/>
        <v>16794</v>
      </c>
      <c r="AA829" s="68">
        <f t="shared" si="430"/>
        <v>1.336396320667714E-2</v>
      </c>
      <c r="AB829" s="68">
        <f t="shared" si="444"/>
        <v>1.2908732976778067E-2</v>
      </c>
      <c r="AC829" s="68">
        <f t="shared" si="445"/>
        <v>-1.8595963209838515E-2</v>
      </c>
      <c r="AD829" s="68"/>
      <c r="AE829" s="68">
        <f t="shared" si="446"/>
        <v>3.4580984770166756E-5</v>
      </c>
      <c r="AF829">
        <f t="shared" si="447"/>
        <v>-3.6736696189777956E-2</v>
      </c>
      <c r="AG829" s="92"/>
      <c r="AH829">
        <f t="shared" si="431"/>
        <v>-1.8140732979939442E-2</v>
      </c>
      <c r="AI829">
        <f t="shared" si="432"/>
        <v>1.0006513473437848</v>
      </c>
      <c r="AJ829">
        <f t="shared" si="433"/>
        <v>-0.81403073363045675</v>
      </c>
      <c r="AK829">
        <f t="shared" si="434"/>
        <v>-3.1362791680448305E-4</v>
      </c>
      <c r="AL829">
        <f t="shared" si="435"/>
        <v>-0.44874357544542082</v>
      </c>
      <c r="AM829">
        <f t="shared" si="436"/>
        <v>-0.2282143446561414</v>
      </c>
      <c r="AN829" s="68">
        <f t="shared" si="449"/>
        <v>-0.44843004959733612</v>
      </c>
      <c r="AO829" s="68">
        <f t="shared" si="449"/>
        <v>-0.44843004959733612</v>
      </c>
      <c r="AP829" s="68">
        <f t="shared" si="449"/>
        <v>-0.44843004959733612</v>
      </c>
      <c r="AQ829" s="68">
        <f t="shared" si="449"/>
        <v>-0.44843004959733607</v>
      </c>
      <c r="AR829" s="68">
        <f t="shared" si="449"/>
        <v>-0.44843004959724947</v>
      </c>
      <c r="AS829" s="68">
        <f t="shared" si="449"/>
        <v>-0.44843004946431486</v>
      </c>
      <c r="AT829" s="68">
        <f t="shared" si="449"/>
        <v>-0.44842984540344977</v>
      </c>
      <c r="AU829" s="68">
        <f t="shared" si="437"/>
        <v>-0.44811662591017121</v>
      </c>
    </row>
    <row r="830" spans="1:50" ht="12.95" customHeight="1">
      <c r="A830" s="45" t="s">
        <v>1968</v>
      </c>
      <c r="B830" s="44"/>
      <c r="C830" s="45">
        <v>46795.748</v>
      </c>
      <c r="D830" s="45"/>
      <c r="E830">
        <f t="shared" si="426"/>
        <v>16811.999089353838</v>
      </c>
      <c r="F830">
        <f t="shared" si="427"/>
        <v>16812</v>
      </c>
      <c r="G830">
        <f t="shared" si="450"/>
        <v>-1.2360000037006103E-3</v>
      </c>
      <c r="I830" s="10">
        <f t="shared" si="441"/>
        <v>-1.2360000037006103E-3</v>
      </c>
      <c r="P830">
        <f t="shared" si="428"/>
        <v>3.1762537103064925E-2</v>
      </c>
      <c r="Q830" s="2">
        <f t="shared" si="439"/>
        <v>31777.248</v>
      </c>
      <c r="S830" s="21">
        <f t="shared" si="451"/>
        <v>0.1</v>
      </c>
      <c r="Z830">
        <f t="shared" si="429"/>
        <v>16812</v>
      </c>
      <c r="AA830" s="68">
        <f t="shared" si="430"/>
        <v>1.3474207932543565E-2</v>
      </c>
      <c r="AB830" s="68">
        <f t="shared" si="444"/>
        <v>1.705232916682075E-2</v>
      </c>
      <c r="AC830" s="68">
        <f t="shared" si="445"/>
        <v>-1.4710207936244175E-2</v>
      </c>
      <c r="AD830" s="68"/>
      <c r="AE830" s="68">
        <f t="shared" si="446"/>
        <v>2.1639021752754113E-5</v>
      </c>
      <c r="AF830">
        <f t="shared" si="447"/>
        <v>-3.2998537106765535E-2</v>
      </c>
      <c r="AG830" s="92"/>
      <c r="AH830">
        <f t="shared" si="431"/>
        <v>-1.828832917052136E-2</v>
      </c>
      <c r="AI830">
        <f t="shared" si="432"/>
        <v>1.0006549143150365</v>
      </c>
      <c r="AJ830">
        <f t="shared" si="433"/>
        <v>-0.82066255587267745</v>
      </c>
      <c r="AK830">
        <f t="shared" si="434"/>
        <v>-3.0610957583002466E-4</v>
      </c>
      <c r="AL830">
        <f t="shared" si="435"/>
        <v>-0.43723246983344766</v>
      </c>
      <c r="AM830">
        <f t="shared" si="436"/>
        <v>-0.22216690890263499</v>
      </c>
      <c r="AN830" s="68">
        <f t="shared" si="449"/>
        <v>-0.43692646042499605</v>
      </c>
      <c r="AO830" s="68">
        <f t="shared" si="449"/>
        <v>-0.43692646042499605</v>
      </c>
      <c r="AP830" s="68">
        <f t="shared" si="449"/>
        <v>-0.43692646042499605</v>
      </c>
      <c r="AQ830" s="68">
        <f t="shared" si="449"/>
        <v>-0.436926460424996</v>
      </c>
      <c r="AR830" s="68">
        <f t="shared" si="449"/>
        <v>-0.43692646042491007</v>
      </c>
      <c r="AS830" s="68">
        <f t="shared" si="449"/>
        <v>-0.43692646029374083</v>
      </c>
      <c r="AT830" s="68">
        <f t="shared" si="449"/>
        <v>-0.43692626003775731</v>
      </c>
      <c r="AU830" s="68">
        <f t="shared" si="437"/>
        <v>-0.43662055127343735</v>
      </c>
    </row>
    <row r="831" spans="1:50" ht="12.95" customHeight="1">
      <c r="A831" s="45" t="s">
        <v>2011</v>
      </c>
      <c r="B831" s="44"/>
      <c r="C831" s="45">
        <v>46798.466999999997</v>
      </c>
      <c r="D831" s="45"/>
      <c r="E831">
        <f t="shared" si="426"/>
        <v>16814.002363554111</v>
      </c>
      <c r="F831">
        <f t="shared" si="427"/>
        <v>16814</v>
      </c>
      <c r="G831">
        <f t="shared" si="450"/>
        <v>3.2079999946290627E-3</v>
      </c>
      <c r="I831" s="10">
        <f t="shared" si="441"/>
        <v>3.2079999946290627E-3</v>
      </c>
      <c r="P831">
        <f t="shared" si="428"/>
        <v>3.1791214891512432E-2</v>
      </c>
      <c r="Q831" s="2">
        <f t="shared" si="439"/>
        <v>31779.966999999997</v>
      </c>
      <c r="S831" s="21">
        <f t="shared" si="451"/>
        <v>0.1</v>
      </c>
      <c r="Z831">
        <f t="shared" si="429"/>
        <v>16814</v>
      </c>
      <c r="AA831" s="68">
        <f t="shared" si="430"/>
        <v>1.3486635147920579E-2</v>
      </c>
      <c r="AB831" s="68">
        <f t="shared" si="444"/>
        <v>2.1512579738220915E-2</v>
      </c>
      <c r="AC831" s="68">
        <f t="shared" si="445"/>
        <v>-1.0278635153291516E-2</v>
      </c>
      <c r="AD831" s="68"/>
      <c r="AE831" s="68">
        <f t="shared" si="446"/>
        <v>1.0565034061448011E-5</v>
      </c>
      <c r="AF831">
        <f t="shared" si="447"/>
        <v>-2.8583214896883369E-2</v>
      </c>
      <c r="AG831" s="92"/>
      <c r="AH831">
        <f t="shared" si="431"/>
        <v>-1.8304579743591853E-2</v>
      </c>
      <c r="AI831">
        <f t="shared" si="432"/>
        <v>1.0006553052985305</v>
      </c>
      <c r="AJ831">
        <f t="shared" si="433"/>
        <v>-0.82139273140289959</v>
      </c>
      <c r="AK831">
        <f t="shared" si="434"/>
        <v>-3.0527167928317422E-4</v>
      </c>
      <c r="AL831">
        <f t="shared" si="435"/>
        <v>-0.43595345305801697</v>
      </c>
      <c r="AM831">
        <f t="shared" si="436"/>
        <v>-0.22149593081280972</v>
      </c>
      <c r="AN831" s="68">
        <f t="shared" ref="AN831:AT840" si="452">$AU831+$AB$7*SIN(AO831)</f>
        <v>-0.4356482813315557</v>
      </c>
      <c r="AO831" s="68">
        <f t="shared" si="452"/>
        <v>-0.4356482813315557</v>
      </c>
      <c r="AP831" s="68">
        <f t="shared" si="452"/>
        <v>-0.4356482813315557</v>
      </c>
      <c r="AQ831" s="68">
        <f t="shared" si="452"/>
        <v>-0.43564828133155564</v>
      </c>
      <c r="AR831" s="68">
        <f t="shared" si="452"/>
        <v>-0.43564828133146982</v>
      </c>
      <c r="AS831" s="68">
        <f t="shared" si="452"/>
        <v>-0.43564828120050375</v>
      </c>
      <c r="AT831" s="68">
        <f t="shared" si="452"/>
        <v>-0.43564808137386002</v>
      </c>
      <c r="AU831" s="68">
        <f t="shared" si="437"/>
        <v>-0.43534320964713369</v>
      </c>
    </row>
    <row r="832" spans="1:50" ht="12.95" customHeight="1">
      <c r="A832" s="45" t="s">
        <v>2011</v>
      </c>
      <c r="B832" s="44"/>
      <c r="C832" s="45">
        <v>46809.322999999997</v>
      </c>
      <c r="D832" s="45"/>
      <c r="E832">
        <f t="shared" si="426"/>
        <v>16822.000724980437</v>
      </c>
      <c r="F832">
        <f t="shared" si="427"/>
        <v>16822</v>
      </c>
      <c r="G832">
        <f t="shared" si="450"/>
        <v>9.8399999114917591E-4</v>
      </c>
      <c r="I832" s="10">
        <f t="shared" si="441"/>
        <v>9.8399999114917591E-4</v>
      </c>
      <c r="P832">
        <f t="shared" si="428"/>
        <v>3.1905983640764746E-2</v>
      </c>
      <c r="Q832" s="2">
        <f t="shared" si="439"/>
        <v>31790.822999999997</v>
      </c>
      <c r="S832" s="21">
        <f t="shared" si="451"/>
        <v>0.1</v>
      </c>
      <c r="Z832">
        <f t="shared" si="429"/>
        <v>16822</v>
      </c>
      <c r="AA832" s="68">
        <f t="shared" si="430"/>
        <v>1.3536700856469269E-2</v>
      </c>
      <c r="AB832" s="68">
        <f t="shared" si="444"/>
        <v>1.9353282775444652E-2</v>
      </c>
      <c r="AC832" s="68">
        <f t="shared" si="445"/>
        <v>-1.2552700865320093E-2</v>
      </c>
      <c r="AD832" s="68"/>
      <c r="AE832" s="68">
        <f t="shared" si="446"/>
        <v>1.5757029901420781E-5</v>
      </c>
      <c r="AF832">
        <f t="shared" si="447"/>
        <v>-3.092198364961557E-2</v>
      </c>
      <c r="AG832" s="92"/>
      <c r="AH832">
        <f t="shared" si="431"/>
        <v>-1.8369282784295476E-2</v>
      </c>
      <c r="AI832">
        <f t="shared" si="432"/>
        <v>1.0006568585091098</v>
      </c>
      <c r="AJ832">
        <f t="shared" si="433"/>
        <v>-0.82429999021763323</v>
      </c>
      <c r="AK832">
        <f t="shared" si="434"/>
        <v>-3.0191510638715547E-4</v>
      </c>
      <c r="AL832">
        <f t="shared" si="435"/>
        <v>-0.43083737600245686</v>
      </c>
      <c r="AM832">
        <f t="shared" si="436"/>
        <v>-0.21881390754178862</v>
      </c>
      <c r="AN832" s="68">
        <f t="shared" si="452"/>
        <v>-0.43053555998413801</v>
      </c>
      <c r="AO832" s="68">
        <f t="shared" si="452"/>
        <v>-0.43053555998413801</v>
      </c>
      <c r="AP832" s="68">
        <f t="shared" si="452"/>
        <v>-0.43053555998413801</v>
      </c>
      <c r="AQ832" s="68">
        <f t="shared" si="452"/>
        <v>-0.43053555998413795</v>
      </c>
      <c r="AR832" s="68">
        <f t="shared" si="452"/>
        <v>-0.43053555998405246</v>
      </c>
      <c r="AS832" s="68">
        <f t="shared" si="452"/>
        <v>-0.43053555985391317</v>
      </c>
      <c r="AT832" s="68">
        <f t="shared" si="452"/>
        <v>-0.4305353617576485</v>
      </c>
      <c r="AU832" s="68">
        <f t="shared" si="437"/>
        <v>-0.43023384314191881</v>
      </c>
    </row>
    <row r="833" spans="1:47" ht="12.95" customHeight="1">
      <c r="A833" s="45" t="s">
        <v>2012</v>
      </c>
      <c r="B833" s="44"/>
      <c r="C833" s="45">
        <v>46824.254000000001</v>
      </c>
      <c r="D833" s="45"/>
      <c r="E833">
        <f t="shared" si="426"/>
        <v>16833.001419016589</v>
      </c>
      <c r="F833">
        <f t="shared" si="427"/>
        <v>16833</v>
      </c>
      <c r="G833">
        <f t="shared" si="450"/>
        <v>1.9259999971836805E-3</v>
      </c>
      <c r="I833" s="10">
        <f t="shared" si="441"/>
        <v>1.9259999971836805E-3</v>
      </c>
      <c r="P833">
        <f t="shared" si="428"/>
        <v>3.2063941139131413E-2</v>
      </c>
      <c r="Q833" s="2">
        <f t="shared" si="439"/>
        <v>31805.754000000001</v>
      </c>
      <c r="S833" s="21">
        <f t="shared" si="451"/>
        <v>0.1</v>
      </c>
      <c r="Z833">
        <f t="shared" si="429"/>
        <v>16833</v>
      </c>
      <c r="AA833" s="68">
        <f t="shared" si="430"/>
        <v>1.3606475884769483E-2</v>
      </c>
      <c r="AB833" s="68">
        <f t="shared" si="444"/>
        <v>2.0383465251545611E-2</v>
      </c>
      <c r="AC833" s="68">
        <f t="shared" si="445"/>
        <v>-1.1680475887585803E-2</v>
      </c>
      <c r="AD833" s="68"/>
      <c r="AE833" s="68">
        <f t="shared" si="446"/>
        <v>1.3643351696047337E-5</v>
      </c>
      <c r="AF833">
        <f t="shared" si="447"/>
        <v>-3.0137941141947733E-2</v>
      </c>
      <c r="AG833" s="92"/>
      <c r="AH833">
        <f t="shared" si="431"/>
        <v>-1.845746525436193E-2</v>
      </c>
      <c r="AI833">
        <f t="shared" si="432"/>
        <v>1.0006589661005751</v>
      </c>
      <c r="AJ833">
        <f t="shared" si="433"/>
        <v>-0.82826224153064187</v>
      </c>
      <c r="AK833">
        <f t="shared" si="434"/>
        <v>-2.9728691654257953E-4</v>
      </c>
      <c r="AL833">
        <f t="shared" si="435"/>
        <v>-0.42380274429759984</v>
      </c>
      <c r="AM833">
        <f t="shared" si="436"/>
        <v>-0.21513100358683104</v>
      </c>
      <c r="AN833" s="68">
        <f t="shared" si="452"/>
        <v>-0.42350555526316591</v>
      </c>
      <c r="AO833" s="68">
        <f t="shared" si="452"/>
        <v>-0.42350555526316591</v>
      </c>
      <c r="AP833" s="68">
        <f t="shared" si="452"/>
        <v>-0.42350555526316591</v>
      </c>
      <c r="AQ833" s="68">
        <f t="shared" si="452"/>
        <v>-0.42350555526316586</v>
      </c>
      <c r="AR833" s="68">
        <f t="shared" si="452"/>
        <v>-0.42350555526308087</v>
      </c>
      <c r="AS833" s="68">
        <f t="shared" si="452"/>
        <v>-0.42350555513411497</v>
      </c>
      <c r="AT833" s="68">
        <f t="shared" si="452"/>
        <v>-0.42350535945087703</v>
      </c>
      <c r="AU833" s="68">
        <f t="shared" si="437"/>
        <v>-0.423208464197248</v>
      </c>
    </row>
    <row r="834" spans="1:47" ht="12.95" customHeight="1">
      <c r="A834" s="45" t="s">
        <v>2012</v>
      </c>
      <c r="B834" s="44"/>
      <c r="C834" s="45">
        <v>46866.317999999999</v>
      </c>
      <c r="D834" s="45"/>
      <c r="E834">
        <f t="shared" si="426"/>
        <v>16863.992859237384</v>
      </c>
      <c r="F834">
        <f t="shared" si="427"/>
        <v>16864</v>
      </c>
      <c r="G834">
        <f t="shared" si="450"/>
        <v>-9.6919999996316619E-3</v>
      </c>
      <c r="I834" s="10">
        <f t="shared" si="441"/>
        <v>-9.6919999996316619E-3</v>
      </c>
      <c r="P834">
        <f t="shared" si="428"/>
        <v>3.2510031455219995E-2</v>
      </c>
      <c r="Q834" s="2">
        <f t="shared" si="439"/>
        <v>31847.817999999999</v>
      </c>
      <c r="S834" s="21">
        <f t="shared" si="451"/>
        <v>0.1</v>
      </c>
      <c r="Z834">
        <f t="shared" si="429"/>
        <v>16864</v>
      </c>
      <c r="AA834" s="68">
        <f t="shared" si="430"/>
        <v>1.3808972741889247E-2</v>
      </c>
      <c r="AB834" s="68">
        <f t="shared" si="444"/>
        <v>9.0090587136990863E-3</v>
      </c>
      <c r="AC834" s="68">
        <f t="shared" si="445"/>
        <v>-2.3500972741520909E-2</v>
      </c>
      <c r="AD834" s="68"/>
      <c r="AE834" s="68">
        <f t="shared" si="446"/>
        <v>5.5229571979770882E-5</v>
      </c>
      <c r="AF834">
        <f t="shared" si="447"/>
        <v>-4.2202031454851657E-2</v>
      </c>
      <c r="AG834" s="92"/>
      <c r="AH834">
        <f t="shared" si="431"/>
        <v>-1.8701058713330748E-2</v>
      </c>
      <c r="AI834">
        <f t="shared" si="432"/>
        <v>1.0006647299428659</v>
      </c>
      <c r="AJ834">
        <f t="shared" si="433"/>
        <v>-0.83920752179256497</v>
      </c>
      <c r="AK834">
        <f t="shared" si="434"/>
        <v>-2.8416533129854406E-4</v>
      </c>
      <c r="AL834">
        <f t="shared" si="435"/>
        <v>-0.40397771643017749</v>
      </c>
      <c r="AM834">
        <f t="shared" si="436"/>
        <v>-0.20478145645810089</v>
      </c>
      <c r="AN834" s="68">
        <f t="shared" si="452"/>
        <v>-0.40369364547890846</v>
      </c>
      <c r="AO834" s="68">
        <f t="shared" si="452"/>
        <v>-0.40369364547890846</v>
      </c>
      <c r="AP834" s="68">
        <f t="shared" si="452"/>
        <v>-0.40369364547890846</v>
      </c>
      <c r="AQ834" s="68">
        <f t="shared" si="452"/>
        <v>-0.4036936454789084</v>
      </c>
      <c r="AR834" s="68">
        <f t="shared" si="452"/>
        <v>-0.40369364547882503</v>
      </c>
      <c r="AS834" s="68">
        <f t="shared" si="452"/>
        <v>-0.40369364535339086</v>
      </c>
      <c r="AT834" s="68">
        <f t="shared" si="452"/>
        <v>-0.40369345667686929</v>
      </c>
      <c r="AU834" s="68">
        <f t="shared" si="437"/>
        <v>-0.40340966898954012</v>
      </c>
    </row>
    <row r="835" spans="1:47" ht="12.95" customHeight="1">
      <c r="A835" s="45" t="s">
        <v>2013</v>
      </c>
      <c r="B835" s="44"/>
      <c r="C835" s="45">
        <v>47007.472000000002</v>
      </c>
      <c r="D835" s="45"/>
      <c r="E835">
        <f t="shared" si="426"/>
        <v>16967.99071376682</v>
      </c>
      <c r="F835">
        <f t="shared" si="427"/>
        <v>16968</v>
      </c>
      <c r="G835">
        <f t="shared" si="450"/>
        <v>-1.2603999995917547E-2</v>
      </c>
      <c r="I835" s="10">
        <f t="shared" si="441"/>
        <v>-1.2603999995917547E-2</v>
      </c>
      <c r="P835">
        <f t="shared" si="428"/>
        <v>3.401670051924896E-2</v>
      </c>
      <c r="Q835" s="2">
        <f t="shared" si="439"/>
        <v>31988.972000000002</v>
      </c>
      <c r="S835" s="21">
        <f t="shared" si="451"/>
        <v>0.1</v>
      </c>
      <c r="Z835">
        <f t="shared" si="429"/>
        <v>16968</v>
      </c>
      <c r="AA835" s="68">
        <f t="shared" si="430"/>
        <v>1.4552561524954984E-2</v>
      </c>
      <c r="AB835" s="68">
        <f t="shared" si="444"/>
        <v>6.8601389983764284E-3</v>
      </c>
      <c r="AC835" s="68">
        <f t="shared" si="445"/>
        <v>-2.7156561520872532E-2</v>
      </c>
      <c r="AD835" s="68"/>
      <c r="AE835" s="68">
        <f t="shared" si="446"/>
        <v>7.374788336369347E-5</v>
      </c>
      <c r="AF835">
        <f t="shared" si="447"/>
        <v>-4.6620700515166508E-2</v>
      </c>
      <c r="AG835" s="92"/>
      <c r="AH835">
        <f t="shared" si="431"/>
        <v>-1.9464138994293976E-2</v>
      </c>
      <c r="AI835">
        <f t="shared" si="432"/>
        <v>1.0006821464679592</v>
      </c>
      <c r="AJ835">
        <f t="shared" si="433"/>
        <v>-0.87349493808178558</v>
      </c>
      <c r="AK835">
        <f t="shared" si="434"/>
        <v>-2.3935753321232121E-4</v>
      </c>
      <c r="AL835">
        <f t="shared" si="435"/>
        <v>-0.33746637467957108</v>
      </c>
      <c r="AM835">
        <f t="shared" si="436"/>
        <v>-0.17035296436181982</v>
      </c>
      <c r="AN835" s="68">
        <f t="shared" si="452"/>
        <v>-0.33722709872686135</v>
      </c>
      <c r="AO835" s="68">
        <f t="shared" si="452"/>
        <v>-0.33722709872686135</v>
      </c>
      <c r="AP835" s="68">
        <f t="shared" si="452"/>
        <v>-0.33722709872686135</v>
      </c>
      <c r="AQ835" s="68">
        <f t="shared" si="452"/>
        <v>-0.3372270987268613</v>
      </c>
      <c r="AR835" s="68">
        <f t="shared" si="452"/>
        <v>-0.33722709872678536</v>
      </c>
      <c r="AS835" s="68">
        <f t="shared" si="452"/>
        <v>-0.33722709861553518</v>
      </c>
      <c r="AT835" s="68">
        <f t="shared" si="452"/>
        <v>-0.33722693554077526</v>
      </c>
      <c r="AU835" s="68">
        <f t="shared" si="437"/>
        <v>-0.33698790442174542</v>
      </c>
    </row>
    <row r="836" spans="1:47" ht="12.95" customHeight="1">
      <c r="A836" s="45" t="s">
        <v>2014</v>
      </c>
      <c r="B836" s="44"/>
      <c r="C836" s="45">
        <v>47056.347000000002</v>
      </c>
      <c r="D836" s="45"/>
      <c r="E836">
        <f t="shared" si="426"/>
        <v>17004.00028586627</v>
      </c>
      <c r="F836">
        <f t="shared" si="427"/>
        <v>17004</v>
      </c>
      <c r="G836">
        <f t="shared" si="450"/>
        <v>3.8800000038463622E-4</v>
      </c>
      <c r="I836" s="10">
        <f t="shared" si="441"/>
        <v>3.8800000038463622E-4</v>
      </c>
      <c r="P836">
        <f t="shared" si="428"/>
        <v>3.4541868324757419E-2</v>
      </c>
      <c r="Q836" s="2">
        <f t="shared" si="439"/>
        <v>32037.847000000002</v>
      </c>
      <c r="S836" s="21">
        <f t="shared" si="451"/>
        <v>0.1</v>
      </c>
      <c r="Z836">
        <f t="shared" si="429"/>
        <v>17004</v>
      </c>
      <c r="AA836" s="68">
        <f t="shared" si="430"/>
        <v>1.4833450515141736E-2</v>
      </c>
      <c r="AB836" s="68">
        <f t="shared" si="444"/>
        <v>2.0096417810000319E-2</v>
      </c>
      <c r="AC836" s="68">
        <f t="shared" si="445"/>
        <v>-1.44454505147571E-2</v>
      </c>
      <c r="AD836" s="68"/>
      <c r="AE836" s="68">
        <f t="shared" si="446"/>
        <v>2.0867104057429616E-5</v>
      </c>
      <c r="AF836">
        <f t="shared" si="447"/>
        <v>-3.4153868324372783E-2</v>
      </c>
      <c r="AG836" s="92"/>
      <c r="AH836">
        <f t="shared" si="431"/>
        <v>-1.9708417809615682E-2</v>
      </c>
      <c r="AI836">
        <f t="shared" si="432"/>
        <v>1.0006874760786528</v>
      </c>
      <c r="AJ836">
        <f t="shared" si="433"/>
        <v>-0.88447113051753079</v>
      </c>
      <c r="AK836">
        <f t="shared" si="434"/>
        <v>-2.2358996787604724E-4</v>
      </c>
      <c r="AL836">
        <f t="shared" si="435"/>
        <v>-0.31444270461678575</v>
      </c>
      <c r="AM836">
        <f t="shared" si="436"/>
        <v>-0.15852971834165641</v>
      </c>
      <c r="AN836" s="68">
        <f t="shared" si="452"/>
        <v>-0.31421919145061517</v>
      </c>
      <c r="AO836" s="68">
        <f t="shared" si="452"/>
        <v>-0.31421919145061517</v>
      </c>
      <c r="AP836" s="68">
        <f t="shared" si="452"/>
        <v>-0.31421919145061517</v>
      </c>
      <c r="AQ836" s="68">
        <f t="shared" si="452"/>
        <v>-0.31421919145061511</v>
      </c>
      <c r="AR836" s="68">
        <f t="shared" si="452"/>
        <v>-0.31421919145054256</v>
      </c>
      <c r="AS836" s="68">
        <f t="shared" si="452"/>
        <v>-0.31421919134499476</v>
      </c>
      <c r="AT836" s="68">
        <f t="shared" si="452"/>
        <v>-0.31421903782676364</v>
      </c>
      <c r="AU836" s="68">
        <f t="shared" si="437"/>
        <v>-0.31399575514827793</v>
      </c>
    </row>
    <row r="837" spans="1:47" ht="12.95" customHeight="1">
      <c r="A837" s="95" t="s">
        <v>570</v>
      </c>
      <c r="B837" s="29" t="s">
        <v>2053</v>
      </c>
      <c r="C837" s="95">
        <v>47059.06</v>
      </c>
      <c r="D837" s="95" t="s">
        <v>2084</v>
      </c>
      <c r="E837" s="12">
        <f t="shared" si="426"/>
        <v>17005.99913945411</v>
      </c>
      <c r="F837">
        <f t="shared" si="427"/>
        <v>17006</v>
      </c>
      <c r="G837">
        <f t="shared" si="450"/>
        <v>-1.1680000025080517E-3</v>
      </c>
      <c r="I837" s="10">
        <f>G837</f>
        <v>-1.1680000025080517E-3</v>
      </c>
      <c r="O837">
        <f ca="1">+C$11+C$12*F837</f>
        <v>1.2697100205027539E-2</v>
      </c>
      <c r="P837">
        <f t="shared" si="428"/>
        <v>3.4571099029641367E-2</v>
      </c>
      <c r="Q837" s="2">
        <f t="shared" si="439"/>
        <v>32040.559999999998</v>
      </c>
      <c r="S837" s="21">
        <f t="shared" si="451"/>
        <v>0.1</v>
      </c>
      <c r="Z837">
        <f t="shared" si="429"/>
        <v>17006</v>
      </c>
      <c r="AA837" s="68">
        <f t="shared" si="430"/>
        <v>1.4849414860546771E-2</v>
      </c>
      <c r="AB837" s="68">
        <f t="shared" si="444"/>
        <v>1.8553684166586544E-2</v>
      </c>
      <c r="AC837" s="68">
        <f t="shared" si="445"/>
        <v>-1.6017414863054823E-2</v>
      </c>
      <c r="AD837" s="68"/>
      <c r="AE837" s="68">
        <f t="shared" si="446"/>
        <v>2.5655757889520955E-5</v>
      </c>
      <c r="AF837">
        <f t="shared" si="447"/>
        <v>-3.5739099032149418E-2</v>
      </c>
      <c r="AG837" s="92"/>
      <c r="AH837">
        <f t="shared" si="431"/>
        <v>-1.9721684169094596E-2</v>
      </c>
      <c r="AI837">
        <f t="shared" si="432"/>
        <v>1.0006877615100875</v>
      </c>
      <c r="AJ837">
        <f t="shared" si="433"/>
        <v>-0.88506722832154927</v>
      </c>
      <c r="AK837">
        <f t="shared" si="434"/>
        <v>-2.2271043463778238E-4</v>
      </c>
      <c r="AL837">
        <f t="shared" si="435"/>
        <v>-0.31316360473535554</v>
      </c>
      <c r="AM837">
        <f t="shared" si="436"/>
        <v>-0.15787416181783137</v>
      </c>
      <c r="AN837" s="68">
        <f t="shared" si="452"/>
        <v>-0.3129409708320644</v>
      </c>
      <c r="AO837" s="68">
        <f t="shared" si="452"/>
        <v>-0.3129409708320644</v>
      </c>
      <c r="AP837" s="68">
        <f t="shared" si="452"/>
        <v>-0.3129409708320644</v>
      </c>
      <c r="AQ837" s="68">
        <f t="shared" si="452"/>
        <v>-0.31294097083206435</v>
      </c>
      <c r="AR837" s="68">
        <f t="shared" si="452"/>
        <v>-0.31294097083199196</v>
      </c>
      <c r="AS837" s="68">
        <f t="shared" si="452"/>
        <v>-0.31294097072677224</v>
      </c>
      <c r="AT837" s="68">
        <f t="shared" si="452"/>
        <v>-0.31294081774917093</v>
      </c>
      <c r="AU837" s="68">
        <f t="shared" si="437"/>
        <v>-0.31271841352197427</v>
      </c>
    </row>
    <row r="838" spans="1:47" ht="12.95" customHeight="1">
      <c r="A838" s="45" t="s">
        <v>2015</v>
      </c>
      <c r="B838" s="44"/>
      <c r="C838" s="45">
        <v>47060.421000000002</v>
      </c>
      <c r="D838" s="45"/>
      <c r="E838">
        <f t="shared" si="426"/>
        <v>17007.001881707358</v>
      </c>
      <c r="F838">
        <f t="shared" si="427"/>
        <v>17007</v>
      </c>
      <c r="G838">
        <f t="shared" si="450"/>
        <v>2.554000006057322E-3</v>
      </c>
      <c r="I838" s="10">
        <f>$G838</f>
        <v>2.554000006057322E-3</v>
      </c>
      <c r="P838">
        <f t="shared" si="428"/>
        <v>3.4585716541913142E-2</v>
      </c>
      <c r="Q838" s="2">
        <f t="shared" si="439"/>
        <v>32041.921000000002</v>
      </c>
      <c r="S838" s="21">
        <f t="shared" si="451"/>
        <v>0.1</v>
      </c>
      <c r="Z838">
        <f t="shared" si="429"/>
        <v>17007</v>
      </c>
      <c r="AA838" s="68">
        <f t="shared" si="430"/>
        <v>1.4857411273648567E-2</v>
      </c>
      <c r="AB838" s="68">
        <f t="shared" si="444"/>
        <v>2.2282305274321897E-2</v>
      </c>
      <c r="AC838" s="68">
        <f t="shared" si="445"/>
        <v>-1.2303411267591245E-2</v>
      </c>
      <c r="AD838" s="68"/>
      <c r="AE838" s="68">
        <f t="shared" si="446"/>
        <v>1.5137392881949119E-5</v>
      </c>
      <c r="AF838">
        <f t="shared" si="447"/>
        <v>-3.203171653585582E-2</v>
      </c>
      <c r="AG838" s="92"/>
      <c r="AH838">
        <f t="shared" si="431"/>
        <v>-1.9728305268264575E-2</v>
      </c>
      <c r="AI838">
        <f t="shared" si="432"/>
        <v>1.0006879038039285</v>
      </c>
      <c r="AJ838">
        <f t="shared" si="433"/>
        <v>-0.88536473439076369</v>
      </c>
      <c r="AK838">
        <f t="shared" si="434"/>
        <v>-2.2227053109980985E-4</v>
      </c>
      <c r="AL838">
        <f t="shared" si="435"/>
        <v>-0.31252405452136633</v>
      </c>
      <c r="AM838">
        <f t="shared" si="436"/>
        <v>-0.15754643308977692</v>
      </c>
      <c r="AN838" s="68">
        <f t="shared" si="452"/>
        <v>-0.31230186038624574</v>
      </c>
      <c r="AO838" s="68">
        <f t="shared" si="452"/>
        <v>-0.31230186038624574</v>
      </c>
      <c r="AP838" s="68">
        <f t="shared" si="452"/>
        <v>-0.31230186038624574</v>
      </c>
      <c r="AQ838" s="68">
        <f t="shared" si="452"/>
        <v>-0.31230186038624569</v>
      </c>
      <c r="AR838" s="68">
        <f t="shared" si="452"/>
        <v>-0.31230186038617341</v>
      </c>
      <c r="AS838" s="68">
        <f t="shared" si="452"/>
        <v>-0.31230186028111823</v>
      </c>
      <c r="AT838" s="68">
        <f t="shared" si="452"/>
        <v>-0.31230170757420656</v>
      </c>
      <c r="AU838" s="68">
        <f t="shared" si="437"/>
        <v>-0.31207974270882222</v>
      </c>
    </row>
    <row r="839" spans="1:47" ht="12.95" customHeight="1">
      <c r="A839" s="45" t="s">
        <v>2015</v>
      </c>
      <c r="B839" s="44"/>
      <c r="C839" s="45">
        <v>47064.493000000002</v>
      </c>
      <c r="D839" s="45"/>
      <c r="E839">
        <f t="shared" si="426"/>
        <v>17010.00200401097</v>
      </c>
      <c r="F839">
        <f t="shared" si="427"/>
        <v>17010</v>
      </c>
      <c r="G839">
        <f t="shared" si="450"/>
        <v>2.7200000040465966E-3</v>
      </c>
      <c r="I839" s="10">
        <f>$G839</f>
        <v>2.7200000040465966E-3</v>
      </c>
      <c r="P839">
        <f t="shared" si="428"/>
        <v>3.4629577718047866E-2</v>
      </c>
      <c r="Q839" s="2">
        <f t="shared" si="439"/>
        <v>32045.993000000002</v>
      </c>
      <c r="S839" s="21">
        <f t="shared" si="451"/>
        <v>0.1</v>
      </c>
      <c r="Z839">
        <f t="shared" si="429"/>
        <v>17010</v>
      </c>
      <c r="AA839" s="68">
        <f t="shared" si="430"/>
        <v>1.4881457507058507E-2</v>
      </c>
      <c r="AB839" s="68">
        <f t="shared" si="444"/>
        <v>2.2468120215035955E-2</v>
      </c>
      <c r="AC839" s="68">
        <f t="shared" si="445"/>
        <v>-1.216145750301191E-2</v>
      </c>
      <c r="AD839" s="68"/>
      <c r="AE839" s="68">
        <f t="shared" si="446"/>
        <v>1.479010485975647E-5</v>
      </c>
      <c r="AF839">
        <f t="shared" si="447"/>
        <v>-3.1909577714001269E-2</v>
      </c>
      <c r="AG839" s="92"/>
      <c r="AH839">
        <f t="shared" si="431"/>
        <v>-1.9748120210989359E-2</v>
      </c>
      <c r="AI839">
        <f t="shared" si="432"/>
        <v>1.0006883289972421</v>
      </c>
      <c r="AJ839">
        <f t="shared" si="433"/>
        <v>-0.88625507980171314</v>
      </c>
      <c r="AK839">
        <f t="shared" si="434"/>
        <v>-2.2095027497185752E-4</v>
      </c>
      <c r="AL839">
        <f t="shared" si="435"/>
        <v>-0.31060540279061838</v>
      </c>
      <c r="AM839">
        <f t="shared" si="436"/>
        <v>-0.15656344417937021</v>
      </c>
      <c r="AN839" s="68">
        <f t="shared" si="452"/>
        <v>-0.31038452850477455</v>
      </c>
      <c r="AO839" s="68">
        <f t="shared" si="452"/>
        <v>-0.31038452850477455</v>
      </c>
      <c r="AP839" s="68">
        <f t="shared" si="452"/>
        <v>-0.31038452850477455</v>
      </c>
      <c r="AQ839" s="68">
        <f t="shared" si="452"/>
        <v>-0.31038452850477449</v>
      </c>
      <c r="AR839" s="68">
        <f t="shared" si="452"/>
        <v>-0.31038452850470249</v>
      </c>
      <c r="AS839" s="68">
        <f t="shared" si="452"/>
        <v>-0.31038452840014252</v>
      </c>
      <c r="AT839" s="68">
        <f t="shared" si="452"/>
        <v>-0.3103843765067939</v>
      </c>
      <c r="AU839" s="68">
        <f t="shared" si="437"/>
        <v>-0.31016373026936672</v>
      </c>
    </row>
    <row r="840" spans="1:47" ht="12.95" customHeight="1">
      <c r="A840" s="45" t="s">
        <v>2015</v>
      </c>
      <c r="B840" s="44"/>
      <c r="C840" s="45">
        <v>47083.497000000003</v>
      </c>
      <c r="D840" s="45"/>
      <c r="E840">
        <f t="shared" si="426"/>
        <v>17024.003557119471</v>
      </c>
      <c r="F840">
        <f t="shared" si="427"/>
        <v>17024</v>
      </c>
      <c r="G840">
        <f t="shared" si="450"/>
        <v>4.8280000046361238E-3</v>
      </c>
      <c r="I840" s="10">
        <f>$G840</f>
        <v>4.8280000046361238E-3</v>
      </c>
      <c r="P840">
        <f t="shared" si="428"/>
        <v>3.483443455317628E-2</v>
      </c>
      <c r="Q840" s="2">
        <f t="shared" si="439"/>
        <v>32064.997000000003</v>
      </c>
      <c r="S840" s="21">
        <f t="shared" si="451"/>
        <v>0.1</v>
      </c>
      <c r="Z840">
        <f t="shared" si="429"/>
        <v>17024</v>
      </c>
      <c r="AA840" s="68">
        <f t="shared" si="430"/>
        <v>1.4994805568442456E-2</v>
      </c>
      <c r="AB840" s="68">
        <f t="shared" si="444"/>
        <v>2.4667628989369948E-2</v>
      </c>
      <c r="AC840" s="68">
        <f t="shared" si="445"/>
        <v>-1.0166805563806332E-2</v>
      </c>
      <c r="AD840" s="68"/>
      <c r="AE840" s="68">
        <f t="shared" si="446"/>
        <v>1.033639353722434E-5</v>
      </c>
      <c r="AF840">
        <f t="shared" si="447"/>
        <v>-3.0006434548540156E-2</v>
      </c>
      <c r="AG840" s="92"/>
      <c r="AH840">
        <f t="shared" si="431"/>
        <v>-1.9839628984733824E-2</v>
      </c>
      <c r="AI840">
        <f t="shared" si="432"/>
        <v>1.0006902797085524</v>
      </c>
      <c r="AJ840">
        <f t="shared" si="433"/>
        <v>-0.89036684458499682</v>
      </c>
      <c r="AK840">
        <f t="shared" si="434"/>
        <v>-2.147783890791101E-4</v>
      </c>
      <c r="AL840">
        <f t="shared" si="435"/>
        <v>-0.30165167337663007</v>
      </c>
      <c r="AM840">
        <f t="shared" si="436"/>
        <v>-0.1519800240226139</v>
      </c>
      <c r="AN840" s="68">
        <f t="shared" si="452"/>
        <v>-0.30143696906333944</v>
      </c>
      <c r="AO840" s="68">
        <f t="shared" si="452"/>
        <v>-0.30143696906333944</v>
      </c>
      <c r="AP840" s="68">
        <f t="shared" si="452"/>
        <v>-0.30143696906333944</v>
      </c>
      <c r="AQ840" s="68">
        <f t="shared" si="452"/>
        <v>-0.30143696906333939</v>
      </c>
      <c r="AR840" s="68">
        <f t="shared" si="452"/>
        <v>-0.30143696906326883</v>
      </c>
      <c r="AS840" s="68">
        <f t="shared" si="452"/>
        <v>-0.3014369689610541</v>
      </c>
      <c r="AT840" s="68">
        <f t="shared" si="452"/>
        <v>-0.30143682089364621</v>
      </c>
      <c r="AU840" s="68">
        <f t="shared" si="437"/>
        <v>-0.30122233888524041</v>
      </c>
    </row>
    <row r="841" spans="1:47" ht="12.95" customHeight="1">
      <c r="A841" s="45" t="s">
        <v>2015</v>
      </c>
      <c r="B841" s="44"/>
      <c r="C841" s="45">
        <v>47094.353999999999</v>
      </c>
      <c r="D841" s="45"/>
      <c r="E841">
        <f t="shared" si="426"/>
        <v>17032.002655314533</v>
      </c>
      <c r="F841">
        <f t="shared" si="427"/>
        <v>17032</v>
      </c>
      <c r="G841">
        <f t="shared" si="450"/>
        <v>3.603999997721985E-3</v>
      </c>
      <c r="I841" s="10">
        <f>$G841</f>
        <v>3.603999997721985E-3</v>
      </c>
      <c r="P841">
        <f t="shared" si="428"/>
        <v>3.4951622311837793E-2</v>
      </c>
      <c r="Q841" s="2">
        <f t="shared" si="439"/>
        <v>32075.853999999999</v>
      </c>
      <c r="S841" s="21">
        <f t="shared" si="451"/>
        <v>0.1</v>
      </c>
      <c r="Z841">
        <f t="shared" si="429"/>
        <v>17032</v>
      </c>
      <c r="AA841" s="68">
        <f t="shared" si="430"/>
        <v>1.5060415183057112E-2</v>
      </c>
      <c r="AB841" s="68">
        <f t="shared" si="444"/>
        <v>2.3495207126502667E-2</v>
      </c>
      <c r="AC841" s="68">
        <f t="shared" si="445"/>
        <v>-1.1456415185335127E-2</v>
      </c>
      <c r="AD841" s="68"/>
      <c r="AE841" s="68">
        <f t="shared" si="446"/>
        <v>1.3124944889877729E-5</v>
      </c>
      <c r="AF841">
        <f t="shared" si="447"/>
        <v>-3.1347622314115808E-2</v>
      </c>
      <c r="AG841" s="92"/>
      <c r="AH841">
        <f t="shared" si="431"/>
        <v>-1.9891207128780682E-2</v>
      </c>
      <c r="AI841">
        <f t="shared" si="432"/>
        <v>1.0006913695678401</v>
      </c>
      <c r="AJ841">
        <f t="shared" si="433"/>
        <v>-0.89268440438412178</v>
      </c>
      <c r="AK841">
        <f t="shared" si="434"/>
        <v>-2.1124382386048418E-4</v>
      </c>
      <c r="AL841">
        <f t="shared" si="435"/>
        <v>-0.29653524105419177</v>
      </c>
      <c r="AM841">
        <f t="shared" si="436"/>
        <v>-0.14936372987132396</v>
      </c>
      <c r="AN841" s="68">
        <f t="shared" ref="AN841:AT850" si="453">$AU841+$AB$7*SIN(AO841)</f>
        <v>-0.29632407020207635</v>
      </c>
      <c r="AO841" s="68">
        <f t="shared" si="453"/>
        <v>-0.29632407020207635</v>
      </c>
      <c r="AP841" s="68">
        <f t="shared" si="453"/>
        <v>-0.29632407020207635</v>
      </c>
      <c r="AQ841" s="68">
        <f t="shared" si="453"/>
        <v>-0.2963240702020763</v>
      </c>
      <c r="AR841" s="68">
        <f t="shared" si="453"/>
        <v>-0.29632407020200657</v>
      </c>
      <c r="AS841" s="68">
        <f t="shared" si="453"/>
        <v>-0.29632407010115702</v>
      </c>
      <c r="AT841" s="68">
        <f t="shared" si="453"/>
        <v>-0.2963239242413504</v>
      </c>
      <c r="AU841" s="68">
        <f t="shared" si="437"/>
        <v>-0.29611297238002554</v>
      </c>
    </row>
    <row r="842" spans="1:47" ht="12.95" customHeight="1">
      <c r="A842" s="95" t="s">
        <v>570</v>
      </c>
      <c r="B842" s="29" t="s">
        <v>2053</v>
      </c>
      <c r="C842" s="95">
        <v>47097.065999999999</v>
      </c>
      <c r="D842" s="95" t="s">
        <v>2084</v>
      </c>
      <c r="E842" s="12">
        <f t="shared" si="426"/>
        <v>17034.000772133637</v>
      </c>
      <c r="F842">
        <f t="shared" si="427"/>
        <v>17034</v>
      </c>
      <c r="G842">
        <f t="shared" si="450"/>
        <v>1.0479999982635491E-3</v>
      </c>
      <c r="I842" s="10">
        <f>G842</f>
        <v>1.0479999982635491E-3</v>
      </c>
      <c r="O842">
        <f ca="1">+C$11+C$12*F842</f>
        <v>1.2889572451705938E-2</v>
      </c>
      <c r="P842">
        <f t="shared" si="428"/>
        <v>3.4980933650368723E-2</v>
      </c>
      <c r="Q842" s="2">
        <f t="shared" si="439"/>
        <v>32078.565999999999</v>
      </c>
      <c r="S842" s="21">
        <f t="shared" si="451"/>
        <v>0.1</v>
      </c>
      <c r="Z842">
        <f t="shared" si="429"/>
        <v>17034</v>
      </c>
      <c r="AA842" s="68">
        <f t="shared" si="430"/>
        <v>1.5076913172894273E-2</v>
      </c>
      <c r="AB842" s="68">
        <f t="shared" si="444"/>
        <v>2.0952020475737999E-2</v>
      </c>
      <c r="AC842" s="68">
        <f t="shared" si="445"/>
        <v>-1.4028913174630724E-2</v>
      </c>
      <c r="AD842" s="68"/>
      <c r="AE842" s="68">
        <f t="shared" si="446"/>
        <v>1.968104048613275E-5</v>
      </c>
      <c r="AF842">
        <f t="shared" si="447"/>
        <v>-3.3932933652105174E-2</v>
      </c>
      <c r="AG842" s="92"/>
      <c r="AH842">
        <f t="shared" si="431"/>
        <v>-1.990402047747445E-2</v>
      </c>
      <c r="AI842">
        <f t="shared" si="432"/>
        <v>1.0006916392062324</v>
      </c>
      <c r="AJ842">
        <f t="shared" si="433"/>
        <v>-0.89326014613647209</v>
      </c>
      <c r="AK842">
        <f t="shared" si="434"/>
        <v>-2.1035931369149105E-4</v>
      </c>
      <c r="AL842">
        <f t="shared" si="435"/>
        <v>-0.29525613123944872</v>
      </c>
      <c r="AM842">
        <f t="shared" si="436"/>
        <v>-0.14870996916073428</v>
      </c>
      <c r="AN842" s="68">
        <f t="shared" si="453"/>
        <v>-0.29504584462029276</v>
      </c>
      <c r="AO842" s="68">
        <f t="shared" si="453"/>
        <v>-0.29504584462029276</v>
      </c>
      <c r="AP842" s="68">
        <f t="shared" si="453"/>
        <v>-0.29504584462029276</v>
      </c>
      <c r="AQ842" s="68">
        <f t="shared" si="453"/>
        <v>-0.29504584462029271</v>
      </c>
      <c r="AR842" s="68">
        <f t="shared" si="453"/>
        <v>-0.29504584462022321</v>
      </c>
      <c r="AS842" s="68">
        <f t="shared" si="453"/>
        <v>-0.29504584451971777</v>
      </c>
      <c r="AT842" s="68">
        <f t="shared" si="453"/>
        <v>-0.2950456992142016</v>
      </c>
      <c r="AU842" s="68">
        <f t="shared" si="437"/>
        <v>-0.29483563075372166</v>
      </c>
    </row>
    <row r="843" spans="1:47" ht="12.95" customHeight="1">
      <c r="A843" s="45" t="s">
        <v>1968</v>
      </c>
      <c r="B843" s="44"/>
      <c r="C843" s="45">
        <v>47114.711000000003</v>
      </c>
      <c r="D843" s="45"/>
      <c r="E843">
        <f t="shared" si="426"/>
        <v>17047.001056526373</v>
      </c>
      <c r="F843">
        <f t="shared" si="427"/>
        <v>17047</v>
      </c>
      <c r="G843">
        <f t="shared" si="450"/>
        <v>1.4339999979711138E-3</v>
      </c>
      <c r="I843" s="10">
        <f t="shared" ref="I843:I874" si="454">$G843</f>
        <v>1.4339999979711138E-3</v>
      </c>
      <c r="P843">
        <f t="shared" si="428"/>
        <v>3.5171597739758531E-2</v>
      </c>
      <c r="Q843" s="2">
        <f t="shared" si="439"/>
        <v>32096.211000000003</v>
      </c>
      <c r="S843" s="21">
        <f t="shared" si="451"/>
        <v>0.1</v>
      </c>
      <c r="Z843">
        <f t="shared" si="429"/>
        <v>17047</v>
      </c>
      <c r="AA843" s="68">
        <f t="shared" si="430"/>
        <v>1.5185084028954549E-2</v>
      </c>
      <c r="AB843" s="68">
        <f t="shared" si="444"/>
        <v>2.1420513708775096E-2</v>
      </c>
      <c r="AC843" s="68">
        <f t="shared" si="445"/>
        <v>-1.3751084030983435E-2</v>
      </c>
      <c r="AD843" s="68"/>
      <c r="AE843" s="68">
        <f t="shared" si="446"/>
        <v>1.8909231202716767E-5</v>
      </c>
      <c r="AF843">
        <f t="shared" si="447"/>
        <v>-3.3737597741787417E-2</v>
      </c>
      <c r="AG843" s="92"/>
      <c r="AH843">
        <f t="shared" si="431"/>
        <v>-1.9986513710803983E-2</v>
      </c>
      <c r="AI843">
        <f t="shared" si="432"/>
        <v>1.0006933642567541</v>
      </c>
      <c r="AJ843">
        <f t="shared" si="433"/>
        <v>-0.89696680938330264</v>
      </c>
      <c r="AK843">
        <f t="shared" si="434"/>
        <v>-2.0460166155315446E-4</v>
      </c>
      <c r="AL843">
        <f t="shared" si="435"/>
        <v>-0.28694190080608595</v>
      </c>
      <c r="AM843">
        <f t="shared" si="436"/>
        <v>-0.14446352148665739</v>
      </c>
      <c r="AN843" s="68">
        <f t="shared" si="453"/>
        <v>-0.2867373700256895</v>
      </c>
      <c r="AO843" s="68">
        <f t="shared" si="453"/>
        <v>-0.2867373700256895</v>
      </c>
      <c r="AP843" s="68">
        <f t="shared" si="453"/>
        <v>-0.2867373700256895</v>
      </c>
      <c r="AQ843" s="68">
        <f t="shared" si="453"/>
        <v>-0.28673737002568944</v>
      </c>
      <c r="AR843" s="68">
        <f t="shared" si="453"/>
        <v>-0.28673737002562133</v>
      </c>
      <c r="AS843" s="68">
        <f t="shared" si="453"/>
        <v>-0.28673736992737975</v>
      </c>
      <c r="AT843" s="68">
        <f t="shared" si="453"/>
        <v>-0.28673722824771669</v>
      </c>
      <c r="AU843" s="68">
        <f t="shared" si="437"/>
        <v>-0.2865329101827474</v>
      </c>
    </row>
    <row r="844" spans="1:47" ht="12.95" customHeight="1">
      <c r="A844" s="45" t="s">
        <v>2015</v>
      </c>
      <c r="B844" s="44"/>
      <c r="C844" s="45">
        <v>47117.423999999999</v>
      </c>
      <c r="D844" s="45"/>
      <c r="E844">
        <f t="shared" si="426"/>
        <v>17048.999910114213</v>
      </c>
      <c r="F844">
        <f t="shared" si="427"/>
        <v>17049</v>
      </c>
      <c r="G844">
        <f t="shared" si="450"/>
        <v>-1.2199999764561653E-4</v>
      </c>
      <c r="I844" s="10">
        <f t="shared" si="454"/>
        <v>-1.2199999764561653E-4</v>
      </c>
      <c r="P844">
        <f t="shared" si="428"/>
        <v>3.520095227488601E-2</v>
      </c>
      <c r="Q844" s="2">
        <f t="shared" si="439"/>
        <v>32098.923999999999</v>
      </c>
      <c r="S844" s="21">
        <f t="shared" si="451"/>
        <v>0.1</v>
      </c>
      <c r="Z844">
        <f t="shared" si="429"/>
        <v>17049</v>
      </c>
      <c r="AA844" s="68">
        <f t="shared" si="430"/>
        <v>1.5201869600189787E-2</v>
      </c>
      <c r="AB844" s="68">
        <f t="shared" si="444"/>
        <v>1.9877082677050607E-2</v>
      </c>
      <c r="AC844" s="68">
        <f t="shared" si="445"/>
        <v>-1.5323869597835403E-2</v>
      </c>
      <c r="AD844" s="68"/>
      <c r="AE844" s="68">
        <f t="shared" si="446"/>
        <v>2.3482097945146419E-5</v>
      </c>
      <c r="AF844">
        <f t="shared" si="447"/>
        <v>-3.5322952272531627E-2</v>
      </c>
      <c r="AG844" s="92"/>
      <c r="AH844">
        <f t="shared" si="431"/>
        <v>-1.9999082674696224E-2</v>
      </c>
      <c r="AI844">
        <f t="shared" si="432"/>
        <v>1.0006936253984986</v>
      </c>
      <c r="AJ844">
        <f t="shared" si="433"/>
        <v>-0.89753156944747303</v>
      </c>
      <c r="AK844">
        <f t="shared" si="434"/>
        <v>-2.0371460186288982E-4</v>
      </c>
      <c r="AL844">
        <f t="shared" si="435"/>
        <v>-0.28566278590287181</v>
      </c>
      <c r="AM844">
        <f t="shared" si="436"/>
        <v>-0.14381067688619834</v>
      </c>
      <c r="AN844" s="68">
        <f t="shared" si="453"/>
        <v>-0.28545914190143185</v>
      </c>
      <c r="AO844" s="68">
        <f t="shared" si="453"/>
        <v>-0.28545914190143185</v>
      </c>
      <c r="AP844" s="68">
        <f t="shared" si="453"/>
        <v>-0.28545914190143185</v>
      </c>
      <c r="AQ844" s="68">
        <f t="shared" si="453"/>
        <v>-0.28545914190143179</v>
      </c>
      <c r="AR844" s="68">
        <f t="shared" si="453"/>
        <v>-0.2854591419013639</v>
      </c>
      <c r="AS844" s="68">
        <f t="shared" si="453"/>
        <v>-0.28545914180347476</v>
      </c>
      <c r="AT844" s="68">
        <f t="shared" si="453"/>
        <v>-0.28545900068512964</v>
      </c>
      <c r="AU844" s="68">
        <f t="shared" si="437"/>
        <v>-0.28525556855644374</v>
      </c>
    </row>
    <row r="845" spans="1:47" ht="12.95" customHeight="1">
      <c r="A845" s="45" t="s">
        <v>1968</v>
      </c>
      <c r="B845" s="44"/>
      <c r="C845" s="45">
        <v>47118.781999999999</v>
      </c>
      <c r="D845" s="45"/>
      <c r="E845">
        <f t="shared" si="426"/>
        <v>17050.000442061242</v>
      </c>
      <c r="F845">
        <f t="shared" si="427"/>
        <v>17050</v>
      </c>
      <c r="G845">
        <f t="shared" si="450"/>
        <v>5.9999999939464033E-4</v>
      </c>
      <c r="I845" s="10">
        <f t="shared" si="454"/>
        <v>5.9999999939464033E-4</v>
      </c>
      <c r="P845">
        <f t="shared" si="428"/>
        <v>3.5215631702279621E-2</v>
      </c>
      <c r="Q845" s="2">
        <f t="shared" si="439"/>
        <v>32100.281999999999</v>
      </c>
      <c r="S845" s="21">
        <f t="shared" si="451"/>
        <v>0.1</v>
      </c>
      <c r="Z845">
        <f t="shared" si="429"/>
        <v>17050</v>
      </c>
      <c r="AA845" s="68">
        <f t="shared" si="430"/>
        <v>1.5210276796570651E-2</v>
      </c>
      <c r="AB845" s="68">
        <f t="shared" si="444"/>
        <v>2.0605354905103609E-2</v>
      </c>
      <c r="AC845" s="68">
        <f t="shared" si="445"/>
        <v>-1.4610276797176011E-2</v>
      </c>
      <c r="AD845" s="68"/>
      <c r="AE845" s="68">
        <f t="shared" si="446"/>
        <v>2.1346018809009975E-5</v>
      </c>
      <c r="AF845">
        <f t="shared" si="447"/>
        <v>-3.461563170288498E-2</v>
      </c>
      <c r="AG845" s="92"/>
      <c r="AH845">
        <f t="shared" si="431"/>
        <v>-2.0005354905708969E-2</v>
      </c>
      <c r="AI845">
        <f t="shared" si="432"/>
        <v>1.0006937555438742</v>
      </c>
      <c r="AJ845">
        <f t="shared" si="433"/>
        <v>-0.89781339896634538</v>
      </c>
      <c r="AK845">
        <f t="shared" si="434"/>
        <v>-2.0327094676439781E-4</v>
      </c>
      <c r="AL845">
        <f t="shared" si="435"/>
        <v>-0.28502322820127801</v>
      </c>
      <c r="AM845">
        <f t="shared" si="436"/>
        <v>-0.14348429952384026</v>
      </c>
      <c r="AN845" s="68">
        <f t="shared" si="453"/>
        <v>-0.28482002771439618</v>
      </c>
      <c r="AO845" s="68">
        <f t="shared" si="453"/>
        <v>-0.28482002771439618</v>
      </c>
      <c r="AP845" s="68">
        <f t="shared" si="453"/>
        <v>-0.28482002771439618</v>
      </c>
      <c r="AQ845" s="68">
        <f t="shared" si="453"/>
        <v>-0.28482002771439613</v>
      </c>
      <c r="AR845" s="68">
        <f t="shared" si="453"/>
        <v>-0.28482002771432835</v>
      </c>
      <c r="AS845" s="68">
        <f t="shared" si="453"/>
        <v>-0.28482002761661585</v>
      </c>
      <c r="AT845" s="68">
        <f t="shared" si="453"/>
        <v>-0.2848198867792755</v>
      </c>
      <c r="AU845" s="68">
        <f t="shared" si="437"/>
        <v>-0.28461689774329169</v>
      </c>
    </row>
    <row r="846" spans="1:47" ht="12.95" customHeight="1">
      <c r="A846" s="45" t="s">
        <v>1968</v>
      </c>
      <c r="B846" s="44"/>
      <c r="C846" s="45">
        <v>47137.786</v>
      </c>
      <c r="D846" s="45"/>
      <c r="E846">
        <f t="shared" si="426"/>
        <v>17064.001995169743</v>
      </c>
      <c r="F846">
        <f t="shared" si="427"/>
        <v>17064</v>
      </c>
      <c r="G846">
        <f t="shared" si="450"/>
        <v>2.7079999999841675E-3</v>
      </c>
      <c r="I846" s="10">
        <f t="shared" si="454"/>
        <v>2.7079999999841675E-3</v>
      </c>
      <c r="P846">
        <f t="shared" si="428"/>
        <v>3.5421294873877796E-2</v>
      </c>
      <c r="Q846" s="2">
        <f t="shared" si="439"/>
        <v>32119.286</v>
      </c>
      <c r="S846" s="21">
        <f t="shared" si="451"/>
        <v>0.1</v>
      </c>
      <c r="Z846">
        <f t="shared" si="429"/>
        <v>17064</v>
      </c>
      <c r="AA846" s="68">
        <f t="shared" si="430"/>
        <v>1.5328987820695746E-2</v>
      </c>
      <c r="AB846" s="68">
        <f t="shared" si="444"/>
        <v>2.2800307053166217E-2</v>
      </c>
      <c r="AC846" s="68">
        <f t="shared" si="445"/>
        <v>-1.2620987820711579E-2</v>
      </c>
      <c r="AD846" s="68"/>
      <c r="AE846" s="68">
        <f t="shared" si="446"/>
        <v>1.5928933357054999E-5</v>
      </c>
      <c r="AF846">
        <f t="shared" si="447"/>
        <v>-3.2713294873893628E-2</v>
      </c>
      <c r="AG846" s="92"/>
      <c r="AH846">
        <f t="shared" si="431"/>
        <v>-2.0092307053182049E-2</v>
      </c>
      <c r="AI846">
        <f t="shared" si="432"/>
        <v>1.0006955477627149</v>
      </c>
      <c r="AJ846">
        <f t="shared" si="433"/>
        <v>-0.90172040771921913</v>
      </c>
      <c r="AK846">
        <f t="shared" si="434"/>
        <v>-1.9705111579734172E-4</v>
      </c>
      <c r="AL846">
        <f t="shared" si="435"/>
        <v>-0.27606940309579042</v>
      </c>
      <c r="AM846">
        <f t="shared" si="436"/>
        <v>-0.13891812009574758</v>
      </c>
      <c r="AN846" s="68">
        <f t="shared" si="453"/>
        <v>-0.27587242046030941</v>
      </c>
      <c r="AO846" s="68">
        <f t="shared" si="453"/>
        <v>-0.27587242046030941</v>
      </c>
      <c r="AP846" s="68">
        <f t="shared" si="453"/>
        <v>-0.27587242046030941</v>
      </c>
      <c r="AQ846" s="68">
        <f t="shared" si="453"/>
        <v>-0.27587242046030935</v>
      </c>
      <c r="AR846" s="68">
        <f t="shared" si="453"/>
        <v>-0.27587242046024313</v>
      </c>
      <c r="AS846" s="68">
        <f t="shared" si="453"/>
        <v>-0.27587242036503173</v>
      </c>
      <c r="AT846" s="68">
        <f t="shared" si="453"/>
        <v>-0.27587228348568943</v>
      </c>
      <c r="AU846" s="68">
        <f t="shared" si="437"/>
        <v>-0.2756755063591656</v>
      </c>
    </row>
    <row r="847" spans="1:47" ht="12.95" customHeight="1">
      <c r="A847" s="45" t="s">
        <v>2015</v>
      </c>
      <c r="B847" s="44"/>
      <c r="C847" s="45">
        <v>47151.357000000004</v>
      </c>
      <c r="D847" s="45"/>
      <c r="E847">
        <f t="shared" si="426"/>
        <v>17074.000683721391</v>
      </c>
      <c r="F847">
        <f t="shared" si="427"/>
        <v>17074</v>
      </c>
      <c r="G847">
        <f t="shared" si="450"/>
        <v>9.2800000129500404E-4</v>
      </c>
      <c r="I847" s="10">
        <f t="shared" si="454"/>
        <v>9.2800000129500404E-4</v>
      </c>
      <c r="P847">
        <f t="shared" si="428"/>
        <v>3.5568369925691429E-2</v>
      </c>
      <c r="Q847" s="2">
        <f t="shared" si="439"/>
        <v>32132.857000000004</v>
      </c>
      <c r="S847" s="21">
        <f t="shared" si="451"/>
        <v>0.1</v>
      </c>
      <c r="Z847">
        <f t="shared" si="429"/>
        <v>17074</v>
      </c>
      <c r="AA847" s="68">
        <f t="shared" si="430"/>
        <v>1.5414938543418036E-2</v>
      </c>
      <c r="AB847" s="68">
        <f t="shared" si="444"/>
        <v>2.1081431383568397E-2</v>
      </c>
      <c r="AC847" s="68">
        <f t="shared" si="445"/>
        <v>-1.4486938542123032E-2</v>
      </c>
      <c r="AD847" s="68"/>
      <c r="AE847" s="68">
        <f t="shared" si="446"/>
        <v>2.0987138832324981E-5</v>
      </c>
      <c r="AF847">
        <f t="shared" si="447"/>
        <v>-3.4640369924396425E-2</v>
      </c>
      <c r="AG847" s="92"/>
      <c r="AH847">
        <f t="shared" si="431"/>
        <v>-2.0153431382273393E-2</v>
      </c>
      <c r="AI847">
        <f t="shared" si="432"/>
        <v>1.000696793790735</v>
      </c>
      <c r="AJ847">
        <f t="shared" si="433"/>
        <v>-0.9044668945644857</v>
      </c>
      <c r="AK847">
        <f t="shared" si="434"/>
        <v>-1.9259866470937705E-4</v>
      </c>
      <c r="AL847">
        <f t="shared" si="435"/>
        <v>-0.26967379434580935</v>
      </c>
      <c r="AM847">
        <f t="shared" si="436"/>
        <v>-0.13566003995233369</v>
      </c>
      <c r="AN847" s="68">
        <f t="shared" si="453"/>
        <v>-0.26948126273395573</v>
      </c>
      <c r="AO847" s="68">
        <f t="shared" si="453"/>
        <v>-0.26948126273395573</v>
      </c>
      <c r="AP847" s="68">
        <f t="shared" si="453"/>
        <v>-0.26948126273395573</v>
      </c>
      <c r="AQ847" s="68">
        <f t="shared" si="453"/>
        <v>-0.26948126273395567</v>
      </c>
      <c r="AR847" s="68">
        <f t="shared" si="453"/>
        <v>-0.26948126273389061</v>
      </c>
      <c r="AS847" s="68">
        <f t="shared" si="453"/>
        <v>-0.2694812626404976</v>
      </c>
      <c r="AT847" s="68">
        <f t="shared" si="453"/>
        <v>-0.26948112861518458</v>
      </c>
      <c r="AU847" s="68">
        <f t="shared" si="437"/>
        <v>-0.26928879822764684</v>
      </c>
    </row>
    <row r="848" spans="1:47" ht="12.95" customHeight="1">
      <c r="A848" s="45" t="s">
        <v>1968</v>
      </c>
      <c r="B848" s="44"/>
      <c r="C848" s="45">
        <v>47152.712</v>
      </c>
      <c r="D848" s="45"/>
      <c r="E848">
        <f t="shared" si="426"/>
        <v>17074.999005362202</v>
      </c>
      <c r="F848">
        <f t="shared" si="427"/>
        <v>17075</v>
      </c>
      <c r="G848">
        <f t="shared" si="450"/>
        <v>-1.3500000059138983E-3</v>
      </c>
      <c r="I848" s="10">
        <f t="shared" si="454"/>
        <v>-1.3500000059138983E-3</v>
      </c>
      <c r="P848">
        <f t="shared" si="428"/>
        <v>3.5583085350248816E-2</v>
      </c>
      <c r="Q848" s="2">
        <f t="shared" si="439"/>
        <v>32134.212</v>
      </c>
      <c r="S848" s="21">
        <f t="shared" si="451"/>
        <v>0.1</v>
      </c>
      <c r="Z848">
        <f t="shared" si="429"/>
        <v>17075</v>
      </c>
      <c r="AA848" s="68">
        <f t="shared" si="430"/>
        <v>1.5423586766156377E-2</v>
      </c>
      <c r="AB848" s="68">
        <f t="shared" si="444"/>
        <v>1.8809498578178541E-2</v>
      </c>
      <c r="AC848" s="68">
        <f t="shared" si="445"/>
        <v>-1.6773586772070276E-2</v>
      </c>
      <c r="AD848" s="68"/>
      <c r="AE848" s="68">
        <f t="shared" si="446"/>
        <v>2.8135321320017093E-5</v>
      </c>
      <c r="AF848">
        <f t="shared" si="447"/>
        <v>-3.6933085356162715E-2</v>
      </c>
      <c r="AG848" s="92"/>
      <c r="AH848">
        <f t="shared" si="431"/>
        <v>-2.0159498584092439E-2</v>
      </c>
      <c r="AI848">
        <f t="shared" si="432"/>
        <v>1.0006969168269571</v>
      </c>
      <c r="AJ848">
        <f t="shared" si="433"/>
        <v>-0.9047395106800501</v>
      </c>
      <c r="AK848">
        <f t="shared" si="434"/>
        <v>-1.9215298269546297E-4</v>
      </c>
      <c r="AL848">
        <f t="shared" si="435"/>
        <v>-0.26903423259882292</v>
      </c>
      <c r="AM848">
        <f t="shared" si="436"/>
        <v>-0.13533438806086909</v>
      </c>
      <c r="AN848" s="68">
        <f t="shared" si="453"/>
        <v>-0.26884214652562971</v>
      </c>
      <c r="AO848" s="68">
        <f t="shared" si="453"/>
        <v>-0.26884214652562971</v>
      </c>
      <c r="AP848" s="68">
        <f t="shared" si="453"/>
        <v>-0.26884214652562971</v>
      </c>
      <c r="AQ848" s="68">
        <f t="shared" si="453"/>
        <v>-0.26884214652562965</v>
      </c>
      <c r="AR848" s="68">
        <f t="shared" si="453"/>
        <v>-0.26884214652556471</v>
      </c>
      <c r="AS848" s="68">
        <f t="shared" si="453"/>
        <v>-0.26884214643235504</v>
      </c>
      <c r="AT848" s="68">
        <f t="shared" si="453"/>
        <v>-0.26884201269365599</v>
      </c>
      <c r="AU848" s="68">
        <f t="shared" si="437"/>
        <v>-0.26865012741449501</v>
      </c>
    </row>
    <row r="849" spans="1:47" ht="12.95" customHeight="1">
      <c r="A849" s="45" t="s">
        <v>2016</v>
      </c>
      <c r="B849" s="44"/>
      <c r="C849" s="45">
        <v>47170.362000000001</v>
      </c>
      <c r="D849" s="45"/>
      <c r="E849">
        <f t="shared" si="426"/>
        <v>17088.002973598628</v>
      </c>
      <c r="F849">
        <f t="shared" si="427"/>
        <v>17088</v>
      </c>
      <c r="G849">
        <f t="shared" si="450"/>
        <v>4.0360000057262369E-3</v>
      </c>
      <c r="I849" s="10">
        <f t="shared" si="454"/>
        <v>4.0360000057262369E-3</v>
      </c>
      <c r="P849">
        <f t="shared" si="428"/>
        <v>3.5774516899171466E-2</v>
      </c>
      <c r="Q849" s="2">
        <f t="shared" si="439"/>
        <v>32151.862000000001</v>
      </c>
      <c r="S849" s="21">
        <f t="shared" si="451"/>
        <v>0.1</v>
      </c>
      <c r="Z849">
        <f t="shared" si="429"/>
        <v>17088</v>
      </c>
      <c r="AA849" s="68">
        <f t="shared" si="430"/>
        <v>1.5536894866177833E-2</v>
      </c>
      <c r="AB849" s="68">
        <f t="shared" si="444"/>
        <v>2.4273622038719869E-2</v>
      </c>
      <c r="AC849" s="68">
        <f t="shared" si="445"/>
        <v>-1.1500894860451596E-2</v>
      </c>
      <c r="AD849" s="68"/>
      <c r="AE849" s="68">
        <f t="shared" si="446"/>
        <v>1.3227058259116195E-5</v>
      </c>
      <c r="AF849">
        <f t="shared" si="447"/>
        <v>-3.1738516893445229E-2</v>
      </c>
      <c r="AG849" s="92"/>
      <c r="AH849">
        <f t="shared" si="431"/>
        <v>-2.0237622032993632E-2</v>
      </c>
      <c r="AI849">
        <f t="shared" si="432"/>
        <v>1.0006984903412892</v>
      </c>
      <c r="AJ849">
        <f t="shared" si="433"/>
        <v>-0.90824980899672303</v>
      </c>
      <c r="AK849">
        <f t="shared" si="434"/>
        <v>-1.8635202059623146E-4</v>
      </c>
      <c r="AL849">
        <f t="shared" si="435"/>
        <v>-0.26071991572579134</v>
      </c>
      <c r="AM849">
        <f t="shared" si="436"/>
        <v>-0.13110344560156328</v>
      </c>
      <c r="AN849" s="68">
        <f t="shared" si="453"/>
        <v>-0.2605336287412246</v>
      </c>
      <c r="AO849" s="68">
        <f t="shared" si="453"/>
        <v>-0.2605336287412246</v>
      </c>
      <c r="AP849" s="68">
        <f t="shared" si="453"/>
        <v>-0.2605336287412246</v>
      </c>
      <c r="AQ849" s="68">
        <f t="shared" si="453"/>
        <v>-0.2605336287412246</v>
      </c>
      <c r="AR849" s="68">
        <f t="shared" si="453"/>
        <v>-0.26053362874116115</v>
      </c>
      <c r="AS849" s="68">
        <f t="shared" si="453"/>
        <v>-0.26053362865035778</v>
      </c>
      <c r="AT849" s="68">
        <f t="shared" si="453"/>
        <v>-0.2605334986573371</v>
      </c>
      <c r="AU849" s="68">
        <f t="shared" si="437"/>
        <v>-0.26034740684352053</v>
      </c>
    </row>
    <row r="850" spans="1:47" ht="12.95" customHeight="1">
      <c r="A850" s="45" t="s">
        <v>1968</v>
      </c>
      <c r="B850" s="44"/>
      <c r="C850" s="45">
        <v>47205.648999999998</v>
      </c>
      <c r="D850" s="45"/>
      <c r="E850">
        <f t="shared" si="426"/>
        <v>17114.001332077878</v>
      </c>
      <c r="F850">
        <f t="shared" si="427"/>
        <v>17114</v>
      </c>
      <c r="G850">
        <f t="shared" si="450"/>
        <v>1.8079999936162494E-3</v>
      </c>
      <c r="I850" s="10">
        <f t="shared" si="454"/>
        <v>1.8079999936162494E-3</v>
      </c>
      <c r="P850">
        <f t="shared" si="428"/>
        <v>3.6158110019499146E-2</v>
      </c>
      <c r="Q850" s="2">
        <f t="shared" si="439"/>
        <v>32187.148999999998</v>
      </c>
      <c r="S850" s="21">
        <f t="shared" si="451"/>
        <v>0.1</v>
      </c>
      <c r="Z850">
        <f t="shared" si="429"/>
        <v>17114</v>
      </c>
      <c r="AA850" s="68">
        <f t="shared" si="430"/>
        <v>1.5768437116355692E-2</v>
      </c>
      <c r="AB850" s="68">
        <f t="shared" si="444"/>
        <v>2.2197672896759703E-2</v>
      </c>
      <c r="AC850" s="68">
        <f t="shared" si="445"/>
        <v>-1.3960437122739443E-2</v>
      </c>
      <c r="AD850" s="68"/>
      <c r="AE850" s="68">
        <f t="shared" si="446"/>
        <v>1.9489380465796156E-5</v>
      </c>
      <c r="AF850">
        <f t="shared" si="447"/>
        <v>-3.4350110025882896E-2</v>
      </c>
      <c r="AG850" s="92"/>
      <c r="AH850">
        <f t="shared" si="431"/>
        <v>-2.0389672903143453E-2</v>
      </c>
      <c r="AI850">
        <f t="shared" si="432"/>
        <v>1.0007014924232687</v>
      </c>
      <c r="AJ850">
        <f t="shared" si="433"/>
        <v>-0.91508184311051</v>
      </c>
      <c r="AK850">
        <f t="shared" si="434"/>
        <v>-1.7471179854584124E-4</v>
      </c>
      <c r="AL850">
        <f t="shared" si="435"/>
        <v>-0.24409120554430455</v>
      </c>
      <c r="AM850">
        <f t="shared" si="436"/>
        <v>-0.12265519669408893</v>
      </c>
      <c r="AN850" s="68">
        <f t="shared" si="453"/>
        <v>-0.2439165549814073</v>
      </c>
      <c r="AO850" s="68">
        <f t="shared" si="453"/>
        <v>-0.2439165549814073</v>
      </c>
      <c r="AP850" s="68">
        <f t="shared" si="453"/>
        <v>-0.2439165549814073</v>
      </c>
      <c r="AQ850" s="68">
        <f t="shared" si="453"/>
        <v>-0.24391655498140727</v>
      </c>
      <c r="AR850" s="68">
        <f t="shared" si="453"/>
        <v>-0.24391655498134701</v>
      </c>
      <c r="AS850" s="68">
        <f t="shared" si="453"/>
        <v>-0.24391655489548403</v>
      </c>
      <c r="AT850" s="68">
        <f t="shared" si="453"/>
        <v>-0.2439164325003646</v>
      </c>
      <c r="AU850" s="68">
        <f t="shared" si="437"/>
        <v>-0.24374196570157203</v>
      </c>
    </row>
    <row r="851" spans="1:47" ht="12.95" customHeight="1">
      <c r="A851" s="45" t="s">
        <v>1968</v>
      </c>
      <c r="B851" s="44"/>
      <c r="C851" s="45">
        <v>47205.652000000002</v>
      </c>
      <c r="D851" s="45"/>
      <c r="E851">
        <f t="shared" si="426"/>
        <v>17114.003542384096</v>
      </c>
      <c r="F851">
        <f t="shared" si="427"/>
        <v>17114</v>
      </c>
      <c r="G851">
        <f t="shared" si="450"/>
        <v>4.8079999978654087E-3</v>
      </c>
      <c r="I851" s="10">
        <f t="shared" si="454"/>
        <v>4.8079999978654087E-3</v>
      </c>
      <c r="P851">
        <f t="shared" si="428"/>
        <v>3.6158110019499146E-2</v>
      </c>
      <c r="Q851" s="2">
        <f t="shared" si="439"/>
        <v>32187.152000000002</v>
      </c>
      <c r="S851" s="21">
        <f t="shared" si="451"/>
        <v>0.1</v>
      </c>
      <c r="Z851">
        <f t="shared" si="429"/>
        <v>17114</v>
      </c>
      <c r="AA851" s="68">
        <f t="shared" si="430"/>
        <v>1.5768437116355692E-2</v>
      </c>
      <c r="AB851" s="68">
        <f t="shared" si="444"/>
        <v>2.5197672901008862E-2</v>
      </c>
      <c r="AC851" s="68">
        <f t="shared" si="445"/>
        <v>-1.0960437118490284E-2</v>
      </c>
      <c r="AD851" s="68"/>
      <c r="AE851" s="68">
        <f t="shared" si="446"/>
        <v>1.201311818283796E-5</v>
      </c>
      <c r="AF851">
        <f t="shared" si="447"/>
        <v>-3.1350110021633737E-2</v>
      </c>
      <c r="AG851" s="92"/>
      <c r="AH851">
        <f t="shared" si="431"/>
        <v>-2.0389672903143453E-2</v>
      </c>
      <c r="AI851">
        <f t="shared" si="432"/>
        <v>1.0007014924232687</v>
      </c>
      <c r="AJ851">
        <f t="shared" si="433"/>
        <v>-0.91508184311051</v>
      </c>
      <c r="AK851">
        <f t="shared" si="434"/>
        <v>-1.7471179854584124E-4</v>
      </c>
      <c r="AL851">
        <f t="shared" si="435"/>
        <v>-0.24409120554430455</v>
      </c>
      <c r="AM851">
        <f t="shared" si="436"/>
        <v>-0.12265519669408893</v>
      </c>
      <c r="AN851" s="68">
        <f t="shared" ref="AN851:AT860" si="455">$AU851+$AB$7*SIN(AO851)</f>
        <v>-0.2439165549814073</v>
      </c>
      <c r="AO851" s="68">
        <f t="shared" si="455"/>
        <v>-0.2439165549814073</v>
      </c>
      <c r="AP851" s="68">
        <f t="shared" si="455"/>
        <v>-0.2439165549814073</v>
      </c>
      <c r="AQ851" s="68">
        <f t="shared" si="455"/>
        <v>-0.24391655498140727</v>
      </c>
      <c r="AR851" s="68">
        <f t="shared" si="455"/>
        <v>-0.24391655498134701</v>
      </c>
      <c r="AS851" s="68">
        <f t="shared" si="455"/>
        <v>-0.24391655489548403</v>
      </c>
      <c r="AT851" s="68">
        <f t="shared" si="455"/>
        <v>-0.2439164325003646</v>
      </c>
      <c r="AU851" s="68">
        <f t="shared" si="437"/>
        <v>-0.24374196570157203</v>
      </c>
    </row>
    <row r="852" spans="1:47" ht="12.95" customHeight="1">
      <c r="A852" s="45" t="s">
        <v>2016</v>
      </c>
      <c r="B852" s="44"/>
      <c r="C852" s="45">
        <v>47208.360999999997</v>
      </c>
      <c r="D852" s="45"/>
      <c r="E852">
        <f t="shared" si="426"/>
        <v>17115.999448896982</v>
      </c>
      <c r="F852">
        <f t="shared" si="427"/>
        <v>17116</v>
      </c>
      <c r="G852">
        <f t="shared" si="450"/>
        <v>-7.479999985662289E-4</v>
      </c>
      <c r="I852" s="10">
        <f t="shared" si="454"/>
        <v>-7.479999985662289E-4</v>
      </c>
      <c r="P852">
        <f t="shared" si="428"/>
        <v>3.6187657499424736E-2</v>
      </c>
      <c r="Q852" s="2">
        <f t="shared" si="439"/>
        <v>32189.860999999997</v>
      </c>
      <c r="S852" s="21">
        <f t="shared" si="451"/>
        <v>0.1</v>
      </c>
      <c r="Z852">
        <f t="shared" si="429"/>
        <v>17116</v>
      </c>
      <c r="AA852" s="68">
        <f t="shared" si="430"/>
        <v>1.5786521028205245E-2</v>
      </c>
      <c r="AB852" s="68">
        <f t="shared" si="444"/>
        <v>1.9653136472653262E-2</v>
      </c>
      <c r="AC852" s="68">
        <f t="shared" si="445"/>
        <v>-1.6534521026771474E-2</v>
      </c>
      <c r="AD852" s="68"/>
      <c r="AE852" s="68">
        <f t="shared" si="446"/>
        <v>2.73390385584748E-5</v>
      </c>
      <c r="AF852">
        <f t="shared" si="447"/>
        <v>-3.6935657497990965E-2</v>
      </c>
      <c r="AG852" s="92"/>
      <c r="AH852">
        <f t="shared" si="431"/>
        <v>-2.0401136471219491E-2</v>
      </c>
      <c r="AI852">
        <f t="shared" si="432"/>
        <v>1.0007017153294082</v>
      </c>
      <c r="AJ852">
        <f t="shared" si="433"/>
        <v>-0.91559692903870171</v>
      </c>
      <c r="AK852">
        <f t="shared" si="434"/>
        <v>-1.7381435190448423E-4</v>
      </c>
      <c r="AL852">
        <f t="shared" si="435"/>
        <v>-0.24281206991056975</v>
      </c>
      <c r="AM852">
        <f t="shared" si="436"/>
        <v>-0.12200605786289706</v>
      </c>
      <c r="AN852" s="68">
        <f t="shared" si="455"/>
        <v>-0.24263831649911713</v>
      </c>
      <c r="AO852" s="68">
        <f t="shared" si="455"/>
        <v>-0.24263831649911713</v>
      </c>
      <c r="AP852" s="68">
        <f t="shared" si="455"/>
        <v>-0.24263831649911713</v>
      </c>
      <c r="AQ852" s="68">
        <f t="shared" si="455"/>
        <v>-0.2426383164991171</v>
      </c>
      <c r="AR852" s="68">
        <f t="shared" si="455"/>
        <v>-0.24263831649905712</v>
      </c>
      <c r="AS852" s="68">
        <f t="shared" si="455"/>
        <v>-0.24263831641358102</v>
      </c>
      <c r="AT852" s="68">
        <f t="shared" si="455"/>
        <v>-0.24263819460861744</v>
      </c>
      <c r="AU852" s="68">
        <f t="shared" si="437"/>
        <v>-0.24246462407526814</v>
      </c>
    </row>
    <row r="853" spans="1:47" ht="12.95" customHeight="1">
      <c r="A853" s="45" t="s">
        <v>2017</v>
      </c>
      <c r="B853" s="44"/>
      <c r="C853" s="45">
        <v>47330.521000000001</v>
      </c>
      <c r="D853" s="45"/>
      <c r="E853">
        <f t="shared" ref="E853:E916" si="456">+(C853-C$7)/C$8</f>
        <v>17206.003118005301</v>
      </c>
      <c r="F853">
        <f t="shared" ref="F853:F916" si="457">ROUND(2*E853,0)/2</f>
        <v>17206</v>
      </c>
      <c r="G853">
        <f t="shared" si="450"/>
        <v>4.2319999993196689E-3</v>
      </c>
      <c r="I853" s="10">
        <f t="shared" si="454"/>
        <v>4.2319999993196689E-3</v>
      </c>
      <c r="P853">
        <f t="shared" ref="P853:P916" si="458">+D$11+D$12*F853+D$13*F853^2</f>
        <v>3.7523255226407259E-2</v>
      </c>
      <c r="Q853" s="2">
        <f t="shared" si="439"/>
        <v>32312.021000000001</v>
      </c>
      <c r="S853" s="21">
        <f t="shared" si="451"/>
        <v>0.1</v>
      </c>
      <c r="Z853">
        <f t="shared" ref="Z853:Z916" si="459">F853</f>
        <v>17206</v>
      </c>
      <c r="AA853" s="68">
        <f t="shared" ref="AA853:AA916" si="460">AB$3+AB$4*Z853+AB$5*Z853^2+AH853</f>
        <v>1.6641030594145272E-2</v>
      </c>
      <c r="AB853" s="68">
        <f t="shared" si="444"/>
        <v>2.5114224631581656E-2</v>
      </c>
      <c r="AC853" s="68">
        <f t="shared" si="445"/>
        <v>-1.2409030594825603E-2</v>
      </c>
      <c r="AD853" s="68"/>
      <c r="AE853" s="68">
        <f t="shared" si="446"/>
        <v>1.5398404030331788E-5</v>
      </c>
      <c r="AF853">
        <f t="shared" si="447"/>
        <v>-3.3291255227087591E-2</v>
      </c>
      <c r="AG853" s="92"/>
      <c r="AH853">
        <f t="shared" ref="AH853:AH916" si="461">$AB$6*($AB$11/AI853*AJ853+$AB$12)</f>
        <v>-2.0882224632261987E-2</v>
      </c>
      <c r="AI853">
        <f t="shared" ref="AI853:AI916" si="462">1+$AB$7*COS(AL853)</f>
        <v>1.0007105526547706</v>
      </c>
      <c r="AJ853">
        <f t="shared" ref="AJ853:AJ916" si="463">SIN(AL853+RADIANS($AB$9))</f>
        <v>-0.93721310971827809</v>
      </c>
      <c r="AK853">
        <f t="shared" ref="AK853:AK916" si="464">$AB$7*SIN(AL853)</f>
        <v>-1.3315688961893198E-4</v>
      </c>
      <c r="AL853">
        <f t="shared" ref="AL853:AL916" si="465">2*ATAN(AM853)</f>
        <v>-0.18525042281476628</v>
      </c>
      <c r="AM853">
        <f t="shared" ref="AM853:AM916" si="466">SQRT((1+$AB$7)/(1-$AB$7))*TAN(AN853/2)</f>
        <v>-9.2891014118239384E-2</v>
      </c>
      <c r="AN853" s="68">
        <f t="shared" si="455"/>
        <v>-0.18511731319864821</v>
      </c>
      <c r="AO853" s="68">
        <f t="shared" si="455"/>
        <v>-0.18511731319864821</v>
      </c>
      <c r="AP853" s="68">
        <f t="shared" si="455"/>
        <v>-0.18511731319864821</v>
      </c>
      <c r="AQ853" s="68">
        <f t="shared" si="455"/>
        <v>-0.18511731319864819</v>
      </c>
      <c r="AR853" s="68">
        <f t="shared" si="455"/>
        <v>-0.18511731319860047</v>
      </c>
      <c r="AS853" s="68">
        <f t="shared" si="455"/>
        <v>-0.18511731313146285</v>
      </c>
      <c r="AT853" s="68">
        <f t="shared" si="455"/>
        <v>-0.18511721864733738</v>
      </c>
      <c r="AU853" s="68">
        <f t="shared" ref="AU853:AU916" si="467">RADIANS($AB$9)+$AB$18*(F853-AB$15)</f>
        <v>-0.18498425089159976</v>
      </c>
    </row>
    <row r="854" spans="1:47" ht="12.95" customHeight="1">
      <c r="A854" s="45" t="s">
        <v>2018</v>
      </c>
      <c r="B854" s="44"/>
      <c r="C854" s="45">
        <v>47353.595000000001</v>
      </c>
      <c r="D854" s="45"/>
      <c r="E854">
        <f t="shared" si="456"/>
        <v>17223.003319879936</v>
      </c>
      <c r="F854">
        <f t="shared" si="457"/>
        <v>17223</v>
      </c>
      <c r="G854">
        <f t="shared" si="450"/>
        <v>4.505999997491017E-3</v>
      </c>
      <c r="I854" s="10">
        <f t="shared" si="454"/>
        <v>4.505999997491017E-3</v>
      </c>
      <c r="P854">
        <f t="shared" si="458"/>
        <v>3.7776844373879542E-2</v>
      </c>
      <c r="Q854" s="2">
        <f t="shared" si="439"/>
        <v>32335.095000000001</v>
      </c>
      <c r="S854" s="21">
        <f t="shared" si="451"/>
        <v>0.1</v>
      </c>
      <c r="Z854">
        <f t="shared" si="459"/>
        <v>17223</v>
      </c>
      <c r="AA854" s="68">
        <f t="shared" si="460"/>
        <v>1.6811458404068346E-2</v>
      </c>
      <c r="AB854" s="68">
        <f t="shared" si="444"/>
        <v>2.5471385967302213E-2</v>
      </c>
      <c r="AC854" s="68">
        <f t="shared" si="445"/>
        <v>-1.2305458406577329E-2</v>
      </c>
      <c r="AD854" s="68"/>
      <c r="AE854" s="68">
        <f t="shared" si="446"/>
        <v>1.5142430659600466E-5</v>
      </c>
      <c r="AF854">
        <f t="shared" si="447"/>
        <v>-3.3270844376388525E-2</v>
      </c>
      <c r="AG854" s="92"/>
      <c r="AH854">
        <f t="shared" si="461"/>
        <v>-2.0965385969811196E-2</v>
      </c>
      <c r="AI854">
        <f t="shared" si="462"/>
        <v>1.0007119584227824</v>
      </c>
      <c r="AJ854">
        <f t="shared" si="463"/>
        <v>-0.94094962649710856</v>
      </c>
      <c r="AK854">
        <f t="shared" si="464"/>
        <v>-1.2542342956495446E-4</v>
      </c>
      <c r="AL854">
        <f t="shared" si="465"/>
        <v>-0.17437756004562574</v>
      </c>
      <c r="AM854">
        <f t="shared" si="466"/>
        <v>-8.7410386877731769E-2</v>
      </c>
      <c r="AN854" s="68">
        <f t="shared" si="455"/>
        <v>-0.17425218123209499</v>
      </c>
      <c r="AO854" s="68">
        <f t="shared" si="455"/>
        <v>-0.17425218123209499</v>
      </c>
      <c r="AP854" s="68">
        <f t="shared" si="455"/>
        <v>-0.17425218123209499</v>
      </c>
      <c r="AQ854" s="68">
        <f t="shared" si="455"/>
        <v>-0.17425218123209496</v>
      </c>
      <c r="AR854" s="68">
        <f t="shared" si="455"/>
        <v>-0.17425218123204975</v>
      </c>
      <c r="AS854" s="68">
        <f t="shared" si="455"/>
        <v>-0.1742521811685615</v>
      </c>
      <c r="AT854" s="68">
        <f t="shared" si="455"/>
        <v>-0.1742520919964268</v>
      </c>
      <c r="AU854" s="68">
        <f t="shared" si="467"/>
        <v>-0.17412684706801795</v>
      </c>
    </row>
    <row r="855" spans="1:47" ht="12.95" customHeight="1">
      <c r="A855" s="45" t="s">
        <v>2018</v>
      </c>
      <c r="B855" s="44"/>
      <c r="C855" s="45">
        <v>47368.517999999996</v>
      </c>
      <c r="D855" s="45"/>
      <c r="E855">
        <f t="shared" si="456"/>
        <v>17233.998119766176</v>
      </c>
      <c r="F855">
        <f t="shared" si="457"/>
        <v>17234</v>
      </c>
      <c r="G855">
        <f t="shared" si="450"/>
        <v>-2.5520000053802505E-3</v>
      </c>
      <c r="I855" s="10">
        <f t="shared" si="454"/>
        <v>-2.5520000053802505E-3</v>
      </c>
      <c r="P855">
        <f t="shared" si="458"/>
        <v>3.7941153211832002E-2</v>
      </c>
      <c r="Q855" s="2">
        <f t="shared" si="439"/>
        <v>32350.017999999996</v>
      </c>
      <c r="S855" s="21">
        <f t="shared" si="451"/>
        <v>0.1</v>
      </c>
      <c r="Z855">
        <f t="shared" si="459"/>
        <v>17234</v>
      </c>
      <c r="AA855" s="68">
        <f t="shared" si="460"/>
        <v>1.6923275140774883E-2</v>
      </c>
      <c r="AB855" s="68">
        <f t="shared" si="444"/>
        <v>1.8465878065676868E-2</v>
      </c>
      <c r="AC855" s="68">
        <f t="shared" si="445"/>
        <v>-1.9475275146155133E-2</v>
      </c>
      <c r="AD855" s="68"/>
      <c r="AE855" s="68">
        <f t="shared" si="446"/>
        <v>3.7928634201844788E-5</v>
      </c>
      <c r="AF855">
        <f t="shared" si="447"/>
        <v>-4.0493153217212252E-2</v>
      </c>
      <c r="AG855" s="92"/>
      <c r="AH855">
        <f t="shared" si="461"/>
        <v>-2.1017878071057119E-2</v>
      </c>
      <c r="AI855">
        <f t="shared" si="462"/>
        <v>1.000712823199444</v>
      </c>
      <c r="AJ855">
        <f t="shared" si="463"/>
        <v>-0.94330812990737978</v>
      </c>
      <c r="AK855">
        <f t="shared" si="464"/>
        <v>-1.2041145621972423E-4</v>
      </c>
      <c r="AL855">
        <f t="shared" si="465"/>
        <v>-0.16734216234823091</v>
      </c>
      <c r="AM855">
        <f t="shared" si="466"/>
        <v>-8.3866885736395697E-2</v>
      </c>
      <c r="AN855" s="68">
        <f t="shared" si="455"/>
        <v>-0.16722179377718485</v>
      </c>
      <c r="AO855" s="68">
        <f t="shared" si="455"/>
        <v>-0.16722179377718485</v>
      </c>
      <c r="AP855" s="68">
        <f t="shared" si="455"/>
        <v>-0.16722179377718485</v>
      </c>
      <c r="AQ855" s="68">
        <f t="shared" si="455"/>
        <v>-0.16722179377718482</v>
      </c>
      <c r="AR855" s="68">
        <f t="shared" si="455"/>
        <v>-0.16722179377714128</v>
      </c>
      <c r="AS855" s="68">
        <f t="shared" si="455"/>
        <v>-0.16722179371604223</v>
      </c>
      <c r="AT855" s="68">
        <f t="shared" si="455"/>
        <v>-0.1672217080036531</v>
      </c>
      <c r="AU855" s="68">
        <f t="shared" si="467"/>
        <v>-0.16710146812334714</v>
      </c>
    </row>
    <row r="856" spans="1:47" ht="12.95" customHeight="1">
      <c r="A856" s="45" t="s">
        <v>1968</v>
      </c>
      <c r="B856" s="44"/>
      <c r="C856" s="45">
        <v>47380.74</v>
      </c>
      <c r="D856" s="45"/>
      <c r="E856">
        <f t="shared" si="456"/>
        <v>17243.002907289439</v>
      </c>
      <c r="F856">
        <f t="shared" si="457"/>
        <v>17243</v>
      </c>
      <c r="G856">
        <f t="shared" si="450"/>
        <v>3.9459999970858917E-3</v>
      </c>
      <c r="I856" s="10">
        <f t="shared" si="454"/>
        <v>3.9459999970858917E-3</v>
      </c>
      <c r="P856">
        <f t="shared" si="458"/>
        <v>3.8075717305401019E-2</v>
      </c>
      <c r="Q856" s="2">
        <f t="shared" si="439"/>
        <v>32362.239999999998</v>
      </c>
      <c r="S856" s="21">
        <f t="shared" si="451"/>
        <v>0.1</v>
      </c>
      <c r="Z856">
        <f t="shared" si="459"/>
        <v>17243</v>
      </c>
      <c r="AA856" s="68">
        <f t="shared" si="460"/>
        <v>1.7015663689367577E-2</v>
      </c>
      <c r="AB856" s="68">
        <f t="shared" si="444"/>
        <v>2.5006053613119333E-2</v>
      </c>
      <c r="AC856" s="68">
        <f t="shared" si="445"/>
        <v>-1.3069663692281686E-2</v>
      </c>
      <c r="AD856" s="68"/>
      <c r="AE856" s="68">
        <f t="shared" si="446"/>
        <v>1.7081610902934614E-5</v>
      </c>
      <c r="AF856">
        <f t="shared" si="447"/>
        <v>-3.4129717308315127E-2</v>
      </c>
      <c r="AG856" s="92"/>
      <c r="AH856">
        <f t="shared" si="461"/>
        <v>-2.1060053616033442E-2</v>
      </c>
      <c r="AI856">
        <f t="shared" si="462"/>
        <v>1.0007135045038322</v>
      </c>
      <c r="AJ856">
        <f t="shared" si="463"/>
        <v>-0.94520309408837777</v>
      </c>
      <c r="AK856">
        <f t="shared" si="464"/>
        <v>-1.1630630019770812E-4</v>
      </c>
      <c r="AL856">
        <f t="shared" si="465"/>
        <v>-0.16158591898642161</v>
      </c>
      <c r="AM856">
        <f t="shared" si="466"/>
        <v>-8.0969211778803576E-2</v>
      </c>
      <c r="AN856" s="68">
        <f t="shared" si="455"/>
        <v>-0.16146965414890704</v>
      </c>
      <c r="AO856" s="68">
        <f t="shared" si="455"/>
        <v>-0.16146965414890704</v>
      </c>
      <c r="AP856" s="68">
        <f t="shared" si="455"/>
        <v>-0.16146965414890704</v>
      </c>
      <c r="AQ856" s="68">
        <f t="shared" si="455"/>
        <v>-0.16146965414890702</v>
      </c>
      <c r="AR856" s="68">
        <f t="shared" si="455"/>
        <v>-0.16146965414886483</v>
      </c>
      <c r="AS856" s="68">
        <f t="shared" si="455"/>
        <v>-0.16146965408973624</v>
      </c>
      <c r="AT856" s="68">
        <f t="shared" si="455"/>
        <v>-0.16146957122067188</v>
      </c>
      <c r="AU856" s="68">
        <f t="shared" si="467"/>
        <v>-0.16135343080498044</v>
      </c>
    </row>
    <row r="857" spans="1:47" ht="12.95" customHeight="1">
      <c r="A857" s="45" t="s">
        <v>1968</v>
      </c>
      <c r="B857" s="44"/>
      <c r="C857" s="45">
        <v>47414.673000000003</v>
      </c>
      <c r="D857" s="45"/>
      <c r="E857">
        <f t="shared" si="456"/>
        <v>17268.003680896618</v>
      </c>
      <c r="F857">
        <f t="shared" si="457"/>
        <v>17268</v>
      </c>
      <c r="G857">
        <f t="shared" si="450"/>
        <v>4.9960000033024698E-3</v>
      </c>
      <c r="I857" s="10">
        <f t="shared" si="454"/>
        <v>4.9960000033024698E-3</v>
      </c>
      <c r="P857">
        <f t="shared" si="458"/>
        <v>3.845011840598897E-2</v>
      </c>
      <c r="Q857" s="2">
        <f t="shared" ref="Q857:Q920" si="468">+C857-15018.5</f>
        <v>32396.173000000003</v>
      </c>
      <c r="S857" s="21">
        <f t="shared" si="451"/>
        <v>0.1</v>
      </c>
      <c r="Z857">
        <f t="shared" si="459"/>
        <v>17268</v>
      </c>
      <c r="AA857" s="68">
        <f t="shared" si="460"/>
        <v>1.727657073942809E-2</v>
      </c>
      <c r="AB857" s="68">
        <f t="shared" si="444"/>
        <v>2.616954766986335E-2</v>
      </c>
      <c r="AC857" s="68">
        <f t="shared" si="445"/>
        <v>-1.228057073612562E-2</v>
      </c>
      <c r="AD857" s="68"/>
      <c r="AE857" s="68">
        <f t="shared" si="446"/>
        <v>1.5081241760498495E-5</v>
      </c>
      <c r="AF857">
        <f t="shared" si="447"/>
        <v>-3.34541184026865E-2</v>
      </c>
      <c r="AG857" s="92"/>
      <c r="AH857">
        <f t="shared" si="461"/>
        <v>-2.117354766656088E-2</v>
      </c>
      <c r="AI857">
        <f t="shared" si="462"/>
        <v>1.0007152729083302</v>
      </c>
      <c r="AJ857">
        <f t="shared" si="463"/>
        <v>-0.95030237848114685</v>
      </c>
      <c r="AK857">
        <f t="shared" si="464"/>
        <v>-1.0488326398138388E-4</v>
      </c>
      <c r="AL857">
        <f t="shared" si="465"/>
        <v>-0.14559631452715247</v>
      </c>
      <c r="AM857">
        <f t="shared" si="466"/>
        <v>-7.2927030143604923E-2</v>
      </c>
      <c r="AN857" s="68">
        <f t="shared" si="455"/>
        <v>-0.14549146874624194</v>
      </c>
      <c r="AO857" s="68">
        <f t="shared" si="455"/>
        <v>-0.14549146874624194</v>
      </c>
      <c r="AP857" s="68">
        <f t="shared" si="455"/>
        <v>-0.14549146874624194</v>
      </c>
      <c r="AQ857" s="68">
        <f t="shared" si="455"/>
        <v>-0.14549146874624191</v>
      </c>
      <c r="AR857" s="68">
        <f t="shared" si="455"/>
        <v>-0.14549146874620358</v>
      </c>
      <c r="AS857" s="68">
        <f t="shared" si="455"/>
        <v>-0.14549146869261836</v>
      </c>
      <c r="AT857" s="68">
        <f t="shared" si="455"/>
        <v>-0.14549139377799819</v>
      </c>
      <c r="AU857" s="68">
        <f t="shared" si="467"/>
        <v>-0.14538666047618354</v>
      </c>
    </row>
    <row r="858" spans="1:47" ht="12.95" customHeight="1">
      <c r="A858" s="45" t="s">
        <v>1968</v>
      </c>
      <c r="B858" s="44"/>
      <c r="C858" s="45">
        <v>47418.743000000002</v>
      </c>
      <c r="D858" s="45"/>
      <c r="E858">
        <f t="shared" si="456"/>
        <v>17271.002329662751</v>
      </c>
      <c r="F858">
        <f t="shared" si="457"/>
        <v>17271</v>
      </c>
      <c r="G858">
        <f t="shared" si="450"/>
        <v>3.1620000008842908E-3</v>
      </c>
      <c r="I858" s="10">
        <f t="shared" si="454"/>
        <v>3.1620000008842908E-3</v>
      </c>
      <c r="P858">
        <f t="shared" si="458"/>
        <v>3.8495107013294755E-2</v>
      </c>
      <c r="Q858" s="2">
        <f t="shared" si="468"/>
        <v>32400.243000000002</v>
      </c>
      <c r="S858" s="21">
        <f t="shared" si="451"/>
        <v>0.1</v>
      </c>
      <c r="Z858">
        <f t="shared" si="459"/>
        <v>17271</v>
      </c>
      <c r="AA858" s="68">
        <f t="shared" si="460"/>
        <v>1.7308302743580299E-2</v>
      </c>
      <c r="AB858" s="68">
        <f t="shared" si="444"/>
        <v>2.4348804270598746E-2</v>
      </c>
      <c r="AC858" s="68">
        <f t="shared" si="445"/>
        <v>-1.4146302742696008E-2</v>
      </c>
      <c r="AD858" s="68"/>
      <c r="AE858" s="68">
        <f t="shared" si="446"/>
        <v>2.0011788128800864E-5</v>
      </c>
      <c r="AF858">
        <f t="shared" si="447"/>
        <v>-3.5333107012410464E-2</v>
      </c>
      <c r="AG858" s="92"/>
      <c r="AH858">
        <f t="shared" si="461"/>
        <v>-2.1186804269714456E-2</v>
      </c>
      <c r="AI858">
        <f t="shared" si="462"/>
        <v>1.0007154728369421</v>
      </c>
      <c r="AJ858">
        <f t="shared" si="463"/>
        <v>-0.95089799215198134</v>
      </c>
      <c r="AK858">
        <f t="shared" si="464"/>
        <v>-1.0351063738863728E-4</v>
      </c>
      <c r="AL858">
        <f t="shared" si="465"/>
        <v>-0.14367755827551595</v>
      </c>
      <c r="AM858">
        <f t="shared" si="466"/>
        <v>-7.1962616886377062E-2</v>
      </c>
      <c r="AN858" s="68">
        <f t="shared" si="455"/>
        <v>-0.14357408464098784</v>
      </c>
      <c r="AO858" s="68">
        <f t="shared" si="455"/>
        <v>-0.14357408464098784</v>
      </c>
      <c r="AP858" s="68">
        <f t="shared" si="455"/>
        <v>-0.14357408464098784</v>
      </c>
      <c r="AQ858" s="68">
        <f t="shared" si="455"/>
        <v>-0.14357408464098781</v>
      </c>
      <c r="AR858" s="68">
        <f t="shared" si="455"/>
        <v>-0.14357408464094995</v>
      </c>
      <c r="AS858" s="68">
        <f t="shared" si="455"/>
        <v>-0.14357408458803653</v>
      </c>
      <c r="AT858" s="68">
        <f t="shared" si="455"/>
        <v>-0.14357401063324646</v>
      </c>
      <c r="AU858" s="68">
        <f t="shared" si="467"/>
        <v>-0.14347064803672804</v>
      </c>
    </row>
    <row r="859" spans="1:47" ht="12.95" customHeight="1">
      <c r="A859" s="45" t="s">
        <v>1968</v>
      </c>
      <c r="B859" s="44"/>
      <c r="C859" s="45">
        <v>47422.815000000002</v>
      </c>
      <c r="D859" s="45"/>
      <c r="E859">
        <f t="shared" si="456"/>
        <v>17274.002451966364</v>
      </c>
      <c r="F859">
        <f t="shared" si="457"/>
        <v>17274</v>
      </c>
      <c r="G859">
        <f t="shared" ref="G859:G890" si="469">+C859-(C$7+F859*C$8)</f>
        <v>3.328000006149523E-3</v>
      </c>
      <c r="I859" s="10">
        <f t="shared" si="454"/>
        <v>3.328000006149523E-3</v>
      </c>
      <c r="P859">
        <f t="shared" si="458"/>
        <v>3.8540108579579513E-2</v>
      </c>
      <c r="Q859" s="2">
        <f t="shared" si="468"/>
        <v>32404.315000000002</v>
      </c>
      <c r="S859" s="21">
        <f t="shared" ref="S859:S890" si="470">S$15</f>
        <v>0.1</v>
      </c>
      <c r="Z859">
        <f t="shared" si="459"/>
        <v>17274</v>
      </c>
      <c r="AA859" s="68">
        <f t="shared" si="460"/>
        <v>1.7340125594437806E-2</v>
      </c>
      <c r="AB859" s="68">
        <f t="shared" si="444"/>
        <v>2.452798299129123E-2</v>
      </c>
      <c r="AC859" s="68">
        <f t="shared" si="445"/>
        <v>-1.4012125588288283E-2</v>
      </c>
      <c r="AD859" s="68"/>
      <c r="AE859" s="68">
        <f t="shared" si="446"/>
        <v>1.9633966350196328E-5</v>
      </c>
      <c r="AF859">
        <f t="shared" si="447"/>
        <v>-3.521210857342999E-2</v>
      </c>
      <c r="AG859" s="92"/>
      <c r="AH859">
        <f t="shared" si="461"/>
        <v>-2.1199982985141707E-2</v>
      </c>
      <c r="AI859">
        <f t="shared" si="462"/>
        <v>1.0007156701315294</v>
      </c>
      <c r="AJ859">
        <f t="shared" si="463"/>
        <v>-0.95149010520788124</v>
      </c>
      <c r="AK859">
        <f t="shared" si="464"/>
        <v>-1.0213762916352397E-4</v>
      </c>
      <c r="AL859">
        <f t="shared" si="465"/>
        <v>-0.14175880126224924</v>
      </c>
      <c r="AM859">
        <f t="shared" si="466"/>
        <v>-7.0998336402211468E-2</v>
      </c>
      <c r="AN859" s="68">
        <f t="shared" si="455"/>
        <v>-0.14165670015519088</v>
      </c>
      <c r="AO859" s="68">
        <f t="shared" si="455"/>
        <v>-0.14165670015519088</v>
      </c>
      <c r="AP859" s="68">
        <f t="shared" si="455"/>
        <v>-0.14165670015519088</v>
      </c>
      <c r="AQ859" s="68">
        <f t="shared" si="455"/>
        <v>-0.14165670015519086</v>
      </c>
      <c r="AR859" s="68">
        <f t="shared" si="455"/>
        <v>-0.14165670015515347</v>
      </c>
      <c r="AS859" s="68">
        <f t="shared" si="455"/>
        <v>-0.14165670010291317</v>
      </c>
      <c r="AT859" s="68">
        <f t="shared" si="455"/>
        <v>-0.14165662710903981</v>
      </c>
      <c r="AU859" s="68">
        <f t="shared" si="467"/>
        <v>-0.14155463559727233</v>
      </c>
    </row>
    <row r="860" spans="1:47" ht="12.95" customHeight="1">
      <c r="A860" s="45" t="s">
        <v>1968</v>
      </c>
      <c r="B860" s="44"/>
      <c r="C860" s="45">
        <v>47448.606</v>
      </c>
      <c r="D860" s="45"/>
      <c r="E860">
        <f t="shared" si="456"/>
        <v>17293.004454503793</v>
      </c>
      <c r="F860">
        <f t="shared" si="457"/>
        <v>17293</v>
      </c>
      <c r="G860">
        <f t="shared" si="469"/>
        <v>6.0459999949671328E-3</v>
      </c>
      <c r="I860" s="10">
        <f t="shared" si="454"/>
        <v>6.0459999949671328E-3</v>
      </c>
      <c r="P860">
        <f t="shared" si="458"/>
        <v>3.8825419435672637E-2</v>
      </c>
      <c r="Q860" s="2">
        <f t="shared" si="468"/>
        <v>32430.106</v>
      </c>
      <c r="S860" s="21">
        <f t="shared" si="470"/>
        <v>0.1</v>
      </c>
      <c r="Z860">
        <f t="shared" si="459"/>
        <v>17293</v>
      </c>
      <c r="AA860" s="68">
        <f t="shared" si="460"/>
        <v>1.7543783084709125E-2</v>
      </c>
      <c r="AB860" s="68">
        <f t="shared" si="444"/>
        <v>2.7327636345930644E-2</v>
      </c>
      <c r="AC860" s="68">
        <f t="shared" si="445"/>
        <v>-1.1497783089741993E-2</v>
      </c>
      <c r="AD860" s="68"/>
      <c r="AE860" s="68">
        <f t="shared" si="446"/>
        <v>1.3219901597875693E-5</v>
      </c>
      <c r="AF860">
        <f t="shared" si="447"/>
        <v>-3.2779419440705504E-2</v>
      </c>
      <c r="AG860" s="92"/>
      <c r="AH860">
        <f t="shared" si="461"/>
        <v>-2.1281636350963511E-2</v>
      </c>
      <c r="AI860">
        <f t="shared" si="462"/>
        <v>1.0007168584497306</v>
      </c>
      <c r="AJ860">
        <f t="shared" si="463"/>
        <v>-0.95515872253179512</v>
      </c>
      <c r="AK860">
        <f t="shared" si="464"/>
        <v>-9.3433374682353203E-5</v>
      </c>
      <c r="AL860">
        <f t="shared" si="465"/>
        <v>-0.12960665647670774</v>
      </c>
      <c r="AM860">
        <f t="shared" si="466"/>
        <v>-6.4894194116992196E-2</v>
      </c>
      <c r="AN860" s="68">
        <f t="shared" si="455"/>
        <v>-0.12951325656714741</v>
      </c>
      <c r="AO860" s="68">
        <f t="shared" si="455"/>
        <v>-0.12951325656714741</v>
      </c>
      <c r="AP860" s="68">
        <f t="shared" si="455"/>
        <v>-0.12951325656714741</v>
      </c>
      <c r="AQ860" s="68">
        <f t="shared" si="455"/>
        <v>-0.12951325656714738</v>
      </c>
      <c r="AR860" s="68">
        <f t="shared" si="455"/>
        <v>-0.12951325656711302</v>
      </c>
      <c r="AS860" s="68">
        <f t="shared" si="455"/>
        <v>-0.12951325651916626</v>
      </c>
      <c r="AT860" s="68">
        <f t="shared" si="455"/>
        <v>-0.12951318963541913</v>
      </c>
      <c r="AU860" s="68">
        <f t="shared" si="467"/>
        <v>-0.12941989014738686</v>
      </c>
    </row>
    <row r="861" spans="1:47" ht="12.95" customHeight="1">
      <c r="A861" s="45" t="s">
        <v>1968</v>
      </c>
      <c r="B861" s="44"/>
      <c r="C861" s="45">
        <v>47460.822999999997</v>
      </c>
      <c r="D861" s="45"/>
      <c r="E861">
        <f t="shared" si="456"/>
        <v>17302.005558183362</v>
      </c>
      <c r="F861">
        <f t="shared" si="457"/>
        <v>17302</v>
      </c>
      <c r="G861">
        <f t="shared" si="469"/>
        <v>7.5440000000526197E-3</v>
      </c>
      <c r="I861" s="10">
        <f t="shared" si="454"/>
        <v>7.5440000000526197E-3</v>
      </c>
      <c r="P861">
        <f t="shared" si="458"/>
        <v>3.8960748109001353E-2</v>
      </c>
      <c r="Q861" s="2">
        <f t="shared" si="468"/>
        <v>32442.322999999997</v>
      </c>
      <c r="S861" s="21">
        <f t="shared" si="470"/>
        <v>0.1</v>
      </c>
      <c r="Z861">
        <f t="shared" si="459"/>
        <v>17302</v>
      </c>
      <c r="AA861" s="68">
        <f t="shared" si="460"/>
        <v>1.7641528430927603E-2</v>
      </c>
      <c r="AB861" s="68">
        <f t="shared" si="444"/>
        <v>2.886321967812637E-2</v>
      </c>
      <c r="AC861" s="68">
        <f t="shared" si="445"/>
        <v>-1.0097528430874983E-2</v>
      </c>
      <c r="AD861" s="68"/>
      <c r="AE861" s="68">
        <f t="shared" si="446"/>
        <v>1.019600804123286E-5</v>
      </c>
      <c r="AF861">
        <f t="shared" si="447"/>
        <v>-3.1416748108948733E-2</v>
      </c>
      <c r="AG861" s="92"/>
      <c r="AH861">
        <f t="shared" si="461"/>
        <v>-2.131921967807375E-2</v>
      </c>
      <c r="AI861">
        <f t="shared" si="462"/>
        <v>1.000717384399787</v>
      </c>
      <c r="AJ861">
        <f t="shared" si="463"/>
        <v>-0.95684729277494207</v>
      </c>
      <c r="AK861">
        <f t="shared" si="464"/>
        <v>-8.9305405193155558E-5</v>
      </c>
      <c r="AL861">
        <f t="shared" si="465"/>
        <v>-0.12385036758564361</v>
      </c>
      <c r="AM861">
        <f t="shared" si="466"/>
        <v>-6.2004460817454962E-2</v>
      </c>
      <c r="AN861" s="68">
        <f t="shared" ref="AN861:AT870" si="471">$AU861+$AB$7*SIN(AO861)</f>
        <v>-0.12376109419051633</v>
      </c>
      <c r="AO861" s="68">
        <f t="shared" si="471"/>
        <v>-0.12376109419051633</v>
      </c>
      <c r="AP861" s="68">
        <f t="shared" si="471"/>
        <v>-0.12376109419051633</v>
      </c>
      <c r="AQ861" s="68">
        <f t="shared" si="471"/>
        <v>-0.1237610941905163</v>
      </c>
      <c r="AR861" s="68">
        <f t="shared" si="471"/>
        <v>-0.12376109419048338</v>
      </c>
      <c r="AS861" s="68">
        <f t="shared" si="471"/>
        <v>-0.12376109414458784</v>
      </c>
      <c r="AT861" s="68">
        <f t="shared" si="471"/>
        <v>-0.12376103016908926</v>
      </c>
      <c r="AU861" s="68">
        <f t="shared" si="467"/>
        <v>-0.12367185282901993</v>
      </c>
    </row>
    <row r="862" spans="1:47" ht="12.95" customHeight="1">
      <c r="A862" s="45" t="s">
        <v>2019</v>
      </c>
      <c r="B862" s="44"/>
      <c r="C862" s="45">
        <v>47466.252</v>
      </c>
      <c r="D862" s="45"/>
      <c r="E862">
        <f t="shared" si="456"/>
        <v>17306.005475665264</v>
      </c>
      <c r="F862">
        <f t="shared" si="457"/>
        <v>17306</v>
      </c>
      <c r="G862">
        <f t="shared" si="469"/>
        <v>7.4319999985164031E-3</v>
      </c>
      <c r="I862" s="10">
        <f t="shared" si="454"/>
        <v>7.4319999985164031E-3</v>
      </c>
      <c r="P862">
        <f t="shared" si="458"/>
        <v>3.902093162308673E-2</v>
      </c>
      <c r="Q862" s="2">
        <f t="shared" si="468"/>
        <v>32447.752</v>
      </c>
      <c r="S862" s="21">
        <f t="shared" si="470"/>
        <v>0.1</v>
      </c>
      <c r="Z862">
        <f t="shared" si="459"/>
        <v>17306</v>
      </c>
      <c r="AA862" s="68">
        <f t="shared" si="460"/>
        <v>1.7685234587953721E-2</v>
      </c>
      <c r="AB862" s="68">
        <f t="shared" si="444"/>
        <v>2.8767697033649411E-2</v>
      </c>
      <c r="AC862" s="68">
        <f t="shared" si="445"/>
        <v>-1.0253234589437318E-2</v>
      </c>
      <c r="AD862" s="68"/>
      <c r="AE862" s="68">
        <f t="shared" si="446"/>
        <v>1.0512881954603387E-5</v>
      </c>
      <c r="AF862">
        <f t="shared" si="447"/>
        <v>-3.1588931624570327E-2</v>
      </c>
      <c r="AG862" s="92"/>
      <c r="AH862">
        <f t="shared" si="461"/>
        <v>-2.1335697035133008E-2</v>
      </c>
      <c r="AI862">
        <f t="shared" si="462"/>
        <v>1.0007176105265481</v>
      </c>
      <c r="AJ862">
        <f t="shared" si="463"/>
        <v>-0.95758759539152327</v>
      </c>
      <c r="AK862">
        <f t="shared" si="464"/>
        <v>-8.7469792739765852E-5</v>
      </c>
      <c r="AL862">
        <f t="shared" si="465"/>
        <v>-0.1212920150528186</v>
      </c>
      <c r="AM862">
        <f t="shared" si="466"/>
        <v>-6.0720467828989239E-2</v>
      </c>
      <c r="AN862" s="68">
        <f t="shared" si="471"/>
        <v>-0.12120457662207954</v>
      </c>
      <c r="AO862" s="68">
        <f t="shared" si="471"/>
        <v>-0.12120457662207954</v>
      </c>
      <c r="AP862" s="68">
        <f t="shared" si="471"/>
        <v>-0.12120457662207954</v>
      </c>
      <c r="AQ862" s="68">
        <f t="shared" si="471"/>
        <v>-0.12120457662207951</v>
      </c>
      <c r="AR862" s="68">
        <f t="shared" si="471"/>
        <v>-0.12120457662204723</v>
      </c>
      <c r="AS862" s="68">
        <f t="shared" si="471"/>
        <v>-0.12120457657706678</v>
      </c>
      <c r="AT862" s="68">
        <f t="shared" si="471"/>
        <v>-0.12120451389686139</v>
      </c>
      <c r="AU862" s="68">
        <f t="shared" si="467"/>
        <v>-0.12111716957641239</v>
      </c>
    </row>
    <row r="863" spans="1:47" ht="12.95" customHeight="1">
      <c r="A863" s="45" t="s">
        <v>1968</v>
      </c>
      <c r="B863" s="44"/>
      <c r="C863" s="45">
        <v>47467.607000000004</v>
      </c>
      <c r="D863" s="45"/>
      <c r="E863">
        <f t="shared" si="456"/>
        <v>17307.003797306083</v>
      </c>
      <c r="F863">
        <f t="shared" si="457"/>
        <v>17307</v>
      </c>
      <c r="G863">
        <f t="shared" si="469"/>
        <v>5.1539999985834584E-3</v>
      </c>
      <c r="I863" s="10">
        <f t="shared" si="454"/>
        <v>5.1539999985834584E-3</v>
      </c>
      <c r="P863">
        <f t="shared" si="458"/>
        <v>3.9035981101324474E-2</v>
      </c>
      <c r="Q863" s="2">
        <f t="shared" si="468"/>
        <v>32449.107000000004</v>
      </c>
      <c r="S863" s="21">
        <f t="shared" si="470"/>
        <v>0.1</v>
      </c>
      <c r="Z863">
        <f t="shared" si="459"/>
        <v>17307</v>
      </c>
      <c r="AA863" s="68">
        <f t="shared" si="460"/>
        <v>1.7696186510507111E-2</v>
      </c>
      <c r="AB863" s="68">
        <f t="shared" si="444"/>
        <v>2.6493794589400821E-2</v>
      </c>
      <c r="AC863" s="68">
        <f t="shared" si="445"/>
        <v>-1.2542186511923653E-2</v>
      </c>
      <c r="AD863" s="68"/>
      <c r="AE863" s="68">
        <f t="shared" si="446"/>
        <v>1.5730644249987963E-5</v>
      </c>
      <c r="AF863">
        <f t="shared" si="447"/>
        <v>-3.3881981102741016E-2</v>
      </c>
      <c r="AG863" s="92"/>
      <c r="AH863">
        <f t="shared" si="461"/>
        <v>-2.1339794590817363E-2</v>
      </c>
      <c r="AI863">
        <f t="shared" si="462"/>
        <v>1.0007176663244239</v>
      </c>
      <c r="AJ863">
        <f t="shared" si="463"/>
        <v>-0.95777169197822076</v>
      </c>
      <c r="AK863">
        <f t="shared" si="464"/>
        <v>-8.7010799574273296E-5</v>
      </c>
      <c r="AL863">
        <f t="shared" si="465"/>
        <v>-0.12065242673989497</v>
      </c>
      <c r="AM863">
        <f t="shared" si="466"/>
        <v>-6.0399500821011247E-2</v>
      </c>
      <c r="AN863" s="68">
        <f t="shared" si="471"/>
        <v>-0.12056544714017614</v>
      </c>
      <c r="AO863" s="68">
        <f t="shared" si="471"/>
        <v>-0.12056544714017614</v>
      </c>
      <c r="AP863" s="68">
        <f t="shared" si="471"/>
        <v>-0.12056544714017614</v>
      </c>
      <c r="AQ863" s="68">
        <f t="shared" si="471"/>
        <v>-0.12056544714017611</v>
      </c>
      <c r="AR863" s="68">
        <f t="shared" si="471"/>
        <v>-0.120565447140144</v>
      </c>
      <c r="AS863" s="68">
        <f t="shared" si="471"/>
        <v>-0.12056544709539263</v>
      </c>
      <c r="AT863" s="68">
        <f t="shared" si="471"/>
        <v>-0.12056538473926767</v>
      </c>
      <c r="AU863" s="68">
        <f t="shared" si="467"/>
        <v>-0.12047849876326056</v>
      </c>
    </row>
    <row r="864" spans="1:47" ht="12.95" customHeight="1">
      <c r="A864" s="45" t="s">
        <v>2019</v>
      </c>
      <c r="B864" s="44"/>
      <c r="C864" s="45">
        <v>47470.324000000001</v>
      </c>
      <c r="D864" s="45"/>
      <c r="E864">
        <f t="shared" si="456"/>
        <v>17309.005597968877</v>
      </c>
      <c r="F864">
        <f t="shared" si="457"/>
        <v>17309</v>
      </c>
      <c r="G864">
        <f t="shared" si="469"/>
        <v>7.5980000037816353E-3</v>
      </c>
      <c r="I864" s="10">
        <f t="shared" si="454"/>
        <v>7.5980000037816353E-3</v>
      </c>
      <c r="P864">
        <f t="shared" si="458"/>
        <v>3.9066084377459565E-2</v>
      </c>
      <c r="Q864" s="2">
        <f t="shared" si="468"/>
        <v>32451.824000000001</v>
      </c>
      <c r="S864" s="21">
        <f t="shared" si="470"/>
        <v>0.1</v>
      </c>
      <c r="Z864">
        <f t="shared" si="459"/>
        <v>17309</v>
      </c>
      <c r="AA864" s="68">
        <f t="shared" si="460"/>
        <v>1.7718120827317718E-2</v>
      </c>
      <c r="AB864" s="68">
        <f t="shared" si="444"/>
        <v>2.8945963553923482E-2</v>
      </c>
      <c r="AC864" s="68">
        <f t="shared" si="445"/>
        <v>-1.0120120823536083E-2</v>
      </c>
      <c r="AD864" s="68"/>
      <c r="AE864" s="68">
        <f t="shared" si="446"/>
        <v>1.0241684548296865E-5</v>
      </c>
      <c r="AF864">
        <f t="shared" si="447"/>
        <v>-3.1468084373677929E-2</v>
      </c>
      <c r="AG864" s="92"/>
      <c r="AH864">
        <f t="shared" si="461"/>
        <v>-2.1347963550141846E-2</v>
      </c>
      <c r="AI864">
        <f t="shared" si="462"/>
        <v>1.0007177770394369</v>
      </c>
      <c r="AJ864">
        <f t="shared" si="463"/>
        <v>-0.95813870974127824</v>
      </c>
      <c r="AK864">
        <f t="shared" si="464"/>
        <v>-8.6092706496795801E-5</v>
      </c>
      <c r="AL864">
        <f t="shared" si="465"/>
        <v>-0.11937324990101343</v>
      </c>
      <c r="AM864">
        <f t="shared" si="466"/>
        <v>-5.9757603828730084E-2</v>
      </c>
      <c r="AN864" s="68">
        <f t="shared" si="471"/>
        <v>-0.11928718806992861</v>
      </c>
      <c r="AO864" s="68">
        <f t="shared" si="471"/>
        <v>-0.11928718806992861</v>
      </c>
      <c r="AP864" s="68">
        <f t="shared" si="471"/>
        <v>-0.11928718806992861</v>
      </c>
      <c r="AQ864" s="68">
        <f t="shared" si="471"/>
        <v>-0.11928718806992859</v>
      </c>
      <c r="AR864" s="68">
        <f t="shared" si="471"/>
        <v>-0.1192871880698968</v>
      </c>
      <c r="AS864" s="68">
        <f t="shared" si="471"/>
        <v>-0.11928718802560399</v>
      </c>
      <c r="AT864" s="68">
        <f t="shared" si="471"/>
        <v>-0.11928712631794475</v>
      </c>
      <c r="AU864" s="68">
        <f t="shared" si="467"/>
        <v>-0.11920115713695689</v>
      </c>
    </row>
    <row r="865" spans="1:48" ht="12.95" customHeight="1">
      <c r="A865" s="45" t="s">
        <v>1968</v>
      </c>
      <c r="B865" s="44"/>
      <c r="C865" s="45">
        <v>47471.673999999999</v>
      </c>
      <c r="D865" s="45"/>
      <c r="E865">
        <f t="shared" si="456"/>
        <v>17310.000235765994</v>
      </c>
      <c r="F865">
        <f t="shared" si="457"/>
        <v>17310</v>
      </c>
      <c r="G865">
        <f t="shared" si="469"/>
        <v>3.1999999919207767E-4</v>
      </c>
      <c r="I865" s="10">
        <f t="shared" si="454"/>
        <v>3.1999999919207767E-4</v>
      </c>
      <c r="P865">
        <f t="shared" si="458"/>
        <v>3.9081138175356939E-2</v>
      </c>
      <c r="Q865" s="2">
        <f t="shared" si="468"/>
        <v>32453.173999999999</v>
      </c>
      <c r="S865" s="21">
        <f t="shared" si="470"/>
        <v>0.1</v>
      </c>
      <c r="Z865">
        <f t="shared" si="459"/>
        <v>17310</v>
      </c>
      <c r="AA865" s="68">
        <f t="shared" si="460"/>
        <v>1.7729103224917164E-2</v>
      </c>
      <c r="AB865" s="68">
        <f t="shared" si="444"/>
        <v>2.1672034949631852E-2</v>
      </c>
      <c r="AC865" s="68">
        <f t="shared" si="445"/>
        <v>-1.7409103225725087E-2</v>
      </c>
      <c r="AD865" s="68"/>
      <c r="AE865" s="68">
        <f t="shared" si="446"/>
        <v>3.0307687512395162E-5</v>
      </c>
      <c r="AF865">
        <f t="shared" si="447"/>
        <v>-3.8761138176164861E-2</v>
      </c>
      <c r="AG865" s="92"/>
      <c r="AH865">
        <f t="shared" si="461"/>
        <v>-2.1352034950439774E-2</v>
      </c>
      <c r="AI865">
        <f t="shared" si="462"/>
        <v>1.0007178319565284</v>
      </c>
      <c r="AJ865">
        <f t="shared" si="463"/>
        <v>-0.95832163076702559</v>
      </c>
      <c r="AK865">
        <f t="shared" si="464"/>
        <v>-8.5633606960893274E-5</v>
      </c>
      <c r="AL865">
        <f t="shared" si="465"/>
        <v>-0.11873366137580585</v>
      </c>
      <c r="AM865">
        <f t="shared" si="466"/>
        <v>-5.9436673712098459E-2</v>
      </c>
      <c r="AN865" s="68">
        <f t="shared" si="471"/>
        <v>-0.11864805848195928</v>
      </c>
      <c r="AO865" s="68">
        <f t="shared" si="471"/>
        <v>-0.11864805848195928</v>
      </c>
      <c r="AP865" s="68">
        <f t="shared" si="471"/>
        <v>-0.11864805848195928</v>
      </c>
      <c r="AQ865" s="68">
        <f t="shared" si="471"/>
        <v>-0.11864805848195925</v>
      </c>
      <c r="AR865" s="68">
        <f t="shared" si="471"/>
        <v>-0.11864805848192762</v>
      </c>
      <c r="AS865" s="68">
        <f t="shared" si="471"/>
        <v>-0.1186480584378643</v>
      </c>
      <c r="AT865" s="68">
        <f t="shared" si="471"/>
        <v>-0.11864799705458927</v>
      </c>
      <c r="AU865" s="68">
        <f t="shared" si="467"/>
        <v>-0.11856248632380484</v>
      </c>
    </row>
    <row r="866" spans="1:48" ht="12.95" customHeight="1">
      <c r="A866" s="45" t="s">
        <v>1968</v>
      </c>
      <c r="B866" s="44"/>
      <c r="C866" s="45">
        <v>47486.606</v>
      </c>
      <c r="D866" s="45"/>
      <c r="E866">
        <f t="shared" si="456"/>
        <v>17321.001666570886</v>
      </c>
      <c r="F866">
        <f t="shared" si="457"/>
        <v>17321</v>
      </c>
      <c r="G866">
        <f t="shared" si="469"/>
        <v>2.2619999945163727E-3</v>
      </c>
      <c r="I866" s="10">
        <f t="shared" si="454"/>
        <v>2.2619999945163727E-3</v>
      </c>
      <c r="P866">
        <f t="shared" si="458"/>
        <v>3.9246824984740719E-2</v>
      </c>
      <c r="Q866" s="2">
        <f t="shared" si="468"/>
        <v>32468.106</v>
      </c>
      <c r="S866" s="21">
        <f t="shared" si="470"/>
        <v>0.1</v>
      </c>
      <c r="Z866">
        <f t="shared" si="459"/>
        <v>17321</v>
      </c>
      <c r="AA866" s="68">
        <f t="shared" si="460"/>
        <v>1.7850580633625976E-2</v>
      </c>
      <c r="AB866" s="68">
        <f t="shared" si="444"/>
        <v>2.3658244345631116E-2</v>
      </c>
      <c r="AC866" s="68">
        <f t="shared" si="445"/>
        <v>-1.5588580639109603E-2</v>
      </c>
      <c r="AD866" s="68"/>
      <c r="AE866" s="68">
        <f t="shared" si="446"/>
        <v>2.4300384634202277E-5</v>
      </c>
      <c r="AF866">
        <f t="shared" si="447"/>
        <v>-3.6984824990224346E-2</v>
      </c>
      <c r="AG866" s="92"/>
      <c r="AH866">
        <f t="shared" si="461"/>
        <v>-2.1396244351114743E-2</v>
      </c>
      <c r="AI866">
        <f t="shared" si="462"/>
        <v>1.0007184166594094</v>
      </c>
      <c r="AJ866">
        <f t="shared" si="463"/>
        <v>-0.96030787338775514</v>
      </c>
      <c r="AK866">
        <f t="shared" si="464"/>
        <v>-8.0581238124246185E-5</v>
      </c>
      <c r="AL866">
        <f t="shared" si="465"/>
        <v>-0.11169818306041628</v>
      </c>
      <c r="AM866">
        <f t="shared" si="466"/>
        <v>-5.5907230760472215E-2</v>
      </c>
      <c r="AN866" s="68">
        <f t="shared" si="471"/>
        <v>-0.11161763074687311</v>
      </c>
      <c r="AO866" s="68">
        <f t="shared" si="471"/>
        <v>-0.11161763074687311</v>
      </c>
      <c r="AP866" s="68">
        <f t="shared" si="471"/>
        <v>-0.11161763074687311</v>
      </c>
      <c r="AQ866" s="68">
        <f t="shared" si="471"/>
        <v>-0.1116176307468731</v>
      </c>
      <c r="AR866" s="68">
        <f t="shared" si="471"/>
        <v>-0.11161763074684326</v>
      </c>
      <c r="AS866" s="68">
        <f t="shared" si="471"/>
        <v>-0.11161763070531226</v>
      </c>
      <c r="AT866" s="68">
        <f t="shared" si="471"/>
        <v>-0.11161757289676077</v>
      </c>
      <c r="AU866" s="68">
        <f t="shared" si="467"/>
        <v>-0.11153710737913425</v>
      </c>
    </row>
    <row r="867" spans="1:48" ht="12.95" customHeight="1">
      <c r="A867" s="45" t="s">
        <v>1968</v>
      </c>
      <c r="B867" s="44"/>
      <c r="C867" s="45">
        <v>47501.536999999997</v>
      </c>
      <c r="D867" s="45"/>
      <c r="E867">
        <f t="shared" si="456"/>
        <v>17332.002360607035</v>
      </c>
      <c r="F867">
        <f t="shared" si="457"/>
        <v>17332</v>
      </c>
      <c r="G867">
        <f t="shared" si="469"/>
        <v>3.2039999932749197E-3</v>
      </c>
      <c r="I867" s="10">
        <f t="shared" si="454"/>
        <v>3.2039999932749197E-3</v>
      </c>
      <c r="P867">
        <f t="shared" si="458"/>
        <v>3.9412686020397381E-2</v>
      </c>
      <c r="Q867" s="2">
        <f t="shared" si="468"/>
        <v>32483.036999999997</v>
      </c>
      <c r="S867" s="21">
        <f t="shared" si="470"/>
        <v>0.1</v>
      </c>
      <c r="Z867">
        <f t="shared" si="459"/>
        <v>17332</v>
      </c>
      <c r="AA867" s="68">
        <f t="shared" si="460"/>
        <v>1.7973289790437781E-2</v>
      </c>
      <c r="AB867" s="68">
        <f t="shared" si="444"/>
        <v>2.4643396223234519E-2</v>
      </c>
      <c r="AC867" s="68">
        <f t="shared" si="445"/>
        <v>-1.4769289797162861E-2</v>
      </c>
      <c r="AD867" s="68"/>
      <c r="AE867" s="68">
        <f t="shared" si="446"/>
        <v>2.1813192111257901E-5</v>
      </c>
      <c r="AF867">
        <f t="shared" si="447"/>
        <v>-3.6208686027122461E-2</v>
      </c>
      <c r="AG867" s="92"/>
      <c r="AH867">
        <f t="shared" si="461"/>
        <v>-2.1439396229959599E-2</v>
      </c>
      <c r="AI867">
        <f t="shared" si="462"/>
        <v>1.0007189658028834</v>
      </c>
      <c r="AJ867">
        <f t="shared" si="463"/>
        <v>-0.96224658509819283</v>
      </c>
      <c r="AK867">
        <f t="shared" si="464"/>
        <v>-7.5524874966333928E-5</v>
      </c>
      <c r="AL867">
        <f t="shared" si="465"/>
        <v>-0.10466269677356446</v>
      </c>
      <c r="AM867">
        <f t="shared" si="466"/>
        <v>-5.2379171795235428E-2</v>
      </c>
      <c r="AN867" s="68">
        <f t="shared" si="471"/>
        <v>-0.10458719902891821</v>
      </c>
      <c r="AO867" s="68">
        <f t="shared" si="471"/>
        <v>-0.10458719902891821</v>
      </c>
      <c r="AP867" s="68">
        <f t="shared" si="471"/>
        <v>-0.10458719902891821</v>
      </c>
      <c r="AQ867" s="68">
        <f t="shared" si="471"/>
        <v>-0.10458719902891818</v>
      </c>
      <c r="AR867" s="68">
        <f t="shared" si="471"/>
        <v>-0.10458719902889016</v>
      </c>
      <c r="AS867" s="68">
        <f t="shared" si="471"/>
        <v>-0.10458719898990579</v>
      </c>
      <c r="AT867" s="68">
        <f t="shared" si="471"/>
        <v>-0.10458714476749661</v>
      </c>
      <c r="AU867" s="68">
        <f t="shared" si="467"/>
        <v>-0.10451172843446366</v>
      </c>
    </row>
    <row r="868" spans="1:48" ht="12.95" customHeight="1">
      <c r="A868" s="45" t="s">
        <v>1968</v>
      </c>
      <c r="B868" s="44"/>
      <c r="C868" s="45">
        <v>47505.612000000001</v>
      </c>
      <c r="D868" s="45"/>
      <c r="E868">
        <f t="shared" si="456"/>
        <v>17335.004693216866</v>
      </c>
      <c r="F868">
        <f t="shared" si="457"/>
        <v>17335</v>
      </c>
      <c r="G868">
        <f t="shared" si="469"/>
        <v>6.3699999955133535E-3</v>
      </c>
      <c r="I868" s="10">
        <f t="shared" si="454"/>
        <v>6.3699999955133535E-3</v>
      </c>
      <c r="P868">
        <f t="shared" si="458"/>
        <v>3.9457951085921372E-2</v>
      </c>
      <c r="Q868" s="2">
        <f t="shared" si="468"/>
        <v>32487.112000000001</v>
      </c>
      <c r="S868" s="21">
        <f t="shared" si="470"/>
        <v>0.1</v>
      </c>
      <c r="Z868">
        <f t="shared" si="459"/>
        <v>17335</v>
      </c>
      <c r="AA868" s="68">
        <f t="shared" si="460"/>
        <v>1.8006969980691689E-2</v>
      </c>
      <c r="AB868" s="68">
        <f t="shared" si="444"/>
        <v>2.7820981100743037E-2</v>
      </c>
      <c r="AC868" s="68">
        <f t="shared" si="445"/>
        <v>-1.1636969985178335E-2</v>
      </c>
      <c r="AD868" s="68"/>
      <c r="AE868" s="68">
        <f t="shared" si="446"/>
        <v>1.3541907043594147E-5</v>
      </c>
      <c r="AF868">
        <f t="shared" si="447"/>
        <v>-3.3087951090408019E-2</v>
      </c>
      <c r="AG868" s="92"/>
      <c r="AH868">
        <f t="shared" si="461"/>
        <v>-2.1450981105229684E-2</v>
      </c>
      <c r="AI868">
        <f t="shared" si="462"/>
        <v>1.0007191093941816</v>
      </c>
      <c r="AJ868">
        <f t="shared" si="463"/>
        <v>-0.96276706277688773</v>
      </c>
      <c r="AK868">
        <f t="shared" si="464"/>
        <v>-7.4145206550767717E-5</v>
      </c>
      <c r="AL868">
        <f t="shared" si="465"/>
        <v>-0.10274392646851983</v>
      </c>
      <c r="AM868">
        <f t="shared" si="466"/>
        <v>-5.1417202540610232E-2</v>
      </c>
      <c r="AN868" s="68">
        <f t="shared" si="471"/>
        <v>-0.10266980790199785</v>
      </c>
      <c r="AO868" s="68">
        <f t="shared" si="471"/>
        <v>-0.10266980790199785</v>
      </c>
      <c r="AP868" s="68">
        <f t="shared" si="471"/>
        <v>-0.10266980790199785</v>
      </c>
      <c r="AQ868" s="68">
        <f t="shared" si="471"/>
        <v>-0.10266980790199783</v>
      </c>
      <c r="AR868" s="68">
        <f t="shared" si="471"/>
        <v>-0.10266980790197029</v>
      </c>
      <c r="AS868" s="68">
        <f t="shared" si="471"/>
        <v>-0.10266980786368284</v>
      </c>
      <c r="AT868" s="68">
        <f t="shared" si="471"/>
        <v>-0.10266975462120115</v>
      </c>
      <c r="AU868" s="68">
        <f t="shared" si="467"/>
        <v>-0.10259571599500816</v>
      </c>
    </row>
    <row r="869" spans="1:48" ht="12.95" customHeight="1">
      <c r="A869" s="45" t="s">
        <v>2019</v>
      </c>
      <c r="B869" s="44"/>
      <c r="C869" s="45">
        <v>47523.256000000001</v>
      </c>
      <c r="D869" s="45"/>
      <c r="E869">
        <f t="shared" si="456"/>
        <v>17348.004240840859</v>
      </c>
      <c r="F869">
        <f t="shared" si="457"/>
        <v>17348</v>
      </c>
      <c r="G869">
        <f t="shared" si="469"/>
        <v>5.7560000059311278E-3</v>
      </c>
      <c r="I869" s="10">
        <f t="shared" si="454"/>
        <v>5.7560000059311278E-3</v>
      </c>
      <c r="P869">
        <f t="shared" si="458"/>
        <v>3.9654249451393453E-2</v>
      </c>
      <c r="Q869" s="2">
        <f t="shared" si="468"/>
        <v>32504.756000000001</v>
      </c>
      <c r="S869" s="21">
        <f t="shared" si="470"/>
        <v>0.1</v>
      </c>
      <c r="Z869">
        <f t="shared" si="459"/>
        <v>17348</v>
      </c>
      <c r="AA869" s="68">
        <f t="shared" si="460"/>
        <v>1.8153979038536199E-2</v>
      </c>
      <c r="AB869" s="68">
        <f t="shared" si="444"/>
        <v>2.7256270418788382E-2</v>
      </c>
      <c r="AC869" s="68">
        <f t="shared" si="445"/>
        <v>-1.2397979032605071E-2</v>
      </c>
      <c r="AD869" s="68"/>
      <c r="AE869" s="68">
        <f t="shared" si="446"/>
        <v>1.53709884092915E-5</v>
      </c>
      <c r="AF869">
        <f t="shared" si="447"/>
        <v>-3.3898249445462325E-2</v>
      </c>
      <c r="AG869" s="92"/>
      <c r="AH869">
        <f t="shared" si="461"/>
        <v>-2.1500270412857254E-2</v>
      </c>
      <c r="AI869">
        <f t="shared" si="462"/>
        <v>1.0007197010232969</v>
      </c>
      <c r="AJ869">
        <f t="shared" si="463"/>
        <v>-0.96498148352598589</v>
      </c>
      <c r="AK869">
        <f t="shared" si="464"/>
        <v>-6.81635497900159E-5</v>
      </c>
      <c r="AL869">
        <f t="shared" si="465"/>
        <v>-9.4429248972727878E-2</v>
      </c>
      <c r="AM869">
        <f t="shared" si="466"/>
        <v>-4.7249739739001505E-2</v>
      </c>
      <c r="AN869" s="68">
        <f t="shared" si="471"/>
        <v>-9.4361109933929557E-2</v>
      </c>
      <c r="AO869" s="68">
        <f t="shared" si="471"/>
        <v>-9.4361109933929557E-2</v>
      </c>
      <c r="AP869" s="68">
        <f t="shared" si="471"/>
        <v>-9.4361109933929557E-2</v>
      </c>
      <c r="AQ869" s="68">
        <f t="shared" si="471"/>
        <v>-9.436110993392953E-2</v>
      </c>
      <c r="AR869" s="68">
        <f t="shared" si="471"/>
        <v>-9.4361109933904161E-2</v>
      </c>
      <c r="AS869" s="68">
        <f t="shared" si="471"/>
        <v>-9.4361109898647738E-2</v>
      </c>
      <c r="AT869" s="68">
        <f t="shared" si="471"/>
        <v>-9.4361060911372849E-2</v>
      </c>
      <c r="AU869" s="68">
        <f t="shared" si="467"/>
        <v>-9.4292995424033688E-2</v>
      </c>
    </row>
    <row r="870" spans="1:48" ht="12.95" customHeight="1">
      <c r="A870" s="45" t="s">
        <v>1968</v>
      </c>
      <c r="B870" s="44"/>
      <c r="C870" s="45">
        <v>47524.612999999998</v>
      </c>
      <c r="D870" s="45"/>
      <c r="E870">
        <f t="shared" si="456"/>
        <v>17349.004036019149</v>
      </c>
      <c r="F870">
        <f t="shared" si="457"/>
        <v>17349</v>
      </c>
      <c r="G870">
        <f t="shared" si="469"/>
        <v>5.4779999918537214E-3</v>
      </c>
      <c r="I870" s="10">
        <f t="shared" si="454"/>
        <v>5.4779999918537214E-3</v>
      </c>
      <c r="P870">
        <f t="shared" si="458"/>
        <v>3.9669359404866433E-2</v>
      </c>
      <c r="Q870" s="2">
        <f t="shared" si="468"/>
        <v>32506.112999999998</v>
      </c>
      <c r="S870" s="21">
        <f t="shared" si="470"/>
        <v>0.1</v>
      </c>
      <c r="Z870">
        <f t="shared" si="459"/>
        <v>17349</v>
      </c>
      <c r="AA870" s="68">
        <f t="shared" si="460"/>
        <v>1.8165358940806762E-2</v>
      </c>
      <c r="AB870" s="68">
        <f t="shared" si="444"/>
        <v>2.6982000455913393E-2</v>
      </c>
      <c r="AC870" s="68">
        <f t="shared" si="445"/>
        <v>-1.268735894895304E-2</v>
      </c>
      <c r="AD870" s="68"/>
      <c r="AE870" s="68">
        <f t="shared" si="446"/>
        <v>1.6096907709957881E-5</v>
      </c>
      <c r="AF870">
        <f t="shared" si="447"/>
        <v>-3.4191359413012712E-2</v>
      </c>
      <c r="AG870" s="92"/>
      <c r="AH870">
        <f t="shared" si="461"/>
        <v>-2.1504000464059671E-2</v>
      </c>
      <c r="AI870">
        <f t="shared" si="462"/>
        <v>1.0007197444728788</v>
      </c>
      <c r="AJ870">
        <f t="shared" si="463"/>
        <v>-0.96514906236889531</v>
      </c>
      <c r="AK870">
        <f t="shared" si="464"/>
        <v>-6.7703221598538332E-5</v>
      </c>
      <c r="AL870">
        <f t="shared" si="465"/>
        <v>-9.3789657995496628E-2</v>
      </c>
      <c r="AM870">
        <f t="shared" si="466"/>
        <v>-4.6929235126815634E-2</v>
      </c>
      <c r="AN870" s="68">
        <f t="shared" si="471"/>
        <v>-9.3721979120829399E-2</v>
      </c>
      <c r="AO870" s="68">
        <f t="shared" si="471"/>
        <v>-9.3721979120829399E-2</v>
      </c>
      <c r="AP870" s="68">
        <f t="shared" si="471"/>
        <v>-9.3721979120829399E-2</v>
      </c>
      <c r="AQ870" s="68">
        <f t="shared" si="471"/>
        <v>-9.3721979120829385E-2</v>
      </c>
      <c r="AR870" s="68">
        <f t="shared" si="471"/>
        <v>-9.3721979120804183E-2</v>
      </c>
      <c r="AS870" s="68">
        <f t="shared" si="471"/>
        <v>-9.3721979085781643E-2</v>
      </c>
      <c r="AT870" s="68">
        <f t="shared" si="471"/>
        <v>-9.3721930426405128E-2</v>
      </c>
      <c r="AU870" s="68">
        <f t="shared" si="467"/>
        <v>-9.3654324610881856E-2</v>
      </c>
    </row>
    <row r="871" spans="1:48" ht="12.95" customHeight="1">
      <c r="A871" s="45" t="s">
        <v>1968</v>
      </c>
      <c r="B871" s="44"/>
      <c r="C871" s="45">
        <v>47524.616999999998</v>
      </c>
      <c r="D871" s="45"/>
      <c r="E871">
        <f t="shared" si="456"/>
        <v>17349.006983094103</v>
      </c>
      <c r="F871">
        <f t="shared" si="457"/>
        <v>17349</v>
      </c>
      <c r="G871">
        <f t="shared" si="469"/>
        <v>9.4779999926686287E-3</v>
      </c>
      <c r="I871" s="10">
        <f t="shared" si="454"/>
        <v>9.4779999926686287E-3</v>
      </c>
      <c r="P871">
        <f t="shared" si="458"/>
        <v>3.9669359404866433E-2</v>
      </c>
      <c r="Q871" s="2">
        <f t="shared" si="468"/>
        <v>32506.116999999998</v>
      </c>
      <c r="S871" s="21">
        <f t="shared" si="470"/>
        <v>0.1</v>
      </c>
      <c r="Z871">
        <f t="shared" si="459"/>
        <v>17349</v>
      </c>
      <c r="AA871" s="68">
        <f t="shared" si="460"/>
        <v>1.8165358940806762E-2</v>
      </c>
      <c r="AB871" s="68">
        <f t="shared" si="444"/>
        <v>3.09820004567283E-2</v>
      </c>
      <c r="AC871" s="68">
        <f t="shared" si="445"/>
        <v>-8.6873589481381332E-3</v>
      </c>
      <c r="AD871" s="68"/>
      <c r="AE871" s="68">
        <f t="shared" si="446"/>
        <v>7.5470205493795697E-6</v>
      </c>
      <c r="AF871">
        <f t="shared" si="447"/>
        <v>-3.0191359412197805E-2</v>
      </c>
      <c r="AG871" s="92"/>
      <c r="AH871">
        <f t="shared" si="461"/>
        <v>-2.1504000464059671E-2</v>
      </c>
      <c r="AI871">
        <f t="shared" si="462"/>
        <v>1.0007197444728788</v>
      </c>
      <c r="AJ871">
        <f t="shared" si="463"/>
        <v>-0.96514906236889531</v>
      </c>
      <c r="AK871">
        <f t="shared" si="464"/>
        <v>-6.7703221598538332E-5</v>
      </c>
      <c r="AL871">
        <f t="shared" si="465"/>
        <v>-9.3789657995496628E-2</v>
      </c>
      <c r="AM871">
        <f t="shared" si="466"/>
        <v>-4.6929235126815634E-2</v>
      </c>
      <c r="AN871" s="68">
        <f t="shared" ref="AN871:AT880" si="472">$AU871+$AB$7*SIN(AO871)</f>
        <v>-9.3721979120829399E-2</v>
      </c>
      <c r="AO871" s="68">
        <f t="shared" si="472"/>
        <v>-9.3721979120829399E-2</v>
      </c>
      <c r="AP871" s="68">
        <f t="shared" si="472"/>
        <v>-9.3721979120829399E-2</v>
      </c>
      <c r="AQ871" s="68">
        <f t="shared" si="472"/>
        <v>-9.3721979120829385E-2</v>
      </c>
      <c r="AR871" s="68">
        <f t="shared" si="472"/>
        <v>-9.3721979120804183E-2</v>
      </c>
      <c r="AS871" s="68">
        <f t="shared" si="472"/>
        <v>-9.3721979085781643E-2</v>
      </c>
      <c r="AT871" s="68">
        <f t="shared" si="472"/>
        <v>-9.3721930426405128E-2</v>
      </c>
      <c r="AU871" s="68">
        <f t="shared" si="467"/>
        <v>-9.3654324610881856E-2</v>
      </c>
    </row>
    <row r="872" spans="1:48" ht="12.95" customHeight="1">
      <c r="A872" s="45" t="s">
        <v>2020</v>
      </c>
      <c r="B872" s="44"/>
      <c r="C872" s="45">
        <v>47531.396999999997</v>
      </c>
      <c r="D872" s="45"/>
      <c r="E872">
        <f t="shared" si="456"/>
        <v>17354.002275141862</v>
      </c>
      <c r="F872">
        <f t="shared" si="457"/>
        <v>17354</v>
      </c>
      <c r="G872">
        <f t="shared" si="469"/>
        <v>3.0879999976605177E-3</v>
      </c>
      <c r="I872" s="10">
        <f t="shared" si="454"/>
        <v>3.0879999976605177E-3</v>
      </c>
      <c r="P872">
        <f t="shared" si="458"/>
        <v>3.9744930770529513E-2</v>
      </c>
      <c r="Q872" s="2">
        <f t="shared" si="468"/>
        <v>32512.896999999997</v>
      </c>
      <c r="S872" s="21">
        <f t="shared" si="470"/>
        <v>0.1</v>
      </c>
      <c r="Z872">
        <f t="shared" si="459"/>
        <v>17354</v>
      </c>
      <c r="AA872" s="68">
        <f t="shared" si="460"/>
        <v>1.82224118403887E-2</v>
      </c>
      <c r="AB872" s="68">
        <f t="shared" ref="AB872:AB935" si="473">G872-AH872</f>
        <v>2.461051892780133E-2</v>
      </c>
      <c r="AC872" s="68">
        <f t="shared" ref="AC872:AC935" si="474">+G872-P872-AH872</f>
        <v>-1.5134411842728183E-2</v>
      </c>
      <c r="AD872" s="68"/>
      <c r="AE872" s="68">
        <f t="shared" ref="AE872:AE935" si="475">+(G872-AA872)^2*S872</f>
        <v>2.2905042182531107E-5</v>
      </c>
      <c r="AF872">
        <f t="shared" ref="AF872:AF935" si="476">G872-P872</f>
        <v>-3.6656930772868995E-2</v>
      </c>
      <c r="AG872" s="92"/>
      <c r="AH872">
        <f t="shared" si="461"/>
        <v>-2.1522518930140812E-2</v>
      </c>
      <c r="AI872">
        <f t="shared" si="462"/>
        <v>1.0007199573040322</v>
      </c>
      <c r="AJ872">
        <f t="shared" si="463"/>
        <v>-0.9659810331323031</v>
      </c>
      <c r="AK872">
        <f t="shared" si="464"/>
        <v>-6.540116837833129E-5</v>
      </c>
      <c r="AL872">
        <f t="shared" si="465"/>
        <v>-9.0591702286591275E-2</v>
      </c>
      <c r="AM872">
        <f t="shared" si="466"/>
        <v>-4.5326854633616298E-2</v>
      </c>
      <c r="AN872" s="68">
        <f t="shared" si="472"/>
        <v>-9.052632464424995E-2</v>
      </c>
      <c r="AO872" s="68">
        <f t="shared" si="472"/>
        <v>-9.052632464424995E-2</v>
      </c>
      <c r="AP872" s="68">
        <f t="shared" si="472"/>
        <v>-9.052632464424995E-2</v>
      </c>
      <c r="AQ872" s="68">
        <f t="shared" si="472"/>
        <v>-9.0526324644249936E-2</v>
      </c>
      <c r="AR872" s="68">
        <f t="shared" si="472"/>
        <v>-9.0526324644225553E-2</v>
      </c>
      <c r="AS872" s="68">
        <f t="shared" si="472"/>
        <v>-9.0526324610373896E-2</v>
      </c>
      <c r="AT872" s="68">
        <f t="shared" si="472"/>
        <v>-9.0526277591670062E-2</v>
      </c>
      <c r="AU872" s="68">
        <f t="shared" si="467"/>
        <v>-9.0460970545122477E-2</v>
      </c>
    </row>
    <row r="873" spans="1:48" ht="12.95" customHeight="1">
      <c r="A873" s="45" t="s">
        <v>1968</v>
      </c>
      <c r="B873" s="44"/>
      <c r="C873" s="45">
        <v>47543.614999999998</v>
      </c>
      <c r="D873" s="45"/>
      <c r="E873">
        <f t="shared" si="456"/>
        <v>17363.004115590171</v>
      </c>
      <c r="F873">
        <f t="shared" si="457"/>
        <v>17363</v>
      </c>
      <c r="G873">
        <f t="shared" si="469"/>
        <v>5.585999992035795E-3</v>
      </c>
      <c r="I873" s="10">
        <f t="shared" si="454"/>
        <v>5.585999992035795E-3</v>
      </c>
      <c r="P873">
        <f t="shared" si="458"/>
        <v>3.9881049941575902E-2</v>
      </c>
      <c r="Q873" s="2">
        <f t="shared" si="468"/>
        <v>32525.114999999998</v>
      </c>
      <c r="S873" s="21">
        <f t="shared" si="470"/>
        <v>0.1</v>
      </c>
      <c r="Z873">
        <f t="shared" si="459"/>
        <v>17363</v>
      </c>
      <c r="AA873" s="68">
        <f t="shared" si="460"/>
        <v>1.8325751765195259E-2</v>
      </c>
      <c r="AB873" s="68">
        <f t="shared" si="473"/>
        <v>2.7141298168416438E-2</v>
      </c>
      <c r="AC873" s="68">
        <f t="shared" si="474"/>
        <v>-1.2739751773159464E-2</v>
      </c>
      <c r="AD873" s="68"/>
      <c r="AE873" s="68">
        <f t="shared" si="475"/>
        <v>1.6230127524171973E-5</v>
      </c>
      <c r="AF873">
        <f t="shared" si="476"/>
        <v>-3.4295049949540107E-2</v>
      </c>
      <c r="AG873" s="92"/>
      <c r="AH873">
        <f t="shared" si="461"/>
        <v>-2.1555298176380643E-2</v>
      </c>
      <c r="AI873">
        <f t="shared" si="462"/>
        <v>1.0007203218442891</v>
      </c>
      <c r="AJ873">
        <f t="shared" si="463"/>
        <v>-0.96745368061002945</v>
      </c>
      <c r="AK873">
        <f t="shared" si="464"/>
        <v>-6.1255800496446048E-5</v>
      </c>
      <c r="AL873">
        <f t="shared" si="465"/>
        <v>-8.4835378673598721E-2</v>
      </c>
      <c r="AM873">
        <f t="shared" si="466"/>
        <v>-4.2443147815313734E-2</v>
      </c>
      <c r="AN873" s="68">
        <f t="shared" si="472"/>
        <v>-8.4774144919126451E-2</v>
      </c>
      <c r="AO873" s="68">
        <f t="shared" si="472"/>
        <v>-8.4774144919126451E-2</v>
      </c>
      <c r="AP873" s="68">
        <f t="shared" si="472"/>
        <v>-8.4774144919126451E-2</v>
      </c>
      <c r="AQ873" s="68">
        <f t="shared" si="472"/>
        <v>-8.4774144919126437E-2</v>
      </c>
      <c r="AR873" s="68">
        <f t="shared" si="472"/>
        <v>-8.4774144919103567E-2</v>
      </c>
      <c r="AS873" s="68">
        <f t="shared" si="472"/>
        <v>-8.4774144887365524E-2</v>
      </c>
      <c r="AT873" s="68">
        <f t="shared" si="472"/>
        <v>-8.4774100826663146E-2</v>
      </c>
      <c r="AU873" s="68">
        <f t="shared" si="467"/>
        <v>-8.4712933226755771E-2</v>
      </c>
    </row>
    <row r="874" spans="1:48" ht="12.95" customHeight="1">
      <c r="A874" s="45" t="s">
        <v>1968</v>
      </c>
      <c r="B874" s="44"/>
      <c r="C874" s="45">
        <v>47543.618000000002</v>
      </c>
      <c r="D874" s="45"/>
      <c r="E874">
        <f t="shared" si="456"/>
        <v>17363.006325896389</v>
      </c>
      <c r="F874">
        <f t="shared" si="457"/>
        <v>17363</v>
      </c>
      <c r="G874">
        <f t="shared" si="469"/>
        <v>8.5859999962849542E-3</v>
      </c>
      <c r="I874" s="10">
        <f t="shared" si="454"/>
        <v>8.5859999962849542E-3</v>
      </c>
      <c r="P874">
        <f t="shared" si="458"/>
        <v>3.9881049941575902E-2</v>
      </c>
      <c r="Q874" s="2">
        <f t="shared" si="468"/>
        <v>32525.118000000002</v>
      </c>
      <c r="S874" s="21">
        <f t="shared" si="470"/>
        <v>0.1</v>
      </c>
      <c r="Z874">
        <f t="shared" si="459"/>
        <v>17363</v>
      </c>
      <c r="AA874" s="68">
        <f t="shared" si="460"/>
        <v>1.8325751765195259E-2</v>
      </c>
      <c r="AB874" s="68">
        <f t="shared" si="473"/>
        <v>3.0141298172665597E-2</v>
      </c>
      <c r="AC874" s="68">
        <f t="shared" si="474"/>
        <v>-9.7397517689103048E-3</v>
      </c>
      <c r="AD874" s="68"/>
      <c r="AE874" s="68">
        <f t="shared" si="475"/>
        <v>9.4862764519991409E-6</v>
      </c>
      <c r="AF874">
        <f t="shared" si="476"/>
        <v>-3.1295049945290948E-2</v>
      </c>
      <c r="AG874" s="92"/>
      <c r="AH874">
        <f t="shared" si="461"/>
        <v>-2.1555298176380643E-2</v>
      </c>
      <c r="AI874">
        <f t="shared" si="462"/>
        <v>1.0007203218442891</v>
      </c>
      <c r="AJ874">
        <f t="shared" si="463"/>
        <v>-0.96745368061002945</v>
      </c>
      <c r="AK874">
        <f t="shared" si="464"/>
        <v>-6.1255800496446048E-5</v>
      </c>
      <c r="AL874">
        <f t="shared" si="465"/>
        <v>-8.4835378673598721E-2</v>
      </c>
      <c r="AM874">
        <f t="shared" si="466"/>
        <v>-4.2443147815313734E-2</v>
      </c>
      <c r="AN874" s="68">
        <f t="shared" si="472"/>
        <v>-8.4774144919126451E-2</v>
      </c>
      <c r="AO874" s="68">
        <f t="shared" si="472"/>
        <v>-8.4774144919126451E-2</v>
      </c>
      <c r="AP874" s="68">
        <f t="shared" si="472"/>
        <v>-8.4774144919126451E-2</v>
      </c>
      <c r="AQ874" s="68">
        <f t="shared" si="472"/>
        <v>-8.4774144919126437E-2</v>
      </c>
      <c r="AR874" s="68">
        <f t="shared" si="472"/>
        <v>-8.4774144919103567E-2</v>
      </c>
      <c r="AS874" s="68">
        <f t="shared" si="472"/>
        <v>-8.4774144887365524E-2</v>
      </c>
      <c r="AT874" s="68">
        <f t="shared" si="472"/>
        <v>-8.4774100826663146E-2</v>
      </c>
      <c r="AU874" s="68">
        <f t="shared" si="467"/>
        <v>-8.4712933226755771E-2</v>
      </c>
    </row>
    <row r="875" spans="1:48" ht="12.95" customHeight="1">
      <c r="A875" s="45" t="s">
        <v>2020</v>
      </c>
      <c r="B875" s="44"/>
      <c r="C875" s="45">
        <v>47565.328000000001</v>
      </c>
      <c r="D875" s="45"/>
      <c r="E875">
        <f t="shared" si="456"/>
        <v>17379.001575211565</v>
      </c>
      <c r="F875">
        <f t="shared" si="457"/>
        <v>17379</v>
      </c>
      <c r="G875">
        <f t="shared" si="469"/>
        <v>2.1380000034696423E-3</v>
      </c>
      <c r="I875" s="10">
        <f t="shared" ref="I875:I906" si="477">$G875</f>
        <v>2.1380000034696423E-3</v>
      </c>
      <c r="P875">
        <f t="shared" si="458"/>
        <v>4.0123327556302324E-2</v>
      </c>
      <c r="Q875" s="2">
        <f t="shared" si="468"/>
        <v>32546.828000000001</v>
      </c>
      <c r="S875" s="21">
        <f t="shared" si="470"/>
        <v>0.1</v>
      </c>
      <c r="Z875">
        <f t="shared" si="459"/>
        <v>17379</v>
      </c>
      <c r="AA875" s="68">
        <f t="shared" si="460"/>
        <v>1.8511516831374433E-2</v>
      </c>
      <c r="AB875" s="68">
        <f t="shared" si="473"/>
        <v>2.3749810728397533E-2</v>
      </c>
      <c r="AC875" s="68">
        <f t="shared" si="474"/>
        <v>-1.6373516827904791E-2</v>
      </c>
      <c r="AD875" s="68"/>
      <c r="AE875" s="68">
        <f t="shared" si="475"/>
        <v>2.680920533136814E-5</v>
      </c>
      <c r="AF875">
        <f t="shared" si="476"/>
        <v>-3.7985327552832682E-2</v>
      </c>
      <c r="AG875" s="92"/>
      <c r="AH875">
        <f t="shared" si="461"/>
        <v>-2.1611810724927891E-2</v>
      </c>
      <c r="AI875">
        <f t="shared" si="462"/>
        <v>1.0007209109758322</v>
      </c>
      <c r="AJ875">
        <f t="shared" si="463"/>
        <v>-0.96999253991833301</v>
      </c>
      <c r="AK875">
        <f t="shared" si="464"/>
        <v>-5.3881326813307951E-5</v>
      </c>
      <c r="AL875">
        <f t="shared" si="465"/>
        <v>-7.460190463242565E-2</v>
      </c>
      <c r="AM875">
        <f t="shared" si="466"/>
        <v>-3.7318261647003262E-2</v>
      </c>
      <c r="AN875" s="68">
        <f t="shared" si="472"/>
        <v>-7.454804271341238E-2</v>
      </c>
      <c r="AO875" s="68">
        <f t="shared" si="472"/>
        <v>-7.454804271341238E-2</v>
      </c>
      <c r="AP875" s="68">
        <f t="shared" si="472"/>
        <v>-7.454804271341238E-2</v>
      </c>
      <c r="AQ875" s="68">
        <f t="shared" si="472"/>
        <v>-7.4548042713412366E-2</v>
      </c>
      <c r="AR875" s="68">
        <f t="shared" si="472"/>
        <v>-7.4548042713392201E-2</v>
      </c>
      <c r="AS875" s="68">
        <f t="shared" si="472"/>
        <v>-7.4548042685429472E-2</v>
      </c>
      <c r="AT875" s="68">
        <f t="shared" si="472"/>
        <v>-7.4548003897531023E-2</v>
      </c>
      <c r="AU875" s="68">
        <f t="shared" si="467"/>
        <v>-7.4494200216325801E-2</v>
      </c>
    </row>
    <row r="876" spans="1:48" ht="12.95" customHeight="1">
      <c r="A876" s="45" t="s">
        <v>2020</v>
      </c>
      <c r="B876" s="44"/>
      <c r="C876" s="45">
        <v>47565.332000000002</v>
      </c>
      <c r="D876" s="45"/>
      <c r="E876">
        <f t="shared" si="456"/>
        <v>17379.004522286519</v>
      </c>
      <c r="F876">
        <f t="shared" si="457"/>
        <v>17379</v>
      </c>
      <c r="G876">
        <f t="shared" si="469"/>
        <v>6.1380000042845495E-3</v>
      </c>
      <c r="I876" s="10">
        <f t="shared" si="477"/>
        <v>6.1380000042845495E-3</v>
      </c>
      <c r="P876">
        <f t="shared" si="458"/>
        <v>4.0123327556302324E-2</v>
      </c>
      <c r="Q876" s="2">
        <f t="shared" si="468"/>
        <v>32546.832000000002</v>
      </c>
      <c r="S876" s="21">
        <f t="shared" si="470"/>
        <v>0.1</v>
      </c>
      <c r="Z876">
        <f t="shared" si="459"/>
        <v>17379</v>
      </c>
      <c r="AA876" s="68">
        <f t="shared" si="460"/>
        <v>1.8511516831374433E-2</v>
      </c>
      <c r="AB876" s="68">
        <f t="shared" si="473"/>
        <v>2.774981072921244E-2</v>
      </c>
      <c r="AC876" s="68">
        <f t="shared" si="474"/>
        <v>-1.2373516827089884E-2</v>
      </c>
      <c r="AD876" s="68"/>
      <c r="AE876" s="68">
        <f t="shared" si="475"/>
        <v>1.5310391867027652E-5</v>
      </c>
      <c r="AF876">
        <f t="shared" si="476"/>
        <v>-3.3985327552017774E-2</v>
      </c>
      <c r="AG876" s="92"/>
      <c r="AH876">
        <f t="shared" si="461"/>
        <v>-2.1611810724927891E-2</v>
      </c>
      <c r="AI876">
        <f t="shared" si="462"/>
        <v>1.0007209109758322</v>
      </c>
      <c r="AJ876">
        <f t="shared" si="463"/>
        <v>-0.96999253991833301</v>
      </c>
      <c r="AK876">
        <f t="shared" si="464"/>
        <v>-5.3881326813307951E-5</v>
      </c>
      <c r="AL876">
        <f t="shared" si="465"/>
        <v>-7.460190463242565E-2</v>
      </c>
      <c r="AM876">
        <f t="shared" si="466"/>
        <v>-3.7318261647003262E-2</v>
      </c>
      <c r="AN876" s="68">
        <f t="shared" si="472"/>
        <v>-7.454804271341238E-2</v>
      </c>
      <c r="AO876" s="68">
        <f t="shared" si="472"/>
        <v>-7.454804271341238E-2</v>
      </c>
      <c r="AP876" s="68">
        <f t="shared" si="472"/>
        <v>-7.454804271341238E-2</v>
      </c>
      <c r="AQ876" s="68">
        <f t="shared" si="472"/>
        <v>-7.4548042713412366E-2</v>
      </c>
      <c r="AR876" s="68">
        <f t="shared" si="472"/>
        <v>-7.4548042713392201E-2</v>
      </c>
      <c r="AS876" s="68">
        <f t="shared" si="472"/>
        <v>-7.4548042685429472E-2</v>
      </c>
      <c r="AT876" s="68">
        <f t="shared" si="472"/>
        <v>-7.4548003897531023E-2</v>
      </c>
      <c r="AU876" s="68">
        <f t="shared" si="467"/>
        <v>-7.4494200216325801E-2</v>
      </c>
    </row>
    <row r="877" spans="1:48" ht="12.95" customHeight="1">
      <c r="A877" s="45" t="s">
        <v>2021</v>
      </c>
      <c r="B877" s="44"/>
      <c r="C877" s="45">
        <v>47565.332999999999</v>
      </c>
      <c r="D877" s="45"/>
      <c r="E877">
        <f t="shared" si="456"/>
        <v>17379.005259055255</v>
      </c>
      <c r="F877">
        <f t="shared" si="457"/>
        <v>17379</v>
      </c>
      <c r="G877">
        <f t="shared" si="469"/>
        <v>7.1380000008502975E-3</v>
      </c>
      <c r="I877" s="10">
        <f t="shared" si="477"/>
        <v>7.1380000008502975E-3</v>
      </c>
      <c r="P877">
        <f t="shared" si="458"/>
        <v>4.0123327556302324E-2</v>
      </c>
      <c r="Q877" s="2">
        <f t="shared" si="468"/>
        <v>32546.832999999999</v>
      </c>
      <c r="S877" s="21">
        <f t="shared" si="470"/>
        <v>0.1</v>
      </c>
      <c r="Z877">
        <f t="shared" si="459"/>
        <v>17379</v>
      </c>
      <c r="AA877" s="68">
        <f t="shared" si="460"/>
        <v>1.8511516831374433E-2</v>
      </c>
      <c r="AB877" s="68">
        <f t="shared" si="473"/>
        <v>2.8749810725778188E-2</v>
      </c>
      <c r="AC877" s="68">
        <f t="shared" si="474"/>
        <v>-1.1373516830524136E-2</v>
      </c>
      <c r="AD877" s="68"/>
      <c r="AE877" s="68">
        <f t="shared" si="475"/>
        <v>1.2935688509421579E-5</v>
      </c>
      <c r="AF877">
        <f t="shared" si="476"/>
        <v>-3.2985327555452026E-2</v>
      </c>
      <c r="AG877" s="92"/>
      <c r="AH877">
        <f t="shared" si="461"/>
        <v>-2.1611810724927891E-2</v>
      </c>
      <c r="AI877">
        <f t="shared" si="462"/>
        <v>1.0007209109758322</v>
      </c>
      <c r="AJ877">
        <f t="shared" si="463"/>
        <v>-0.96999253991833301</v>
      </c>
      <c r="AK877">
        <f t="shared" si="464"/>
        <v>-5.3881326813307951E-5</v>
      </c>
      <c r="AL877">
        <f t="shared" si="465"/>
        <v>-7.460190463242565E-2</v>
      </c>
      <c r="AM877">
        <f t="shared" si="466"/>
        <v>-3.7318261647003262E-2</v>
      </c>
      <c r="AN877" s="68">
        <f t="shared" si="472"/>
        <v>-7.454804271341238E-2</v>
      </c>
      <c r="AO877" s="68">
        <f t="shared" si="472"/>
        <v>-7.454804271341238E-2</v>
      </c>
      <c r="AP877" s="68">
        <f t="shared" si="472"/>
        <v>-7.454804271341238E-2</v>
      </c>
      <c r="AQ877" s="68">
        <f t="shared" si="472"/>
        <v>-7.4548042713412366E-2</v>
      </c>
      <c r="AR877" s="68">
        <f t="shared" si="472"/>
        <v>-7.4548042713392201E-2</v>
      </c>
      <c r="AS877" s="68">
        <f t="shared" si="472"/>
        <v>-7.4548042685429472E-2</v>
      </c>
      <c r="AT877" s="68">
        <f t="shared" si="472"/>
        <v>-7.4548003897531023E-2</v>
      </c>
      <c r="AU877" s="68">
        <f t="shared" si="467"/>
        <v>-7.4494200216325801E-2</v>
      </c>
    </row>
    <row r="878" spans="1:48" ht="12.95" customHeight="1">
      <c r="A878" s="45" t="s">
        <v>2020</v>
      </c>
      <c r="B878" s="44"/>
      <c r="C878" s="45">
        <v>47565.334000000003</v>
      </c>
      <c r="D878" s="45"/>
      <c r="E878">
        <f t="shared" si="456"/>
        <v>17379.005995823998</v>
      </c>
      <c r="F878">
        <f t="shared" si="457"/>
        <v>17379</v>
      </c>
      <c r="G878">
        <f t="shared" si="469"/>
        <v>8.1380000046920031E-3</v>
      </c>
      <c r="I878" s="10">
        <f t="shared" si="477"/>
        <v>8.1380000046920031E-3</v>
      </c>
      <c r="P878">
        <f t="shared" si="458"/>
        <v>4.0123327556302324E-2</v>
      </c>
      <c r="Q878" s="2">
        <f t="shared" si="468"/>
        <v>32546.834000000003</v>
      </c>
      <c r="S878" s="21">
        <f t="shared" si="470"/>
        <v>0.1</v>
      </c>
      <c r="Z878">
        <f t="shared" si="459"/>
        <v>17379</v>
      </c>
      <c r="AA878" s="68">
        <f t="shared" si="460"/>
        <v>1.8511516831374433E-2</v>
      </c>
      <c r="AB878" s="68">
        <f t="shared" si="473"/>
        <v>2.9749810729619894E-2</v>
      </c>
      <c r="AC878" s="68">
        <f t="shared" si="474"/>
        <v>-1.037351682668243E-2</v>
      </c>
      <c r="AD878" s="68"/>
      <c r="AE878" s="68">
        <f t="shared" si="475"/>
        <v>1.0760985135346351E-5</v>
      </c>
      <c r="AF878">
        <f t="shared" si="476"/>
        <v>-3.1985327551610321E-2</v>
      </c>
      <c r="AG878" s="92"/>
      <c r="AH878">
        <f t="shared" si="461"/>
        <v>-2.1611810724927891E-2</v>
      </c>
      <c r="AI878">
        <f t="shared" si="462"/>
        <v>1.0007209109758322</v>
      </c>
      <c r="AJ878">
        <f t="shared" si="463"/>
        <v>-0.96999253991833301</v>
      </c>
      <c r="AK878">
        <f t="shared" si="464"/>
        <v>-5.3881326813307951E-5</v>
      </c>
      <c r="AL878">
        <f t="shared" si="465"/>
        <v>-7.460190463242565E-2</v>
      </c>
      <c r="AM878">
        <f t="shared" si="466"/>
        <v>-3.7318261647003262E-2</v>
      </c>
      <c r="AN878" s="68">
        <f t="shared" si="472"/>
        <v>-7.454804271341238E-2</v>
      </c>
      <c r="AO878" s="68">
        <f t="shared" si="472"/>
        <v>-7.454804271341238E-2</v>
      </c>
      <c r="AP878" s="68">
        <f t="shared" si="472"/>
        <v>-7.454804271341238E-2</v>
      </c>
      <c r="AQ878" s="68">
        <f t="shared" si="472"/>
        <v>-7.4548042713412366E-2</v>
      </c>
      <c r="AR878" s="68">
        <f t="shared" si="472"/>
        <v>-7.4548042713392201E-2</v>
      </c>
      <c r="AS878" s="68">
        <f t="shared" si="472"/>
        <v>-7.4548042685429472E-2</v>
      </c>
      <c r="AT878" s="68">
        <f t="shared" si="472"/>
        <v>-7.4548003897531023E-2</v>
      </c>
      <c r="AU878" s="68">
        <f t="shared" si="467"/>
        <v>-7.4494200216325801E-2</v>
      </c>
    </row>
    <row r="879" spans="1:48" ht="12.95" customHeight="1">
      <c r="A879" s="45" t="s">
        <v>2020</v>
      </c>
      <c r="B879" s="44"/>
      <c r="C879" s="45">
        <v>47565.334999999999</v>
      </c>
      <c r="D879" s="45"/>
      <c r="E879">
        <f t="shared" si="456"/>
        <v>17379.006732592734</v>
      </c>
      <c r="F879">
        <f t="shared" si="457"/>
        <v>17379</v>
      </c>
      <c r="G879">
        <f t="shared" si="469"/>
        <v>9.1380000012577511E-3</v>
      </c>
      <c r="I879" s="10">
        <f t="shared" si="477"/>
        <v>9.1380000012577511E-3</v>
      </c>
      <c r="P879">
        <f t="shared" si="458"/>
        <v>4.0123327556302324E-2</v>
      </c>
      <c r="Q879" s="2">
        <f t="shared" si="468"/>
        <v>32546.834999999999</v>
      </c>
      <c r="S879" s="21">
        <f t="shared" si="470"/>
        <v>0.1</v>
      </c>
      <c r="Z879">
        <f t="shared" si="459"/>
        <v>17379</v>
      </c>
      <c r="AA879" s="68">
        <f t="shared" si="460"/>
        <v>1.8511516831374433E-2</v>
      </c>
      <c r="AB879" s="68">
        <f t="shared" si="473"/>
        <v>3.0749810726185642E-2</v>
      </c>
      <c r="AC879" s="68">
        <f t="shared" si="474"/>
        <v>-9.3735168301166821E-3</v>
      </c>
      <c r="AD879" s="68"/>
      <c r="AE879" s="68">
        <f t="shared" si="475"/>
        <v>8.7862817764480694E-6</v>
      </c>
      <c r="AF879">
        <f t="shared" si="476"/>
        <v>-3.0985327555044573E-2</v>
      </c>
      <c r="AG879" s="92"/>
      <c r="AH879">
        <f t="shared" si="461"/>
        <v>-2.1611810724927891E-2</v>
      </c>
      <c r="AI879">
        <f t="shared" si="462"/>
        <v>1.0007209109758322</v>
      </c>
      <c r="AJ879">
        <f t="shared" si="463"/>
        <v>-0.96999253991833301</v>
      </c>
      <c r="AK879">
        <f t="shared" si="464"/>
        <v>-5.3881326813307951E-5</v>
      </c>
      <c r="AL879">
        <f t="shared" si="465"/>
        <v>-7.460190463242565E-2</v>
      </c>
      <c r="AM879">
        <f t="shared" si="466"/>
        <v>-3.7318261647003262E-2</v>
      </c>
      <c r="AN879" s="68">
        <f t="shared" si="472"/>
        <v>-7.454804271341238E-2</v>
      </c>
      <c r="AO879" s="68">
        <f t="shared" si="472"/>
        <v>-7.454804271341238E-2</v>
      </c>
      <c r="AP879" s="68">
        <f t="shared" si="472"/>
        <v>-7.454804271341238E-2</v>
      </c>
      <c r="AQ879" s="68">
        <f t="shared" si="472"/>
        <v>-7.4548042713412366E-2</v>
      </c>
      <c r="AR879" s="68">
        <f t="shared" si="472"/>
        <v>-7.4548042713392201E-2</v>
      </c>
      <c r="AS879" s="68">
        <f t="shared" si="472"/>
        <v>-7.4548042685429472E-2</v>
      </c>
      <c r="AT879" s="68">
        <f t="shared" si="472"/>
        <v>-7.4548003897531023E-2</v>
      </c>
      <c r="AU879" s="68">
        <f t="shared" si="467"/>
        <v>-7.4494200216325801E-2</v>
      </c>
    </row>
    <row r="880" spans="1:48" ht="12.95" customHeight="1">
      <c r="A880" s="45" t="s">
        <v>1968</v>
      </c>
      <c r="B880" s="44"/>
      <c r="C880" s="45">
        <v>47585.694000000003</v>
      </c>
      <c r="D880" s="45"/>
      <c r="E880">
        <f t="shared" si="456"/>
        <v>17394.006607342049</v>
      </c>
      <c r="F880">
        <f t="shared" si="457"/>
        <v>17394</v>
      </c>
      <c r="G880">
        <f t="shared" si="469"/>
        <v>8.9680000019143336E-3</v>
      </c>
      <c r="I880" s="10">
        <f t="shared" si="477"/>
        <v>8.9680000019143336E-3</v>
      </c>
      <c r="P880">
        <f t="shared" si="458"/>
        <v>4.0350797593731946E-2</v>
      </c>
      <c r="Q880" s="2">
        <f t="shared" si="468"/>
        <v>32567.194000000003</v>
      </c>
      <c r="S880" s="21">
        <f t="shared" si="470"/>
        <v>0.1</v>
      </c>
      <c r="Z880">
        <f t="shared" si="459"/>
        <v>17394</v>
      </c>
      <c r="AA880" s="68">
        <f t="shared" si="460"/>
        <v>1.8688058754510579E-2</v>
      </c>
      <c r="AB880" s="68">
        <f t="shared" si="473"/>
        <v>3.06307388411357E-2</v>
      </c>
      <c r="AC880" s="68">
        <f t="shared" si="474"/>
        <v>-9.7200587525962459E-3</v>
      </c>
      <c r="AD880" s="68"/>
      <c r="AE880" s="68">
        <f t="shared" si="475"/>
        <v>9.4479542153922885E-6</v>
      </c>
      <c r="AF880">
        <f t="shared" si="476"/>
        <v>-3.1382797591817613E-2</v>
      </c>
      <c r="AG880" s="92"/>
      <c r="AH880">
        <f t="shared" si="461"/>
        <v>-2.1662738839221367E-2</v>
      </c>
      <c r="AI880">
        <f t="shared" si="462"/>
        <v>1.0007213947224765</v>
      </c>
      <c r="AJ880">
        <f t="shared" si="463"/>
        <v>-0.97228047198282641</v>
      </c>
      <c r="AK880">
        <f t="shared" si="464"/>
        <v>-4.6962611061580298E-5</v>
      </c>
      <c r="AL880">
        <f t="shared" si="465"/>
        <v>-6.5008012447691083E-2</v>
      </c>
      <c r="AM880">
        <f t="shared" si="466"/>
        <v>-3.251545800386877E-2</v>
      </c>
      <c r="AN880" s="68">
        <f t="shared" si="472"/>
        <v>-6.4961066763688818E-2</v>
      </c>
      <c r="AO880" s="68">
        <f t="shared" si="472"/>
        <v>-6.4961066763688818E-2</v>
      </c>
      <c r="AP880" s="68">
        <f t="shared" si="472"/>
        <v>-6.4961066763688818E-2</v>
      </c>
      <c r="AQ880" s="68">
        <f t="shared" si="472"/>
        <v>-6.4961066763688805E-2</v>
      </c>
      <c r="AR880" s="68">
        <f t="shared" si="472"/>
        <v>-6.4961066763671207E-2</v>
      </c>
      <c r="AS880" s="68">
        <f t="shared" si="472"/>
        <v>-6.4961066739266438E-2</v>
      </c>
      <c r="AT880" s="68">
        <f t="shared" si="472"/>
        <v>-6.4961032909385014E-2</v>
      </c>
      <c r="AU880" s="68">
        <f t="shared" si="467"/>
        <v>-6.4914138019047662E-2</v>
      </c>
      <c r="AV880" s="68"/>
    </row>
    <row r="881" spans="1:64" ht="12.95" customHeight="1">
      <c r="A881" s="45" t="s">
        <v>2022</v>
      </c>
      <c r="B881" s="44"/>
      <c r="C881" s="45">
        <v>47691.557000000001</v>
      </c>
      <c r="D881" s="45"/>
      <c r="E881">
        <f t="shared" si="456"/>
        <v>17472.003156317278</v>
      </c>
      <c r="F881">
        <f t="shared" si="457"/>
        <v>17472</v>
      </c>
      <c r="G881">
        <f t="shared" si="469"/>
        <v>4.2839999950956553E-3</v>
      </c>
      <c r="I881" s="10">
        <f t="shared" si="477"/>
        <v>4.2839999950956553E-3</v>
      </c>
      <c r="P881">
        <f t="shared" si="458"/>
        <v>4.153886425689407E-2</v>
      </c>
      <c r="Q881" s="2">
        <f t="shared" si="468"/>
        <v>32673.057000000001</v>
      </c>
      <c r="S881" s="21">
        <f t="shared" si="470"/>
        <v>0.1</v>
      </c>
      <c r="Z881">
        <f t="shared" si="459"/>
        <v>17472</v>
      </c>
      <c r="AA881" s="68">
        <f t="shared" si="460"/>
        <v>1.9643492258974316E-2</v>
      </c>
      <c r="AB881" s="68">
        <f t="shared" si="473"/>
        <v>2.6179371993015409E-2</v>
      </c>
      <c r="AC881" s="68">
        <f t="shared" si="474"/>
        <v>-1.5359492263878661E-2</v>
      </c>
      <c r="AD881" s="68"/>
      <c r="AE881" s="68">
        <f t="shared" si="475"/>
        <v>2.3591400260414844E-5</v>
      </c>
      <c r="AF881">
        <f t="shared" si="476"/>
        <v>-3.7254864261798415E-2</v>
      </c>
      <c r="AG881" s="92"/>
      <c r="AH881">
        <f t="shared" si="461"/>
        <v>-2.1895371997919754E-2</v>
      </c>
      <c r="AI881">
        <f t="shared" si="462"/>
        <v>1.0007228391033873</v>
      </c>
      <c r="AJ881">
        <f t="shared" si="463"/>
        <v>-0.98273073167780356</v>
      </c>
      <c r="AK881">
        <f t="shared" si="464"/>
        <v>-1.0929916230816845E-5</v>
      </c>
      <c r="AL881">
        <f t="shared" si="465"/>
        <v>-1.5119662580513856E-2</v>
      </c>
      <c r="AM881">
        <f t="shared" si="466"/>
        <v>-7.5599753109791496E-3</v>
      </c>
      <c r="AN881" s="68">
        <f t="shared" ref="AN881:AT890" si="478">$AU881+$AB$7*SIN(AO881)</f>
        <v>-1.5108736611714371E-2</v>
      </c>
      <c r="AO881" s="68">
        <f t="shared" si="478"/>
        <v>-1.5108736611714371E-2</v>
      </c>
      <c r="AP881" s="68">
        <f t="shared" si="478"/>
        <v>-1.5108736611714371E-2</v>
      </c>
      <c r="AQ881" s="68">
        <f t="shared" si="478"/>
        <v>-1.5108736611714368E-2</v>
      </c>
      <c r="AR881" s="68">
        <f t="shared" si="478"/>
        <v>-1.5108736611710246E-2</v>
      </c>
      <c r="AS881" s="68">
        <f t="shared" si="478"/>
        <v>-1.5108736606007653E-2</v>
      </c>
      <c r="AT881" s="68">
        <f t="shared" si="478"/>
        <v>-1.5108728716850347E-2</v>
      </c>
      <c r="AU881" s="68">
        <f t="shared" si="467"/>
        <v>-1.5097814593201697E-2</v>
      </c>
    </row>
    <row r="882" spans="1:64" ht="12.95" customHeight="1">
      <c r="A882" s="45" t="s">
        <v>2023</v>
      </c>
      <c r="B882" s="44"/>
      <c r="C882" s="45">
        <v>47778.432000000001</v>
      </c>
      <c r="D882" s="45"/>
      <c r="E882">
        <f t="shared" si="456"/>
        <v>17536.009940483822</v>
      </c>
      <c r="F882">
        <f t="shared" si="457"/>
        <v>17536</v>
      </c>
      <c r="G882">
        <f t="shared" si="469"/>
        <v>1.3491999998223037E-2</v>
      </c>
      <c r="I882" s="10">
        <f t="shared" si="477"/>
        <v>1.3491999998223037E-2</v>
      </c>
      <c r="P882">
        <f t="shared" si="458"/>
        <v>4.2520231030139827E-2</v>
      </c>
      <c r="Q882" s="2">
        <f t="shared" si="468"/>
        <v>32759.932000000001</v>
      </c>
      <c r="S882" s="21">
        <f t="shared" si="470"/>
        <v>0.1</v>
      </c>
      <c r="Z882">
        <f t="shared" si="459"/>
        <v>17536</v>
      </c>
      <c r="AA882" s="68">
        <f t="shared" si="460"/>
        <v>2.0474592216466227E-2</v>
      </c>
      <c r="AB882" s="68">
        <f t="shared" si="473"/>
        <v>3.5537638811896637E-2</v>
      </c>
      <c r="AC882" s="68">
        <f t="shared" si="474"/>
        <v>-6.9825922182431902E-3</v>
      </c>
      <c r="AD882" s="68"/>
      <c r="AE882" s="68">
        <f t="shared" si="475"/>
        <v>4.8756594086270364E-6</v>
      </c>
      <c r="AF882">
        <f t="shared" si="476"/>
        <v>-2.902823103191679E-2</v>
      </c>
      <c r="AG882" s="92"/>
      <c r="AH882">
        <f t="shared" si="461"/>
        <v>-2.20456388136736E-2</v>
      </c>
      <c r="AI882">
        <f t="shared" si="462"/>
        <v>1.0007226808748824</v>
      </c>
      <c r="AJ882">
        <f t="shared" si="463"/>
        <v>-0.98947989842260997</v>
      </c>
      <c r="AK882">
        <f t="shared" si="464"/>
        <v>1.865973027240758E-5</v>
      </c>
      <c r="AL882">
        <f t="shared" si="465"/>
        <v>2.5814416691254751E-2</v>
      </c>
      <c r="AM882">
        <f t="shared" si="466"/>
        <v>1.2907925156605765E-2</v>
      </c>
      <c r="AN882" s="68">
        <f t="shared" si="478"/>
        <v>2.5795763698626312E-2</v>
      </c>
      <c r="AO882" s="68">
        <f t="shared" si="478"/>
        <v>2.5795763698626312E-2</v>
      </c>
      <c r="AP882" s="68">
        <f t="shared" si="478"/>
        <v>2.5795763698626312E-2</v>
      </c>
      <c r="AQ882" s="68">
        <f t="shared" si="478"/>
        <v>2.5795763698626309E-2</v>
      </c>
      <c r="AR882" s="68">
        <f t="shared" si="478"/>
        <v>2.5795763698619276E-2</v>
      </c>
      <c r="AS882" s="68">
        <f t="shared" si="478"/>
        <v>2.5795763688887967E-2</v>
      </c>
      <c r="AT882" s="68">
        <f t="shared" si="478"/>
        <v>2.5795750223328244E-2</v>
      </c>
      <c r="AU882" s="68">
        <f t="shared" si="467"/>
        <v>2.5777117448518183E-2</v>
      </c>
    </row>
    <row r="883" spans="1:64" ht="12.95" customHeight="1">
      <c r="A883" s="45" t="s">
        <v>2024</v>
      </c>
      <c r="B883" s="44"/>
      <c r="C883" s="45">
        <v>47778.432999999997</v>
      </c>
      <c r="D883" s="45"/>
      <c r="E883">
        <f t="shared" si="456"/>
        <v>17536.010677252558</v>
      </c>
      <c r="F883">
        <f t="shared" si="457"/>
        <v>17536</v>
      </c>
      <c r="G883">
        <f t="shared" si="469"/>
        <v>1.4491999994788785E-2</v>
      </c>
      <c r="I883" s="10">
        <f t="shared" si="477"/>
        <v>1.4491999994788785E-2</v>
      </c>
      <c r="P883">
        <f t="shared" si="458"/>
        <v>4.2520231030139827E-2</v>
      </c>
      <c r="Q883" s="2">
        <f t="shared" si="468"/>
        <v>32759.932999999997</v>
      </c>
      <c r="S883" s="21">
        <f t="shared" si="470"/>
        <v>0.1</v>
      </c>
      <c r="Z883">
        <f t="shared" si="459"/>
        <v>17536</v>
      </c>
      <c r="AA883" s="68">
        <f t="shared" si="460"/>
        <v>2.0474592216466227E-2</v>
      </c>
      <c r="AB883" s="68">
        <f t="shared" si="473"/>
        <v>3.6537638808462385E-2</v>
      </c>
      <c r="AC883" s="68">
        <f t="shared" si="474"/>
        <v>-5.9825922216774421E-3</v>
      </c>
      <c r="AD883" s="68"/>
      <c r="AE883" s="68">
        <f t="shared" si="475"/>
        <v>3.5791409690875434E-6</v>
      </c>
      <c r="AF883">
        <f t="shared" si="476"/>
        <v>-2.8028231035351042E-2</v>
      </c>
      <c r="AG883" s="92"/>
      <c r="AH883">
        <f t="shared" si="461"/>
        <v>-2.20456388136736E-2</v>
      </c>
      <c r="AI883">
        <f t="shared" si="462"/>
        <v>1.0007226808748824</v>
      </c>
      <c r="AJ883">
        <f t="shared" si="463"/>
        <v>-0.98947989842260997</v>
      </c>
      <c r="AK883">
        <f t="shared" si="464"/>
        <v>1.865973027240758E-5</v>
      </c>
      <c r="AL883">
        <f t="shared" si="465"/>
        <v>2.5814416691254751E-2</v>
      </c>
      <c r="AM883">
        <f t="shared" si="466"/>
        <v>1.2907925156605765E-2</v>
      </c>
      <c r="AN883" s="68">
        <f t="shared" si="478"/>
        <v>2.5795763698626312E-2</v>
      </c>
      <c r="AO883" s="68">
        <f t="shared" si="478"/>
        <v>2.5795763698626312E-2</v>
      </c>
      <c r="AP883" s="68">
        <f t="shared" si="478"/>
        <v>2.5795763698626312E-2</v>
      </c>
      <c r="AQ883" s="68">
        <f t="shared" si="478"/>
        <v>2.5795763698626309E-2</v>
      </c>
      <c r="AR883" s="68">
        <f t="shared" si="478"/>
        <v>2.5795763698619276E-2</v>
      </c>
      <c r="AS883" s="68">
        <f t="shared" si="478"/>
        <v>2.5795763688887967E-2</v>
      </c>
      <c r="AT883" s="68">
        <f t="shared" si="478"/>
        <v>2.5795750223328244E-2</v>
      </c>
      <c r="AU883" s="68">
        <f t="shared" si="467"/>
        <v>2.5777117448518183E-2</v>
      </c>
    </row>
    <row r="884" spans="1:64" ht="12.95" customHeight="1">
      <c r="A884" s="45" t="s">
        <v>1968</v>
      </c>
      <c r="B884" s="44"/>
      <c r="C884" s="45">
        <v>47790.639000000003</v>
      </c>
      <c r="D884" s="45"/>
      <c r="E884">
        <f t="shared" si="456"/>
        <v>17545.003676476008</v>
      </c>
      <c r="F884">
        <f t="shared" si="457"/>
        <v>17545</v>
      </c>
      <c r="G884">
        <f t="shared" si="469"/>
        <v>4.9900000012712553E-3</v>
      </c>
      <c r="I884" s="10">
        <f t="shared" si="477"/>
        <v>4.9900000012712553E-3</v>
      </c>
      <c r="P884">
        <f t="shared" si="458"/>
        <v>4.2658708735360151E-2</v>
      </c>
      <c r="Q884" s="2">
        <f t="shared" si="468"/>
        <v>32772.139000000003</v>
      </c>
      <c r="S884" s="21">
        <f t="shared" si="470"/>
        <v>0.1</v>
      </c>
      <c r="Z884">
        <f t="shared" si="459"/>
        <v>17545</v>
      </c>
      <c r="AA884" s="68">
        <f t="shared" si="460"/>
        <v>2.0594891510957399E-2</v>
      </c>
      <c r="AB884" s="68">
        <f t="shared" si="473"/>
        <v>2.7053817225674008E-2</v>
      </c>
      <c r="AC884" s="68">
        <f t="shared" si="474"/>
        <v>-1.5604891509686143E-2</v>
      </c>
      <c r="AD884" s="68"/>
      <c r="AE884" s="68">
        <f t="shared" si="475"/>
        <v>2.4351263902907469E-5</v>
      </c>
      <c r="AF884">
        <f t="shared" si="476"/>
        <v>-3.7668708734088896E-2</v>
      </c>
      <c r="AG884" s="92"/>
      <c r="AH884">
        <f t="shared" si="461"/>
        <v>-2.2063817224402753E-2</v>
      </c>
      <c r="AI884">
        <f t="shared" si="462"/>
        <v>1.0007225614903013</v>
      </c>
      <c r="AJ884">
        <f t="shared" si="463"/>
        <v>-0.99029627425746591</v>
      </c>
      <c r="AK884">
        <f t="shared" si="464"/>
        <v>2.2819403765547218E-5</v>
      </c>
      <c r="AL884">
        <f t="shared" si="465"/>
        <v>3.1570768853685031E-2</v>
      </c>
      <c r="AM884">
        <f t="shared" si="466"/>
        <v>1.578669568294639E-2</v>
      </c>
      <c r="AN884" s="68">
        <f t="shared" si="478"/>
        <v>3.1547957688174977E-2</v>
      </c>
      <c r="AO884" s="68">
        <f t="shared" si="478"/>
        <v>3.1547957688174977E-2</v>
      </c>
      <c r="AP884" s="68">
        <f t="shared" si="478"/>
        <v>3.1547957688174977E-2</v>
      </c>
      <c r="AQ884" s="68">
        <f t="shared" si="478"/>
        <v>3.154795768817497E-2</v>
      </c>
      <c r="AR884" s="68">
        <f t="shared" si="478"/>
        <v>3.1547957688166373E-2</v>
      </c>
      <c r="AS884" s="68">
        <f t="shared" si="478"/>
        <v>3.154795767626966E-2</v>
      </c>
      <c r="AT884" s="68">
        <f t="shared" si="478"/>
        <v>3.1547941211644392E-2</v>
      </c>
      <c r="AU884" s="68">
        <f t="shared" si="467"/>
        <v>3.1525154766885111E-2</v>
      </c>
    </row>
    <row r="885" spans="1:64" ht="12.95" customHeight="1">
      <c r="A885" s="45" t="s">
        <v>1968</v>
      </c>
      <c r="B885" s="44"/>
      <c r="C885" s="45">
        <v>47790.642999999996</v>
      </c>
      <c r="D885" s="45"/>
      <c r="E885">
        <f t="shared" si="456"/>
        <v>17545.006623550958</v>
      </c>
      <c r="F885">
        <f t="shared" si="457"/>
        <v>17545</v>
      </c>
      <c r="G885">
        <f t="shared" si="469"/>
        <v>8.989999994810205E-3</v>
      </c>
      <c r="I885" s="10">
        <f t="shared" si="477"/>
        <v>8.989999994810205E-3</v>
      </c>
      <c r="P885">
        <f t="shared" si="458"/>
        <v>4.2658708735360151E-2</v>
      </c>
      <c r="Q885" s="2">
        <f t="shared" si="468"/>
        <v>32772.142999999996</v>
      </c>
      <c r="S885" s="21">
        <f t="shared" si="470"/>
        <v>0.1</v>
      </c>
      <c r="Z885">
        <f t="shared" si="459"/>
        <v>17545</v>
      </c>
      <c r="AA885" s="68">
        <f t="shared" si="460"/>
        <v>2.0594891510957399E-2</v>
      </c>
      <c r="AB885" s="68">
        <f t="shared" si="473"/>
        <v>3.1053817219212958E-2</v>
      </c>
      <c r="AC885" s="68">
        <f t="shared" si="474"/>
        <v>-1.1604891516147194E-2</v>
      </c>
      <c r="AD885" s="68"/>
      <c r="AE885" s="68">
        <f t="shared" si="475"/>
        <v>1.3467350710154513E-5</v>
      </c>
      <c r="AF885">
        <f t="shared" si="476"/>
        <v>-3.3668708740549946E-2</v>
      </c>
      <c r="AG885" s="92"/>
      <c r="AH885">
        <f t="shared" si="461"/>
        <v>-2.2063817224402753E-2</v>
      </c>
      <c r="AI885">
        <f t="shared" si="462"/>
        <v>1.0007225614903013</v>
      </c>
      <c r="AJ885">
        <f t="shared" si="463"/>
        <v>-0.99029627425746591</v>
      </c>
      <c r="AK885">
        <f t="shared" si="464"/>
        <v>2.2819403765547218E-5</v>
      </c>
      <c r="AL885">
        <f t="shared" si="465"/>
        <v>3.1570768853685031E-2</v>
      </c>
      <c r="AM885">
        <f t="shared" si="466"/>
        <v>1.578669568294639E-2</v>
      </c>
      <c r="AN885" s="68">
        <f t="shared" si="478"/>
        <v>3.1547957688174977E-2</v>
      </c>
      <c r="AO885" s="68">
        <f t="shared" si="478"/>
        <v>3.1547957688174977E-2</v>
      </c>
      <c r="AP885" s="68">
        <f t="shared" si="478"/>
        <v>3.1547957688174977E-2</v>
      </c>
      <c r="AQ885" s="68">
        <f t="shared" si="478"/>
        <v>3.154795768817497E-2</v>
      </c>
      <c r="AR885" s="68">
        <f t="shared" si="478"/>
        <v>3.1547957688166373E-2</v>
      </c>
      <c r="AS885" s="68">
        <f t="shared" si="478"/>
        <v>3.154795767626966E-2</v>
      </c>
      <c r="AT885" s="68">
        <f t="shared" si="478"/>
        <v>3.1547941211644392E-2</v>
      </c>
      <c r="AU885" s="68">
        <f t="shared" si="467"/>
        <v>3.1525154766885111E-2</v>
      </c>
    </row>
    <row r="886" spans="1:64" ht="12.95" customHeight="1">
      <c r="A886" s="45" t="s">
        <v>1968</v>
      </c>
      <c r="B886" s="44"/>
      <c r="C886" s="45">
        <v>47794.713000000003</v>
      </c>
      <c r="D886" s="45"/>
      <c r="E886">
        <f t="shared" si="456"/>
        <v>17548.005272317096</v>
      </c>
      <c r="F886">
        <f t="shared" si="457"/>
        <v>17548</v>
      </c>
      <c r="G886">
        <f t="shared" si="469"/>
        <v>7.1560000069439411E-3</v>
      </c>
      <c r="I886" s="10">
        <f t="shared" si="477"/>
        <v>7.1560000069439411E-3</v>
      </c>
      <c r="P886">
        <f t="shared" si="458"/>
        <v>4.2704893888391576E-2</v>
      </c>
      <c r="Q886" s="2">
        <f t="shared" si="468"/>
        <v>32776.213000000003</v>
      </c>
      <c r="S886" s="21">
        <f t="shared" si="470"/>
        <v>0.1</v>
      </c>
      <c r="Z886">
        <f t="shared" si="459"/>
        <v>17548</v>
      </c>
      <c r="AA886" s="68">
        <f t="shared" si="460"/>
        <v>2.0635179396283693E-2</v>
      </c>
      <c r="AB886" s="68">
        <f t="shared" si="473"/>
        <v>2.9225714499051824E-2</v>
      </c>
      <c r="AC886" s="68">
        <f t="shared" si="474"/>
        <v>-1.3479179389339752E-2</v>
      </c>
      <c r="AD886" s="68"/>
      <c r="AE886" s="68">
        <f t="shared" si="475"/>
        <v>1.8168827701000159E-5</v>
      </c>
      <c r="AF886">
        <f t="shared" si="476"/>
        <v>-3.5548893881447635E-2</v>
      </c>
      <c r="AG886" s="92"/>
      <c r="AH886">
        <f t="shared" si="461"/>
        <v>-2.2069714492107883E-2</v>
      </c>
      <c r="AI886">
        <f t="shared" si="462"/>
        <v>1.0007225163746893</v>
      </c>
      <c r="AJ886">
        <f t="shared" si="463"/>
        <v>-0.99056110880480686</v>
      </c>
      <c r="AK886">
        <f t="shared" si="464"/>
        <v>2.4205800140266126E-5</v>
      </c>
      <c r="AL886">
        <f t="shared" si="465"/>
        <v>3.3489552585614139E-2</v>
      </c>
      <c r="AM886">
        <f t="shared" si="466"/>
        <v>1.6746341477189574E-2</v>
      </c>
      <c r="AN886" s="68">
        <f t="shared" si="478"/>
        <v>3.3465355523700335E-2</v>
      </c>
      <c r="AO886" s="68">
        <f t="shared" si="478"/>
        <v>3.3465355523700335E-2</v>
      </c>
      <c r="AP886" s="68">
        <f t="shared" si="478"/>
        <v>3.3465355523700335E-2</v>
      </c>
      <c r="AQ886" s="68">
        <f t="shared" si="478"/>
        <v>3.3465355523700328E-2</v>
      </c>
      <c r="AR886" s="68">
        <f t="shared" si="478"/>
        <v>3.3465355523691211E-2</v>
      </c>
      <c r="AS886" s="68">
        <f t="shared" si="478"/>
        <v>3.3465355511073283E-2</v>
      </c>
      <c r="AT886" s="68">
        <f t="shared" si="478"/>
        <v>3.3465338047223729E-2</v>
      </c>
      <c r="AU886" s="68">
        <f t="shared" si="467"/>
        <v>3.3441167206340605E-2</v>
      </c>
    </row>
    <row r="887" spans="1:64" ht="12.95" customHeight="1">
      <c r="A887" s="45" t="s">
        <v>2024</v>
      </c>
      <c r="B887" s="44"/>
      <c r="C887" s="45">
        <v>47812.360999999997</v>
      </c>
      <c r="D887" s="45"/>
      <c r="E887">
        <f t="shared" si="456"/>
        <v>17561.007767016039</v>
      </c>
      <c r="F887">
        <f t="shared" si="457"/>
        <v>17561</v>
      </c>
      <c r="G887">
        <f t="shared" si="469"/>
        <v>1.054199999634875E-2</v>
      </c>
      <c r="I887" s="10">
        <f t="shared" si="477"/>
        <v>1.054199999634875E-2</v>
      </c>
      <c r="P887">
        <f t="shared" si="458"/>
        <v>4.2905179299729229E-2</v>
      </c>
      <c r="Q887" s="2">
        <f t="shared" si="468"/>
        <v>32793.860999999997</v>
      </c>
      <c r="S887" s="21">
        <f t="shared" si="470"/>
        <v>0.1</v>
      </c>
      <c r="Z887">
        <f t="shared" si="459"/>
        <v>17561</v>
      </c>
      <c r="AA887" s="68">
        <f t="shared" si="460"/>
        <v>2.0810847843993258E-2</v>
      </c>
      <c r="AB887" s="68">
        <f t="shared" si="473"/>
        <v>3.2636331452084721E-2</v>
      </c>
      <c r="AC887" s="68">
        <f t="shared" si="474"/>
        <v>-1.0268847847644508E-2</v>
      </c>
      <c r="AD887" s="68"/>
      <c r="AE887" s="68">
        <f t="shared" si="475"/>
        <v>1.0544923611807325E-5</v>
      </c>
      <c r="AF887">
        <f t="shared" si="476"/>
        <v>-3.2363179303380479E-2</v>
      </c>
      <c r="AG887" s="92"/>
      <c r="AH887">
        <f t="shared" si="461"/>
        <v>-2.2094331455735972E-2</v>
      </c>
      <c r="AI887">
        <f t="shared" si="462"/>
        <v>1.0007222901370516</v>
      </c>
      <c r="AJ887">
        <f t="shared" si="463"/>
        <v>-0.99166656978655043</v>
      </c>
      <c r="AK887">
        <f t="shared" si="464"/>
        <v>3.0212420830478963E-5</v>
      </c>
      <c r="AL887">
        <f t="shared" si="465"/>
        <v>4.180427990151845E-2</v>
      </c>
      <c r="AM887">
        <f t="shared" si="466"/>
        <v>2.0905184527344141E-2</v>
      </c>
      <c r="AN887" s="68">
        <f t="shared" si="478"/>
        <v>4.1774078383873467E-2</v>
      </c>
      <c r="AO887" s="68">
        <f t="shared" si="478"/>
        <v>4.1774078383873467E-2</v>
      </c>
      <c r="AP887" s="68">
        <f t="shared" si="478"/>
        <v>4.1774078383873467E-2</v>
      </c>
      <c r="AQ887" s="68">
        <f t="shared" si="478"/>
        <v>4.177407838387346E-2</v>
      </c>
      <c r="AR887" s="68">
        <f t="shared" si="478"/>
        <v>4.1774078383862087E-2</v>
      </c>
      <c r="AS887" s="68">
        <f t="shared" si="478"/>
        <v>4.1774078368122886E-2</v>
      </c>
      <c r="AT887" s="68">
        <f t="shared" si="478"/>
        <v>4.1774056577454824E-2</v>
      </c>
      <c r="AU887" s="68">
        <f t="shared" si="467"/>
        <v>4.1743887777315081E-2</v>
      </c>
    </row>
    <row r="888" spans="1:64" ht="12.95" customHeight="1">
      <c r="A888" s="45" t="s">
        <v>2025</v>
      </c>
      <c r="B888" s="44"/>
      <c r="C888" s="45">
        <v>47816.428</v>
      </c>
      <c r="D888" s="45"/>
      <c r="E888">
        <f t="shared" si="456"/>
        <v>17564.004205475958</v>
      </c>
      <c r="F888">
        <f t="shared" si="457"/>
        <v>17564</v>
      </c>
      <c r="G888">
        <f t="shared" si="469"/>
        <v>5.7079999969573691E-3</v>
      </c>
      <c r="I888" s="10">
        <f t="shared" si="477"/>
        <v>5.7079999969573691E-3</v>
      </c>
      <c r="P888">
        <f t="shared" si="458"/>
        <v>4.2951433567315178E-2</v>
      </c>
      <c r="Q888" s="2">
        <f t="shared" si="468"/>
        <v>32797.928</v>
      </c>
      <c r="S888" s="21">
        <f t="shared" si="470"/>
        <v>0.1</v>
      </c>
      <c r="Z888">
        <f t="shared" si="459"/>
        <v>17564</v>
      </c>
      <c r="AA888" s="68">
        <f t="shared" si="460"/>
        <v>2.0851637821352603E-2</v>
      </c>
      <c r="AB888" s="68">
        <f t="shared" si="473"/>
        <v>2.7807795742919944E-2</v>
      </c>
      <c r="AC888" s="68">
        <f t="shared" si="474"/>
        <v>-1.5143637824395234E-2</v>
      </c>
      <c r="AD888" s="68"/>
      <c r="AE888" s="68">
        <f t="shared" si="475"/>
        <v>2.2932976655645402E-5</v>
      </c>
      <c r="AF888">
        <f t="shared" si="476"/>
        <v>-3.7243433570357809E-2</v>
      </c>
      <c r="AG888" s="92"/>
      <c r="AH888">
        <f t="shared" si="461"/>
        <v>-2.2099795745962575E-2</v>
      </c>
      <c r="AI888">
        <f t="shared" si="462"/>
        <v>1.0007222308363808</v>
      </c>
      <c r="AJ888">
        <f t="shared" si="463"/>
        <v>-0.99191194271127814</v>
      </c>
      <c r="AK888">
        <f t="shared" si="464"/>
        <v>3.1598282156584668E-5</v>
      </c>
      <c r="AL888">
        <f t="shared" si="465"/>
        <v>4.3723062565664418E-2</v>
      </c>
      <c r="AM888">
        <f t="shared" si="466"/>
        <v>2.1865014684165844E-2</v>
      </c>
      <c r="AN888" s="68">
        <f t="shared" si="478"/>
        <v>4.3691475685892801E-2</v>
      </c>
      <c r="AO888" s="68">
        <f t="shared" si="478"/>
        <v>4.3691475685892801E-2</v>
      </c>
      <c r="AP888" s="68">
        <f t="shared" si="478"/>
        <v>4.3691475685892801E-2</v>
      </c>
      <c r="AQ888" s="68">
        <f t="shared" si="478"/>
        <v>4.3691475685892794E-2</v>
      </c>
      <c r="AR888" s="68">
        <f t="shared" si="478"/>
        <v>4.3691475685880908E-2</v>
      </c>
      <c r="AS888" s="68">
        <f t="shared" si="478"/>
        <v>4.3691475669422435E-2</v>
      </c>
      <c r="AT888" s="68">
        <f t="shared" si="478"/>
        <v>4.3691452881068092E-2</v>
      </c>
      <c r="AU888" s="68">
        <f t="shared" si="467"/>
        <v>4.3659900216770575E-2</v>
      </c>
    </row>
    <row r="889" spans="1:64" ht="12.95" customHeight="1">
      <c r="A889" s="45" t="s">
        <v>2024</v>
      </c>
      <c r="B889" s="44"/>
      <c r="C889" s="45">
        <v>47846.294000000002</v>
      </c>
      <c r="D889" s="45"/>
      <c r="E889">
        <f t="shared" si="456"/>
        <v>17586.008540623217</v>
      </c>
      <c r="F889">
        <f t="shared" si="457"/>
        <v>17586</v>
      </c>
      <c r="G889">
        <f t="shared" si="469"/>
        <v>1.1592000002565328E-2</v>
      </c>
      <c r="I889" s="10">
        <f t="shared" si="477"/>
        <v>1.1592000002565328E-2</v>
      </c>
      <c r="P889">
        <f t="shared" si="458"/>
        <v>4.3291027498414347E-2</v>
      </c>
      <c r="Q889" s="2">
        <f t="shared" si="468"/>
        <v>32827.794000000002</v>
      </c>
      <c r="S889" s="21">
        <f t="shared" si="470"/>
        <v>0.1</v>
      </c>
      <c r="Z889">
        <f t="shared" si="459"/>
        <v>17586</v>
      </c>
      <c r="AA889" s="68">
        <f t="shared" si="460"/>
        <v>2.115364412734622E-2</v>
      </c>
      <c r="AB889" s="68">
        <f t="shared" si="473"/>
        <v>3.3729383373633459E-2</v>
      </c>
      <c r="AC889" s="68">
        <f t="shared" si="474"/>
        <v>-9.5616441247808916E-3</v>
      </c>
      <c r="AD889" s="68"/>
      <c r="AE889" s="68">
        <f t="shared" si="475"/>
        <v>9.1425038368956934E-6</v>
      </c>
      <c r="AF889">
        <f t="shared" si="476"/>
        <v>-3.1699027495849019E-2</v>
      </c>
      <c r="AG889" s="92"/>
      <c r="AH889">
        <f t="shared" si="461"/>
        <v>-2.2137383371068128E-2</v>
      </c>
      <c r="AI889">
        <f t="shared" si="462"/>
        <v>1.0007217147317455</v>
      </c>
      <c r="AJ889">
        <f t="shared" si="463"/>
        <v>-0.99359969973907059</v>
      </c>
      <c r="AK889">
        <f t="shared" si="464"/>
        <v>4.1757375828922867E-5</v>
      </c>
      <c r="AL889">
        <f t="shared" si="465"/>
        <v>5.7794127674111948E-2</v>
      </c>
      <c r="AM889">
        <f t="shared" si="466"/>
        <v>2.8905109928860841E-2</v>
      </c>
      <c r="AN889" s="68">
        <f t="shared" si="478"/>
        <v>5.7752385355858291E-2</v>
      </c>
      <c r="AO889" s="68">
        <f t="shared" si="478"/>
        <v>5.7752385355858291E-2</v>
      </c>
      <c r="AP889" s="68">
        <f t="shared" si="478"/>
        <v>5.7752385355858291E-2</v>
      </c>
      <c r="AQ889" s="68">
        <f t="shared" si="478"/>
        <v>5.7752385355858277E-2</v>
      </c>
      <c r="AR889" s="68">
        <f t="shared" si="478"/>
        <v>5.7752385355842602E-2</v>
      </c>
      <c r="AS889" s="68">
        <f t="shared" si="478"/>
        <v>5.7752385334123593E-2</v>
      </c>
      <c r="AT889" s="68">
        <f t="shared" si="478"/>
        <v>5.7752355240578403E-2</v>
      </c>
      <c r="AU889" s="68">
        <f t="shared" si="467"/>
        <v>5.7710658106111756E-2</v>
      </c>
    </row>
    <row r="890" spans="1:64" ht="12.95" customHeight="1">
      <c r="A890" s="45" t="s">
        <v>2025</v>
      </c>
      <c r="B890" s="44"/>
      <c r="C890" s="45">
        <v>47850.353999999999</v>
      </c>
      <c r="D890" s="45"/>
      <c r="E890">
        <f t="shared" si="456"/>
        <v>17588.999821701964</v>
      </c>
      <c r="F890">
        <f t="shared" si="457"/>
        <v>17589</v>
      </c>
      <c r="G890">
        <f t="shared" si="469"/>
        <v>-2.4200000189011917E-4</v>
      </c>
      <c r="I890" s="10">
        <f t="shared" si="477"/>
        <v>-2.4200000189011917E-4</v>
      </c>
      <c r="P890">
        <f t="shared" si="458"/>
        <v>4.3337389757491795E-2</v>
      </c>
      <c r="Q890" s="2">
        <f t="shared" si="468"/>
        <v>32831.853999999999</v>
      </c>
      <c r="S890" s="21">
        <f t="shared" si="470"/>
        <v>0.1</v>
      </c>
      <c r="Z890">
        <f t="shared" si="459"/>
        <v>17589</v>
      </c>
      <c r="AA890" s="68">
        <f t="shared" si="460"/>
        <v>2.1195219750392343E-2</v>
      </c>
      <c r="AB890" s="68">
        <f t="shared" si="473"/>
        <v>2.1900170005209333E-2</v>
      </c>
      <c r="AC890" s="68">
        <f t="shared" si="474"/>
        <v>-2.1437219752282462E-2</v>
      </c>
      <c r="AD890" s="68"/>
      <c r="AE890" s="68">
        <f t="shared" si="475"/>
        <v>4.5955439070764938E-5</v>
      </c>
      <c r="AF890">
        <f t="shared" si="476"/>
        <v>-4.3579389759381915E-2</v>
      </c>
      <c r="AG890" s="92"/>
      <c r="AH890">
        <f t="shared" si="461"/>
        <v>-2.2142170007099452E-2</v>
      </c>
      <c r="AI890">
        <f t="shared" si="462"/>
        <v>1.0007216332799849</v>
      </c>
      <c r="AJ890">
        <f t="shared" si="463"/>
        <v>-0.99381461320559916</v>
      </c>
      <c r="AK890">
        <f t="shared" si="464"/>
        <v>4.3142110202322651E-5</v>
      </c>
      <c r="AL890">
        <f t="shared" si="465"/>
        <v>5.9712908089223922E-2</v>
      </c>
      <c r="AM890">
        <f t="shared" si="466"/>
        <v>2.9865328634794575E-2</v>
      </c>
      <c r="AN890" s="68">
        <f t="shared" si="478"/>
        <v>5.9669781534172309E-2</v>
      </c>
      <c r="AO890" s="68">
        <f t="shared" si="478"/>
        <v>5.9669781534172309E-2</v>
      </c>
      <c r="AP890" s="68">
        <f t="shared" si="478"/>
        <v>5.9669781534172309E-2</v>
      </c>
      <c r="AQ890" s="68">
        <f t="shared" si="478"/>
        <v>5.9669781534172295E-2</v>
      </c>
      <c r="AR890" s="68">
        <f t="shared" si="478"/>
        <v>5.9669781534156106E-2</v>
      </c>
      <c r="AS890" s="68">
        <f t="shared" si="478"/>
        <v>5.966978151172192E-2</v>
      </c>
      <c r="AT890" s="68">
        <f t="shared" si="478"/>
        <v>5.9669750423727963E-2</v>
      </c>
      <c r="AU890" s="68">
        <f t="shared" si="467"/>
        <v>5.9626670545567473E-2</v>
      </c>
    </row>
    <row r="891" spans="1:64" ht="12.95" customHeight="1">
      <c r="A891" s="45" t="s">
        <v>2024</v>
      </c>
      <c r="B891" s="44"/>
      <c r="C891" s="45">
        <v>47854.436999999998</v>
      </c>
      <c r="D891" s="45"/>
      <c r="E891">
        <f t="shared" si="456"/>
        <v>17592.008048461699</v>
      </c>
      <c r="F891">
        <f t="shared" si="457"/>
        <v>17592</v>
      </c>
      <c r="G891">
        <f t="shared" ref="G891:G922" si="479">+C891-(C$7+F891*C$8)</f>
        <v>1.0923999994702172E-2</v>
      </c>
      <c r="I891" s="10">
        <f t="shared" si="477"/>
        <v>1.0923999994702172E-2</v>
      </c>
      <c r="P891">
        <f t="shared" si="458"/>
        <v>4.3383764975548217E-2</v>
      </c>
      <c r="Q891" s="2">
        <f t="shared" si="468"/>
        <v>32835.936999999998</v>
      </c>
      <c r="S891" s="21">
        <f t="shared" ref="S891:S922" si="480">S$15</f>
        <v>0.1</v>
      </c>
      <c r="Z891">
        <f t="shared" si="459"/>
        <v>17592</v>
      </c>
      <c r="AA891" s="68">
        <f t="shared" si="460"/>
        <v>2.1236889736431629E-2</v>
      </c>
      <c r="AB891" s="68">
        <f t="shared" si="473"/>
        <v>3.3070875233818756E-2</v>
      </c>
      <c r="AC891" s="68">
        <f t="shared" si="474"/>
        <v>-1.0312889741729458E-2</v>
      </c>
      <c r="AD891" s="68"/>
      <c r="AE891" s="68">
        <f t="shared" si="475"/>
        <v>1.0635569482506869E-5</v>
      </c>
      <c r="AF891">
        <f t="shared" si="476"/>
        <v>-3.2459764980846045E-2</v>
      </c>
      <c r="AG891" s="92"/>
      <c r="AH891">
        <f t="shared" si="461"/>
        <v>-2.2146875239116588E-2</v>
      </c>
      <c r="AI891">
        <f t="shared" si="462"/>
        <v>1.000721549171389</v>
      </c>
      <c r="AJ891">
        <f t="shared" si="463"/>
        <v>-0.99402586769317303</v>
      </c>
      <c r="AK891">
        <f t="shared" si="464"/>
        <v>4.4526685509623187E-5</v>
      </c>
      <c r="AL891">
        <f t="shared" si="465"/>
        <v>6.163168818689093E-2</v>
      </c>
      <c r="AM891">
        <f t="shared" si="466"/>
        <v>3.0825602208788862E-2</v>
      </c>
      <c r="AN891" s="68">
        <f t="shared" ref="AN891:AT900" si="481">$AU891+$AB$7*SIN(AO891)</f>
        <v>6.1587177553878346E-2</v>
      </c>
      <c r="AO891" s="68">
        <f t="shared" si="481"/>
        <v>6.1587177553878346E-2</v>
      </c>
      <c r="AP891" s="68">
        <f t="shared" si="481"/>
        <v>6.1587177553878346E-2</v>
      </c>
      <c r="AQ891" s="68">
        <f t="shared" si="481"/>
        <v>6.1587177553878332E-2</v>
      </c>
      <c r="AR891" s="68">
        <f t="shared" si="481"/>
        <v>6.158717755386163E-2</v>
      </c>
      <c r="AS891" s="68">
        <f t="shared" si="481"/>
        <v>6.1587177530712835E-2</v>
      </c>
      <c r="AT891" s="68">
        <f t="shared" si="481"/>
        <v>6.1587145448726871E-2</v>
      </c>
      <c r="AU891" s="68">
        <f t="shared" si="467"/>
        <v>6.1542682985023189E-2</v>
      </c>
    </row>
    <row r="892" spans="1:64" ht="12.95" customHeight="1">
      <c r="A892" s="45" t="s">
        <v>1968</v>
      </c>
      <c r="B892" s="44"/>
      <c r="C892" s="45">
        <v>47862.58</v>
      </c>
      <c r="D892" s="45"/>
      <c r="E892">
        <f t="shared" si="456"/>
        <v>17598.007556300185</v>
      </c>
      <c r="F892">
        <f t="shared" si="457"/>
        <v>17598</v>
      </c>
      <c r="G892">
        <f t="shared" si="479"/>
        <v>1.025600000139093E-2</v>
      </c>
      <c r="I892" s="10">
        <f t="shared" si="477"/>
        <v>1.025600000139093E-2</v>
      </c>
      <c r="P892">
        <f t="shared" si="458"/>
        <v>4.3476554288598007E-2</v>
      </c>
      <c r="Q892" s="2">
        <f t="shared" si="468"/>
        <v>32844.080000000002</v>
      </c>
      <c r="S892" s="21">
        <f t="shared" si="480"/>
        <v>0.1</v>
      </c>
      <c r="Z892">
        <f t="shared" si="459"/>
        <v>17598</v>
      </c>
      <c r="AA892" s="68">
        <f t="shared" si="460"/>
        <v>2.1320512866350706E-2</v>
      </c>
      <c r="AB892" s="68">
        <f t="shared" si="473"/>
        <v>3.2412041423638231E-2</v>
      </c>
      <c r="AC892" s="68">
        <f t="shared" si="474"/>
        <v>-1.1064512864959776E-2</v>
      </c>
      <c r="AD892" s="68"/>
      <c r="AE892" s="68">
        <f t="shared" si="475"/>
        <v>1.224234449388604E-5</v>
      </c>
      <c r="AF892">
        <f t="shared" si="476"/>
        <v>-3.3220554287207077E-2</v>
      </c>
      <c r="AG892" s="92"/>
      <c r="AH892">
        <f t="shared" si="461"/>
        <v>-2.2156041422247301E-2</v>
      </c>
      <c r="AI892">
        <f t="shared" si="462"/>
        <v>1.0007213729849462</v>
      </c>
      <c r="AJ892">
        <f t="shared" si="463"/>
        <v>-0.99443739663678843</v>
      </c>
      <c r="AK892">
        <f t="shared" si="464"/>
        <v>4.7295338507007581E-5</v>
      </c>
      <c r="AL892">
        <f t="shared" si="465"/>
        <v>6.5469247389139895E-2</v>
      </c>
      <c r="AM892">
        <f t="shared" si="466"/>
        <v>3.274632103131913E-2</v>
      </c>
      <c r="AN892" s="68">
        <f t="shared" si="481"/>
        <v>6.5421969097105917E-2</v>
      </c>
      <c r="AO892" s="68">
        <f t="shared" si="481"/>
        <v>6.5421969097105917E-2</v>
      </c>
      <c r="AP892" s="68">
        <f t="shared" si="481"/>
        <v>6.5421969097105917E-2</v>
      </c>
      <c r="AQ892" s="68">
        <f t="shared" si="481"/>
        <v>6.5421969097105903E-2</v>
      </c>
      <c r="AR892" s="68">
        <f t="shared" si="481"/>
        <v>6.5421969097088167E-2</v>
      </c>
      <c r="AS892" s="68">
        <f t="shared" si="481"/>
        <v>6.5421969072511965E-2</v>
      </c>
      <c r="AT892" s="68">
        <f t="shared" si="481"/>
        <v>6.5421935003970658E-2</v>
      </c>
      <c r="AU892" s="68">
        <f t="shared" si="467"/>
        <v>6.53747078639344E-2</v>
      </c>
    </row>
    <row r="893" spans="1:64" ht="12.95" customHeight="1">
      <c r="A893" s="45" t="s">
        <v>2025</v>
      </c>
      <c r="B893" s="44"/>
      <c r="C893" s="45">
        <v>47922.303</v>
      </c>
      <c r="D893" s="45"/>
      <c r="E893">
        <f t="shared" si="456"/>
        <v>17642.009595676052</v>
      </c>
      <c r="F893">
        <f t="shared" si="457"/>
        <v>17642</v>
      </c>
      <c r="G893">
        <f t="shared" si="479"/>
        <v>1.302399999985937E-2</v>
      </c>
      <c r="I893" s="10">
        <f t="shared" si="477"/>
        <v>1.302399999985937E-2</v>
      </c>
      <c r="P893">
        <f t="shared" si="458"/>
        <v>4.4158593126171486E-2</v>
      </c>
      <c r="Q893" s="2">
        <f t="shared" si="468"/>
        <v>32903.803</v>
      </c>
      <c r="S893" s="21">
        <f t="shared" si="480"/>
        <v>0.1</v>
      </c>
      <c r="Z893">
        <f t="shared" si="459"/>
        <v>17642</v>
      </c>
      <c r="AA893" s="68">
        <f t="shared" si="460"/>
        <v>2.1945296594330404E-2</v>
      </c>
      <c r="AB893" s="68">
        <f t="shared" si="473"/>
        <v>3.5237296531700449E-2</v>
      </c>
      <c r="AC893" s="68">
        <f t="shared" si="474"/>
        <v>-8.9212965944710336E-3</v>
      </c>
      <c r="AD893" s="68"/>
      <c r="AE893" s="68">
        <f t="shared" si="475"/>
        <v>7.9589532926520459E-6</v>
      </c>
      <c r="AF893">
        <f t="shared" si="476"/>
        <v>-3.1134593126312116E-2</v>
      </c>
      <c r="AG893" s="92"/>
      <c r="AH893">
        <f t="shared" si="461"/>
        <v>-2.2213296531841082E-2</v>
      </c>
      <c r="AI893">
        <f t="shared" si="462"/>
        <v>1.0007197565368133</v>
      </c>
      <c r="AJ893">
        <f t="shared" si="463"/>
        <v>-0.99700742963923872</v>
      </c>
      <c r="AK893">
        <f t="shared" si="464"/>
        <v>6.7574848642201489E-5</v>
      </c>
      <c r="AL893">
        <f t="shared" si="465"/>
        <v>9.3611300418624935E-2</v>
      </c>
      <c r="AM893">
        <f t="shared" si="466"/>
        <v>4.6839860309002702E-2</v>
      </c>
      <c r="AN893" s="68">
        <f t="shared" si="481"/>
        <v>9.3543749871156726E-2</v>
      </c>
      <c r="AO893" s="68">
        <f t="shared" si="481"/>
        <v>9.3543749871156726E-2</v>
      </c>
      <c r="AP893" s="68">
        <f t="shared" si="481"/>
        <v>9.3543749871156726E-2</v>
      </c>
      <c r="AQ893" s="68">
        <f t="shared" si="481"/>
        <v>9.3543749871156698E-2</v>
      </c>
      <c r="AR893" s="68">
        <f t="shared" si="481"/>
        <v>9.3543749871131537E-2</v>
      </c>
      <c r="AS893" s="68">
        <f t="shared" si="481"/>
        <v>9.3543749836174236E-2</v>
      </c>
      <c r="AT893" s="68">
        <f t="shared" si="481"/>
        <v>9.3543701268250276E-2</v>
      </c>
      <c r="AU893" s="68">
        <f t="shared" si="467"/>
        <v>9.3476223642616763E-2</v>
      </c>
    </row>
    <row r="894" spans="1:64" ht="12.95" customHeight="1">
      <c r="A894" s="45" t="s">
        <v>1968</v>
      </c>
      <c r="B894" s="44"/>
      <c r="C894" s="45">
        <v>47923.66</v>
      </c>
      <c r="D894" s="45"/>
      <c r="E894">
        <f t="shared" si="456"/>
        <v>17643.009390854346</v>
      </c>
      <c r="F894">
        <f t="shared" si="457"/>
        <v>17643</v>
      </c>
      <c r="G894">
        <f t="shared" si="479"/>
        <v>1.2746000007609837E-2</v>
      </c>
      <c r="I894" s="10">
        <f t="shared" si="477"/>
        <v>1.2746000007609837E-2</v>
      </c>
      <c r="P894">
        <f t="shared" si="458"/>
        <v>4.4174126406291037E-2</v>
      </c>
      <c r="Q894" s="2">
        <f t="shared" si="468"/>
        <v>32905.160000000003</v>
      </c>
      <c r="S894" s="21">
        <f t="shared" si="480"/>
        <v>0.1</v>
      </c>
      <c r="Z894">
        <f t="shared" si="459"/>
        <v>17643</v>
      </c>
      <c r="AA894" s="68">
        <f t="shared" si="460"/>
        <v>2.195973262704589E-2</v>
      </c>
      <c r="AB894" s="68">
        <f t="shared" si="473"/>
        <v>3.4960393786854983E-2</v>
      </c>
      <c r="AC894" s="68">
        <f t="shared" si="474"/>
        <v>-9.2137326194360533E-3</v>
      </c>
      <c r="AD894" s="68"/>
      <c r="AE894" s="68">
        <f t="shared" si="475"/>
        <v>8.4892868782459964E-6</v>
      </c>
      <c r="AF894">
        <f t="shared" si="476"/>
        <v>-3.14281263986812E-2</v>
      </c>
      <c r="AG894" s="92"/>
      <c r="AH894">
        <f t="shared" si="461"/>
        <v>-2.2214393779245147E-2</v>
      </c>
      <c r="AI894">
        <f t="shared" si="462"/>
        <v>1.0007197131693339</v>
      </c>
      <c r="AJ894">
        <f t="shared" si="463"/>
        <v>-0.99705666979693586</v>
      </c>
      <c r="AK894">
        <f t="shared" si="464"/>
        <v>6.8035184587055678E-5</v>
      </c>
      <c r="AL894">
        <f t="shared" si="465"/>
        <v>9.4250891411329502E-2</v>
      </c>
      <c r="AM894">
        <f t="shared" si="466"/>
        <v>4.7160362239664778E-2</v>
      </c>
      <c r="AN894" s="68">
        <f t="shared" si="481"/>
        <v>9.4182880691987977E-2</v>
      </c>
      <c r="AO894" s="68">
        <f t="shared" si="481"/>
        <v>9.4182880691987977E-2</v>
      </c>
      <c r="AP894" s="68">
        <f t="shared" si="481"/>
        <v>9.4182880691987977E-2</v>
      </c>
      <c r="AQ894" s="68">
        <f t="shared" si="481"/>
        <v>9.418288069198795E-2</v>
      </c>
      <c r="AR894" s="68">
        <f t="shared" si="481"/>
        <v>9.4182880691962623E-2</v>
      </c>
      <c r="AS894" s="68">
        <f t="shared" si="481"/>
        <v>9.4182880656771426E-2</v>
      </c>
      <c r="AT894" s="68">
        <f t="shared" si="481"/>
        <v>9.4182831760926886E-2</v>
      </c>
      <c r="AU894" s="68">
        <f t="shared" si="467"/>
        <v>9.4114894455768594E-2</v>
      </c>
    </row>
    <row r="895" spans="1:64" ht="12.95" customHeight="1">
      <c r="A895" s="45" t="s">
        <v>2025</v>
      </c>
      <c r="B895" s="44"/>
      <c r="C895" s="45">
        <v>47941.303999999996</v>
      </c>
      <c r="D895" s="45"/>
      <c r="E895">
        <f t="shared" si="456"/>
        <v>17656.008938478335</v>
      </c>
      <c r="F895">
        <f t="shared" si="457"/>
        <v>17656</v>
      </c>
      <c r="G895">
        <f t="shared" si="479"/>
        <v>1.2131999996199738E-2</v>
      </c>
      <c r="I895" s="10">
        <f t="shared" si="477"/>
        <v>1.2131999996199738E-2</v>
      </c>
      <c r="P895">
        <f t="shared" si="458"/>
        <v>4.4376190077521749E-2</v>
      </c>
      <c r="Q895" s="2">
        <f t="shared" si="468"/>
        <v>32922.803999999996</v>
      </c>
      <c r="S895" s="21">
        <f t="shared" si="480"/>
        <v>0.1</v>
      </c>
      <c r="Z895">
        <f t="shared" si="459"/>
        <v>17656</v>
      </c>
      <c r="AA895" s="68">
        <f t="shared" si="460"/>
        <v>2.2148358006971795E-2</v>
      </c>
      <c r="AB895" s="68">
        <f t="shared" si="473"/>
        <v>3.4359832066749696E-2</v>
      </c>
      <c r="AC895" s="68">
        <f t="shared" si="474"/>
        <v>-1.0016358010772056E-2</v>
      </c>
      <c r="AD895" s="68"/>
      <c r="AE895" s="68">
        <f t="shared" si="475"/>
        <v>1.0032742779995756E-5</v>
      </c>
      <c r="AF895">
        <f t="shared" si="476"/>
        <v>-3.2244190081322011E-2</v>
      </c>
      <c r="AG895" s="92"/>
      <c r="AH895">
        <f t="shared" si="461"/>
        <v>-2.2227832070549954E-2</v>
      </c>
      <c r="AI895">
        <f t="shared" si="462"/>
        <v>1.0007191226070862</v>
      </c>
      <c r="AJ895">
        <f t="shared" si="463"/>
        <v>-0.99765966798280881</v>
      </c>
      <c r="AK895">
        <f t="shared" si="464"/>
        <v>7.4016946925710455E-5</v>
      </c>
      <c r="AL895">
        <f t="shared" si="465"/>
        <v>0.1025655691178223</v>
      </c>
      <c r="AM895">
        <f t="shared" si="466"/>
        <v>5.1327788510791228E-2</v>
      </c>
      <c r="AN895" s="68">
        <f t="shared" si="481"/>
        <v>0.10249157876533081</v>
      </c>
      <c r="AO895" s="68">
        <f t="shared" si="481"/>
        <v>0.10249157876533081</v>
      </c>
      <c r="AP895" s="68">
        <f t="shared" si="481"/>
        <v>0.10249157876533081</v>
      </c>
      <c r="AQ895" s="68">
        <f t="shared" si="481"/>
        <v>0.1024915787653308</v>
      </c>
      <c r="AR895" s="68">
        <f t="shared" si="481"/>
        <v>0.10249157876530331</v>
      </c>
      <c r="AS895" s="68">
        <f t="shared" si="481"/>
        <v>0.10249157872708069</v>
      </c>
      <c r="AT895" s="68">
        <f t="shared" si="481"/>
        <v>0.1024915255757271</v>
      </c>
      <c r="AU895" s="68">
        <f t="shared" si="467"/>
        <v>0.10241761502674285</v>
      </c>
      <c r="AV895" s="68"/>
      <c r="AW895" s="68"/>
      <c r="AX895" s="68"/>
      <c r="AY895" s="68"/>
      <c r="AZ895" s="68"/>
      <c r="BA895" s="68"/>
      <c r="BB895" s="68"/>
      <c r="BC895" s="68"/>
      <c r="BD895" s="68"/>
      <c r="BE895" s="68"/>
      <c r="BF895" s="68"/>
      <c r="BG895" s="68"/>
      <c r="BH895" s="68"/>
      <c r="BI895" s="68"/>
      <c r="BJ895" s="68"/>
      <c r="BK895" s="68"/>
      <c r="BL895" s="68"/>
    </row>
    <row r="896" spans="1:64" ht="12.95" customHeight="1">
      <c r="A896" s="45" t="s">
        <v>1968</v>
      </c>
      <c r="B896" s="44"/>
      <c r="C896" s="45">
        <v>47942.66</v>
      </c>
      <c r="D896" s="45"/>
      <c r="E896">
        <f t="shared" si="456"/>
        <v>17657.007996887893</v>
      </c>
      <c r="F896">
        <f t="shared" si="457"/>
        <v>17657</v>
      </c>
      <c r="G896">
        <f t="shared" si="479"/>
        <v>1.0854000007384457E-2</v>
      </c>
      <c r="I896" s="10">
        <f t="shared" si="477"/>
        <v>1.0854000007384457E-2</v>
      </c>
      <c r="P896">
        <f t="shared" si="458"/>
        <v>4.43917435160531E-2</v>
      </c>
      <c r="Q896" s="2">
        <f t="shared" si="468"/>
        <v>32924.160000000003</v>
      </c>
      <c r="S896" s="21">
        <f t="shared" si="480"/>
        <v>0.1</v>
      </c>
      <c r="Z896">
        <f t="shared" si="459"/>
        <v>17657</v>
      </c>
      <c r="AA896" s="68">
        <f t="shared" si="460"/>
        <v>2.2162941278222187E-2</v>
      </c>
      <c r="AB896" s="68">
        <f t="shared" si="473"/>
        <v>3.308280224521537E-2</v>
      </c>
      <c r="AC896" s="68">
        <f t="shared" si="474"/>
        <v>-1.130894127083773E-2</v>
      </c>
      <c r="AD896" s="68"/>
      <c r="AE896" s="68">
        <f t="shared" si="475"/>
        <v>1.2789215266725692E-5</v>
      </c>
      <c r="AF896">
        <f t="shared" si="476"/>
        <v>-3.3537743508668644E-2</v>
      </c>
      <c r="AG896" s="92"/>
      <c r="AH896">
        <f t="shared" si="461"/>
        <v>-2.2228802237830914E-2</v>
      </c>
      <c r="AI896">
        <f t="shared" si="462"/>
        <v>1.0007190751194892</v>
      </c>
      <c r="AJ896">
        <f t="shared" si="463"/>
        <v>-0.9977031961156011</v>
      </c>
      <c r="AK896">
        <f t="shared" si="464"/>
        <v>7.4476875512612762E-5</v>
      </c>
      <c r="AL896">
        <f t="shared" si="465"/>
        <v>0.10320515929756578</v>
      </c>
      <c r="AM896">
        <f t="shared" si="466"/>
        <v>5.1648431388301087E-2</v>
      </c>
      <c r="AN896" s="68">
        <f t="shared" si="481"/>
        <v>0.10313070917997395</v>
      </c>
      <c r="AO896" s="68">
        <f t="shared" si="481"/>
        <v>0.10313070917997395</v>
      </c>
      <c r="AP896" s="68">
        <f t="shared" si="481"/>
        <v>0.10313070917997395</v>
      </c>
      <c r="AQ896" s="68">
        <f t="shared" si="481"/>
        <v>0.10313070917997394</v>
      </c>
      <c r="AR896" s="68">
        <f t="shared" si="481"/>
        <v>0.10313070917994628</v>
      </c>
      <c r="AS896" s="68">
        <f t="shared" si="481"/>
        <v>0.10313070914149121</v>
      </c>
      <c r="AT896" s="68">
        <f t="shared" si="481"/>
        <v>0.10313065566338322</v>
      </c>
      <c r="AU896" s="68">
        <f t="shared" si="467"/>
        <v>0.1030562858398949</v>
      </c>
    </row>
    <row r="897" spans="1:64" ht="12.95" customHeight="1">
      <c r="A897" s="45" t="s">
        <v>2026</v>
      </c>
      <c r="B897" s="44"/>
      <c r="C897" s="45">
        <v>48101.461000000003</v>
      </c>
      <c r="D897" s="45"/>
      <c r="E897">
        <f t="shared" si="456"/>
        <v>17774.007609347533</v>
      </c>
      <c r="F897">
        <f t="shared" si="457"/>
        <v>17774</v>
      </c>
      <c r="G897">
        <f t="shared" si="479"/>
        <v>1.0328000003937632E-2</v>
      </c>
      <c r="I897" s="10">
        <f t="shared" si="477"/>
        <v>1.0328000003937632E-2</v>
      </c>
      <c r="P897">
        <f t="shared" si="458"/>
        <v>4.6221435361092716E-2</v>
      </c>
      <c r="Q897" s="2">
        <f t="shared" si="468"/>
        <v>33082.961000000003</v>
      </c>
      <c r="S897" s="21">
        <f t="shared" si="480"/>
        <v>0.1</v>
      </c>
      <c r="Z897">
        <f t="shared" si="459"/>
        <v>17774</v>
      </c>
      <c r="AA897" s="68">
        <f t="shared" si="460"/>
        <v>2.3941880376376051E-2</v>
      </c>
      <c r="AB897" s="68">
        <f t="shared" si="473"/>
        <v>3.2607554988654294E-2</v>
      </c>
      <c r="AC897" s="68">
        <f t="shared" si="474"/>
        <v>-1.3613880372438419E-2</v>
      </c>
      <c r="AD897" s="68"/>
      <c r="AE897" s="68">
        <f t="shared" si="475"/>
        <v>1.8533773879506403E-5</v>
      </c>
      <c r="AF897">
        <f t="shared" si="476"/>
        <v>-3.5893435357155085E-2</v>
      </c>
      <c r="AG897" s="92"/>
      <c r="AH897">
        <f t="shared" si="461"/>
        <v>-2.2279554984716666E-2</v>
      </c>
      <c r="AI897">
        <f t="shared" si="462"/>
        <v>1.000711494716912</v>
      </c>
      <c r="AJ897">
        <f t="shared" si="463"/>
        <v>-0.99997520245860139</v>
      </c>
      <c r="AK897">
        <f t="shared" si="464"/>
        <v>1.2802773238994718E-4</v>
      </c>
      <c r="AL897">
        <f t="shared" si="465"/>
        <v>0.17803668987093246</v>
      </c>
      <c r="AM897">
        <f t="shared" si="466"/>
        <v>8.9254227649467069E-2</v>
      </c>
      <c r="AN897" s="68">
        <f t="shared" si="481"/>
        <v>0.17790870765133243</v>
      </c>
      <c r="AO897" s="68">
        <f t="shared" si="481"/>
        <v>0.17790870765133243</v>
      </c>
      <c r="AP897" s="68">
        <f t="shared" si="481"/>
        <v>0.17790870765133243</v>
      </c>
      <c r="AQ897" s="68">
        <f t="shared" si="481"/>
        <v>0.1779087076513324</v>
      </c>
      <c r="AR897" s="68">
        <f t="shared" si="481"/>
        <v>0.17790870765128636</v>
      </c>
      <c r="AS897" s="68">
        <f t="shared" si="481"/>
        <v>0.17790870758656399</v>
      </c>
      <c r="AT897" s="68">
        <f t="shared" si="481"/>
        <v>0.17790861662192342</v>
      </c>
      <c r="AU897" s="68">
        <f t="shared" si="467"/>
        <v>0.17778077097866385</v>
      </c>
    </row>
    <row r="898" spans="1:64" ht="12.95" customHeight="1">
      <c r="A898" s="45" t="s">
        <v>1968</v>
      </c>
      <c r="B898" s="44"/>
      <c r="C898" s="45">
        <v>48151.682000000001</v>
      </c>
      <c r="D898" s="45"/>
      <c r="E898">
        <f t="shared" si="456"/>
        <v>17811.00887216915</v>
      </c>
      <c r="F898">
        <f t="shared" si="457"/>
        <v>17811</v>
      </c>
      <c r="G898">
        <f t="shared" si="479"/>
        <v>1.2042000002111308E-2</v>
      </c>
      <c r="I898" s="10">
        <f t="shared" si="477"/>
        <v>1.2042000002111308E-2</v>
      </c>
      <c r="P898">
        <f t="shared" si="458"/>
        <v>4.6804158095886478E-2</v>
      </c>
      <c r="Q898" s="2">
        <f t="shared" si="468"/>
        <v>33133.182000000001</v>
      </c>
      <c r="S898" s="21">
        <f t="shared" si="480"/>
        <v>0.1</v>
      </c>
      <c r="Z898">
        <f t="shared" si="459"/>
        <v>17811</v>
      </c>
      <c r="AA898" s="68">
        <f t="shared" si="460"/>
        <v>2.4534474944049128E-2</v>
      </c>
      <c r="AB898" s="68">
        <f t="shared" si="473"/>
        <v>3.4311683153948655E-2</v>
      </c>
      <c r="AC898" s="68">
        <f t="shared" si="474"/>
        <v>-1.2492474941937819E-2</v>
      </c>
      <c r="AD898" s="68"/>
      <c r="AE898" s="68">
        <f t="shared" si="475"/>
        <v>1.5606193017494433E-5</v>
      </c>
      <c r="AF898">
        <f t="shared" si="476"/>
        <v>-3.476215809377517E-2</v>
      </c>
      <c r="AG898" s="92"/>
      <c r="AH898">
        <f t="shared" si="461"/>
        <v>-2.226968315183735E-2</v>
      </c>
      <c r="AI898">
        <f t="shared" si="462"/>
        <v>1.0007082660892999</v>
      </c>
      <c r="AJ898">
        <f t="shared" si="463"/>
        <v>-0.99952858343193562</v>
      </c>
      <c r="AK898">
        <f t="shared" si="464"/>
        <v>1.4482741177854159E-4</v>
      </c>
      <c r="AL898">
        <f t="shared" si="465"/>
        <v>0.20170109209591797</v>
      </c>
      <c r="AM898">
        <f t="shared" si="466"/>
        <v>0.10119385414910494</v>
      </c>
      <c r="AN898" s="68">
        <f t="shared" si="481"/>
        <v>0.2015563159354993</v>
      </c>
      <c r="AO898" s="68">
        <f t="shared" si="481"/>
        <v>0.2015563159354993</v>
      </c>
      <c r="AP898" s="68">
        <f t="shared" si="481"/>
        <v>0.2015563159354993</v>
      </c>
      <c r="AQ898" s="68">
        <f t="shared" si="481"/>
        <v>0.20155631593549928</v>
      </c>
      <c r="AR898" s="68">
        <f t="shared" si="481"/>
        <v>0.20155631593544787</v>
      </c>
      <c r="AS898" s="68">
        <f t="shared" si="481"/>
        <v>0.20155631586289402</v>
      </c>
      <c r="AT898" s="68">
        <f t="shared" si="481"/>
        <v>0.20155621342723271</v>
      </c>
      <c r="AU898" s="68">
        <f t="shared" si="467"/>
        <v>0.20141159106528317</v>
      </c>
    </row>
    <row r="899" spans="1:64" ht="12.95" customHeight="1">
      <c r="A899" s="45" t="s">
        <v>2027</v>
      </c>
      <c r="B899" s="44"/>
      <c r="C899" s="45">
        <v>48173.404000000002</v>
      </c>
      <c r="D899" s="45">
        <v>4.0000000000000001E-3</v>
      </c>
      <c r="E899">
        <f t="shared" si="456"/>
        <v>17827.012962709188</v>
      </c>
      <c r="F899">
        <f t="shared" si="457"/>
        <v>17827</v>
      </c>
      <c r="G899">
        <f t="shared" si="479"/>
        <v>1.7593999997188803E-2</v>
      </c>
      <c r="I899" s="10">
        <f t="shared" si="477"/>
        <v>1.7593999997188803E-2</v>
      </c>
      <c r="P899">
        <f t="shared" si="458"/>
        <v>4.7056756817425549E-2</v>
      </c>
      <c r="Q899" s="2">
        <f t="shared" si="468"/>
        <v>33154.904000000002</v>
      </c>
      <c r="S899" s="21">
        <f t="shared" si="480"/>
        <v>0.1</v>
      </c>
      <c r="Z899">
        <f t="shared" si="459"/>
        <v>17827</v>
      </c>
      <c r="AA899" s="68">
        <f t="shared" si="460"/>
        <v>2.4795199947029931E-2</v>
      </c>
      <c r="AB899" s="68">
        <f t="shared" si="473"/>
        <v>3.9855556867584421E-2</v>
      </c>
      <c r="AC899" s="68">
        <f t="shared" si="474"/>
        <v>-7.2011999498411278E-3</v>
      </c>
      <c r="AD899" s="68"/>
      <c r="AE899" s="68">
        <f t="shared" si="475"/>
        <v>5.1857280717591864E-6</v>
      </c>
      <c r="AF899">
        <f t="shared" si="476"/>
        <v>-2.9462756820236746E-2</v>
      </c>
      <c r="AG899" s="92"/>
      <c r="AH899">
        <f t="shared" si="461"/>
        <v>-2.2261556870395618E-2</v>
      </c>
      <c r="AI899">
        <f t="shared" si="462"/>
        <v>1.0007067469824804</v>
      </c>
      <c r="AJ899">
        <f t="shared" si="463"/>
        <v>-0.99916207523227185</v>
      </c>
      <c r="AK899">
        <f t="shared" si="464"/>
        <v>1.5206753502763781E-4</v>
      </c>
      <c r="AL899">
        <f t="shared" si="465"/>
        <v>0.21193429801059938</v>
      </c>
      <c r="AM899">
        <f t="shared" si="466"/>
        <v>0.1063655750110693</v>
      </c>
      <c r="AN899" s="68">
        <f t="shared" si="481"/>
        <v>0.21178228417366363</v>
      </c>
      <c r="AO899" s="68">
        <f t="shared" si="481"/>
        <v>0.21178228417366363</v>
      </c>
      <c r="AP899" s="68">
        <f t="shared" si="481"/>
        <v>0.21178228417366363</v>
      </c>
      <c r="AQ899" s="68">
        <f t="shared" si="481"/>
        <v>0.2117822841736636</v>
      </c>
      <c r="AR899" s="68">
        <f t="shared" si="481"/>
        <v>0.21178228417360997</v>
      </c>
      <c r="AS899" s="68">
        <f t="shared" si="481"/>
        <v>0.21178228409775468</v>
      </c>
      <c r="AT899" s="68">
        <f t="shared" si="481"/>
        <v>0.21178217677105732</v>
      </c>
      <c r="AU899" s="68">
        <f t="shared" si="467"/>
        <v>0.21163032407571314</v>
      </c>
      <c r="AV899" s="68"/>
      <c r="AW899" s="68"/>
      <c r="AX899" s="68"/>
      <c r="AY899" s="68"/>
      <c r="AZ899" s="68"/>
      <c r="BA899" s="68"/>
      <c r="BB899" s="68"/>
      <c r="BC899" s="68"/>
      <c r="BD899" s="68"/>
      <c r="BE899" s="68"/>
      <c r="BF899" s="68"/>
      <c r="BG899" s="68"/>
      <c r="BH899" s="68"/>
      <c r="BI899" s="68"/>
      <c r="BJ899" s="68"/>
      <c r="BK899" s="68"/>
      <c r="BL899" s="68"/>
    </row>
    <row r="900" spans="1:64" ht="12.95" customHeight="1">
      <c r="A900" s="45" t="s">
        <v>2028</v>
      </c>
      <c r="B900" s="44"/>
      <c r="C900" s="45">
        <v>48188.330999999998</v>
      </c>
      <c r="D900" s="45"/>
      <c r="E900">
        <f t="shared" si="456"/>
        <v>17838.010709670383</v>
      </c>
      <c r="F900">
        <f t="shared" si="457"/>
        <v>17838</v>
      </c>
      <c r="G900">
        <f t="shared" si="479"/>
        <v>1.4535999995132443E-2</v>
      </c>
      <c r="I900" s="10">
        <f t="shared" si="477"/>
        <v>1.4535999995132443E-2</v>
      </c>
      <c r="P900">
        <f t="shared" si="458"/>
        <v>4.723063226163679E-2</v>
      </c>
      <c r="Q900" s="2">
        <f t="shared" si="468"/>
        <v>33169.830999999998</v>
      </c>
      <c r="S900" s="21">
        <f t="shared" si="480"/>
        <v>0.1</v>
      </c>
      <c r="Z900">
        <f t="shared" si="459"/>
        <v>17838</v>
      </c>
      <c r="AA900" s="68">
        <f t="shared" si="460"/>
        <v>2.4976012613574367E-2</v>
      </c>
      <c r="AB900" s="68">
        <f t="shared" si="473"/>
        <v>3.6790619643194869E-2</v>
      </c>
      <c r="AC900" s="68">
        <f t="shared" si="474"/>
        <v>-1.0440012618441925E-2</v>
      </c>
      <c r="AD900" s="68"/>
      <c r="AE900" s="68">
        <f t="shared" si="475"/>
        <v>1.0899386347322663E-5</v>
      </c>
      <c r="AF900">
        <f t="shared" si="476"/>
        <v>-3.2694632266504348E-2</v>
      </c>
      <c r="AG900" s="92"/>
      <c r="AH900">
        <f t="shared" si="461"/>
        <v>-2.2254619648062423E-2</v>
      </c>
      <c r="AI900">
        <f t="shared" si="462"/>
        <v>1.0007056596585904</v>
      </c>
      <c r="AJ900">
        <f t="shared" si="463"/>
        <v>-0.99884940547828183</v>
      </c>
      <c r="AK900">
        <f t="shared" si="464"/>
        <v>1.5703591529517372E-4</v>
      </c>
      <c r="AL900">
        <f t="shared" si="465"/>
        <v>0.21896960870696736</v>
      </c>
      <c r="AM900">
        <f t="shared" si="466"/>
        <v>0.10992437405971588</v>
      </c>
      <c r="AN900" s="68">
        <f t="shared" si="481"/>
        <v>0.21881262815890451</v>
      </c>
      <c r="AO900" s="68">
        <f t="shared" si="481"/>
        <v>0.21881262815890451</v>
      </c>
      <c r="AP900" s="68">
        <f t="shared" si="481"/>
        <v>0.21881262815890451</v>
      </c>
      <c r="AQ900" s="68">
        <f t="shared" si="481"/>
        <v>0.21881262815890445</v>
      </c>
      <c r="AR900" s="68">
        <f t="shared" si="481"/>
        <v>0.21881262815884936</v>
      </c>
      <c r="AS900" s="68">
        <f t="shared" si="481"/>
        <v>0.21881262808075594</v>
      </c>
      <c r="AT900" s="68">
        <f t="shared" si="481"/>
        <v>0.21881251741736601</v>
      </c>
      <c r="AU900" s="68">
        <f t="shared" si="467"/>
        <v>0.21865570302038373</v>
      </c>
    </row>
    <row r="901" spans="1:64" ht="12.95" customHeight="1">
      <c r="A901" s="45" t="s">
        <v>2029</v>
      </c>
      <c r="B901" s="44"/>
      <c r="C901" s="45">
        <v>48203.26</v>
      </c>
      <c r="D901" s="45"/>
      <c r="E901">
        <f t="shared" si="456"/>
        <v>17849.009930169061</v>
      </c>
      <c r="F901">
        <f t="shared" si="457"/>
        <v>17849</v>
      </c>
      <c r="G901">
        <f t="shared" si="479"/>
        <v>1.3478000000759494E-2</v>
      </c>
      <c r="I901" s="10">
        <f t="shared" si="477"/>
        <v>1.3478000000759494E-2</v>
      </c>
      <c r="P901">
        <f t="shared" si="458"/>
        <v>4.740468193212094E-2</v>
      </c>
      <c r="Q901" s="2">
        <f t="shared" si="468"/>
        <v>33184.76</v>
      </c>
      <c r="S901" s="21">
        <f t="shared" si="480"/>
        <v>0.1</v>
      </c>
      <c r="Z901">
        <f t="shared" si="459"/>
        <v>17849</v>
      </c>
      <c r="AA901" s="68">
        <f t="shared" si="460"/>
        <v>2.515809944334884E-2</v>
      </c>
      <c r="AB901" s="68">
        <f t="shared" si="473"/>
        <v>3.5724582489531594E-2</v>
      </c>
      <c r="AC901" s="68">
        <f t="shared" si="474"/>
        <v>-1.1680099442589346E-2</v>
      </c>
      <c r="AD901" s="68"/>
      <c r="AE901" s="68">
        <f t="shared" si="475"/>
        <v>1.3642472298877595E-5</v>
      </c>
      <c r="AF901">
        <f t="shared" si="476"/>
        <v>-3.3926681931361446E-2</v>
      </c>
      <c r="AG901" s="92"/>
      <c r="AH901">
        <f t="shared" si="461"/>
        <v>-2.22465824887721E-2</v>
      </c>
      <c r="AI901">
        <f t="shared" si="462"/>
        <v>1.0007045374103152</v>
      </c>
      <c r="AJ901">
        <f t="shared" si="463"/>
        <v>-0.99848729813508574</v>
      </c>
      <c r="AK901">
        <f t="shared" si="464"/>
        <v>1.6199651206409116E-4</v>
      </c>
      <c r="AL901">
        <f t="shared" si="465"/>
        <v>0.22600490386922309</v>
      </c>
      <c r="AM901">
        <f t="shared" si="466"/>
        <v>0.11348591852206337</v>
      </c>
      <c r="AN901" s="68">
        <f t="shared" ref="AN901:AT910" si="482">$AU901+$AB$7*SIN(AO901)</f>
        <v>0.22584296438256823</v>
      </c>
      <c r="AO901" s="68">
        <f t="shared" si="482"/>
        <v>0.22584296438256823</v>
      </c>
      <c r="AP901" s="68">
        <f t="shared" si="482"/>
        <v>0.22584296438256823</v>
      </c>
      <c r="AQ901" s="68">
        <f t="shared" si="482"/>
        <v>0.22584296438256818</v>
      </c>
      <c r="AR901" s="68">
        <f t="shared" si="482"/>
        <v>0.22584296438251161</v>
      </c>
      <c r="AS901" s="68">
        <f t="shared" si="482"/>
        <v>0.22584296430220668</v>
      </c>
      <c r="AT901" s="68">
        <f t="shared" si="482"/>
        <v>0.2258428503239831</v>
      </c>
      <c r="AU901" s="68">
        <f t="shared" si="467"/>
        <v>0.22568108196505432</v>
      </c>
    </row>
    <row r="902" spans="1:64" ht="12.95" customHeight="1">
      <c r="A902" s="45" t="s">
        <v>1968</v>
      </c>
      <c r="B902" s="44"/>
      <c r="C902" s="45">
        <v>48208.688000000002</v>
      </c>
      <c r="D902" s="45"/>
      <c r="E902">
        <f t="shared" si="456"/>
        <v>17853.009110882223</v>
      </c>
      <c r="F902">
        <f t="shared" si="457"/>
        <v>17853</v>
      </c>
      <c r="G902">
        <f t="shared" si="479"/>
        <v>1.2366000002657529E-2</v>
      </c>
      <c r="I902" s="10">
        <f t="shared" si="477"/>
        <v>1.2366000002657529E-2</v>
      </c>
      <c r="P902">
        <f t="shared" si="458"/>
        <v>4.7468015917984496E-2</v>
      </c>
      <c r="Q902" s="2">
        <f t="shared" si="468"/>
        <v>33190.188000000002</v>
      </c>
      <c r="S902" s="21">
        <f t="shared" si="480"/>
        <v>0.1</v>
      </c>
      <c r="Z902">
        <f t="shared" si="459"/>
        <v>17853</v>
      </c>
      <c r="AA902" s="68">
        <f t="shared" si="460"/>
        <v>2.5224628667551655E-2</v>
      </c>
      <c r="AB902" s="68">
        <f t="shared" si="473"/>
        <v>3.4609387253090373E-2</v>
      </c>
      <c r="AC902" s="68">
        <f t="shared" si="474"/>
        <v>-1.2858628664894126E-2</v>
      </c>
      <c r="AD902" s="68"/>
      <c r="AE902" s="68">
        <f t="shared" si="475"/>
        <v>1.6534433114163689E-5</v>
      </c>
      <c r="AF902">
        <f t="shared" si="476"/>
        <v>-3.5102015915326967E-2</v>
      </c>
      <c r="AG902" s="92"/>
      <c r="AH902">
        <f t="shared" si="461"/>
        <v>-2.2243387250432841E-2</v>
      </c>
      <c r="AI902">
        <f t="shared" si="462"/>
        <v>1.0007041206719525</v>
      </c>
      <c r="AJ902">
        <f t="shared" si="463"/>
        <v>-0.99834336897852116</v>
      </c>
      <c r="AK902">
        <f t="shared" si="464"/>
        <v>1.6379838761053809E-4</v>
      </c>
      <c r="AL902">
        <f t="shared" si="465"/>
        <v>0.22856318907183204</v>
      </c>
      <c r="AM902">
        <f t="shared" si="466"/>
        <v>0.11478172408154887</v>
      </c>
      <c r="AN902" s="68">
        <f t="shared" si="482"/>
        <v>0.22839944830982176</v>
      </c>
      <c r="AO902" s="68">
        <f t="shared" si="482"/>
        <v>0.22839944830982176</v>
      </c>
      <c r="AP902" s="68">
        <f t="shared" si="482"/>
        <v>0.22839944830982176</v>
      </c>
      <c r="AQ902" s="68">
        <f t="shared" si="482"/>
        <v>0.2283994483098217</v>
      </c>
      <c r="AR902" s="68">
        <f t="shared" si="482"/>
        <v>0.22839944830976461</v>
      </c>
      <c r="AS902" s="68">
        <f t="shared" si="482"/>
        <v>0.22839944822866226</v>
      </c>
      <c r="AT902" s="68">
        <f t="shared" si="482"/>
        <v>0.22839933305059221</v>
      </c>
      <c r="AU902" s="68">
        <f t="shared" si="467"/>
        <v>0.22823576521766187</v>
      </c>
    </row>
    <row r="903" spans="1:64" ht="12.95" customHeight="1">
      <c r="A903" s="45" t="s">
        <v>1968</v>
      </c>
      <c r="B903" s="44"/>
      <c r="C903" s="45">
        <v>48216.834000000003</v>
      </c>
      <c r="D903" s="45"/>
      <c r="E903">
        <f t="shared" si="456"/>
        <v>17859.01082902692</v>
      </c>
      <c r="F903">
        <f t="shared" si="457"/>
        <v>17859</v>
      </c>
      <c r="G903">
        <f t="shared" si="479"/>
        <v>1.4697999999043532E-2</v>
      </c>
      <c r="I903" s="10">
        <f t="shared" si="477"/>
        <v>1.4697999999043532E-2</v>
      </c>
      <c r="P903">
        <f t="shared" si="458"/>
        <v>4.7563060093376464E-2</v>
      </c>
      <c r="Q903" s="2">
        <f t="shared" si="468"/>
        <v>33198.334000000003</v>
      </c>
      <c r="S903" s="21">
        <f t="shared" si="480"/>
        <v>0.1</v>
      </c>
      <c r="Z903">
        <f t="shared" si="459"/>
        <v>17859</v>
      </c>
      <c r="AA903" s="68">
        <f t="shared" si="460"/>
        <v>2.5324738267224551E-2</v>
      </c>
      <c r="AB903" s="68">
        <f t="shared" si="473"/>
        <v>3.6936321825195448E-2</v>
      </c>
      <c r="AC903" s="68">
        <f t="shared" si="474"/>
        <v>-1.0626738268181019E-2</v>
      </c>
      <c r="AD903" s="68"/>
      <c r="AE903" s="68">
        <f t="shared" si="475"/>
        <v>1.1292756622042293E-5</v>
      </c>
      <c r="AF903">
        <f t="shared" si="476"/>
        <v>-3.2865060094332932E-2</v>
      </c>
      <c r="AG903" s="92"/>
      <c r="AH903">
        <f t="shared" si="461"/>
        <v>-2.2238321826151913E-2</v>
      </c>
      <c r="AI903">
        <f t="shared" si="462"/>
        <v>1.0007034869252962</v>
      </c>
      <c r="AJ903">
        <f t="shared" si="463"/>
        <v>-0.99811522458936586</v>
      </c>
      <c r="AK903">
        <f t="shared" si="464"/>
        <v>1.6649918435760724E-4</v>
      </c>
      <c r="AL903">
        <f t="shared" si="465"/>
        <v>0.23240061285110081</v>
      </c>
      <c r="AM903">
        <f t="shared" si="466"/>
        <v>0.11672614531329734</v>
      </c>
      <c r="AN903" s="68">
        <f t="shared" si="482"/>
        <v>0.23223417218979595</v>
      </c>
      <c r="AO903" s="68">
        <f t="shared" si="482"/>
        <v>0.23223417218979595</v>
      </c>
      <c r="AP903" s="68">
        <f t="shared" si="482"/>
        <v>0.23223417218979595</v>
      </c>
      <c r="AQ903" s="68">
        <f t="shared" si="482"/>
        <v>0.23223417218979589</v>
      </c>
      <c r="AR903" s="68">
        <f t="shared" si="482"/>
        <v>0.23223417218973799</v>
      </c>
      <c r="AS903" s="68">
        <f t="shared" si="482"/>
        <v>0.23223417210744635</v>
      </c>
      <c r="AT903" s="68">
        <f t="shared" si="482"/>
        <v>0.23223405513525711</v>
      </c>
      <c r="AU903" s="68">
        <f t="shared" si="467"/>
        <v>0.23206779009657308</v>
      </c>
      <c r="AV903" s="68"/>
      <c r="AW903" s="68"/>
      <c r="AX903" s="68"/>
      <c r="AY903" s="68"/>
      <c r="AZ903" s="68"/>
      <c r="BA903" s="68"/>
      <c r="BB903" s="68"/>
      <c r="BC903" s="68"/>
      <c r="BD903" s="68"/>
      <c r="BE903" s="68"/>
      <c r="BF903" s="68"/>
      <c r="BG903" s="68"/>
      <c r="BH903" s="68"/>
      <c r="BI903" s="68"/>
      <c r="BJ903" s="68"/>
      <c r="BK903" s="68"/>
      <c r="BL903" s="68"/>
    </row>
    <row r="904" spans="1:64" ht="12.95" customHeight="1">
      <c r="A904" s="45" t="s">
        <v>1968</v>
      </c>
      <c r="B904" s="44"/>
      <c r="C904" s="45">
        <v>48219.548000000003</v>
      </c>
      <c r="D904" s="45"/>
      <c r="E904">
        <f t="shared" si="456"/>
        <v>17861.010419383503</v>
      </c>
      <c r="F904">
        <f t="shared" si="457"/>
        <v>17861</v>
      </c>
      <c r="G904">
        <f t="shared" si="479"/>
        <v>1.4142000007268507E-2</v>
      </c>
      <c r="I904" s="10">
        <f t="shared" si="477"/>
        <v>1.4142000007268507E-2</v>
      </c>
      <c r="P904">
        <f t="shared" si="458"/>
        <v>4.7594753004266188E-2</v>
      </c>
      <c r="Q904" s="2">
        <f t="shared" si="468"/>
        <v>33201.048000000003</v>
      </c>
      <c r="S904" s="21">
        <f t="shared" si="480"/>
        <v>0.1</v>
      </c>
      <c r="Z904">
        <f t="shared" si="459"/>
        <v>17861</v>
      </c>
      <c r="AA904" s="68">
        <f t="shared" si="460"/>
        <v>2.5358192326271647E-2</v>
      </c>
      <c r="AB904" s="68">
        <f t="shared" si="473"/>
        <v>3.6378560685263045E-2</v>
      </c>
      <c r="AC904" s="68">
        <f t="shared" si="474"/>
        <v>-1.121619231900314E-2</v>
      </c>
      <c r="AD904" s="68"/>
      <c r="AE904" s="68">
        <f t="shared" si="475"/>
        <v>1.2580297013686503E-5</v>
      </c>
      <c r="AF904">
        <f t="shared" si="476"/>
        <v>-3.3452752996997681E-2</v>
      </c>
      <c r="AG904" s="92"/>
      <c r="AH904">
        <f t="shared" si="461"/>
        <v>-2.2236560677994541E-2</v>
      </c>
      <c r="AI904">
        <f t="shared" si="462"/>
        <v>1.0007032733740362</v>
      </c>
      <c r="AJ904">
        <f t="shared" si="463"/>
        <v>-0.99803591012250681</v>
      </c>
      <c r="AK904">
        <f t="shared" si="464"/>
        <v>1.6739890628783858E-4</v>
      </c>
      <c r="AL904">
        <f t="shared" si="465"/>
        <v>0.23367975302584307</v>
      </c>
      <c r="AM904">
        <f t="shared" si="466"/>
        <v>0.11737447802801955</v>
      </c>
      <c r="AN904" s="68">
        <f t="shared" si="482"/>
        <v>0.23351241294099523</v>
      </c>
      <c r="AO904" s="68">
        <f t="shared" si="482"/>
        <v>0.23351241294099523</v>
      </c>
      <c r="AP904" s="68">
        <f t="shared" si="482"/>
        <v>0.23351241294099523</v>
      </c>
      <c r="AQ904" s="68">
        <f t="shared" si="482"/>
        <v>0.2335124129409952</v>
      </c>
      <c r="AR904" s="68">
        <f t="shared" si="482"/>
        <v>0.23351241294093705</v>
      </c>
      <c r="AS904" s="68">
        <f t="shared" si="482"/>
        <v>0.23351241285825081</v>
      </c>
      <c r="AT904" s="68">
        <f t="shared" si="482"/>
        <v>0.23351229528954426</v>
      </c>
      <c r="AU904" s="68">
        <f t="shared" si="467"/>
        <v>0.23334513172287674</v>
      </c>
    </row>
    <row r="905" spans="1:64" ht="12.95" customHeight="1">
      <c r="A905" s="45" t="s">
        <v>2029</v>
      </c>
      <c r="B905" s="44"/>
      <c r="C905" s="45">
        <v>48222.260999999999</v>
      </c>
      <c r="D905" s="45"/>
      <c r="E905">
        <f t="shared" si="456"/>
        <v>17863.009272971343</v>
      </c>
      <c r="F905">
        <f t="shared" si="457"/>
        <v>17863</v>
      </c>
      <c r="G905">
        <f t="shared" si="479"/>
        <v>1.2585999997099862E-2</v>
      </c>
      <c r="I905" s="10">
        <f t="shared" si="477"/>
        <v>1.2585999997099862E-2</v>
      </c>
      <c r="P905">
        <f t="shared" si="458"/>
        <v>4.7626451674702169E-2</v>
      </c>
      <c r="Q905" s="2">
        <f t="shared" si="468"/>
        <v>33203.760999999999</v>
      </c>
      <c r="S905" s="21">
        <f t="shared" si="480"/>
        <v>0.1</v>
      </c>
      <c r="Z905">
        <f t="shared" si="459"/>
        <v>17863</v>
      </c>
      <c r="AA905" s="68">
        <f t="shared" si="460"/>
        <v>2.5391688476775105E-2</v>
      </c>
      <c r="AB905" s="68">
        <f t="shared" si="473"/>
        <v>3.482076319502693E-2</v>
      </c>
      <c r="AC905" s="68">
        <f t="shared" si="474"/>
        <v>-1.2805688479675243E-2</v>
      </c>
      <c r="AD905" s="68"/>
      <c r="AE905" s="68">
        <f t="shared" si="475"/>
        <v>1.6398565743848725E-5</v>
      </c>
      <c r="AF905">
        <f t="shared" si="476"/>
        <v>-3.5040451677602308E-2</v>
      </c>
      <c r="AG905" s="92"/>
      <c r="AH905">
        <f t="shared" si="461"/>
        <v>-2.2234763197927065E-2</v>
      </c>
      <c r="AI905">
        <f t="shared" si="462"/>
        <v>1.0007030586721728</v>
      </c>
      <c r="AJ905">
        <f t="shared" si="463"/>
        <v>-0.99795496270491768</v>
      </c>
      <c r="AK905">
        <f t="shared" si="464"/>
        <v>1.682983539352243E-4</v>
      </c>
      <c r="AL905">
        <f t="shared" si="465"/>
        <v>0.23495889265317479</v>
      </c>
      <c r="AM905">
        <f t="shared" si="466"/>
        <v>0.11802290781218813</v>
      </c>
      <c r="AN905" s="68">
        <f t="shared" si="482"/>
        <v>0.2347906534186818</v>
      </c>
      <c r="AO905" s="68">
        <f t="shared" si="482"/>
        <v>0.2347906534186818</v>
      </c>
      <c r="AP905" s="68">
        <f t="shared" si="482"/>
        <v>0.2347906534186818</v>
      </c>
      <c r="AQ905" s="68">
        <f t="shared" si="482"/>
        <v>0.23479065341868177</v>
      </c>
      <c r="AR905" s="68">
        <f t="shared" si="482"/>
        <v>0.23479065341862335</v>
      </c>
      <c r="AS905" s="68">
        <f t="shared" si="482"/>
        <v>0.23479065333554347</v>
      </c>
      <c r="AT905" s="68">
        <f t="shared" si="482"/>
        <v>0.23479053517108733</v>
      </c>
      <c r="AU905" s="68">
        <f t="shared" si="467"/>
        <v>0.23462247334918063</v>
      </c>
    </row>
    <row r="906" spans="1:64" ht="12.95" customHeight="1">
      <c r="A906" s="45" t="s">
        <v>2029</v>
      </c>
      <c r="B906" s="44"/>
      <c r="C906" s="45">
        <v>48260.266000000003</v>
      </c>
      <c r="D906" s="45"/>
      <c r="E906">
        <f t="shared" si="456"/>
        <v>17891.010168882131</v>
      </c>
      <c r="F906">
        <f t="shared" si="457"/>
        <v>17891</v>
      </c>
      <c r="G906">
        <f t="shared" si="479"/>
        <v>1.3802000001305714E-2</v>
      </c>
      <c r="I906" s="10">
        <f t="shared" si="477"/>
        <v>1.3802000001305714E-2</v>
      </c>
      <c r="P906">
        <f t="shared" si="458"/>
        <v>4.8070837813157741E-2</v>
      </c>
      <c r="Q906" s="2">
        <f t="shared" si="468"/>
        <v>33241.766000000003</v>
      </c>
      <c r="S906" s="21">
        <f t="shared" si="480"/>
        <v>0.1</v>
      </c>
      <c r="Z906">
        <f t="shared" si="459"/>
        <v>17891</v>
      </c>
      <c r="AA906" s="68">
        <f t="shared" si="460"/>
        <v>2.5865052419514169E-2</v>
      </c>
      <c r="AB906" s="68">
        <f t="shared" si="473"/>
        <v>3.6007785394949282E-2</v>
      </c>
      <c r="AC906" s="68">
        <f t="shared" si="474"/>
        <v>-1.2063052418208455E-2</v>
      </c>
      <c r="AD906" s="68"/>
      <c r="AE906" s="68">
        <f t="shared" si="475"/>
        <v>1.4551723364444487E-5</v>
      </c>
      <c r="AF906">
        <f t="shared" si="476"/>
        <v>-3.4268837811852026E-2</v>
      </c>
      <c r="AG906" s="92"/>
      <c r="AH906">
        <f t="shared" si="461"/>
        <v>-2.2205785393643571E-2</v>
      </c>
      <c r="AI906">
        <f t="shared" si="462"/>
        <v>1.0006999322340071</v>
      </c>
      <c r="AJ906">
        <f t="shared" si="463"/>
        <v>-0.99665031937109971</v>
      </c>
      <c r="AK906">
        <f t="shared" si="464"/>
        <v>1.8086099704542672E-4</v>
      </c>
      <c r="AL906">
        <f t="shared" si="465"/>
        <v>0.25286678831244136</v>
      </c>
      <c r="AM906">
        <f t="shared" si="466"/>
        <v>0.12711142619205373</v>
      </c>
      <c r="AN906" s="68">
        <f t="shared" si="482"/>
        <v>0.25268599056535213</v>
      </c>
      <c r="AO906" s="68">
        <f t="shared" si="482"/>
        <v>0.25268599056535213</v>
      </c>
      <c r="AP906" s="68">
        <f t="shared" si="482"/>
        <v>0.25268599056535213</v>
      </c>
      <c r="AQ906" s="68">
        <f t="shared" si="482"/>
        <v>0.25268599056535207</v>
      </c>
      <c r="AR906" s="68">
        <f t="shared" si="482"/>
        <v>0.25268599056529017</v>
      </c>
      <c r="AS906" s="68">
        <f t="shared" si="482"/>
        <v>0.25268599047679907</v>
      </c>
      <c r="AT906" s="68">
        <f t="shared" si="482"/>
        <v>0.25268586405462728</v>
      </c>
      <c r="AU906" s="68">
        <f t="shared" si="467"/>
        <v>0.25250525611743302</v>
      </c>
    </row>
    <row r="907" spans="1:64" ht="12.95" customHeight="1">
      <c r="A907" s="45" t="s">
        <v>2029</v>
      </c>
      <c r="B907" s="44"/>
      <c r="C907" s="45">
        <v>48260.267</v>
      </c>
      <c r="D907" s="45">
        <v>3.0000000000000001E-3</v>
      </c>
      <c r="E907">
        <f t="shared" si="456"/>
        <v>17891.01090565087</v>
      </c>
      <c r="F907">
        <f t="shared" si="457"/>
        <v>17891</v>
      </c>
      <c r="G907">
        <f t="shared" si="479"/>
        <v>1.4801999997871462E-2</v>
      </c>
      <c r="I907" s="10">
        <f t="shared" ref="I907:I938" si="483">$G907</f>
        <v>1.4801999997871462E-2</v>
      </c>
      <c r="P907">
        <f t="shared" si="458"/>
        <v>4.8070837813157741E-2</v>
      </c>
      <c r="Q907" s="2">
        <f t="shared" si="468"/>
        <v>33241.767</v>
      </c>
      <c r="S907" s="21">
        <f t="shared" si="480"/>
        <v>0.1</v>
      </c>
      <c r="Z907">
        <f t="shared" si="459"/>
        <v>17891</v>
      </c>
      <c r="AA907" s="68">
        <f t="shared" si="460"/>
        <v>2.5865052419514169E-2</v>
      </c>
      <c r="AB907" s="68">
        <f t="shared" si="473"/>
        <v>3.700778539151503E-2</v>
      </c>
      <c r="AC907" s="68">
        <f t="shared" si="474"/>
        <v>-1.1063052421642707E-2</v>
      </c>
      <c r="AD907" s="68"/>
      <c r="AE907" s="68">
        <f t="shared" si="475"/>
        <v>1.2239112888401456E-5</v>
      </c>
      <c r="AF907">
        <f t="shared" si="476"/>
        <v>-3.3268837815286278E-2</v>
      </c>
      <c r="AG907" s="92"/>
      <c r="AH907">
        <f t="shared" si="461"/>
        <v>-2.2205785393643571E-2</v>
      </c>
      <c r="AI907">
        <f t="shared" si="462"/>
        <v>1.0006999322340071</v>
      </c>
      <c r="AJ907">
        <f t="shared" si="463"/>
        <v>-0.99665031937109971</v>
      </c>
      <c r="AK907">
        <f t="shared" si="464"/>
        <v>1.8086099704542672E-4</v>
      </c>
      <c r="AL907">
        <f t="shared" si="465"/>
        <v>0.25286678831244136</v>
      </c>
      <c r="AM907">
        <f t="shared" si="466"/>
        <v>0.12711142619205373</v>
      </c>
      <c r="AN907" s="68">
        <f t="shared" si="482"/>
        <v>0.25268599056535213</v>
      </c>
      <c r="AO907" s="68">
        <f t="shared" si="482"/>
        <v>0.25268599056535213</v>
      </c>
      <c r="AP907" s="68">
        <f t="shared" si="482"/>
        <v>0.25268599056535213</v>
      </c>
      <c r="AQ907" s="68">
        <f t="shared" si="482"/>
        <v>0.25268599056535207</v>
      </c>
      <c r="AR907" s="68">
        <f t="shared" si="482"/>
        <v>0.25268599056529017</v>
      </c>
      <c r="AS907" s="68">
        <f t="shared" si="482"/>
        <v>0.25268599047679907</v>
      </c>
      <c r="AT907" s="68">
        <f t="shared" si="482"/>
        <v>0.25268586405462728</v>
      </c>
      <c r="AU907" s="68">
        <f t="shared" si="467"/>
        <v>0.25250525611743302</v>
      </c>
    </row>
    <row r="908" spans="1:64" ht="12.95" customHeight="1">
      <c r="A908" s="45" t="s">
        <v>2029</v>
      </c>
      <c r="B908" s="44"/>
      <c r="C908" s="45">
        <v>48260.267999999996</v>
      </c>
      <c r="D908" s="45"/>
      <c r="E908">
        <f t="shared" si="456"/>
        <v>17891.011642419606</v>
      </c>
      <c r="F908">
        <f t="shared" si="457"/>
        <v>17891</v>
      </c>
      <c r="G908">
        <f t="shared" si="479"/>
        <v>1.580199999443721E-2</v>
      </c>
      <c r="I908" s="10">
        <f t="shared" si="483"/>
        <v>1.580199999443721E-2</v>
      </c>
      <c r="P908">
        <f t="shared" si="458"/>
        <v>4.8070837813157741E-2</v>
      </c>
      <c r="Q908" s="2">
        <f t="shared" si="468"/>
        <v>33241.767999999996</v>
      </c>
      <c r="S908" s="21">
        <f t="shared" si="480"/>
        <v>0.1</v>
      </c>
      <c r="Z908">
        <f t="shared" si="459"/>
        <v>17891</v>
      </c>
      <c r="AA908" s="68">
        <f t="shared" si="460"/>
        <v>2.5865052419514169E-2</v>
      </c>
      <c r="AB908" s="68">
        <f t="shared" si="473"/>
        <v>3.8007785388080778E-2</v>
      </c>
      <c r="AC908" s="68">
        <f t="shared" si="474"/>
        <v>-1.0063052425076959E-2</v>
      </c>
      <c r="AD908" s="68"/>
      <c r="AE908" s="68">
        <f t="shared" si="475"/>
        <v>1.0126502410984727E-5</v>
      </c>
      <c r="AF908">
        <f t="shared" si="476"/>
        <v>-3.226883781872053E-2</v>
      </c>
      <c r="AG908" s="92"/>
      <c r="AH908">
        <f t="shared" si="461"/>
        <v>-2.2205785393643571E-2</v>
      </c>
      <c r="AI908">
        <f t="shared" si="462"/>
        <v>1.0006999322340071</v>
      </c>
      <c r="AJ908">
        <f t="shared" si="463"/>
        <v>-0.99665031937109971</v>
      </c>
      <c r="AK908">
        <f t="shared" si="464"/>
        <v>1.8086099704542672E-4</v>
      </c>
      <c r="AL908">
        <f t="shared" si="465"/>
        <v>0.25286678831244136</v>
      </c>
      <c r="AM908">
        <f t="shared" si="466"/>
        <v>0.12711142619205373</v>
      </c>
      <c r="AN908" s="68">
        <f t="shared" si="482"/>
        <v>0.25268599056535213</v>
      </c>
      <c r="AO908" s="68">
        <f t="shared" si="482"/>
        <v>0.25268599056535213</v>
      </c>
      <c r="AP908" s="68">
        <f t="shared" si="482"/>
        <v>0.25268599056535213</v>
      </c>
      <c r="AQ908" s="68">
        <f t="shared" si="482"/>
        <v>0.25268599056535207</v>
      </c>
      <c r="AR908" s="68">
        <f t="shared" si="482"/>
        <v>0.25268599056529017</v>
      </c>
      <c r="AS908" s="68">
        <f t="shared" si="482"/>
        <v>0.25268599047679907</v>
      </c>
      <c r="AT908" s="68">
        <f t="shared" si="482"/>
        <v>0.25268586405462728</v>
      </c>
      <c r="AU908" s="68">
        <f t="shared" si="467"/>
        <v>0.25250525611743302</v>
      </c>
    </row>
    <row r="909" spans="1:64" ht="12.95" customHeight="1">
      <c r="A909" s="45" t="s">
        <v>2030</v>
      </c>
      <c r="B909" s="44"/>
      <c r="C909" s="45">
        <v>48477.432999999997</v>
      </c>
      <c r="D909" s="45">
        <v>3.0000000000000001E-3</v>
      </c>
      <c r="E909">
        <f t="shared" si="456"/>
        <v>18051.012025539349</v>
      </c>
      <c r="F909">
        <f t="shared" si="457"/>
        <v>18051</v>
      </c>
      <c r="G909">
        <f t="shared" si="479"/>
        <v>1.6321999995852821E-2</v>
      </c>
      <c r="I909" s="10">
        <f t="shared" si="483"/>
        <v>1.6321999995852821E-2</v>
      </c>
      <c r="P909">
        <f t="shared" si="458"/>
        <v>5.0631843069519872E-2</v>
      </c>
      <c r="Q909" s="2">
        <f t="shared" si="468"/>
        <v>33458.932999999997</v>
      </c>
      <c r="S909" s="21">
        <f t="shared" si="480"/>
        <v>0.1</v>
      </c>
      <c r="Z909">
        <f t="shared" si="459"/>
        <v>18051</v>
      </c>
      <c r="AA909" s="68">
        <f t="shared" si="460"/>
        <v>2.8727644394181292E-2</v>
      </c>
      <c r="AB909" s="68">
        <f t="shared" si="473"/>
        <v>3.8226198671191397E-2</v>
      </c>
      <c r="AC909" s="68">
        <f t="shared" si="474"/>
        <v>-1.2405644398328471E-2</v>
      </c>
      <c r="AD909" s="68"/>
      <c r="AE909" s="68">
        <f t="shared" si="475"/>
        <v>1.539000129377786E-5</v>
      </c>
      <c r="AF909">
        <f t="shared" si="476"/>
        <v>-3.4309843073667051E-2</v>
      </c>
      <c r="AG909" s="92"/>
      <c r="AH909">
        <f t="shared" si="461"/>
        <v>-2.190419867533858E-2</v>
      </c>
      <c r="AI909">
        <f t="shared" si="462"/>
        <v>1.0006777959729383</v>
      </c>
      <c r="AJ909">
        <f t="shared" si="463"/>
        <v>-0.98308293599200469</v>
      </c>
      <c r="AK909">
        <f t="shared" si="464"/>
        <v>2.5141291041469807E-4</v>
      </c>
      <c r="AL909">
        <f t="shared" si="465"/>
        <v>0.35519515654271422</v>
      </c>
      <c r="AM909">
        <f t="shared" si="466"/>
        <v>0.17948863593130551</v>
      </c>
      <c r="AN909" s="68">
        <f t="shared" si="482"/>
        <v>0.35494382877526021</v>
      </c>
      <c r="AO909" s="68">
        <f t="shared" si="482"/>
        <v>0.35494382877526021</v>
      </c>
      <c r="AP909" s="68">
        <f t="shared" si="482"/>
        <v>0.35494382877526021</v>
      </c>
      <c r="AQ909" s="68">
        <f t="shared" si="482"/>
        <v>0.35494382877526015</v>
      </c>
      <c r="AR909" s="68">
        <f t="shared" si="482"/>
        <v>0.35494382877518194</v>
      </c>
      <c r="AS909" s="68">
        <f t="shared" si="482"/>
        <v>0.35494382865981061</v>
      </c>
      <c r="AT909" s="68">
        <f t="shared" si="482"/>
        <v>0.35494365846027154</v>
      </c>
      <c r="AU909" s="68">
        <f t="shared" si="467"/>
        <v>0.35469258622173272</v>
      </c>
    </row>
    <row r="910" spans="1:64" ht="12.95" customHeight="1">
      <c r="A910" s="45" t="s">
        <v>1968</v>
      </c>
      <c r="B910" s="44"/>
      <c r="C910" s="45">
        <v>48478.79</v>
      </c>
      <c r="D910" s="45"/>
      <c r="E910">
        <f t="shared" si="456"/>
        <v>18052.011820717642</v>
      </c>
      <c r="F910">
        <f t="shared" si="457"/>
        <v>18052</v>
      </c>
      <c r="G910">
        <f t="shared" si="479"/>
        <v>1.6043999996327329E-2</v>
      </c>
      <c r="I910" s="10">
        <f t="shared" si="483"/>
        <v>1.6043999996327329E-2</v>
      </c>
      <c r="P910">
        <f t="shared" si="458"/>
        <v>5.0647965263239642E-2</v>
      </c>
      <c r="Q910" s="2">
        <f t="shared" si="468"/>
        <v>33460.29</v>
      </c>
      <c r="S910" s="21">
        <f t="shared" si="480"/>
        <v>0.1</v>
      </c>
      <c r="Z910">
        <f t="shared" si="459"/>
        <v>18052</v>
      </c>
      <c r="AA910" s="68">
        <f t="shared" si="460"/>
        <v>2.8746375626166863E-2</v>
      </c>
      <c r="AB910" s="68">
        <f t="shared" si="473"/>
        <v>3.7945589633400112E-2</v>
      </c>
      <c r="AC910" s="68">
        <f t="shared" si="474"/>
        <v>-1.2702375629839533E-2</v>
      </c>
      <c r="AD910" s="68"/>
      <c r="AE910" s="68">
        <f t="shared" si="475"/>
        <v>1.613503466415413E-5</v>
      </c>
      <c r="AF910">
        <f t="shared" si="476"/>
        <v>-3.4603965266912312E-2</v>
      </c>
      <c r="AG910" s="92"/>
      <c r="AH910">
        <f t="shared" si="461"/>
        <v>-2.1901589637072779E-2</v>
      </c>
      <c r="AI910">
        <f t="shared" si="462"/>
        <v>1.0006776350464079</v>
      </c>
      <c r="AJ910">
        <f t="shared" si="463"/>
        <v>-0.98296559668664252</v>
      </c>
      <c r="AK910">
        <f t="shared" si="464"/>
        <v>2.518463347645651E-4</v>
      </c>
      <c r="AL910">
        <f t="shared" si="465"/>
        <v>0.35583469382481547</v>
      </c>
      <c r="AM910">
        <f t="shared" si="466"/>
        <v>0.1798187252500674</v>
      </c>
      <c r="AN910" s="68">
        <f t="shared" si="482"/>
        <v>0.35558293275954811</v>
      </c>
      <c r="AO910" s="68">
        <f t="shared" si="482"/>
        <v>0.35558293275954811</v>
      </c>
      <c r="AP910" s="68">
        <f t="shared" si="482"/>
        <v>0.35558293275954811</v>
      </c>
      <c r="AQ910" s="68">
        <f t="shared" si="482"/>
        <v>0.35558293275954805</v>
      </c>
      <c r="AR910" s="68">
        <f t="shared" si="482"/>
        <v>0.35558293275946973</v>
      </c>
      <c r="AS910" s="68">
        <f t="shared" si="482"/>
        <v>0.35558293264395424</v>
      </c>
      <c r="AT910" s="68">
        <f t="shared" si="482"/>
        <v>0.35558276219133572</v>
      </c>
      <c r="AU910" s="68">
        <f t="shared" si="467"/>
        <v>0.35533125703488433</v>
      </c>
    </row>
    <row r="911" spans="1:64" ht="12.95" customHeight="1">
      <c r="A911" s="45" t="s">
        <v>1968</v>
      </c>
      <c r="B911" s="44"/>
      <c r="C911" s="45">
        <v>48482.862999999998</v>
      </c>
      <c r="D911" s="45"/>
      <c r="E911">
        <f t="shared" si="456"/>
        <v>18055.01267978999</v>
      </c>
      <c r="F911">
        <f t="shared" si="457"/>
        <v>18055</v>
      </c>
      <c r="G911">
        <f t="shared" si="479"/>
        <v>1.720999999815831E-2</v>
      </c>
      <c r="I911" s="10">
        <f t="shared" si="483"/>
        <v>1.720999999815831E-2</v>
      </c>
      <c r="P911">
        <f t="shared" si="458"/>
        <v>5.0696340483718322E-2</v>
      </c>
      <c r="Q911" s="2">
        <f t="shared" si="468"/>
        <v>33464.362999999998</v>
      </c>
      <c r="S911" s="21">
        <f t="shared" si="480"/>
        <v>0.1</v>
      </c>
      <c r="Z911">
        <f t="shared" si="459"/>
        <v>18055</v>
      </c>
      <c r="AA911" s="68">
        <f t="shared" si="460"/>
        <v>2.8802631629345935E-2</v>
      </c>
      <c r="AB911" s="68">
        <f t="shared" si="473"/>
        <v>3.91037088525307E-2</v>
      </c>
      <c r="AC911" s="68">
        <f t="shared" si="474"/>
        <v>-1.1592631631187626E-2</v>
      </c>
      <c r="AD911" s="68"/>
      <c r="AE911" s="68">
        <f t="shared" si="475"/>
        <v>1.3438910813641186E-5</v>
      </c>
      <c r="AF911">
        <f t="shared" si="476"/>
        <v>-3.3486340485560012E-2</v>
      </c>
      <c r="AG911" s="92"/>
      <c r="AH911">
        <f t="shared" si="461"/>
        <v>-2.1893708854372387E-2</v>
      </c>
      <c r="AI911">
        <f t="shared" si="462"/>
        <v>1.000677150604445</v>
      </c>
      <c r="AJ911">
        <f t="shared" si="463"/>
        <v>-0.98261116694867467</v>
      </c>
      <c r="AK911">
        <f t="shared" si="464"/>
        <v>2.5314598822499817E-4</v>
      </c>
      <c r="AL911">
        <f t="shared" si="465"/>
        <v>0.35775330443445541</v>
      </c>
      <c r="AM911">
        <f t="shared" si="466"/>
        <v>0.18080922064041008</v>
      </c>
      <c r="AN911" s="68">
        <f t="shared" ref="AN911:AT920" si="484">$AU911+$AB$7*SIN(AO911)</f>
        <v>0.35750024409449904</v>
      </c>
      <c r="AO911" s="68">
        <f t="shared" si="484"/>
        <v>0.35750024409449904</v>
      </c>
      <c r="AP911" s="68">
        <f t="shared" si="484"/>
        <v>0.35750024409449904</v>
      </c>
      <c r="AQ911" s="68">
        <f t="shared" si="484"/>
        <v>0.35750024409449899</v>
      </c>
      <c r="AR911" s="68">
        <f t="shared" si="484"/>
        <v>0.35750024409442044</v>
      </c>
      <c r="AS911" s="68">
        <f t="shared" si="484"/>
        <v>0.35750024397847441</v>
      </c>
      <c r="AT911" s="68">
        <f t="shared" si="484"/>
        <v>0.35750007276828882</v>
      </c>
      <c r="AU911" s="68">
        <f t="shared" si="467"/>
        <v>0.35724726947434005</v>
      </c>
    </row>
    <row r="912" spans="1:64" ht="12.95" customHeight="1">
      <c r="A912" s="45" t="s">
        <v>2030</v>
      </c>
      <c r="B912" s="44"/>
      <c r="C912" s="45">
        <v>48496.434999999998</v>
      </c>
      <c r="D912" s="45">
        <v>6.0000000000000001E-3</v>
      </c>
      <c r="E912">
        <f t="shared" si="456"/>
        <v>18065.012105110374</v>
      </c>
      <c r="F912">
        <f t="shared" si="457"/>
        <v>18065</v>
      </c>
      <c r="G912">
        <f t="shared" si="479"/>
        <v>1.6429999996034894E-2</v>
      </c>
      <c r="I912" s="10">
        <f t="shared" si="483"/>
        <v>1.6429999996034894E-2</v>
      </c>
      <c r="P912">
        <f t="shared" si="458"/>
        <v>5.0857684811273229E-2</v>
      </c>
      <c r="Q912" s="2">
        <f t="shared" si="468"/>
        <v>33477.934999999998</v>
      </c>
      <c r="S912" s="21">
        <f t="shared" si="480"/>
        <v>0.1</v>
      </c>
      <c r="Z912">
        <f t="shared" si="459"/>
        <v>18065</v>
      </c>
      <c r="AA912" s="68">
        <f t="shared" si="460"/>
        <v>2.8990826305348664E-2</v>
      </c>
      <c r="AB912" s="68">
        <f t="shared" si="473"/>
        <v>3.8296858501959463E-2</v>
      </c>
      <c r="AC912" s="68">
        <f t="shared" si="474"/>
        <v>-1.256082630931377E-2</v>
      </c>
      <c r="AD912" s="68"/>
      <c r="AE912" s="68">
        <f t="shared" si="475"/>
        <v>1.57774357572749E-5</v>
      </c>
      <c r="AF912">
        <f t="shared" si="476"/>
        <v>-3.4427684815238335E-2</v>
      </c>
      <c r="AG912" s="92"/>
      <c r="AH912">
        <f t="shared" si="461"/>
        <v>-2.1866858505924566E-2</v>
      </c>
      <c r="AI912">
        <f t="shared" si="462"/>
        <v>1.0006755178090954</v>
      </c>
      <c r="AJ912">
        <f t="shared" si="463"/>
        <v>-0.9814036213265156</v>
      </c>
      <c r="AK912">
        <f t="shared" si="464"/>
        <v>2.5747140044998589E-4</v>
      </c>
      <c r="AL912">
        <f t="shared" si="465"/>
        <v>0.36414865962872028</v>
      </c>
      <c r="AM912">
        <f t="shared" si="466"/>
        <v>0.18411335824493164</v>
      </c>
      <c r="AN912" s="68">
        <f t="shared" si="484"/>
        <v>0.36389127512996972</v>
      </c>
      <c r="AO912" s="68">
        <f t="shared" si="484"/>
        <v>0.36389127512996972</v>
      </c>
      <c r="AP912" s="68">
        <f t="shared" si="484"/>
        <v>0.36389127512996972</v>
      </c>
      <c r="AQ912" s="68">
        <f t="shared" si="484"/>
        <v>0.36389127512996966</v>
      </c>
      <c r="AR912" s="68">
        <f t="shared" si="484"/>
        <v>0.36389127512989033</v>
      </c>
      <c r="AS912" s="68">
        <f t="shared" si="484"/>
        <v>0.36389127501252977</v>
      </c>
      <c r="AT912" s="68">
        <f t="shared" si="484"/>
        <v>0.36389110129534991</v>
      </c>
      <c r="AU912" s="68">
        <f t="shared" si="467"/>
        <v>0.3636339776058588</v>
      </c>
      <c r="AV912" s="68"/>
      <c r="AW912" s="68"/>
      <c r="AX912" s="68"/>
      <c r="AY912" s="68"/>
      <c r="AZ912" s="68"/>
      <c r="BA912" s="68"/>
      <c r="BB912" s="68"/>
      <c r="BC912" s="68"/>
      <c r="BD912" s="68"/>
      <c r="BE912" s="68"/>
      <c r="BF912" s="68"/>
      <c r="BG912" s="68"/>
      <c r="BH912" s="68"/>
      <c r="BI912" s="68"/>
      <c r="BJ912" s="68"/>
      <c r="BK912" s="68"/>
      <c r="BL912" s="68"/>
    </row>
    <row r="913" spans="1:64" ht="12.95" customHeight="1">
      <c r="A913" s="45" t="s">
        <v>1968</v>
      </c>
      <c r="B913" s="44"/>
      <c r="C913" s="45">
        <v>48508.652999999998</v>
      </c>
      <c r="D913" s="45"/>
      <c r="E913">
        <f t="shared" si="456"/>
        <v>18074.013945558683</v>
      </c>
      <c r="F913">
        <f t="shared" si="457"/>
        <v>18074</v>
      </c>
      <c r="G913">
        <f t="shared" si="479"/>
        <v>1.8927999997686129E-2</v>
      </c>
      <c r="I913" s="10">
        <f t="shared" si="483"/>
        <v>1.8927999997686129E-2</v>
      </c>
      <c r="P913">
        <f t="shared" si="458"/>
        <v>5.1003017816372925E-2</v>
      </c>
      <c r="Q913" s="2">
        <f t="shared" si="468"/>
        <v>33490.152999999998</v>
      </c>
      <c r="S913" s="21">
        <f t="shared" si="480"/>
        <v>0.1</v>
      </c>
      <c r="Z913">
        <f t="shared" si="459"/>
        <v>18074</v>
      </c>
      <c r="AA913" s="68">
        <f t="shared" si="460"/>
        <v>2.9161088263961035E-2</v>
      </c>
      <c r="AB913" s="68">
        <f t="shared" si="473"/>
        <v>4.0769929550098019E-2</v>
      </c>
      <c r="AC913" s="68">
        <f t="shared" si="474"/>
        <v>-1.0233088266274906E-2</v>
      </c>
      <c r="AD913" s="68"/>
      <c r="AE913" s="68">
        <f t="shared" si="475"/>
        <v>1.0471609546537317E-5</v>
      </c>
      <c r="AF913">
        <f t="shared" si="476"/>
        <v>-3.2075017818686796E-2</v>
      </c>
      <c r="AG913" s="92"/>
      <c r="AH913">
        <f t="shared" si="461"/>
        <v>-2.184192955241189E-2</v>
      </c>
      <c r="AI913">
        <f t="shared" si="462"/>
        <v>1.0006740246732868</v>
      </c>
      <c r="AJ913">
        <f t="shared" si="463"/>
        <v>-0.98028251282532608</v>
      </c>
      <c r="AK913">
        <f t="shared" si="464"/>
        <v>2.6135526062260147E-4</v>
      </c>
      <c r="AL913">
        <f t="shared" si="465"/>
        <v>0.36990446131834936</v>
      </c>
      <c r="AM913">
        <f t="shared" si="466"/>
        <v>0.1870903990254924</v>
      </c>
      <c r="AN913" s="68">
        <f t="shared" si="484"/>
        <v>0.36964319407536189</v>
      </c>
      <c r="AO913" s="68">
        <f t="shared" si="484"/>
        <v>0.36964319407536189</v>
      </c>
      <c r="AP913" s="68">
        <f t="shared" si="484"/>
        <v>0.36964319407536189</v>
      </c>
      <c r="AQ913" s="68">
        <f t="shared" si="484"/>
        <v>0.36964319407536184</v>
      </c>
      <c r="AR913" s="68">
        <f t="shared" si="484"/>
        <v>0.3696431940752819</v>
      </c>
      <c r="AS913" s="68">
        <f t="shared" si="484"/>
        <v>0.36964319395667572</v>
      </c>
      <c r="AT913" s="68">
        <f t="shared" si="484"/>
        <v>0.36964301800743554</v>
      </c>
      <c r="AU913" s="68">
        <f t="shared" si="467"/>
        <v>0.36938201492422551</v>
      </c>
    </row>
    <row r="914" spans="1:64" ht="12.95" customHeight="1">
      <c r="A914" s="45" t="s">
        <v>2027</v>
      </c>
      <c r="B914" s="44"/>
      <c r="C914" s="45">
        <v>48530.372000000003</v>
      </c>
      <c r="D914" s="45">
        <v>4.0000000000000001E-3</v>
      </c>
      <c r="E914">
        <f t="shared" si="456"/>
        <v>18090.015825792507</v>
      </c>
      <c r="F914">
        <f t="shared" si="457"/>
        <v>18090</v>
      </c>
      <c r="G914">
        <f t="shared" si="479"/>
        <v>2.148000000306638E-2</v>
      </c>
      <c r="I914" s="10">
        <f t="shared" si="483"/>
        <v>2.148000000306638E-2</v>
      </c>
      <c r="P914">
        <f t="shared" si="458"/>
        <v>5.1261675580527438E-2</v>
      </c>
      <c r="Q914" s="2">
        <f t="shared" si="468"/>
        <v>33511.872000000003</v>
      </c>
      <c r="S914" s="21">
        <f t="shared" si="480"/>
        <v>0.1</v>
      </c>
      <c r="Z914">
        <f t="shared" si="459"/>
        <v>18090</v>
      </c>
      <c r="AA914" s="68">
        <f t="shared" si="460"/>
        <v>2.9465847795115803E-2</v>
      </c>
      <c r="AB914" s="68">
        <f t="shared" si="473"/>
        <v>4.3275827788478015E-2</v>
      </c>
      <c r="AC914" s="68">
        <f t="shared" si="474"/>
        <v>-7.9858477920494234E-3</v>
      </c>
      <c r="AD914" s="68"/>
      <c r="AE914" s="68">
        <f t="shared" si="475"/>
        <v>6.3773764957780651E-6</v>
      </c>
      <c r="AF914">
        <f t="shared" si="476"/>
        <v>-2.9781675577461059E-2</v>
      </c>
      <c r="AG914" s="92"/>
      <c r="AH914">
        <f t="shared" si="461"/>
        <v>-2.1795827785411635E-2</v>
      </c>
      <c r="AI914">
        <f t="shared" si="462"/>
        <v>1.0006713151177589</v>
      </c>
      <c r="AJ914">
        <f t="shared" si="463"/>
        <v>-0.97820927687664549</v>
      </c>
      <c r="AK914">
        <f t="shared" si="464"/>
        <v>2.6823841097628503E-4</v>
      </c>
      <c r="AL914">
        <f t="shared" si="465"/>
        <v>0.38013695476224346</v>
      </c>
      <c r="AM914">
        <f t="shared" si="466"/>
        <v>0.19239084863926198</v>
      </c>
      <c r="AN914" s="68">
        <f t="shared" si="484"/>
        <v>0.37986880632389003</v>
      </c>
      <c r="AO914" s="68">
        <f t="shared" si="484"/>
        <v>0.37986880632389003</v>
      </c>
      <c r="AP914" s="68">
        <f t="shared" si="484"/>
        <v>0.37986880632389003</v>
      </c>
      <c r="AQ914" s="68">
        <f t="shared" si="484"/>
        <v>0.37986880632388997</v>
      </c>
      <c r="AR914" s="68">
        <f t="shared" si="484"/>
        <v>0.37986880632380887</v>
      </c>
      <c r="AS914" s="68">
        <f t="shared" si="484"/>
        <v>0.37986880620305341</v>
      </c>
      <c r="AT914" s="68">
        <f t="shared" si="484"/>
        <v>0.37986862634333796</v>
      </c>
      <c r="AU914" s="68">
        <f t="shared" si="467"/>
        <v>0.3796007479346557</v>
      </c>
    </row>
    <row r="915" spans="1:64" ht="12.95" customHeight="1">
      <c r="A915" s="45" t="s">
        <v>1968</v>
      </c>
      <c r="B915" s="44"/>
      <c r="C915" s="45">
        <v>48531.726999999999</v>
      </c>
      <c r="D915" s="45"/>
      <c r="E915">
        <f t="shared" si="456"/>
        <v>18091.014147433318</v>
      </c>
      <c r="F915">
        <f t="shared" si="457"/>
        <v>18091</v>
      </c>
      <c r="G915">
        <f t="shared" si="479"/>
        <v>1.9201999995857477E-2</v>
      </c>
      <c r="I915" s="10">
        <f t="shared" si="483"/>
        <v>1.9201999995857477E-2</v>
      </c>
      <c r="P915">
        <f t="shared" si="458"/>
        <v>5.1277853929822786E-2</v>
      </c>
      <c r="Q915" s="2">
        <f t="shared" si="468"/>
        <v>33513.226999999999</v>
      </c>
      <c r="S915" s="21">
        <f t="shared" si="480"/>
        <v>0.1</v>
      </c>
      <c r="Z915">
        <f t="shared" si="459"/>
        <v>18091</v>
      </c>
      <c r="AA915" s="68">
        <f t="shared" si="460"/>
        <v>2.9484983222462475E-2</v>
      </c>
      <c r="AB915" s="68">
        <f t="shared" si="473"/>
        <v>4.0994870703217792E-2</v>
      </c>
      <c r="AC915" s="68">
        <f t="shared" si="474"/>
        <v>-1.0282983226604998E-2</v>
      </c>
      <c r="AD915" s="68"/>
      <c r="AE915" s="68">
        <f t="shared" si="475"/>
        <v>1.0573974403863974E-5</v>
      </c>
      <c r="AF915">
        <f t="shared" si="476"/>
        <v>-3.2075853933965309E-2</v>
      </c>
      <c r="AG915" s="92"/>
      <c r="AH915">
        <f t="shared" si="461"/>
        <v>-2.1792870707360312E-2</v>
      </c>
      <c r="AI915">
        <f t="shared" si="462"/>
        <v>1.000671143434247</v>
      </c>
      <c r="AJ915">
        <f t="shared" si="463"/>
        <v>-0.97807629699275012</v>
      </c>
      <c r="AK915">
        <f t="shared" si="464"/>
        <v>2.6866768157277613E-4</v>
      </c>
      <c r="AL915">
        <f t="shared" si="465"/>
        <v>0.38077648375361361</v>
      </c>
      <c r="AM915">
        <f t="shared" si="466"/>
        <v>0.19272246938683135</v>
      </c>
      <c r="AN915" s="68">
        <f t="shared" si="484"/>
        <v>0.38050790616560748</v>
      </c>
      <c r="AO915" s="68">
        <f t="shared" si="484"/>
        <v>0.38050790616560748</v>
      </c>
      <c r="AP915" s="68">
        <f t="shared" si="484"/>
        <v>0.38050790616560748</v>
      </c>
      <c r="AQ915" s="68">
        <f t="shared" si="484"/>
        <v>0.38050790616560742</v>
      </c>
      <c r="AR915" s="68">
        <f t="shared" si="484"/>
        <v>0.38050790616552627</v>
      </c>
      <c r="AS915" s="68">
        <f t="shared" si="484"/>
        <v>0.38050790604463924</v>
      </c>
      <c r="AT915" s="68">
        <f t="shared" si="484"/>
        <v>0.38050772594299792</v>
      </c>
      <c r="AU915" s="68">
        <f t="shared" si="467"/>
        <v>0.38023941874780731</v>
      </c>
    </row>
    <row r="916" spans="1:64" ht="12.95" customHeight="1">
      <c r="A916" s="45" t="s">
        <v>2027</v>
      </c>
      <c r="B916" s="44"/>
      <c r="C916" s="45">
        <v>48534.438000000002</v>
      </c>
      <c r="D916" s="45">
        <v>4.0000000000000001E-3</v>
      </c>
      <c r="E916">
        <f t="shared" si="456"/>
        <v>18093.011527483686</v>
      </c>
      <c r="F916">
        <f t="shared" si="457"/>
        <v>18093</v>
      </c>
      <c r="G916">
        <f t="shared" si="479"/>
        <v>1.5645999999833293E-2</v>
      </c>
      <c r="I916" s="10">
        <f t="shared" si="483"/>
        <v>1.5645999999833293E-2</v>
      </c>
      <c r="P916">
        <f t="shared" si="458"/>
        <v>5.1310214948073168E-2</v>
      </c>
      <c r="Q916" s="2">
        <f t="shared" si="468"/>
        <v>33515.938000000002</v>
      </c>
      <c r="S916" s="21">
        <f t="shared" si="480"/>
        <v>0.1</v>
      </c>
      <c r="Z916">
        <f t="shared" si="459"/>
        <v>18093</v>
      </c>
      <c r="AA916" s="68">
        <f t="shared" si="460"/>
        <v>2.9523285097870736E-2</v>
      </c>
      <c r="AB916" s="68">
        <f t="shared" si="473"/>
        <v>3.7432929850035726E-2</v>
      </c>
      <c r="AC916" s="68">
        <f t="shared" si="474"/>
        <v>-1.3877285098037442E-2</v>
      </c>
      <c r="AD916" s="68"/>
      <c r="AE916" s="68">
        <f t="shared" si="475"/>
        <v>1.9257904169221206E-5</v>
      </c>
      <c r="AF916">
        <f t="shared" si="476"/>
        <v>-3.5664214948239875E-2</v>
      </c>
      <c r="AG916" s="92"/>
      <c r="AH916">
        <f t="shared" si="461"/>
        <v>-2.1786929850202433E-2</v>
      </c>
      <c r="AI916">
        <f t="shared" si="462"/>
        <v>1.0006707992439838</v>
      </c>
      <c r="AJ916">
        <f t="shared" si="463"/>
        <v>-0.97780913732587149</v>
      </c>
      <c r="AK916">
        <f t="shared" si="464"/>
        <v>2.6952589249495013E-4</v>
      </c>
      <c r="AL916">
        <f t="shared" si="465"/>
        <v>0.38205554107714018</v>
      </c>
      <c r="AM916">
        <f t="shared" si="466"/>
        <v>0.19338583324136205</v>
      </c>
      <c r="AN916" s="68">
        <f t="shared" si="484"/>
        <v>0.38178610551965708</v>
      </c>
      <c r="AO916" s="68">
        <f t="shared" si="484"/>
        <v>0.38178610551965708</v>
      </c>
      <c r="AP916" s="68">
        <f t="shared" si="484"/>
        <v>0.38178610551965708</v>
      </c>
      <c r="AQ916" s="68">
        <f t="shared" si="484"/>
        <v>0.38178610551965703</v>
      </c>
      <c r="AR916" s="68">
        <f t="shared" si="484"/>
        <v>0.38178610551957576</v>
      </c>
      <c r="AS916" s="68">
        <f t="shared" si="484"/>
        <v>0.38178610539842667</v>
      </c>
      <c r="AT916" s="68">
        <f t="shared" si="484"/>
        <v>0.38178592481381596</v>
      </c>
      <c r="AU916" s="68">
        <f t="shared" si="467"/>
        <v>0.38151676037411142</v>
      </c>
    </row>
    <row r="917" spans="1:64" ht="12.95" customHeight="1">
      <c r="A917" s="45" t="s">
        <v>2031</v>
      </c>
      <c r="B917" s="44"/>
      <c r="C917" s="45">
        <v>48535.8</v>
      </c>
      <c r="D917" s="45"/>
      <c r="E917">
        <f t="shared" ref="E917:E980" si="485">+(C917-C$7)/C$8</f>
        <v>18094.01500650567</v>
      </c>
      <c r="F917">
        <f t="shared" ref="F917:F980" si="486">ROUND(2*E917,0)/2</f>
        <v>18094</v>
      </c>
      <c r="G917">
        <f t="shared" si="479"/>
        <v>2.0367999997688457E-2</v>
      </c>
      <c r="I917" s="10">
        <f t="shared" si="483"/>
        <v>2.0367999997688457E-2</v>
      </c>
      <c r="P917">
        <f t="shared" ref="P917:P980" si="487">+D$11+D$12*F917+D$13*F917^2</f>
        <v>5.1326397617028174E-2</v>
      </c>
      <c r="Q917" s="2">
        <f t="shared" si="468"/>
        <v>33517.300000000003</v>
      </c>
      <c r="S917" s="21">
        <f t="shared" si="480"/>
        <v>0.1</v>
      </c>
      <c r="Z917">
        <f t="shared" ref="Z917:Z980" si="488">F917</f>
        <v>18094</v>
      </c>
      <c r="AA917" s="68">
        <f t="shared" ref="AA917:AA980" si="489">AB$3+AB$4*Z917+AB$5*Z917^2+AH917</f>
        <v>2.9542451543494941E-2</v>
      </c>
      <c r="AB917" s="68">
        <f t="shared" si="473"/>
        <v>4.2151946071221691E-2</v>
      </c>
      <c r="AC917" s="68">
        <f t="shared" si="474"/>
        <v>-9.1744515458064835E-3</v>
      </c>
      <c r="AD917" s="68"/>
      <c r="AE917" s="68">
        <f t="shared" si="475"/>
        <v>8.4170561166350976E-6</v>
      </c>
      <c r="AF917">
        <f t="shared" si="476"/>
        <v>-3.0958397619339717E-2</v>
      </c>
      <c r="AG917" s="92"/>
      <c r="AH917">
        <f t="shared" ref="AH917:AH980" si="490">$AB$6*($AB$11/AI917*AJ917+$AB$12)</f>
        <v>-2.1783946073533234E-2</v>
      </c>
      <c r="AI917">
        <f t="shared" ref="AI917:AI980" si="491">1+$AB$7*COS(AL917)</f>
        <v>1.0006706267373742</v>
      </c>
      <c r="AJ917">
        <f t="shared" ref="AJ917:AJ980" si="492">SIN(AL917+RADIANS($AB$9))</f>
        <v>-0.97767495765312795</v>
      </c>
      <c r="AK917">
        <f t="shared" ref="AK917:AK980" si="493">$AB$7*SIN(AL917)</f>
        <v>2.699548324693834E-4</v>
      </c>
      <c r="AL917">
        <f t="shared" ref="AL917:AL980" si="494">2*ATAN(AM917)</f>
        <v>0.38269506940859455</v>
      </c>
      <c r="AM917">
        <f t="shared" ref="AM917:AM980" si="495">SQRT((1+$AB$7)/(1-$AB$7))*TAN(AN917/2)</f>
        <v>0.19371757649869942</v>
      </c>
      <c r="AN917" s="68">
        <f t="shared" si="484"/>
        <v>0.38242520503163796</v>
      </c>
      <c r="AO917" s="68">
        <f t="shared" si="484"/>
        <v>0.38242520503163796</v>
      </c>
      <c r="AP917" s="68">
        <f t="shared" si="484"/>
        <v>0.38242520503163796</v>
      </c>
      <c r="AQ917" s="68">
        <f t="shared" si="484"/>
        <v>0.3824252050316379</v>
      </c>
      <c r="AR917" s="68">
        <f t="shared" si="484"/>
        <v>0.38242520503155658</v>
      </c>
      <c r="AS917" s="68">
        <f t="shared" si="484"/>
        <v>0.38242520491027687</v>
      </c>
      <c r="AT917" s="68">
        <f t="shared" si="484"/>
        <v>0.38242502408462353</v>
      </c>
      <c r="AU917" s="68">
        <f t="shared" ref="AU917:AU980" si="496">RADIANS($AB$9)+$AB$18*(F917-AB$15)</f>
        <v>0.38215543118726303</v>
      </c>
    </row>
    <row r="918" spans="1:64" ht="12.95" customHeight="1">
      <c r="A918" s="45" t="s">
        <v>1968</v>
      </c>
      <c r="B918" s="44"/>
      <c r="C918" s="45">
        <v>48546.656000000003</v>
      </c>
      <c r="D918" s="45"/>
      <c r="E918">
        <f t="shared" si="485"/>
        <v>18102.013367931995</v>
      </c>
      <c r="F918">
        <f t="shared" si="486"/>
        <v>18102</v>
      </c>
      <c r="G918">
        <f t="shared" si="479"/>
        <v>1.8144000001484528E-2</v>
      </c>
      <c r="I918" s="10">
        <f t="shared" si="483"/>
        <v>1.8144000001484528E-2</v>
      </c>
      <c r="P918">
        <f t="shared" si="487"/>
        <v>5.1455910804584254E-2</v>
      </c>
      <c r="Q918" s="2">
        <f t="shared" si="468"/>
        <v>33528.156000000003</v>
      </c>
      <c r="S918" s="21">
        <f t="shared" si="480"/>
        <v>0.1</v>
      </c>
      <c r="Z918">
        <f t="shared" si="488"/>
        <v>18102</v>
      </c>
      <c r="AA918" s="68">
        <f t="shared" si="489"/>
        <v>2.9696155136263624E-2</v>
      </c>
      <c r="AB918" s="68">
        <f t="shared" si="473"/>
        <v>3.9903755669805155E-2</v>
      </c>
      <c r="AC918" s="68">
        <f t="shared" si="474"/>
        <v>-1.1552155134779096E-2</v>
      </c>
      <c r="AD918" s="68"/>
      <c r="AE918" s="68">
        <f t="shared" si="475"/>
        <v>1.3345228825800303E-5</v>
      </c>
      <c r="AF918">
        <f t="shared" si="476"/>
        <v>-3.3311910803099726E-2</v>
      </c>
      <c r="AG918" s="92"/>
      <c r="AH918">
        <f t="shared" si="490"/>
        <v>-2.175975566832063E-2</v>
      </c>
      <c r="AI918">
        <f t="shared" si="491"/>
        <v>1.0006692368184025</v>
      </c>
      <c r="AJ918">
        <f t="shared" si="492"/>
        <v>-0.97658713146873355</v>
      </c>
      <c r="AK918">
        <f t="shared" si="493"/>
        <v>2.7338235742087905E-4</v>
      </c>
      <c r="AL918">
        <f t="shared" si="494"/>
        <v>0.387811288086576</v>
      </c>
      <c r="AM918">
        <f t="shared" si="495"/>
        <v>0.19637300441796154</v>
      </c>
      <c r="AN918" s="68">
        <f t="shared" si="484"/>
        <v>0.38753799714333076</v>
      </c>
      <c r="AO918" s="68">
        <f t="shared" si="484"/>
        <v>0.38753799714333076</v>
      </c>
      <c r="AP918" s="68">
        <f t="shared" si="484"/>
        <v>0.38753799714333076</v>
      </c>
      <c r="AQ918" s="68">
        <f t="shared" si="484"/>
        <v>0.3875379971433307</v>
      </c>
      <c r="AR918" s="68">
        <f t="shared" si="484"/>
        <v>0.38753799714324882</v>
      </c>
      <c r="AS918" s="68">
        <f t="shared" si="484"/>
        <v>0.38753799702093661</v>
      </c>
      <c r="AT918" s="68">
        <f t="shared" si="484"/>
        <v>0.38753781427760153</v>
      </c>
      <c r="AU918" s="68">
        <f t="shared" si="496"/>
        <v>0.38726479769247812</v>
      </c>
    </row>
    <row r="919" spans="1:64" ht="12.95" customHeight="1">
      <c r="A919" s="45" t="s">
        <v>2032</v>
      </c>
      <c r="B919" s="44"/>
      <c r="C919" s="45">
        <v>48564.298999999999</v>
      </c>
      <c r="D919" s="45"/>
      <c r="E919">
        <f t="shared" si="485"/>
        <v>18115.012178787249</v>
      </c>
      <c r="F919">
        <f t="shared" si="486"/>
        <v>18115</v>
      </c>
      <c r="G919">
        <f t="shared" si="479"/>
        <v>1.6529999993508682E-2</v>
      </c>
      <c r="I919" s="10">
        <f t="shared" si="483"/>
        <v>1.6529999993508682E-2</v>
      </c>
      <c r="P919">
        <f t="shared" si="487"/>
        <v>5.1666566278877335E-2</v>
      </c>
      <c r="Q919" s="2">
        <f t="shared" si="468"/>
        <v>33545.798999999999</v>
      </c>
      <c r="S919" s="21">
        <f t="shared" si="480"/>
        <v>0.1</v>
      </c>
      <c r="Z919">
        <f t="shared" si="488"/>
        <v>18115</v>
      </c>
      <c r="AA919" s="68">
        <f t="shared" si="489"/>
        <v>2.9947332827134573E-2</v>
      </c>
      <c r="AB919" s="68">
        <f t="shared" si="473"/>
        <v>3.824923344525144E-2</v>
      </c>
      <c r="AC919" s="68">
        <f t="shared" si="474"/>
        <v>-1.3417332833625891E-2</v>
      </c>
      <c r="AD919" s="68"/>
      <c r="AE919" s="68">
        <f t="shared" si="475"/>
        <v>1.8002482036829538E-5</v>
      </c>
      <c r="AF919">
        <f t="shared" si="476"/>
        <v>-3.5136566285368653E-2</v>
      </c>
      <c r="AG919" s="92"/>
      <c r="AH919">
        <f t="shared" si="490"/>
        <v>-2.1719233451742762E-2</v>
      </c>
      <c r="AI919">
        <f t="shared" si="491"/>
        <v>1.0006669408629865</v>
      </c>
      <c r="AJ919">
        <f t="shared" si="492"/>
        <v>-0.9747649130306546</v>
      </c>
      <c r="AK919">
        <f t="shared" si="493"/>
        <v>2.789367629651962E-4</v>
      </c>
      <c r="AL919">
        <f t="shared" si="494"/>
        <v>0.39612511285466756</v>
      </c>
      <c r="AM919">
        <f t="shared" si="495"/>
        <v>0.20069376909175546</v>
      </c>
      <c r="AN919" s="68">
        <f t="shared" si="484"/>
        <v>0.39584626904324377</v>
      </c>
      <c r="AO919" s="68">
        <f t="shared" si="484"/>
        <v>0.39584626904324377</v>
      </c>
      <c r="AP919" s="68">
        <f t="shared" si="484"/>
        <v>0.39584626904324377</v>
      </c>
      <c r="AQ919" s="68">
        <f t="shared" si="484"/>
        <v>0.39584626904324371</v>
      </c>
      <c r="AR919" s="68">
        <f t="shared" si="484"/>
        <v>0.39584626904316106</v>
      </c>
      <c r="AS919" s="68">
        <f t="shared" si="484"/>
        <v>0.39584626891921648</v>
      </c>
      <c r="AT919" s="68">
        <f t="shared" si="484"/>
        <v>0.39584608310045682</v>
      </c>
      <c r="AU919" s="68">
        <f t="shared" si="496"/>
        <v>0.3955675182634526</v>
      </c>
    </row>
    <row r="920" spans="1:64" ht="12.95" customHeight="1">
      <c r="A920" s="45" t="s">
        <v>2027</v>
      </c>
      <c r="B920" s="44"/>
      <c r="C920" s="45">
        <v>48564.300999999999</v>
      </c>
      <c r="D920" s="45">
        <v>3.0000000000000001E-3</v>
      </c>
      <c r="E920">
        <f t="shared" si="485"/>
        <v>18115.013652324724</v>
      </c>
      <c r="F920">
        <f t="shared" si="486"/>
        <v>18115</v>
      </c>
      <c r="G920">
        <f t="shared" si="479"/>
        <v>1.8529999993916135E-2</v>
      </c>
      <c r="I920" s="10">
        <f t="shared" si="483"/>
        <v>1.8529999993916135E-2</v>
      </c>
      <c r="P920">
        <f t="shared" si="487"/>
        <v>5.1666566278877335E-2</v>
      </c>
      <c r="Q920" s="2">
        <f t="shared" si="468"/>
        <v>33545.800999999999</v>
      </c>
      <c r="S920" s="21">
        <f t="shared" si="480"/>
        <v>0.1</v>
      </c>
      <c r="Z920">
        <f t="shared" si="488"/>
        <v>18115</v>
      </c>
      <c r="AA920" s="68">
        <f t="shared" si="489"/>
        <v>2.9947332827134573E-2</v>
      </c>
      <c r="AB920" s="68">
        <f t="shared" si="473"/>
        <v>4.0249233445658894E-2</v>
      </c>
      <c r="AC920" s="68">
        <f t="shared" si="474"/>
        <v>-1.1417332833218437E-2</v>
      </c>
      <c r="AD920" s="68"/>
      <c r="AE920" s="68">
        <f t="shared" si="475"/>
        <v>1.3035548902448776E-5</v>
      </c>
      <c r="AF920">
        <f t="shared" si="476"/>
        <v>-3.31365662849612E-2</v>
      </c>
      <c r="AG920" s="92"/>
      <c r="AH920">
        <f t="shared" si="490"/>
        <v>-2.1719233451742762E-2</v>
      </c>
      <c r="AI920">
        <f t="shared" si="491"/>
        <v>1.0006669408629865</v>
      </c>
      <c r="AJ920">
        <f t="shared" si="492"/>
        <v>-0.9747649130306546</v>
      </c>
      <c r="AK920">
        <f t="shared" si="493"/>
        <v>2.789367629651962E-4</v>
      </c>
      <c r="AL920">
        <f t="shared" si="494"/>
        <v>0.39612511285466756</v>
      </c>
      <c r="AM920">
        <f t="shared" si="495"/>
        <v>0.20069376909175546</v>
      </c>
      <c r="AN920" s="68">
        <f t="shared" si="484"/>
        <v>0.39584626904324377</v>
      </c>
      <c r="AO920" s="68">
        <f t="shared" si="484"/>
        <v>0.39584626904324377</v>
      </c>
      <c r="AP920" s="68">
        <f t="shared" si="484"/>
        <v>0.39584626904324377</v>
      </c>
      <c r="AQ920" s="68">
        <f t="shared" si="484"/>
        <v>0.39584626904324371</v>
      </c>
      <c r="AR920" s="68">
        <f t="shared" si="484"/>
        <v>0.39584626904316106</v>
      </c>
      <c r="AS920" s="68">
        <f t="shared" si="484"/>
        <v>0.39584626891921648</v>
      </c>
      <c r="AT920" s="68">
        <f t="shared" si="484"/>
        <v>0.39584608310045682</v>
      </c>
      <c r="AU920" s="68">
        <f t="shared" si="496"/>
        <v>0.3955675182634526</v>
      </c>
    </row>
    <row r="921" spans="1:64" ht="12.95" customHeight="1">
      <c r="A921" s="45" t="s">
        <v>2027</v>
      </c>
      <c r="B921" s="44"/>
      <c r="C921" s="45">
        <v>48564.305</v>
      </c>
      <c r="D921" s="45">
        <v>5.0000000000000001E-3</v>
      </c>
      <c r="E921">
        <f t="shared" si="485"/>
        <v>18115.016599399682</v>
      </c>
      <c r="F921">
        <f t="shared" si="486"/>
        <v>18115</v>
      </c>
      <c r="G921">
        <f t="shared" si="479"/>
        <v>2.2529999994731043E-2</v>
      </c>
      <c r="I921" s="10">
        <f t="shared" si="483"/>
        <v>2.2529999994731043E-2</v>
      </c>
      <c r="P921">
        <f t="shared" si="487"/>
        <v>5.1666566278877335E-2</v>
      </c>
      <c r="Q921" s="2">
        <f t="shared" ref="Q921:Q984" si="497">+C921-15018.5</f>
        <v>33545.805</v>
      </c>
      <c r="S921" s="21">
        <f t="shared" si="480"/>
        <v>0.1</v>
      </c>
      <c r="Z921">
        <f t="shared" si="488"/>
        <v>18115</v>
      </c>
      <c r="AA921" s="68">
        <f t="shared" si="489"/>
        <v>2.9947332827134573E-2</v>
      </c>
      <c r="AB921" s="68">
        <f t="shared" si="473"/>
        <v>4.4249233446473801E-2</v>
      </c>
      <c r="AC921" s="68">
        <f t="shared" si="474"/>
        <v>-7.4173328324035302E-3</v>
      </c>
      <c r="AD921" s="68"/>
      <c r="AE921" s="68">
        <f t="shared" si="475"/>
        <v>5.5016826346651374E-6</v>
      </c>
      <c r="AF921">
        <f t="shared" si="476"/>
        <v>-2.9136566284146292E-2</v>
      </c>
      <c r="AG921" s="92"/>
      <c r="AH921">
        <f t="shared" si="490"/>
        <v>-2.1719233451742762E-2</v>
      </c>
      <c r="AI921">
        <f t="shared" si="491"/>
        <v>1.0006669408629865</v>
      </c>
      <c r="AJ921">
        <f t="shared" si="492"/>
        <v>-0.9747649130306546</v>
      </c>
      <c r="AK921">
        <f t="shared" si="493"/>
        <v>2.789367629651962E-4</v>
      </c>
      <c r="AL921">
        <f t="shared" si="494"/>
        <v>0.39612511285466756</v>
      </c>
      <c r="AM921">
        <f t="shared" si="495"/>
        <v>0.20069376909175546</v>
      </c>
      <c r="AN921" s="68">
        <f t="shared" ref="AN921:AT930" si="498">$AU921+$AB$7*SIN(AO921)</f>
        <v>0.39584626904324377</v>
      </c>
      <c r="AO921" s="68">
        <f t="shared" si="498"/>
        <v>0.39584626904324377</v>
      </c>
      <c r="AP921" s="68">
        <f t="shared" si="498"/>
        <v>0.39584626904324377</v>
      </c>
      <c r="AQ921" s="68">
        <f t="shared" si="498"/>
        <v>0.39584626904324371</v>
      </c>
      <c r="AR921" s="68">
        <f t="shared" si="498"/>
        <v>0.39584626904316106</v>
      </c>
      <c r="AS921" s="68">
        <f t="shared" si="498"/>
        <v>0.39584626891921648</v>
      </c>
      <c r="AT921" s="68">
        <f t="shared" si="498"/>
        <v>0.39584608310045682</v>
      </c>
      <c r="AU921" s="68">
        <f t="shared" si="496"/>
        <v>0.3955675182634526</v>
      </c>
    </row>
    <row r="922" spans="1:64" ht="12.95" customHeight="1">
      <c r="A922" s="45" t="s">
        <v>2032</v>
      </c>
      <c r="B922" s="44"/>
      <c r="C922" s="45">
        <v>48587.375</v>
      </c>
      <c r="D922" s="45"/>
      <c r="E922">
        <f t="shared" si="485"/>
        <v>18132.013854199362</v>
      </c>
      <c r="F922">
        <f t="shared" si="486"/>
        <v>18132</v>
      </c>
      <c r="G922">
        <f t="shared" si="479"/>
        <v>1.8803999999363441E-2</v>
      </c>
      <c r="I922" s="10">
        <f t="shared" si="483"/>
        <v>1.8803999999363441E-2</v>
      </c>
      <c r="P922">
        <f t="shared" si="487"/>
        <v>5.1942405993254726E-2</v>
      </c>
      <c r="Q922" s="2">
        <f t="shared" si="497"/>
        <v>33568.875</v>
      </c>
      <c r="S922" s="21">
        <f t="shared" si="480"/>
        <v>0.1</v>
      </c>
      <c r="Z922">
        <f t="shared" si="488"/>
        <v>18132</v>
      </c>
      <c r="AA922" s="68">
        <f t="shared" si="489"/>
        <v>3.0278424661252318E-2</v>
      </c>
      <c r="AB922" s="68">
        <f t="shared" si="473"/>
        <v>4.0467981331365852E-2</v>
      </c>
      <c r="AC922" s="68">
        <f t="shared" si="474"/>
        <v>-1.1474424661888877E-2</v>
      </c>
      <c r="AD922" s="68"/>
      <c r="AE922" s="68">
        <f t="shared" si="475"/>
        <v>1.3166242132136368E-5</v>
      </c>
      <c r="AF922">
        <f t="shared" si="476"/>
        <v>-3.3138405993891284E-2</v>
      </c>
      <c r="AG922" s="92"/>
      <c r="AH922">
        <f t="shared" si="490"/>
        <v>-2.1663981332002407E-2</v>
      </c>
      <c r="AI922">
        <f t="shared" si="491"/>
        <v>1.0006638689445191</v>
      </c>
      <c r="AJ922">
        <f t="shared" si="492"/>
        <v>-0.97228038512361115</v>
      </c>
      <c r="AK922">
        <f t="shared" si="493"/>
        <v>2.8617102746041133E-4</v>
      </c>
      <c r="AL922">
        <f t="shared" si="494"/>
        <v>0.40699697929011092</v>
      </c>
      <c r="AM922">
        <f t="shared" si="495"/>
        <v>0.20635488256506801</v>
      </c>
      <c r="AN922" s="68">
        <f t="shared" si="498"/>
        <v>0.40671090318574588</v>
      </c>
      <c r="AO922" s="68">
        <f t="shared" si="498"/>
        <v>0.40671090318574588</v>
      </c>
      <c r="AP922" s="68">
        <f t="shared" si="498"/>
        <v>0.40671090318574588</v>
      </c>
      <c r="AQ922" s="68">
        <f t="shared" si="498"/>
        <v>0.40671090318574582</v>
      </c>
      <c r="AR922" s="68">
        <f t="shared" si="498"/>
        <v>0.40671090318566216</v>
      </c>
      <c r="AS922" s="68">
        <f t="shared" si="498"/>
        <v>0.40671090305966889</v>
      </c>
      <c r="AT922" s="68">
        <f t="shared" si="498"/>
        <v>0.40671071329667924</v>
      </c>
      <c r="AU922" s="68">
        <f t="shared" si="496"/>
        <v>0.4064249220870344</v>
      </c>
    </row>
    <row r="923" spans="1:64" ht="12.95" customHeight="1">
      <c r="A923" s="45" t="s">
        <v>2032</v>
      </c>
      <c r="B923" s="44"/>
      <c r="C923" s="45">
        <v>48598.235999999997</v>
      </c>
      <c r="D923" s="45">
        <v>4.0000000000000001E-3</v>
      </c>
      <c r="E923">
        <f t="shared" si="485"/>
        <v>18140.015899469377</v>
      </c>
      <c r="F923">
        <f t="shared" si="486"/>
        <v>18140</v>
      </c>
      <c r="G923">
        <f t="shared" ref="G923:G954" si="499">+C923-(C$7+F923*C$8)</f>
        <v>2.1579999993264209E-2</v>
      </c>
      <c r="I923" s="10">
        <f t="shared" si="483"/>
        <v>2.1579999993264209E-2</v>
      </c>
      <c r="P923">
        <f t="shared" si="487"/>
        <v>5.2072356906322947E-2</v>
      </c>
      <c r="Q923" s="2">
        <f t="shared" si="497"/>
        <v>33579.735999999997</v>
      </c>
      <c r="S923" s="21">
        <f t="shared" ref="S923:S950" si="500">S$15</f>
        <v>0.1</v>
      </c>
      <c r="Z923">
        <f t="shared" si="488"/>
        <v>18140</v>
      </c>
      <c r="AA923" s="68">
        <f t="shared" si="489"/>
        <v>3.0435261762955718E-2</v>
      </c>
      <c r="AB923" s="68">
        <f t="shared" si="473"/>
        <v>4.3217095136631439E-2</v>
      </c>
      <c r="AC923" s="68">
        <f t="shared" si="474"/>
        <v>-8.8552617696915081E-3</v>
      </c>
      <c r="AD923" s="68"/>
      <c r="AE923" s="68">
        <f t="shared" si="475"/>
        <v>7.8415661009759987E-6</v>
      </c>
      <c r="AF923">
        <f t="shared" si="476"/>
        <v>-3.0492356913058738E-2</v>
      </c>
      <c r="AG923" s="92"/>
      <c r="AH923">
        <f t="shared" si="490"/>
        <v>-2.163709514336723E-2</v>
      </c>
      <c r="AI923">
        <f t="shared" si="491"/>
        <v>1.0006623961688867</v>
      </c>
      <c r="AJ923">
        <f t="shared" si="492"/>
        <v>-0.97107141794505336</v>
      </c>
      <c r="AK923">
        <f t="shared" si="493"/>
        <v>2.8956371992838406E-4</v>
      </c>
      <c r="AL923">
        <f t="shared" si="494"/>
        <v>0.41211312844214865</v>
      </c>
      <c r="AM923">
        <f t="shared" si="495"/>
        <v>0.2090233003375023</v>
      </c>
      <c r="AN923" s="68">
        <f t="shared" si="498"/>
        <v>0.41182366055763087</v>
      </c>
      <c r="AO923" s="68">
        <f t="shared" si="498"/>
        <v>0.41182366055763087</v>
      </c>
      <c r="AP923" s="68">
        <f t="shared" si="498"/>
        <v>0.41182366055763087</v>
      </c>
      <c r="AQ923" s="68">
        <f t="shared" si="498"/>
        <v>0.41182366055763081</v>
      </c>
      <c r="AR923" s="68">
        <f t="shared" si="498"/>
        <v>0.41182366055754677</v>
      </c>
      <c r="AS923" s="68">
        <f t="shared" si="498"/>
        <v>0.41182366043062335</v>
      </c>
      <c r="AT923" s="68">
        <f t="shared" si="498"/>
        <v>0.41182346884238991</v>
      </c>
      <c r="AU923" s="68">
        <f t="shared" si="496"/>
        <v>0.41153428859224905</v>
      </c>
    </row>
    <row r="924" spans="1:64" ht="12.95" customHeight="1">
      <c r="A924" s="45" t="s">
        <v>2031</v>
      </c>
      <c r="B924" s="44"/>
      <c r="C924" s="45">
        <v>48603.661999999997</v>
      </c>
      <c r="D924" s="45"/>
      <c r="E924">
        <f t="shared" si="485"/>
        <v>18144.013606645061</v>
      </c>
      <c r="F924">
        <f t="shared" si="486"/>
        <v>18144</v>
      </c>
      <c r="G924">
        <f t="shared" si="499"/>
        <v>1.8467999994754791E-2</v>
      </c>
      <c r="I924" s="10">
        <f t="shared" si="483"/>
        <v>1.8467999994754791E-2</v>
      </c>
      <c r="P924">
        <f t="shared" si="487"/>
        <v>5.213736692013432E-2</v>
      </c>
      <c r="Q924" s="2">
        <f t="shared" si="497"/>
        <v>33585.161999999997</v>
      </c>
      <c r="S924" s="21">
        <f t="shared" si="500"/>
        <v>0.1</v>
      </c>
      <c r="Z924">
        <f t="shared" si="488"/>
        <v>18144</v>
      </c>
      <c r="AA924" s="68">
        <f t="shared" si="489"/>
        <v>3.0513926999876775E-2</v>
      </c>
      <c r="AB924" s="68">
        <f t="shared" si="473"/>
        <v>4.0091439915012336E-2</v>
      </c>
      <c r="AC924" s="68">
        <f t="shared" si="474"/>
        <v>-1.2045927005121984E-2</v>
      </c>
      <c r="AD924" s="68"/>
      <c r="AE924" s="68">
        <f t="shared" si="475"/>
        <v>1.451043574127271E-5</v>
      </c>
      <c r="AF924">
        <f t="shared" si="476"/>
        <v>-3.3669366925379529E-2</v>
      </c>
      <c r="AG924" s="92"/>
      <c r="AH924">
        <f t="shared" si="490"/>
        <v>-2.1623439920257545E-2</v>
      </c>
      <c r="AI924">
        <f t="shared" si="491"/>
        <v>1.0006616532784811</v>
      </c>
      <c r="AJ924">
        <f t="shared" si="492"/>
        <v>-0.9704574020743183</v>
      </c>
      <c r="AK924">
        <f t="shared" si="493"/>
        <v>2.9125722571278701E-4</v>
      </c>
      <c r="AL924">
        <f t="shared" si="494"/>
        <v>0.41467119734853958</v>
      </c>
      <c r="AM924">
        <f t="shared" si="495"/>
        <v>0.21035857446355941</v>
      </c>
      <c r="AN924" s="68">
        <f t="shared" si="498"/>
        <v>0.41438003641063759</v>
      </c>
      <c r="AO924" s="68">
        <f t="shared" si="498"/>
        <v>0.41438003641063759</v>
      </c>
      <c r="AP924" s="68">
        <f t="shared" si="498"/>
        <v>0.41438003641063759</v>
      </c>
      <c r="AQ924" s="68">
        <f t="shared" si="498"/>
        <v>0.41438003641063753</v>
      </c>
      <c r="AR924" s="68">
        <f t="shared" si="498"/>
        <v>0.41438003641055321</v>
      </c>
      <c r="AS924" s="68">
        <f t="shared" si="498"/>
        <v>0.41438003628317305</v>
      </c>
      <c r="AT924" s="68">
        <f t="shared" si="498"/>
        <v>0.41437984378981191</v>
      </c>
      <c r="AU924" s="68">
        <f t="shared" si="496"/>
        <v>0.41408897184485682</v>
      </c>
    </row>
    <row r="925" spans="1:64" ht="12.95" customHeight="1">
      <c r="A925" s="45" t="s">
        <v>2032</v>
      </c>
      <c r="B925" s="44"/>
      <c r="C925" s="45">
        <v>48621.311000000002</v>
      </c>
      <c r="D925" s="45"/>
      <c r="E925">
        <f t="shared" si="485"/>
        <v>18157.016838112751</v>
      </c>
      <c r="F925">
        <f t="shared" si="486"/>
        <v>18157</v>
      </c>
      <c r="G925">
        <f t="shared" si="499"/>
        <v>2.2854000002553221E-2</v>
      </c>
      <c r="I925" s="10">
        <f t="shared" si="483"/>
        <v>2.2854000002553221E-2</v>
      </c>
      <c r="P925">
        <f t="shared" si="487"/>
        <v>5.2348808572485389E-2</v>
      </c>
      <c r="Q925" s="2">
        <f t="shared" si="497"/>
        <v>33602.811000000002</v>
      </c>
      <c r="S925" s="21">
        <f t="shared" si="500"/>
        <v>0.1</v>
      </c>
      <c r="Z925">
        <f t="shared" si="488"/>
        <v>18157</v>
      </c>
      <c r="AA925" s="68">
        <f t="shared" si="489"/>
        <v>3.0770723510156469E-2</v>
      </c>
      <c r="AB925" s="68">
        <f t="shared" si="473"/>
        <v>4.4432085064882137E-2</v>
      </c>
      <c r="AC925" s="68">
        <f t="shared" si="474"/>
        <v>-7.9167235076032481E-3</v>
      </c>
      <c r="AD925" s="68"/>
      <c r="AE925" s="68">
        <f t="shared" si="475"/>
        <v>6.2674511095837888E-6</v>
      </c>
      <c r="AF925">
        <f t="shared" si="476"/>
        <v>-2.9494808569932168E-2</v>
      </c>
      <c r="AG925" s="92"/>
      <c r="AH925">
        <f t="shared" si="490"/>
        <v>-2.157808506232892E-2</v>
      </c>
      <c r="AI925">
        <f t="shared" si="491"/>
        <v>1.0006592090160982</v>
      </c>
      <c r="AJ925">
        <f t="shared" si="492"/>
        <v>-0.96841802076326489</v>
      </c>
      <c r="AK925">
        <f t="shared" si="493"/>
        <v>2.9674788213149544E-4</v>
      </c>
      <c r="AL925">
        <f t="shared" si="494"/>
        <v>0.42298489487195018</v>
      </c>
      <c r="AM925">
        <f t="shared" si="495"/>
        <v>0.21470319089863399</v>
      </c>
      <c r="AN925" s="68">
        <f t="shared" si="498"/>
        <v>0.42268824473046024</v>
      </c>
      <c r="AO925" s="68">
        <f t="shared" si="498"/>
        <v>0.42268824473046024</v>
      </c>
      <c r="AP925" s="68">
        <f t="shared" si="498"/>
        <v>0.42268824473046024</v>
      </c>
      <c r="AQ925" s="68">
        <f t="shared" si="498"/>
        <v>0.42268824473046018</v>
      </c>
      <c r="AR925" s="68">
        <f t="shared" si="498"/>
        <v>0.42268824473037525</v>
      </c>
      <c r="AS925" s="68">
        <f t="shared" si="498"/>
        <v>0.42268824460154847</v>
      </c>
      <c r="AT925" s="68">
        <f t="shared" si="498"/>
        <v>0.42268804920136666</v>
      </c>
      <c r="AU925" s="68">
        <f t="shared" si="496"/>
        <v>0.42239169241583086</v>
      </c>
    </row>
    <row r="926" spans="1:64" ht="12.95" customHeight="1">
      <c r="A926" s="45" t="s">
        <v>2032</v>
      </c>
      <c r="B926" s="44"/>
      <c r="C926" s="45">
        <v>48625.379000000001</v>
      </c>
      <c r="D926" s="45">
        <v>5.0000000000000001E-3</v>
      </c>
      <c r="E926">
        <f t="shared" si="485"/>
        <v>18160.01401334141</v>
      </c>
      <c r="F926">
        <f t="shared" si="486"/>
        <v>18160</v>
      </c>
      <c r="G926">
        <f t="shared" si="499"/>
        <v>1.9019999999727588E-2</v>
      </c>
      <c r="I926" s="10">
        <f t="shared" si="483"/>
        <v>1.9019999999727588E-2</v>
      </c>
      <c r="P926">
        <f t="shared" si="487"/>
        <v>5.2397637357228299E-2</v>
      </c>
      <c r="Q926" s="2">
        <f t="shared" si="497"/>
        <v>33606.879000000001</v>
      </c>
      <c r="S926" s="21">
        <f t="shared" si="500"/>
        <v>0.1</v>
      </c>
      <c r="Z926">
        <f t="shared" si="488"/>
        <v>18160</v>
      </c>
      <c r="AA926" s="68">
        <f t="shared" si="489"/>
        <v>3.0830230419629442E-2</v>
      </c>
      <c r="AB926" s="68">
        <f t="shared" si="473"/>
        <v>4.0587406937326445E-2</v>
      </c>
      <c r="AC926" s="68">
        <f t="shared" si="474"/>
        <v>-1.1810230419901854E-2</v>
      </c>
      <c r="AD926" s="68"/>
      <c r="AE926" s="68">
        <f t="shared" si="475"/>
        <v>1.3948154257117514E-5</v>
      </c>
      <c r="AF926">
        <f t="shared" si="476"/>
        <v>-3.3377637357500711E-2</v>
      </c>
      <c r="AG926" s="92"/>
      <c r="AH926">
        <f t="shared" si="490"/>
        <v>-2.1567406937598857E-2</v>
      </c>
      <c r="AI926">
        <f t="shared" si="491"/>
        <v>1.0006586384806222</v>
      </c>
      <c r="AJ926">
        <f t="shared" si="492"/>
        <v>-0.96793788507121825</v>
      </c>
      <c r="AK926">
        <f t="shared" si="493"/>
        <v>2.9801205394795082E-4</v>
      </c>
      <c r="AL926">
        <f t="shared" si="494"/>
        <v>0.42490343466026165</v>
      </c>
      <c r="AM926">
        <f t="shared" si="495"/>
        <v>0.21570688772610583</v>
      </c>
      <c r="AN926" s="68">
        <f t="shared" si="498"/>
        <v>0.42460552067840035</v>
      </c>
      <c r="AO926" s="68">
        <f t="shared" si="498"/>
        <v>0.42460552067840035</v>
      </c>
      <c r="AP926" s="68">
        <f t="shared" si="498"/>
        <v>0.42460552067840035</v>
      </c>
      <c r="AQ926" s="68">
        <f t="shared" si="498"/>
        <v>0.42460552067840029</v>
      </c>
      <c r="AR926" s="68">
        <f t="shared" si="498"/>
        <v>0.42460552067831525</v>
      </c>
      <c r="AS926" s="68">
        <f t="shared" si="498"/>
        <v>0.42460552054916295</v>
      </c>
      <c r="AT926" s="68">
        <f t="shared" si="498"/>
        <v>0.42460532448580279</v>
      </c>
      <c r="AU926" s="68">
        <f t="shared" si="496"/>
        <v>0.42430770485528657</v>
      </c>
    </row>
    <row r="927" spans="1:64" ht="12.95" customHeight="1">
      <c r="A927" s="45" t="s">
        <v>2031</v>
      </c>
      <c r="B927" s="44"/>
      <c r="C927" s="45">
        <v>48656.597000000002</v>
      </c>
      <c r="D927" s="45"/>
      <c r="E927">
        <f t="shared" si="485"/>
        <v>18183.014459823265</v>
      </c>
      <c r="F927">
        <f t="shared" si="486"/>
        <v>18183</v>
      </c>
      <c r="G927">
        <f t="shared" si="499"/>
        <v>1.9626000001153443E-2</v>
      </c>
      <c r="I927" s="10">
        <f t="shared" si="483"/>
        <v>1.9626000001153443E-2</v>
      </c>
      <c r="P927">
        <f t="shared" si="487"/>
        <v>5.2772421899669991E-2</v>
      </c>
      <c r="Q927" s="2">
        <f t="shared" si="497"/>
        <v>33638.097000000002</v>
      </c>
      <c r="S927" s="21">
        <f t="shared" si="500"/>
        <v>0.1</v>
      </c>
      <c r="Z927">
        <f t="shared" si="488"/>
        <v>18183</v>
      </c>
      <c r="AA927" s="68">
        <f t="shared" si="489"/>
        <v>3.1289511296609229E-2</v>
      </c>
      <c r="AB927" s="68">
        <f t="shared" si="473"/>
        <v>4.1108910604214205E-2</v>
      </c>
      <c r="AC927" s="68">
        <f t="shared" si="474"/>
        <v>-1.1663511295455786E-2</v>
      </c>
      <c r="AD927" s="68"/>
      <c r="AE927" s="68">
        <f t="shared" si="475"/>
        <v>1.3603749573922473E-5</v>
      </c>
      <c r="AF927">
        <f t="shared" si="476"/>
        <v>-3.3146421898516548E-2</v>
      </c>
      <c r="AG927" s="92"/>
      <c r="AH927">
        <f t="shared" si="490"/>
        <v>-2.1482910603060762E-2</v>
      </c>
      <c r="AI927">
        <f t="shared" si="491"/>
        <v>1.0006541840135097</v>
      </c>
      <c r="AJ927">
        <f t="shared" si="492"/>
        <v>-0.96413863362884533</v>
      </c>
      <c r="AK927">
        <f t="shared" si="493"/>
        <v>3.076672048218251E-4</v>
      </c>
      <c r="AL927">
        <f t="shared" si="494"/>
        <v>0.43961216618286542</v>
      </c>
      <c r="AM927">
        <f t="shared" si="495"/>
        <v>0.22341581649638753</v>
      </c>
      <c r="AN927" s="68">
        <f t="shared" si="498"/>
        <v>0.4393045995428736</v>
      </c>
      <c r="AO927" s="68">
        <f t="shared" si="498"/>
        <v>0.4393045995428736</v>
      </c>
      <c r="AP927" s="68">
        <f t="shared" si="498"/>
        <v>0.4393045995428736</v>
      </c>
      <c r="AQ927" s="68">
        <f t="shared" si="498"/>
        <v>0.43930459954287354</v>
      </c>
      <c r="AR927" s="68">
        <f t="shared" si="498"/>
        <v>0.4393045995427875</v>
      </c>
      <c r="AS927" s="68">
        <f t="shared" si="498"/>
        <v>0.43930459941124389</v>
      </c>
      <c r="AT927" s="68">
        <f t="shared" si="498"/>
        <v>0.43930439835992602</v>
      </c>
      <c r="AU927" s="68">
        <f t="shared" si="496"/>
        <v>0.43899713355777981</v>
      </c>
    </row>
    <row r="928" spans="1:64" ht="12.95" customHeight="1">
      <c r="A928" s="45" t="s">
        <v>2031</v>
      </c>
      <c r="B928" s="44"/>
      <c r="C928" s="45">
        <v>48675.597999999998</v>
      </c>
      <c r="D928" s="45"/>
      <c r="E928">
        <f t="shared" si="485"/>
        <v>18197.013802625548</v>
      </c>
      <c r="F928">
        <f t="shared" si="486"/>
        <v>18197</v>
      </c>
      <c r="G928">
        <f t="shared" si="499"/>
        <v>1.8733999997493811E-2</v>
      </c>
      <c r="I928" s="10">
        <f t="shared" si="483"/>
        <v>1.8733999997493811E-2</v>
      </c>
      <c r="P928">
        <f t="shared" si="487"/>
        <v>5.3000924551773493E-2</v>
      </c>
      <c r="Q928" s="2">
        <f t="shared" si="497"/>
        <v>33657.097999999998</v>
      </c>
      <c r="S928" s="21">
        <f t="shared" si="500"/>
        <v>0.1</v>
      </c>
      <c r="Z928">
        <f t="shared" si="488"/>
        <v>18197</v>
      </c>
      <c r="AA928" s="68">
        <f t="shared" si="489"/>
        <v>3.1571720040222268E-2</v>
      </c>
      <c r="AB928" s="68">
        <f t="shared" si="473"/>
        <v>4.0163204509045036E-2</v>
      </c>
      <c r="AC928" s="68">
        <f t="shared" si="474"/>
        <v>-1.2837720042728457E-2</v>
      </c>
      <c r="AD928" s="68"/>
      <c r="AE928" s="68">
        <f t="shared" si="475"/>
        <v>1.6480705589547193E-5</v>
      </c>
      <c r="AF928">
        <f t="shared" si="476"/>
        <v>-3.4266924554279682E-2</v>
      </c>
      <c r="AG928" s="92"/>
      <c r="AH928">
        <f t="shared" si="490"/>
        <v>-2.1429204511551225E-2</v>
      </c>
      <c r="AI928">
        <f t="shared" si="491"/>
        <v>1.0006514032636986</v>
      </c>
      <c r="AJ928">
        <f t="shared" si="492"/>
        <v>-0.96172388558070721</v>
      </c>
      <c r="AK928">
        <f t="shared" si="493"/>
        <v>3.135117549587466E-4</v>
      </c>
      <c r="AL928">
        <f t="shared" si="494"/>
        <v>0.44856524224064415</v>
      </c>
      <c r="AM928">
        <f t="shared" si="495"/>
        <v>0.22812053600642324</v>
      </c>
      <c r="AN928" s="68">
        <f t="shared" si="498"/>
        <v>0.44825183252535911</v>
      </c>
      <c r="AO928" s="68">
        <f t="shared" si="498"/>
        <v>0.44825183252535911</v>
      </c>
      <c r="AP928" s="68">
        <f t="shared" si="498"/>
        <v>0.44825183252535911</v>
      </c>
      <c r="AQ928" s="68">
        <f t="shared" si="498"/>
        <v>0.44825183252535905</v>
      </c>
      <c r="AR928" s="68">
        <f t="shared" si="498"/>
        <v>0.44825183252527245</v>
      </c>
      <c r="AS928" s="68">
        <f t="shared" si="498"/>
        <v>0.44825183239236438</v>
      </c>
      <c r="AT928" s="68">
        <f t="shared" si="498"/>
        <v>0.44825162838962784</v>
      </c>
      <c r="AU928" s="68">
        <f t="shared" si="496"/>
        <v>0.44793852494190589</v>
      </c>
      <c r="AV928" s="68"/>
      <c r="AW928" s="68"/>
      <c r="AX928" s="68"/>
      <c r="AY928" s="68"/>
      <c r="AZ928" s="68"/>
      <c r="BA928" s="68"/>
      <c r="BB928" s="68"/>
      <c r="BC928" s="68"/>
      <c r="BD928" s="68"/>
      <c r="BE928" s="68"/>
      <c r="BF928" s="68"/>
      <c r="BG928" s="68"/>
      <c r="BH928" s="68"/>
      <c r="BI928" s="68"/>
      <c r="BJ928" s="68"/>
      <c r="BK928" s="68"/>
      <c r="BL928" s="68"/>
    </row>
    <row r="929" spans="1:64" ht="12.95" customHeight="1">
      <c r="A929" s="45" t="s">
        <v>2033</v>
      </c>
      <c r="B929" s="44"/>
      <c r="C929" s="45">
        <v>48838.472000000002</v>
      </c>
      <c r="D929" s="45">
        <v>4.0000000000000001E-3</v>
      </c>
      <c r="E929">
        <f t="shared" si="485"/>
        <v>18317.014274157544</v>
      </c>
      <c r="F929">
        <f t="shared" si="486"/>
        <v>18317</v>
      </c>
      <c r="G929">
        <f t="shared" si="499"/>
        <v>1.9374000003153924E-2</v>
      </c>
      <c r="I929" s="10">
        <f t="shared" si="483"/>
        <v>1.9374000003153924E-2</v>
      </c>
      <c r="P929">
        <f t="shared" si="487"/>
        <v>5.4971095400547537E-2</v>
      </c>
      <c r="Q929" s="2">
        <f t="shared" si="497"/>
        <v>33819.972000000002</v>
      </c>
      <c r="S929" s="21">
        <f t="shared" si="500"/>
        <v>0.1</v>
      </c>
      <c r="Z929">
        <f t="shared" si="488"/>
        <v>18317</v>
      </c>
      <c r="AA929" s="68">
        <f t="shared" si="489"/>
        <v>3.4072106834341059E-2</v>
      </c>
      <c r="AB929" s="68">
        <f t="shared" si="473"/>
        <v>4.0272988569360402E-2</v>
      </c>
      <c r="AC929" s="68">
        <f t="shared" si="474"/>
        <v>-1.4698106831187139E-2</v>
      </c>
      <c r="AD929" s="68"/>
      <c r="AE929" s="68">
        <f t="shared" si="475"/>
        <v>2.1603434442098994E-5</v>
      </c>
      <c r="AF929">
        <f t="shared" si="476"/>
        <v>-3.5597095397393613E-2</v>
      </c>
      <c r="AG929" s="92"/>
      <c r="AH929">
        <f t="shared" si="490"/>
        <v>-2.0898988566206474E-2</v>
      </c>
      <c r="AI929">
        <f t="shared" si="491"/>
        <v>1.0006254513991035</v>
      </c>
      <c r="AJ929">
        <f t="shared" si="492"/>
        <v>-0.93788629710214799</v>
      </c>
      <c r="AK929">
        <f t="shared" si="493"/>
        <v>3.625277641973055E-4</v>
      </c>
      <c r="AL929">
        <f t="shared" si="494"/>
        <v>0.52530373805914787</v>
      </c>
      <c r="AM929">
        <f t="shared" si="495"/>
        <v>0.26886308803507425</v>
      </c>
      <c r="AN929" s="68">
        <f t="shared" si="498"/>
        <v>0.5249413235878867</v>
      </c>
      <c r="AO929" s="68">
        <f t="shared" si="498"/>
        <v>0.5249413235878867</v>
      </c>
      <c r="AP929" s="68">
        <f t="shared" si="498"/>
        <v>0.5249413235878867</v>
      </c>
      <c r="AQ929" s="68">
        <f t="shared" si="498"/>
        <v>0.5249413235878867</v>
      </c>
      <c r="AR929" s="68">
        <f t="shared" si="498"/>
        <v>0.52494132358779799</v>
      </c>
      <c r="AS929" s="68">
        <f t="shared" si="498"/>
        <v>0.52494132344608402</v>
      </c>
      <c r="AT929" s="68">
        <f t="shared" si="498"/>
        <v>0.52494109691481761</v>
      </c>
      <c r="AU929" s="68">
        <f t="shared" si="496"/>
        <v>0.52457902252013056</v>
      </c>
    </row>
    <row r="930" spans="1:64" ht="12.95" customHeight="1">
      <c r="A930" s="45" t="s">
        <v>2033</v>
      </c>
      <c r="B930" s="44"/>
      <c r="C930" s="45">
        <v>48872.411999999997</v>
      </c>
      <c r="D930" s="45">
        <v>5.0000000000000001E-3</v>
      </c>
      <c r="E930">
        <f t="shared" si="485"/>
        <v>18342.020205145884</v>
      </c>
      <c r="F930">
        <f t="shared" si="486"/>
        <v>18342</v>
      </c>
      <c r="G930">
        <f t="shared" si="499"/>
        <v>2.7423999999882653E-2</v>
      </c>
      <c r="I930" s="10">
        <f t="shared" si="483"/>
        <v>2.7423999999882653E-2</v>
      </c>
      <c r="P930">
        <f t="shared" si="487"/>
        <v>5.5384157455086319E-2</v>
      </c>
      <c r="Q930" s="2">
        <f t="shared" si="497"/>
        <v>33853.911999999997</v>
      </c>
      <c r="S930" s="21">
        <f t="shared" si="500"/>
        <v>0.1</v>
      </c>
      <c r="Z930">
        <f t="shared" si="488"/>
        <v>18342</v>
      </c>
      <c r="AA930" s="68">
        <f t="shared" si="489"/>
        <v>3.4611208572518648E-2</v>
      </c>
      <c r="AB930" s="68">
        <f t="shared" si="473"/>
        <v>4.8196948882450324E-2</v>
      </c>
      <c r="AC930" s="68">
        <f t="shared" si="474"/>
        <v>-7.1872085726359947E-3</v>
      </c>
      <c r="AD930" s="68"/>
      <c r="AE930" s="68">
        <f t="shared" si="475"/>
        <v>5.165596706657233E-6</v>
      </c>
      <c r="AF930">
        <f t="shared" si="476"/>
        <v>-2.7960157455203666E-2</v>
      </c>
      <c r="AG930" s="92"/>
      <c r="AH930">
        <f t="shared" si="490"/>
        <v>-2.0772948882567671E-2</v>
      </c>
      <c r="AI930">
        <f t="shared" si="491"/>
        <v>1.0006195761120436</v>
      </c>
      <c r="AJ930">
        <f t="shared" si="492"/>
        <v>-0.93222022717925856</v>
      </c>
      <c r="AK930">
        <f t="shared" si="493"/>
        <v>3.7247989722895535E-4</v>
      </c>
      <c r="AL930">
        <f t="shared" si="494"/>
        <v>0.54129040659960959</v>
      </c>
      <c r="AM930">
        <f t="shared" si="495"/>
        <v>0.27745288271807805</v>
      </c>
      <c r="AN930" s="68">
        <f t="shared" si="498"/>
        <v>0.54091804201213523</v>
      </c>
      <c r="AO930" s="68">
        <f t="shared" si="498"/>
        <v>0.54091804201213523</v>
      </c>
      <c r="AP930" s="68">
        <f t="shared" si="498"/>
        <v>0.54091804201213523</v>
      </c>
      <c r="AQ930" s="68">
        <f t="shared" si="498"/>
        <v>0.54091804201213511</v>
      </c>
      <c r="AR930" s="68">
        <f t="shared" si="498"/>
        <v>0.54091804201204663</v>
      </c>
      <c r="AS930" s="68">
        <f t="shared" si="498"/>
        <v>0.54091804186915826</v>
      </c>
      <c r="AT930" s="68">
        <f t="shared" si="498"/>
        <v>0.54091781129804573</v>
      </c>
      <c r="AU930" s="68">
        <f t="shared" si="496"/>
        <v>0.54054579284892745</v>
      </c>
    </row>
    <row r="931" spans="1:64" ht="12.95" customHeight="1">
      <c r="A931" s="45" t="s">
        <v>2031</v>
      </c>
      <c r="B931" s="44"/>
      <c r="C931" s="45">
        <v>48873.758999999998</v>
      </c>
      <c r="D931" s="45"/>
      <c r="E931">
        <f t="shared" si="485"/>
        <v>18343.01263263679</v>
      </c>
      <c r="F931">
        <f t="shared" si="486"/>
        <v>18343</v>
      </c>
      <c r="G931">
        <f t="shared" si="499"/>
        <v>1.7145999998319894E-2</v>
      </c>
      <c r="I931" s="10">
        <f t="shared" si="483"/>
        <v>1.7145999998319894E-2</v>
      </c>
      <c r="P931">
        <f t="shared" si="487"/>
        <v>5.5400698655793057E-2</v>
      </c>
      <c r="Q931" s="2">
        <f t="shared" si="497"/>
        <v>33855.258999999998</v>
      </c>
      <c r="S931" s="21">
        <f t="shared" si="500"/>
        <v>0.1</v>
      </c>
      <c r="Z931">
        <f t="shared" si="488"/>
        <v>18343</v>
      </c>
      <c r="AA931" s="68">
        <f t="shared" si="489"/>
        <v>3.4632901851274822E-2</v>
      </c>
      <c r="AB931" s="68">
        <f t="shared" si="473"/>
        <v>3.7913796802838129E-2</v>
      </c>
      <c r="AC931" s="68">
        <f t="shared" si="474"/>
        <v>-1.7486901852954925E-2</v>
      </c>
      <c r="AD931" s="68"/>
      <c r="AE931" s="68">
        <f t="shared" si="475"/>
        <v>3.0579173641487853E-5</v>
      </c>
      <c r="AF931">
        <f t="shared" si="476"/>
        <v>-3.8254698657473163E-2</v>
      </c>
      <c r="AG931" s="92"/>
      <c r="AH931">
        <f t="shared" si="490"/>
        <v>-2.0767796804518238E-2</v>
      </c>
      <c r="AI931">
        <f t="shared" si="491"/>
        <v>1.0006193377983388</v>
      </c>
      <c r="AJ931">
        <f t="shared" si="492"/>
        <v>-0.93198862044700292</v>
      </c>
      <c r="AK931">
        <f t="shared" si="493"/>
        <v>3.728760169324632E-4</v>
      </c>
      <c r="AL931">
        <f t="shared" si="494"/>
        <v>0.54192986941730836</v>
      </c>
      <c r="AM931">
        <f t="shared" si="495"/>
        <v>0.27779725764480717</v>
      </c>
      <c r="AN931" s="68">
        <f t="shared" ref="AN931:AT940" si="501">$AU931+$AB$7*SIN(AO931)</f>
        <v>0.54155710878836438</v>
      </c>
      <c r="AO931" s="68">
        <f t="shared" si="501"/>
        <v>0.54155710878836438</v>
      </c>
      <c r="AP931" s="68">
        <f t="shared" si="501"/>
        <v>0.54155710878836438</v>
      </c>
      <c r="AQ931" s="68">
        <f t="shared" si="501"/>
        <v>0.54155710878836438</v>
      </c>
      <c r="AR931" s="68">
        <f t="shared" si="501"/>
        <v>0.54155710878827579</v>
      </c>
      <c r="AS931" s="68">
        <f t="shared" si="501"/>
        <v>0.54155710864534534</v>
      </c>
      <c r="AT931" s="68">
        <f t="shared" si="501"/>
        <v>0.54155687791750495</v>
      </c>
      <c r="AU931" s="68">
        <f t="shared" si="496"/>
        <v>0.54118446366207951</v>
      </c>
    </row>
    <row r="932" spans="1:64" ht="12.95" customHeight="1">
      <c r="A932" s="45" t="s">
        <v>2031</v>
      </c>
      <c r="B932" s="44"/>
      <c r="C932" s="45">
        <v>48888.694000000003</v>
      </c>
      <c r="D932" s="45"/>
      <c r="E932">
        <f t="shared" si="485"/>
        <v>18354.0162737479</v>
      </c>
      <c r="F932">
        <f t="shared" si="486"/>
        <v>18354</v>
      </c>
      <c r="G932">
        <f t="shared" si="499"/>
        <v>2.2087999997893348E-2</v>
      </c>
      <c r="I932" s="10">
        <f t="shared" si="483"/>
        <v>2.2087999997893348E-2</v>
      </c>
      <c r="P932">
        <f t="shared" si="487"/>
        <v>5.5582746896079699E-2</v>
      </c>
      <c r="Q932" s="2">
        <f t="shared" si="497"/>
        <v>33870.194000000003</v>
      </c>
      <c r="S932" s="21">
        <f t="shared" si="500"/>
        <v>0.1</v>
      </c>
      <c r="Z932">
        <f t="shared" si="488"/>
        <v>18354</v>
      </c>
      <c r="AA932" s="68">
        <f t="shared" si="489"/>
        <v>3.4872182194045587E-2</v>
      </c>
      <c r="AB932" s="68">
        <f t="shared" si="473"/>
        <v>4.279856469992746E-2</v>
      </c>
      <c r="AC932" s="68">
        <f t="shared" si="474"/>
        <v>-1.2784182196152242E-2</v>
      </c>
      <c r="AD932" s="68"/>
      <c r="AE932" s="68">
        <f t="shared" si="475"/>
        <v>1.6343531442441587E-5</v>
      </c>
      <c r="AF932">
        <f t="shared" si="476"/>
        <v>-3.3494746898186351E-2</v>
      </c>
      <c r="AG932" s="92"/>
      <c r="AH932">
        <f t="shared" si="490"/>
        <v>-2.0710564702034109E-2</v>
      </c>
      <c r="AI932">
        <f t="shared" si="491"/>
        <v>1.0006166996618795</v>
      </c>
      <c r="AJ932">
        <f t="shared" si="492"/>
        <v>-0.92941582205836404</v>
      </c>
      <c r="AK932">
        <f t="shared" si="493"/>
        <v>3.7722322236598965E-4</v>
      </c>
      <c r="AL932">
        <f t="shared" si="494"/>
        <v>0.5489639402268387</v>
      </c>
      <c r="AM932">
        <f t="shared" si="495"/>
        <v>0.28158942797407349</v>
      </c>
      <c r="AN932" s="68">
        <f t="shared" si="501"/>
        <v>0.54858683324054802</v>
      </c>
      <c r="AO932" s="68">
        <f t="shared" si="501"/>
        <v>0.54858683324054802</v>
      </c>
      <c r="AP932" s="68">
        <f t="shared" si="501"/>
        <v>0.54858683324054802</v>
      </c>
      <c r="AQ932" s="68">
        <f t="shared" si="501"/>
        <v>0.54858683324054802</v>
      </c>
      <c r="AR932" s="68">
        <f t="shared" si="501"/>
        <v>0.54858683324045954</v>
      </c>
      <c r="AS932" s="68">
        <f t="shared" si="501"/>
        <v>0.54858683309708889</v>
      </c>
      <c r="AT932" s="68">
        <f t="shared" si="501"/>
        <v>0.54858660067015608</v>
      </c>
      <c r="AU932" s="68">
        <f t="shared" si="496"/>
        <v>0.54820984260674988</v>
      </c>
    </row>
    <row r="933" spans="1:64" ht="12.95" customHeight="1">
      <c r="A933" s="45" t="s">
        <v>2031</v>
      </c>
      <c r="B933" s="44"/>
      <c r="C933" s="45">
        <v>48888.696000000004</v>
      </c>
      <c r="D933" s="45"/>
      <c r="E933">
        <f t="shared" si="485"/>
        <v>18354.017747285379</v>
      </c>
      <c r="F933">
        <f t="shared" si="486"/>
        <v>18354</v>
      </c>
      <c r="G933">
        <f t="shared" si="499"/>
        <v>2.4087999998300802E-2</v>
      </c>
      <c r="I933" s="10">
        <f t="shared" si="483"/>
        <v>2.4087999998300802E-2</v>
      </c>
      <c r="P933">
        <f t="shared" si="487"/>
        <v>5.5582746896079699E-2</v>
      </c>
      <c r="Q933" s="2">
        <f t="shared" si="497"/>
        <v>33870.196000000004</v>
      </c>
      <c r="S933" s="21">
        <f t="shared" si="500"/>
        <v>0.1</v>
      </c>
      <c r="Z933">
        <f t="shared" si="488"/>
        <v>18354</v>
      </c>
      <c r="AA933" s="68">
        <f t="shared" si="489"/>
        <v>3.4872182194045587E-2</v>
      </c>
      <c r="AB933" s="68">
        <f t="shared" si="473"/>
        <v>4.4798564700334914E-2</v>
      </c>
      <c r="AC933" s="68">
        <f t="shared" si="474"/>
        <v>-1.0784182195744788E-2</v>
      </c>
      <c r="AD933" s="68"/>
      <c r="AE933" s="68">
        <f t="shared" si="475"/>
        <v>1.1629858563101881E-5</v>
      </c>
      <c r="AF933">
        <f t="shared" si="476"/>
        <v>-3.1494746897778897E-2</v>
      </c>
      <c r="AG933" s="92"/>
      <c r="AH933">
        <f t="shared" si="490"/>
        <v>-2.0710564702034109E-2</v>
      </c>
      <c r="AI933">
        <f t="shared" si="491"/>
        <v>1.0006166996618795</v>
      </c>
      <c r="AJ933">
        <f t="shared" si="492"/>
        <v>-0.92941582205836404</v>
      </c>
      <c r="AK933">
        <f t="shared" si="493"/>
        <v>3.7722322236598965E-4</v>
      </c>
      <c r="AL933">
        <f t="shared" si="494"/>
        <v>0.5489639402268387</v>
      </c>
      <c r="AM933">
        <f t="shared" si="495"/>
        <v>0.28158942797407349</v>
      </c>
      <c r="AN933" s="68">
        <f t="shared" si="501"/>
        <v>0.54858683324054802</v>
      </c>
      <c r="AO933" s="68">
        <f t="shared" si="501"/>
        <v>0.54858683324054802</v>
      </c>
      <c r="AP933" s="68">
        <f t="shared" si="501"/>
        <v>0.54858683324054802</v>
      </c>
      <c r="AQ933" s="68">
        <f t="shared" si="501"/>
        <v>0.54858683324054802</v>
      </c>
      <c r="AR933" s="68">
        <f t="shared" si="501"/>
        <v>0.54858683324045954</v>
      </c>
      <c r="AS933" s="68">
        <f t="shared" si="501"/>
        <v>0.54858683309708889</v>
      </c>
      <c r="AT933" s="68">
        <f t="shared" si="501"/>
        <v>0.54858660067015608</v>
      </c>
      <c r="AU933" s="68">
        <f t="shared" si="496"/>
        <v>0.54820984260674988</v>
      </c>
    </row>
    <row r="934" spans="1:64" ht="12.95" customHeight="1">
      <c r="A934" s="45" t="s">
        <v>2033</v>
      </c>
      <c r="B934" s="44"/>
      <c r="C934" s="45">
        <v>48891.415000000001</v>
      </c>
      <c r="D934" s="45">
        <v>3.0000000000000001E-3</v>
      </c>
      <c r="E934">
        <f t="shared" si="485"/>
        <v>18356.021021485649</v>
      </c>
      <c r="F934">
        <f t="shared" si="486"/>
        <v>18356</v>
      </c>
      <c r="G934">
        <f t="shared" si="499"/>
        <v>2.8532000003906433E-2</v>
      </c>
      <c r="I934" s="10">
        <f t="shared" si="483"/>
        <v>2.8532000003906433E-2</v>
      </c>
      <c r="P934">
        <f t="shared" si="487"/>
        <v>5.5615865294657035E-2</v>
      </c>
      <c r="Q934" s="2">
        <f t="shared" si="497"/>
        <v>33872.915000000001</v>
      </c>
      <c r="S934" s="21">
        <f t="shared" si="500"/>
        <v>0.1</v>
      </c>
      <c r="Z934">
        <f t="shared" si="488"/>
        <v>18356</v>
      </c>
      <c r="AA934" s="68">
        <f t="shared" si="489"/>
        <v>3.4915816454135412E-2</v>
      </c>
      <c r="AB934" s="68">
        <f t="shared" si="473"/>
        <v>4.9232048844428056E-2</v>
      </c>
      <c r="AC934" s="68">
        <f t="shared" si="474"/>
        <v>-6.3838164502289831E-3</v>
      </c>
      <c r="AD934" s="68"/>
      <c r="AE934" s="68">
        <f t="shared" si="475"/>
        <v>4.0753112470214134E-6</v>
      </c>
      <c r="AF934">
        <f t="shared" si="476"/>
        <v>-2.7083865290750603E-2</v>
      </c>
      <c r="AG934" s="92"/>
      <c r="AH934">
        <f t="shared" si="490"/>
        <v>-2.070004884052162E-2</v>
      </c>
      <c r="AI934">
        <f t="shared" si="491"/>
        <v>1.0006162167201069</v>
      </c>
      <c r="AJ934">
        <f t="shared" si="492"/>
        <v>-0.92894309764565286</v>
      </c>
      <c r="AK934">
        <f t="shared" si="493"/>
        <v>3.7801162193161941E-4</v>
      </c>
      <c r="AL934">
        <f t="shared" si="494"/>
        <v>0.55024285819676388</v>
      </c>
      <c r="AM934">
        <f t="shared" si="495"/>
        <v>0.2822797157190246</v>
      </c>
      <c r="AN934" s="68">
        <f t="shared" si="501"/>
        <v>0.54986496296263809</v>
      </c>
      <c r="AO934" s="68">
        <f t="shared" si="501"/>
        <v>0.54986496296263809</v>
      </c>
      <c r="AP934" s="68">
        <f t="shared" si="501"/>
        <v>0.54986496296263809</v>
      </c>
      <c r="AQ934" s="68">
        <f t="shared" si="501"/>
        <v>0.54986496296263798</v>
      </c>
      <c r="AR934" s="68">
        <f t="shared" si="501"/>
        <v>0.54986496296254961</v>
      </c>
      <c r="AS934" s="68">
        <f t="shared" si="501"/>
        <v>0.54986496281910369</v>
      </c>
      <c r="AT934" s="68">
        <f t="shared" si="501"/>
        <v>0.54986473008816761</v>
      </c>
      <c r="AU934" s="68">
        <f t="shared" si="496"/>
        <v>0.54948718423305354</v>
      </c>
    </row>
    <row r="935" spans="1:64" ht="12.95" customHeight="1">
      <c r="A935" s="45" t="s">
        <v>2031</v>
      </c>
      <c r="B935" s="44"/>
      <c r="C935" s="45">
        <v>48896.838000000003</v>
      </c>
      <c r="D935" s="45"/>
      <c r="E935">
        <f t="shared" si="485"/>
        <v>18360.016518355122</v>
      </c>
      <c r="F935">
        <f t="shared" si="486"/>
        <v>18360</v>
      </c>
      <c r="G935">
        <f t="shared" si="499"/>
        <v>2.2420000001147855E-2</v>
      </c>
      <c r="I935" s="10">
        <f t="shared" si="483"/>
        <v>2.2420000001147855E-2</v>
      </c>
      <c r="P935">
        <f t="shared" si="487"/>
        <v>5.5682119370450284E-2</v>
      </c>
      <c r="Q935" s="2">
        <f t="shared" si="497"/>
        <v>33878.338000000003</v>
      </c>
      <c r="S935" s="21">
        <f t="shared" si="500"/>
        <v>0.1</v>
      </c>
      <c r="Z935">
        <f t="shared" si="488"/>
        <v>18360</v>
      </c>
      <c r="AA935" s="68">
        <f t="shared" si="489"/>
        <v>3.5003203668097685E-2</v>
      </c>
      <c r="AB935" s="68">
        <f t="shared" si="473"/>
        <v>4.3098915703500454E-2</v>
      </c>
      <c r="AC935" s="68">
        <f t="shared" si="474"/>
        <v>-1.2583203666949826E-2</v>
      </c>
      <c r="AD935" s="68"/>
      <c r="AE935" s="68">
        <f t="shared" si="475"/>
        <v>1.5833701452393965E-5</v>
      </c>
      <c r="AF935">
        <f t="shared" si="476"/>
        <v>-3.3262119369302429E-2</v>
      </c>
      <c r="AG935" s="92"/>
      <c r="AH935">
        <f t="shared" si="490"/>
        <v>-2.0678915702352602E-2</v>
      </c>
      <c r="AI935">
        <f t="shared" si="491"/>
        <v>1.0006152478150516</v>
      </c>
      <c r="AJ935">
        <f t="shared" si="492"/>
        <v>-0.92799309275401232</v>
      </c>
      <c r="AK935">
        <f t="shared" si="493"/>
        <v>3.7958656262925786E-4</v>
      </c>
      <c r="AL935">
        <f t="shared" si="494"/>
        <v>0.55280069042660418</v>
      </c>
      <c r="AM935">
        <f t="shared" si="495"/>
        <v>0.28366103764751754</v>
      </c>
      <c r="AN935" s="68">
        <f t="shared" si="501"/>
        <v>0.55242122055295584</v>
      </c>
      <c r="AO935" s="68">
        <f t="shared" si="501"/>
        <v>0.55242122055295584</v>
      </c>
      <c r="AP935" s="68">
        <f t="shared" si="501"/>
        <v>0.55242122055295584</v>
      </c>
      <c r="AQ935" s="68">
        <f t="shared" si="501"/>
        <v>0.55242122055295573</v>
      </c>
      <c r="AR935" s="68">
        <f t="shared" si="501"/>
        <v>0.55242122055286735</v>
      </c>
      <c r="AS935" s="68">
        <f t="shared" si="501"/>
        <v>0.55242122040927533</v>
      </c>
      <c r="AT935" s="68">
        <f t="shared" si="501"/>
        <v>0.55242098707489362</v>
      </c>
      <c r="AU935" s="68">
        <f t="shared" si="496"/>
        <v>0.55204186748566131</v>
      </c>
      <c r="AV935" s="68"/>
      <c r="AW935" s="68"/>
      <c r="AX935" s="68"/>
      <c r="AY935" s="68"/>
      <c r="AZ935" s="68"/>
      <c r="BA935" s="68"/>
      <c r="BB935" s="68"/>
      <c r="BC935" s="68"/>
      <c r="BD935" s="68"/>
      <c r="BE935" s="68"/>
      <c r="BF935" s="68"/>
      <c r="BG935" s="68"/>
      <c r="BH935" s="68"/>
      <c r="BI935" s="68"/>
      <c r="BJ935" s="68"/>
      <c r="BK935" s="68"/>
      <c r="BL935" s="68"/>
    </row>
    <row r="936" spans="1:64" ht="12.95" customHeight="1">
      <c r="A936" s="45" t="s">
        <v>2031</v>
      </c>
      <c r="B936" s="44"/>
      <c r="C936" s="45">
        <v>48922.627999999997</v>
      </c>
      <c r="D936" s="45"/>
      <c r="E936">
        <f t="shared" si="485"/>
        <v>18379.017784123811</v>
      </c>
      <c r="F936">
        <f t="shared" si="486"/>
        <v>18379</v>
      </c>
      <c r="G936">
        <f t="shared" si="499"/>
        <v>2.4137999993399717E-2</v>
      </c>
      <c r="I936" s="10">
        <f t="shared" si="483"/>
        <v>2.4137999993399717E-2</v>
      </c>
      <c r="P936">
        <f t="shared" si="487"/>
        <v>5.5997140845680082E-2</v>
      </c>
      <c r="Q936" s="2">
        <f t="shared" si="497"/>
        <v>33904.127999999997</v>
      </c>
      <c r="S936" s="21">
        <f t="shared" si="500"/>
        <v>0.1</v>
      </c>
      <c r="Z936">
        <f t="shared" si="488"/>
        <v>18379</v>
      </c>
      <c r="AA936" s="68">
        <f t="shared" si="489"/>
        <v>3.5420450181241424E-2</v>
      </c>
      <c r="AB936" s="68">
        <f t="shared" ref="AB936:AB999" si="502">G936-AH936</f>
        <v>4.4714690657838375E-2</v>
      </c>
      <c r="AC936" s="68">
        <f t="shared" ref="AC936:AC999" si="503">+G936-P936-AH936</f>
        <v>-1.1282450187841707E-2</v>
      </c>
      <c r="AD936" s="68"/>
      <c r="AE936" s="68">
        <f t="shared" ref="AE936:AE986" si="504">+(G936-AA936)^2*S936</f>
        <v>1.2729368224112937E-5</v>
      </c>
      <c r="AF936">
        <f t="shared" ref="AF936:AF986" si="505">G936-P936</f>
        <v>-3.1859140852280365E-2</v>
      </c>
      <c r="AG936" s="92"/>
      <c r="AH936">
        <f t="shared" si="490"/>
        <v>-2.0576690664438659E-2</v>
      </c>
      <c r="AI936">
        <f t="shared" si="491"/>
        <v>1.0006105906814202</v>
      </c>
      <c r="AJ936">
        <f t="shared" si="492"/>
        <v>-0.92339779040294878</v>
      </c>
      <c r="AK936">
        <f t="shared" si="493"/>
        <v>3.8703339935642901E-4</v>
      </c>
      <c r="AL936">
        <f t="shared" si="494"/>
        <v>0.56495032538068424</v>
      </c>
      <c r="AM936">
        <f t="shared" si="495"/>
        <v>0.29023606761263959</v>
      </c>
      <c r="AN936" s="68">
        <f t="shared" si="501"/>
        <v>0.56456341005904909</v>
      </c>
      <c r="AO936" s="68">
        <f t="shared" si="501"/>
        <v>0.56456341005904909</v>
      </c>
      <c r="AP936" s="68">
        <f t="shared" si="501"/>
        <v>0.56456341005904909</v>
      </c>
      <c r="AQ936" s="68">
        <f t="shared" si="501"/>
        <v>0.56456341005904909</v>
      </c>
      <c r="AR936" s="68">
        <f t="shared" si="501"/>
        <v>0.56456341005896093</v>
      </c>
      <c r="AS936" s="68">
        <f t="shared" si="501"/>
        <v>0.56456340991475462</v>
      </c>
      <c r="AT936" s="68">
        <f t="shared" si="501"/>
        <v>0.56456317379749621</v>
      </c>
      <c r="AU936" s="68">
        <f t="shared" si="496"/>
        <v>0.56417661293554677</v>
      </c>
    </row>
    <row r="937" spans="1:64" ht="12.95" customHeight="1">
      <c r="A937" s="45" t="s">
        <v>2034</v>
      </c>
      <c r="B937" s="44"/>
      <c r="C937" s="45">
        <v>49001.351999999999</v>
      </c>
      <c r="D937" s="45">
        <v>4.0000000000000001E-3</v>
      </c>
      <c r="E937">
        <f t="shared" si="485"/>
        <v>18437.019166301965</v>
      </c>
      <c r="F937">
        <f t="shared" si="486"/>
        <v>18437</v>
      </c>
      <c r="G937">
        <f t="shared" si="499"/>
        <v>2.601400000276044E-2</v>
      </c>
      <c r="I937" s="10">
        <f t="shared" si="483"/>
        <v>2.601400000276044E-2</v>
      </c>
      <c r="P937">
        <f t="shared" si="487"/>
        <v>5.6962000615686292E-2</v>
      </c>
      <c r="Q937" s="2">
        <f t="shared" si="497"/>
        <v>33982.851999999999</v>
      </c>
      <c r="S937" s="21">
        <f t="shared" si="500"/>
        <v>0.1</v>
      </c>
      <c r="Z937">
        <f t="shared" si="488"/>
        <v>18437</v>
      </c>
      <c r="AA937" s="68">
        <f t="shared" si="489"/>
        <v>3.6716060708635236E-2</v>
      </c>
      <c r="AB937" s="68">
        <f t="shared" si="502"/>
        <v>4.6259939909811497E-2</v>
      </c>
      <c r="AC937" s="68">
        <f t="shared" si="503"/>
        <v>-1.0702060705874795E-2</v>
      </c>
      <c r="AD937" s="68"/>
      <c r="AE937" s="68">
        <f t="shared" si="504"/>
        <v>1.1453410335222933E-5</v>
      </c>
      <c r="AF937">
        <f t="shared" si="505"/>
        <v>-3.0948000612925852E-2</v>
      </c>
      <c r="AG937" s="92"/>
      <c r="AH937">
        <f t="shared" si="490"/>
        <v>-2.0245939907051057E-2</v>
      </c>
      <c r="AI937">
        <f t="shared" si="491"/>
        <v>1.0005958199314458</v>
      </c>
      <c r="AJ937">
        <f t="shared" si="492"/>
        <v>-0.90853017853423923</v>
      </c>
      <c r="AK937">
        <f t="shared" si="493"/>
        <v>4.0940742756633095E-4</v>
      </c>
      <c r="AL937">
        <f t="shared" si="494"/>
        <v>0.60203796917623542</v>
      </c>
      <c r="AM937">
        <f t="shared" si="495"/>
        <v>0.31045309215293559</v>
      </c>
      <c r="AN937" s="68">
        <f t="shared" si="501"/>
        <v>0.60162868363115207</v>
      </c>
      <c r="AO937" s="68">
        <f t="shared" si="501"/>
        <v>0.60162868363115207</v>
      </c>
      <c r="AP937" s="68">
        <f t="shared" si="501"/>
        <v>0.60162868363115207</v>
      </c>
      <c r="AQ937" s="68">
        <f t="shared" si="501"/>
        <v>0.60162868363115207</v>
      </c>
      <c r="AR937" s="68">
        <f t="shared" si="501"/>
        <v>0.60162868363106548</v>
      </c>
      <c r="AS937" s="68">
        <f t="shared" si="501"/>
        <v>0.60162868348579635</v>
      </c>
      <c r="AT937" s="68">
        <f t="shared" si="501"/>
        <v>0.60162843974057989</v>
      </c>
      <c r="AU937" s="68">
        <f t="shared" si="496"/>
        <v>0.60121952009835522</v>
      </c>
    </row>
    <row r="938" spans="1:64" ht="12.95" customHeight="1">
      <c r="A938" s="45" t="s">
        <v>2034</v>
      </c>
      <c r="B938" s="44"/>
      <c r="C938" s="45">
        <v>49009.498</v>
      </c>
      <c r="D938" s="45">
        <v>4.0000000000000001E-3</v>
      </c>
      <c r="E938">
        <f t="shared" si="485"/>
        <v>18443.020884446665</v>
      </c>
      <c r="F938">
        <f t="shared" si="486"/>
        <v>18443</v>
      </c>
      <c r="G938">
        <f t="shared" si="499"/>
        <v>2.8345999999146443E-2</v>
      </c>
      <c r="I938" s="10">
        <f t="shared" si="483"/>
        <v>2.8345999999146443E-2</v>
      </c>
      <c r="P938">
        <f t="shared" si="487"/>
        <v>5.7062090153560313E-2</v>
      </c>
      <c r="Q938" s="2">
        <f t="shared" si="497"/>
        <v>33990.998</v>
      </c>
      <c r="S938" s="21">
        <f t="shared" si="500"/>
        <v>0.1</v>
      </c>
      <c r="Z938">
        <f t="shared" si="488"/>
        <v>18443</v>
      </c>
      <c r="AA938" s="68">
        <f t="shared" si="489"/>
        <v>3.6851960972922412E-2</v>
      </c>
      <c r="AB938" s="68">
        <f t="shared" si="502"/>
        <v>4.8556129179784344E-2</v>
      </c>
      <c r="AC938" s="68">
        <f t="shared" si="503"/>
        <v>-8.505960973775966E-3</v>
      </c>
      <c r="AD938" s="68"/>
      <c r="AE938" s="68">
        <f t="shared" si="504"/>
        <v>7.2351372087399848E-6</v>
      </c>
      <c r="AF938">
        <f t="shared" si="505"/>
        <v>-2.871609015441387E-2</v>
      </c>
      <c r="AG938" s="92"/>
      <c r="AH938">
        <f t="shared" si="490"/>
        <v>-2.0210129180637904E-2</v>
      </c>
      <c r="AI938">
        <f t="shared" si="491"/>
        <v>1.0005942448219611</v>
      </c>
      <c r="AJ938">
        <f t="shared" si="492"/>
        <v>-0.90692049501483063</v>
      </c>
      <c r="AK938">
        <f t="shared" si="493"/>
        <v>4.1169032539864047E-4</v>
      </c>
      <c r="AL938">
        <f t="shared" si="494"/>
        <v>0.60587455878285779</v>
      </c>
      <c r="AM938">
        <f t="shared" si="495"/>
        <v>0.31255753022209154</v>
      </c>
      <c r="AN938" s="68">
        <f t="shared" si="501"/>
        <v>0.60546299069559972</v>
      </c>
      <c r="AO938" s="68">
        <f t="shared" si="501"/>
        <v>0.60546299069559972</v>
      </c>
      <c r="AP938" s="68">
        <f t="shared" si="501"/>
        <v>0.60546299069559972</v>
      </c>
      <c r="AQ938" s="68">
        <f t="shared" si="501"/>
        <v>0.60546299069559961</v>
      </c>
      <c r="AR938" s="68">
        <f t="shared" si="501"/>
        <v>0.60546299069551324</v>
      </c>
      <c r="AS938" s="68">
        <f t="shared" si="501"/>
        <v>0.60546299055020358</v>
      </c>
      <c r="AT938" s="68">
        <f t="shared" si="501"/>
        <v>0.60546274609159856</v>
      </c>
      <c r="AU938" s="68">
        <f t="shared" si="496"/>
        <v>0.60505154497726665</v>
      </c>
    </row>
    <row r="939" spans="1:64" ht="12.95" customHeight="1">
      <c r="A939" s="45" t="s">
        <v>2031</v>
      </c>
      <c r="B939" s="44"/>
      <c r="C939" s="45">
        <v>49013.567999999999</v>
      </c>
      <c r="D939" s="45"/>
      <c r="E939">
        <f t="shared" si="485"/>
        <v>18446.019533212799</v>
      </c>
      <c r="F939">
        <f t="shared" si="486"/>
        <v>18446</v>
      </c>
      <c r="G939">
        <f t="shared" si="499"/>
        <v>2.6511999996728264E-2</v>
      </c>
      <c r="I939" s="10">
        <f t="shared" ref="I939:I950" si="506">$G939</f>
        <v>2.6511999996728264E-2</v>
      </c>
      <c r="P939">
        <f t="shared" si="487"/>
        <v>5.7112154360965783E-2</v>
      </c>
      <c r="Q939" s="2">
        <f t="shared" si="497"/>
        <v>33995.067999999999</v>
      </c>
      <c r="S939" s="21">
        <f t="shared" si="500"/>
        <v>0.1</v>
      </c>
      <c r="Z939">
        <f t="shared" si="488"/>
        <v>18446</v>
      </c>
      <c r="AA939" s="68">
        <f t="shared" si="489"/>
        <v>3.6920041977937176E-2</v>
      </c>
      <c r="AB939" s="68">
        <f t="shared" si="502"/>
        <v>4.6704112379756871E-2</v>
      </c>
      <c r="AC939" s="68">
        <f t="shared" si="503"/>
        <v>-1.0408041981208916E-2</v>
      </c>
      <c r="AD939" s="68"/>
      <c r="AE939" s="68">
        <f t="shared" si="504"/>
        <v>1.0832733788260715E-5</v>
      </c>
      <c r="AF939">
        <f t="shared" si="505"/>
        <v>-3.060015436423752E-2</v>
      </c>
      <c r="AG939" s="92"/>
      <c r="AH939">
        <f t="shared" si="490"/>
        <v>-2.0192112383028604E-2</v>
      </c>
      <c r="AI939">
        <f t="shared" si="491"/>
        <v>1.0005934539875401</v>
      </c>
      <c r="AJ939">
        <f t="shared" si="492"/>
        <v>-0.90611064768867466</v>
      </c>
      <c r="AK939">
        <f t="shared" si="493"/>
        <v>4.1282950128018091E-4</v>
      </c>
      <c r="AL939">
        <f t="shared" si="494"/>
        <v>0.60779284904819331</v>
      </c>
      <c r="AM939">
        <f t="shared" si="495"/>
        <v>0.31361069241056844</v>
      </c>
      <c r="AN939" s="68">
        <f t="shared" si="501"/>
        <v>0.60738014196018442</v>
      </c>
      <c r="AO939" s="68">
        <f t="shared" si="501"/>
        <v>0.60738014196018442</v>
      </c>
      <c r="AP939" s="68">
        <f t="shared" si="501"/>
        <v>0.60738014196018442</v>
      </c>
      <c r="AQ939" s="68">
        <f t="shared" si="501"/>
        <v>0.60738014196018431</v>
      </c>
      <c r="AR939" s="68">
        <f t="shared" si="501"/>
        <v>0.60738014196009804</v>
      </c>
      <c r="AS939" s="68">
        <f t="shared" si="501"/>
        <v>0.60738014181477296</v>
      </c>
      <c r="AT939" s="68">
        <f t="shared" si="501"/>
        <v>0.60737989700485817</v>
      </c>
      <c r="AU939" s="68">
        <f t="shared" si="496"/>
        <v>0.60696755741672237</v>
      </c>
    </row>
    <row r="940" spans="1:64" ht="12.95" customHeight="1">
      <c r="A940" s="45" t="s">
        <v>2031</v>
      </c>
      <c r="B940" s="44"/>
      <c r="C940" s="45">
        <v>49017.64</v>
      </c>
      <c r="D940" s="45"/>
      <c r="E940">
        <f t="shared" si="485"/>
        <v>18449.019655516408</v>
      </c>
      <c r="F940">
        <f t="shared" si="486"/>
        <v>18449</v>
      </c>
      <c r="G940">
        <f t="shared" si="499"/>
        <v>2.6677999994717538E-2</v>
      </c>
      <c r="I940" s="10">
        <f t="shared" si="506"/>
        <v>2.6677999994717538E-2</v>
      </c>
      <c r="P940">
        <f t="shared" si="487"/>
        <v>5.7162231527350227E-2</v>
      </c>
      <c r="Q940" s="2">
        <f t="shared" si="497"/>
        <v>33999.14</v>
      </c>
      <c r="S940" s="21">
        <f t="shared" si="500"/>
        <v>0.1</v>
      </c>
      <c r="Z940">
        <f t="shared" si="488"/>
        <v>18449</v>
      </c>
      <c r="AA940" s="68">
        <f t="shared" si="489"/>
        <v>3.6988210143043126E-2</v>
      </c>
      <c r="AB940" s="68">
        <f t="shared" si="502"/>
        <v>4.6852021379024639E-2</v>
      </c>
      <c r="AC940" s="68">
        <f t="shared" si="503"/>
        <v>-1.0310210148325592E-2</v>
      </c>
      <c r="AD940" s="68"/>
      <c r="AE940" s="68">
        <f t="shared" si="504"/>
        <v>1.0630043330263595E-5</v>
      </c>
      <c r="AF940">
        <f t="shared" si="505"/>
        <v>-3.0484231532632688E-2</v>
      </c>
      <c r="AG940" s="92"/>
      <c r="AH940">
        <f t="shared" si="490"/>
        <v>-2.0174021384307097E-2</v>
      </c>
      <c r="AI940">
        <f t="shared" si="491"/>
        <v>1.0005926609705624</v>
      </c>
      <c r="AJ940">
        <f t="shared" si="492"/>
        <v>-0.90529746731339455</v>
      </c>
      <c r="AK940">
        <f t="shared" si="493"/>
        <v>4.1396715621708441E-4</v>
      </c>
      <c r="AL940">
        <f t="shared" si="494"/>
        <v>0.60971113627704498</v>
      </c>
      <c r="AM940">
        <f t="shared" si="495"/>
        <v>0.31466448669982394</v>
      </c>
      <c r="AN940" s="68">
        <f t="shared" si="501"/>
        <v>0.60929729170742786</v>
      </c>
      <c r="AO940" s="68">
        <f t="shared" si="501"/>
        <v>0.60929729170742786</v>
      </c>
      <c r="AP940" s="68">
        <f t="shared" si="501"/>
        <v>0.60929729170742786</v>
      </c>
      <c r="AQ940" s="68">
        <f t="shared" si="501"/>
        <v>0.60929729170742786</v>
      </c>
      <c r="AR940" s="68">
        <f t="shared" si="501"/>
        <v>0.6092972917073417</v>
      </c>
      <c r="AS940" s="68">
        <f t="shared" si="501"/>
        <v>0.6092972915620043</v>
      </c>
      <c r="AT940" s="68">
        <f t="shared" si="501"/>
        <v>0.60929704640437643</v>
      </c>
      <c r="AU940" s="68">
        <f t="shared" si="496"/>
        <v>0.60888356985617764</v>
      </c>
    </row>
    <row r="941" spans="1:64" ht="12.95" customHeight="1">
      <c r="A941" s="45" t="s">
        <v>2031</v>
      </c>
      <c r="B941" s="44"/>
      <c r="C941" s="45">
        <v>49036.639000000003</v>
      </c>
      <c r="D941" s="45"/>
      <c r="E941">
        <f t="shared" si="485"/>
        <v>18463.017524781219</v>
      </c>
      <c r="F941">
        <f t="shared" si="486"/>
        <v>18463</v>
      </c>
      <c r="G941">
        <f t="shared" si="499"/>
        <v>2.378599999792641E-2</v>
      </c>
      <c r="I941" s="10">
        <f t="shared" si="506"/>
        <v>2.378599999792641E-2</v>
      </c>
      <c r="P941">
        <f t="shared" si="487"/>
        <v>5.7396096316977452E-2</v>
      </c>
      <c r="Q941" s="2">
        <f t="shared" si="497"/>
        <v>34018.139000000003</v>
      </c>
      <c r="S941" s="21">
        <f t="shared" si="500"/>
        <v>0.1</v>
      </c>
      <c r="Z941">
        <f t="shared" si="488"/>
        <v>18463</v>
      </c>
      <c r="AA941" s="68">
        <f t="shared" si="489"/>
        <v>3.7307478729541654E-2</v>
      </c>
      <c r="AB941" s="68">
        <f t="shared" si="502"/>
        <v>4.3874617585362208E-2</v>
      </c>
      <c r="AC941" s="68">
        <f t="shared" si="503"/>
        <v>-1.3521478731615244E-2</v>
      </c>
      <c r="AD941" s="68"/>
      <c r="AE941" s="68">
        <f t="shared" si="504"/>
        <v>1.8283038708952342E-5</v>
      </c>
      <c r="AF941">
        <f t="shared" si="505"/>
        <v>-3.3610096319051042E-2</v>
      </c>
      <c r="AG941" s="92"/>
      <c r="AH941">
        <f t="shared" si="490"/>
        <v>-2.0088617587435798E-2</v>
      </c>
      <c r="AI941">
        <f t="shared" si="491"/>
        <v>1.0005889314527847</v>
      </c>
      <c r="AJ941">
        <f t="shared" si="492"/>
        <v>-0.90145864407007348</v>
      </c>
      <c r="AK941">
        <f t="shared" si="493"/>
        <v>4.1925597953442004E-4</v>
      </c>
      <c r="AL941">
        <f t="shared" si="494"/>
        <v>0.61866310295061466</v>
      </c>
      <c r="AM941">
        <f t="shared" si="495"/>
        <v>0.31959062491645474</v>
      </c>
      <c r="AN941" s="68">
        <f t="shared" ref="AN941:AT950" si="507">$AU941+$AB$7*SIN(AO941)</f>
        <v>0.61824397034264433</v>
      </c>
      <c r="AO941" s="68">
        <f t="shared" si="507"/>
        <v>0.61824397034264433</v>
      </c>
      <c r="AP941" s="68">
        <f t="shared" si="507"/>
        <v>0.61824397034264433</v>
      </c>
      <c r="AQ941" s="68">
        <f t="shared" si="507"/>
        <v>0.61824397034264422</v>
      </c>
      <c r="AR941" s="68">
        <f t="shared" si="507"/>
        <v>0.61824397034255862</v>
      </c>
      <c r="AS941" s="68">
        <f t="shared" si="507"/>
        <v>0.61824397019720667</v>
      </c>
      <c r="AT941" s="68">
        <f t="shared" si="507"/>
        <v>0.61824372346462153</v>
      </c>
      <c r="AU941" s="68">
        <f t="shared" si="496"/>
        <v>0.61782496124030417</v>
      </c>
      <c r="AV941" s="68"/>
      <c r="AW941" s="68"/>
      <c r="AX941" s="68"/>
      <c r="AY941" s="68"/>
      <c r="AZ941" s="68"/>
      <c r="BA941" s="68"/>
      <c r="BB941" s="68"/>
      <c r="BC941" s="68"/>
      <c r="BD941" s="68"/>
      <c r="BE941" s="68"/>
      <c r="BF941" s="68"/>
      <c r="BG941" s="68"/>
      <c r="BH941" s="68"/>
      <c r="BI941" s="68"/>
      <c r="BJ941" s="68"/>
      <c r="BK941" s="68"/>
      <c r="BL941" s="68"/>
    </row>
    <row r="942" spans="1:64" ht="12.95" customHeight="1">
      <c r="A942" s="45" t="s">
        <v>2031</v>
      </c>
      <c r="B942" s="44"/>
      <c r="C942" s="45">
        <v>49158.794999999998</v>
      </c>
      <c r="D942" s="45"/>
      <c r="E942">
        <f t="shared" si="485"/>
        <v>18553.018246814579</v>
      </c>
      <c r="F942">
        <f t="shared" si="486"/>
        <v>18553</v>
      </c>
      <c r="G942">
        <f t="shared" si="499"/>
        <v>2.4766000002273358E-2</v>
      </c>
      <c r="I942" s="10">
        <f t="shared" si="506"/>
        <v>2.4766000002273358E-2</v>
      </c>
      <c r="P942">
        <f t="shared" si="487"/>
        <v>5.8906251490792622E-2</v>
      </c>
      <c r="Q942" s="2">
        <f t="shared" si="497"/>
        <v>34140.294999999998</v>
      </c>
      <c r="S942" s="21">
        <f t="shared" si="500"/>
        <v>0.1</v>
      </c>
      <c r="Z942">
        <f t="shared" si="488"/>
        <v>18553</v>
      </c>
      <c r="AA942" s="68">
        <f t="shared" si="489"/>
        <v>3.9404736208485405E-2</v>
      </c>
      <c r="AB942" s="68">
        <f t="shared" si="502"/>
        <v>4.4267515284580575E-2</v>
      </c>
      <c r="AC942" s="68">
        <f t="shared" si="503"/>
        <v>-1.4638736206212047E-2</v>
      </c>
      <c r="AD942" s="68"/>
      <c r="AE942" s="68">
        <f t="shared" si="504"/>
        <v>2.1429259771506349E-5</v>
      </c>
      <c r="AF942">
        <f t="shared" si="505"/>
        <v>-3.4140251488519263E-2</v>
      </c>
      <c r="AG942" s="92"/>
      <c r="AH942">
        <f t="shared" si="490"/>
        <v>-1.9501515282307216E-2</v>
      </c>
      <c r="AI942">
        <f t="shared" si="491"/>
        <v>1.0005638430707222</v>
      </c>
      <c r="AJ942">
        <f t="shared" si="492"/>
        <v>-0.87507018253472313</v>
      </c>
      <c r="AK942">
        <f t="shared" si="493"/>
        <v>4.5243433120516126E-4</v>
      </c>
      <c r="AL942">
        <f t="shared" si="494"/>
        <v>0.67620982054635448</v>
      </c>
      <c r="AM942">
        <f t="shared" si="495"/>
        <v>0.35160608201007448</v>
      </c>
      <c r="AN942" s="68">
        <f t="shared" si="507"/>
        <v>0.67575751367881343</v>
      </c>
      <c r="AO942" s="68">
        <f t="shared" si="507"/>
        <v>0.67575751367881343</v>
      </c>
      <c r="AP942" s="68">
        <f t="shared" si="507"/>
        <v>0.67575751367881343</v>
      </c>
      <c r="AQ942" s="68">
        <f t="shared" si="507"/>
        <v>0.67575751367881343</v>
      </c>
      <c r="AR942" s="68">
        <f t="shared" si="507"/>
        <v>0.67575751367873227</v>
      </c>
      <c r="AS942" s="68">
        <f t="shared" si="507"/>
        <v>0.67575751353492663</v>
      </c>
      <c r="AT942" s="68">
        <f t="shared" si="507"/>
        <v>0.67575725858194746</v>
      </c>
      <c r="AU942" s="68">
        <f t="shared" si="496"/>
        <v>0.67530533442397256</v>
      </c>
    </row>
    <row r="943" spans="1:64" ht="12.95" customHeight="1">
      <c r="A943" s="45" t="s">
        <v>2028</v>
      </c>
      <c r="B943" s="44"/>
      <c r="C943" s="45">
        <v>49214.444000000003</v>
      </c>
      <c r="D943" s="45"/>
      <c r="E943">
        <f t="shared" si="485"/>
        <v>18594.018690349363</v>
      </c>
      <c r="F943">
        <f t="shared" si="486"/>
        <v>18594</v>
      </c>
      <c r="G943">
        <f t="shared" si="499"/>
        <v>2.536800000234507E-2</v>
      </c>
      <c r="I943" s="10">
        <f t="shared" si="506"/>
        <v>2.536800000234507E-2</v>
      </c>
      <c r="P943">
        <f t="shared" si="487"/>
        <v>5.9598077885313433E-2</v>
      </c>
      <c r="Q943" s="2">
        <f t="shared" si="497"/>
        <v>34195.944000000003</v>
      </c>
      <c r="S943" s="21">
        <f t="shared" si="500"/>
        <v>0.1</v>
      </c>
      <c r="Z943">
        <f t="shared" si="488"/>
        <v>18594</v>
      </c>
      <c r="AA943" s="68">
        <f t="shared" si="489"/>
        <v>4.0385520618379772E-2</v>
      </c>
      <c r="AB943" s="68">
        <f t="shared" si="502"/>
        <v>4.4580557269278731E-2</v>
      </c>
      <c r="AC943" s="68">
        <f t="shared" si="503"/>
        <v>-1.5017520616034698E-2</v>
      </c>
      <c r="AD943" s="68"/>
      <c r="AE943" s="68">
        <f t="shared" si="504"/>
        <v>2.2552592545302732E-5</v>
      </c>
      <c r="AF943">
        <f t="shared" si="505"/>
        <v>-3.4230077882968363E-2</v>
      </c>
      <c r="AG943" s="92"/>
      <c r="AH943">
        <f t="shared" si="490"/>
        <v>-1.9212557266933664E-2</v>
      </c>
      <c r="AI943">
        <f t="shared" si="491"/>
        <v>1.0005517902484926</v>
      </c>
      <c r="AJ943">
        <f t="shared" si="492"/>
        <v>-0.86208313908081835</v>
      </c>
      <c r="AK943">
        <f t="shared" si="493"/>
        <v>4.6705819136709352E-4</v>
      </c>
      <c r="AL943">
        <f t="shared" si="494"/>
        <v>0.7024245676768972</v>
      </c>
      <c r="AM943">
        <f t="shared" si="495"/>
        <v>0.36640291928228336</v>
      </c>
      <c r="AN943" s="68">
        <f t="shared" si="507"/>
        <v>0.7019576382565601</v>
      </c>
      <c r="AO943" s="68">
        <f t="shared" si="507"/>
        <v>0.7019576382565601</v>
      </c>
      <c r="AP943" s="68">
        <f t="shared" si="507"/>
        <v>0.7019576382565601</v>
      </c>
      <c r="AQ943" s="68">
        <f t="shared" si="507"/>
        <v>0.70195763825655999</v>
      </c>
      <c r="AR943" s="68">
        <f t="shared" si="507"/>
        <v>0.7019576382564815</v>
      </c>
      <c r="AS943" s="68">
        <f t="shared" si="507"/>
        <v>0.70195763811429168</v>
      </c>
      <c r="AT943" s="68">
        <f t="shared" si="507"/>
        <v>0.7019573805279774</v>
      </c>
      <c r="AU943" s="68">
        <f t="shared" si="496"/>
        <v>0.7014908377631992</v>
      </c>
      <c r="AV943" s="68"/>
      <c r="AW943" s="68"/>
      <c r="AX943" s="68"/>
      <c r="AY943" s="68"/>
      <c r="AZ943" s="68"/>
      <c r="BA943" s="68"/>
      <c r="BB943" s="68"/>
      <c r="BC943" s="68"/>
      <c r="BD943" s="68"/>
      <c r="BE943" s="68"/>
      <c r="BF943" s="68"/>
      <c r="BG943" s="68"/>
      <c r="BH943" s="68"/>
      <c r="BI943" s="68"/>
      <c r="BJ943" s="68"/>
      <c r="BK943" s="68"/>
      <c r="BL943" s="68"/>
    </row>
    <row r="944" spans="1:64" ht="12.95" customHeight="1">
      <c r="A944" s="45" t="s">
        <v>2028</v>
      </c>
      <c r="B944" s="44"/>
      <c r="C944" s="45">
        <v>49214.447</v>
      </c>
      <c r="D944" s="45"/>
      <c r="E944">
        <f t="shared" si="485"/>
        <v>18594.020900655578</v>
      </c>
      <c r="F944">
        <f t="shared" si="486"/>
        <v>18594</v>
      </c>
      <c r="G944">
        <f t="shared" si="499"/>
        <v>2.8367999999318272E-2</v>
      </c>
      <c r="I944" s="10">
        <f t="shared" si="506"/>
        <v>2.8367999999318272E-2</v>
      </c>
      <c r="P944">
        <f t="shared" si="487"/>
        <v>5.9598077885313433E-2</v>
      </c>
      <c r="Q944" s="2">
        <f t="shared" si="497"/>
        <v>34195.947</v>
      </c>
      <c r="S944" s="21">
        <f t="shared" si="500"/>
        <v>0.1</v>
      </c>
      <c r="Z944">
        <f t="shared" si="488"/>
        <v>18594</v>
      </c>
      <c r="AA944" s="68">
        <f t="shared" si="489"/>
        <v>4.0385520618379772E-2</v>
      </c>
      <c r="AB944" s="68">
        <f t="shared" si="502"/>
        <v>4.7580557266251933E-2</v>
      </c>
      <c r="AC944" s="68">
        <f t="shared" si="503"/>
        <v>-1.2017520619061497E-2</v>
      </c>
      <c r="AD944" s="68"/>
      <c r="AE944" s="68">
        <f t="shared" si="504"/>
        <v>1.444208018295683E-5</v>
      </c>
      <c r="AF944">
        <f t="shared" si="505"/>
        <v>-3.1230077885995161E-2</v>
      </c>
      <c r="AG944" s="92"/>
      <c r="AH944">
        <f t="shared" si="490"/>
        <v>-1.9212557266933664E-2</v>
      </c>
      <c r="AI944">
        <f t="shared" si="491"/>
        <v>1.0005517902484926</v>
      </c>
      <c r="AJ944">
        <f t="shared" si="492"/>
        <v>-0.86208313908081835</v>
      </c>
      <c r="AK944">
        <f t="shared" si="493"/>
        <v>4.6705819136709352E-4</v>
      </c>
      <c r="AL944">
        <f t="shared" si="494"/>
        <v>0.7024245676768972</v>
      </c>
      <c r="AM944">
        <f t="shared" si="495"/>
        <v>0.36640291928228336</v>
      </c>
      <c r="AN944" s="68">
        <f t="shared" si="507"/>
        <v>0.7019576382565601</v>
      </c>
      <c r="AO944" s="68">
        <f t="shared" si="507"/>
        <v>0.7019576382565601</v>
      </c>
      <c r="AP944" s="68">
        <f t="shared" si="507"/>
        <v>0.7019576382565601</v>
      </c>
      <c r="AQ944" s="68">
        <f t="shared" si="507"/>
        <v>0.70195763825655999</v>
      </c>
      <c r="AR944" s="68">
        <f t="shared" si="507"/>
        <v>0.7019576382564815</v>
      </c>
      <c r="AS944" s="68">
        <f t="shared" si="507"/>
        <v>0.70195763811429168</v>
      </c>
      <c r="AT944" s="68">
        <f t="shared" si="507"/>
        <v>0.7019573805279774</v>
      </c>
      <c r="AU944" s="68">
        <f t="shared" si="496"/>
        <v>0.7014908377631992</v>
      </c>
    </row>
    <row r="945" spans="1:48" ht="12.95" customHeight="1">
      <c r="A945" s="45" t="s">
        <v>2028</v>
      </c>
      <c r="B945" s="44"/>
      <c r="C945" s="45">
        <v>49214.447999999997</v>
      </c>
      <c r="D945" s="45"/>
      <c r="E945">
        <f t="shared" si="485"/>
        <v>18594.021637424314</v>
      </c>
      <c r="F945">
        <f t="shared" si="486"/>
        <v>18594</v>
      </c>
      <c r="G945">
        <f t="shared" si="499"/>
        <v>2.936799999588402E-2</v>
      </c>
      <c r="I945" s="10">
        <f t="shared" si="506"/>
        <v>2.936799999588402E-2</v>
      </c>
      <c r="P945">
        <f t="shared" si="487"/>
        <v>5.9598077885313433E-2</v>
      </c>
      <c r="Q945" s="2">
        <f t="shared" si="497"/>
        <v>34195.947999999997</v>
      </c>
      <c r="S945" s="21">
        <f t="shared" si="500"/>
        <v>0.1</v>
      </c>
      <c r="Z945">
        <f t="shared" si="488"/>
        <v>18594</v>
      </c>
      <c r="AA945" s="68">
        <f t="shared" si="489"/>
        <v>4.0385520618379772E-2</v>
      </c>
      <c r="AB945" s="68">
        <f t="shared" si="502"/>
        <v>4.8580557262817681E-2</v>
      </c>
      <c r="AC945" s="68">
        <f t="shared" si="503"/>
        <v>-1.1017520622495749E-2</v>
      </c>
      <c r="AD945" s="68"/>
      <c r="AE945" s="68">
        <f t="shared" si="504"/>
        <v>1.2138576066711921E-5</v>
      </c>
      <c r="AF945">
        <f t="shared" si="505"/>
        <v>-3.0230077889429413E-2</v>
      </c>
      <c r="AG945" s="92"/>
      <c r="AH945">
        <f t="shared" si="490"/>
        <v>-1.9212557266933664E-2</v>
      </c>
      <c r="AI945">
        <f t="shared" si="491"/>
        <v>1.0005517902484926</v>
      </c>
      <c r="AJ945">
        <f t="shared" si="492"/>
        <v>-0.86208313908081835</v>
      </c>
      <c r="AK945">
        <f t="shared" si="493"/>
        <v>4.6705819136709352E-4</v>
      </c>
      <c r="AL945">
        <f t="shared" si="494"/>
        <v>0.7024245676768972</v>
      </c>
      <c r="AM945">
        <f t="shared" si="495"/>
        <v>0.36640291928228336</v>
      </c>
      <c r="AN945" s="68">
        <f t="shared" si="507"/>
        <v>0.7019576382565601</v>
      </c>
      <c r="AO945" s="68">
        <f t="shared" si="507"/>
        <v>0.7019576382565601</v>
      </c>
      <c r="AP945" s="68">
        <f t="shared" si="507"/>
        <v>0.7019576382565601</v>
      </c>
      <c r="AQ945" s="68">
        <f t="shared" si="507"/>
        <v>0.70195763825655999</v>
      </c>
      <c r="AR945" s="68">
        <f t="shared" si="507"/>
        <v>0.7019576382564815</v>
      </c>
      <c r="AS945" s="68">
        <f t="shared" si="507"/>
        <v>0.70195763811429168</v>
      </c>
      <c r="AT945" s="68">
        <f t="shared" si="507"/>
        <v>0.7019573805279774</v>
      </c>
      <c r="AU945" s="68">
        <f t="shared" si="496"/>
        <v>0.7014908377631992</v>
      </c>
      <c r="AV945" s="68"/>
    </row>
    <row r="946" spans="1:48" ht="12.95" customHeight="1">
      <c r="A946" s="45" t="s">
        <v>2035</v>
      </c>
      <c r="B946" s="44"/>
      <c r="C946" s="45">
        <v>49214.453000000001</v>
      </c>
      <c r="D946" s="45"/>
      <c r="E946">
        <f t="shared" si="485"/>
        <v>18594.025321268011</v>
      </c>
      <c r="F946">
        <f t="shared" si="486"/>
        <v>18594</v>
      </c>
      <c r="G946">
        <f t="shared" si="499"/>
        <v>3.4368000000540633E-2</v>
      </c>
      <c r="I946" s="10">
        <f t="shared" si="506"/>
        <v>3.4368000000540633E-2</v>
      </c>
      <c r="P946">
        <f t="shared" si="487"/>
        <v>5.9598077885313433E-2</v>
      </c>
      <c r="Q946" s="2">
        <f t="shared" si="497"/>
        <v>34195.953000000001</v>
      </c>
      <c r="S946" s="21">
        <f t="shared" si="500"/>
        <v>0.1</v>
      </c>
      <c r="Z946">
        <f t="shared" si="488"/>
        <v>18594</v>
      </c>
      <c r="AA946" s="68">
        <f t="shared" si="489"/>
        <v>4.0385520618379772E-2</v>
      </c>
      <c r="AB946" s="68">
        <f t="shared" si="502"/>
        <v>5.3580557267474294E-2</v>
      </c>
      <c r="AC946" s="68">
        <f t="shared" si="503"/>
        <v>-6.0175206178391359E-3</v>
      </c>
      <c r="AD946" s="68"/>
      <c r="AE946" s="68">
        <f t="shared" si="504"/>
        <v>3.6210554386119138E-6</v>
      </c>
      <c r="AF946">
        <f t="shared" si="505"/>
        <v>-2.52300778847728E-2</v>
      </c>
      <c r="AG946" s="92"/>
      <c r="AH946">
        <f t="shared" si="490"/>
        <v>-1.9212557266933664E-2</v>
      </c>
      <c r="AI946">
        <f t="shared" si="491"/>
        <v>1.0005517902484926</v>
      </c>
      <c r="AJ946">
        <f t="shared" si="492"/>
        <v>-0.86208313908081835</v>
      </c>
      <c r="AK946">
        <f t="shared" si="493"/>
        <v>4.6705819136709352E-4</v>
      </c>
      <c r="AL946">
        <f t="shared" si="494"/>
        <v>0.7024245676768972</v>
      </c>
      <c r="AM946">
        <f t="shared" si="495"/>
        <v>0.36640291928228336</v>
      </c>
      <c r="AN946" s="68">
        <f t="shared" si="507"/>
        <v>0.7019576382565601</v>
      </c>
      <c r="AO946" s="68">
        <f t="shared" si="507"/>
        <v>0.7019576382565601</v>
      </c>
      <c r="AP946" s="68">
        <f t="shared" si="507"/>
        <v>0.7019576382565601</v>
      </c>
      <c r="AQ946" s="68">
        <f t="shared" si="507"/>
        <v>0.70195763825655999</v>
      </c>
      <c r="AR946" s="68">
        <f t="shared" si="507"/>
        <v>0.7019576382564815</v>
      </c>
      <c r="AS946" s="68">
        <f t="shared" si="507"/>
        <v>0.70195763811429168</v>
      </c>
      <c r="AT946" s="68">
        <f t="shared" si="507"/>
        <v>0.7019573805279774</v>
      </c>
      <c r="AU946" s="68">
        <f t="shared" si="496"/>
        <v>0.7014908377631992</v>
      </c>
    </row>
    <row r="947" spans="1:48" ht="12.95" customHeight="1">
      <c r="A947" s="45" t="s">
        <v>2028</v>
      </c>
      <c r="B947" s="44"/>
      <c r="C947" s="45">
        <v>49214.453999999998</v>
      </c>
      <c r="D947" s="45"/>
      <c r="E947">
        <f t="shared" si="485"/>
        <v>18594.026058036747</v>
      </c>
      <c r="F947">
        <f t="shared" si="486"/>
        <v>18594</v>
      </c>
      <c r="G947">
        <f t="shared" si="499"/>
        <v>3.5367999997106381E-2</v>
      </c>
      <c r="I947" s="10">
        <f t="shared" si="506"/>
        <v>3.5367999997106381E-2</v>
      </c>
      <c r="P947">
        <f t="shared" si="487"/>
        <v>5.9598077885313433E-2</v>
      </c>
      <c r="Q947" s="2">
        <f t="shared" si="497"/>
        <v>34195.953999999998</v>
      </c>
      <c r="S947" s="21">
        <f t="shared" si="500"/>
        <v>0.1</v>
      </c>
      <c r="Z947">
        <f t="shared" si="488"/>
        <v>18594</v>
      </c>
      <c r="AA947" s="68">
        <f t="shared" si="489"/>
        <v>4.0385520618379772E-2</v>
      </c>
      <c r="AB947" s="68">
        <f t="shared" si="502"/>
        <v>5.4580557264040042E-2</v>
      </c>
      <c r="AC947" s="68">
        <f t="shared" si="503"/>
        <v>-5.0175206212733879E-3</v>
      </c>
      <c r="AD947" s="68"/>
      <c r="AE947" s="68">
        <f t="shared" si="504"/>
        <v>2.517551318490372E-6</v>
      </c>
      <c r="AF947">
        <f t="shared" si="505"/>
        <v>-2.4230077888207052E-2</v>
      </c>
      <c r="AG947" s="92"/>
      <c r="AH947">
        <f t="shared" si="490"/>
        <v>-1.9212557266933664E-2</v>
      </c>
      <c r="AI947">
        <f t="shared" si="491"/>
        <v>1.0005517902484926</v>
      </c>
      <c r="AJ947">
        <f t="shared" si="492"/>
        <v>-0.86208313908081835</v>
      </c>
      <c r="AK947">
        <f t="shared" si="493"/>
        <v>4.6705819136709352E-4</v>
      </c>
      <c r="AL947">
        <f t="shared" si="494"/>
        <v>0.7024245676768972</v>
      </c>
      <c r="AM947">
        <f t="shared" si="495"/>
        <v>0.36640291928228336</v>
      </c>
      <c r="AN947" s="68">
        <f t="shared" si="507"/>
        <v>0.7019576382565601</v>
      </c>
      <c r="AO947" s="68">
        <f t="shared" si="507"/>
        <v>0.7019576382565601</v>
      </c>
      <c r="AP947" s="68">
        <f t="shared" si="507"/>
        <v>0.7019576382565601</v>
      </c>
      <c r="AQ947" s="68">
        <f t="shared" si="507"/>
        <v>0.70195763825655999</v>
      </c>
      <c r="AR947" s="68">
        <f t="shared" si="507"/>
        <v>0.7019576382564815</v>
      </c>
      <c r="AS947" s="68">
        <f t="shared" si="507"/>
        <v>0.70195763811429168</v>
      </c>
      <c r="AT947" s="68">
        <f t="shared" si="507"/>
        <v>0.7019573805279774</v>
      </c>
      <c r="AU947" s="68">
        <f t="shared" si="496"/>
        <v>0.7014908377631992</v>
      </c>
    </row>
    <row r="948" spans="1:48" ht="12.95" customHeight="1">
      <c r="A948" s="45" t="s">
        <v>2036</v>
      </c>
      <c r="B948" s="44"/>
      <c r="C948" s="45">
        <v>49229.377</v>
      </c>
      <c r="D948" s="45">
        <v>4.0000000000000001E-3</v>
      </c>
      <c r="E948">
        <f t="shared" si="485"/>
        <v>18605.020857922991</v>
      </c>
      <c r="F948">
        <f t="shared" si="486"/>
        <v>18605</v>
      </c>
      <c r="G948">
        <f t="shared" si="499"/>
        <v>2.8310000001511071E-2</v>
      </c>
      <c r="I948" s="10">
        <f t="shared" si="506"/>
        <v>2.8310000001511071E-2</v>
      </c>
      <c r="P948">
        <f t="shared" si="487"/>
        <v>5.9784101652373189E-2</v>
      </c>
      <c r="Q948" s="2">
        <f t="shared" si="497"/>
        <v>34210.877</v>
      </c>
      <c r="S948" s="21">
        <f t="shared" si="500"/>
        <v>0.1</v>
      </c>
      <c r="Z948">
        <f t="shared" si="488"/>
        <v>18605</v>
      </c>
      <c r="AA948" s="68">
        <f t="shared" si="489"/>
        <v>4.0651321236340431E-2</v>
      </c>
      <c r="AB948" s="68">
        <f t="shared" si="502"/>
        <v>4.744278041754383E-2</v>
      </c>
      <c r="AC948" s="68">
        <f t="shared" si="503"/>
        <v>-1.234132123482936E-2</v>
      </c>
      <c r="AD948" s="68"/>
      <c r="AE948" s="68">
        <f t="shared" si="504"/>
        <v>1.5230820982125007E-5</v>
      </c>
      <c r="AF948">
        <f t="shared" si="505"/>
        <v>-3.1474101650862119E-2</v>
      </c>
      <c r="AG948" s="92"/>
      <c r="AH948">
        <f t="shared" si="490"/>
        <v>-1.9132780416032759E-2</v>
      </c>
      <c r="AI948">
        <f t="shared" si="491"/>
        <v>1.0005484917538736</v>
      </c>
      <c r="AJ948">
        <f t="shared" si="492"/>
        <v>-0.85849769675027088</v>
      </c>
      <c r="AK948">
        <f t="shared" si="493"/>
        <v>4.7092741307685348E-4</v>
      </c>
      <c r="AL948">
        <f t="shared" si="494"/>
        <v>0.70945768419113553</v>
      </c>
      <c r="AM948">
        <f t="shared" si="495"/>
        <v>0.37039674176307186</v>
      </c>
      <c r="AN948" s="68">
        <f t="shared" si="507"/>
        <v>0.70898688583975211</v>
      </c>
      <c r="AO948" s="68">
        <f t="shared" si="507"/>
        <v>0.70898688583975211</v>
      </c>
      <c r="AP948" s="68">
        <f t="shared" si="507"/>
        <v>0.70898688583975211</v>
      </c>
      <c r="AQ948" s="68">
        <f t="shared" si="507"/>
        <v>0.70898688583975211</v>
      </c>
      <c r="AR948" s="68">
        <f t="shared" si="507"/>
        <v>0.7089868858396744</v>
      </c>
      <c r="AS948" s="68">
        <f t="shared" si="507"/>
        <v>0.70898688569801149</v>
      </c>
      <c r="AT948" s="68">
        <f t="shared" si="507"/>
        <v>0.70898662752516617</v>
      </c>
      <c r="AU948" s="68">
        <f t="shared" si="496"/>
        <v>0.70851621670787002</v>
      </c>
    </row>
    <row r="949" spans="1:48" ht="12.95" customHeight="1">
      <c r="A949" s="45" t="s">
        <v>2031</v>
      </c>
      <c r="B949" s="44"/>
      <c r="C949" s="45">
        <v>49241.595000000001</v>
      </c>
      <c r="D949" s="45"/>
      <c r="E949">
        <f t="shared" si="485"/>
        <v>18614.0226983713</v>
      </c>
      <c r="F949">
        <f t="shared" si="486"/>
        <v>18614</v>
      </c>
      <c r="G949">
        <f t="shared" si="499"/>
        <v>3.0807999995886348E-2</v>
      </c>
      <c r="I949" s="10">
        <f t="shared" si="506"/>
        <v>3.0807999995886348E-2</v>
      </c>
      <c r="P949">
        <f t="shared" si="487"/>
        <v>5.9936432506120962E-2</v>
      </c>
      <c r="Q949" s="2">
        <f t="shared" si="497"/>
        <v>34223.095000000001</v>
      </c>
      <c r="S949" s="21">
        <f t="shared" si="500"/>
        <v>0.1</v>
      </c>
      <c r="Z949">
        <f t="shared" si="488"/>
        <v>18614</v>
      </c>
      <c r="AA949" s="68">
        <f t="shared" si="489"/>
        <v>4.0869627193871806E-2</v>
      </c>
      <c r="AB949" s="68">
        <f t="shared" si="502"/>
        <v>4.9874805308135504E-2</v>
      </c>
      <c r="AC949" s="68">
        <f t="shared" si="503"/>
        <v>-1.0061627197985458E-2</v>
      </c>
      <c r="AD949" s="68"/>
      <c r="AE949" s="68">
        <f t="shared" si="504"/>
        <v>1.0123634187124071E-5</v>
      </c>
      <c r="AF949">
        <f t="shared" si="505"/>
        <v>-2.9128432510234614E-2</v>
      </c>
      <c r="AG949" s="92"/>
      <c r="AH949">
        <f t="shared" si="490"/>
        <v>-1.9066805312249156E-2</v>
      </c>
      <c r="AI949">
        <f t="shared" si="491"/>
        <v>1.0005457728145659</v>
      </c>
      <c r="AJ949">
        <f t="shared" si="492"/>
        <v>-0.85553257721511411</v>
      </c>
      <c r="AK949">
        <f t="shared" si="493"/>
        <v>4.7407580336411939E-4</v>
      </c>
      <c r="AL949">
        <f t="shared" si="494"/>
        <v>0.7152120176320873</v>
      </c>
      <c r="AM949">
        <f t="shared" si="495"/>
        <v>0.37367213736944976</v>
      </c>
      <c r="AN949" s="68">
        <f t="shared" si="507"/>
        <v>0.71473807110923804</v>
      </c>
      <c r="AO949" s="68">
        <f t="shared" si="507"/>
        <v>0.71473807110923804</v>
      </c>
      <c r="AP949" s="68">
        <f t="shared" si="507"/>
        <v>0.71473807110923804</v>
      </c>
      <c r="AQ949" s="68">
        <f t="shared" si="507"/>
        <v>0.71473807110923804</v>
      </c>
      <c r="AR949" s="68">
        <f t="shared" si="507"/>
        <v>0.71473807110916099</v>
      </c>
      <c r="AS949" s="68">
        <f t="shared" si="507"/>
        <v>0.71473807096795794</v>
      </c>
      <c r="AT949" s="68">
        <f t="shared" si="507"/>
        <v>0.71473781235314693</v>
      </c>
      <c r="AU949" s="68">
        <f t="shared" si="496"/>
        <v>0.71426425402623672</v>
      </c>
    </row>
    <row r="950" spans="1:48" ht="12.95" customHeight="1">
      <c r="A950" s="45" t="s">
        <v>2031</v>
      </c>
      <c r="B950" s="44"/>
      <c r="C950" s="45">
        <v>49283.669000000002</v>
      </c>
      <c r="D950" s="45"/>
      <c r="E950">
        <f t="shared" si="485"/>
        <v>18645.021506279481</v>
      </c>
      <c r="F950">
        <f t="shared" si="486"/>
        <v>18645</v>
      </c>
      <c r="G950">
        <f t="shared" si="499"/>
        <v>2.9190000001108274E-2</v>
      </c>
      <c r="I950" s="10">
        <f t="shared" si="506"/>
        <v>2.9190000001108274E-2</v>
      </c>
      <c r="P950">
        <f t="shared" si="487"/>
        <v>6.0462020398692862E-2</v>
      </c>
      <c r="Q950" s="2">
        <f t="shared" si="497"/>
        <v>34265.169000000002</v>
      </c>
      <c r="S950" s="21">
        <f t="shared" si="500"/>
        <v>0.1</v>
      </c>
      <c r="Z950">
        <f t="shared" si="488"/>
        <v>18645</v>
      </c>
      <c r="AA950" s="68">
        <f t="shared" si="489"/>
        <v>4.1627274674480394E-2</v>
      </c>
      <c r="AB950" s="68">
        <f t="shared" si="502"/>
        <v>4.8024745725320742E-2</v>
      </c>
      <c r="AC950" s="68">
        <f t="shared" si="503"/>
        <v>-1.2437274673372124E-2</v>
      </c>
      <c r="AD950" s="68"/>
      <c r="AE950" s="68">
        <f t="shared" si="504"/>
        <v>1.5468580130090361E-5</v>
      </c>
      <c r="AF950">
        <f t="shared" si="505"/>
        <v>-3.1272020397584588E-2</v>
      </c>
      <c r="AG950" s="92"/>
      <c r="AH950">
        <f t="shared" si="490"/>
        <v>-1.8834745724212464E-2</v>
      </c>
      <c r="AI950">
        <f t="shared" si="491"/>
        <v>1.0005362699356672</v>
      </c>
      <c r="AJ950">
        <f t="shared" si="492"/>
        <v>-0.84510330075335627</v>
      </c>
      <c r="AK950">
        <f t="shared" si="493"/>
        <v>4.8479932812859201E-4</v>
      </c>
      <c r="AL950">
        <f t="shared" si="494"/>
        <v>0.73503225801664296</v>
      </c>
      <c r="AM950">
        <f t="shared" si="495"/>
        <v>0.3850083669408938</v>
      </c>
      <c r="AN950" s="68">
        <f t="shared" si="507"/>
        <v>0.73454758859150115</v>
      </c>
      <c r="AO950" s="68">
        <f t="shared" si="507"/>
        <v>0.73454758859150115</v>
      </c>
      <c r="AP950" s="68">
        <f t="shared" si="507"/>
        <v>0.73454758859150115</v>
      </c>
      <c r="AQ950" s="68">
        <f t="shared" si="507"/>
        <v>0.73454758859150115</v>
      </c>
      <c r="AR950" s="68">
        <f t="shared" si="507"/>
        <v>0.73454758859142633</v>
      </c>
      <c r="AS950" s="68">
        <f t="shared" si="507"/>
        <v>0.73454758845200208</v>
      </c>
      <c r="AT950" s="68">
        <f t="shared" si="507"/>
        <v>0.73454732857692118</v>
      </c>
      <c r="AU950" s="68">
        <f t="shared" si="496"/>
        <v>0.73406304923394461</v>
      </c>
    </row>
    <row r="951" spans="1:48" ht="12.95" customHeight="1">
      <c r="A951" s="14" t="s">
        <v>2037</v>
      </c>
      <c r="B951" s="50" t="s">
        <v>2053</v>
      </c>
      <c r="C951" s="49">
        <v>49313.533600000002</v>
      </c>
      <c r="D951" s="49">
        <v>1E-4</v>
      </c>
      <c r="E951">
        <f t="shared" si="485"/>
        <v>18667.024809950504</v>
      </c>
      <c r="F951">
        <f t="shared" si="486"/>
        <v>18667</v>
      </c>
      <c r="G951">
        <f t="shared" si="499"/>
        <v>3.3673999998427462E-2</v>
      </c>
      <c r="K951">
        <f>$G951</f>
        <v>3.3673999998427462E-2</v>
      </c>
      <c r="P951">
        <f t="shared" si="487"/>
        <v>6.0835857711797919E-2</v>
      </c>
      <c r="Q951" s="2">
        <f t="shared" si="497"/>
        <v>34295.033600000002</v>
      </c>
      <c r="S951" s="94">
        <f>S$17</f>
        <v>1</v>
      </c>
      <c r="Z951">
        <f t="shared" si="488"/>
        <v>18667</v>
      </c>
      <c r="AA951" s="68">
        <f t="shared" si="489"/>
        <v>4.2170287218337925E-2</v>
      </c>
      <c r="AB951" s="68">
        <f t="shared" si="502"/>
        <v>5.2339570491887456E-2</v>
      </c>
      <c r="AC951" s="68">
        <f t="shared" si="503"/>
        <v>-8.496287219910463E-3</v>
      </c>
      <c r="AD951" s="68"/>
      <c r="AE951" s="68">
        <f t="shared" si="504"/>
        <v>7.2186896523213865E-5</v>
      </c>
      <c r="AF951">
        <f t="shared" si="505"/>
        <v>-2.7161857713370458E-2</v>
      </c>
      <c r="AG951" s="92"/>
      <c r="AH951">
        <f t="shared" si="490"/>
        <v>-1.8665570493459994E-2</v>
      </c>
      <c r="AI951">
        <f t="shared" si="491"/>
        <v>1.0005293980476706</v>
      </c>
      <c r="AJ951">
        <f t="shared" si="492"/>
        <v>-0.83750035935614231</v>
      </c>
      <c r="AK951">
        <f t="shared" si="493"/>
        <v>4.9229415960088719E-4</v>
      </c>
      <c r="AL951">
        <f t="shared" si="494"/>
        <v>0.74909800461129916</v>
      </c>
      <c r="AM951">
        <f t="shared" si="495"/>
        <v>0.39310579221672037</v>
      </c>
      <c r="AN951" s="68">
        <f t="shared" ref="AN951:AT960" si="508">$AU951+$AB$7*SIN(AO951)</f>
        <v>0.74860584067264635</v>
      </c>
      <c r="AO951" s="68">
        <f t="shared" si="508"/>
        <v>0.74860584067264635</v>
      </c>
      <c r="AP951" s="68">
        <f t="shared" si="508"/>
        <v>0.74860584067264635</v>
      </c>
      <c r="AQ951" s="68">
        <f t="shared" si="508"/>
        <v>0.74860584067264624</v>
      </c>
      <c r="AR951" s="68">
        <f t="shared" si="508"/>
        <v>0.74860584067257319</v>
      </c>
      <c r="AS951" s="68">
        <f t="shared" si="508"/>
        <v>0.74860584053459012</v>
      </c>
      <c r="AT951" s="68">
        <f t="shared" si="508"/>
        <v>0.74860558001231348</v>
      </c>
      <c r="AU951" s="68">
        <f t="shared" si="496"/>
        <v>0.74811380712328623</v>
      </c>
      <c r="AV951" s="68"/>
    </row>
    <row r="952" spans="1:48" ht="12.95" customHeight="1">
      <c r="A952" s="45" t="s">
        <v>2038</v>
      </c>
      <c r="B952" s="44"/>
      <c r="C952" s="45">
        <v>49560.561999999998</v>
      </c>
      <c r="D952" s="45">
        <v>3.0000000000000001E-3</v>
      </c>
      <c r="E952">
        <f t="shared" si="485"/>
        <v>18849.027612618785</v>
      </c>
      <c r="F952">
        <f t="shared" si="486"/>
        <v>18849</v>
      </c>
      <c r="G952">
        <f t="shared" si="499"/>
        <v>3.7477999998372979E-2</v>
      </c>
      <c r="I952" s="10">
        <f>$G952</f>
        <v>3.7477999998372979E-2</v>
      </c>
      <c r="P952">
        <f t="shared" si="487"/>
        <v>6.3955241901456905E-2</v>
      </c>
      <c r="Q952" s="2">
        <f t="shared" si="497"/>
        <v>34542.061999999998</v>
      </c>
      <c r="S952" s="21">
        <f>S$15</f>
        <v>0.1</v>
      </c>
      <c r="Z952">
        <f t="shared" si="488"/>
        <v>18849</v>
      </c>
      <c r="AA952" s="68">
        <f t="shared" si="489"/>
        <v>4.6827365135618804E-2</v>
      </c>
      <c r="AB952" s="68">
        <f t="shared" si="502"/>
        <v>5.4605876764211081E-2</v>
      </c>
      <c r="AC952" s="68">
        <f t="shared" si="503"/>
        <v>-9.3493651372458277E-3</v>
      </c>
      <c r="AD952" s="68"/>
      <c r="AE952" s="68">
        <f t="shared" si="504"/>
        <v>8.7410628469547638E-6</v>
      </c>
      <c r="AF952">
        <f t="shared" si="505"/>
        <v>-2.6477241903083926E-2</v>
      </c>
      <c r="AG952" s="92"/>
      <c r="AH952">
        <f t="shared" si="490"/>
        <v>-1.7127876765838098E-2</v>
      </c>
      <c r="AI952">
        <f t="shared" si="491"/>
        <v>1.0004686670963696</v>
      </c>
      <c r="AJ952">
        <f t="shared" si="492"/>
        <v>-0.76840063992615482</v>
      </c>
      <c r="AK952">
        <f t="shared" si="493"/>
        <v>5.5042436831504739E-4</v>
      </c>
      <c r="AL952">
        <f t="shared" si="494"/>
        <v>0.86545235697016409</v>
      </c>
      <c r="AM952">
        <f t="shared" si="495"/>
        <v>0.46192474670559097</v>
      </c>
      <c r="AN952" s="68">
        <f t="shared" si="508"/>
        <v>0.86490206149653182</v>
      </c>
      <c r="AO952" s="68">
        <f t="shared" si="508"/>
        <v>0.86490206149653182</v>
      </c>
      <c r="AP952" s="68">
        <f t="shared" si="508"/>
        <v>0.86490206149653182</v>
      </c>
      <c r="AQ952" s="68">
        <f t="shared" si="508"/>
        <v>0.86490206149653182</v>
      </c>
      <c r="AR952" s="68">
        <f t="shared" si="508"/>
        <v>0.86490206149647508</v>
      </c>
      <c r="AS952" s="68">
        <f t="shared" si="508"/>
        <v>0.86490206137549308</v>
      </c>
      <c r="AT952" s="68">
        <f t="shared" si="508"/>
        <v>0.86490180340179801</v>
      </c>
      <c r="AU952" s="68">
        <f t="shared" si="496"/>
        <v>0.86435189511692667</v>
      </c>
    </row>
    <row r="953" spans="1:48" ht="12.95" customHeight="1">
      <c r="A953" s="45" t="s">
        <v>2031</v>
      </c>
      <c r="B953" s="44"/>
      <c r="C953" s="45">
        <v>49602.637000000002</v>
      </c>
      <c r="D953" s="45"/>
      <c r="E953">
        <f t="shared" si="485"/>
        <v>18880.027157295706</v>
      </c>
      <c r="F953">
        <f t="shared" si="486"/>
        <v>18880</v>
      </c>
      <c r="G953">
        <f t="shared" si="499"/>
        <v>3.6860000000160653E-2</v>
      </c>
      <c r="I953" s="10">
        <f>$G953</f>
        <v>3.6860000000160653E-2</v>
      </c>
      <c r="P953">
        <f t="shared" si="487"/>
        <v>6.4491319367568217E-2</v>
      </c>
      <c r="Q953" s="2">
        <f t="shared" si="497"/>
        <v>34584.137000000002</v>
      </c>
      <c r="S953" s="21">
        <f>S$15</f>
        <v>0.1</v>
      </c>
      <c r="Z953">
        <f t="shared" si="488"/>
        <v>18880</v>
      </c>
      <c r="AA953" s="68">
        <f t="shared" si="489"/>
        <v>4.7649030874567989E-2</v>
      </c>
      <c r="AB953" s="68">
        <f t="shared" si="502"/>
        <v>5.3702288493160881E-2</v>
      </c>
      <c r="AC953" s="68">
        <f t="shared" si="503"/>
        <v>-1.0789030874407336E-2</v>
      </c>
      <c r="AD953" s="68"/>
      <c r="AE953" s="68">
        <f t="shared" si="504"/>
        <v>1.1640318720891473E-5</v>
      </c>
      <c r="AF953">
        <f t="shared" si="505"/>
        <v>-2.7631319367407564E-2</v>
      </c>
      <c r="AG953" s="92"/>
      <c r="AH953">
        <f t="shared" si="490"/>
        <v>-1.6842288493000228E-2</v>
      </c>
      <c r="AI953">
        <f t="shared" si="491"/>
        <v>1.000457667940406</v>
      </c>
      <c r="AJ953">
        <f t="shared" si="492"/>
        <v>-0.75556822437938442</v>
      </c>
      <c r="AK953">
        <f t="shared" si="493"/>
        <v>5.5960333163693947E-4</v>
      </c>
      <c r="AL953">
        <f t="shared" si="494"/>
        <v>0.88526951287793576</v>
      </c>
      <c r="AM953">
        <f t="shared" si="495"/>
        <v>0.47400324101414537</v>
      </c>
      <c r="AN953" s="68">
        <f t="shared" si="508"/>
        <v>0.88471003751476662</v>
      </c>
      <c r="AO953" s="68">
        <f t="shared" si="508"/>
        <v>0.88471003751476662</v>
      </c>
      <c r="AP953" s="68">
        <f t="shared" si="508"/>
        <v>0.88471003751476662</v>
      </c>
      <c r="AQ953" s="68">
        <f t="shared" si="508"/>
        <v>0.88471003751476662</v>
      </c>
      <c r="AR953" s="68">
        <f t="shared" si="508"/>
        <v>0.88471003751471289</v>
      </c>
      <c r="AS953" s="68">
        <f t="shared" si="508"/>
        <v>0.88471003739740539</v>
      </c>
      <c r="AT953" s="68">
        <f t="shared" si="508"/>
        <v>0.88470978125691957</v>
      </c>
      <c r="AU953" s="68">
        <f t="shared" si="496"/>
        <v>0.884150690324635</v>
      </c>
    </row>
    <row r="954" spans="1:48" ht="12.95" customHeight="1">
      <c r="A954" s="45" t="s">
        <v>2038</v>
      </c>
      <c r="B954" s="44"/>
      <c r="C954" s="45">
        <v>49605.349000000002</v>
      </c>
      <c r="D954" s="45">
        <v>4.0000000000000001E-3</v>
      </c>
      <c r="E954">
        <f t="shared" si="485"/>
        <v>18882.025274114811</v>
      </c>
      <c r="F954">
        <f t="shared" si="486"/>
        <v>18882</v>
      </c>
      <c r="G954">
        <f t="shared" si="499"/>
        <v>3.4304000000702217E-2</v>
      </c>
      <c r="I954" s="10">
        <f>$G954</f>
        <v>3.4304000000702217E-2</v>
      </c>
      <c r="P954">
        <f t="shared" si="487"/>
        <v>6.4525952526799352E-2</v>
      </c>
      <c r="Q954" s="2">
        <f t="shared" si="497"/>
        <v>34586.849000000002</v>
      </c>
      <c r="S954" s="21">
        <f>S$15</f>
        <v>0.1</v>
      </c>
      <c r="Z954">
        <f t="shared" si="488"/>
        <v>18882</v>
      </c>
      <c r="AA954" s="68">
        <f t="shared" si="489"/>
        <v>4.7702317100421027E-2</v>
      </c>
      <c r="AB954" s="68">
        <f t="shared" si="502"/>
        <v>5.1127635427080542E-2</v>
      </c>
      <c r="AC954" s="68">
        <f t="shared" si="503"/>
        <v>-1.3398317099718809E-2</v>
      </c>
      <c r="AD954" s="68"/>
      <c r="AE954" s="68">
        <f t="shared" si="504"/>
        <v>1.7951490110461745E-5</v>
      </c>
      <c r="AF954">
        <f t="shared" si="505"/>
        <v>-3.0221952526097134E-2</v>
      </c>
      <c r="AG954" s="92"/>
      <c r="AH954">
        <f t="shared" si="490"/>
        <v>-1.6823635426378325E-2</v>
      </c>
      <c r="AI954">
        <f t="shared" si="491"/>
        <v>1.0004569521074362</v>
      </c>
      <c r="AJ954">
        <f t="shared" si="492"/>
        <v>-0.75473009281320946</v>
      </c>
      <c r="AK954">
        <f t="shared" si="493"/>
        <v>5.6018800769402682E-4</v>
      </c>
      <c r="AL954">
        <f t="shared" si="494"/>
        <v>0.8865480240560466</v>
      </c>
      <c r="AM954">
        <f t="shared" si="495"/>
        <v>0.47478636135539309</v>
      </c>
      <c r="AN954" s="68">
        <f t="shared" si="508"/>
        <v>0.88598796395014401</v>
      </c>
      <c r="AO954" s="68">
        <f t="shared" si="508"/>
        <v>0.88598796395014401</v>
      </c>
      <c r="AP954" s="68">
        <f t="shared" si="508"/>
        <v>0.88598796395014401</v>
      </c>
      <c r="AQ954" s="68">
        <f t="shared" si="508"/>
        <v>0.88598796395014401</v>
      </c>
      <c r="AR954" s="68">
        <f t="shared" si="508"/>
        <v>0.8859879639500905</v>
      </c>
      <c r="AS954" s="68">
        <f t="shared" si="508"/>
        <v>0.88598796383302658</v>
      </c>
      <c r="AT954" s="68">
        <f t="shared" si="508"/>
        <v>0.88598770782464198</v>
      </c>
      <c r="AU954" s="68">
        <f t="shared" si="496"/>
        <v>0.88542803195093867</v>
      </c>
    </row>
    <row r="955" spans="1:48" ht="12.95" customHeight="1">
      <c r="A955" s="45" t="s">
        <v>2038</v>
      </c>
      <c r="B955" s="44"/>
      <c r="C955" s="45">
        <v>49624.356</v>
      </c>
      <c r="D955" s="45">
        <v>3.0000000000000001E-3</v>
      </c>
      <c r="E955">
        <f t="shared" si="485"/>
        <v>18896.029037529526</v>
      </c>
      <c r="F955">
        <f t="shared" si="486"/>
        <v>18896</v>
      </c>
      <c r="G955">
        <f t="shared" ref="G955:G961" si="509">+C955-(C$7+F955*C$8)</f>
        <v>3.9411999998264946E-2</v>
      </c>
      <c r="I955" s="10">
        <f>$G955</f>
        <v>3.9411999998264946E-2</v>
      </c>
      <c r="P955">
        <f t="shared" si="487"/>
        <v>6.4768545908711506E-2</v>
      </c>
      <c r="Q955" s="2">
        <f t="shared" si="497"/>
        <v>34605.856</v>
      </c>
      <c r="S955" s="21">
        <f>S$15</f>
        <v>0.1</v>
      </c>
      <c r="Z955">
        <f t="shared" si="488"/>
        <v>18896</v>
      </c>
      <c r="AA955" s="68">
        <f t="shared" si="489"/>
        <v>4.8076249147371075E-2</v>
      </c>
      <c r="AB955" s="68">
        <f t="shared" si="502"/>
        <v>5.6104296759605377E-2</v>
      </c>
      <c r="AC955" s="68">
        <f t="shared" si="503"/>
        <v>-8.6642491491061256E-3</v>
      </c>
      <c r="AD955" s="68"/>
      <c r="AE955" s="68">
        <f t="shared" si="504"/>
        <v>7.5069213317786287E-6</v>
      </c>
      <c r="AF955">
        <f t="shared" si="505"/>
        <v>-2.535654591044656E-2</v>
      </c>
      <c r="AG955" s="92"/>
      <c r="AH955">
        <f t="shared" si="490"/>
        <v>-1.6692296761340434E-2</v>
      </c>
      <c r="AI955">
        <f t="shared" si="491"/>
        <v>1.0004519204572779</v>
      </c>
      <c r="AJ955">
        <f t="shared" si="492"/>
        <v>-0.74882873997177501</v>
      </c>
      <c r="AK955">
        <f t="shared" si="493"/>
        <v>5.6425502456626466E-4</v>
      </c>
      <c r="AL955">
        <f t="shared" si="494"/>
        <v>0.89549755094195482</v>
      </c>
      <c r="AM955">
        <f t="shared" si="495"/>
        <v>0.48028154683166341</v>
      </c>
      <c r="AN955" s="68">
        <f t="shared" si="508"/>
        <v>0.89493342332905146</v>
      </c>
      <c r="AO955" s="68">
        <f t="shared" si="508"/>
        <v>0.89493342332905146</v>
      </c>
      <c r="AP955" s="68">
        <f t="shared" si="508"/>
        <v>0.89493342332905146</v>
      </c>
      <c r="AQ955" s="68">
        <f t="shared" si="508"/>
        <v>0.89493342332905146</v>
      </c>
      <c r="AR955" s="68">
        <f t="shared" si="508"/>
        <v>0.89493342332899928</v>
      </c>
      <c r="AS955" s="68">
        <f t="shared" si="508"/>
        <v>0.89493342321366176</v>
      </c>
      <c r="AT955" s="68">
        <f t="shared" si="508"/>
        <v>0.89493316817673951</v>
      </c>
      <c r="AU955" s="68">
        <f t="shared" si="496"/>
        <v>0.89436942333506475</v>
      </c>
    </row>
    <row r="956" spans="1:48" ht="12.95" customHeight="1">
      <c r="A956" s="15" t="s">
        <v>2039</v>
      </c>
      <c r="B956" s="50" t="s">
        <v>2053</v>
      </c>
      <c r="C956" s="49">
        <v>49651.499199999998</v>
      </c>
      <c r="D956" s="49"/>
      <c r="E956">
        <f t="shared" si="485"/>
        <v>18916.0272987553</v>
      </c>
      <c r="F956">
        <f t="shared" si="486"/>
        <v>18916</v>
      </c>
      <c r="G956">
        <f t="shared" si="509"/>
        <v>3.70519999996759E-2</v>
      </c>
      <c r="J956">
        <f>$G956</f>
        <v>3.70519999996759E-2</v>
      </c>
      <c r="P956">
        <f t="shared" si="487"/>
        <v>6.5115597444299789E-2</v>
      </c>
      <c r="Q956" s="2">
        <f t="shared" si="497"/>
        <v>34632.999199999998</v>
      </c>
      <c r="S956" s="91">
        <f>S$16</f>
        <v>1</v>
      </c>
      <c r="Z956">
        <f t="shared" si="488"/>
        <v>18916</v>
      </c>
      <c r="AA956" s="68">
        <f t="shared" si="489"/>
        <v>4.8613240628132166E-2</v>
      </c>
      <c r="AB956" s="68">
        <f t="shared" si="502"/>
        <v>5.3554356815843522E-2</v>
      </c>
      <c r="AC956" s="68">
        <f t="shared" si="503"/>
        <v>-1.1561240628456267E-2</v>
      </c>
      <c r="AD956" s="68"/>
      <c r="AE956" s="68">
        <f t="shared" si="504"/>
        <v>1.3366228486906784E-4</v>
      </c>
      <c r="AF956">
        <f t="shared" si="505"/>
        <v>-2.8063597444623889E-2</v>
      </c>
      <c r="AG956" s="92"/>
      <c r="AH956">
        <f t="shared" si="490"/>
        <v>-1.6502356816167622E-2</v>
      </c>
      <c r="AI956">
        <f t="shared" si="491"/>
        <v>1.0004446697867402</v>
      </c>
      <c r="AJ956">
        <f t="shared" si="492"/>
        <v>-0.74029441899102277</v>
      </c>
      <c r="AK956">
        <f t="shared" si="493"/>
        <v>5.699865026603223E-4</v>
      </c>
      <c r="AL956">
        <f t="shared" si="494"/>
        <v>0.9082824324707226</v>
      </c>
      <c r="AM956">
        <f t="shared" si="495"/>
        <v>0.48817286943673543</v>
      </c>
      <c r="AN956" s="68">
        <f t="shared" si="508"/>
        <v>0.90771257260876426</v>
      </c>
      <c r="AO956" s="68">
        <f t="shared" si="508"/>
        <v>0.90771257260876426</v>
      </c>
      <c r="AP956" s="68">
        <f t="shared" si="508"/>
        <v>0.90771257260876426</v>
      </c>
      <c r="AQ956" s="68">
        <f t="shared" si="508"/>
        <v>0.90771257260876426</v>
      </c>
      <c r="AR956" s="68">
        <f t="shared" si="508"/>
        <v>0.90771257260871396</v>
      </c>
      <c r="AS956" s="68">
        <f t="shared" si="508"/>
        <v>0.90771257249590442</v>
      </c>
      <c r="AT956" s="68">
        <f t="shared" si="508"/>
        <v>0.9077123189882399</v>
      </c>
      <c r="AU956" s="68">
        <f t="shared" si="496"/>
        <v>0.90714283959810227</v>
      </c>
    </row>
    <row r="957" spans="1:48" ht="12.95" customHeight="1">
      <c r="A957" s="15" t="s">
        <v>2039</v>
      </c>
      <c r="B957" s="50" t="s">
        <v>2053</v>
      </c>
      <c r="C957" s="49">
        <v>49655.571300000003</v>
      </c>
      <c r="D957" s="49"/>
      <c r="E957">
        <f t="shared" si="485"/>
        <v>18919.02749473579</v>
      </c>
      <c r="F957">
        <f t="shared" si="486"/>
        <v>18919</v>
      </c>
      <c r="G957">
        <f t="shared" si="509"/>
        <v>3.7318000002414919E-2</v>
      </c>
      <c r="J957">
        <f>$G957</f>
        <v>3.7318000002414919E-2</v>
      </c>
      <c r="P957">
        <f t="shared" si="487"/>
        <v>6.5167704850724095E-2</v>
      </c>
      <c r="Q957" s="2">
        <f t="shared" si="497"/>
        <v>34637.071300000003</v>
      </c>
      <c r="S957" s="91">
        <f>S$16</f>
        <v>1</v>
      </c>
      <c r="Z957">
        <f t="shared" si="488"/>
        <v>18919</v>
      </c>
      <c r="AA957" s="68">
        <f t="shared" si="489"/>
        <v>4.8694072105870054E-2</v>
      </c>
      <c r="AB957" s="68">
        <f t="shared" si="502"/>
        <v>5.3791632747268961E-2</v>
      </c>
      <c r="AC957" s="68">
        <f t="shared" si="503"/>
        <v>-1.1376072103455138E-2</v>
      </c>
      <c r="AD957" s="68"/>
      <c r="AE957" s="68">
        <f t="shared" si="504"/>
        <v>1.2941501650301013E-4</v>
      </c>
      <c r="AF957">
        <f t="shared" si="505"/>
        <v>-2.7849704848309176E-2</v>
      </c>
      <c r="AG957" s="92"/>
      <c r="AH957">
        <f t="shared" si="490"/>
        <v>-1.6473632744854038E-2</v>
      </c>
      <c r="AI957">
        <f t="shared" si="491"/>
        <v>1.0004435758973875</v>
      </c>
      <c r="AJ957">
        <f t="shared" si="492"/>
        <v>-0.7390038108768997</v>
      </c>
      <c r="AK957">
        <f t="shared" si="493"/>
        <v>5.708382044952552E-4</v>
      </c>
      <c r="AL957">
        <f t="shared" si="494"/>
        <v>0.91020014868174681</v>
      </c>
      <c r="AM957">
        <f t="shared" si="495"/>
        <v>0.48936079207166899</v>
      </c>
      <c r="AN957" s="68">
        <f t="shared" si="508"/>
        <v>0.90962943699515408</v>
      </c>
      <c r="AO957" s="68">
        <f t="shared" si="508"/>
        <v>0.90962943699515408</v>
      </c>
      <c r="AP957" s="68">
        <f t="shared" si="508"/>
        <v>0.90962943699515408</v>
      </c>
      <c r="AQ957" s="68">
        <f t="shared" si="508"/>
        <v>0.90962943699515408</v>
      </c>
      <c r="AR957" s="68">
        <f t="shared" si="508"/>
        <v>0.90962943699510412</v>
      </c>
      <c r="AS957" s="68">
        <f t="shared" si="508"/>
        <v>0.90962943688267983</v>
      </c>
      <c r="AT957" s="68">
        <f t="shared" si="508"/>
        <v>0.90962918361870515</v>
      </c>
      <c r="AU957" s="68">
        <f t="shared" si="496"/>
        <v>0.90905885203755799</v>
      </c>
    </row>
    <row r="958" spans="1:48" ht="12.95" customHeight="1">
      <c r="A958" s="95" t="s">
        <v>570</v>
      </c>
      <c r="B958" s="29" t="s">
        <v>2053</v>
      </c>
      <c r="C958" s="95">
        <v>49661.002</v>
      </c>
      <c r="D958" s="95" t="s">
        <v>2084</v>
      </c>
      <c r="E958" s="12">
        <f t="shared" si="485"/>
        <v>18923.028664724545</v>
      </c>
      <c r="F958">
        <f t="shared" si="486"/>
        <v>18923</v>
      </c>
      <c r="G958">
        <f t="shared" si="509"/>
        <v>3.8906000001588836E-2</v>
      </c>
      <c r="I958" s="10">
        <f>G958</f>
        <v>3.8906000001588836E-2</v>
      </c>
      <c r="O958">
        <f ca="1">+C$11+C$12*F958</f>
        <v>2.5874575093687721E-2</v>
      </c>
      <c r="P958">
        <f t="shared" si="487"/>
        <v>6.5237201551034935E-2</v>
      </c>
      <c r="Q958" s="2">
        <f t="shared" si="497"/>
        <v>34642.502</v>
      </c>
      <c r="S958" s="21">
        <f>S$15</f>
        <v>0.1</v>
      </c>
      <c r="Z958">
        <f t="shared" si="488"/>
        <v>18923</v>
      </c>
      <c r="AA958" s="68">
        <f t="shared" si="489"/>
        <v>4.8801961658640244E-2</v>
      </c>
      <c r="AB958" s="68">
        <f t="shared" si="502"/>
        <v>5.5341239893983526E-2</v>
      </c>
      <c r="AC958" s="68">
        <f t="shared" si="503"/>
        <v>-9.8959616570514115E-3</v>
      </c>
      <c r="AD958" s="68"/>
      <c r="AE958" s="68">
        <f t="shared" si="504"/>
        <v>9.793005711783166E-6</v>
      </c>
      <c r="AF958">
        <f t="shared" si="505"/>
        <v>-2.6331201549446098E-2</v>
      </c>
      <c r="AG958" s="92"/>
      <c r="AH958">
        <f t="shared" si="490"/>
        <v>-1.6435239892394687E-2</v>
      </c>
      <c r="AI958">
        <f t="shared" si="491"/>
        <v>1.0004421148450882</v>
      </c>
      <c r="AJ958">
        <f t="shared" si="492"/>
        <v>-0.73727877762429361</v>
      </c>
      <c r="AK958">
        <f t="shared" si="493"/>
        <v>5.7197053788385918E-4</v>
      </c>
      <c r="AL958">
        <f t="shared" si="494"/>
        <v>0.91275709710034925</v>
      </c>
      <c r="AM958">
        <f t="shared" si="495"/>
        <v>0.49094642048313047</v>
      </c>
      <c r="AN958" s="68">
        <f t="shared" si="508"/>
        <v>0.91218525291374009</v>
      </c>
      <c r="AO958" s="68">
        <f t="shared" si="508"/>
        <v>0.91218525291374009</v>
      </c>
      <c r="AP958" s="68">
        <f t="shared" si="508"/>
        <v>0.91218525291374009</v>
      </c>
      <c r="AQ958" s="68">
        <f t="shared" si="508"/>
        <v>0.91218525291374009</v>
      </c>
      <c r="AR958" s="68">
        <f t="shared" si="508"/>
        <v>0.91218525291369057</v>
      </c>
      <c r="AS958" s="68">
        <f t="shared" si="508"/>
        <v>0.91218525280178231</v>
      </c>
      <c r="AT958" s="68">
        <f t="shared" si="508"/>
        <v>0.91218499986851431</v>
      </c>
      <c r="AU958" s="68">
        <f t="shared" si="496"/>
        <v>0.91161353529016531</v>
      </c>
    </row>
    <row r="959" spans="1:48" ht="12.95" customHeight="1">
      <c r="A959" s="45" t="s">
        <v>2040</v>
      </c>
      <c r="B959" s="44"/>
      <c r="C959" s="45">
        <v>49734.29</v>
      </c>
      <c r="D959" s="45">
        <v>2E-3</v>
      </c>
      <c r="E959">
        <f t="shared" si="485"/>
        <v>18977.024972039628</v>
      </c>
      <c r="F959">
        <f t="shared" si="486"/>
        <v>18977</v>
      </c>
      <c r="G959">
        <f t="shared" si="509"/>
        <v>3.3894000000145752E-2</v>
      </c>
      <c r="I959" s="10">
        <f>$G959</f>
        <v>3.3894000000145752E-2</v>
      </c>
      <c r="P959">
        <f t="shared" si="487"/>
        <v>6.6177661867573512E-2</v>
      </c>
      <c r="Q959" s="2">
        <f t="shared" si="497"/>
        <v>34715.79</v>
      </c>
      <c r="S959" s="21">
        <f>S$15</f>
        <v>0.1</v>
      </c>
      <c r="Z959">
        <f t="shared" si="488"/>
        <v>18977</v>
      </c>
      <c r="AA959" s="68">
        <f t="shared" si="489"/>
        <v>5.0271124032093731E-2</v>
      </c>
      <c r="AB959" s="68">
        <f t="shared" si="502"/>
        <v>4.9800537835625533E-2</v>
      </c>
      <c r="AC959" s="68">
        <f t="shared" si="503"/>
        <v>-1.6377124031947975E-2</v>
      </c>
      <c r="AD959" s="68"/>
      <c r="AE959" s="68">
        <f t="shared" si="504"/>
        <v>2.6821019155780806E-5</v>
      </c>
      <c r="AF959">
        <f t="shared" si="505"/>
        <v>-3.228366186742776E-2</v>
      </c>
      <c r="AG959" s="92"/>
      <c r="AH959">
        <f t="shared" si="490"/>
        <v>-1.5906537835479784E-2</v>
      </c>
      <c r="AI959">
        <f t="shared" si="491"/>
        <v>1.0004221120856722</v>
      </c>
      <c r="AJ959">
        <f t="shared" si="492"/>
        <v>-0.7135242061174305</v>
      </c>
      <c r="AK959">
        <f t="shared" si="493"/>
        <v>5.8688774018895323E-4</v>
      </c>
      <c r="AL959">
        <f t="shared" si="494"/>
        <v>0.9472751631193147</v>
      </c>
      <c r="AM959">
        <f t="shared" si="495"/>
        <v>0.5125505731559129</v>
      </c>
      <c r="AN959" s="68">
        <f t="shared" si="508"/>
        <v>0.9466883991593803</v>
      </c>
      <c r="AO959" s="68">
        <f t="shared" si="508"/>
        <v>0.9466883991593803</v>
      </c>
      <c r="AP959" s="68">
        <f t="shared" si="508"/>
        <v>0.9466883991593803</v>
      </c>
      <c r="AQ959" s="68">
        <f t="shared" si="508"/>
        <v>0.9466883991593803</v>
      </c>
      <c r="AR959" s="68">
        <f t="shared" si="508"/>
        <v>0.94668839915933611</v>
      </c>
      <c r="AS959" s="68">
        <f t="shared" si="508"/>
        <v>0.94668839905464042</v>
      </c>
      <c r="AT959" s="68">
        <f t="shared" si="508"/>
        <v>0.94668815122865746</v>
      </c>
      <c r="AU959" s="68">
        <f t="shared" si="496"/>
        <v>0.94610175920036643</v>
      </c>
    </row>
    <row r="960" spans="1:48" ht="12.95" customHeight="1">
      <c r="A960" s="45" t="s">
        <v>2031</v>
      </c>
      <c r="B960" s="44"/>
      <c r="C960" s="45">
        <v>49754.656999999999</v>
      </c>
      <c r="D960" s="45"/>
      <c r="E960">
        <f t="shared" si="485"/>
        <v>18992.030740938848</v>
      </c>
      <c r="F960">
        <f t="shared" si="486"/>
        <v>18992</v>
      </c>
      <c r="G960">
        <f t="shared" si="509"/>
        <v>4.1724000002432149E-2</v>
      </c>
      <c r="I960" s="10">
        <f>$G960</f>
        <v>4.1724000002432149E-2</v>
      </c>
      <c r="P960">
        <f t="shared" si="487"/>
        <v>6.6439645985680973E-2</v>
      </c>
      <c r="Q960" s="2">
        <f t="shared" si="497"/>
        <v>34736.156999999999</v>
      </c>
      <c r="S960" s="21">
        <f>S$15</f>
        <v>0.1</v>
      </c>
      <c r="Z960">
        <f t="shared" si="488"/>
        <v>18992</v>
      </c>
      <c r="AA960" s="68">
        <f t="shared" si="489"/>
        <v>5.0683355593469898E-2</v>
      </c>
      <c r="AB960" s="68">
        <f t="shared" si="502"/>
        <v>5.7480290394643224E-2</v>
      </c>
      <c r="AC960" s="68">
        <f t="shared" si="503"/>
        <v>-8.9593555910377452E-3</v>
      </c>
      <c r="AD960" s="68"/>
      <c r="AE960" s="68">
        <f t="shared" si="504"/>
        <v>8.0270052606659377E-6</v>
      </c>
      <c r="AF960">
        <f t="shared" si="505"/>
        <v>-2.4715645983248824E-2</v>
      </c>
      <c r="AG960" s="92"/>
      <c r="AH960">
        <f t="shared" si="490"/>
        <v>-1.5756290392211079E-2</v>
      </c>
      <c r="AI960">
        <f t="shared" si="491"/>
        <v>1.0004164656279593</v>
      </c>
      <c r="AJ960">
        <f t="shared" si="492"/>
        <v>-0.70677379191769085</v>
      </c>
      <c r="AK960">
        <f t="shared" si="493"/>
        <v>5.909079566083251E-4</v>
      </c>
      <c r="AL960">
        <f t="shared" si="494"/>
        <v>0.95686326820528933</v>
      </c>
      <c r="AM960">
        <f t="shared" si="495"/>
        <v>0.51861901992965131</v>
      </c>
      <c r="AN960" s="68">
        <f t="shared" si="508"/>
        <v>0.95627248320950153</v>
      </c>
      <c r="AO960" s="68">
        <f t="shared" si="508"/>
        <v>0.95627248320950153</v>
      </c>
      <c r="AP960" s="68">
        <f t="shared" si="508"/>
        <v>0.95627248320950153</v>
      </c>
      <c r="AQ960" s="68">
        <f t="shared" si="508"/>
        <v>0.95627248320950153</v>
      </c>
      <c r="AR960" s="68">
        <f t="shared" si="508"/>
        <v>0.95627248320945879</v>
      </c>
      <c r="AS960" s="68">
        <f t="shared" si="508"/>
        <v>0.95627248310684032</v>
      </c>
      <c r="AT960" s="68">
        <f t="shared" si="508"/>
        <v>0.9562722369099812</v>
      </c>
      <c r="AU960" s="68">
        <f t="shared" si="496"/>
        <v>0.95568182139764457</v>
      </c>
    </row>
    <row r="961" spans="1:48" ht="12.95" customHeight="1">
      <c r="A961" s="45" t="s">
        <v>2040</v>
      </c>
      <c r="B961" s="44"/>
      <c r="C961" s="45">
        <v>49776.372000000003</v>
      </c>
      <c r="D961" s="45">
        <v>4.0000000000000001E-3</v>
      </c>
      <c r="E961">
        <f t="shared" si="485"/>
        <v>19008.029674097717</v>
      </c>
      <c r="F961">
        <f t="shared" si="486"/>
        <v>19008</v>
      </c>
      <c r="G961">
        <f t="shared" si="509"/>
        <v>4.0275999999721535E-2</v>
      </c>
      <c r="I961" s="10">
        <f>$G961</f>
        <v>4.0275999999721535E-2</v>
      </c>
      <c r="P961">
        <f t="shared" si="487"/>
        <v>6.6719452803527451E-2</v>
      </c>
      <c r="Q961" s="2">
        <f t="shared" si="497"/>
        <v>34757.872000000003</v>
      </c>
      <c r="S961" s="21">
        <f>S$15</f>
        <v>0.1</v>
      </c>
      <c r="Z961">
        <f t="shared" si="488"/>
        <v>19008</v>
      </c>
      <c r="AA961" s="68">
        <f t="shared" si="489"/>
        <v>5.1125020279815747E-2</v>
      </c>
      <c r="AB961" s="68">
        <f t="shared" si="502"/>
        <v>5.5870432523433239E-2</v>
      </c>
      <c r="AC961" s="68">
        <f t="shared" si="503"/>
        <v>-1.0849020280094213E-2</v>
      </c>
      <c r="AD961" s="68"/>
      <c r="AE961" s="68">
        <f t="shared" si="504"/>
        <v>1.1770124103789553E-5</v>
      </c>
      <c r="AF961">
        <f t="shared" si="505"/>
        <v>-2.6443452803805917E-2</v>
      </c>
      <c r="AG961" s="92"/>
      <c r="AH961">
        <f t="shared" si="490"/>
        <v>-1.5594432523711704E-2</v>
      </c>
      <c r="AI961">
        <f t="shared" si="491"/>
        <v>1.0004104006239445</v>
      </c>
      <c r="AJ961">
        <f t="shared" si="492"/>
        <v>-0.69950183467759874</v>
      </c>
      <c r="AK961">
        <f t="shared" si="493"/>
        <v>5.9513625357612257E-4</v>
      </c>
      <c r="AL961">
        <f t="shared" si="494"/>
        <v>0.96709046057876313</v>
      </c>
      <c r="AM961">
        <f t="shared" si="495"/>
        <v>0.52512530947635683</v>
      </c>
      <c r="AN961" s="68">
        <f t="shared" ref="AN961:AT970" si="510">$AU961+$AB$7*SIN(AO961)</f>
        <v>0.96649544636210749</v>
      </c>
      <c r="AO961" s="68">
        <f t="shared" si="510"/>
        <v>0.96649544636210749</v>
      </c>
      <c r="AP961" s="68">
        <f t="shared" si="510"/>
        <v>0.96649544636210749</v>
      </c>
      <c r="AQ961" s="68">
        <f t="shared" si="510"/>
        <v>0.96649544636210749</v>
      </c>
      <c r="AR961" s="68">
        <f t="shared" si="510"/>
        <v>0.9664954463620663</v>
      </c>
      <c r="AS961" s="68">
        <f t="shared" si="510"/>
        <v>0.96649544626169448</v>
      </c>
      <c r="AT961" s="68">
        <f t="shared" si="510"/>
        <v>0.96649520190221105</v>
      </c>
      <c r="AU961" s="68">
        <f t="shared" si="496"/>
        <v>0.96590055440807432</v>
      </c>
    </row>
    <row r="962" spans="1:48" ht="12.95" customHeight="1">
      <c r="A962" s="14" t="s">
        <v>2092</v>
      </c>
      <c r="B962" s="50" t="s">
        <v>2053</v>
      </c>
      <c r="C962" s="49">
        <v>49820.678999999996</v>
      </c>
      <c r="D962" s="49"/>
      <c r="E962">
        <f t="shared" si="485"/>
        <v>19040.673686599206</v>
      </c>
      <c r="F962">
        <f t="shared" si="486"/>
        <v>19040.5</v>
      </c>
      <c r="P962">
        <f t="shared" si="487"/>
        <v>6.7288945212867823E-2</v>
      </c>
      <c r="Q962" s="2">
        <f t="shared" si="497"/>
        <v>34802.178999999996</v>
      </c>
      <c r="R962">
        <f>+C962-(C$7+F962*C$8)</f>
        <v>0.23574099999677856</v>
      </c>
      <c r="S962" s="5">
        <v>0</v>
      </c>
      <c r="Z962">
        <f t="shared" si="488"/>
        <v>19040.5</v>
      </c>
      <c r="AA962" s="68">
        <f t="shared" si="489"/>
        <v>5.2028282637423873E-2</v>
      </c>
      <c r="AB962" s="68">
        <f t="shared" si="502"/>
        <v>1.5260662575443952E-2</v>
      </c>
      <c r="AC962" s="68">
        <f t="shared" si="503"/>
        <v>-5.2028282637423873E-2</v>
      </c>
      <c r="AD962" s="68"/>
      <c r="AE962" s="68">
        <f t="shared" si="504"/>
        <v>0</v>
      </c>
      <c r="AF962">
        <f t="shared" si="505"/>
        <v>-6.7288945212867823E-2</v>
      </c>
      <c r="AG962" s="92"/>
      <c r="AH962">
        <f t="shared" si="490"/>
        <v>-1.5260662575443952E-2</v>
      </c>
      <c r="AI962">
        <f t="shared" si="491"/>
        <v>1.0003979498409004</v>
      </c>
      <c r="AJ962">
        <f t="shared" si="492"/>
        <v>-0.68450652067557649</v>
      </c>
      <c r="AK962">
        <f t="shared" si="493"/>
        <v>6.0353273033199382E-4</v>
      </c>
      <c r="AL962">
        <f t="shared" si="494"/>
        <v>0.98786406105484148</v>
      </c>
      <c r="AM962">
        <f t="shared" si="495"/>
        <v>0.53844949254878993</v>
      </c>
      <c r="AN962" s="68">
        <f t="shared" si="510"/>
        <v>0.98726064832798299</v>
      </c>
      <c r="AO962" s="68">
        <f t="shared" si="510"/>
        <v>0.98726064832798299</v>
      </c>
      <c r="AP962" s="68">
        <f t="shared" si="510"/>
        <v>0.98726064832798299</v>
      </c>
      <c r="AQ962" s="68">
        <f t="shared" si="510"/>
        <v>0.98726064832798299</v>
      </c>
      <c r="AR962" s="68">
        <f t="shared" si="510"/>
        <v>0.9872606483279448</v>
      </c>
      <c r="AS962" s="68">
        <f t="shared" si="510"/>
        <v>0.98726064823222448</v>
      </c>
      <c r="AT962" s="68">
        <f t="shared" si="510"/>
        <v>0.98726040791839553</v>
      </c>
      <c r="AU962" s="68">
        <f t="shared" si="496"/>
        <v>0.98665735583551029</v>
      </c>
      <c r="AV962" s="68"/>
    </row>
    <row r="963" spans="1:48" ht="12.95" customHeight="1">
      <c r="A963" s="45" t="s">
        <v>2031</v>
      </c>
      <c r="B963" s="44"/>
      <c r="C963" s="45">
        <v>49929.750999999997</v>
      </c>
      <c r="D963" s="45"/>
      <c r="E963">
        <f t="shared" si="485"/>
        <v>19121.034526456624</v>
      </c>
      <c r="F963">
        <f t="shared" si="486"/>
        <v>19121</v>
      </c>
      <c r="G963">
        <f t="shared" ref="G963:G1000" si="511">+C963-(C$7+F963*C$8)</f>
        <v>4.6861999995599035E-2</v>
      </c>
      <c r="I963" s="10">
        <f>$G963</f>
        <v>4.6861999995599035E-2</v>
      </c>
      <c r="P963">
        <f t="shared" si="487"/>
        <v>6.8706083067710616E-2</v>
      </c>
      <c r="Q963" s="2">
        <f t="shared" si="497"/>
        <v>34911.250999999997</v>
      </c>
      <c r="S963" s="21">
        <f t="shared" ref="S963:S968" si="512">S$15</f>
        <v>0.1</v>
      </c>
      <c r="Z963">
        <f t="shared" si="488"/>
        <v>19121</v>
      </c>
      <c r="AA963" s="68">
        <f t="shared" si="489"/>
        <v>5.4300145996603169E-2</v>
      </c>
      <c r="AB963" s="68">
        <f t="shared" si="502"/>
        <v>6.1267937066706482E-2</v>
      </c>
      <c r="AC963" s="68">
        <f t="shared" si="503"/>
        <v>-7.4381460010041374E-3</v>
      </c>
      <c r="AD963" s="68"/>
      <c r="AE963" s="68">
        <f t="shared" si="504"/>
        <v>5.5326015932253797E-6</v>
      </c>
      <c r="AF963">
        <f t="shared" si="505"/>
        <v>-2.1844083072111581E-2</v>
      </c>
      <c r="AG963" s="92"/>
      <c r="AH963">
        <f t="shared" si="490"/>
        <v>-1.4405937071107443E-2</v>
      </c>
      <c r="AI963">
        <f t="shared" si="491"/>
        <v>1.0003663837220182</v>
      </c>
      <c r="AJ963">
        <f t="shared" si="492"/>
        <v>-0.64610809346483178</v>
      </c>
      <c r="AK963">
        <f t="shared" si="493"/>
        <v>6.2320044985105416E-4</v>
      </c>
      <c r="AL963">
        <f t="shared" si="494"/>
        <v>1.0393164147011713</v>
      </c>
      <c r="AM963">
        <f t="shared" si="495"/>
        <v>0.57210807750704329</v>
      </c>
      <c r="AN963" s="68">
        <f t="shared" si="510"/>
        <v>1.0386933283344251</v>
      </c>
      <c r="AO963" s="68">
        <f t="shared" si="510"/>
        <v>1.0386933283344251</v>
      </c>
      <c r="AP963" s="68">
        <f t="shared" si="510"/>
        <v>1.0386933283344251</v>
      </c>
      <c r="AQ963" s="68">
        <f t="shared" si="510"/>
        <v>1.0386933283344248</v>
      </c>
      <c r="AR963" s="68">
        <f t="shared" si="510"/>
        <v>1.0386933283343942</v>
      </c>
      <c r="AS963" s="68">
        <f t="shared" si="510"/>
        <v>1.0386933282505775</v>
      </c>
      <c r="AT963" s="68">
        <f t="shared" si="510"/>
        <v>1.0386930997248784</v>
      </c>
      <c r="AU963" s="68">
        <f t="shared" si="496"/>
        <v>1.0380703562942359</v>
      </c>
    </row>
    <row r="964" spans="1:48" ht="12.95" customHeight="1">
      <c r="A964" s="45" t="s">
        <v>2041</v>
      </c>
      <c r="B964" s="44"/>
      <c r="C964" s="45">
        <v>49940.608999999997</v>
      </c>
      <c r="D964" s="45">
        <v>3.0000000000000001E-3</v>
      </c>
      <c r="E964">
        <f t="shared" si="485"/>
        <v>19129.034361420428</v>
      </c>
      <c r="F964">
        <f t="shared" si="486"/>
        <v>19129</v>
      </c>
      <c r="G964">
        <f t="shared" si="511"/>
        <v>4.663799999980256E-2</v>
      </c>
      <c r="I964" s="10">
        <f>$G964</f>
        <v>4.663799999980256E-2</v>
      </c>
      <c r="P964">
        <f t="shared" si="487"/>
        <v>6.884742636318697E-2</v>
      </c>
      <c r="Q964" s="2">
        <f t="shared" si="497"/>
        <v>34922.108999999997</v>
      </c>
      <c r="S964" s="21">
        <f t="shared" si="512"/>
        <v>0.1</v>
      </c>
      <c r="Z964">
        <f t="shared" si="488"/>
        <v>19129</v>
      </c>
      <c r="AA964" s="68">
        <f t="shared" si="489"/>
        <v>5.4528548697414497E-2</v>
      </c>
      <c r="AB964" s="68">
        <f t="shared" si="502"/>
        <v>6.0956877665575032E-2</v>
      </c>
      <c r="AC964" s="68">
        <f t="shared" si="503"/>
        <v>-7.8905486976119377E-3</v>
      </c>
      <c r="AD964" s="68"/>
      <c r="AE964" s="68">
        <f t="shared" si="504"/>
        <v>6.2260758749385446E-6</v>
      </c>
      <c r="AF964">
        <f t="shared" si="505"/>
        <v>-2.220942636338441E-2</v>
      </c>
      <c r="AG964" s="92"/>
      <c r="AH964">
        <f t="shared" si="490"/>
        <v>-1.4318877665772473E-2</v>
      </c>
      <c r="AI964">
        <f t="shared" si="491"/>
        <v>1.0003631924610674</v>
      </c>
      <c r="AJ964">
        <f t="shared" si="492"/>
        <v>-0.64219711278948521</v>
      </c>
      <c r="AK964">
        <f t="shared" si="493"/>
        <v>6.2506565149465342E-4</v>
      </c>
      <c r="AL964">
        <f t="shared" si="494"/>
        <v>1.0444295135747947</v>
      </c>
      <c r="AM964">
        <f t="shared" si="495"/>
        <v>0.57550638298017742</v>
      </c>
      <c r="AN964" s="68">
        <f t="shared" si="510"/>
        <v>1.0438045613509597</v>
      </c>
      <c r="AO964" s="68">
        <f t="shared" si="510"/>
        <v>1.0438045613509597</v>
      </c>
      <c r="AP964" s="68">
        <f t="shared" si="510"/>
        <v>1.0438045613509597</v>
      </c>
      <c r="AQ964" s="68">
        <f t="shared" si="510"/>
        <v>1.0438045613509597</v>
      </c>
      <c r="AR964" s="68">
        <f t="shared" si="510"/>
        <v>1.0438045613509297</v>
      </c>
      <c r="AS964" s="68">
        <f t="shared" si="510"/>
        <v>1.0438045612683164</v>
      </c>
      <c r="AT964" s="68">
        <f t="shared" si="510"/>
        <v>1.0438043340483074</v>
      </c>
      <c r="AU964" s="68">
        <f t="shared" si="496"/>
        <v>1.043179722799451</v>
      </c>
    </row>
    <row r="965" spans="1:48" ht="12.95" customHeight="1">
      <c r="A965" s="45" t="s">
        <v>2031</v>
      </c>
      <c r="B965" s="44"/>
      <c r="C965" s="45">
        <v>49952.822999999997</v>
      </c>
      <c r="D965" s="45"/>
      <c r="E965">
        <f t="shared" si="485"/>
        <v>19138.033254793783</v>
      </c>
      <c r="F965">
        <f t="shared" si="486"/>
        <v>19138</v>
      </c>
      <c r="G965">
        <f t="shared" si="511"/>
        <v>4.513599999336293E-2</v>
      </c>
      <c r="I965" s="10">
        <f>$G965</f>
        <v>4.513599999336293E-2</v>
      </c>
      <c r="P965">
        <f t="shared" si="487"/>
        <v>6.9006547721919165E-2</v>
      </c>
      <c r="Q965" s="2">
        <f t="shared" si="497"/>
        <v>34934.322999999997</v>
      </c>
      <c r="S965" s="21">
        <f t="shared" si="512"/>
        <v>0.1</v>
      </c>
      <c r="Z965">
        <f t="shared" si="488"/>
        <v>19138</v>
      </c>
      <c r="AA965" s="68">
        <f t="shared" si="489"/>
        <v>5.4786058575922489E-2</v>
      </c>
      <c r="AB965" s="68">
        <f t="shared" si="502"/>
        <v>5.9356489139359606E-2</v>
      </c>
      <c r="AC965" s="68">
        <f t="shared" si="503"/>
        <v>-9.6500585825595626E-3</v>
      </c>
      <c r="AD965" s="68"/>
      <c r="AE965" s="68">
        <f t="shared" si="504"/>
        <v>9.3123630646831421E-6</v>
      </c>
      <c r="AF965">
        <f t="shared" si="505"/>
        <v>-2.3870547728556235E-2</v>
      </c>
      <c r="AG965" s="92"/>
      <c r="AH965">
        <f t="shared" si="490"/>
        <v>-1.4220489145996672E-2</v>
      </c>
      <c r="AI965">
        <f t="shared" si="491"/>
        <v>1.0003595909714216</v>
      </c>
      <c r="AJ965">
        <f t="shared" si="492"/>
        <v>-0.63777722611385546</v>
      </c>
      <c r="AK965">
        <f t="shared" si="493"/>
        <v>6.2714445363616102E-4</v>
      </c>
      <c r="AL965">
        <f t="shared" si="494"/>
        <v>1.0501817107507452</v>
      </c>
      <c r="AM965">
        <f t="shared" si="495"/>
        <v>0.57934142565706681</v>
      </c>
      <c r="AN965" s="68">
        <f t="shared" si="510"/>
        <v>1.0495546789732157</v>
      </c>
      <c r="AO965" s="68">
        <f t="shared" si="510"/>
        <v>1.0495546789732157</v>
      </c>
      <c r="AP965" s="68">
        <f t="shared" si="510"/>
        <v>1.0495546789732157</v>
      </c>
      <c r="AQ965" s="68">
        <f t="shared" si="510"/>
        <v>1.0495546789732157</v>
      </c>
      <c r="AR965" s="68">
        <f t="shared" si="510"/>
        <v>1.0495546789731867</v>
      </c>
      <c r="AS965" s="68">
        <f t="shared" si="510"/>
        <v>1.0495546788919299</v>
      </c>
      <c r="AT965" s="68">
        <f t="shared" si="510"/>
        <v>1.0495544531691874</v>
      </c>
      <c r="AU965" s="68">
        <f t="shared" si="496"/>
        <v>1.0489277601178177</v>
      </c>
    </row>
    <row r="966" spans="1:48" ht="12.95" customHeight="1">
      <c r="A966" s="45" t="s">
        <v>2031</v>
      </c>
      <c r="B966" s="44"/>
      <c r="C966" s="45">
        <v>49978.612000000001</v>
      </c>
      <c r="D966" s="45"/>
      <c r="E966">
        <f t="shared" si="485"/>
        <v>19157.03378379374</v>
      </c>
      <c r="F966">
        <f t="shared" si="486"/>
        <v>19157</v>
      </c>
      <c r="G966">
        <f t="shared" si="511"/>
        <v>4.5854000003600959E-2</v>
      </c>
      <c r="I966" s="10">
        <f>$G966</f>
        <v>4.5854000003600959E-2</v>
      </c>
      <c r="P966">
        <f t="shared" si="487"/>
        <v>6.9342853600176918E-2</v>
      </c>
      <c r="Q966" s="2">
        <f t="shared" si="497"/>
        <v>34960.112000000001</v>
      </c>
      <c r="S966" s="21">
        <f t="shared" si="512"/>
        <v>0.1</v>
      </c>
      <c r="Z966">
        <f t="shared" si="488"/>
        <v>19157</v>
      </c>
      <c r="AA966" s="68">
        <f t="shared" si="489"/>
        <v>5.5331612451647021E-2</v>
      </c>
      <c r="AB966" s="68">
        <f t="shared" si="502"/>
        <v>5.9865241152130856E-2</v>
      </c>
      <c r="AC966" s="68">
        <f t="shared" si="503"/>
        <v>-9.4776124480460619E-3</v>
      </c>
      <c r="AD966" s="68"/>
      <c r="AE966" s="68">
        <f t="shared" si="504"/>
        <v>8.982513771535767E-6</v>
      </c>
      <c r="AF966">
        <f t="shared" si="505"/>
        <v>-2.3488853596575959E-2</v>
      </c>
      <c r="AG966" s="92"/>
      <c r="AH966">
        <f t="shared" si="490"/>
        <v>-1.4011241148529897E-2</v>
      </c>
      <c r="AI966">
        <f t="shared" si="491"/>
        <v>1.0003519489856305</v>
      </c>
      <c r="AJ966">
        <f t="shared" si="492"/>
        <v>-0.62837733930263406</v>
      </c>
      <c r="AK966">
        <f t="shared" si="493"/>
        <v>6.314647606701139E-4</v>
      </c>
      <c r="AL966">
        <f t="shared" si="494"/>
        <v>1.0623251017182667</v>
      </c>
      <c r="AM966">
        <f t="shared" si="495"/>
        <v>0.58747973087188277</v>
      </c>
      <c r="AN966" s="68">
        <f t="shared" si="510"/>
        <v>1.0616937479982338</v>
      </c>
      <c r="AO966" s="68">
        <f t="shared" si="510"/>
        <v>1.0616937479982338</v>
      </c>
      <c r="AP966" s="68">
        <f t="shared" si="510"/>
        <v>1.0616937479982338</v>
      </c>
      <c r="AQ966" s="68">
        <f t="shared" si="510"/>
        <v>1.0616937479982338</v>
      </c>
      <c r="AR966" s="68">
        <f t="shared" si="510"/>
        <v>1.0616937479982063</v>
      </c>
      <c r="AS966" s="68">
        <f t="shared" si="510"/>
        <v>1.0616937479198216</v>
      </c>
      <c r="AT966" s="68">
        <f t="shared" si="510"/>
        <v>1.0616935254557329</v>
      </c>
      <c r="AU966" s="68">
        <f t="shared" si="496"/>
        <v>1.0610625055677037</v>
      </c>
    </row>
    <row r="967" spans="1:48" ht="12.95" customHeight="1">
      <c r="A967" s="45" t="s">
        <v>2031</v>
      </c>
      <c r="B967" s="44"/>
      <c r="C967" s="45">
        <v>49978.612999999998</v>
      </c>
      <c r="D967" s="45"/>
      <c r="E967">
        <f t="shared" si="485"/>
        <v>19157.034520562476</v>
      </c>
      <c r="F967">
        <f t="shared" si="486"/>
        <v>19157</v>
      </c>
      <c r="G967">
        <f t="shared" si="511"/>
        <v>4.6854000000166707E-2</v>
      </c>
      <c r="I967" s="10">
        <f>$G967</f>
        <v>4.6854000000166707E-2</v>
      </c>
      <c r="P967">
        <f t="shared" si="487"/>
        <v>6.9342853600176918E-2</v>
      </c>
      <c r="Q967" s="2">
        <f t="shared" si="497"/>
        <v>34960.112999999998</v>
      </c>
      <c r="S967" s="21">
        <f t="shared" si="512"/>
        <v>0.1</v>
      </c>
      <c r="Z967">
        <f t="shared" si="488"/>
        <v>19157</v>
      </c>
      <c r="AA967" s="68">
        <f t="shared" si="489"/>
        <v>5.5331612451647021E-2</v>
      </c>
      <c r="AB967" s="68">
        <f t="shared" si="502"/>
        <v>6.0865241148696604E-2</v>
      </c>
      <c r="AC967" s="68">
        <f t="shared" si="503"/>
        <v>-8.4776124514803139E-3</v>
      </c>
      <c r="AD967" s="68"/>
      <c r="AE967" s="68">
        <f t="shared" si="504"/>
        <v>7.1869912877494059E-6</v>
      </c>
      <c r="AF967">
        <f t="shared" si="505"/>
        <v>-2.2488853600010211E-2</v>
      </c>
      <c r="AG967" s="92"/>
      <c r="AH967">
        <f t="shared" si="490"/>
        <v>-1.4011241148529897E-2</v>
      </c>
      <c r="AI967">
        <f t="shared" si="491"/>
        <v>1.0003519489856305</v>
      </c>
      <c r="AJ967">
        <f t="shared" si="492"/>
        <v>-0.62837733930263406</v>
      </c>
      <c r="AK967">
        <f t="shared" si="493"/>
        <v>6.314647606701139E-4</v>
      </c>
      <c r="AL967">
        <f t="shared" si="494"/>
        <v>1.0623251017182667</v>
      </c>
      <c r="AM967">
        <f t="shared" si="495"/>
        <v>0.58747973087188277</v>
      </c>
      <c r="AN967" s="68">
        <f t="shared" si="510"/>
        <v>1.0616937479982338</v>
      </c>
      <c r="AO967" s="68">
        <f t="shared" si="510"/>
        <v>1.0616937479982338</v>
      </c>
      <c r="AP967" s="68">
        <f t="shared" si="510"/>
        <v>1.0616937479982338</v>
      </c>
      <c r="AQ967" s="68">
        <f t="shared" si="510"/>
        <v>1.0616937479982338</v>
      </c>
      <c r="AR967" s="68">
        <f t="shared" si="510"/>
        <v>1.0616937479982063</v>
      </c>
      <c r="AS967" s="68">
        <f t="shared" si="510"/>
        <v>1.0616937479198216</v>
      </c>
      <c r="AT967" s="68">
        <f t="shared" si="510"/>
        <v>1.0616935254557329</v>
      </c>
      <c r="AU967" s="68">
        <f t="shared" si="496"/>
        <v>1.0610625055677037</v>
      </c>
    </row>
    <row r="968" spans="1:48" ht="12.95" customHeight="1">
      <c r="A968" s="95" t="s">
        <v>570</v>
      </c>
      <c r="B968" s="29" t="s">
        <v>2053</v>
      </c>
      <c r="C968" s="95">
        <v>50007.116999999998</v>
      </c>
      <c r="D968" s="95" t="s">
        <v>2084</v>
      </c>
      <c r="E968" s="12">
        <f t="shared" si="485"/>
        <v>19178.035376687752</v>
      </c>
      <c r="F968">
        <f t="shared" si="486"/>
        <v>19178</v>
      </c>
      <c r="G968">
        <f t="shared" si="511"/>
        <v>4.8016000000643544E-2</v>
      </c>
      <c r="I968" s="10">
        <f>G968</f>
        <v>4.8016000000643544E-2</v>
      </c>
      <c r="O968">
        <f ca="1">+C$11+C$12*F968</f>
        <v>2.7627447340223113E-2</v>
      </c>
      <c r="P968">
        <f t="shared" si="487"/>
        <v>6.9715164849550981E-2</v>
      </c>
      <c r="Q968" s="2">
        <f t="shared" si="497"/>
        <v>34988.616999999998</v>
      </c>
      <c r="S968" s="21">
        <f t="shared" si="512"/>
        <v>0.1</v>
      </c>
      <c r="Z968">
        <f t="shared" si="488"/>
        <v>19178</v>
      </c>
      <c r="AA968" s="68">
        <f t="shared" si="489"/>
        <v>5.5937596700670451E-2</v>
      </c>
      <c r="AB968" s="68">
        <f t="shared" si="502"/>
        <v>6.1793568149524074E-2</v>
      </c>
      <c r="AC968" s="68">
        <f t="shared" si="503"/>
        <v>-7.9215967000269075E-3</v>
      </c>
      <c r="AD968" s="68"/>
      <c r="AE968" s="68">
        <f t="shared" si="504"/>
        <v>6.2751694277877201E-6</v>
      </c>
      <c r="AF968">
        <f t="shared" si="505"/>
        <v>-2.1699164848907437E-2</v>
      </c>
      <c r="AG968" s="92"/>
      <c r="AH968">
        <f t="shared" si="490"/>
        <v>-1.377756814888053E-2</v>
      </c>
      <c r="AI968">
        <f t="shared" si="491"/>
        <v>1.0003434423838786</v>
      </c>
      <c r="AJ968">
        <f t="shared" si="492"/>
        <v>-0.61788041349549705</v>
      </c>
      <c r="AK968">
        <f t="shared" si="493"/>
        <v>6.3613140262869889E-4</v>
      </c>
      <c r="AL968">
        <f t="shared" si="494"/>
        <v>1.0757465277266598</v>
      </c>
      <c r="AM968">
        <f t="shared" si="495"/>
        <v>0.59654239334424375</v>
      </c>
      <c r="AN968" s="68">
        <f t="shared" si="510"/>
        <v>1.0751105054808747</v>
      </c>
      <c r="AO968" s="68">
        <f t="shared" si="510"/>
        <v>1.0751105054808747</v>
      </c>
      <c r="AP968" s="68">
        <f t="shared" si="510"/>
        <v>1.0751105054808747</v>
      </c>
      <c r="AQ968" s="68">
        <f t="shared" si="510"/>
        <v>1.0751105054808745</v>
      </c>
      <c r="AR968" s="68">
        <f t="shared" si="510"/>
        <v>1.0751105054808487</v>
      </c>
      <c r="AS968" s="68">
        <f t="shared" si="510"/>
        <v>1.075110505405646</v>
      </c>
      <c r="AT968" s="68">
        <f t="shared" si="510"/>
        <v>1.0751102866956497</v>
      </c>
      <c r="AU968" s="68">
        <f t="shared" si="496"/>
        <v>1.0744745926438928</v>
      </c>
      <c r="AV968" s="68"/>
    </row>
    <row r="969" spans="1:48" ht="12.95" customHeight="1">
      <c r="A969" s="14" t="s">
        <v>2042</v>
      </c>
      <c r="B969" s="50" t="s">
        <v>2053</v>
      </c>
      <c r="C969" s="49">
        <v>50008.4732</v>
      </c>
      <c r="D969" s="49">
        <v>1E-4</v>
      </c>
      <c r="E969">
        <f t="shared" si="485"/>
        <v>19179.034582451051</v>
      </c>
      <c r="F969">
        <f t="shared" si="486"/>
        <v>19179</v>
      </c>
      <c r="G969">
        <f t="shared" si="511"/>
        <v>4.693799999949988E-2</v>
      </c>
      <c r="J969">
        <f>$G969</f>
        <v>4.693799999949988E-2</v>
      </c>
      <c r="P969">
        <f t="shared" si="487"/>
        <v>6.9732909795416131E-2</v>
      </c>
      <c r="Q969" s="2">
        <f t="shared" si="497"/>
        <v>34989.9732</v>
      </c>
      <c r="S969" s="91">
        <f>S$16</f>
        <v>1</v>
      </c>
      <c r="Z969">
        <f t="shared" si="488"/>
        <v>19179</v>
      </c>
      <c r="AA969" s="68">
        <f t="shared" si="489"/>
        <v>5.5966531077973537E-2</v>
      </c>
      <c r="AB969" s="68">
        <f t="shared" si="502"/>
        <v>6.0704378716942474E-2</v>
      </c>
      <c r="AC969" s="68">
        <f t="shared" si="503"/>
        <v>-9.0285310784736575E-3</v>
      </c>
      <c r="AD969" s="68"/>
      <c r="AE969" s="68">
        <f t="shared" si="504"/>
        <v>8.1514373434964706E-5</v>
      </c>
      <c r="AF969">
        <f t="shared" si="505"/>
        <v>-2.2794909795916252E-2</v>
      </c>
      <c r="AG969" s="92"/>
      <c r="AH969">
        <f t="shared" si="490"/>
        <v>-1.3766378717442594E-2</v>
      </c>
      <c r="AI969">
        <f t="shared" si="491"/>
        <v>1.0003430357559366</v>
      </c>
      <c r="AJ969">
        <f t="shared" si="492"/>
        <v>-0.6173777731253105</v>
      </c>
      <c r="AK969">
        <f t="shared" si="493"/>
        <v>6.3635077009737285E-4</v>
      </c>
      <c r="AL969">
        <f t="shared" si="494"/>
        <v>1.0763856375496357</v>
      </c>
      <c r="AM969">
        <f t="shared" si="495"/>
        <v>0.59697574859435132</v>
      </c>
      <c r="AN969" s="68">
        <f t="shared" si="510"/>
        <v>1.0757493958447042</v>
      </c>
      <c r="AO969" s="68">
        <f t="shared" si="510"/>
        <v>1.0757493958447042</v>
      </c>
      <c r="AP969" s="68">
        <f t="shared" si="510"/>
        <v>1.0757493958447042</v>
      </c>
      <c r="AQ969" s="68">
        <f t="shared" si="510"/>
        <v>1.0757493958447042</v>
      </c>
      <c r="AR969" s="68">
        <f t="shared" si="510"/>
        <v>1.0757493958446784</v>
      </c>
      <c r="AS969" s="68">
        <f t="shared" si="510"/>
        <v>1.0757493957696274</v>
      </c>
      <c r="AT969" s="68">
        <f t="shared" si="510"/>
        <v>1.0757491772423458</v>
      </c>
      <c r="AU969" s="68">
        <f t="shared" si="496"/>
        <v>1.0751132634570448</v>
      </c>
    </row>
    <row r="970" spans="1:48" ht="12.95" customHeight="1">
      <c r="A970" s="45" t="s">
        <v>2031</v>
      </c>
      <c r="B970" s="44"/>
      <c r="C970" s="45">
        <v>50016.618000000002</v>
      </c>
      <c r="D970" s="45"/>
      <c r="E970">
        <f t="shared" si="485"/>
        <v>19185.035416473267</v>
      </c>
      <c r="F970">
        <f t="shared" si="486"/>
        <v>19185</v>
      </c>
      <c r="G970">
        <f t="shared" si="511"/>
        <v>4.8070000004372559E-2</v>
      </c>
      <c r="I970" s="10">
        <f t="shared" ref="I970:I986" si="513">$G970</f>
        <v>4.8070000004372559E-2</v>
      </c>
      <c r="P970">
        <f t="shared" si="487"/>
        <v>6.9839409708224554E-2</v>
      </c>
      <c r="Q970" s="2">
        <f t="shared" si="497"/>
        <v>34998.118000000002</v>
      </c>
      <c r="S970" s="21">
        <f t="shared" ref="S970:S986" si="514">S$15</f>
        <v>0.1</v>
      </c>
      <c r="Z970">
        <f t="shared" si="488"/>
        <v>19185</v>
      </c>
      <c r="AA970" s="68">
        <f t="shared" si="489"/>
        <v>5.6140285326120025E-2</v>
      </c>
      <c r="AB970" s="68">
        <f t="shared" si="502"/>
        <v>6.1769124386477088E-2</v>
      </c>
      <c r="AC970" s="68">
        <f t="shared" si="503"/>
        <v>-8.0702853217474637E-3</v>
      </c>
      <c r="AD970" s="68"/>
      <c r="AE970" s="68">
        <f t="shared" si="504"/>
        <v>6.5129505174412594E-6</v>
      </c>
      <c r="AF970">
        <f t="shared" si="505"/>
        <v>-2.1769409703851994E-2</v>
      </c>
      <c r="AG970" s="92"/>
      <c r="AH970">
        <f t="shared" si="490"/>
        <v>-1.369912438210453E-2</v>
      </c>
      <c r="AI970">
        <f t="shared" si="491"/>
        <v>1.0003405930586113</v>
      </c>
      <c r="AJ970">
        <f t="shared" si="492"/>
        <v>-0.61435665103871462</v>
      </c>
      <c r="AK970">
        <f t="shared" si="493"/>
        <v>6.3766150964308401E-4</v>
      </c>
      <c r="AL970">
        <f t="shared" si="494"/>
        <v>1.0802202855681713</v>
      </c>
      <c r="AM970">
        <f t="shared" si="495"/>
        <v>0.59957935188332945</v>
      </c>
      <c r="AN970" s="68">
        <f t="shared" si="510"/>
        <v>1.0795827325698915</v>
      </c>
      <c r="AO970" s="68">
        <f t="shared" si="510"/>
        <v>1.0795827325698915</v>
      </c>
      <c r="AP970" s="68">
        <f t="shared" si="510"/>
        <v>1.0795827325698915</v>
      </c>
      <c r="AQ970" s="68">
        <f t="shared" si="510"/>
        <v>1.0795827325698915</v>
      </c>
      <c r="AR970" s="68">
        <f t="shared" si="510"/>
        <v>1.0795827325698664</v>
      </c>
      <c r="AS970" s="68">
        <f t="shared" si="510"/>
        <v>1.079582732495725</v>
      </c>
      <c r="AT970" s="68">
        <f t="shared" si="510"/>
        <v>1.0795825150722127</v>
      </c>
      <c r="AU970" s="68">
        <f t="shared" si="496"/>
        <v>1.0789452883359558</v>
      </c>
    </row>
    <row r="971" spans="1:48" ht="12.95" customHeight="1">
      <c r="A971" s="45" t="s">
        <v>2043</v>
      </c>
      <c r="B971" s="44"/>
      <c r="C971" s="45">
        <v>50042.406000000003</v>
      </c>
      <c r="D971" s="45">
        <v>4.0000000000000001E-3</v>
      </c>
      <c r="E971">
        <f t="shared" si="485"/>
        <v>19204.035208704481</v>
      </c>
      <c r="F971">
        <f t="shared" si="486"/>
        <v>19204</v>
      </c>
      <c r="G971">
        <f t="shared" si="511"/>
        <v>4.7788000003492925E-2</v>
      </c>
      <c r="I971" s="10">
        <f t="shared" si="513"/>
        <v>4.7788000003492925E-2</v>
      </c>
      <c r="P971">
        <f t="shared" si="487"/>
        <v>7.0177001405174272E-2</v>
      </c>
      <c r="Q971" s="2">
        <f t="shared" si="497"/>
        <v>35023.906000000003</v>
      </c>
      <c r="S971" s="21">
        <f t="shared" si="514"/>
        <v>0.1</v>
      </c>
      <c r="Z971">
        <f t="shared" si="488"/>
        <v>19204</v>
      </c>
      <c r="AA971" s="68">
        <f t="shared" si="489"/>
        <v>5.6692171288362951E-2</v>
      </c>
      <c r="AB971" s="68">
        <f t="shared" si="502"/>
        <v>6.1272830120304246E-2</v>
      </c>
      <c r="AC971" s="68">
        <f t="shared" si="503"/>
        <v>-8.9041712848700241E-3</v>
      </c>
      <c r="AD971" s="68"/>
      <c r="AE971" s="68">
        <f t="shared" si="504"/>
        <v>7.9284266270303927E-6</v>
      </c>
      <c r="AF971">
        <f t="shared" si="505"/>
        <v>-2.2389001401681347E-2</v>
      </c>
      <c r="AG971" s="92"/>
      <c r="AH971">
        <f t="shared" si="490"/>
        <v>-1.3484830116811323E-2</v>
      </c>
      <c r="AI971">
        <f t="shared" si="491"/>
        <v>1.0003328250609331</v>
      </c>
      <c r="AJ971">
        <f t="shared" si="492"/>
        <v>-0.60473047749159725</v>
      </c>
      <c r="AK971">
        <f t="shared" si="493"/>
        <v>6.4175019382109813E-4</v>
      </c>
      <c r="AL971">
        <f t="shared" si="494"/>
        <v>1.0923632137706636</v>
      </c>
      <c r="AM971">
        <f t="shared" si="495"/>
        <v>0.60786373904820867</v>
      </c>
      <c r="AN971" s="68">
        <f t="shared" ref="AN971:AT980" si="515">$AU971+$AB$7*SIN(AO971)</f>
        <v>1.0917215702925416</v>
      </c>
      <c r="AO971" s="68">
        <f t="shared" si="515"/>
        <v>1.0917215702925416</v>
      </c>
      <c r="AP971" s="68">
        <f t="shared" si="515"/>
        <v>1.0917215702925416</v>
      </c>
      <c r="AQ971" s="68">
        <f t="shared" si="515"/>
        <v>1.0917215702925414</v>
      </c>
      <c r="AR971" s="68">
        <f t="shared" si="515"/>
        <v>1.0917215702925178</v>
      </c>
      <c r="AS971" s="68">
        <f t="shared" si="515"/>
        <v>1.0917215702212568</v>
      </c>
      <c r="AT971" s="68">
        <f t="shared" si="515"/>
        <v>1.0917213563769863</v>
      </c>
      <c r="AU971" s="68">
        <f t="shared" si="496"/>
        <v>1.0910800337858417</v>
      </c>
    </row>
    <row r="972" spans="1:48" ht="12.95" customHeight="1">
      <c r="A972" s="45" t="s">
        <v>2031</v>
      </c>
      <c r="B972" s="44"/>
      <c r="C972" s="45">
        <v>50050.553</v>
      </c>
      <c r="D972" s="45"/>
      <c r="E972">
        <f t="shared" si="485"/>
        <v>19210.037663617917</v>
      </c>
      <c r="F972">
        <f t="shared" si="486"/>
        <v>19210</v>
      </c>
      <c r="G972">
        <f t="shared" si="511"/>
        <v>5.1120000003720634E-2</v>
      </c>
      <c r="I972" s="10">
        <f t="shared" si="513"/>
        <v>5.1120000003720634E-2</v>
      </c>
      <c r="P972">
        <f t="shared" si="487"/>
        <v>7.0283717300965637E-2</v>
      </c>
      <c r="Q972" s="2">
        <f t="shared" si="497"/>
        <v>35032.053</v>
      </c>
      <c r="S972" s="21">
        <f t="shared" si="514"/>
        <v>0.1</v>
      </c>
      <c r="Z972">
        <f t="shared" si="488"/>
        <v>19210</v>
      </c>
      <c r="AA972" s="68">
        <f t="shared" si="489"/>
        <v>5.6866973021006392E-2</v>
      </c>
      <c r="AB972" s="68">
        <f t="shared" si="502"/>
        <v>6.4536744283679878E-2</v>
      </c>
      <c r="AC972" s="68">
        <f t="shared" si="503"/>
        <v>-5.7469730172857603E-3</v>
      </c>
      <c r="AD972" s="68"/>
      <c r="AE972" s="68">
        <f t="shared" si="504"/>
        <v>3.3027698861410579E-6</v>
      </c>
      <c r="AF972">
        <f t="shared" si="505"/>
        <v>-1.9163717297245003E-2</v>
      </c>
      <c r="AG972" s="92"/>
      <c r="AH972">
        <f t="shared" si="490"/>
        <v>-1.3416744279959243E-2</v>
      </c>
      <c r="AI972">
        <f t="shared" si="491"/>
        <v>1.0003303617842283</v>
      </c>
      <c r="AJ972">
        <f t="shared" si="492"/>
        <v>-0.60167207197950923</v>
      </c>
      <c r="AK972">
        <f t="shared" si="493"/>
        <v>6.4302171345610249E-4</v>
      </c>
      <c r="AL972">
        <f t="shared" si="494"/>
        <v>1.0961977834285308</v>
      </c>
      <c r="AM972">
        <f t="shared" si="495"/>
        <v>0.61049252434395029</v>
      </c>
      <c r="AN972" s="68">
        <f t="shared" si="515"/>
        <v>1.0955548678505926</v>
      </c>
      <c r="AO972" s="68">
        <f t="shared" si="515"/>
        <v>1.0955548678505926</v>
      </c>
      <c r="AP972" s="68">
        <f t="shared" si="515"/>
        <v>1.0955548678505926</v>
      </c>
      <c r="AQ972" s="68">
        <f t="shared" si="515"/>
        <v>1.0955548678505926</v>
      </c>
      <c r="AR972" s="68">
        <f t="shared" si="515"/>
        <v>1.0955548678505693</v>
      </c>
      <c r="AS972" s="68">
        <f t="shared" si="515"/>
        <v>1.0955548677802174</v>
      </c>
      <c r="AT972" s="68">
        <f t="shared" si="515"/>
        <v>1.095554655092513</v>
      </c>
      <c r="AU972" s="68">
        <f t="shared" si="496"/>
        <v>1.0949120586647527</v>
      </c>
    </row>
    <row r="973" spans="1:48" ht="12.95" customHeight="1">
      <c r="A973" s="45" t="s">
        <v>2031</v>
      </c>
      <c r="B973" s="44"/>
      <c r="C973" s="45">
        <v>50054.618999999999</v>
      </c>
      <c r="D973" s="45"/>
      <c r="E973">
        <f t="shared" si="485"/>
        <v>19213.033365309097</v>
      </c>
      <c r="F973">
        <f t="shared" si="486"/>
        <v>19213</v>
      </c>
      <c r="G973">
        <f t="shared" si="511"/>
        <v>4.5286000000487547E-2</v>
      </c>
      <c r="I973" s="10">
        <f t="shared" si="513"/>
        <v>4.5286000000487547E-2</v>
      </c>
      <c r="P973">
        <f t="shared" si="487"/>
        <v>7.0337094687329793E-2</v>
      </c>
      <c r="Q973" s="2">
        <f t="shared" si="497"/>
        <v>35036.118999999999</v>
      </c>
      <c r="S973" s="21">
        <f t="shared" si="514"/>
        <v>0.1</v>
      </c>
      <c r="Z973">
        <f t="shared" si="488"/>
        <v>19213</v>
      </c>
      <c r="AA973" s="68">
        <f t="shared" si="489"/>
        <v>5.695446725572418E-2</v>
      </c>
      <c r="AB973" s="68">
        <f t="shared" si="502"/>
        <v>5.8668627432093161E-2</v>
      </c>
      <c r="AC973" s="68">
        <f t="shared" si="503"/>
        <v>-1.1668467255236634E-2</v>
      </c>
      <c r="AD973" s="68"/>
      <c r="AE973" s="68">
        <f t="shared" si="504"/>
        <v>1.361531280865295E-5</v>
      </c>
      <c r="AF973">
        <f t="shared" si="505"/>
        <v>-2.5051094686842246E-2</v>
      </c>
      <c r="AG973" s="92"/>
      <c r="AH973">
        <f t="shared" si="490"/>
        <v>-1.3382627431605612E-2</v>
      </c>
      <c r="AI973">
        <f t="shared" si="491"/>
        <v>1.0003291283265674</v>
      </c>
      <c r="AJ973">
        <f t="shared" si="492"/>
        <v>-0.60013955447748502</v>
      </c>
      <c r="AK973">
        <f t="shared" si="493"/>
        <v>6.4365392650515829E-4</v>
      </c>
      <c r="AL973">
        <f t="shared" si="494"/>
        <v>1.0981150611709598</v>
      </c>
      <c r="AM973">
        <f t="shared" si="495"/>
        <v>0.61180921998708337</v>
      </c>
      <c r="AN973" s="68">
        <f t="shared" si="515"/>
        <v>1.0974715130875385</v>
      </c>
      <c r="AO973" s="68">
        <f t="shared" si="515"/>
        <v>1.0974715130875385</v>
      </c>
      <c r="AP973" s="68">
        <f t="shared" si="515"/>
        <v>1.0974715130875385</v>
      </c>
      <c r="AQ973" s="68">
        <f t="shared" si="515"/>
        <v>1.0974715130875385</v>
      </c>
      <c r="AR973" s="68">
        <f t="shared" si="515"/>
        <v>1.0974715130875154</v>
      </c>
      <c r="AS973" s="68">
        <f t="shared" si="515"/>
        <v>1.0974715130176178</v>
      </c>
      <c r="AT973" s="68">
        <f t="shared" si="515"/>
        <v>1.0974713009128876</v>
      </c>
      <c r="AU973" s="68">
        <f t="shared" si="496"/>
        <v>1.0968280711042084</v>
      </c>
    </row>
    <row r="974" spans="1:48" ht="12.95" customHeight="1">
      <c r="A974" s="45" t="s">
        <v>2043</v>
      </c>
      <c r="B974" s="44"/>
      <c r="C974" s="45">
        <v>50099.413</v>
      </c>
      <c r="D974" s="45">
        <v>4.0000000000000001E-3</v>
      </c>
      <c r="E974">
        <f t="shared" si="485"/>
        <v>19246.03618418629</v>
      </c>
      <c r="F974">
        <f t="shared" si="486"/>
        <v>19246</v>
      </c>
      <c r="G974">
        <f t="shared" si="511"/>
        <v>4.9112000000604894E-2</v>
      </c>
      <c r="I974" s="10">
        <f t="shared" si="513"/>
        <v>4.9112000000604894E-2</v>
      </c>
      <c r="P974">
        <f t="shared" si="487"/>
        <v>7.0925101229948107E-2</v>
      </c>
      <c r="Q974" s="2">
        <f t="shared" si="497"/>
        <v>35080.913</v>
      </c>
      <c r="S974" s="21">
        <f t="shared" si="514"/>
        <v>0.1</v>
      </c>
      <c r="Z974">
        <f t="shared" si="488"/>
        <v>19246</v>
      </c>
      <c r="AA974" s="68">
        <f t="shared" si="489"/>
        <v>5.7920973252916563E-2</v>
      </c>
      <c r="AB974" s="68">
        <f t="shared" si="502"/>
        <v>6.2116127977636437E-2</v>
      </c>
      <c r="AC974" s="68">
        <f t="shared" si="503"/>
        <v>-8.8089732523116675E-3</v>
      </c>
      <c r="AD974" s="68"/>
      <c r="AE974" s="68">
        <f t="shared" si="504"/>
        <v>7.7598009759942435E-6</v>
      </c>
      <c r="AF974">
        <f t="shared" si="505"/>
        <v>-2.1813101229343212E-2</v>
      </c>
      <c r="AG974" s="92"/>
      <c r="AH974">
        <f t="shared" si="490"/>
        <v>-1.3004127977031545E-2</v>
      </c>
      <c r="AI974">
        <f t="shared" si="491"/>
        <v>1.0003154816459257</v>
      </c>
      <c r="AJ974">
        <f t="shared" si="492"/>
        <v>-0.58313775995061645</v>
      </c>
      <c r="AK974">
        <f t="shared" si="493"/>
        <v>6.5045150744592536E-4</v>
      </c>
      <c r="AL974">
        <f t="shared" si="494"/>
        <v>1.1192048031178645</v>
      </c>
      <c r="AM974">
        <f t="shared" si="495"/>
        <v>0.62639579229889808</v>
      </c>
      <c r="AN974" s="68">
        <f t="shared" si="515"/>
        <v>1.1185544541349575</v>
      </c>
      <c r="AO974" s="68">
        <f t="shared" si="515"/>
        <v>1.1185544541349575</v>
      </c>
      <c r="AP974" s="68">
        <f t="shared" si="515"/>
        <v>1.1185544541349575</v>
      </c>
      <c r="AQ974" s="68">
        <f t="shared" si="515"/>
        <v>1.1185544541349572</v>
      </c>
      <c r="AR974" s="68">
        <f t="shared" si="515"/>
        <v>1.1185544541349368</v>
      </c>
      <c r="AS974" s="68">
        <f t="shared" si="515"/>
        <v>1.1185544540700221</v>
      </c>
      <c r="AT974" s="68">
        <f t="shared" si="515"/>
        <v>1.1185542485817388</v>
      </c>
      <c r="AU974" s="68">
        <f t="shared" si="496"/>
        <v>1.11790420793822</v>
      </c>
    </row>
    <row r="975" spans="1:48" ht="12.95" customHeight="1">
      <c r="A975" s="45" t="s">
        <v>2031</v>
      </c>
      <c r="B975" s="44"/>
      <c r="C975" s="45">
        <v>50107.559000000001</v>
      </c>
      <c r="D975" s="45"/>
      <c r="E975">
        <f t="shared" si="485"/>
        <v>19252.037902330991</v>
      </c>
      <c r="F975">
        <f t="shared" si="486"/>
        <v>19252</v>
      </c>
      <c r="G975">
        <f t="shared" si="511"/>
        <v>5.1444000004266854E-2</v>
      </c>
      <c r="I975" s="10">
        <f t="shared" si="513"/>
        <v>5.1444000004266854E-2</v>
      </c>
      <c r="P975">
        <f t="shared" si="487"/>
        <v>7.1032179977150889E-2</v>
      </c>
      <c r="Q975" s="2">
        <f t="shared" si="497"/>
        <v>35089.059000000001</v>
      </c>
      <c r="S975" s="21">
        <f t="shared" si="514"/>
        <v>0.1</v>
      </c>
      <c r="Z975">
        <f t="shared" si="488"/>
        <v>19252</v>
      </c>
      <c r="AA975" s="68">
        <f t="shared" si="489"/>
        <v>5.8097495483107102E-2</v>
      </c>
      <c r="AB975" s="68">
        <f t="shared" si="502"/>
        <v>6.4378684498310634E-2</v>
      </c>
      <c r="AC975" s="68">
        <f t="shared" si="503"/>
        <v>-6.6534954788402493E-3</v>
      </c>
      <c r="AD975" s="68"/>
      <c r="AE975" s="68">
        <f t="shared" si="504"/>
        <v>4.4269002086947617E-6</v>
      </c>
      <c r="AF975">
        <f t="shared" si="505"/>
        <v>-1.9588179972884034E-2</v>
      </c>
      <c r="AG975" s="92"/>
      <c r="AH975">
        <f t="shared" si="490"/>
        <v>-1.2934684494043785E-2</v>
      </c>
      <c r="AI975">
        <f t="shared" si="491"/>
        <v>1.000312985217747</v>
      </c>
      <c r="AJ975">
        <f t="shared" si="492"/>
        <v>-0.58001848685299628</v>
      </c>
      <c r="AK975">
        <f t="shared" si="493"/>
        <v>6.5165641708377683E-4</v>
      </c>
      <c r="AL975">
        <f t="shared" si="494"/>
        <v>1.1230392396846685</v>
      </c>
      <c r="AM975">
        <f t="shared" si="495"/>
        <v>0.62906848577001273</v>
      </c>
      <c r="AN975" s="68">
        <f t="shared" si="515"/>
        <v>1.122387685168976</v>
      </c>
      <c r="AO975" s="68">
        <f t="shared" si="515"/>
        <v>1.122387685168976</v>
      </c>
      <c r="AP975" s="68">
        <f t="shared" si="515"/>
        <v>1.122387685168976</v>
      </c>
      <c r="AQ975" s="68">
        <f t="shared" si="515"/>
        <v>1.122387685168976</v>
      </c>
      <c r="AR975" s="68">
        <f t="shared" si="515"/>
        <v>1.122387685168956</v>
      </c>
      <c r="AS975" s="68">
        <f t="shared" si="515"/>
        <v>1.1223876851049432</v>
      </c>
      <c r="AT975" s="68">
        <f t="shared" si="515"/>
        <v>1.1223874808592427</v>
      </c>
      <c r="AU975" s="68">
        <f t="shared" si="496"/>
        <v>1.1217362328171314</v>
      </c>
    </row>
    <row r="976" spans="1:48" ht="12.95" customHeight="1">
      <c r="A976" s="45" t="s">
        <v>2043</v>
      </c>
      <c r="B976" s="44"/>
      <c r="C976" s="45">
        <v>50114.343999999997</v>
      </c>
      <c r="D976" s="45">
        <v>4.0000000000000001E-3</v>
      </c>
      <c r="E976">
        <f t="shared" si="485"/>
        <v>19257.03687822244</v>
      </c>
      <c r="F976">
        <f t="shared" si="486"/>
        <v>19257</v>
      </c>
      <c r="G976">
        <f t="shared" si="511"/>
        <v>5.0053999992087483E-2</v>
      </c>
      <c r="I976" s="10">
        <f t="shared" si="513"/>
        <v>5.0053999992087483E-2</v>
      </c>
      <c r="P976">
        <f t="shared" si="487"/>
        <v>7.1121451863366714E-2</v>
      </c>
      <c r="Q976" s="2">
        <f t="shared" si="497"/>
        <v>35095.843999999997</v>
      </c>
      <c r="S976" s="21">
        <f t="shared" si="514"/>
        <v>0.1</v>
      </c>
      <c r="Z976">
        <f t="shared" si="488"/>
        <v>19257</v>
      </c>
      <c r="AA976" s="68">
        <f t="shared" si="489"/>
        <v>5.8244782031796713E-2</v>
      </c>
      <c r="AB976" s="68">
        <f t="shared" si="502"/>
        <v>6.2930669823657484E-2</v>
      </c>
      <c r="AC976" s="68">
        <f t="shared" si="503"/>
        <v>-8.1907820397092261E-3</v>
      </c>
      <c r="AD976" s="68"/>
      <c r="AE976" s="68">
        <f t="shared" si="504"/>
        <v>6.7088910422023288E-6</v>
      </c>
      <c r="AF976">
        <f t="shared" si="505"/>
        <v>-2.106745187127923E-2</v>
      </c>
      <c r="AG976" s="92"/>
      <c r="AH976">
        <f t="shared" si="490"/>
        <v>-1.2876669831570004E-2</v>
      </c>
      <c r="AI976">
        <f t="shared" si="491"/>
        <v>1.0003109013536682</v>
      </c>
      <c r="AJ976">
        <f t="shared" si="492"/>
        <v>-0.57741258819824171</v>
      </c>
      <c r="AK976">
        <f t="shared" si="493"/>
        <v>6.5265318565214698E-4</v>
      </c>
      <c r="AL976">
        <f t="shared" si="494"/>
        <v>1.1262345888584901</v>
      </c>
      <c r="AM976">
        <f t="shared" si="495"/>
        <v>0.63130064891098836</v>
      </c>
      <c r="AN976" s="68">
        <f t="shared" si="515"/>
        <v>1.1255820370503593</v>
      </c>
      <c r="AO976" s="68">
        <f t="shared" si="515"/>
        <v>1.1255820370503593</v>
      </c>
      <c r="AP976" s="68">
        <f t="shared" si="515"/>
        <v>1.1255820370503593</v>
      </c>
      <c r="AQ976" s="68">
        <f t="shared" si="515"/>
        <v>1.1255820370503593</v>
      </c>
      <c r="AR976" s="68">
        <f t="shared" si="515"/>
        <v>1.1255820370503395</v>
      </c>
      <c r="AS976" s="68">
        <f t="shared" si="515"/>
        <v>1.1255820369870775</v>
      </c>
      <c r="AT976" s="68">
        <f t="shared" si="515"/>
        <v>1.1255818337860335</v>
      </c>
      <c r="AU976" s="68">
        <f t="shared" si="496"/>
        <v>1.1249295868828908</v>
      </c>
    </row>
    <row r="977" spans="1:64" ht="12.95" customHeight="1">
      <c r="A977" s="45" t="s">
        <v>2043</v>
      </c>
      <c r="B977" s="44"/>
      <c r="C977" s="45">
        <v>50148.277999999998</v>
      </c>
      <c r="D977" s="45">
        <v>5.0000000000000001E-3</v>
      </c>
      <c r="E977">
        <f t="shared" si="485"/>
        <v>19282.038388598354</v>
      </c>
      <c r="F977">
        <f t="shared" si="486"/>
        <v>19282</v>
      </c>
      <c r="G977">
        <f t="shared" si="511"/>
        <v>5.210399999486981E-2</v>
      </c>
      <c r="I977" s="10">
        <f t="shared" si="513"/>
        <v>5.210399999486981E-2</v>
      </c>
      <c r="P977">
        <f t="shared" si="487"/>
        <v>7.1568351251903389E-2</v>
      </c>
      <c r="Q977" s="2">
        <f t="shared" si="497"/>
        <v>35129.777999999998</v>
      </c>
      <c r="S977" s="21">
        <f t="shared" si="514"/>
        <v>0.1</v>
      </c>
      <c r="Z977">
        <f t="shared" si="488"/>
        <v>19282</v>
      </c>
      <c r="AA977" s="68">
        <f t="shared" si="489"/>
        <v>5.8983711885120811E-2</v>
      </c>
      <c r="AB977" s="68">
        <f t="shared" si="502"/>
        <v>6.4688639361652395E-2</v>
      </c>
      <c r="AC977" s="68">
        <f t="shared" si="503"/>
        <v>-6.8797118902510015E-3</v>
      </c>
      <c r="AD977" s="68"/>
      <c r="AE977" s="68">
        <f t="shared" si="504"/>
        <v>4.7330435692861017E-6</v>
      </c>
      <c r="AF977">
        <f t="shared" si="505"/>
        <v>-1.946435125703358E-2</v>
      </c>
      <c r="AG977" s="92"/>
      <c r="AH977">
        <f t="shared" si="490"/>
        <v>-1.2584639366782578E-2</v>
      </c>
      <c r="AI977">
        <f t="shared" si="491"/>
        <v>1.0003004349759137</v>
      </c>
      <c r="AJ977">
        <f t="shared" si="492"/>
        <v>-0.56429536160116367</v>
      </c>
      <c r="AK977">
        <f t="shared" si="493"/>
        <v>6.5753681091044211E-4</v>
      </c>
      <c r="AL977">
        <f t="shared" si="494"/>
        <v>1.1422111344775281</v>
      </c>
      <c r="AM977">
        <f t="shared" si="495"/>
        <v>0.6425294376833679</v>
      </c>
      <c r="AN977" s="68">
        <f t="shared" si="515"/>
        <v>1.1415536963631063</v>
      </c>
      <c r="AO977" s="68">
        <f t="shared" si="515"/>
        <v>1.1415536963631063</v>
      </c>
      <c r="AP977" s="68">
        <f t="shared" si="515"/>
        <v>1.1415536963631063</v>
      </c>
      <c r="AQ977" s="68">
        <f t="shared" si="515"/>
        <v>1.1415536963631063</v>
      </c>
      <c r="AR977" s="68">
        <f t="shared" si="515"/>
        <v>1.1415536963630886</v>
      </c>
      <c r="AS977" s="68">
        <f t="shared" si="515"/>
        <v>1.1415536963035606</v>
      </c>
      <c r="AT977" s="68">
        <f t="shared" si="515"/>
        <v>1.1415534984493139</v>
      </c>
      <c r="AU977" s="68">
        <f t="shared" si="496"/>
        <v>1.1408963572116877</v>
      </c>
    </row>
    <row r="978" spans="1:64" ht="12.95" customHeight="1">
      <c r="A978" s="45" t="s">
        <v>2031</v>
      </c>
      <c r="B978" s="44"/>
      <c r="C978" s="45">
        <v>50290.798000000003</v>
      </c>
      <c r="D978" s="45"/>
      <c r="E978">
        <f t="shared" si="485"/>
        <v>19387.042669224727</v>
      </c>
      <c r="F978">
        <f t="shared" si="486"/>
        <v>19387</v>
      </c>
      <c r="G978">
        <f t="shared" si="511"/>
        <v>5.7913999997253995E-2</v>
      </c>
      <c r="I978" s="10">
        <f t="shared" si="513"/>
        <v>5.7913999997253995E-2</v>
      </c>
      <c r="P978">
        <f t="shared" si="487"/>
        <v>7.3455155909482345E-2</v>
      </c>
      <c r="Q978" s="2">
        <f t="shared" si="497"/>
        <v>35272.298000000003</v>
      </c>
      <c r="S978" s="21">
        <f t="shared" si="514"/>
        <v>0.1</v>
      </c>
      <c r="Z978">
        <f t="shared" si="488"/>
        <v>19387</v>
      </c>
      <c r="AA978" s="68">
        <f t="shared" si="489"/>
        <v>6.213118210070611E-2</v>
      </c>
      <c r="AB978" s="68">
        <f t="shared" si="502"/>
        <v>6.9237973806030223E-2</v>
      </c>
      <c r="AC978" s="68">
        <f t="shared" si="503"/>
        <v>-4.2171821034521148E-3</v>
      </c>
      <c r="AD978" s="68"/>
      <c r="AE978" s="68">
        <f t="shared" si="504"/>
        <v>1.7784624893676805E-6</v>
      </c>
      <c r="AF978">
        <f t="shared" si="505"/>
        <v>-1.5541155912228349E-2</v>
      </c>
      <c r="AG978" s="92"/>
      <c r="AH978">
        <f t="shared" si="490"/>
        <v>-1.1323973808776235E-2</v>
      </c>
      <c r="AI978">
        <f t="shared" si="491"/>
        <v>1.0002556727573857</v>
      </c>
      <c r="AJ978">
        <f t="shared" si="492"/>
        <v>-0.50767300198320686</v>
      </c>
      <c r="AK978">
        <f t="shared" si="493"/>
        <v>6.7620061637461927E-4</v>
      </c>
      <c r="AL978">
        <f t="shared" si="494"/>
        <v>1.2093089344374277</v>
      </c>
      <c r="AM978">
        <f t="shared" si="495"/>
        <v>0.69099164446737582</v>
      </c>
      <c r="AN978" s="68">
        <f t="shared" si="515"/>
        <v>1.2086328201904721</v>
      </c>
      <c r="AO978" s="68">
        <f t="shared" si="515"/>
        <v>1.2086328201904721</v>
      </c>
      <c r="AP978" s="68">
        <f t="shared" si="515"/>
        <v>1.2086328201904721</v>
      </c>
      <c r="AQ978" s="68">
        <f t="shared" si="515"/>
        <v>1.2086328201904721</v>
      </c>
      <c r="AR978" s="68">
        <f t="shared" si="515"/>
        <v>1.2086328201904608</v>
      </c>
      <c r="AS978" s="68">
        <f t="shared" si="515"/>
        <v>1.2086328201460836</v>
      </c>
      <c r="AT978" s="68">
        <f t="shared" si="515"/>
        <v>1.2086326468851358</v>
      </c>
      <c r="AU978" s="68">
        <f t="shared" si="496"/>
        <v>1.2079567925926342</v>
      </c>
    </row>
    <row r="979" spans="1:64" ht="12.95" customHeight="1">
      <c r="A979" s="45" t="s">
        <v>2031</v>
      </c>
      <c r="B979" s="44"/>
      <c r="C979" s="45">
        <v>50305.726999999999</v>
      </c>
      <c r="D979" s="45"/>
      <c r="E979">
        <f t="shared" si="485"/>
        <v>19398.041889723401</v>
      </c>
      <c r="F979">
        <f t="shared" si="486"/>
        <v>19398</v>
      </c>
      <c r="G979">
        <f t="shared" si="511"/>
        <v>5.6855999995605089E-2</v>
      </c>
      <c r="I979" s="10">
        <f t="shared" si="513"/>
        <v>5.6855999995605089E-2</v>
      </c>
      <c r="P979">
        <f t="shared" si="487"/>
        <v>7.365373980694484E-2</v>
      </c>
      <c r="Q979" s="2">
        <f t="shared" si="497"/>
        <v>35287.226999999999</v>
      </c>
      <c r="S979" s="21">
        <f t="shared" si="514"/>
        <v>0.1</v>
      </c>
      <c r="Z979">
        <f t="shared" si="488"/>
        <v>19398</v>
      </c>
      <c r="AA979" s="68">
        <f t="shared" si="489"/>
        <v>6.2464879942701917E-2</v>
      </c>
      <c r="AB979" s="68">
        <f t="shared" si="502"/>
        <v>6.8044859859848011E-2</v>
      </c>
      <c r="AC979" s="68">
        <f t="shared" si="503"/>
        <v>-5.6088799470968322E-3</v>
      </c>
      <c r="AD979" s="68"/>
      <c r="AE979" s="68">
        <f t="shared" si="504"/>
        <v>3.1459534260944927E-6</v>
      </c>
      <c r="AF979">
        <f t="shared" si="505"/>
        <v>-1.6797739811339751E-2</v>
      </c>
      <c r="AG979" s="92"/>
      <c r="AH979">
        <f t="shared" si="490"/>
        <v>-1.1188859864242919E-2</v>
      </c>
      <c r="AI979">
        <f t="shared" si="491"/>
        <v>1.0002509135044739</v>
      </c>
      <c r="AJ979">
        <f t="shared" si="492"/>
        <v>-0.5016047253802961</v>
      </c>
      <c r="AK979">
        <f t="shared" si="493"/>
        <v>6.7798100690745174E-4</v>
      </c>
      <c r="AL979">
        <f t="shared" si="494"/>
        <v>1.2163378783180583</v>
      </c>
      <c r="AM979">
        <f t="shared" si="495"/>
        <v>0.69619683147668587</v>
      </c>
      <c r="AN979" s="68">
        <f t="shared" si="515"/>
        <v>1.2156599822951777</v>
      </c>
      <c r="AO979" s="68">
        <f t="shared" si="515"/>
        <v>1.2156599822951777</v>
      </c>
      <c r="AP979" s="68">
        <f t="shared" si="515"/>
        <v>1.2156599822951777</v>
      </c>
      <c r="AQ979" s="68">
        <f t="shared" si="515"/>
        <v>1.2156599822951777</v>
      </c>
      <c r="AR979" s="68">
        <f t="shared" si="515"/>
        <v>1.2156599822951668</v>
      </c>
      <c r="AS979" s="68">
        <f t="shared" si="515"/>
        <v>1.2156599822523086</v>
      </c>
      <c r="AT979" s="68">
        <f t="shared" si="515"/>
        <v>1.2156598117561324</v>
      </c>
      <c r="AU979" s="68">
        <f t="shared" si="496"/>
        <v>1.2149821715373046</v>
      </c>
    </row>
    <row r="980" spans="1:64" ht="12.95" customHeight="1">
      <c r="A980" s="45" t="s">
        <v>2031</v>
      </c>
      <c r="B980" s="44"/>
      <c r="C980" s="45">
        <v>50309.798999999999</v>
      </c>
      <c r="D980" s="45"/>
      <c r="E980">
        <f t="shared" si="485"/>
        <v>19401.04201202701</v>
      </c>
      <c r="F980">
        <f t="shared" si="486"/>
        <v>19401</v>
      </c>
      <c r="G980">
        <f t="shared" si="511"/>
        <v>5.7021999993594363E-2</v>
      </c>
      <c r="I980" s="10">
        <f t="shared" si="513"/>
        <v>5.7021999993594363E-2</v>
      </c>
      <c r="P980">
        <f t="shared" si="487"/>
        <v>7.3707929289324958E-2</v>
      </c>
      <c r="Q980" s="2">
        <f t="shared" si="497"/>
        <v>35291.298999999999</v>
      </c>
      <c r="S980" s="21">
        <f t="shared" si="514"/>
        <v>0.1</v>
      </c>
      <c r="Z980">
        <f t="shared" si="488"/>
        <v>19401</v>
      </c>
      <c r="AA980" s="68">
        <f t="shared" si="489"/>
        <v>6.2556014743066171E-2</v>
      </c>
      <c r="AB980" s="68">
        <f t="shared" si="502"/>
        <v>6.817391453985315E-2</v>
      </c>
      <c r="AC980" s="68">
        <f t="shared" si="503"/>
        <v>-5.534014749471813E-3</v>
      </c>
      <c r="AD980" s="68"/>
      <c r="AE980" s="68">
        <f t="shared" si="504"/>
        <v>3.0625319247371521E-6</v>
      </c>
      <c r="AF980">
        <f t="shared" si="505"/>
        <v>-1.6685929295730595E-2</v>
      </c>
      <c r="AG980" s="92"/>
      <c r="AH980">
        <f t="shared" si="490"/>
        <v>-1.1151914546258782E-2</v>
      </c>
      <c r="AI980">
        <f t="shared" si="491"/>
        <v>1.0002496133729055</v>
      </c>
      <c r="AJ980">
        <f t="shared" si="492"/>
        <v>-0.4999454372251298</v>
      </c>
      <c r="AK980">
        <f t="shared" si="493"/>
        <v>6.7846075532880089E-4</v>
      </c>
      <c r="AL980">
        <f t="shared" si="494"/>
        <v>1.2182548513962941</v>
      </c>
      <c r="AM980">
        <f t="shared" si="495"/>
        <v>0.69762083755206372</v>
      </c>
      <c r="AN980" s="68">
        <f t="shared" si="515"/>
        <v>1.2175764752442308</v>
      </c>
      <c r="AO980" s="68">
        <f t="shared" si="515"/>
        <v>1.2175764752442308</v>
      </c>
      <c r="AP980" s="68">
        <f t="shared" si="515"/>
        <v>1.2175764752442308</v>
      </c>
      <c r="AQ980" s="68">
        <f t="shared" si="515"/>
        <v>1.2175764752442308</v>
      </c>
      <c r="AR980" s="68">
        <f t="shared" si="515"/>
        <v>1.2175764752442202</v>
      </c>
      <c r="AS980" s="68">
        <f t="shared" si="515"/>
        <v>1.2175764752017737</v>
      </c>
      <c r="AT980" s="68">
        <f t="shared" si="515"/>
        <v>1.2175763054654933</v>
      </c>
      <c r="AU980" s="68">
        <f t="shared" si="496"/>
        <v>1.2168981839767603</v>
      </c>
    </row>
    <row r="981" spans="1:64" ht="12.95" customHeight="1">
      <c r="A981" s="45" t="s">
        <v>2031</v>
      </c>
      <c r="B981" s="44"/>
      <c r="C981" s="45">
        <v>50339.661</v>
      </c>
      <c r="D981" s="45"/>
      <c r="E981">
        <f t="shared" ref="E981:E1044" si="516">+(C981-C$7)/C$8</f>
        <v>19423.043400099315</v>
      </c>
      <c r="F981">
        <f t="shared" ref="F981:F1044" si="517">ROUND(2*E981,0)/2</f>
        <v>19423</v>
      </c>
      <c r="G981">
        <f t="shared" si="511"/>
        <v>5.8905999998387415E-2</v>
      </c>
      <c r="I981" s="10">
        <f t="shared" si="513"/>
        <v>5.8905999998387415E-2</v>
      </c>
      <c r="P981">
        <f t="shared" ref="P981:P986" si="518">+D$11+D$12*F981+D$13*F981^2</f>
        <v>7.4105714795581173E-2</v>
      </c>
      <c r="Q981" s="2">
        <f t="shared" si="497"/>
        <v>35321.161</v>
      </c>
      <c r="S981" s="21">
        <f t="shared" si="514"/>
        <v>0.1</v>
      </c>
      <c r="Z981">
        <f t="shared" ref="Z981:Z1044" si="519">F981</f>
        <v>19423</v>
      </c>
      <c r="AA981" s="68">
        <f t="shared" ref="AA981:AA1044" si="520">AB$3+AB$4*Z981+AB$5*Z981^2+AH981</f>
        <v>6.3225973889168827E-2</v>
      </c>
      <c r="AB981" s="68">
        <f t="shared" si="502"/>
        <v>6.9785740904799762E-2</v>
      </c>
      <c r="AC981" s="68">
        <f t="shared" si="503"/>
        <v>-4.3199738907814169E-3</v>
      </c>
      <c r="AD981" s="68"/>
      <c r="AE981" s="68">
        <f t="shared" si="504"/>
        <v>1.8662174417033089E-6</v>
      </c>
      <c r="AF981">
        <f t="shared" si="505"/>
        <v>-1.5199714797193759E-2</v>
      </c>
      <c r="AG981" s="92"/>
      <c r="AH981">
        <f t="shared" ref="AH981:AH986" si="521">$AB$6*($AB$11/AI981*AJ981+$AB$12)</f>
        <v>-1.0879740906412342E-2</v>
      </c>
      <c r="AI981">
        <f t="shared" ref="AI981:AI986" si="522">1+$AB$7*COS(AL981)</f>
        <v>1.0002400514595966</v>
      </c>
      <c r="AJ981">
        <f t="shared" ref="AJ981:AJ986" si="523">SIN(AL981+RADIANS($AB$9))</f>
        <v>-0.48772171518453072</v>
      </c>
      <c r="AK981">
        <f t="shared" ref="AK981:AK986" si="524">$AB$7*SIN(AL981)</f>
        <v>6.819025804322555E-4</v>
      </c>
      <c r="AL981">
        <f t="shared" ref="AL981:AL986" si="525">2*ATAN(AM981)</f>
        <v>1.2323125014230232</v>
      </c>
      <c r="AM981">
        <f t="shared" ref="AM981:AM986" si="526">SQRT((1+$AB$7)/(1-$AB$7))*TAN(AN981/2)</f>
        <v>0.7081220801094158</v>
      </c>
      <c r="AN981" s="68">
        <f t="shared" ref="AN981:AT986" si="527">$AU981+$AB$7*SIN(AO981)</f>
        <v>1.2316306806159651</v>
      </c>
      <c r="AO981" s="68">
        <f t="shared" si="527"/>
        <v>1.2316306806159651</v>
      </c>
      <c r="AP981" s="68">
        <f t="shared" si="527"/>
        <v>1.2316306806159651</v>
      </c>
      <c r="AQ981" s="68">
        <f t="shared" si="527"/>
        <v>1.2316306806159651</v>
      </c>
      <c r="AR981" s="68">
        <f t="shared" si="527"/>
        <v>1.2316306806159558</v>
      </c>
      <c r="AS981" s="68">
        <f t="shared" si="527"/>
        <v>1.2316306805764898</v>
      </c>
      <c r="AT981" s="68">
        <f t="shared" si="527"/>
        <v>1.2316305164882444</v>
      </c>
      <c r="AU981" s="68">
        <f t="shared" ref="AU981:AU986" si="528">RADIANS($AB$9)+$AB$18*(F981-AB$15)</f>
        <v>1.2309489418661015</v>
      </c>
      <c r="AV981" s="68"/>
      <c r="AW981" s="68"/>
      <c r="AX981" s="68"/>
      <c r="AY981" s="68"/>
      <c r="AZ981" s="68"/>
      <c r="BA981" s="68"/>
      <c r="BB981" s="68"/>
      <c r="BC981" s="68"/>
      <c r="BD981" s="68"/>
      <c r="BE981" s="68"/>
      <c r="BF981" s="68"/>
      <c r="BG981" s="68"/>
      <c r="BH981" s="68"/>
      <c r="BI981" s="68"/>
      <c r="BJ981" s="68"/>
      <c r="BK981" s="68"/>
      <c r="BL981" s="68"/>
    </row>
    <row r="982" spans="1:64" ht="12.95" customHeight="1">
      <c r="A982" s="45" t="s">
        <v>2044</v>
      </c>
      <c r="B982" s="44"/>
      <c r="C982" s="45">
        <v>50357.305999999997</v>
      </c>
      <c r="D982" s="45">
        <v>4.0000000000000001E-3</v>
      </c>
      <c r="E982">
        <f t="shared" si="516"/>
        <v>19436.043684492048</v>
      </c>
      <c r="F982">
        <f t="shared" si="517"/>
        <v>19436</v>
      </c>
      <c r="G982">
        <f t="shared" si="511"/>
        <v>5.929199999809498E-2</v>
      </c>
      <c r="I982" s="10">
        <f t="shared" si="513"/>
        <v>5.929199999809498E-2</v>
      </c>
      <c r="P982">
        <f t="shared" si="518"/>
        <v>7.4341097441650739E-2</v>
      </c>
      <c r="Q982" s="2">
        <f t="shared" si="497"/>
        <v>35338.805999999997</v>
      </c>
      <c r="S982" s="21">
        <f t="shared" si="514"/>
        <v>0.1</v>
      </c>
      <c r="Z982">
        <f t="shared" si="519"/>
        <v>19436</v>
      </c>
      <c r="AA982" s="68">
        <f t="shared" si="520"/>
        <v>6.3623198731002417E-2</v>
      </c>
      <c r="AB982" s="68">
        <f t="shared" si="502"/>
        <v>7.0009898708743301E-2</v>
      </c>
      <c r="AC982" s="68">
        <f t="shared" si="503"/>
        <v>-4.3311987329074323E-3</v>
      </c>
      <c r="AD982" s="68"/>
      <c r="AE982" s="68">
        <f t="shared" si="504"/>
        <v>1.8759282463938994E-6</v>
      </c>
      <c r="AF982">
        <f t="shared" si="505"/>
        <v>-1.5049097443555759E-2</v>
      </c>
      <c r="AG982" s="92"/>
      <c r="AH982">
        <f t="shared" si="521"/>
        <v>-1.0717898710648327E-2</v>
      </c>
      <c r="AI982">
        <f t="shared" si="522"/>
        <v>1.0002343789055104</v>
      </c>
      <c r="AJ982">
        <f t="shared" si="523"/>
        <v>-0.48045325913201675</v>
      </c>
      <c r="AK982">
        <f t="shared" si="524"/>
        <v>6.8387305920494378E-4</v>
      </c>
      <c r="AL982">
        <f t="shared" si="525"/>
        <v>1.2406191680583332</v>
      </c>
      <c r="AM982">
        <f t="shared" si="526"/>
        <v>0.7143764784969634</v>
      </c>
      <c r="AN982" s="68">
        <f t="shared" si="527"/>
        <v>1.2399353750697608</v>
      </c>
      <c r="AO982" s="68">
        <f t="shared" si="527"/>
        <v>1.2399353750697608</v>
      </c>
      <c r="AP982" s="68">
        <f t="shared" si="527"/>
        <v>1.2399353750697608</v>
      </c>
      <c r="AQ982" s="68">
        <f t="shared" si="527"/>
        <v>1.2399353750697608</v>
      </c>
      <c r="AR982" s="68">
        <f t="shared" si="527"/>
        <v>1.2399353750697519</v>
      </c>
      <c r="AS982" s="68">
        <f t="shared" si="527"/>
        <v>1.2399353750320146</v>
      </c>
      <c r="AT982" s="68">
        <f t="shared" si="527"/>
        <v>1.2399352143424642</v>
      </c>
      <c r="AU982" s="68">
        <f t="shared" si="528"/>
        <v>1.239251662437076</v>
      </c>
    </row>
    <row r="983" spans="1:64" ht="12.95" customHeight="1">
      <c r="A983" s="45" t="s">
        <v>2031</v>
      </c>
      <c r="B983" s="44"/>
      <c r="C983" s="45">
        <v>50373.595000000001</v>
      </c>
      <c r="D983" s="45"/>
      <c r="E983">
        <f t="shared" si="516"/>
        <v>19448.04491047523</v>
      </c>
      <c r="F983">
        <f t="shared" si="517"/>
        <v>19448</v>
      </c>
      <c r="G983">
        <f t="shared" si="511"/>
        <v>6.0956000001169741E-2</v>
      </c>
      <c r="I983" s="10">
        <f t="shared" si="513"/>
        <v>6.0956000001169741E-2</v>
      </c>
      <c r="P983">
        <f t="shared" si="518"/>
        <v>7.4558589713313222E-2</v>
      </c>
      <c r="Q983" s="2">
        <f t="shared" si="497"/>
        <v>35355.095000000001</v>
      </c>
      <c r="S983" s="21">
        <f t="shared" si="514"/>
        <v>0.1</v>
      </c>
      <c r="Z983">
        <f t="shared" si="519"/>
        <v>19448</v>
      </c>
      <c r="AA983" s="68">
        <f t="shared" si="520"/>
        <v>6.3990739315950201E-2</v>
      </c>
      <c r="AB983" s="68">
        <f t="shared" si="502"/>
        <v>7.1523850398532762E-2</v>
      </c>
      <c r="AC983" s="68">
        <f t="shared" si="503"/>
        <v>-3.0347393147804567E-3</v>
      </c>
      <c r="AD983" s="68"/>
      <c r="AE983" s="68">
        <f t="shared" si="504"/>
        <v>9.2096427086741768E-7</v>
      </c>
      <c r="AF983">
        <f t="shared" si="505"/>
        <v>-1.3602589712143481E-2</v>
      </c>
      <c r="AG983" s="92"/>
      <c r="AH983">
        <f t="shared" si="521"/>
        <v>-1.0567850397363025E-2</v>
      </c>
      <c r="AI983">
        <f t="shared" si="522"/>
        <v>1.0002291283961875</v>
      </c>
      <c r="AJ983">
        <f t="shared" si="523"/>
        <v>-0.47371455303552912</v>
      </c>
      <c r="AK983">
        <f t="shared" si="524"/>
        <v>6.8565006418370208E-4</v>
      </c>
      <c r="AL983">
        <f t="shared" si="525"/>
        <v>1.2482867765989885</v>
      </c>
      <c r="AM983">
        <f t="shared" si="526"/>
        <v>0.72018273298717417</v>
      </c>
      <c r="AN983" s="68">
        <f t="shared" si="527"/>
        <v>1.2476012050140459</v>
      </c>
      <c r="AO983" s="68">
        <f t="shared" si="527"/>
        <v>1.2476012050140459</v>
      </c>
      <c r="AP983" s="68">
        <f t="shared" si="527"/>
        <v>1.2476012050140459</v>
      </c>
      <c r="AQ983" s="68">
        <f t="shared" si="527"/>
        <v>1.2476012050140459</v>
      </c>
      <c r="AR983" s="68">
        <f t="shared" si="527"/>
        <v>1.2476012050140377</v>
      </c>
      <c r="AS983" s="68">
        <f t="shared" si="527"/>
        <v>1.2476012049778731</v>
      </c>
      <c r="AT983" s="68">
        <f t="shared" si="527"/>
        <v>1.2476010474649442</v>
      </c>
      <c r="AU983" s="68">
        <f t="shared" si="528"/>
        <v>1.2469157121948984</v>
      </c>
    </row>
    <row r="984" spans="1:64" ht="12.95" customHeight="1">
      <c r="A984" s="45" t="s">
        <v>2044</v>
      </c>
      <c r="B984" s="44"/>
      <c r="C984" s="45">
        <v>50380.377999999997</v>
      </c>
      <c r="D984" s="45">
        <v>4.0000000000000001E-3</v>
      </c>
      <c r="E984">
        <f t="shared" si="516"/>
        <v>19453.042412829203</v>
      </c>
      <c r="F984">
        <f t="shared" si="517"/>
        <v>19453</v>
      </c>
      <c r="G984">
        <f t="shared" si="511"/>
        <v>5.7565999995858874E-2</v>
      </c>
      <c r="I984" s="10">
        <f t="shared" si="513"/>
        <v>5.7565999995858874E-2</v>
      </c>
      <c r="P984">
        <f t="shared" si="518"/>
        <v>7.4649272688351143E-2</v>
      </c>
      <c r="Q984" s="2">
        <f t="shared" si="497"/>
        <v>35361.877999999997</v>
      </c>
      <c r="S984" s="21">
        <f t="shared" si="514"/>
        <v>0.1</v>
      </c>
      <c r="Z984">
        <f t="shared" si="519"/>
        <v>19453</v>
      </c>
      <c r="AA984" s="68">
        <f t="shared" si="520"/>
        <v>6.4144125981299746E-2</v>
      </c>
      <c r="AB984" s="68">
        <f t="shared" si="502"/>
        <v>6.8071146702910271E-2</v>
      </c>
      <c r="AC984" s="68">
        <f t="shared" si="503"/>
        <v>-6.5781259854408719E-3</v>
      </c>
      <c r="AD984" s="68"/>
      <c r="AE984" s="68">
        <f t="shared" si="504"/>
        <v>4.327174148033244E-6</v>
      </c>
      <c r="AF984">
        <f t="shared" si="505"/>
        <v>-1.7083272692492268E-2</v>
      </c>
      <c r="AG984" s="92"/>
      <c r="AH984">
        <f t="shared" si="521"/>
        <v>-1.0505146707051397E-2</v>
      </c>
      <c r="AI984">
        <f t="shared" si="522"/>
        <v>1.0002269367067602</v>
      </c>
      <c r="AJ984">
        <f t="shared" si="523"/>
        <v>-0.47089853721793268</v>
      </c>
      <c r="AK984">
        <f t="shared" si="524"/>
        <v>6.8637858618943008E-4</v>
      </c>
      <c r="AL984">
        <f t="shared" si="525"/>
        <v>1.251481589713874</v>
      </c>
      <c r="AM984">
        <f t="shared" si="526"/>
        <v>0.72261145161520957</v>
      </c>
      <c r="AN984" s="68">
        <f t="shared" si="527"/>
        <v>1.2507952889383764</v>
      </c>
      <c r="AO984" s="68">
        <f t="shared" si="527"/>
        <v>1.2507952889383764</v>
      </c>
      <c r="AP984" s="68">
        <f t="shared" si="527"/>
        <v>1.2507952889383764</v>
      </c>
      <c r="AQ984" s="68">
        <f t="shared" si="527"/>
        <v>1.2507952889383764</v>
      </c>
      <c r="AR984" s="68">
        <f t="shared" si="527"/>
        <v>1.2507952889383684</v>
      </c>
      <c r="AS984" s="68">
        <f t="shared" si="527"/>
        <v>1.2507952889028522</v>
      </c>
      <c r="AT984" s="68">
        <f t="shared" si="527"/>
        <v>1.2507951327244855</v>
      </c>
      <c r="AU984" s="68">
        <f t="shared" si="528"/>
        <v>1.2501090662606578</v>
      </c>
    </row>
    <row r="985" spans="1:64" ht="12.95" customHeight="1">
      <c r="A985" s="45" t="s">
        <v>2031</v>
      </c>
      <c r="B985" s="44"/>
      <c r="C985" s="45">
        <v>50426.527999999998</v>
      </c>
      <c r="D985" s="45"/>
      <c r="E985">
        <f t="shared" si="516"/>
        <v>19487.044290115951</v>
      </c>
      <c r="F985">
        <f t="shared" si="517"/>
        <v>19487</v>
      </c>
      <c r="G985">
        <f t="shared" si="511"/>
        <v>6.0113999999884982E-2</v>
      </c>
      <c r="I985" s="10">
        <f t="shared" si="513"/>
        <v>6.0113999999884982E-2</v>
      </c>
      <c r="P985">
        <f t="shared" si="518"/>
        <v>7.5266871563393484E-2</v>
      </c>
      <c r="Q985" s="2">
        <f t="shared" ref="Q985:Q1048" si="529">+C985-15018.5</f>
        <v>35408.027999999998</v>
      </c>
      <c r="S985" s="21">
        <f t="shared" si="514"/>
        <v>0.1</v>
      </c>
      <c r="Z985">
        <f t="shared" si="519"/>
        <v>19487</v>
      </c>
      <c r="AA985" s="68">
        <f t="shared" si="520"/>
        <v>6.5190915617720724E-2</v>
      </c>
      <c r="AB985" s="68">
        <f t="shared" si="502"/>
        <v>7.0189955945557742E-2</v>
      </c>
      <c r="AC985" s="68">
        <f t="shared" si="503"/>
        <v>-5.0769156178357387E-3</v>
      </c>
      <c r="AD985" s="68"/>
      <c r="AE985" s="68">
        <f t="shared" si="504"/>
        <v>2.5775072190624478E-6</v>
      </c>
      <c r="AF985">
        <f t="shared" si="505"/>
        <v>-1.5152871563508502E-2</v>
      </c>
      <c r="AG985" s="92"/>
      <c r="AH985">
        <f t="shared" si="521"/>
        <v>-1.0075955945672763E-2</v>
      </c>
      <c r="AI985">
        <f t="shared" si="522"/>
        <v>1.0002119731971881</v>
      </c>
      <c r="AJ985">
        <f t="shared" si="523"/>
        <v>-0.45162397583049668</v>
      </c>
      <c r="AK985">
        <f t="shared" si="524"/>
        <v>6.9114629140902713E-4</v>
      </c>
      <c r="AL985">
        <f t="shared" si="525"/>
        <v>1.2732059466549319</v>
      </c>
      <c r="AM985">
        <f t="shared" si="526"/>
        <v>0.73927696993707304</v>
      </c>
      <c r="AN985" s="68">
        <f t="shared" si="527"/>
        <v>1.2725148735452261</v>
      </c>
      <c r="AO985" s="68">
        <f t="shared" si="527"/>
        <v>1.2725148735452261</v>
      </c>
      <c r="AP985" s="68">
        <f t="shared" si="527"/>
        <v>1.2725148735452261</v>
      </c>
      <c r="AQ985" s="68">
        <f t="shared" si="527"/>
        <v>1.2725148735452261</v>
      </c>
      <c r="AR985" s="68">
        <f t="shared" si="527"/>
        <v>1.2725148735452194</v>
      </c>
      <c r="AS985" s="68">
        <f t="shared" si="527"/>
        <v>1.2725148735140024</v>
      </c>
      <c r="AT985" s="68">
        <f t="shared" si="527"/>
        <v>1.2725147265768568</v>
      </c>
      <c r="AU985" s="68">
        <f t="shared" si="528"/>
        <v>1.2718238739078214</v>
      </c>
    </row>
    <row r="986" spans="1:64" ht="12.95" customHeight="1">
      <c r="A986" s="45" t="s">
        <v>2031</v>
      </c>
      <c r="B986" s="44"/>
      <c r="C986" s="45">
        <v>50430.6</v>
      </c>
      <c r="D986" s="45"/>
      <c r="E986">
        <f t="shared" si="516"/>
        <v>19490.04441241956</v>
      </c>
      <c r="F986">
        <f t="shared" si="517"/>
        <v>19490</v>
      </c>
      <c r="G986">
        <f t="shared" si="511"/>
        <v>6.0279999997874256E-2</v>
      </c>
      <c r="I986" s="10">
        <f t="shared" si="513"/>
        <v>6.0279999997874256E-2</v>
      </c>
      <c r="P986">
        <f t="shared" si="518"/>
        <v>7.532144549548328E-2</v>
      </c>
      <c r="Q986" s="2">
        <f t="shared" si="529"/>
        <v>35412.1</v>
      </c>
      <c r="S986" s="21">
        <f t="shared" si="514"/>
        <v>0.1</v>
      </c>
      <c r="Z986">
        <f t="shared" si="519"/>
        <v>19490</v>
      </c>
      <c r="AA986" s="68">
        <f t="shared" si="520"/>
        <v>6.5283590179323378E-2</v>
      </c>
      <c r="AB986" s="68">
        <f t="shared" si="502"/>
        <v>7.0317855314034158E-2</v>
      </c>
      <c r="AC986" s="68">
        <f t="shared" si="503"/>
        <v>-5.0035901814491253E-3</v>
      </c>
      <c r="AD986" s="68"/>
      <c r="AE986" s="68">
        <f t="shared" si="504"/>
        <v>2.5035914703894058E-6</v>
      </c>
      <c r="AF986">
        <f t="shared" si="505"/>
        <v>-1.5041445497609024E-2</v>
      </c>
      <c r="AG986" s="92"/>
      <c r="AH986">
        <f t="shared" si="521"/>
        <v>-1.0037855316159899E-2</v>
      </c>
      <c r="AI986">
        <f t="shared" si="522"/>
        <v>1.0002106480029385</v>
      </c>
      <c r="AJ986">
        <f t="shared" si="523"/>
        <v>-0.44991294097077111</v>
      </c>
      <c r="AK986">
        <f t="shared" si="524"/>
        <v>6.9155133671523609E-4</v>
      </c>
      <c r="AL986">
        <f t="shared" si="525"/>
        <v>1.2751227704303087</v>
      </c>
      <c r="AM986">
        <f t="shared" si="526"/>
        <v>0.74076023448810058</v>
      </c>
      <c r="AN986" s="68">
        <f t="shared" si="527"/>
        <v>1.274431291860094</v>
      </c>
      <c r="AO986" s="68">
        <f t="shared" si="527"/>
        <v>1.274431291860094</v>
      </c>
      <c r="AP986" s="68">
        <f t="shared" si="527"/>
        <v>1.274431291860094</v>
      </c>
      <c r="AQ986" s="68">
        <f t="shared" si="527"/>
        <v>1.274431291860094</v>
      </c>
      <c r="AR986" s="68">
        <f t="shared" si="527"/>
        <v>1.2744312918600875</v>
      </c>
      <c r="AS986" s="68">
        <f t="shared" si="527"/>
        <v>1.2744312918292402</v>
      </c>
      <c r="AT986" s="68">
        <f t="shared" si="527"/>
        <v>1.2744311457210644</v>
      </c>
      <c r="AU986" s="68">
        <f t="shared" si="528"/>
        <v>1.2737398863472771</v>
      </c>
    </row>
    <row r="987" spans="1:64" ht="12.95" customHeight="1">
      <c r="A987" s="130" t="s">
        <v>3351</v>
      </c>
      <c r="B987" s="129"/>
      <c r="C987" s="171">
        <v>50430.601999999999</v>
      </c>
      <c r="D987" s="130">
        <v>2.5140000000000002E-3</v>
      </c>
      <c r="E987" s="12">
        <f t="shared" si="516"/>
        <v>19490.045885957039</v>
      </c>
      <c r="F987">
        <f t="shared" si="517"/>
        <v>19490</v>
      </c>
      <c r="G987">
        <f t="shared" si="511"/>
        <v>6.227999999828171E-2</v>
      </c>
      <c r="K987">
        <f>$G987</f>
        <v>6.227999999828171E-2</v>
      </c>
      <c r="O987">
        <f ca="1">+C$11+C$12*F987</f>
        <v>2.9772138088925246E-2</v>
      </c>
      <c r="Q987" s="2">
        <f t="shared" si="529"/>
        <v>35412.101999999999</v>
      </c>
      <c r="S987" s="94">
        <f>S$17</f>
        <v>1</v>
      </c>
      <c r="Z987">
        <f t="shared" si="519"/>
        <v>19490</v>
      </c>
      <c r="AA987" s="68">
        <f t="shared" si="520"/>
        <v>7.532144549548328E-2</v>
      </c>
      <c r="AB987" s="68">
        <f t="shared" si="502"/>
        <v>6.227999999828171E-2</v>
      </c>
      <c r="AC987" s="68">
        <f t="shared" si="503"/>
        <v>6.227999999828171E-2</v>
      </c>
      <c r="AD987" s="68"/>
      <c r="AE987" s="68"/>
      <c r="AG987" s="92"/>
      <c r="AN987" s="68"/>
      <c r="AO987" s="68"/>
      <c r="AP987" s="68"/>
      <c r="AQ987" s="68"/>
      <c r="AR987" s="68"/>
      <c r="AS987" s="68"/>
      <c r="AT987" s="68"/>
      <c r="AU987" s="68"/>
    </row>
    <row r="988" spans="1:64" ht="12.95" customHeight="1">
      <c r="A988" s="45" t="s">
        <v>2045</v>
      </c>
      <c r="B988" s="44"/>
      <c r="C988" s="45">
        <v>50433.315999999999</v>
      </c>
      <c r="D988" s="45">
        <v>5.0000000000000001E-3</v>
      </c>
      <c r="E988">
        <f t="shared" si="516"/>
        <v>19492.045476313622</v>
      </c>
      <c r="F988">
        <f t="shared" si="517"/>
        <v>19492</v>
      </c>
      <c r="G988">
        <f t="shared" si="511"/>
        <v>6.1723999999230728E-2</v>
      </c>
      <c r="I988" s="10">
        <f>$G988</f>
        <v>6.1723999999230728E-2</v>
      </c>
      <c r="P988">
        <f t="shared" ref="P988:P1025" si="530">+D$11+D$12*F988+D$13*F988^2</f>
        <v>7.5357835316309213E-2</v>
      </c>
      <c r="Q988" s="2">
        <f t="shared" si="529"/>
        <v>35414.815999999999</v>
      </c>
      <c r="S988" s="21">
        <f t="shared" ref="S988:S1000" si="531">S$15</f>
        <v>0.1</v>
      </c>
      <c r="Z988">
        <f t="shared" si="519"/>
        <v>19492</v>
      </c>
      <c r="AA988" s="68">
        <f t="shared" si="520"/>
        <v>6.5345400881279755E-2</v>
      </c>
      <c r="AB988" s="68">
        <f t="shared" si="502"/>
        <v>7.1736434434260185E-2</v>
      </c>
      <c r="AC988" s="68">
        <f t="shared" si="503"/>
        <v>-3.6214008820490331E-3</v>
      </c>
      <c r="AD988" s="68"/>
      <c r="AE988" s="68">
        <f t="shared" ref="AE988:AE1025" si="532">+(G988-AA988)^2*S988</f>
        <v>1.3114544348505479E-6</v>
      </c>
      <c r="AF988">
        <f t="shared" ref="AF988:AF1025" si="533">G988-P988</f>
        <v>-1.3633835317078485E-2</v>
      </c>
      <c r="AG988" s="92"/>
      <c r="AH988">
        <f t="shared" ref="AH988:AH1025" si="534">$AB$6*($AB$11/AI988*AJ988+$AB$12)</f>
        <v>-1.0012434435029452E-2</v>
      </c>
      <c r="AI988">
        <f t="shared" ref="AI988:AI1025" si="535">1+$AB$7*COS(AL988)</f>
        <v>1.0002097641117764</v>
      </c>
      <c r="AJ988">
        <f t="shared" ref="AJ988:AJ1025" si="536">SIN(AL988+RADIANS($AB$9))</f>
        <v>-0.44877133482288006</v>
      </c>
      <c r="AK988">
        <f t="shared" ref="AK988:AK1025" si="537">$AB$7*SIN(AL988)</f>
        <v>6.918199548041422E-4</v>
      </c>
      <c r="AL988">
        <f t="shared" ref="AL988:AL1025" si="538">2*ATAN(AM988)</f>
        <v>1.2764006501247811</v>
      </c>
      <c r="AM988">
        <f t="shared" ref="AM988:AM1025" si="539">SQRT((1+$AB$7)/(1-$AB$7))*TAN(AN988/2)</f>
        <v>0.74175024577452486</v>
      </c>
      <c r="AN988" s="68">
        <f t="shared" ref="AN988:AT997" si="540">$AU988+$AB$7*SIN(AO988)</f>
        <v>1.2757089026590809</v>
      </c>
      <c r="AO988" s="68">
        <f t="shared" si="540"/>
        <v>1.2757089026590809</v>
      </c>
      <c r="AP988" s="68">
        <f t="shared" si="540"/>
        <v>1.2757089026590809</v>
      </c>
      <c r="AQ988" s="68">
        <f t="shared" si="540"/>
        <v>1.2757089026590809</v>
      </c>
      <c r="AR988" s="68">
        <f t="shared" si="540"/>
        <v>1.2757089026590744</v>
      </c>
      <c r="AS988" s="68">
        <f t="shared" si="540"/>
        <v>1.2757089026284727</v>
      </c>
      <c r="AT988" s="68">
        <f t="shared" si="540"/>
        <v>1.2757087570741366</v>
      </c>
      <c r="AU988" s="68">
        <f t="shared" ref="AU988:AU1025" si="541">RADIANS($AB$9)+$AB$18*(F988-AB$15)</f>
        <v>1.2750172279735807</v>
      </c>
    </row>
    <row r="989" spans="1:64" ht="12.95" customHeight="1">
      <c r="A989" s="45" t="s">
        <v>2046</v>
      </c>
      <c r="B989" s="44" t="s">
        <v>2097</v>
      </c>
      <c r="C989" s="45">
        <v>50443.502999999997</v>
      </c>
      <c r="D989" s="45">
        <v>7.0000000000000001E-3</v>
      </c>
      <c r="E989">
        <f t="shared" si="516"/>
        <v>19499.550939453817</v>
      </c>
      <c r="F989">
        <f t="shared" si="517"/>
        <v>19499.5</v>
      </c>
      <c r="G989">
        <f t="shared" si="511"/>
        <v>6.913899999926798E-2</v>
      </c>
      <c r="I989" s="10">
        <f>$G989</f>
        <v>6.913899999926798E-2</v>
      </c>
      <c r="P989">
        <f t="shared" si="530"/>
        <v>7.5494348440365039E-2</v>
      </c>
      <c r="Q989" s="2">
        <f t="shared" si="529"/>
        <v>35425.002999999997</v>
      </c>
      <c r="S989" s="21">
        <f t="shared" si="531"/>
        <v>0.1</v>
      </c>
      <c r="Z989">
        <f t="shared" si="519"/>
        <v>19499.5</v>
      </c>
      <c r="AA989" s="68">
        <f t="shared" si="520"/>
        <v>6.5577387326288927E-2</v>
      </c>
      <c r="AB989" s="68">
        <f t="shared" si="502"/>
        <v>7.9055961113344092E-2</v>
      </c>
      <c r="AC989" s="68">
        <f t="shared" si="503"/>
        <v>3.5616126729790514E-3</v>
      </c>
      <c r="AD989" s="68"/>
      <c r="AE989" s="68">
        <f t="shared" si="532"/>
        <v>1.2685084832324997E-6</v>
      </c>
      <c r="AF989">
        <f t="shared" si="533"/>
        <v>-6.3553484410970584E-3</v>
      </c>
      <c r="AG989" s="92"/>
      <c r="AH989">
        <f t="shared" si="534"/>
        <v>-9.9169611140761098E-3</v>
      </c>
      <c r="AI989">
        <f t="shared" si="535"/>
        <v>1.0002064464949079</v>
      </c>
      <c r="AJ989">
        <f t="shared" si="536"/>
        <v>-0.44448381823708483</v>
      </c>
      <c r="AK989">
        <f t="shared" si="537"/>
        <v>6.9281720330461683E-4</v>
      </c>
      <c r="AL989">
        <f t="shared" si="538"/>
        <v>1.281192678853003</v>
      </c>
      <c r="AM989">
        <f t="shared" si="539"/>
        <v>0.74547115157186461</v>
      </c>
      <c r="AN989" s="68">
        <f t="shared" si="540"/>
        <v>1.2804999330943618</v>
      </c>
      <c r="AO989" s="68">
        <f t="shared" si="540"/>
        <v>1.2804999330943618</v>
      </c>
      <c r="AP989" s="68">
        <f t="shared" si="540"/>
        <v>1.2804999330943618</v>
      </c>
      <c r="AQ989" s="68">
        <f t="shared" si="540"/>
        <v>1.2804999330943618</v>
      </c>
      <c r="AR989" s="68">
        <f t="shared" si="540"/>
        <v>1.2804999330943556</v>
      </c>
      <c r="AS989" s="68">
        <f t="shared" si="540"/>
        <v>1.280499933064668</v>
      </c>
      <c r="AT989" s="68">
        <f t="shared" si="540"/>
        <v>1.2804997895956658</v>
      </c>
      <c r="AU989" s="68">
        <f t="shared" si="541"/>
        <v>1.2798072590722198</v>
      </c>
    </row>
    <row r="990" spans="1:64" ht="12.95" customHeight="1">
      <c r="A990" s="45" t="s">
        <v>2047</v>
      </c>
      <c r="B990" s="44"/>
      <c r="C990" s="45">
        <v>50475.392</v>
      </c>
      <c r="D990" s="45"/>
      <c r="E990">
        <f t="shared" si="516"/>
        <v>19523.045757759279</v>
      </c>
      <c r="F990">
        <f t="shared" si="517"/>
        <v>19523</v>
      </c>
      <c r="G990">
        <f t="shared" si="511"/>
        <v>6.2105999997584149E-2</v>
      </c>
      <c r="I990" s="10">
        <f>$G990</f>
        <v>6.2105999997584149E-2</v>
      </c>
      <c r="P990">
        <f t="shared" si="530"/>
        <v>7.5922614041083525E-2</v>
      </c>
      <c r="Q990" s="2">
        <f t="shared" si="529"/>
        <v>35456.892</v>
      </c>
      <c r="S990" s="21">
        <f t="shared" si="531"/>
        <v>0.1</v>
      </c>
      <c r="Z990">
        <f t="shared" si="519"/>
        <v>19523</v>
      </c>
      <c r="AA990" s="68">
        <f t="shared" si="520"/>
        <v>6.6306264523541367E-2</v>
      </c>
      <c r="AB990" s="68">
        <f t="shared" si="502"/>
        <v>7.1722349515126307E-2</v>
      </c>
      <c r="AC990" s="68">
        <f t="shared" si="503"/>
        <v>-4.2002645259572192E-3</v>
      </c>
      <c r="AD990" s="68"/>
      <c r="AE990" s="68">
        <f t="shared" si="532"/>
        <v>1.764222208801461E-6</v>
      </c>
      <c r="AF990">
        <f t="shared" si="533"/>
        <v>-1.3816614043499376E-2</v>
      </c>
      <c r="AG990" s="92"/>
      <c r="AH990">
        <f t="shared" si="534"/>
        <v>-9.6163495175421564E-3</v>
      </c>
      <c r="AI990">
        <f t="shared" si="535"/>
        <v>1.0001960210914487</v>
      </c>
      <c r="AJ990">
        <f t="shared" si="536"/>
        <v>-0.43098414507057964</v>
      </c>
      <c r="AK990">
        <f t="shared" si="537"/>
        <v>6.9583874867804756E-4</v>
      </c>
      <c r="AL990">
        <f t="shared" si="538"/>
        <v>1.2962074959944891</v>
      </c>
      <c r="AM990">
        <f t="shared" si="539"/>
        <v>0.75721658622267296</v>
      </c>
      <c r="AN990" s="68">
        <f t="shared" si="540"/>
        <v>1.295511725375835</v>
      </c>
      <c r="AO990" s="68">
        <f t="shared" si="540"/>
        <v>1.295511725375835</v>
      </c>
      <c r="AP990" s="68">
        <f t="shared" si="540"/>
        <v>1.295511725375835</v>
      </c>
      <c r="AQ990" s="68">
        <f t="shared" si="540"/>
        <v>1.295511725375835</v>
      </c>
      <c r="AR990" s="68">
        <f t="shared" si="540"/>
        <v>1.2955117253758297</v>
      </c>
      <c r="AS990" s="68">
        <f t="shared" si="540"/>
        <v>1.2955117253489379</v>
      </c>
      <c r="AT990" s="68">
        <f t="shared" si="540"/>
        <v>1.295511588498395</v>
      </c>
      <c r="AU990" s="68">
        <f t="shared" si="541"/>
        <v>1.2948160231812886</v>
      </c>
    </row>
    <row r="991" spans="1:64" ht="12.95" customHeight="1">
      <c r="A991" s="45" t="s">
        <v>2045</v>
      </c>
      <c r="B991" s="44"/>
      <c r="C991" s="45">
        <v>50509.322999999997</v>
      </c>
      <c r="D991" s="45">
        <v>3.0000000000000001E-3</v>
      </c>
      <c r="E991">
        <f t="shared" si="516"/>
        <v>19548.045057828975</v>
      </c>
      <c r="F991">
        <f t="shared" si="517"/>
        <v>19548</v>
      </c>
      <c r="G991">
        <f t="shared" si="511"/>
        <v>6.1155999996117316E-2</v>
      </c>
      <c r="I991" s="10">
        <f>$G991</f>
        <v>6.1155999996117316E-2</v>
      </c>
      <c r="P991">
        <f t="shared" si="530"/>
        <v>7.6379088675198298E-2</v>
      </c>
      <c r="Q991" s="2">
        <f t="shared" si="529"/>
        <v>35490.822999999997</v>
      </c>
      <c r="S991" s="21">
        <f t="shared" si="531"/>
        <v>0.1</v>
      </c>
      <c r="Z991">
        <f t="shared" si="519"/>
        <v>19548</v>
      </c>
      <c r="AA991" s="68">
        <f t="shared" si="520"/>
        <v>6.7084912589891146E-2</v>
      </c>
      <c r="AB991" s="68">
        <f t="shared" si="502"/>
        <v>7.0450176081424468E-2</v>
      </c>
      <c r="AC991" s="68">
        <f t="shared" si="503"/>
        <v>-5.928912593773825E-3</v>
      </c>
      <c r="AD991" s="68"/>
      <c r="AE991" s="68">
        <f t="shared" si="532"/>
        <v>3.5152004544609926E-6</v>
      </c>
      <c r="AF991">
        <f t="shared" si="533"/>
        <v>-1.5223088679080982E-2</v>
      </c>
      <c r="AG991" s="92"/>
      <c r="AH991">
        <f t="shared" si="534"/>
        <v>-9.2941760853071567E-3</v>
      </c>
      <c r="AI991">
        <f t="shared" si="535"/>
        <v>1.0001848820202806</v>
      </c>
      <c r="AJ991">
        <f t="shared" si="536"/>
        <v>-0.41651651331134071</v>
      </c>
      <c r="AK991">
        <f t="shared" si="537"/>
        <v>6.988808704146552E-4</v>
      </c>
      <c r="AL991">
        <f t="shared" si="538"/>
        <v>1.3121803613452767</v>
      </c>
      <c r="AM991">
        <f t="shared" si="539"/>
        <v>0.76985897851854534</v>
      </c>
      <c r="AN991" s="68">
        <f t="shared" si="540"/>
        <v>1.3114815450112878</v>
      </c>
      <c r="AO991" s="68">
        <f t="shared" si="540"/>
        <v>1.3114815450112878</v>
      </c>
      <c r="AP991" s="68">
        <f t="shared" si="540"/>
        <v>1.3114815450112878</v>
      </c>
      <c r="AQ991" s="68">
        <f t="shared" si="540"/>
        <v>1.3114815450112878</v>
      </c>
      <c r="AR991" s="68">
        <f t="shared" si="540"/>
        <v>1.3114815450112833</v>
      </c>
      <c r="AS991" s="68">
        <f t="shared" si="540"/>
        <v>1.3114815449872457</v>
      </c>
      <c r="AT991" s="68">
        <f t="shared" si="540"/>
        <v>1.311481415312894</v>
      </c>
      <c r="AU991" s="68">
        <f t="shared" si="541"/>
        <v>1.3107827935100855</v>
      </c>
    </row>
    <row r="992" spans="1:64" ht="12.95" customHeight="1">
      <c r="A992" s="45" t="s">
        <v>2045</v>
      </c>
      <c r="B992" s="44"/>
      <c r="C992" s="45">
        <v>50509.326999999997</v>
      </c>
      <c r="D992" s="45">
        <v>5.0000000000000001E-3</v>
      </c>
      <c r="E992">
        <f t="shared" si="516"/>
        <v>19548.048004903929</v>
      </c>
      <c r="F992">
        <f t="shared" si="517"/>
        <v>19548</v>
      </c>
      <c r="G992">
        <f t="shared" si="511"/>
        <v>6.5155999996932223E-2</v>
      </c>
      <c r="I992" s="10">
        <f>$G992</f>
        <v>6.5155999996932223E-2</v>
      </c>
      <c r="P992">
        <f t="shared" si="530"/>
        <v>7.6379088675198298E-2</v>
      </c>
      <c r="Q992" s="2">
        <f t="shared" si="529"/>
        <v>35490.826999999997</v>
      </c>
      <c r="S992" s="21">
        <f t="shared" si="531"/>
        <v>0.1</v>
      </c>
      <c r="Z992">
        <f t="shared" si="519"/>
        <v>19548</v>
      </c>
      <c r="AA992" s="68">
        <f t="shared" si="520"/>
        <v>6.7084912589891146E-2</v>
      </c>
      <c r="AB992" s="68">
        <f t="shared" si="502"/>
        <v>7.4450176082239375E-2</v>
      </c>
      <c r="AC992" s="68">
        <f t="shared" si="503"/>
        <v>-1.9289125929589177E-3</v>
      </c>
      <c r="AD992" s="68"/>
      <c r="AE992" s="68">
        <f t="shared" si="532"/>
        <v>3.7207037912755154E-7</v>
      </c>
      <c r="AF992">
        <f t="shared" si="533"/>
        <v>-1.1223088678266074E-2</v>
      </c>
      <c r="AG992" s="92"/>
      <c r="AH992">
        <f t="shared" si="534"/>
        <v>-9.2941760853071567E-3</v>
      </c>
      <c r="AI992">
        <f t="shared" si="535"/>
        <v>1.0001848820202806</v>
      </c>
      <c r="AJ992">
        <f t="shared" si="536"/>
        <v>-0.41651651331134071</v>
      </c>
      <c r="AK992">
        <f t="shared" si="537"/>
        <v>6.988808704146552E-4</v>
      </c>
      <c r="AL992">
        <f t="shared" si="538"/>
        <v>1.3121803613452767</v>
      </c>
      <c r="AM992">
        <f t="shared" si="539"/>
        <v>0.76985897851854534</v>
      </c>
      <c r="AN992" s="68">
        <f t="shared" si="540"/>
        <v>1.3114815450112878</v>
      </c>
      <c r="AO992" s="68">
        <f t="shared" si="540"/>
        <v>1.3114815450112878</v>
      </c>
      <c r="AP992" s="68">
        <f t="shared" si="540"/>
        <v>1.3114815450112878</v>
      </c>
      <c r="AQ992" s="68">
        <f t="shared" si="540"/>
        <v>1.3114815450112878</v>
      </c>
      <c r="AR992" s="68">
        <f t="shared" si="540"/>
        <v>1.3114815450112833</v>
      </c>
      <c r="AS992" s="68">
        <f t="shared" si="540"/>
        <v>1.3114815449872457</v>
      </c>
      <c r="AT992" s="68">
        <f t="shared" si="540"/>
        <v>1.311481415312894</v>
      </c>
      <c r="AU992" s="68">
        <f t="shared" si="541"/>
        <v>1.3107827935100855</v>
      </c>
    </row>
    <row r="993" spans="1:64" ht="12.95" customHeight="1">
      <c r="A993" s="95" t="s">
        <v>1461</v>
      </c>
      <c r="B993" s="29" t="s">
        <v>2053</v>
      </c>
      <c r="C993" s="95">
        <v>50632.843999999997</v>
      </c>
      <c r="D993" s="95" t="s">
        <v>2084</v>
      </c>
      <c r="E993" s="12">
        <f t="shared" si="516"/>
        <v>19639.051469190541</v>
      </c>
      <c r="F993">
        <f t="shared" si="517"/>
        <v>19639</v>
      </c>
      <c r="G993">
        <f t="shared" si="511"/>
        <v>6.985799999529263E-2</v>
      </c>
      <c r="I993" s="10">
        <f>G993</f>
        <v>6.985799999529263E-2</v>
      </c>
      <c r="O993">
        <f ca="1">+C$11+C$12*F993</f>
        <v>3.0796365401606698E-2</v>
      </c>
      <c r="P993">
        <f t="shared" si="530"/>
        <v>7.80482560646035E-2</v>
      </c>
      <c r="Q993" s="2">
        <f t="shared" si="529"/>
        <v>35614.343999999997</v>
      </c>
      <c r="S993" s="21">
        <f t="shared" si="531"/>
        <v>0.1</v>
      </c>
      <c r="Z993">
        <f t="shared" si="519"/>
        <v>19639</v>
      </c>
      <c r="AA993" s="68">
        <f t="shared" si="520"/>
        <v>6.9946159703506622E-2</v>
      </c>
      <c r="AB993" s="68">
        <f t="shared" si="502"/>
        <v>7.7960096356389508E-2</v>
      </c>
      <c r="AC993" s="68">
        <f t="shared" si="503"/>
        <v>-8.8159708213998711E-5</v>
      </c>
      <c r="AD993" s="68"/>
      <c r="AE993" s="68">
        <f t="shared" si="532"/>
        <v>7.7721341523761679E-10</v>
      </c>
      <c r="AF993">
        <f t="shared" si="533"/>
        <v>-8.1902560693108695E-3</v>
      </c>
      <c r="AG993" s="92"/>
      <c r="AH993">
        <f t="shared" si="534"/>
        <v>-8.1020963610968708E-3</v>
      </c>
      <c r="AI993">
        <f t="shared" si="535"/>
        <v>1.0001439608567961</v>
      </c>
      <c r="AJ993">
        <f t="shared" si="536"/>
        <v>-0.36298747641783274</v>
      </c>
      <c r="AK993">
        <f t="shared" si="537"/>
        <v>7.0844273174694374E-4</v>
      </c>
      <c r="AL993">
        <f t="shared" si="538"/>
        <v>1.3703185698845453</v>
      </c>
      <c r="AM993">
        <f t="shared" si="539"/>
        <v>0.81723031452419437</v>
      </c>
      <c r="AN993" s="68">
        <f t="shared" si="540"/>
        <v>1.3696101780802155</v>
      </c>
      <c r="AO993" s="68">
        <f t="shared" si="540"/>
        <v>1.3696101780802155</v>
      </c>
      <c r="AP993" s="68">
        <f t="shared" si="540"/>
        <v>1.3696101780802155</v>
      </c>
      <c r="AQ993" s="68">
        <f t="shared" si="540"/>
        <v>1.3696101780802155</v>
      </c>
      <c r="AR993" s="68">
        <f t="shared" si="540"/>
        <v>1.3696101780802132</v>
      </c>
      <c r="AS993" s="68">
        <f t="shared" si="540"/>
        <v>1.3696101780654071</v>
      </c>
      <c r="AT993" s="68">
        <f t="shared" si="540"/>
        <v>1.3696100755737457</v>
      </c>
      <c r="AU993" s="68">
        <f t="shared" si="541"/>
        <v>1.368901837506906</v>
      </c>
    </row>
    <row r="994" spans="1:64" ht="12.95" customHeight="1">
      <c r="A994" s="45" t="s">
        <v>2048</v>
      </c>
      <c r="B994" s="44"/>
      <c r="C994" s="45">
        <v>50673.56</v>
      </c>
      <c r="D994" s="45">
        <v>2E-3</v>
      </c>
      <c r="E994">
        <f t="shared" si="516"/>
        <v>19669.049745151689</v>
      </c>
      <c r="F994">
        <f t="shared" si="517"/>
        <v>19669</v>
      </c>
      <c r="G994">
        <f t="shared" si="511"/>
        <v>6.7517999996198341E-2</v>
      </c>
      <c r="I994" s="10">
        <f>$G994</f>
        <v>6.7517999996198341E-2</v>
      </c>
      <c r="P994">
        <f t="shared" si="530"/>
        <v>7.8601144422237534E-2</v>
      </c>
      <c r="Q994" s="2">
        <f t="shared" si="529"/>
        <v>35655.06</v>
      </c>
      <c r="S994" s="21">
        <f t="shared" si="531"/>
        <v>0.1</v>
      </c>
      <c r="Z994">
        <f t="shared" si="519"/>
        <v>19669</v>
      </c>
      <c r="AA994" s="68">
        <f t="shared" si="520"/>
        <v>7.0898229005985913E-2</v>
      </c>
      <c r="AB994" s="68">
        <f t="shared" si="502"/>
        <v>7.5220915412449962E-2</v>
      </c>
      <c r="AC994" s="68">
        <f t="shared" si="503"/>
        <v>-3.3802290097875677E-3</v>
      </c>
      <c r="AD994" s="68"/>
      <c r="AE994" s="68">
        <f t="shared" si="532"/>
        <v>1.1425948158609472E-6</v>
      </c>
      <c r="AF994">
        <f t="shared" si="533"/>
        <v>-1.1083144426039193E-2</v>
      </c>
      <c r="AG994" s="92"/>
      <c r="AH994">
        <f t="shared" si="534"/>
        <v>-7.7029154162516255E-3</v>
      </c>
      <c r="AI994">
        <f t="shared" si="535"/>
        <v>1.000130357664051</v>
      </c>
      <c r="AJ994">
        <f t="shared" si="536"/>
        <v>-0.34506370552691706</v>
      </c>
      <c r="AK994">
        <f t="shared" si="537"/>
        <v>7.1107152374268927E-4</v>
      </c>
      <c r="AL994">
        <f t="shared" si="538"/>
        <v>1.3894839658007685</v>
      </c>
      <c r="AM994">
        <f t="shared" si="539"/>
        <v>0.83333961415619384</v>
      </c>
      <c r="AN994" s="68">
        <f t="shared" si="540"/>
        <v>1.3887729405578795</v>
      </c>
      <c r="AO994" s="68">
        <f t="shared" si="540"/>
        <v>1.3887729405578795</v>
      </c>
      <c r="AP994" s="68">
        <f t="shared" si="540"/>
        <v>1.3887729405578795</v>
      </c>
      <c r="AQ994" s="68">
        <f t="shared" si="540"/>
        <v>1.3887729405578795</v>
      </c>
      <c r="AR994" s="68">
        <f t="shared" si="540"/>
        <v>1.3887729405578779</v>
      </c>
      <c r="AS994" s="68">
        <f t="shared" si="540"/>
        <v>1.3887729405456803</v>
      </c>
      <c r="AT994" s="68">
        <f t="shared" si="540"/>
        <v>1.3887728473372338</v>
      </c>
      <c r="AU994" s="68">
        <f t="shared" si="541"/>
        <v>1.3880619619014622</v>
      </c>
    </row>
    <row r="995" spans="1:64" ht="12.95" customHeight="1">
      <c r="A995" s="45" t="s">
        <v>2048</v>
      </c>
      <c r="B995" s="44"/>
      <c r="C995" s="45">
        <v>50684.417999999998</v>
      </c>
      <c r="D995" s="45">
        <v>4.0000000000000001E-3</v>
      </c>
      <c r="E995">
        <f t="shared" si="516"/>
        <v>19677.049580115494</v>
      </c>
      <c r="F995">
        <f t="shared" si="517"/>
        <v>19677</v>
      </c>
      <c r="G995">
        <f t="shared" si="511"/>
        <v>6.7294000000401866E-2</v>
      </c>
      <c r="I995" s="10">
        <f>$G995</f>
        <v>6.7294000000401866E-2</v>
      </c>
      <c r="P995">
        <f t="shared" si="530"/>
        <v>7.8748800180362621E-2</v>
      </c>
      <c r="Q995" s="2">
        <f t="shared" si="529"/>
        <v>35665.917999999998</v>
      </c>
      <c r="S995" s="21">
        <f t="shared" si="531"/>
        <v>0.1</v>
      </c>
      <c r="Z995">
        <f t="shared" si="519"/>
        <v>19677</v>
      </c>
      <c r="AA995" s="68">
        <f t="shared" si="520"/>
        <v>7.1152815873634007E-2</v>
      </c>
      <c r="AB995" s="68">
        <f t="shared" si="502"/>
        <v>7.488998430713048E-2</v>
      </c>
      <c r="AC995" s="68">
        <f t="shared" si="503"/>
        <v>-3.8588158732321366E-3</v>
      </c>
      <c r="AD995" s="68"/>
      <c r="AE995" s="68">
        <f t="shared" si="532"/>
        <v>1.489045994350833E-6</v>
      </c>
      <c r="AF995">
        <f t="shared" si="533"/>
        <v>-1.1454800179960756E-2</v>
      </c>
      <c r="AG995" s="92"/>
      <c r="AH995">
        <f t="shared" si="534"/>
        <v>-7.5959843067286191E-3</v>
      </c>
      <c r="AI995">
        <f t="shared" si="535"/>
        <v>1.0001267219155232</v>
      </c>
      <c r="AJ995">
        <f t="shared" si="536"/>
        <v>-0.34026243789786448</v>
      </c>
      <c r="AK995">
        <f t="shared" si="537"/>
        <v>7.1172845143406159E-4</v>
      </c>
      <c r="AL995">
        <f t="shared" si="538"/>
        <v>1.3945946499134245</v>
      </c>
      <c r="AM995">
        <f t="shared" si="539"/>
        <v>0.83767877560572324</v>
      </c>
      <c r="AN995" s="68">
        <f t="shared" si="540"/>
        <v>1.3938829664919898</v>
      </c>
      <c r="AO995" s="68">
        <f t="shared" si="540"/>
        <v>1.3938829664919898</v>
      </c>
      <c r="AP995" s="68">
        <f t="shared" si="540"/>
        <v>1.3938829664919898</v>
      </c>
      <c r="AQ995" s="68">
        <f t="shared" si="540"/>
        <v>1.3938829664919898</v>
      </c>
      <c r="AR995" s="68">
        <f t="shared" si="540"/>
        <v>1.3938829664919883</v>
      </c>
      <c r="AS995" s="68">
        <f t="shared" si="540"/>
        <v>1.3938829664804475</v>
      </c>
      <c r="AT995" s="68">
        <f t="shared" si="540"/>
        <v>1.3938828757712192</v>
      </c>
      <c r="AU995" s="68">
        <f t="shared" si="541"/>
        <v>1.3931713284066773</v>
      </c>
    </row>
    <row r="996" spans="1:64" ht="12.95" customHeight="1">
      <c r="A996" s="95" t="s">
        <v>1461</v>
      </c>
      <c r="B996" s="29" t="s">
        <v>2053</v>
      </c>
      <c r="C996" s="95">
        <v>50696.637999999999</v>
      </c>
      <c r="D996" s="95" t="s">
        <v>2084</v>
      </c>
      <c r="E996" s="12">
        <f t="shared" si="516"/>
        <v>19686.052894101282</v>
      </c>
      <c r="F996">
        <f t="shared" si="517"/>
        <v>19686</v>
      </c>
      <c r="G996">
        <f t="shared" si="511"/>
        <v>7.1791999995184597E-2</v>
      </c>
      <c r="I996" s="10">
        <f>G996</f>
        <v>7.1791999995184597E-2</v>
      </c>
      <c r="O996">
        <f ca="1">+C$11+C$12*F996</f>
        <v>3.1119443815674011E-2</v>
      </c>
      <c r="P996">
        <f t="shared" si="530"/>
        <v>7.8915023059574763E-2</v>
      </c>
      <c r="Q996" s="2">
        <f t="shared" si="529"/>
        <v>35678.137999999999</v>
      </c>
      <c r="S996" s="21">
        <f t="shared" si="531"/>
        <v>0.1</v>
      </c>
      <c r="Z996">
        <f t="shared" si="519"/>
        <v>19686</v>
      </c>
      <c r="AA996" s="68">
        <f t="shared" si="520"/>
        <v>7.14395727341815E-2</v>
      </c>
      <c r="AB996" s="68">
        <f t="shared" si="502"/>
        <v>7.9267450320577859E-2</v>
      </c>
      <c r="AC996" s="68">
        <f t="shared" si="503"/>
        <v>3.5242726100309218E-4</v>
      </c>
      <c r="AD996" s="68"/>
      <c r="AE996" s="68">
        <f t="shared" si="532"/>
        <v>1.2420497429814472E-8</v>
      </c>
      <c r="AF996">
        <f t="shared" si="533"/>
        <v>-7.123023064390166E-3</v>
      </c>
      <c r="AG996" s="92"/>
      <c r="AH996">
        <f t="shared" si="534"/>
        <v>-7.4754503253932581E-3</v>
      </c>
      <c r="AI996">
        <f t="shared" si="535"/>
        <v>1.0001226277785109</v>
      </c>
      <c r="AJ996">
        <f t="shared" si="536"/>
        <v>-0.33485043680871462</v>
      </c>
      <c r="AK996">
        <f t="shared" si="537"/>
        <v>7.1244526834843996E-4</v>
      </c>
      <c r="AL996">
        <f t="shared" si="538"/>
        <v>1.4003441251035584</v>
      </c>
      <c r="AM996">
        <f t="shared" si="539"/>
        <v>0.84258255537991089</v>
      </c>
      <c r="AN996" s="68">
        <f t="shared" si="540"/>
        <v>1.3996317234523792</v>
      </c>
      <c r="AO996" s="68">
        <f t="shared" si="540"/>
        <v>1.3996317234523792</v>
      </c>
      <c r="AP996" s="68">
        <f t="shared" si="540"/>
        <v>1.3996317234523792</v>
      </c>
      <c r="AQ996" s="68">
        <f t="shared" si="540"/>
        <v>1.3996317234523792</v>
      </c>
      <c r="AR996" s="68">
        <f t="shared" si="540"/>
        <v>1.3996317234523779</v>
      </c>
      <c r="AS996" s="68">
        <f t="shared" si="540"/>
        <v>1.3996317234415561</v>
      </c>
      <c r="AT996" s="68">
        <f t="shared" si="540"/>
        <v>1.3996316355552638</v>
      </c>
      <c r="AU996" s="68">
        <f t="shared" si="541"/>
        <v>1.3989193657250441</v>
      </c>
    </row>
    <row r="997" spans="1:64" ht="12.95" customHeight="1">
      <c r="A997" s="45" t="s">
        <v>2049</v>
      </c>
      <c r="B997" s="44"/>
      <c r="C997" s="45">
        <v>50699.351000000002</v>
      </c>
      <c r="D997" s="45">
        <v>5.0000000000000001E-3</v>
      </c>
      <c r="E997">
        <f t="shared" si="516"/>
        <v>19688.051747689125</v>
      </c>
      <c r="F997">
        <f t="shared" si="517"/>
        <v>19688</v>
      </c>
      <c r="G997">
        <f t="shared" si="511"/>
        <v>7.0236000006843824E-2</v>
      </c>
      <c r="I997" s="10">
        <f>$G997</f>
        <v>7.0236000006843824E-2</v>
      </c>
      <c r="P997">
        <f t="shared" si="530"/>
        <v>7.8951977315929539E-2</v>
      </c>
      <c r="Q997" s="2">
        <f t="shared" si="529"/>
        <v>35680.851000000002</v>
      </c>
      <c r="S997" s="21">
        <f t="shared" si="531"/>
        <v>0.1</v>
      </c>
      <c r="Z997">
        <f t="shared" si="519"/>
        <v>19688</v>
      </c>
      <c r="AA997" s="68">
        <f t="shared" si="520"/>
        <v>7.1503345942946009E-2</v>
      </c>
      <c r="AB997" s="68">
        <f t="shared" si="502"/>
        <v>7.7684631379827354E-2</v>
      </c>
      <c r="AC997" s="68">
        <f t="shared" si="503"/>
        <v>-1.2673459361021832E-3</v>
      </c>
      <c r="AD997" s="68"/>
      <c r="AE997" s="68">
        <f t="shared" si="532"/>
        <v>1.6061657217547235E-7</v>
      </c>
      <c r="AF997">
        <f t="shared" si="533"/>
        <v>-8.7159773090857151E-3</v>
      </c>
      <c r="AG997" s="92"/>
      <c r="AH997">
        <f t="shared" si="534"/>
        <v>-7.4486313729835319E-3</v>
      </c>
      <c r="AI997">
        <f t="shared" si="535"/>
        <v>1.0001217174195818</v>
      </c>
      <c r="AJ997">
        <f t="shared" si="536"/>
        <v>-0.33364626643218948</v>
      </c>
      <c r="AK997">
        <f t="shared" si="537"/>
        <v>7.1260136277230004E-4</v>
      </c>
      <c r="AL997">
        <f t="shared" si="538"/>
        <v>1.4016217798628468</v>
      </c>
      <c r="AM997">
        <f t="shared" si="539"/>
        <v>0.84367550373956912</v>
      </c>
      <c r="AN997" s="68">
        <f t="shared" si="540"/>
        <v>1.4009092218024912</v>
      </c>
      <c r="AO997" s="68">
        <f t="shared" si="540"/>
        <v>1.4009092218024912</v>
      </c>
      <c r="AP997" s="68">
        <f t="shared" si="540"/>
        <v>1.4009092218024912</v>
      </c>
      <c r="AQ997" s="68">
        <f t="shared" si="540"/>
        <v>1.4009092218024912</v>
      </c>
      <c r="AR997" s="68">
        <f t="shared" si="540"/>
        <v>1.4009092218024899</v>
      </c>
      <c r="AS997" s="68">
        <f t="shared" si="540"/>
        <v>1.4009092217918249</v>
      </c>
      <c r="AT997" s="68">
        <f t="shared" si="540"/>
        <v>1.4009091345344433</v>
      </c>
      <c r="AU997" s="68">
        <f t="shared" si="541"/>
        <v>1.4001967073513477</v>
      </c>
    </row>
    <row r="998" spans="1:64" ht="12.95" customHeight="1">
      <c r="A998" s="45" t="s">
        <v>2049</v>
      </c>
      <c r="B998" s="44"/>
      <c r="C998" s="45">
        <v>50718.358</v>
      </c>
      <c r="D998" s="45">
        <v>4.0000000000000001E-3</v>
      </c>
      <c r="E998">
        <f t="shared" si="516"/>
        <v>19702.055511103841</v>
      </c>
      <c r="F998">
        <f t="shared" si="517"/>
        <v>19702</v>
      </c>
      <c r="G998">
        <f t="shared" si="511"/>
        <v>7.5344000004406553E-2</v>
      </c>
      <c r="I998" s="10">
        <f>$G998</f>
        <v>7.5344000004406553E-2</v>
      </c>
      <c r="P998">
        <f t="shared" si="530"/>
        <v>7.921081837770691E-2</v>
      </c>
      <c r="Q998" s="2">
        <f t="shared" si="529"/>
        <v>35699.858</v>
      </c>
      <c r="S998" s="21">
        <f t="shared" si="531"/>
        <v>0.1</v>
      </c>
      <c r="Z998">
        <f t="shared" si="519"/>
        <v>19702</v>
      </c>
      <c r="AA998" s="68">
        <f t="shared" si="520"/>
        <v>7.1950256904900894E-2</v>
      </c>
      <c r="AB998" s="68">
        <f t="shared" si="502"/>
        <v>8.2604561477212568E-2</v>
      </c>
      <c r="AC998" s="68">
        <f t="shared" si="503"/>
        <v>3.3937430995056523E-3</v>
      </c>
      <c r="AD998" s="68"/>
      <c r="AE998" s="68">
        <f t="shared" si="532"/>
        <v>1.1517492225442275E-6</v>
      </c>
      <c r="AF998">
        <f t="shared" si="533"/>
        <v>-3.8668183733003569E-3</v>
      </c>
      <c r="AG998" s="92"/>
      <c r="AH998">
        <f t="shared" si="534"/>
        <v>-7.2605614728060092E-3</v>
      </c>
      <c r="AI998">
        <f t="shared" si="535"/>
        <v>1.0001153394734748</v>
      </c>
      <c r="AJ998">
        <f t="shared" si="536"/>
        <v>-0.32520199555630325</v>
      </c>
      <c r="AK998">
        <f t="shared" si="537"/>
        <v>7.1366143115144656E-4</v>
      </c>
      <c r="AL998">
        <f t="shared" si="538"/>
        <v>1.4105652980161265</v>
      </c>
      <c r="AM998">
        <f t="shared" si="539"/>
        <v>0.85135924864128154</v>
      </c>
      <c r="AN998" s="68">
        <f t="shared" ref="AN998:AT1007" si="542">$AU998+$AB$7*SIN(AO998)</f>
        <v>1.409851677676321</v>
      </c>
      <c r="AO998" s="68">
        <f t="shared" si="542"/>
        <v>1.409851677676321</v>
      </c>
      <c r="AP998" s="68">
        <f t="shared" si="542"/>
        <v>1.409851677676321</v>
      </c>
      <c r="AQ998" s="68">
        <f t="shared" si="542"/>
        <v>1.409851677676321</v>
      </c>
      <c r="AR998" s="68">
        <f t="shared" si="542"/>
        <v>1.4098516776763199</v>
      </c>
      <c r="AS998" s="68">
        <f t="shared" si="542"/>
        <v>1.4098516776667229</v>
      </c>
      <c r="AT998" s="68">
        <f t="shared" si="542"/>
        <v>1.4098515948274404</v>
      </c>
      <c r="AU998" s="68">
        <f t="shared" si="541"/>
        <v>1.4091380987354742</v>
      </c>
    </row>
    <row r="999" spans="1:64" ht="12.95" customHeight="1">
      <c r="A999" s="95" t="s">
        <v>1461</v>
      </c>
      <c r="B999" s="29" t="s">
        <v>2053</v>
      </c>
      <c r="C999" s="95">
        <v>50719.713000000003</v>
      </c>
      <c r="D999" s="95" t="s">
        <v>2084</v>
      </c>
      <c r="E999" s="12">
        <f t="shared" si="516"/>
        <v>19703.053832744656</v>
      </c>
      <c r="F999">
        <f t="shared" si="517"/>
        <v>19703</v>
      </c>
      <c r="G999">
        <f t="shared" si="511"/>
        <v>7.3066000004473608E-2</v>
      </c>
      <c r="I999" s="10">
        <f>G999</f>
        <v>7.3066000004473608E-2</v>
      </c>
      <c r="O999">
        <f ca="1">+C$11+C$12*F999</f>
        <v>3.1236301965443039E-2</v>
      </c>
      <c r="P999">
        <f t="shared" si="530"/>
        <v>7.9229317824125872E-2</v>
      </c>
      <c r="Q999" s="2">
        <f t="shared" si="529"/>
        <v>35701.213000000003</v>
      </c>
      <c r="S999" s="21">
        <f t="shared" si="531"/>
        <v>0.1</v>
      </c>
      <c r="Z999">
        <f t="shared" si="519"/>
        <v>19703</v>
      </c>
      <c r="AA999" s="68">
        <f t="shared" si="520"/>
        <v>7.1982212265080323E-2</v>
      </c>
      <c r="AB999" s="68">
        <f t="shared" si="502"/>
        <v>8.0313105563519158E-2</v>
      </c>
      <c r="AC999" s="68">
        <f t="shared" si="503"/>
        <v>1.0837877393932854E-3</v>
      </c>
      <c r="AD999" s="68"/>
      <c r="AE999" s="68">
        <f t="shared" si="532"/>
        <v>1.1745958640592081E-7</v>
      </c>
      <c r="AF999">
        <f t="shared" si="533"/>
        <v>-6.1633178196522642E-3</v>
      </c>
      <c r="AG999" s="92"/>
      <c r="AH999">
        <f t="shared" si="534"/>
        <v>-7.2471055590455496E-3</v>
      </c>
      <c r="AI999">
        <f t="shared" si="535"/>
        <v>1.0001148835499469</v>
      </c>
      <c r="AJ999">
        <f t="shared" si="536"/>
        <v>-0.32459783412605736</v>
      </c>
      <c r="AK999">
        <f t="shared" si="537"/>
        <v>7.1373496650097544E-4</v>
      </c>
      <c r="AL999">
        <f t="shared" si="538"/>
        <v>1.4112041163752562</v>
      </c>
      <c r="AM999">
        <f t="shared" si="539"/>
        <v>0.8519103194817611</v>
      </c>
      <c r="AN999" s="68">
        <f t="shared" si="542"/>
        <v>1.4104904223416559</v>
      </c>
      <c r="AO999" s="68">
        <f t="shared" si="542"/>
        <v>1.4104904223416559</v>
      </c>
      <c r="AP999" s="68">
        <f t="shared" si="542"/>
        <v>1.4104904223416559</v>
      </c>
      <c r="AQ999" s="68">
        <f t="shared" si="542"/>
        <v>1.4104904223416559</v>
      </c>
      <c r="AR999" s="68">
        <f t="shared" si="542"/>
        <v>1.4104904223416548</v>
      </c>
      <c r="AS999" s="68">
        <f t="shared" si="542"/>
        <v>1.4104904223321322</v>
      </c>
      <c r="AT999" s="68">
        <f t="shared" si="542"/>
        <v>1.4104903398094593</v>
      </c>
      <c r="AU999" s="68">
        <f t="shared" si="541"/>
        <v>1.4097767695486259</v>
      </c>
      <c r="AV999" s="68"/>
      <c r="AW999" s="68"/>
      <c r="AX999" s="68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</row>
    <row r="1000" spans="1:64" ht="12.95" customHeight="1">
      <c r="A1000" s="95" t="s">
        <v>1461</v>
      </c>
      <c r="B1000" s="29" t="s">
        <v>2053</v>
      </c>
      <c r="C1000" s="95">
        <v>50727.853000000003</v>
      </c>
      <c r="D1000" s="95" t="s">
        <v>2084</v>
      </c>
      <c r="E1000" s="12">
        <f t="shared" si="516"/>
        <v>19709.051130276923</v>
      </c>
      <c r="F1000">
        <f t="shared" si="517"/>
        <v>19709</v>
      </c>
      <c r="G1000">
        <f t="shared" si="511"/>
        <v>6.9398000006913207E-2</v>
      </c>
      <c r="I1000" s="10">
        <f>G1000</f>
        <v>6.9398000006913207E-2</v>
      </c>
      <c r="O1000">
        <f ca="1">+C$11+C$12*F1000</f>
        <v>3.1277546018302696E-2</v>
      </c>
      <c r="P1000">
        <f t="shared" si="530"/>
        <v>7.9340344740257279E-2</v>
      </c>
      <c r="Q1000" s="2">
        <f t="shared" si="529"/>
        <v>35709.353000000003</v>
      </c>
      <c r="S1000" s="21">
        <f t="shared" si="531"/>
        <v>0.1</v>
      </c>
      <c r="Z1000">
        <f t="shared" si="519"/>
        <v>19709</v>
      </c>
      <c r="AA1000" s="68">
        <f t="shared" si="520"/>
        <v>7.2174036434912381E-2</v>
      </c>
      <c r="AB1000" s="68">
        <f t="shared" ref="AB1000:AB1063" si="543">G1000-AH1000</f>
        <v>7.6564308312258106E-2</v>
      </c>
      <c r="AC1000" s="68">
        <f t="shared" ref="AC1000:AC1063" si="544">+G1000-P1000-AH1000</f>
        <v>-2.7760364279991734E-3</v>
      </c>
      <c r="AD1000" s="68"/>
      <c r="AE1000" s="68">
        <f t="shared" si="532"/>
        <v>7.7063782495784102E-7</v>
      </c>
      <c r="AF1000">
        <f t="shared" si="533"/>
        <v>-9.9423447333440718E-3</v>
      </c>
      <c r="AG1000" s="92"/>
      <c r="AH1000">
        <f t="shared" si="534"/>
        <v>-7.1663083053448984E-3</v>
      </c>
      <c r="AI1000">
        <f t="shared" si="535"/>
        <v>1.000112147039494</v>
      </c>
      <c r="AJ1000">
        <f t="shared" si="536"/>
        <v>-0.32097010400411502</v>
      </c>
      <c r="AK1000">
        <f t="shared" si="537"/>
        <v>7.1417005957076821E-4</v>
      </c>
      <c r="AL1000">
        <f t="shared" si="538"/>
        <v>1.4150370142961703</v>
      </c>
      <c r="AM1000">
        <f t="shared" si="539"/>
        <v>0.85522304611493172</v>
      </c>
      <c r="AN1000" s="68">
        <f t="shared" si="542"/>
        <v>1.4143228842174338</v>
      </c>
      <c r="AO1000" s="68">
        <f t="shared" si="542"/>
        <v>1.4143228842174338</v>
      </c>
      <c r="AP1000" s="68">
        <f t="shared" si="542"/>
        <v>1.4143228842174338</v>
      </c>
      <c r="AQ1000" s="68">
        <f t="shared" si="542"/>
        <v>1.4143228842174338</v>
      </c>
      <c r="AR1000" s="68">
        <f t="shared" si="542"/>
        <v>1.4143228842174329</v>
      </c>
      <c r="AS1000" s="68">
        <f t="shared" si="542"/>
        <v>1.4143228842083504</v>
      </c>
      <c r="AT1000" s="68">
        <f t="shared" si="542"/>
        <v>1.4143228035881463</v>
      </c>
      <c r="AU1000" s="68">
        <f t="shared" si="541"/>
        <v>1.4136087944275373</v>
      </c>
    </row>
    <row r="1001" spans="1:64" ht="12.95" customHeight="1">
      <c r="A1001" s="45" t="s">
        <v>2049</v>
      </c>
      <c r="B1001" s="44"/>
      <c r="C1001" s="45">
        <v>50752.31</v>
      </c>
      <c r="D1001" s="45">
        <v>6.0000000000000001E-3</v>
      </c>
      <c r="E1001">
        <f t="shared" si="516"/>
        <v>19727.070283317047</v>
      </c>
      <c r="F1001">
        <f t="shared" si="517"/>
        <v>19727</v>
      </c>
      <c r="P1001">
        <f t="shared" si="530"/>
        <v>7.967373650414683E-2</v>
      </c>
      <c r="Q1001" s="2">
        <f t="shared" si="529"/>
        <v>35733.81</v>
      </c>
      <c r="R1001">
        <f>+C1001-(C$7+F1001*C$8)</f>
        <v>9.5393999996304046E-2</v>
      </c>
      <c r="S1001" s="91"/>
      <c r="Z1001">
        <f t="shared" si="519"/>
        <v>19727</v>
      </c>
      <c r="AA1001" s="68">
        <f t="shared" si="520"/>
        <v>7.2750445413425013E-2</v>
      </c>
      <c r="AB1001" s="68">
        <f t="shared" si="543"/>
        <v>6.923291090721824E-3</v>
      </c>
      <c r="AC1001" s="68">
        <f t="shared" si="544"/>
        <v>-7.2750445413425013E-2</v>
      </c>
      <c r="AD1001" s="68"/>
      <c r="AE1001" s="68">
        <f t="shared" si="532"/>
        <v>0</v>
      </c>
      <c r="AF1001">
        <f t="shared" si="533"/>
        <v>-7.967373650414683E-2</v>
      </c>
      <c r="AG1001" s="92"/>
      <c r="AH1001">
        <f t="shared" si="534"/>
        <v>-6.923291090721824E-3</v>
      </c>
      <c r="AI1001">
        <f t="shared" si="535"/>
        <v>1.0001039278737891</v>
      </c>
      <c r="AJ1001">
        <f t="shared" si="536"/>
        <v>-0.31005895449468956</v>
      </c>
      <c r="AK1001">
        <f t="shared" si="537"/>
        <v>7.1541234928133575E-4</v>
      </c>
      <c r="AL1001">
        <f t="shared" si="538"/>
        <v>1.4265355821215948</v>
      </c>
      <c r="AM1001">
        <f t="shared" si="539"/>
        <v>0.86522669075646608</v>
      </c>
      <c r="AN1001" s="68">
        <f t="shared" si="542"/>
        <v>1.4258202068830705</v>
      </c>
      <c r="AO1001" s="68">
        <f t="shared" si="542"/>
        <v>1.4258202068830705</v>
      </c>
      <c r="AP1001" s="68">
        <f t="shared" si="542"/>
        <v>1.4258202068830705</v>
      </c>
      <c r="AQ1001" s="68">
        <f t="shared" si="542"/>
        <v>1.4258202068830705</v>
      </c>
      <c r="AR1001" s="68">
        <f t="shared" si="542"/>
        <v>1.4258202068830697</v>
      </c>
      <c r="AS1001" s="68">
        <f t="shared" si="542"/>
        <v>1.4258202068752488</v>
      </c>
      <c r="AT1001" s="68">
        <f t="shared" si="542"/>
        <v>1.4258201319904338</v>
      </c>
      <c r="AU1001" s="68">
        <f t="shared" si="541"/>
        <v>1.4251048690642707</v>
      </c>
    </row>
    <row r="1002" spans="1:64" ht="12.95" customHeight="1">
      <c r="A1002" s="95" t="s">
        <v>1461</v>
      </c>
      <c r="B1002" s="29" t="s">
        <v>2053</v>
      </c>
      <c r="C1002" s="95">
        <v>51027.824999999997</v>
      </c>
      <c r="D1002" s="95" t="s">
        <v>2084</v>
      </c>
      <c r="E1002" s="12">
        <f t="shared" si="516"/>
        <v>19930.061122334551</v>
      </c>
      <c r="F1002">
        <f t="shared" si="517"/>
        <v>19930</v>
      </c>
      <c r="G1002">
        <f t="shared" ref="G1002:G1065" si="545">+C1002-(C$7+F1002*C$8)</f>
        <v>8.2959999999729916E-2</v>
      </c>
      <c r="I1002" s="10">
        <f>G1002</f>
        <v>8.2959999999729916E-2</v>
      </c>
      <c r="O1002">
        <f ca="1">+C$11+C$12*F1002</f>
        <v>3.2796701965300032E-2</v>
      </c>
      <c r="P1002">
        <f t="shared" si="530"/>
        <v>8.3465953545451027E-2</v>
      </c>
      <c r="Q1002" s="2">
        <f t="shared" si="529"/>
        <v>36009.324999999997</v>
      </c>
      <c r="S1002" s="21">
        <f t="shared" ref="S1002:S1014" si="546">S$15</f>
        <v>0.1</v>
      </c>
      <c r="Z1002">
        <f t="shared" si="519"/>
        <v>19930</v>
      </c>
      <c r="AA1002" s="68">
        <f t="shared" si="520"/>
        <v>7.9338864209243964E-2</v>
      </c>
      <c r="AB1002" s="68">
        <f t="shared" si="543"/>
        <v>8.7087089335936979E-2</v>
      </c>
      <c r="AC1002" s="68">
        <f t="shared" si="544"/>
        <v>3.621135790485959E-3</v>
      </c>
      <c r="AD1002" s="68"/>
      <c r="AE1002" s="68">
        <f t="shared" si="532"/>
        <v>1.3112624413138321E-6</v>
      </c>
      <c r="AF1002">
        <f t="shared" si="533"/>
        <v>-5.0595354572111062E-4</v>
      </c>
      <c r="AG1002" s="92"/>
      <c r="AH1002">
        <f t="shared" si="534"/>
        <v>-4.1270893362070696E-3</v>
      </c>
      <c r="AI1002">
        <f t="shared" si="535"/>
        <v>1.0000105511052642</v>
      </c>
      <c r="AJ1002">
        <f t="shared" si="536"/>
        <v>-0.18452633798440446</v>
      </c>
      <c r="AK1002">
        <f t="shared" si="537"/>
        <v>7.2284473203605801E-4</v>
      </c>
      <c r="AL1002">
        <f t="shared" si="538"/>
        <v>1.5562007220321423</v>
      </c>
      <c r="AM1002">
        <f t="shared" si="539"/>
        <v>0.98550988400156136</v>
      </c>
      <c r="AN1002" s="68">
        <f t="shared" si="542"/>
        <v>1.5554778810505236</v>
      </c>
      <c r="AO1002" s="68">
        <f t="shared" si="542"/>
        <v>1.5554778810505236</v>
      </c>
      <c r="AP1002" s="68">
        <f t="shared" si="542"/>
        <v>1.5554778810505236</v>
      </c>
      <c r="AQ1002" s="68">
        <f t="shared" si="542"/>
        <v>1.5554778810505236</v>
      </c>
      <c r="AR1002" s="68">
        <f t="shared" si="542"/>
        <v>1.5554778810505236</v>
      </c>
      <c r="AS1002" s="68">
        <f t="shared" si="542"/>
        <v>1.5554778810504331</v>
      </c>
      <c r="AT1002" s="68">
        <f t="shared" si="542"/>
        <v>1.5554778728572758</v>
      </c>
      <c r="AU1002" s="68">
        <f t="shared" si="541"/>
        <v>1.5547550441341011</v>
      </c>
    </row>
    <row r="1003" spans="1:64" ht="12.95" customHeight="1">
      <c r="A1003" s="45" t="s">
        <v>2050</v>
      </c>
      <c r="B1003" s="44"/>
      <c r="C1003" s="45">
        <v>51034.608</v>
      </c>
      <c r="D1003" s="45">
        <v>2E-3</v>
      </c>
      <c r="E1003">
        <f t="shared" si="516"/>
        <v>19935.058624688532</v>
      </c>
      <c r="F1003">
        <f t="shared" si="517"/>
        <v>19935</v>
      </c>
      <c r="G1003">
        <f t="shared" si="545"/>
        <v>7.9569999994419049E-2</v>
      </c>
      <c r="I1003" s="10">
        <f>$G1003</f>
        <v>7.9569999994419049E-2</v>
      </c>
      <c r="P1003">
        <f t="shared" si="530"/>
        <v>8.3560106647081911E-2</v>
      </c>
      <c r="Q1003" s="2">
        <f t="shared" si="529"/>
        <v>36016.108</v>
      </c>
      <c r="S1003" s="21">
        <f t="shared" si="546"/>
        <v>0.1</v>
      </c>
      <c r="Z1003">
        <f t="shared" si="519"/>
        <v>19935</v>
      </c>
      <c r="AA1003" s="68">
        <f t="shared" si="520"/>
        <v>7.9502955841919978E-2</v>
      </c>
      <c r="AB1003" s="68">
        <f t="shared" si="543"/>
        <v>8.3627150799580982E-2</v>
      </c>
      <c r="AC1003" s="68">
        <f t="shared" si="544"/>
        <v>6.7044152499065937E-5</v>
      </c>
      <c r="AD1003" s="68"/>
      <c r="AE1003" s="68">
        <f t="shared" si="532"/>
        <v>4.4949183843187074E-10</v>
      </c>
      <c r="AF1003">
        <f t="shared" si="533"/>
        <v>-3.9901066526628615E-3</v>
      </c>
      <c r="AG1003" s="92"/>
      <c r="AH1003">
        <f t="shared" si="534"/>
        <v>-4.0571508051619274E-3</v>
      </c>
      <c r="AI1003">
        <f t="shared" si="535"/>
        <v>1.0000082427110324</v>
      </c>
      <c r="AJ1003">
        <f t="shared" si="536"/>
        <v>-0.1813868245690772</v>
      </c>
      <c r="AK1003">
        <f t="shared" si="537"/>
        <v>7.2287474030388642E-4</v>
      </c>
      <c r="AL1003">
        <f t="shared" si="538"/>
        <v>1.559394138616935</v>
      </c>
      <c r="AM1003">
        <f t="shared" si="539"/>
        <v>0.98866232613308835</v>
      </c>
      <c r="AN1003" s="68">
        <f t="shared" si="542"/>
        <v>1.5586712667928746</v>
      </c>
      <c r="AO1003" s="68">
        <f t="shared" si="542"/>
        <v>1.5586712667928746</v>
      </c>
      <c r="AP1003" s="68">
        <f t="shared" si="542"/>
        <v>1.5586712667928746</v>
      </c>
      <c r="AQ1003" s="68">
        <f t="shared" si="542"/>
        <v>1.5586712667928746</v>
      </c>
      <c r="AR1003" s="68">
        <f t="shared" si="542"/>
        <v>1.5586712667928746</v>
      </c>
      <c r="AS1003" s="68">
        <f t="shared" si="542"/>
        <v>1.5586712667928173</v>
      </c>
      <c r="AT1003" s="68">
        <f t="shared" si="542"/>
        <v>1.5586712602678843</v>
      </c>
      <c r="AU1003" s="68">
        <f t="shared" si="541"/>
        <v>1.5579483981998605</v>
      </c>
    </row>
    <row r="1004" spans="1:64" ht="12.95" customHeight="1">
      <c r="A1004" s="95" t="s">
        <v>1461</v>
      </c>
      <c r="B1004" s="29" t="s">
        <v>2053</v>
      </c>
      <c r="C1004" s="95">
        <v>51046.826000000001</v>
      </c>
      <c r="D1004" s="95" t="s">
        <v>2084</v>
      </c>
      <c r="E1004" s="12">
        <f t="shared" si="516"/>
        <v>19944.060465136841</v>
      </c>
      <c r="F1004">
        <f t="shared" si="517"/>
        <v>19944</v>
      </c>
      <c r="G1004">
        <f t="shared" si="545"/>
        <v>8.2068000003346242E-2</v>
      </c>
      <c r="I1004" s="10">
        <f t="shared" ref="I1004:I1011" si="547">G1004</f>
        <v>8.2068000003346242E-2</v>
      </c>
      <c r="O1004">
        <f t="shared" ref="O1004:O1014" ca="1" si="548">+C$11+C$12*F1004</f>
        <v>3.2892938088639231E-2</v>
      </c>
      <c r="P1004">
        <f t="shared" si="530"/>
        <v>8.3729672942870315E-2</v>
      </c>
      <c r="Q1004" s="2">
        <f t="shared" si="529"/>
        <v>36028.326000000001</v>
      </c>
      <c r="S1004" s="21">
        <f t="shared" si="546"/>
        <v>0.1</v>
      </c>
      <c r="Z1004">
        <f t="shared" si="519"/>
        <v>19944</v>
      </c>
      <c r="AA1004" s="68">
        <f t="shared" si="520"/>
        <v>7.9798514868172951E-2</v>
      </c>
      <c r="AB1004" s="68">
        <f t="shared" si="543"/>
        <v>8.5999158078043605E-2</v>
      </c>
      <c r="AC1004" s="68">
        <f t="shared" si="544"/>
        <v>2.2694851351732891E-3</v>
      </c>
      <c r="AD1004" s="68"/>
      <c r="AE1004" s="68">
        <f t="shared" si="532"/>
        <v>5.1505627787725302E-7</v>
      </c>
      <c r="AF1004">
        <f t="shared" si="533"/>
        <v>-1.6616729395240726E-3</v>
      </c>
      <c r="AG1004" s="92"/>
      <c r="AH1004">
        <f t="shared" si="534"/>
        <v>-3.9311580746973617E-3</v>
      </c>
      <c r="AI1004">
        <f t="shared" si="535"/>
        <v>1.0000040874322671</v>
      </c>
      <c r="AJ1004">
        <f t="shared" si="536"/>
        <v>-0.17573109711666604</v>
      </c>
      <c r="AK1004">
        <f t="shared" si="537"/>
        <v>7.2291017792810042E-4</v>
      </c>
      <c r="AL1004">
        <f t="shared" si="538"/>
        <v>1.5651422513158959</v>
      </c>
      <c r="AM1004">
        <f t="shared" si="539"/>
        <v>0.9943618487670054</v>
      </c>
      <c r="AN1004" s="68">
        <f t="shared" si="542"/>
        <v>1.5644193425524195</v>
      </c>
      <c r="AO1004" s="68">
        <f t="shared" si="542"/>
        <v>1.5644193425524195</v>
      </c>
      <c r="AP1004" s="68">
        <f t="shared" si="542"/>
        <v>1.5644193425524195</v>
      </c>
      <c r="AQ1004" s="68">
        <f t="shared" si="542"/>
        <v>1.5644193425524195</v>
      </c>
      <c r="AR1004" s="68">
        <f t="shared" si="542"/>
        <v>1.5644193425524195</v>
      </c>
      <c r="AS1004" s="68">
        <f t="shared" si="542"/>
        <v>1.5644193425524033</v>
      </c>
      <c r="AT1004" s="68">
        <f t="shared" si="542"/>
        <v>1.5644193390309038</v>
      </c>
      <c r="AU1004" s="68">
        <f t="shared" si="541"/>
        <v>1.5636964355182272</v>
      </c>
    </row>
    <row r="1005" spans="1:64" ht="12.95" customHeight="1">
      <c r="A1005" s="95" t="s">
        <v>1461</v>
      </c>
      <c r="B1005" s="29" t="s">
        <v>2053</v>
      </c>
      <c r="C1005" s="95">
        <v>51076.684000000001</v>
      </c>
      <c r="D1005" s="95" t="s">
        <v>2084</v>
      </c>
      <c r="E1005" s="12">
        <f t="shared" si="516"/>
        <v>19966.058906134189</v>
      </c>
      <c r="F1005">
        <f t="shared" si="517"/>
        <v>19966</v>
      </c>
      <c r="G1005">
        <f t="shared" si="545"/>
        <v>7.9952000000048429E-2</v>
      </c>
      <c r="I1005" s="10">
        <f t="shared" si="547"/>
        <v>7.9952000000048429E-2</v>
      </c>
      <c r="O1005">
        <f t="shared" ca="1" si="548"/>
        <v>3.3044166282457973E-2</v>
      </c>
      <c r="P1005">
        <f t="shared" si="530"/>
        <v>8.4144659333889926E-2</v>
      </c>
      <c r="Q1005" s="2">
        <f t="shared" si="529"/>
        <v>36058.184000000001</v>
      </c>
      <c r="S1005" s="21">
        <f t="shared" si="546"/>
        <v>0.1</v>
      </c>
      <c r="Z1005">
        <f t="shared" si="519"/>
        <v>19966</v>
      </c>
      <c r="AA1005" s="68">
        <f t="shared" si="520"/>
        <v>8.0522019637542228E-2</v>
      </c>
      <c r="AB1005" s="68">
        <f t="shared" si="543"/>
        <v>8.3574639696396127E-2</v>
      </c>
      <c r="AC1005" s="68">
        <f t="shared" si="544"/>
        <v>-5.700196374937936E-4</v>
      </c>
      <c r="AD1005" s="68"/>
      <c r="AE1005" s="68">
        <f t="shared" si="532"/>
        <v>3.2492238712856186E-8</v>
      </c>
      <c r="AF1005">
        <f t="shared" si="533"/>
        <v>-4.1926593338414975E-3</v>
      </c>
      <c r="AG1005" s="92"/>
      <c r="AH1005">
        <f t="shared" si="534"/>
        <v>-3.6226396963477039E-3</v>
      </c>
      <c r="AI1005">
        <f t="shared" si="535"/>
        <v>0.99999392993930247</v>
      </c>
      <c r="AJ1005">
        <f t="shared" si="536"/>
        <v>-0.16188211950967835</v>
      </c>
      <c r="AK1005">
        <f t="shared" si="537"/>
        <v>7.2289624899960869E-4</v>
      </c>
      <c r="AL1005">
        <f t="shared" si="538"/>
        <v>1.5791929923617061</v>
      </c>
      <c r="AM1005">
        <f t="shared" si="539"/>
        <v>1.0084321159371266</v>
      </c>
      <c r="AN1005" s="68">
        <f t="shared" si="542"/>
        <v>1.578470093855719</v>
      </c>
      <c r="AO1005" s="68">
        <f t="shared" si="542"/>
        <v>1.578470093855719</v>
      </c>
      <c r="AP1005" s="68">
        <f t="shared" si="542"/>
        <v>1.578470093855719</v>
      </c>
      <c r="AQ1005" s="68">
        <f t="shared" si="542"/>
        <v>1.578470093855719</v>
      </c>
      <c r="AR1005" s="68">
        <f t="shared" si="542"/>
        <v>1.578470093855719</v>
      </c>
      <c r="AS1005" s="68">
        <f t="shared" si="542"/>
        <v>1.5784700938556979</v>
      </c>
      <c r="AT1005" s="68">
        <f t="shared" si="542"/>
        <v>1.5784700976771049</v>
      </c>
      <c r="AU1005" s="68">
        <f t="shared" si="541"/>
        <v>1.5777471934075684</v>
      </c>
    </row>
    <row r="1006" spans="1:64" ht="12.95" customHeight="1">
      <c r="A1006" s="95" t="s">
        <v>1461</v>
      </c>
      <c r="B1006" s="29" t="s">
        <v>2053</v>
      </c>
      <c r="C1006" s="95">
        <v>51080.76</v>
      </c>
      <c r="D1006" s="95" t="s">
        <v>2084</v>
      </c>
      <c r="E1006" s="12">
        <f t="shared" si="516"/>
        <v>19969.061975512755</v>
      </c>
      <c r="F1006">
        <f t="shared" si="517"/>
        <v>19969</v>
      </c>
      <c r="G1006">
        <f t="shared" si="545"/>
        <v>8.4118000006128568E-2</v>
      </c>
      <c r="I1006" s="10">
        <f t="shared" si="547"/>
        <v>8.4118000006128568E-2</v>
      </c>
      <c r="O1006">
        <f t="shared" ca="1" si="548"/>
        <v>3.3064788308887802E-2</v>
      </c>
      <c r="P1006">
        <f t="shared" si="530"/>
        <v>8.4201302382956478E-2</v>
      </c>
      <c r="Q1006" s="2">
        <f t="shared" si="529"/>
        <v>36062.26</v>
      </c>
      <c r="S1006" s="21">
        <f t="shared" si="546"/>
        <v>0.1</v>
      </c>
      <c r="Z1006">
        <f t="shared" si="519"/>
        <v>19969</v>
      </c>
      <c r="AA1006" s="68">
        <f t="shared" si="520"/>
        <v>8.062078990355713E-2</v>
      </c>
      <c r="AB1006" s="68">
        <f t="shared" si="543"/>
        <v>8.7698512485527916E-2</v>
      </c>
      <c r="AC1006" s="68">
        <f t="shared" si="544"/>
        <v>3.4972101025714441E-3</v>
      </c>
      <c r="AD1006" s="68"/>
      <c r="AE1006" s="68">
        <f t="shared" si="532"/>
        <v>1.2230478501527729E-6</v>
      </c>
      <c r="AF1006">
        <f t="shared" si="533"/>
        <v>-8.330237682790953E-5</v>
      </c>
      <c r="AG1006" s="92"/>
      <c r="AH1006">
        <f t="shared" si="534"/>
        <v>-3.5805124793993537E-3</v>
      </c>
      <c r="AI1006">
        <f t="shared" si="535"/>
        <v>0.99999254489073364</v>
      </c>
      <c r="AJ1006">
        <f t="shared" si="536"/>
        <v>-0.1599911071887278</v>
      </c>
      <c r="AK1006">
        <f t="shared" si="537"/>
        <v>7.2288329196378703E-4</v>
      </c>
      <c r="AL1006">
        <f t="shared" si="538"/>
        <v>1.5811089803888352</v>
      </c>
      <c r="AM1006">
        <f t="shared" si="539"/>
        <v>1.0103661969644242</v>
      </c>
      <c r="AN1006" s="68">
        <f t="shared" si="542"/>
        <v>1.5803860943393055</v>
      </c>
      <c r="AO1006" s="68">
        <f t="shared" si="542"/>
        <v>1.5803860943393055</v>
      </c>
      <c r="AP1006" s="68">
        <f t="shared" si="542"/>
        <v>1.5803860943393055</v>
      </c>
      <c r="AQ1006" s="68">
        <f t="shared" si="542"/>
        <v>1.5803860943393055</v>
      </c>
      <c r="AR1006" s="68">
        <f t="shared" si="542"/>
        <v>1.5803860943393055</v>
      </c>
      <c r="AS1006" s="68">
        <f t="shared" si="542"/>
        <v>1.580386094339272</v>
      </c>
      <c r="AT1006" s="68">
        <f t="shared" si="542"/>
        <v>1.580386099161883</v>
      </c>
      <c r="AU1006" s="68">
        <f t="shared" si="541"/>
        <v>1.5796632058470241</v>
      </c>
    </row>
    <row r="1007" spans="1:64" ht="12.95" customHeight="1">
      <c r="A1007" s="95" t="s">
        <v>570</v>
      </c>
      <c r="B1007" s="29" t="s">
        <v>2053</v>
      </c>
      <c r="C1007" s="95">
        <v>51111.978000000003</v>
      </c>
      <c r="D1007" s="95" t="s">
        <v>2084</v>
      </c>
      <c r="E1007" s="12">
        <f t="shared" si="516"/>
        <v>19992.062421994611</v>
      </c>
      <c r="F1007">
        <f t="shared" si="517"/>
        <v>19992</v>
      </c>
      <c r="G1007">
        <f t="shared" si="545"/>
        <v>8.4724000000278465E-2</v>
      </c>
      <c r="I1007" s="10">
        <f t="shared" si="547"/>
        <v>8.4724000000278465E-2</v>
      </c>
      <c r="O1007">
        <f t="shared" ca="1" si="548"/>
        <v>3.3222890511516487E-2</v>
      </c>
      <c r="P1007">
        <f t="shared" si="530"/>
        <v>8.463599628521315E-2</v>
      </c>
      <c r="Q1007" s="2">
        <f t="shared" si="529"/>
        <v>36093.478000000003</v>
      </c>
      <c r="S1007" s="21">
        <f t="shared" si="546"/>
        <v>0.1</v>
      </c>
      <c r="Z1007">
        <f t="shared" si="519"/>
        <v>19992</v>
      </c>
      <c r="AA1007" s="68">
        <f t="shared" si="520"/>
        <v>8.1378882448403161E-2</v>
      </c>
      <c r="AB1007" s="68">
        <f t="shared" si="543"/>
        <v>8.7981113837088454E-2</v>
      </c>
      <c r="AC1007" s="68">
        <f t="shared" si="544"/>
        <v>3.3451175518753066E-3</v>
      </c>
      <c r="AD1007" s="68"/>
      <c r="AE1007" s="68">
        <f t="shared" si="532"/>
        <v>1.1189811435864228E-6</v>
      </c>
      <c r="AF1007">
        <f t="shared" si="533"/>
        <v>8.800371506531568E-5</v>
      </c>
      <c r="AG1007" s="92"/>
      <c r="AH1007">
        <f t="shared" si="534"/>
        <v>-3.2571138368099909E-3</v>
      </c>
      <c r="AI1007">
        <f t="shared" si="535"/>
        <v>0.99998192759703208</v>
      </c>
      <c r="AJ1007">
        <f t="shared" si="536"/>
        <v>-0.14547452101317881</v>
      </c>
      <c r="AK1007">
        <f t="shared" si="537"/>
        <v>7.2269580094638916E-4</v>
      </c>
      <c r="AL1007">
        <f t="shared" si="538"/>
        <v>1.5957980456170993</v>
      </c>
      <c r="AM1007">
        <f t="shared" si="539"/>
        <v>1.0253195539280557</v>
      </c>
      <c r="AN1007" s="68">
        <f t="shared" si="542"/>
        <v>1.5950753432226996</v>
      </c>
      <c r="AO1007" s="68">
        <f t="shared" si="542"/>
        <v>1.5950753432226996</v>
      </c>
      <c r="AP1007" s="68">
        <f t="shared" si="542"/>
        <v>1.5950753432226996</v>
      </c>
      <c r="AQ1007" s="68">
        <f t="shared" si="542"/>
        <v>1.5950753432226996</v>
      </c>
      <c r="AR1007" s="68">
        <f t="shared" si="542"/>
        <v>1.5950753432226996</v>
      </c>
      <c r="AS1007" s="68">
        <f t="shared" si="542"/>
        <v>1.5950753432224802</v>
      </c>
      <c r="AT1007" s="68">
        <f t="shared" si="542"/>
        <v>1.5950753557175728</v>
      </c>
      <c r="AU1007" s="68">
        <f t="shared" si="541"/>
        <v>1.5943526345495169</v>
      </c>
    </row>
    <row r="1008" spans="1:64" ht="12.95" customHeight="1">
      <c r="A1008" s="95" t="s">
        <v>1461</v>
      </c>
      <c r="B1008" s="29" t="s">
        <v>2053</v>
      </c>
      <c r="C1008" s="95">
        <v>51125.552000000003</v>
      </c>
      <c r="D1008" s="95" t="s">
        <v>2084</v>
      </c>
      <c r="E1008" s="12">
        <f t="shared" si="516"/>
        <v>20002.063320852474</v>
      </c>
      <c r="F1008">
        <f t="shared" si="517"/>
        <v>20002</v>
      </c>
      <c r="G1008">
        <f t="shared" si="545"/>
        <v>8.5943999998562504E-2</v>
      </c>
      <c r="I1008" s="10">
        <f t="shared" si="547"/>
        <v>8.5943999998562504E-2</v>
      </c>
      <c r="O1008">
        <f t="shared" ca="1" si="548"/>
        <v>3.3291630599615915E-2</v>
      </c>
      <c r="P1008">
        <f t="shared" si="530"/>
        <v>8.4825231215301611E-2</v>
      </c>
      <c r="Q1008" s="2">
        <f t="shared" si="529"/>
        <v>36107.052000000003</v>
      </c>
      <c r="S1008" s="21">
        <f t="shared" si="546"/>
        <v>0.1</v>
      </c>
      <c r="Z1008">
        <f t="shared" si="519"/>
        <v>20002</v>
      </c>
      <c r="AA1008" s="68">
        <f t="shared" si="520"/>
        <v>8.1708947723196645E-2</v>
      </c>
      <c r="AB1008" s="68">
        <f t="shared" si="543"/>
        <v>8.9060283490667469E-2</v>
      </c>
      <c r="AC1008" s="68">
        <f t="shared" si="544"/>
        <v>4.235052275365859E-3</v>
      </c>
      <c r="AD1008" s="68"/>
      <c r="AE1008" s="68">
        <f t="shared" si="532"/>
        <v>1.7935667775081532E-6</v>
      </c>
      <c r="AF1008">
        <f t="shared" si="533"/>
        <v>1.1187687832608928E-3</v>
      </c>
      <c r="AG1008" s="92"/>
      <c r="AH1008">
        <f t="shared" si="534"/>
        <v>-3.1162834921049662E-3</v>
      </c>
      <c r="AI1008">
        <f t="shared" si="535"/>
        <v>0.99997731253432853</v>
      </c>
      <c r="AJ1008">
        <f t="shared" si="536"/>
        <v>-0.13915308353393208</v>
      </c>
      <c r="AK1008">
        <f t="shared" si="537"/>
        <v>7.2256564501502836E-4</v>
      </c>
      <c r="AL1008">
        <f t="shared" si="538"/>
        <v>1.6021844984354585</v>
      </c>
      <c r="AM1008">
        <f t="shared" si="539"/>
        <v>1.0318912947211538</v>
      </c>
      <c r="AN1008" s="68">
        <f t="shared" ref="AN1008:AT1017" si="549">$AU1008+$AB$7*SIN(AO1008)</f>
        <v>1.6014619245307895</v>
      </c>
      <c r="AO1008" s="68">
        <f t="shared" si="549"/>
        <v>1.6014619245307895</v>
      </c>
      <c r="AP1008" s="68">
        <f t="shared" si="549"/>
        <v>1.6014619245307895</v>
      </c>
      <c r="AQ1008" s="68">
        <f t="shared" si="549"/>
        <v>1.6014619245307895</v>
      </c>
      <c r="AR1008" s="68">
        <f t="shared" si="549"/>
        <v>1.6014619245307895</v>
      </c>
      <c r="AS1008" s="68">
        <f t="shared" si="549"/>
        <v>1.6014619245304387</v>
      </c>
      <c r="AT1008" s="68">
        <f t="shared" si="549"/>
        <v>1.6014619403584307</v>
      </c>
      <c r="AU1008" s="68">
        <f t="shared" si="541"/>
        <v>1.6007393426810357</v>
      </c>
    </row>
    <row r="1009" spans="1:47" ht="12.95" customHeight="1">
      <c r="A1009" s="95" t="s">
        <v>1461</v>
      </c>
      <c r="B1009" s="29" t="s">
        <v>2053</v>
      </c>
      <c r="C1009" s="95">
        <v>51129.624000000003</v>
      </c>
      <c r="D1009" s="95" t="s">
        <v>2084</v>
      </c>
      <c r="E1009" s="12">
        <f t="shared" si="516"/>
        <v>20005.063443156083</v>
      </c>
      <c r="F1009">
        <f t="shared" si="517"/>
        <v>20005</v>
      </c>
      <c r="G1009">
        <f t="shared" si="545"/>
        <v>8.6110000003827736E-2</v>
      </c>
      <c r="I1009" s="10">
        <f t="shared" si="547"/>
        <v>8.6110000003827736E-2</v>
      </c>
      <c r="O1009">
        <f t="shared" ca="1" si="548"/>
        <v>3.3312252626045744E-2</v>
      </c>
      <c r="P1009">
        <f t="shared" si="530"/>
        <v>8.4882029772115952E-2</v>
      </c>
      <c r="Q1009" s="2">
        <f t="shared" si="529"/>
        <v>36111.124000000003</v>
      </c>
      <c r="S1009" s="21">
        <f t="shared" si="546"/>
        <v>0.1</v>
      </c>
      <c r="Z1009">
        <f t="shared" si="519"/>
        <v>20005</v>
      </c>
      <c r="AA1009" s="68">
        <f t="shared" si="520"/>
        <v>8.1808020304126788E-2</v>
      </c>
      <c r="AB1009" s="68">
        <f t="shared" si="543"/>
        <v>8.91840094718169E-2</v>
      </c>
      <c r="AC1009" s="68">
        <f t="shared" si="544"/>
        <v>4.3019796997009457E-3</v>
      </c>
      <c r="AD1009" s="68"/>
      <c r="AE1009" s="68">
        <f t="shared" si="532"/>
        <v>1.8507029336639053E-6</v>
      </c>
      <c r="AF1009">
        <f t="shared" si="533"/>
        <v>1.2279702317117835E-3</v>
      </c>
      <c r="AG1009" s="92"/>
      <c r="AH1009">
        <f t="shared" si="534"/>
        <v>-3.0740094679891621E-3</v>
      </c>
      <c r="AI1009">
        <f t="shared" si="535"/>
        <v>0.99997592819570114</v>
      </c>
      <c r="AJ1009">
        <f t="shared" si="536"/>
        <v>-0.13725554519894709</v>
      </c>
      <c r="AK1009">
        <f t="shared" si="537"/>
        <v>7.2252085138933906E-4</v>
      </c>
      <c r="AL1009">
        <f t="shared" si="538"/>
        <v>1.6041004227865288</v>
      </c>
      <c r="AM1009">
        <f t="shared" si="539"/>
        <v>1.0338712524996099</v>
      </c>
      <c r="AN1009" s="68">
        <f t="shared" si="549"/>
        <v>1.6033778931758749</v>
      </c>
      <c r="AO1009" s="68">
        <f t="shared" si="549"/>
        <v>1.6033778931758749</v>
      </c>
      <c r="AP1009" s="68">
        <f t="shared" si="549"/>
        <v>1.6033778931758749</v>
      </c>
      <c r="AQ1009" s="68">
        <f t="shared" si="549"/>
        <v>1.6033778931758749</v>
      </c>
      <c r="AR1009" s="68">
        <f t="shared" si="549"/>
        <v>1.6033778931758749</v>
      </c>
      <c r="AS1009" s="68">
        <f t="shared" si="549"/>
        <v>1.6033778931754787</v>
      </c>
      <c r="AT1009" s="68">
        <f t="shared" si="549"/>
        <v>1.6033779100028633</v>
      </c>
      <c r="AU1009" s="68">
        <f t="shared" si="541"/>
        <v>1.6026553551204914</v>
      </c>
    </row>
    <row r="1010" spans="1:47" ht="12.95" customHeight="1">
      <c r="A1010" s="95" t="s">
        <v>1461</v>
      </c>
      <c r="B1010" s="29" t="s">
        <v>2053</v>
      </c>
      <c r="C1010" s="95">
        <v>51133.695</v>
      </c>
      <c r="D1010" s="95" t="s">
        <v>2084</v>
      </c>
      <c r="E1010" s="12">
        <f t="shared" si="516"/>
        <v>20008.062828690952</v>
      </c>
      <c r="F1010">
        <f t="shared" si="517"/>
        <v>20008</v>
      </c>
      <c r="G1010">
        <f t="shared" si="545"/>
        <v>8.5275999997975305E-2</v>
      </c>
      <c r="I1010" s="10">
        <f t="shared" si="547"/>
        <v>8.5275999997975305E-2</v>
      </c>
      <c r="O1010">
        <f t="shared" ca="1" si="548"/>
        <v>3.3332874652475572E-2</v>
      </c>
      <c r="P1010">
        <f t="shared" si="530"/>
        <v>8.4938841287909295E-2</v>
      </c>
      <c r="Q1010" s="2">
        <f t="shared" si="529"/>
        <v>36115.195</v>
      </c>
      <c r="S1010" s="21">
        <f t="shared" si="546"/>
        <v>0.1</v>
      </c>
      <c r="Z1010">
        <f t="shared" si="519"/>
        <v>20008</v>
      </c>
      <c r="AA1010" s="68">
        <f t="shared" si="520"/>
        <v>8.1907117069979676E-2</v>
      </c>
      <c r="AB1010" s="68">
        <f t="shared" si="543"/>
        <v>8.8307724215904923E-2</v>
      </c>
      <c r="AC1010" s="68">
        <f t="shared" si="544"/>
        <v>3.368882927995631E-3</v>
      </c>
      <c r="AD1010" s="68"/>
      <c r="AE1010" s="68">
        <f t="shared" si="532"/>
        <v>1.1349372182540398E-6</v>
      </c>
      <c r="AF1010">
        <f t="shared" si="533"/>
        <v>3.3715871006601006E-4</v>
      </c>
      <c r="AG1010" s="92"/>
      <c r="AH1010">
        <f t="shared" si="534"/>
        <v>-3.0317242179296209E-3</v>
      </c>
      <c r="AI1010">
        <f t="shared" si="535"/>
        <v>0.9999745439492681</v>
      </c>
      <c r="AJ1010">
        <f t="shared" si="536"/>
        <v>-0.13535750828681453</v>
      </c>
      <c r="AK1010">
        <f t="shared" si="537"/>
        <v>7.2247340569443145E-4</v>
      </c>
      <c r="AL1010">
        <f t="shared" si="538"/>
        <v>1.6060163418330773</v>
      </c>
      <c r="AM1010">
        <f t="shared" si="539"/>
        <v>1.0358551306075201</v>
      </c>
      <c r="AN1010" s="68">
        <f t="shared" si="549"/>
        <v>1.6052938591686365</v>
      </c>
      <c r="AO1010" s="68">
        <f t="shared" si="549"/>
        <v>1.6052938591686365</v>
      </c>
      <c r="AP1010" s="68">
        <f t="shared" si="549"/>
        <v>1.6052938591686365</v>
      </c>
      <c r="AQ1010" s="68">
        <f t="shared" si="549"/>
        <v>1.6052938591686365</v>
      </c>
      <c r="AR1010" s="68">
        <f t="shared" si="549"/>
        <v>1.6052938591686365</v>
      </c>
      <c r="AS1010" s="68">
        <f t="shared" si="549"/>
        <v>1.605293859168192</v>
      </c>
      <c r="AT1010" s="68">
        <f t="shared" si="549"/>
        <v>1.6052938769947229</v>
      </c>
      <c r="AU1010" s="68">
        <f t="shared" si="541"/>
        <v>1.6045713675599471</v>
      </c>
    </row>
    <row r="1011" spans="1:47" ht="12.95" customHeight="1">
      <c r="A1011" s="95" t="s">
        <v>1461</v>
      </c>
      <c r="B1011" s="29" t="s">
        <v>2053</v>
      </c>
      <c r="C1011" s="95">
        <v>51133.696000000004</v>
      </c>
      <c r="D1011" s="95" t="s">
        <v>2084</v>
      </c>
      <c r="E1011" s="12">
        <f t="shared" si="516"/>
        <v>20008.063565459695</v>
      </c>
      <c r="F1011">
        <f t="shared" si="517"/>
        <v>20008</v>
      </c>
      <c r="G1011">
        <f t="shared" si="545"/>
        <v>8.627600000181701E-2</v>
      </c>
      <c r="I1011" s="10">
        <f t="shared" si="547"/>
        <v>8.627600000181701E-2</v>
      </c>
      <c r="O1011">
        <f t="shared" ca="1" si="548"/>
        <v>3.3332874652475572E-2</v>
      </c>
      <c r="P1011">
        <f t="shared" si="530"/>
        <v>8.4938841287909295E-2</v>
      </c>
      <c r="Q1011" s="2">
        <f t="shared" si="529"/>
        <v>36115.196000000004</v>
      </c>
      <c r="S1011" s="21">
        <f t="shared" si="546"/>
        <v>0.1</v>
      </c>
      <c r="Z1011">
        <f t="shared" si="519"/>
        <v>20008</v>
      </c>
      <c r="AA1011" s="68">
        <f t="shared" si="520"/>
        <v>8.1907117069979676E-2</v>
      </c>
      <c r="AB1011" s="68">
        <f t="shared" si="543"/>
        <v>8.9307724219746629E-2</v>
      </c>
      <c r="AC1011" s="68">
        <f t="shared" si="544"/>
        <v>4.3688829318373366E-3</v>
      </c>
      <c r="AD1011" s="68"/>
      <c r="AE1011" s="68">
        <f t="shared" si="532"/>
        <v>1.9087138072099581E-6</v>
      </c>
      <c r="AF1011">
        <f t="shared" si="533"/>
        <v>1.3371587139077157E-3</v>
      </c>
      <c r="AG1011" s="92"/>
      <c r="AH1011">
        <f t="shared" si="534"/>
        <v>-3.0317242179296209E-3</v>
      </c>
      <c r="AI1011">
        <f t="shared" si="535"/>
        <v>0.9999745439492681</v>
      </c>
      <c r="AJ1011">
        <f t="shared" si="536"/>
        <v>-0.13535750828681453</v>
      </c>
      <c r="AK1011">
        <f t="shared" si="537"/>
        <v>7.2247340569443145E-4</v>
      </c>
      <c r="AL1011">
        <f t="shared" si="538"/>
        <v>1.6060163418330773</v>
      </c>
      <c r="AM1011">
        <f t="shared" si="539"/>
        <v>1.0358551306075201</v>
      </c>
      <c r="AN1011" s="68">
        <f t="shared" si="549"/>
        <v>1.6052938591686365</v>
      </c>
      <c r="AO1011" s="68">
        <f t="shared" si="549"/>
        <v>1.6052938591686365</v>
      </c>
      <c r="AP1011" s="68">
        <f t="shared" si="549"/>
        <v>1.6052938591686365</v>
      </c>
      <c r="AQ1011" s="68">
        <f t="shared" si="549"/>
        <v>1.6052938591686365</v>
      </c>
      <c r="AR1011" s="68">
        <f t="shared" si="549"/>
        <v>1.6052938591686365</v>
      </c>
      <c r="AS1011" s="68">
        <f t="shared" si="549"/>
        <v>1.605293859168192</v>
      </c>
      <c r="AT1011" s="68">
        <f t="shared" si="549"/>
        <v>1.6052938769947229</v>
      </c>
      <c r="AU1011" s="68">
        <f t="shared" si="541"/>
        <v>1.6045713675599471</v>
      </c>
    </row>
    <row r="1012" spans="1:47" ht="12.95" customHeight="1">
      <c r="A1012" s="134" t="s">
        <v>2153</v>
      </c>
      <c r="B1012" s="113"/>
      <c r="C1012" s="98">
        <v>51208.351999999999</v>
      </c>
      <c r="D1012" s="134" t="s">
        <v>2084</v>
      </c>
      <c r="E1012" s="12">
        <f t="shared" si="516"/>
        <v>20063.067772409187</v>
      </c>
      <c r="F1012">
        <f t="shared" si="517"/>
        <v>20063</v>
      </c>
      <c r="G1012">
        <f t="shared" si="545"/>
        <v>9.1985999999451451E-2</v>
      </c>
      <c r="I1012">
        <f>$G1012</f>
        <v>9.1985999999451451E-2</v>
      </c>
      <c r="O1012">
        <f t="shared" ca="1" si="548"/>
        <v>3.3710945137022427E-2</v>
      </c>
      <c r="P1012">
        <f t="shared" si="530"/>
        <v>8.5982682363172136E-2</v>
      </c>
      <c r="Q1012" s="2">
        <f t="shared" si="529"/>
        <v>36189.851999999999</v>
      </c>
      <c r="S1012" s="21">
        <f t="shared" si="546"/>
        <v>0.1</v>
      </c>
      <c r="Z1012">
        <f t="shared" si="519"/>
        <v>20063</v>
      </c>
      <c r="AA1012" s="68">
        <f t="shared" si="520"/>
        <v>8.3727990516971551E-2</v>
      </c>
      <c r="AB1012" s="68">
        <f t="shared" si="543"/>
        <v>9.4240691845652036E-2</v>
      </c>
      <c r="AC1012" s="68">
        <f t="shared" si="544"/>
        <v>8.2580094824799052E-3</v>
      </c>
      <c r="AD1012" s="68"/>
      <c r="AE1012" s="68">
        <f t="shared" si="532"/>
        <v>6.8194720612727944E-6</v>
      </c>
      <c r="AF1012">
        <f t="shared" si="533"/>
        <v>6.003317636279315E-3</v>
      </c>
      <c r="AG1012" s="92"/>
      <c r="AH1012">
        <f t="shared" si="534"/>
        <v>-2.2546918462005897E-3</v>
      </c>
      <c r="AI1012">
        <f t="shared" si="535"/>
        <v>0.99994918853645121</v>
      </c>
      <c r="AJ1012">
        <f t="shared" si="536"/>
        <v>-0.10048018767290369</v>
      </c>
      <c r="AK1012">
        <f t="shared" si="537"/>
        <v>7.2113384862077098E-4</v>
      </c>
      <c r="AL1012">
        <f t="shared" si="538"/>
        <v>1.641140584820191</v>
      </c>
      <c r="AM1012">
        <f t="shared" si="539"/>
        <v>1.0729397854681062</v>
      </c>
      <c r="AN1012" s="68">
        <f t="shared" si="549"/>
        <v>1.6404194325872012</v>
      </c>
      <c r="AO1012" s="68">
        <f t="shared" si="549"/>
        <v>1.6404194325872012</v>
      </c>
      <c r="AP1012" s="68">
        <f t="shared" si="549"/>
        <v>1.6404194325872012</v>
      </c>
      <c r="AQ1012" s="68">
        <f t="shared" si="549"/>
        <v>1.6404194325872012</v>
      </c>
      <c r="AR1012" s="68">
        <f t="shared" si="549"/>
        <v>1.6404194325872012</v>
      </c>
      <c r="AS1012" s="68">
        <f t="shared" si="549"/>
        <v>1.6404194325853867</v>
      </c>
      <c r="AT1012" s="68">
        <f t="shared" si="549"/>
        <v>1.6404194686683291</v>
      </c>
      <c r="AU1012" s="68">
        <f t="shared" si="541"/>
        <v>1.6396982622832998</v>
      </c>
    </row>
    <row r="1013" spans="1:47" ht="12.95" customHeight="1">
      <c r="A1013" s="95" t="s">
        <v>1461</v>
      </c>
      <c r="B1013" s="29" t="s">
        <v>2053</v>
      </c>
      <c r="C1013" s="95">
        <v>51224.635000000002</v>
      </c>
      <c r="D1013" s="95" t="s">
        <v>2084</v>
      </c>
      <c r="E1013" s="12">
        <f t="shared" si="516"/>
        <v>20075.06457777994</v>
      </c>
      <c r="F1013">
        <f t="shared" si="517"/>
        <v>20075</v>
      </c>
      <c r="G1013">
        <f t="shared" si="545"/>
        <v>8.7650000001303852E-2</v>
      </c>
      <c r="I1013" s="10">
        <f>G1013</f>
        <v>8.7650000001303852E-2</v>
      </c>
      <c r="O1013">
        <f t="shared" ca="1" si="548"/>
        <v>3.3793433242741741E-2</v>
      </c>
      <c r="P1013">
        <f t="shared" si="530"/>
        <v>8.621100834126022E-2</v>
      </c>
      <c r="Q1013" s="2">
        <f t="shared" si="529"/>
        <v>36206.135000000002</v>
      </c>
      <c r="S1013" s="21">
        <f t="shared" si="546"/>
        <v>0.1</v>
      </c>
      <c r="Z1013">
        <f t="shared" si="519"/>
        <v>20075</v>
      </c>
      <c r="AA1013" s="68">
        <f t="shared" si="520"/>
        <v>8.4126251129015797E-2</v>
      </c>
      <c r="AB1013" s="68">
        <f t="shared" si="543"/>
        <v>8.9734757213548275E-2</v>
      </c>
      <c r="AC1013" s="68">
        <f t="shared" si="544"/>
        <v>3.5237488722880605E-3</v>
      </c>
      <c r="AD1013" s="68"/>
      <c r="AE1013" s="68">
        <f t="shared" si="532"/>
        <v>1.2416806114951335E-6</v>
      </c>
      <c r="AF1013">
        <f t="shared" si="533"/>
        <v>1.4389916600436314E-3</v>
      </c>
      <c r="AG1013" s="92"/>
      <c r="AH1013">
        <f t="shared" si="534"/>
        <v>-2.0847572122444291E-3</v>
      </c>
      <c r="AI1013">
        <f t="shared" si="535"/>
        <v>0.99994366386462852</v>
      </c>
      <c r="AJ1013">
        <f t="shared" si="536"/>
        <v>-9.2852860530511325E-2</v>
      </c>
      <c r="AK1013">
        <f t="shared" si="537"/>
        <v>7.207232980180299E-4</v>
      </c>
      <c r="AL1013">
        <f t="shared" si="538"/>
        <v>1.6488038194187946</v>
      </c>
      <c r="AM1013">
        <f t="shared" si="539"/>
        <v>1.0812164263296975</v>
      </c>
      <c r="AN1013" s="68">
        <f t="shared" si="549"/>
        <v>1.6480830757558518</v>
      </c>
      <c r="AO1013" s="68">
        <f t="shared" si="549"/>
        <v>1.6480830757558518</v>
      </c>
      <c r="AP1013" s="68">
        <f t="shared" si="549"/>
        <v>1.6480830757558518</v>
      </c>
      <c r="AQ1013" s="68">
        <f t="shared" si="549"/>
        <v>1.6480830757558518</v>
      </c>
      <c r="AR1013" s="68">
        <f t="shared" si="549"/>
        <v>1.648083075755852</v>
      </c>
      <c r="AS1013" s="68">
        <f t="shared" si="549"/>
        <v>1.6480830757536167</v>
      </c>
      <c r="AT1013" s="68">
        <f t="shared" si="549"/>
        <v>1.6480831157992559</v>
      </c>
      <c r="AU1013" s="68">
        <f t="shared" si="541"/>
        <v>1.6473623120411223</v>
      </c>
    </row>
    <row r="1014" spans="1:47" ht="12.95" customHeight="1">
      <c r="A1014" s="95" t="s">
        <v>1461</v>
      </c>
      <c r="B1014" s="29" t="s">
        <v>2053</v>
      </c>
      <c r="C1014" s="95">
        <v>51224.637000000002</v>
      </c>
      <c r="D1014" s="95" t="s">
        <v>2084</v>
      </c>
      <c r="E1014" s="12">
        <f t="shared" si="516"/>
        <v>20075.066051317419</v>
      </c>
      <c r="F1014">
        <f t="shared" si="517"/>
        <v>20075</v>
      </c>
      <c r="G1014">
        <f t="shared" si="545"/>
        <v>8.9650000001711305E-2</v>
      </c>
      <c r="I1014" s="10">
        <f>G1014</f>
        <v>8.9650000001711305E-2</v>
      </c>
      <c r="O1014">
        <f t="shared" ca="1" si="548"/>
        <v>3.3793433242741741E-2</v>
      </c>
      <c r="P1014">
        <f t="shared" si="530"/>
        <v>8.621100834126022E-2</v>
      </c>
      <c r="Q1014" s="2">
        <f t="shared" si="529"/>
        <v>36206.137000000002</v>
      </c>
      <c r="S1014" s="21">
        <f t="shared" si="546"/>
        <v>0.1</v>
      </c>
      <c r="Z1014">
        <f t="shared" si="519"/>
        <v>20075</v>
      </c>
      <c r="AA1014" s="68">
        <f t="shared" si="520"/>
        <v>8.4126251129015797E-2</v>
      </c>
      <c r="AB1014" s="68">
        <f t="shared" si="543"/>
        <v>9.1734757213955728E-2</v>
      </c>
      <c r="AC1014" s="68">
        <f t="shared" si="544"/>
        <v>5.5237488726955141E-3</v>
      </c>
      <c r="AD1014" s="68"/>
      <c r="AE1014" s="68">
        <f t="shared" si="532"/>
        <v>3.0511801608604899E-6</v>
      </c>
      <c r="AF1014">
        <f t="shared" si="533"/>
        <v>3.4389916604510851E-3</v>
      </c>
      <c r="AG1014" s="92"/>
      <c r="AH1014">
        <f t="shared" si="534"/>
        <v>-2.0847572122444291E-3</v>
      </c>
      <c r="AI1014">
        <f t="shared" si="535"/>
        <v>0.99994366386462852</v>
      </c>
      <c r="AJ1014">
        <f t="shared" si="536"/>
        <v>-9.2852860530511325E-2</v>
      </c>
      <c r="AK1014">
        <f t="shared" si="537"/>
        <v>7.207232980180299E-4</v>
      </c>
      <c r="AL1014">
        <f t="shared" si="538"/>
        <v>1.6488038194187946</v>
      </c>
      <c r="AM1014">
        <f t="shared" si="539"/>
        <v>1.0812164263296975</v>
      </c>
      <c r="AN1014" s="68">
        <f t="shared" si="549"/>
        <v>1.6480830757558518</v>
      </c>
      <c r="AO1014" s="68">
        <f t="shared" si="549"/>
        <v>1.6480830757558518</v>
      </c>
      <c r="AP1014" s="68">
        <f t="shared" si="549"/>
        <v>1.6480830757558518</v>
      </c>
      <c r="AQ1014" s="68">
        <f t="shared" si="549"/>
        <v>1.6480830757558518</v>
      </c>
      <c r="AR1014" s="68">
        <f t="shared" si="549"/>
        <v>1.648083075755852</v>
      </c>
      <c r="AS1014" s="68">
        <f t="shared" si="549"/>
        <v>1.6480830757536167</v>
      </c>
      <c r="AT1014" s="68">
        <f t="shared" si="549"/>
        <v>1.6480831157992559</v>
      </c>
      <c r="AU1014" s="68">
        <f t="shared" si="541"/>
        <v>1.6473623120411223</v>
      </c>
    </row>
    <row r="1015" spans="1:47" ht="12.95" customHeight="1">
      <c r="A1015" s="45" t="s">
        <v>2046</v>
      </c>
      <c r="B1015" s="44"/>
      <c r="C1015" s="45">
        <v>51349.510999999999</v>
      </c>
      <c r="D1015" s="45">
        <v>2E-3</v>
      </c>
      <c r="E1015">
        <f t="shared" si="516"/>
        <v>20167.069310782314</v>
      </c>
      <c r="F1015">
        <f t="shared" si="517"/>
        <v>20167</v>
      </c>
      <c r="G1015">
        <f t="shared" si="545"/>
        <v>9.4073999993270263E-2</v>
      </c>
      <c r="K1015">
        <f>$G1015</f>
        <v>9.4073999993270263E-2</v>
      </c>
      <c r="P1015">
        <f t="shared" si="530"/>
        <v>8.796839592387215E-2</v>
      </c>
      <c r="Q1015" s="2">
        <f t="shared" si="529"/>
        <v>36331.010999999999</v>
      </c>
      <c r="S1015" s="94">
        <f>S$17</f>
        <v>1</v>
      </c>
      <c r="Z1015">
        <f t="shared" si="519"/>
        <v>20167</v>
      </c>
      <c r="AA1015" s="68">
        <f t="shared" si="520"/>
        <v>8.718976938471254E-2</v>
      </c>
      <c r="AB1015" s="68">
        <f t="shared" si="543"/>
        <v>9.4852626532429873E-2</v>
      </c>
      <c r="AC1015" s="68">
        <f t="shared" si="544"/>
        <v>6.8842306085577188E-3</v>
      </c>
      <c r="AD1015" s="68"/>
      <c r="AE1015" s="68">
        <f t="shared" si="532"/>
        <v>4.739263107180304E-5</v>
      </c>
      <c r="AF1015">
        <f t="shared" si="533"/>
        <v>6.1056040693981128E-3</v>
      </c>
      <c r="AG1015" s="92"/>
      <c r="AH1015">
        <f t="shared" si="534"/>
        <v>-7.7862653915960578E-4</v>
      </c>
      <c r="AI1015">
        <f t="shared" si="535"/>
        <v>0.99990144388200353</v>
      </c>
      <c r="AJ1015">
        <f t="shared" si="536"/>
        <v>-3.4231458708290863E-2</v>
      </c>
      <c r="AK1015">
        <f t="shared" si="537"/>
        <v>7.1617213298204242E-4</v>
      </c>
      <c r="AL1015">
        <f t="shared" si="538"/>
        <v>1.707552476876278</v>
      </c>
      <c r="AM1015">
        <f t="shared" si="539"/>
        <v>1.1470396758668577</v>
      </c>
      <c r="AN1015" s="68">
        <f t="shared" si="549"/>
        <v>1.7068362693870192</v>
      </c>
      <c r="AO1015" s="68">
        <f t="shared" si="549"/>
        <v>1.7068362693870192</v>
      </c>
      <c r="AP1015" s="68">
        <f t="shared" si="549"/>
        <v>1.7068362693870192</v>
      </c>
      <c r="AQ1015" s="68">
        <f t="shared" si="549"/>
        <v>1.7068362693870192</v>
      </c>
      <c r="AR1015" s="68">
        <f t="shared" si="549"/>
        <v>1.7068362693870198</v>
      </c>
      <c r="AS1015" s="68">
        <f t="shared" si="549"/>
        <v>1.7068362693801524</v>
      </c>
      <c r="AT1015" s="68">
        <f t="shared" si="549"/>
        <v>1.7068363394259809</v>
      </c>
      <c r="AU1015" s="68">
        <f t="shared" si="541"/>
        <v>1.7061200268510948</v>
      </c>
    </row>
    <row r="1016" spans="1:47" ht="12.95" customHeight="1">
      <c r="A1016" s="95" t="s">
        <v>1461</v>
      </c>
      <c r="B1016" s="29" t="s">
        <v>2053</v>
      </c>
      <c r="C1016" s="95">
        <v>51407.875</v>
      </c>
      <c r="D1016" s="95" t="s">
        <v>2084</v>
      </c>
      <c r="E1016" s="12">
        <f t="shared" si="516"/>
        <v>20210.070081442416</v>
      </c>
      <c r="F1016">
        <f t="shared" si="517"/>
        <v>20210</v>
      </c>
      <c r="G1016">
        <f t="shared" si="545"/>
        <v>9.5119999998132698E-2</v>
      </c>
      <c r="I1016" s="10">
        <f t="shared" ref="I1016:I1024" si="550">G1016</f>
        <v>9.5119999998132698E-2</v>
      </c>
      <c r="O1016">
        <f t="shared" ref="O1016:O1027" ca="1" si="551">+C$11+C$12*F1016</f>
        <v>3.4721424432083994E-2</v>
      </c>
      <c r="P1016">
        <f t="shared" si="530"/>
        <v>8.8793962869074122E-2</v>
      </c>
      <c r="Q1016" s="2">
        <f t="shared" si="529"/>
        <v>36389.375</v>
      </c>
      <c r="S1016" s="21">
        <f t="shared" ref="S1016:S1024" si="552">S$15</f>
        <v>0.1</v>
      </c>
      <c r="Z1016">
        <f t="shared" si="519"/>
        <v>20210</v>
      </c>
      <c r="AA1016" s="68">
        <f t="shared" si="520"/>
        <v>8.862698791447346E-2</v>
      </c>
      <c r="AB1016" s="68">
        <f t="shared" si="543"/>
        <v>9.5286974952733361E-2</v>
      </c>
      <c r="AC1016" s="68">
        <f t="shared" si="544"/>
        <v>6.4930120836592387E-3</v>
      </c>
      <c r="AD1016" s="68"/>
      <c r="AE1016" s="68">
        <f t="shared" si="532"/>
        <v>4.2159205918544889E-6</v>
      </c>
      <c r="AF1016">
        <f t="shared" si="533"/>
        <v>6.326037129058576E-3</v>
      </c>
      <c r="AG1016" s="92"/>
      <c r="AH1016">
        <f t="shared" si="534"/>
        <v>-1.6697495460066299E-4</v>
      </c>
      <c r="AI1016">
        <f t="shared" si="535"/>
        <v>0.99988181962330003</v>
      </c>
      <c r="AJ1016">
        <f t="shared" si="536"/>
        <v>-6.7811813912253783E-3</v>
      </c>
      <c r="AK1016">
        <f t="shared" si="537"/>
        <v>7.1319648836602951E-4</v>
      </c>
      <c r="AL1016">
        <f t="shared" si="538"/>
        <v>1.7350093911111255</v>
      </c>
      <c r="AM1016">
        <f t="shared" si="539"/>
        <v>1.1793413508121871</v>
      </c>
      <c r="AN1016" s="68">
        <f t="shared" si="549"/>
        <v>1.7342961524143969</v>
      </c>
      <c r="AO1016" s="68">
        <f t="shared" si="549"/>
        <v>1.7342961524143969</v>
      </c>
      <c r="AP1016" s="68">
        <f t="shared" si="549"/>
        <v>1.7342961524143969</v>
      </c>
      <c r="AQ1016" s="68">
        <f t="shared" si="549"/>
        <v>1.7342961524143969</v>
      </c>
      <c r="AR1016" s="68">
        <f t="shared" si="549"/>
        <v>1.7342961524143981</v>
      </c>
      <c r="AS1016" s="68">
        <f t="shared" si="549"/>
        <v>1.7342961524045417</v>
      </c>
      <c r="AT1016" s="68">
        <f t="shared" si="549"/>
        <v>1.7342962361658594</v>
      </c>
      <c r="AU1016" s="68">
        <f t="shared" si="541"/>
        <v>1.7335828718166251</v>
      </c>
    </row>
    <row r="1017" spans="1:47" ht="12.95" customHeight="1">
      <c r="A1017" s="95" t="s">
        <v>1519</v>
      </c>
      <c r="B1017" s="29" t="s">
        <v>2053</v>
      </c>
      <c r="C1017" s="95">
        <v>51421.447999999997</v>
      </c>
      <c r="D1017" s="95" t="s">
        <v>2084</v>
      </c>
      <c r="E1017" s="12">
        <f t="shared" si="516"/>
        <v>20220.070243531536</v>
      </c>
      <c r="F1017">
        <f t="shared" si="517"/>
        <v>20220</v>
      </c>
      <c r="G1017">
        <f t="shared" si="545"/>
        <v>9.5339999992575031E-2</v>
      </c>
      <c r="I1017" s="10">
        <f t="shared" si="550"/>
        <v>9.5339999992575031E-2</v>
      </c>
      <c r="O1017">
        <f t="shared" ca="1" si="551"/>
        <v>3.4790164520183423E-2</v>
      </c>
      <c r="P1017">
        <f t="shared" si="530"/>
        <v>8.8986336751848416E-2</v>
      </c>
      <c r="Q1017" s="2">
        <f t="shared" si="529"/>
        <v>36402.947999999997</v>
      </c>
      <c r="S1017" s="21">
        <f t="shared" si="552"/>
        <v>0.1</v>
      </c>
      <c r="Z1017">
        <f t="shared" si="519"/>
        <v>20220</v>
      </c>
      <c r="AA1017" s="68">
        <f t="shared" si="520"/>
        <v>8.8961639589603958E-2</v>
      </c>
      <c r="AB1017" s="68">
        <f t="shared" si="543"/>
        <v>9.5364697154819489E-2</v>
      </c>
      <c r="AC1017" s="68">
        <f t="shared" si="544"/>
        <v>6.3783604029710745E-3</v>
      </c>
      <c r="AD1017" s="68"/>
      <c r="AE1017" s="68">
        <f t="shared" si="532"/>
        <v>4.0683481430189307E-6</v>
      </c>
      <c r="AF1017">
        <f t="shared" si="533"/>
        <v>6.3536632407266147E-3</v>
      </c>
      <c r="AG1017" s="92"/>
      <c r="AH1017">
        <f t="shared" si="534"/>
        <v>-2.4697162244460137E-5</v>
      </c>
      <c r="AI1017">
        <f t="shared" si="535"/>
        <v>0.99987726817927547</v>
      </c>
      <c r="AJ1017">
        <f t="shared" si="536"/>
        <v>-3.9605876486984104E-4</v>
      </c>
      <c r="AK1017">
        <f t="shared" si="537"/>
        <v>7.1242735253232924E-4</v>
      </c>
      <c r="AL1017">
        <f t="shared" si="538"/>
        <v>1.7413945656996521</v>
      </c>
      <c r="AM1017">
        <f t="shared" si="539"/>
        <v>1.1870032095241481</v>
      </c>
      <c r="AN1017" s="68">
        <f t="shared" si="549"/>
        <v>1.7406820945627293</v>
      </c>
      <c r="AO1017" s="68">
        <f t="shared" si="549"/>
        <v>1.7406820945627293</v>
      </c>
      <c r="AP1017" s="68">
        <f t="shared" si="549"/>
        <v>1.7406820945627293</v>
      </c>
      <c r="AQ1017" s="68">
        <f t="shared" si="549"/>
        <v>1.7406820945627293</v>
      </c>
      <c r="AR1017" s="68">
        <f t="shared" si="549"/>
        <v>1.7406820945627304</v>
      </c>
      <c r="AS1017" s="68">
        <f t="shared" si="549"/>
        <v>1.7406820945521071</v>
      </c>
      <c r="AT1017" s="68">
        <f t="shared" si="549"/>
        <v>1.740682181468391</v>
      </c>
      <c r="AU1017" s="68">
        <f t="shared" si="541"/>
        <v>1.7399695799481438</v>
      </c>
    </row>
    <row r="1018" spans="1:47" ht="12.95" customHeight="1">
      <c r="A1018" s="95" t="s">
        <v>1461</v>
      </c>
      <c r="B1018" s="29" t="s">
        <v>2053</v>
      </c>
      <c r="C1018" s="95">
        <v>51426.875</v>
      </c>
      <c r="D1018" s="95" t="s">
        <v>2084</v>
      </c>
      <c r="E1018" s="12">
        <f t="shared" si="516"/>
        <v>20224.068687475963</v>
      </c>
      <c r="F1018">
        <f t="shared" si="517"/>
        <v>20224</v>
      </c>
      <c r="G1018">
        <f t="shared" si="545"/>
        <v>9.3227999997907318E-2</v>
      </c>
      <c r="I1018" s="10">
        <f t="shared" si="550"/>
        <v>9.3227999997907318E-2</v>
      </c>
      <c r="O1018">
        <f t="shared" ca="1" si="551"/>
        <v>3.4817660555423194E-2</v>
      </c>
      <c r="P1018">
        <f t="shared" si="530"/>
        <v>8.9063326621781624E-2</v>
      </c>
      <c r="Q1018" s="2">
        <f t="shared" si="529"/>
        <v>36408.375</v>
      </c>
      <c r="S1018" s="21">
        <f t="shared" si="552"/>
        <v>0.1</v>
      </c>
      <c r="Z1018">
        <f t="shared" si="519"/>
        <v>20224</v>
      </c>
      <c r="AA1018" s="68">
        <f t="shared" si="520"/>
        <v>8.9095541002120832E-2</v>
      </c>
      <c r="AB1018" s="68">
        <f t="shared" si="543"/>
        <v>9.3195785617568111E-2</v>
      </c>
      <c r="AC1018" s="68">
        <f t="shared" si="544"/>
        <v>4.1324589957864874E-3</v>
      </c>
      <c r="AD1018" s="68"/>
      <c r="AE1018" s="68">
        <f t="shared" si="532"/>
        <v>1.7077217351856657E-6</v>
      </c>
      <c r="AF1018">
        <f t="shared" si="533"/>
        <v>4.1646733761256938E-3</v>
      </c>
      <c r="AG1018" s="92"/>
      <c r="AH1018">
        <f t="shared" si="534"/>
        <v>3.221438033920648E-5</v>
      </c>
      <c r="AI1018">
        <f t="shared" si="535"/>
        <v>0.99987544900393599</v>
      </c>
      <c r="AJ1018">
        <f t="shared" si="536"/>
        <v>2.1579931140618303E-3</v>
      </c>
      <c r="AK1018">
        <f t="shared" si="537"/>
        <v>7.1211156558087226E-4</v>
      </c>
      <c r="AL1018">
        <f t="shared" si="538"/>
        <v>1.7439486192638805</v>
      </c>
      <c r="AM1018">
        <f t="shared" si="539"/>
        <v>1.1900842091461841</v>
      </c>
      <c r="AN1018" s="68">
        <f t="shared" ref="AN1018:AT1025" si="553">$AU1018+$AB$7*SIN(AO1018)</f>
        <v>1.743236463285482</v>
      </c>
      <c r="AO1018" s="68">
        <f t="shared" si="553"/>
        <v>1.743236463285482</v>
      </c>
      <c r="AP1018" s="68">
        <f t="shared" si="553"/>
        <v>1.743236463285482</v>
      </c>
      <c r="AQ1018" s="68">
        <f t="shared" si="553"/>
        <v>1.743236463285482</v>
      </c>
      <c r="AR1018" s="68">
        <f t="shared" si="553"/>
        <v>1.7432364632854833</v>
      </c>
      <c r="AS1018" s="68">
        <f t="shared" si="553"/>
        <v>1.7432364632745458</v>
      </c>
      <c r="AT1018" s="68">
        <f t="shared" si="553"/>
        <v>1.7432365514488766</v>
      </c>
      <c r="AU1018" s="68">
        <f t="shared" si="541"/>
        <v>1.7425242632007516</v>
      </c>
    </row>
    <row r="1019" spans="1:47" ht="12.95" customHeight="1">
      <c r="A1019" s="95" t="s">
        <v>1461</v>
      </c>
      <c r="B1019" s="29" t="s">
        <v>2053</v>
      </c>
      <c r="C1019" s="95">
        <v>51433.665000000001</v>
      </c>
      <c r="D1019" s="95" t="s">
        <v>2084</v>
      </c>
      <c r="E1019" s="12">
        <f t="shared" si="516"/>
        <v>20229.071347211109</v>
      </c>
      <c r="F1019">
        <f t="shared" si="517"/>
        <v>20229</v>
      </c>
      <c r="G1019">
        <f t="shared" si="545"/>
        <v>9.6838000004936475E-2</v>
      </c>
      <c r="I1019" s="10">
        <f t="shared" si="550"/>
        <v>9.6838000004936475E-2</v>
      </c>
      <c r="O1019">
        <f t="shared" ca="1" si="551"/>
        <v>3.4852030599472908E-2</v>
      </c>
      <c r="P1019">
        <f t="shared" si="530"/>
        <v>8.9159596356645499E-2</v>
      </c>
      <c r="Q1019" s="2">
        <f t="shared" si="529"/>
        <v>36415.165000000001</v>
      </c>
      <c r="S1019" s="21">
        <f t="shared" si="552"/>
        <v>0.1</v>
      </c>
      <c r="Z1019">
        <f t="shared" si="519"/>
        <v>20229</v>
      </c>
      <c r="AA1019" s="68">
        <f t="shared" si="520"/>
        <v>8.9262949680545295E-2</v>
      </c>
      <c r="AB1019" s="68">
        <f t="shared" si="543"/>
        <v>9.6734646681036679E-2</v>
      </c>
      <c r="AC1019" s="68">
        <f t="shared" si="544"/>
        <v>7.5750503243911865E-3</v>
      </c>
      <c r="AD1019" s="68"/>
      <c r="AE1019" s="68">
        <f t="shared" si="532"/>
        <v>5.7381387417058935E-6</v>
      </c>
      <c r="AF1019">
        <f t="shared" si="533"/>
        <v>7.6784036482909768E-3</v>
      </c>
      <c r="AG1019" s="92"/>
      <c r="AH1019">
        <f t="shared" si="534"/>
        <v>1.0335332389979002E-4</v>
      </c>
      <c r="AI1019">
        <f t="shared" si="535"/>
        <v>0.99987317618798577</v>
      </c>
      <c r="AJ1019">
        <f t="shared" si="536"/>
        <v>5.3505231489315817E-3</v>
      </c>
      <c r="AK1019">
        <f t="shared" si="537"/>
        <v>7.11710301429429E-4</v>
      </c>
      <c r="AL1019">
        <f t="shared" si="538"/>
        <v>1.7471411731533537</v>
      </c>
      <c r="AM1019">
        <f t="shared" si="539"/>
        <v>1.1939486383598403</v>
      </c>
      <c r="AN1019" s="68">
        <f t="shared" si="553"/>
        <v>1.7464294176552035</v>
      </c>
      <c r="AO1019" s="68">
        <f t="shared" si="553"/>
        <v>1.7464294176552035</v>
      </c>
      <c r="AP1019" s="68">
        <f t="shared" si="553"/>
        <v>1.7464294176552035</v>
      </c>
      <c r="AQ1019" s="68">
        <f t="shared" si="553"/>
        <v>1.7464294176552035</v>
      </c>
      <c r="AR1019" s="68">
        <f t="shared" si="553"/>
        <v>1.7464294176552049</v>
      </c>
      <c r="AS1019" s="68">
        <f t="shared" si="553"/>
        <v>1.7464294176438688</v>
      </c>
      <c r="AT1019" s="68">
        <f t="shared" si="553"/>
        <v>1.7464295073875191</v>
      </c>
      <c r="AU1019" s="68">
        <f t="shared" si="541"/>
        <v>1.745717617266511</v>
      </c>
    </row>
    <row r="1020" spans="1:47" ht="12.95" customHeight="1">
      <c r="A1020" s="95" t="s">
        <v>1461</v>
      </c>
      <c r="B1020" s="29" t="s">
        <v>2053</v>
      </c>
      <c r="C1020" s="95">
        <v>51433.665999999997</v>
      </c>
      <c r="D1020" s="95" t="s">
        <v>2084</v>
      </c>
      <c r="E1020" s="12">
        <f t="shared" si="516"/>
        <v>20229.072083979845</v>
      </c>
      <c r="F1020">
        <f t="shared" si="517"/>
        <v>20229</v>
      </c>
      <c r="G1020">
        <f t="shared" si="545"/>
        <v>9.7838000001502223E-2</v>
      </c>
      <c r="I1020" s="10">
        <f t="shared" si="550"/>
        <v>9.7838000001502223E-2</v>
      </c>
      <c r="O1020">
        <f t="shared" ca="1" si="551"/>
        <v>3.4852030599472908E-2</v>
      </c>
      <c r="P1020">
        <f t="shared" si="530"/>
        <v>8.9159596356645499E-2</v>
      </c>
      <c r="Q1020" s="2">
        <f t="shared" si="529"/>
        <v>36415.165999999997</v>
      </c>
      <c r="S1020" s="21">
        <f t="shared" si="552"/>
        <v>0.1</v>
      </c>
      <c r="Z1020">
        <f t="shared" si="519"/>
        <v>20229</v>
      </c>
      <c r="AA1020" s="68">
        <f t="shared" si="520"/>
        <v>8.9262949680545295E-2</v>
      </c>
      <c r="AB1020" s="68">
        <f t="shared" si="543"/>
        <v>9.7734646677602427E-2</v>
      </c>
      <c r="AC1020" s="68">
        <f t="shared" si="544"/>
        <v>8.5750503209569354E-3</v>
      </c>
      <c r="AD1020" s="68"/>
      <c r="AE1020" s="68">
        <f t="shared" si="532"/>
        <v>7.3531488006943518E-6</v>
      </c>
      <c r="AF1020">
        <f t="shared" si="533"/>
        <v>8.6784036448567248E-3</v>
      </c>
      <c r="AG1020" s="92"/>
      <c r="AH1020">
        <f t="shared" si="534"/>
        <v>1.0335332389979002E-4</v>
      </c>
      <c r="AI1020">
        <f t="shared" si="535"/>
        <v>0.99987317618798577</v>
      </c>
      <c r="AJ1020">
        <f t="shared" si="536"/>
        <v>5.3505231489315817E-3</v>
      </c>
      <c r="AK1020">
        <f t="shared" si="537"/>
        <v>7.11710301429429E-4</v>
      </c>
      <c r="AL1020">
        <f t="shared" si="538"/>
        <v>1.7471411731533537</v>
      </c>
      <c r="AM1020">
        <f t="shared" si="539"/>
        <v>1.1939486383598403</v>
      </c>
      <c r="AN1020" s="68">
        <f t="shared" si="553"/>
        <v>1.7464294176552035</v>
      </c>
      <c r="AO1020" s="68">
        <f t="shared" si="553"/>
        <v>1.7464294176552035</v>
      </c>
      <c r="AP1020" s="68">
        <f t="shared" si="553"/>
        <v>1.7464294176552035</v>
      </c>
      <c r="AQ1020" s="68">
        <f t="shared" si="553"/>
        <v>1.7464294176552035</v>
      </c>
      <c r="AR1020" s="68">
        <f t="shared" si="553"/>
        <v>1.7464294176552049</v>
      </c>
      <c r="AS1020" s="68">
        <f t="shared" si="553"/>
        <v>1.7464294176438688</v>
      </c>
      <c r="AT1020" s="68">
        <f t="shared" si="553"/>
        <v>1.7464295073875191</v>
      </c>
      <c r="AU1020" s="68">
        <f t="shared" si="541"/>
        <v>1.745717617266511</v>
      </c>
    </row>
    <row r="1021" spans="1:47" ht="12.95" customHeight="1">
      <c r="A1021" s="95" t="s">
        <v>1461</v>
      </c>
      <c r="B1021" s="29" t="s">
        <v>2053</v>
      </c>
      <c r="C1021" s="95">
        <v>51437.737000000001</v>
      </c>
      <c r="D1021" s="95" t="s">
        <v>2084</v>
      </c>
      <c r="E1021" s="12">
        <f t="shared" si="516"/>
        <v>20232.071469514722</v>
      </c>
      <c r="F1021">
        <f t="shared" si="517"/>
        <v>20232</v>
      </c>
      <c r="G1021">
        <f t="shared" si="545"/>
        <v>9.700400000292575E-2</v>
      </c>
      <c r="I1021" s="10">
        <f t="shared" si="550"/>
        <v>9.700400000292575E-2</v>
      </c>
      <c r="O1021">
        <f t="shared" ca="1" si="551"/>
        <v>3.4872652625902736E-2</v>
      </c>
      <c r="P1021">
        <f t="shared" si="530"/>
        <v>8.921737547620251E-2</v>
      </c>
      <c r="Q1021" s="2">
        <f t="shared" si="529"/>
        <v>36419.237000000001</v>
      </c>
      <c r="S1021" s="21">
        <f t="shared" si="552"/>
        <v>0.1</v>
      </c>
      <c r="Z1021">
        <f t="shared" si="519"/>
        <v>20232</v>
      </c>
      <c r="AA1021" s="68">
        <f t="shared" si="520"/>
        <v>8.9363411629286085E-2</v>
      </c>
      <c r="AB1021" s="68">
        <f t="shared" si="543"/>
        <v>9.6857963849842174E-2</v>
      </c>
      <c r="AC1021" s="68">
        <f t="shared" si="544"/>
        <v>7.6405883736396585E-3</v>
      </c>
      <c r="AD1021" s="68"/>
      <c r="AE1021" s="68">
        <f t="shared" si="532"/>
        <v>5.8378590695397617E-6</v>
      </c>
      <c r="AF1021">
        <f t="shared" si="533"/>
        <v>7.7866245267232403E-3</v>
      </c>
      <c r="AG1021" s="92"/>
      <c r="AH1021">
        <f t="shared" si="534"/>
        <v>1.4603615308358186E-4</v>
      </c>
      <c r="AI1021">
        <f t="shared" si="535"/>
        <v>0.9998718131223554</v>
      </c>
      <c r="AJ1021">
        <f t="shared" si="536"/>
        <v>7.2660101106685349E-3</v>
      </c>
      <c r="AK1021">
        <f t="shared" si="537"/>
        <v>7.1146606163211717E-4</v>
      </c>
      <c r="AL1021">
        <f t="shared" si="538"/>
        <v>1.7490566985217804</v>
      </c>
      <c r="AM1021">
        <f t="shared" si="539"/>
        <v>1.1962743647620484</v>
      </c>
      <c r="AN1021" s="68">
        <f t="shared" si="553"/>
        <v>1.7483451867939681</v>
      </c>
      <c r="AO1021" s="68">
        <f t="shared" si="553"/>
        <v>1.7483451867939681</v>
      </c>
      <c r="AP1021" s="68">
        <f t="shared" si="553"/>
        <v>1.7483451867939681</v>
      </c>
      <c r="AQ1021" s="68">
        <f t="shared" si="553"/>
        <v>1.7483451867939681</v>
      </c>
      <c r="AR1021" s="68">
        <f t="shared" si="553"/>
        <v>1.7483451867939694</v>
      </c>
      <c r="AS1021" s="68">
        <f t="shared" si="553"/>
        <v>1.7483451867823909</v>
      </c>
      <c r="AT1021" s="68">
        <f t="shared" si="553"/>
        <v>1.7483452774658812</v>
      </c>
      <c r="AU1021" s="68">
        <f t="shared" si="541"/>
        <v>1.7476336297059663</v>
      </c>
    </row>
    <row r="1022" spans="1:47" ht="12.95" customHeight="1">
      <c r="A1022" s="95" t="s">
        <v>1461</v>
      </c>
      <c r="B1022" s="29" t="s">
        <v>2053</v>
      </c>
      <c r="C1022" s="95">
        <v>51456.735999999997</v>
      </c>
      <c r="D1022" s="95" t="s">
        <v>2084</v>
      </c>
      <c r="E1022" s="12">
        <f t="shared" si="516"/>
        <v>20246.069338779525</v>
      </c>
      <c r="F1022">
        <f t="shared" si="517"/>
        <v>20246</v>
      </c>
      <c r="G1022">
        <f t="shared" si="545"/>
        <v>9.4111999998858664E-2</v>
      </c>
      <c r="I1022" s="10">
        <f t="shared" si="550"/>
        <v>9.4111999998858664E-2</v>
      </c>
      <c r="O1022">
        <f t="shared" ca="1" si="551"/>
        <v>3.4968888749241936E-2</v>
      </c>
      <c r="P1022">
        <f t="shared" si="530"/>
        <v>8.94871827139683E-2</v>
      </c>
      <c r="Q1022" s="2">
        <f t="shared" si="529"/>
        <v>36438.235999999997</v>
      </c>
      <c r="S1022" s="21">
        <f t="shared" si="552"/>
        <v>0.1</v>
      </c>
      <c r="Z1022">
        <f t="shared" si="519"/>
        <v>20246</v>
      </c>
      <c r="AA1022" s="68">
        <f t="shared" si="520"/>
        <v>8.9832395016080493E-2</v>
      </c>
      <c r="AB1022" s="68">
        <f t="shared" si="543"/>
        <v>9.376678769674647E-2</v>
      </c>
      <c r="AC1022" s="68">
        <f t="shared" si="544"/>
        <v>4.2796049827781655E-3</v>
      </c>
      <c r="AD1022" s="68"/>
      <c r="AE1022" s="68">
        <f t="shared" si="532"/>
        <v>1.8315018808619748E-6</v>
      </c>
      <c r="AF1022">
        <f t="shared" si="533"/>
        <v>4.6248172848903646E-3</v>
      </c>
      <c r="AG1022" s="92"/>
      <c r="AH1022">
        <f t="shared" si="534"/>
        <v>3.4521230211219882E-4</v>
      </c>
      <c r="AI1022">
        <f t="shared" si="535"/>
        <v>0.9998654584982567</v>
      </c>
      <c r="AJ1022">
        <f t="shared" si="536"/>
        <v>1.6204414168666414E-2</v>
      </c>
      <c r="AK1022">
        <f t="shared" si="537"/>
        <v>7.1029178283520805E-4</v>
      </c>
      <c r="AL1022">
        <f t="shared" si="538"/>
        <v>1.7579957478947379</v>
      </c>
      <c r="AM1022">
        <f t="shared" si="539"/>
        <v>1.2071985847912508</v>
      </c>
      <c r="AN1022" s="68">
        <f t="shared" si="553"/>
        <v>1.7572854082638802</v>
      </c>
      <c r="AO1022" s="68">
        <f t="shared" si="553"/>
        <v>1.7572854082638802</v>
      </c>
      <c r="AP1022" s="68">
        <f t="shared" si="553"/>
        <v>1.7572854082638802</v>
      </c>
      <c r="AQ1022" s="68">
        <f t="shared" si="553"/>
        <v>1.7572854082638802</v>
      </c>
      <c r="AR1022" s="68">
        <f t="shared" si="553"/>
        <v>1.757285408263882</v>
      </c>
      <c r="AS1022" s="68">
        <f t="shared" si="553"/>
        <v>1.7572854082511415</v>
      </c>
      <c r="AT1022" s="68">
        <f t="shared" si="553"/>
        <v>1.7572855033027321</v>
      </c>
      <c r="AU1022" s="68">
        <f t="shared" si="541"/>
        <v>1.7565750210900928</v>
      </c>
    </row>
    <row r="1023" spans="1:47" ht="12.95" customHeight="1">
      <c r="A1023" s="95" t="s">
        <v>1461</v>
      </c>
      <c r="B1023" s="29" t="s">
        <v>2053</v>
      </c>
      <c r="C1023" s="95">
        <v>51467.597999999998</v>
      </c>
      <c r="D1023" s="95" t="s">
        <v>2084</v>
      </c>
      <c r="E1023" s="12">
        <f t="shared" si="516"/>
        <v>20254.072120818284</v>
      </c>
      <c r="F1023">
        <f t="shared" si="517"/>
        <v>20254</v>
      </c>
      <c r="G1023">
        <f t="shared" si="545"/>
        <v>9.7887999996601138E-2</v>
      </c>
      <c r="I1023" s="10">
        <f t="shared" si="550"/>
        <v>9.7887999996601138E-2</v>
      </c>
      <c r="O1023">
        <f t="shared" ca="1" si="551"/>
        <v>3.5023880819721478E-2</v>
      </c>
      <c r="P1023">
        <f t="shared" si="530"/>
        <v>8.9641484988422587E-2</v>
      </c>
      <c r="Q1023" s="2">
        <f t="shared" si="529"/>
        <v>36449.097999999998</v>
      </c>
      <c r="S1023" s="21">
        <f t="shared" si="552"/>
        <v>0.1</v>
      </c>
      <c r="Z1023">
        <f t="shared" si="519"/>
        <v>20254</v>
      </c>
      <c r="AA1023" s="68">
        <f t="shared" si="520"/>
        <v>9.0100500297770322E-2</v>
      </c>
      <c r="AB1023" s="68">
        <f t="shared" si="543"/>
        <v>9.7428984687253403E-2</v>
      </c>
      <c r="AC1023" s="68">
        <f t="shared" si="544"/>
        <v>7.7874996988308168E-3</v>
      </c>
      <c r="AD1023" s="68"/>
      <c r="AE1023" s="68">
        <f t="shared" si="532"/>
        <v>6.0645151559290047E-6</v>
      </c>
      <c r="AF1023">
        <f t="shared" si="533"/>
        <v>8.246515008178551E-3</v>
      </c>
      <c r="AG1023" s="92"/>
      <c r="AH1023">
        <f t="shared" si="534"/>
        <v>4.5901530934773396E-4</v>
      </c>
      <c r="AI1023">
        <f t="shared" si="535"/>
        <v>0.99986183211496749</v>
      </c>
      <c r="AJ1023">
        <f t="shared" si="536"/>
        <v>2.1311487112586892E-2</v>
      </c>
      <c r="AK1023">
        <f t="shared" si="537"/>
        <v>7.095952846518979E-4</v>
      </c>
      <c r="AL1023">
        <f t="shared" si="538"/>
        <v>1.7631037251239605</v>
      </c>
      <c r="AM1023">
        <f t="shared" si="539"/>
        <v>1.2134939971298302</v>
      </c>
      <c r="AN1023" s="68">
        <f t="shared" si="553"/>
        <v>1.7623940807513387</v>
      </c>
      <c r="AO1023" s="68">
        <f t="shared" si="553"/>
        <v>1.7623940807513387</v>
      </c>
      <c r="AP1023" s="68">
        <f t="shared" si="553"/>
        <v>1.7623940807513387</v>
      </c>
      <c r="AQ1023" s="68">
        <f t="shared" si="553"/>
        <v>1.7623940807513387</v>
      </c>
      <c r="AR1023" s="68">
        <f t="shared" si="553"/>
        <v>1.7623940807513407</v>
      </c>
      <c r="AS1023" s="68">
        <f t="shared" si="553"/>
        <v>1.7623940807379137</v>
      </c>
      <c r="AT1023" s="68">
        <f t="shared" si="553"/>
        <v>1.7623941782720114</v>
      </c>
      <c r="AU1023" s="68">
        <f t="shared" si="541"/>
        <v>1.7616843875953074</v>
      </c>
    </row>
    <row r="1024" spans="1:47" ht="12.95" customHeight="1">
      <c r="A1024" s="95" t="s">
        <v>1461</v>
      </c>
      <c r="B1024" s="29" t="s">
        <v>2053</v>
      </c>
      <c r="C1024" s="95">
        <v>51486.6</v>
      </c>
      <c r="D1024" s="95" t="s">
        <v>2084</v>
      </c>
      <c r="E1024" s="12">
        <f t="shared" si="516"/>
        <v>20268.072200389306</v>
      </c>
      <c r="F1024">
        <f t="shared" si="517"/>
        <v>20268</v>
      </c>
      <c r="G1024">
        <f t="shared" si="545"/>
        <v>9.7995999996783212E-2</v>
      </c>
      <c r="I1024" s="10">
        <f t="shared" si="550"/>
        <v>9.7995999996783212E-2</v>
      </c>
      <c r="O1024">
        <f t="shared" ca="1" si="551"/>
        <v>3.5120116943060678E-2</v>
      </c>
      <c r="P1024">
        <f t="shared" si="530"/>
        <v>8.9911735711246776E-2</v>
      </c>
      <c r="Q1024" s="2">
        <f t="shared" si="529"/>
        <v>36468.1</v>
      </c>
      <c r="S1024" s="21">
        <f t="shared" si="552"/>
        <v>0.1</v>
      </c>
      <c r="Z1024">
        <f t="shared" si="519"/>
        <v>20268</v>
      </c>
      <c r="AA1024" s="68">
        <f t="shared" si="520"/>
        <v>9.0569874678662565E-2</v>
      </c>
      <c r="AB1024" s="68">
        <f t="shared" si="543"/>
        <v>9.7337861029367423E-2</v>
      </c>
      <c r="AC1024" s="68">
        <f t="shared" si="544"/>
        <v>7.4261253181206483E-3</v>
      </c>
      <c r="AD1024" s="68"/>
      <c r="AE1024" s="68">
        <f t="shared" si="532"/>
        <v>5.5147337240432476E-6</v>
      </c>
      <c r="AF1024">
        <f t="shared" si="533"/>
        <v>8.0842642855364355E-3</v>
      </c>
      <c r="AG1024" s="92"/>
      <c r="AH1024">
        <f t="shared" si="534"/>
        <v>6.581389674157874E-4</v>
      </c>
      <c r="AI1024">
        <f t="shared" si="535"/>
        <v>0.99985549473868862</v>
      </c>
      <c r="AJ1024">
        <f t="shared" si="536"/>
        <v>3.024735757992519E-2</v>
      </c>
      <c r="AK1024">
        <f t="shared" si="537"/>
        <v>7.0833188683547699E-4</v>
      </c>
      <c r="AL1024">
        <f t="shared" si="538"/>
        <v>1.7720425961859405</v>
      </c>
      <c r="AM1024">
        <f t="shared" si="539"/>
        <v>1.2246053166840034</v>
      </c>
      <c r="AN1024" s="68">
        <f t="shared" si="553"/>
        <v>1.7713342130536276</v>
      </c>
      <c r="AO1024" s="68">
        <f t="shared" si="553"/>
        <v>1.7713342130536276</v>
      </c>
      <c r="AP1024" s="68">
        <f t="shared" si="553"/>
        <v>1.7713342130536276</v>
      </c>
      <c r="AQ1024" s="68">
        <f t="shared" si="553"/>
        <v>1.7713342130536276</v>
      </c>
      <c r="AR1024" s="68">
        <f t="shared" si="553"/>
        <v>1.7713342130536298</v>
      </c>
      <c r="AS1024" s="68">
        <f t="shared" si="553"/>
        <v>1.7713342130389624</v>
      </c>
      <c r="AT1024" s="68">
        <f t="shared" si="553"/>
        <v>1.7713343148927994</v>
      </c>
      <c r="AU1024" s="68">
        <f t="shared" si="541"/>
        <v>1.770625778979434</v>
      </c>
    </row>
    <row r="1025" spans="1:48" ht="12.95" customHeight="1">
      <c r="A1025" s="95" t="s">
        <v>1461</v>
      </c>
      <c r="B1025" s="29" t="s">
        <v>2053</v>
      </c>
      <c r="C1025" s="95">
        <v>51486.600100000003</v>
      </c>
      <c r="D1025" s="95" t="s">
        <v>2084</v>
      </c>
      <c r="E1025" s="12">
        <f t="shared" si="516"/>
        <v>20268.072274066184</v>
      </c>
      <c r="F1025">
        <f t="shared" si="517"/>
        <v>20268</v>
      </c>
      <c r="G1025">
        <f t="shared" si="545"/>
        <v>9.8096000001532957E-2</v>
      </c>
      <c r="J1025" s="10">
        <f>G1025</f>
        <v>9.8096000001532957E-2</v>
      </c>
      <c r="O1025">
        <f t="shared" ca="1" si="551"/>
        <v>3.5120116943060678E-2</v>
      </c>
      <c r="P1025">
        <f t="shared" si="530"/>
        <v>8.9911735711246776E-2</v>
      </c>
      <c r="Q1025" s="2">
        <f t="shared" si="529"/>
        <v>36468.100100000003</v>
      </c>
      <c r="S1025" s="91">
        <f>S$16</f>
        <v>1</v>
      </c>
      <c r="Z1025">
        <f t="shared" si="519"/>
        <v>20268</v>
      </c>
      <c r="AA1025" s="68">
        <f t="shared" si="520"/>
        <v>9.0569874678662565E-2</v>
      </c>
      <c r="AB1025" s="68">
        <f t="shared" si="543"/>
        <v>9.7437861034117168E-2</v>
      </c>
      <c r="AC1025" s="68">
        <f t="shared" si="544"/>
        <v>7.5261253228703934E-3</v>
      </c>
      <c r="AD1025" s="68"/>
      <c r="AE1025" s="68">
        <f t="shared" si="532"/>
        <v>5.6642562375550958E-5</v>
      </c>
      <c r="AF1025">
        <f t="shared" si="533"/>
        <v>8.1842642902861806E-3</v>
      </c>
      <c r="AG1025" s="92"/>
      <c r="AH1025">
        <f t="shared" si="534"/>
        <v>6.581389674157874E-4</v>
      </c>
      <c r="AI1025">
        <f t="shared" si="535"/>
        <v>0.99985549473868862</v>
      </c>
      <c r="AJ1025">
        <f t="shared" si="536"/>
        <v>3.024735757992519E-2</v>
      </c>
      <c r="AK1025">
        <f t="shared" si="537"/>
        <v>7.0833188683547699E-4</v>
      </c>
      <c r="AL1025">
        <f t="shared" si="538"/>
        <v>1.7720425961859405</v>
      </c>
      <c r="AM1025">
        <f t="shared" si="539"/>
        <v>1.2246053166840034</v>
      </c>
      <c r="AN1025" s="68">
        <f t="shared" si="553"/>
        <v>1.7713342130536276</v>
      </c>
      <c r="AO1025" s="68">
        <f t="shared" si="553"/>
        <v>1.7713342130536276</v>
      </c>
      <c r="AP1025" s="68">
        <f t="shared" si="553"/>
        <v>1.7713342130536276</v>
      </c>
      <c r="AQ1025" s="68">
        <f t="shared" si="553"/>
        <v>1.7713342130536276</v>
      </c>
      <c r="AR1025" s="68">
        <f t="shared" si="553"/>
        <v>1.7713342130536298</v>
      </c>
      <c r="AS1025" s="68">
        <f t="shared" si="553"/>
        <v>1.7713342130389624</v>
      </c>
      <c r="AT1025" s="68">
        <f t="shared" si="553"/>
        <v>1.7713343148927994</v>
      </c>
      <c r="AU1025" s="68">
        <f t="shared" si="541"/>
        <v>1.770625778979434</v>
      </c>
    </row>
    <row r="1026" spans="1:48" ht="12.95" customHeight="1">
      <c r="A1026" s="130" t="s">
        <v>3351</v>
      </c>
      <c r="B1026" s="129"/>
      <c r="C1026" s="171">
        <v>51486.6005</v>
      </c>
      <c r="D1026" s="130">
        <v>2.1900000000000001E-3</v>
      </c>
      <c r="E1026" s="12">
        <f t="shared" si="516"/>
        <v>20268.072568773678</v>
      </c>
      <c r="F1026">
        <f t="shared" si="517"/>
        <v>20268</v>
      </c>
      <c r="G1026">
        <f t="shared" si="545"/>
        <v>9.8495999998704065E-2</v>
      </c>
      <c r="K1026">
        <f>$G1026</f>
        <v>9.8495999998704065E-2</v>
      </c>
      <c r="O1026">
        <f t="shared" ca="1" si="551"/>
        <v>3.5120116943060678E-2</v>
      </c>
      <c r="Q1026" s="2">
        <f t="shared" si="529"/>
        <v>36468.1005</v>
      </c>
      <c r="S1026" s="94">
        <f>S$17</f>
        <v>1</v>
      </c>
      <c r="Z1026">
        <f t="shared" si="519"/>
        <v>20268</v>
      </c>
      <c r="AA1026" s="68">
        <f t="shared" si="520"/>
        <v>8.9911735711246776E-2</v>
      </c>
      <c r="AB1026" s="68">
        <f t="shared" si="543"/>
        <v>9.8495999998704065E-2</v>
      </c>
      <c r="AC1026" s="68">
        <f t="shared" si="544"/>
        <v>9.8495999998704065E-2</v>
      </c>
      <c r="AD1026" s="68"/>
      <c r="AE1026" s="68"/>
      <c r="AG1026" s="92"/>
      <c r="AN1026" s="68"/>
      <c r="AO1026" s="68"/>
      <c r="AP1026" s="68"/>
      <c r="AQ1026" s="68"/>
      <c r="AR1026" s="68"/>
      <c r="AS1026" s="68"/>
      <c r="AT1026" s="68"/>
      <c r="AU1026" s="68"/>
    </row>
    <row r="1027" spans="1:48" ht="12.95" customHeight="1">
      <c r="A1027" s="95" t="s">
        <v>1461</v>
      </c>
      <c r="B1027" s="29" t="s">
        <v>2053</v>
      </c>
      <c r="C1027" s="95">
        <v>51486.603999999999</v>
      </c>
      <c r="D1027" s="95" t="s">
        <v>2084</v>
      </c>
      <c r="E1027" s="12">
        <f t="shared" si="516"/>
        <v>20268.075147464264</v>
      </c>
      <c r="F1027">
        <f t="shared" si="517"/>
        <v>20268</v>
      </c>
      <c r="G1027">
        <f t="shared" si="545"/>
        <v>0.10199599999759812</v>
      </c>
      <c r="I1027" s="10">
        <f>G1027</f>
        <v>0.10199599999759812</v>
      </c>
      <c r="O1027">
        <f t="shared" ca="1" si="551"/>
        <v>3.5120116943060678E-2</v>
      </c>
      <c r="P1027">
        <f t="shared" ref="P1027:P1058" si="554">+D$11+D$12*F1027+D$13*F1027^2</f>
        <v>8.9911735711246776E-2</v>
      </c>
      <c r="Q1027" s="2">
        <f t="shared" si="529"/>
        <v>36468.103999999999</v>
      </c>
      <c r="S1027" s="21">
        <f>S$15</f>
        <v>0.1</v>
      </c>
      <c r="Z1027">
        <f t="shared" si="519"/>
        <v>20268</v>
      </c>
      <c r="AA1027" s="68">
        <f t="shared" si="520"/>
        <v>9.0569874678662565E-2</v>
      </c>
      <c r="AB1027" s="68">
        <f t="shared" si="543"/>
        <v>0.10133786103018233</v>
      </c>
      <c r="AC1027" s="68">
        <f t="shared" si="544"/>
        <v>1.1426125318935556E-2</v>
      </c>
      <c r="AD1027" s="68"/>
      <c r="AE1027" s="68">
        <f t="shared" ref="AE1027:AE1058" si="555">+(G1027-AA1027)^2*S1027</f>
        <v>1.3055633980402013E-5</v>
      </c>
      <c r="AF1027">
        <f t="shared" ref="AF1027:AF1058" si="556">G1027-P1027</f>
        <v>1.2084264286351343E-2</v>
      </c>
      <c r="AG1027" s="92"/>
      <c r="AH1027">
        <f t="shared" ref="AH1027:AH1058" si="557">$AB$6*($AB$11/AI1027*AJ1027+$AB$12)</f>
        <v>6.581389674157874E-4</v>
      </c>
      <c r="AI1027">
        <f t="shared" ref="AI1027:AI1058" si="558">1+$AB$7*COS(AL1027)</f>
        <v>0.99985549473868862</v>
      </c>
      <c r="AJ1027">
        <f t="shared" ref="AJ1027:AJ1058" si="559">SIN(AL1027+RADIANS($AB$9))</f>
        <v>3.024735757992519E-2</v>
      </c>
      <c r="AK1027">
        <f t="shared" ref="AK1027:AK1058" si="560">$AB$7*SIN(AL1027)</f>
        <v>7.0833188683547699E-4</v>
      </c>
      <c r="AL1027">
        <f t="shared" ref="AL1027:AL1058" si="561">2*ATAN(AM1027)</f>
        <v>1.7720425961859405</v>
      </c>
      <c r="AM1027">
        <f t="shared" ref="AM1027:AM1058" si="562">SQRT((1+$AB$7)/(1-$AB$7))*TAN(AN1027/2)</f>
        <v>1.2246053166840034</v>
      </c>
      <c r="AN1027" s="68">
        <f t="shared" ref="AN1027:AT1036" si="563">$AU1027+$AB$7*SIN(AO1027)</f>
        <v>1.7713342130536276</v>
      </c>
      <c r="AO1027" s="68">
        <f t="shared" si="563"/>
        <v>1.7713342130536276</v>
      </c>
      <c r="AP1027" s="68">
        <f t="shared" si="563"/>
        <v>1.7713342130536276</v>
      </c>
      <c r="AQ1027" s="68">
        <f t="shared" si="563"/>
        <v>1.7713342130536276</v>
      </c>
      <c r="AR1027" s="68">
        <f t="shared" si="563"/>
        <v>1.7713342130536298</v>
      </c>
      <c r="AS1027" s="68">
        <f t="shared" si="563"/>
        <v>1.7713342130389624</v>
      </c>
      <c r="AT1027" s="68">
        <f t="shared" si="563"/>
        <v>1.7713343148927994</v>
      </c>
      <c r="AU1027" s="68">
        <f t="shared" ref="AU1027:AU1058" si="564">RADIANS($AB$9)+$AB$18*(F1027-AB$15)</f>
        <v>1.770625778979434</v>
      </c>
    </row>
    <row r="1028" spans="1:48" ht="12.95" customHeight="1">
      <c r="A1028" s="45" t="s">
        <v>2054</v>
      </c>
      <c r="B1028" s="44"/>
      <c r="C1028" s="45">
        <v>51512.388400000003</v>
      </c>
      <c r="D1028" s="45">
        <v>5.0000000000000001E-4</v>
      </c>
      <c r="E1028">
        <f t="shared" si="516"/>
        <v>20287.072287328021</v>
      </c>
      <c r="F1028">
        <f t="shared" si="517"/>
        <v>20287</v>
      </c>
      <c r="G1028">
        <f t="shared" si="545"/>
        <v>9.8114000000350643E-2</v>
      </c>
      <c r="J1028">
        <f>$G1028</f>
        <v>9.8114000000350643E-2</v>
      </c>
      <c r="P1028">
        <f t="shared" si="554"/>
        <v>9.0278955953799617E-2</v>
      </c>
      <c r="Q1028" s="2">
        <f t="shared" si="529"/>
        <v>36493.888400000003</v>
      </c>
      <c r="S1028" s="91">
        <f>S$16</f>
        <v>1</v>
      </c>
      <c r="Z1028">
        <f t="shared" si="519"/>
        <v>20287</v>
      </c>
      <c r="AA1028" s="68">
        <f t="shared" si="520"/>
        <v>9.1207244989876923E-2</v>
      </c>
      <c r="AB1028" s="68">
        <f t="shared" si="543"/>
        <v>9.7185710964273336E-2</v>
      </c>
      <c r="AC1028" s="68">
        <f t="shared" si="544"/>
        <v>6.9067550104737231E-3</v>
      </c>
      <c r="AD1028" s="68"/>
      <c r="AE1028" s="68">
        <f t="shared" si="555"/>
        <v>4.7703264774703831E-5</v>
      </c>
      <c r="AF1028">
        <f t="shared" si="556"/>
        <v>7.8350440465510263E-3</v>
      </c>
      <c r="AG1028" s="92"/>
      <c r="AH1028">
        <f t="shared" si="557"/>
        <v>9.2828903607730282E-4</v>
      </c>
      <c r="AI1028">
        <f t="shared" si="558"/>
        <v>0.9998469127062507</v>
      </c>
      <c r="AJ1028">
        <f t="shared" si="559"/>
        <v>4.2370427824995047E-2</v>
      </c>
      <c r="AK1028">
        <f t="shared" si="560"/>
        <v>7.0652679563276667E-4</v>
      </c>
      <c r="AL1028">
        <f t="shared" si="561"/>
        <v>1.7841737401599762</v>
      </c>
      <c r="AM1028">
        <f t="shared" si="562"/>
        <v>1.2398808261035041</v>
      </c>
      <c r="AN1028" s="68">
        <f t="shared" si="563"/>
        <v>1.7834671592171385</v>
      </c>
      <c r="AO1028" s="68">
        <f t="shared" si="563"/>
        <v>1.7834671592171385</v>
      </c>
      <c r="AP1028" s="68">
        <f t="shared" si="563"/>
        <v>1.7834671592171385</v>
      </c>
      <c r="AQ1028" s="68">
        <f t="shared" si="563"/>
        <v>1.7834671592171385</v>
      </c>
      <c r="AR1028" s="68">
        <f t="shared" si="563"/>
        <v>1.7834671592171409</v>
      </c>
      <c r="AS1028" s="68">
        <f t="shared" si="563"/>
        <v>1.7834671592007127</v>
      </c>
      <c r="AT1028" s="68">
        <f t="shared" si="563"/>
        <v>1.7834672668647218</v>
      </c>
      <c r="AU1028" s="68">
        <f t="shared" si="564"/>
        <v>1.7827605244293194</v>
      </c>
    </row>
    <row r="1029" spans="1:48" ht="12.95" customHeight="1">
      <c r="A1029" s="95" t="s">
        <v>1461</v>
      </c>
      <c r="B1029" s="29" t="s">
        <v>2053</v>
      </c>
      <c r="C1029" s="95">
        <v>51539.536999999997</v>
      </c>
      <c r="D1029" s="95" t="s">
        <v>2084</v>
      </c>
      <c r="E1029" s="12">
        <f t="shared" si="516"/>
        <v>20307.074527104982</v>
      </c>
      <c r="F1029">
        <f t="shared" si="517"/>
        <v>20307</v>
      </c>
      <c r="G1029">
        <f t="shared" si="545"/>
        <v>0.10115399999631336</v>
      </c>
      <c r="I1029" s="10">
        <f>G1029</f>
        <v>0.10115399999631336</v>
      </c>
      <c r="O1029">
        <f t="shared" ref="O1029:O1041" ca="1" si="565">+C$11+C$12*F1029</f>
        <v>3.5388203286648448E-2</v>
      </c>
      <c r="P1029">
        <f t="shared" si="554"/>
        <v>9.0666065133295254E-2</v>
      </c>
      <c r="Q1029" s="2">
        <f t="shared" si="529"/>
        <v>36521.036999999997</v>
      </c>
      <c r="S1029" s="21">
        <f t="shared" ref="S1029:S1034" si="566">S$15</f>
        <v>0.1</v>
      </c>
      <c r="Z1029">
        <f t="shared" si="519"/>
        <v>20307</v>
      </c>
      <c r="AA1029" s="68">
        <f t="shared" si="520"/>
        <v>9.1878571782000693E-2</v>
      </c>
      <c r="AB1029" s="68">
        <f t="shared" si="543"/>
        <v>9.9941493347607921E-2</v>
      </c>
      <c r="AC1029" s="68">
        <f t="shared" si="544"/>
        <v>9.2754282143126671E-3</v>
      </c>
      <c r="AD1029" s="68"/>
      <c r="AE1029" s="68">
        <f t="shared" si="555"/>
        <v>8.6033568558867482E-6</v>
      </c>
      <c r="AF1029">
        <f t="shared" si="556"/>
        <v>1.0487934863018106E-2</v>
      </c>
      <c r="AG1029" s="92"/>
      <c r="AH1029">
        <f t="shared" si="557"/>
        <v>1.2125066487054378E-3</v>
      </c>
      <c r="AI1029">
        <f t="shared" si="558"/>
        <v>0.99983790350862289</v>
      </c>
      <c r="AJ1029">
        <f t="shared" si="559"/>
        <v>5.5124560011397102E-2</v>
      </c>
      <c r="AK1029">
        <f t="shared" si="560"/>
        <v>7.04514414286747E-4</v>
      </c>
      <c r="AL1029">
        <f t="shared" si="561"/>
        <v>1.7969431407218355</v>
      </c>
      <c r="AM1029">
        <f t="shared" si="562"/>
        <v>1.2562102445516219</v>
      </c>
      <c r="AN1029" s="68">
        <f t="shared" si="563"/>
        <v>1.7962385691403475</v>
      </c>
      <c r="AO1029" s="68">
        <f t="shared" si="563"/>
        <v>1.7962385691403475</v>
      </c>
      <c r="AP1029" s="68">
        <f t="shared" si="563"/>
        <v>1.7962385691403475</v>
      </c>
      <c r="AQ1029" s="68">
        <f t="shared" si="563"/>
        <v>1.7962385691403475</v>
      </c>
      <c r="AR1029" s="68">
        <f t="shared" si="563"/>
        <v>1.7962385691403506</v>
      </c>
      <c r="AS1029" s="68">
        <f t="shared" si="563"/>
        <v>1.7962385691219749</v>
      </c>
      <c r="AT1029" s="68">
        <f t="shared" si="563"/>
        <v>1.7962386828334205</v>
      </c>
      <c r="AU1029" s="68">
        <f t="shared" si="564"/>
        <v>1.7955339406923569</v>
      </c>
    </row>
    <row r="1030" spans="1:48" ht="12.95" customHeight="1">
      <c r="A1030" s="95" t="s">
        <v>1548</v>
      </c>
      <c r="B1030" s="29" t="s">
        <v>2053</v>
      </c>
      <c r="C1030" s="95">
        <v>51569.394999999997</v>
      </c>
      <c r="D1030" s="95" t="s">
        <v>2084</v>
      </c>
      <c r="E1030" s="12">
        <f t="shared" si="516"/>
        <v>20329.072968102333</v>
      </c>
      <c r="F1030">
        <f t="shared" si="517"/>
        <v>20329</v>
      </c>
      <c r="G1030">
        <f t="shared" si="545"/>
        <v>9.9037999993015546E-2</v>
      </c>
      <c r="I1030" s="10">
        <f>G1030</f>
        <v>9.9037999993015546E-2</v>
      </c>
      <c r="O1030">
        <f t="shared" ca="1" si="565"/>
        <v>3.553943148046719E-2</v>
      </c>
      <c r="P1030">
        <f t="shared" si="554"/>
        <v>9.1092550458327926E-2</v>
      </c>
      <c r="Q1030" s="2">
        <f t="shared" si="529"/>
        <v>36550.894999999997</v>
      </c>
      <c r="S1030" s="21">
        <f t="shared" si="566"/>
        <v>0.1</v>
      </c>
      <c r="Z1030">
        <f t="shared" si="519"/>
        <v>20329</v>
      </c>
      <c r="AA1030" s="68">
        <f t="shared" si="520"/>
        <v>9.2617463325279439E-2</v>
      </c>
      <c r="AB1030" s="68">
        <f t="shared" si="543"/>
        <v>9.7513087126064033E-2</v>
      </c>
      <c r="AC1030" s="68">
        <f t="shared" si="544"/>
        <v>6.4205366677361061E-3</v>
      </c>
      <c r="AD1030" s="68"/>
      <c r="AE1030" s="68">
        <f t="shared" si="555"/>
        <v>4.1223291101743874E-6</v>
      </c>
      <c r="AF1030">
        <f t="shared" si="556"/>
        <v>7.9454495346876208E-3</v>
      </c>
      <c r="AG1030" s="92"/>
      <c r="AH1030">
        <f t="shared" si="557"/>
        <v>1.5249128669515145E-3</v>
      </c>
      <c r="AI1030">
        <f t="shared" si="558"/>
        <v>0.99982802416146077</v>
      </c>
      <c r="AJ1030">
        <f t="shared" si="559"/>
        <v>6.9143379104199959E-2</v>
      </c>
      <c r="AK1030">
        <f t="shared" si="560"/>
        <v>7.0216817317030414E-4</v>
      </c>
      <c r="AL1030">
        <f t="shared" si="561"/>
        <v>1.8109892159673282</v>
      </c>
      <c r="AM1030">
        <f t="shared" si="562"/>
        <v>1.2744775482814306</v>
      </c>
      <c r="AN1030" s="68">
        <f t="shared" si="563"/>
        <v>1.8102869873480858</v>
      </c>
      <c r="AO1030" s="68">
        <f t="shared" si="563"/>
        <v>1.8102869873480858</v>
      </c>
      <c r="AP1030" s="68">
        <f t="shared" si="563"/>
        <v>1.8102869873480858</v>
      </c>
      <c r="AQ1030" s="68">
        <f t="shared" si="563"/>
        <v>1.8102869873480858</v>
      </c>
      <c r="AR1030" s="68">
        <f t="shared" si="563"/>
        <v>1.8102869873480893</v>
      </c>
      <c r="AS1030" s="68">
        <f t="shared" si="563"/>
        <v>1.8102869873274638</v>
      </c>
      <c r="AT1030" s="68">
        <f t="shared" si="563"/>
        <v>1.8102871076052716</v>
      </c>
      <c r="AU1030" s="68">
        <f t="shared" si="564"/>
        <v>1.8095846985816981</v>
      </c>
    </row>
    <row r="1031" spans="1:48" ht="12.95" customHeight="1">
      <c r="A1031" s="95" t="s">
        <v>1551</v>
      </c>
      <c r="B1031" s="29" t="s">
        <v>2053</v>
      </c>
      <c r="C1031" s="95">
        <v>51812.356</v>
      </c>
      <c r="D1031" s="95" t="s">
        <v>2084</v>
      </c>
      <c r="E1031" s="12">
        <f t="shared" si="516"/>
        <v>20508.079037603202</v>
      </c>
      <c r="F1031">
        <f t="shared" si="517"/>
        <v>20508</v>
      </c>
      <c r="G1031">
        <f t="shared" si="545"/>
        <v>0.10727599999518134</v>
      </c>
      <c r="I1031" s="10">
        <f>G1031</f>
        <v>0.10727599999518134</v>
      </c>
      <c r="O1031">
        <f t="shared" ca="1" si="565"/>
        <v>3.6769879057446928E-2</v>
      </c>
      <c r="P1031">
        <f t="shared" si="554"/>
        <v>9.4588492987513623E-2</v>
      </c>
      <c r="Q1031" s="2">
        <f t="shared" si="529"/>
        <v>36793.856</v>
      </c>
      <c r="S1031" s="21">
        <f t="shared" si="566"/>
        <v>0.1</v>
      </c>
      <c r="Z1031">
        <f t="shared" si="519"/>
        <v>20508</v>
      </c>
      <c r="AA1031" s="68">
        <f t="shared" si="520"/>
        <v>9.8638524242056963E-2</v>
      </c>
      <c r="AB1031" s="68">
        <f t="shared" si="543"/>
        <v>0.103225968740638</v>
      </c>
      <c r="AC1031" s="68">
        <f t="shared" si="544"/>
        <v>8.637475753124374E-3</v>
      </c>
      <c r="AD1031" s="68"/>
      <c r="AE1031" s="68">
        <f t="shared" si="555"/>
        <v>7.4605987385811473E-6</v>
      </c>
      <c r="AF1031">
        <f t="shared" si="556"/>
        <v>1.2687507007667714E-2</v>
      </c>
      <c r="AG1031" s="92"/>
      <c r="AH1031">
        <f t="shared" si="557"/>
        <v>4.0500312545433403E-3</v>
      </c>
      <c r="AI1031">
        <f t="shared" si="558"/>
        <v>0.99974908092804105</v>
      </c>
      <c r="AJ1031">
        <f t="shared" si="559"/>
        <v>0.1824447493662574</v>
      </c>
      <c r="AK1031">
        <f t="shared" si="560"/>
        <v>6.7797894641487538E-4</v>
      </c>
      <c r="AL1031">
        <f t="shared" si="561"/>
        <v>1.9252629871442721</v>
      </c>
      <c r="AM1031">
        <f t="shared" si="562"/>
        <v>1.4363879739817325</v>
      </c>
      <c r="AN1031" s="68">
        <f t="shared" si="563"/>
        <v>1.9245849230656369</v>
      </c>
      <c r="AO1031" s="68">
        <f t="shared" si="563"/>
        <v>1.9245849230656369</v>
      </c>
      <c r="AP1031" s="68">
        <f t="shared" si="563"/>
        <v>1.9245849230656369</v>
      </c>
      <c r="AQ1031" s="68">
        <f t="shared" si="563"/>
        <v>1.9245849230656369</v>
      </c>
      <c r="AR1031" s="68">
        <f t="shared" si="563"/>
        <v>1.9245849230656475</v>
      </c>
      <c r="AS1031" s="68">
        <f t="shared" si="563"/>
        <v>1.9245849230231358</v>
      </c>
      <c r="AT1031" s="68">
        <f t="shared" si="563"/>
        <v>1.9245850927583954</v>
      </c>
      <c r="AU1031" s="68">
        <f t="shared" si="564"/>
        <v>1.9239067741358833</v>
      </c>
    </row>
    <row r="1032" spans="1:48" ht="12.95" customHeight="1">
      <c r="A1032" s="134" t="s">
        <v>2152</v>
      </c>
      <c r="B1032" s="113"/>
      <c r="C1032" s="98">
        <v>51812.357000000004</v>
      </c>
      <c r="D1032" s="134" t="s">
        <v>2084</v>
      </c>
      <c r="E1032" s="12">
        <f t="shared" si="516"/>
        <v>20508.079774371945</v>
      </c>
      <c r="F1032">
        <f t="shared" si="517"/>
        <v>20508</v>
      </c>
      <c r="G1032">
        <f t="shared" si="545"/>
        <v>0.10827599999902304</v>
      </c>
      <c r="I1032">
        <f>$G1032</f>
        <v>0.10827599999902304</v>
      </c>
      <c r="O1032">
        <f t="shared" ca="1" si="565"/>
        <v>3.6769879057446928E-2</v>
      </c>
      <c r="P1032">
        <f t="shared" si="554"/>
        <v>9.4588492987513623E-2</v>
      </c>
      <c r="Q1032" s="2">
        <f t="shared" si="529"/>
        <v>36793.857000000004</v>
      </c>
      <c r="S1032" s="21">
        <f t="shared" si="566"/>
        <v>0.1</v>
      </c>
      <c r="Z1032">
        <f t="shared" si="519"/>
        <v>20508</v>
      </c>
      <c r="AA1032" s="68">
        <f t="shared" si="520"/>
        <v>9.8638524242056963E-2</v>
      </c>
      <c r="AB1032" s="68">
        <f t="shared" si="543"/>
        <v>0.1042259687444797</v>
      </c>
      <c r="AC1032" s="68">
        <f t="shared" si="544"/>
        <v>9.6374757569660796E-3</v>
      </c>
      <c r="AD1032" s="68"/>
      <c r="AE1032" s="68">
        <f t="shared" si="555"/>
        <v>9.2880938966108911E-6</v>
      </c>
      <c r="AF1032">
        <f t="shared" si="556"/>
        <v>1.368750701150942E-2</v>
      </c>
      <c r="AG1032" s="92"/>
      <c r="AH1032">
        <f t="shared" si="557"/>
        <v>4.0500312545433403E-3</v>
      </c>
      <c r="AI1032">
        <f t="shared" si="558"/>
        <v>0.99974908092804105</v>
      </c>
      <c r="AJ1032">
        <f t="shared" si="559"/>
        <v>0.1824447493662574</v>
      </c>
      <c r="AK1032">
        <f t="shared" si="560"/>
        <v>6.7797894641487538E-4</v>
      </c>
      <c r="AL1032">
        <f t="shared" si="561"/>
        <v>1.9252629871442721</v>
      </c>
      <c r="AM1032">
        <f t="shared" si="562"/>
        <v>1.4363879739817325</v>
      </c>
      <c r="AN1032" s="68">
        <f t="shared" si="563"/>
        <v>1.9245849230656369</v>
      </c>
      <c r="AO1032" s="68">
        <f t="shared" si="563"/>
        <v>1.9245849230656369</v>
      </c>
      <c r="AP1032" s="68">
        <f t="shared" si="563"/>
        <v>1.9245849230656369</v>
      </c>
      <c r="AQ1032" s="68">
        <f t="shared" si="563"/>
        <v>1.9245849230656369</v>
      </c>
      <c r="AR1032" s="68">
        <f t="shared" si="563"/>
        <v>1.9245849230656475</v>
      </c>
      <c r="AS1032" s="68">
        <f t="shared" si="563"/>
        <v>1.9245849230231358</v>
      </c>
      <c r="AT1032" s="68">
        <f t="shared" si="563"/>
        <v>1.9245850927583954</v>
      </c>
      <c r="AU1032" s="68">
        <f t="shared" si="564"/>
        <v>1.9239067741358833</v>
      </c>
    </row>
    <row r="1033" spans="1:48" ht="12.95" customHeight="1">
      <c r="A1033" s="95" t="s">
        <v>1557</v>
      </c>
      <c r="B1033" s="29" t="s">
        <v>2053</v>
      </c>
      <c r="C1033" s="95">
        <v>51854.436000000002</v>
      </c>
      <c r="D1033" s="95" t="s">
        <v>2084</v>
      </c>
      <c r="E1033" s="12">
        <f t="shared" si="516"/>
        <v>20539.082266123816</v>
      </c>
      <c r="F1033">
        <f t="shared" si="517"/>
        <v>20539</v>
      </c>
      <c r="G1033">
        <f t="shared" si="545"/>
        <v>0.11165800000162562</v>
      </c>
      <c r="I1033" s="10">
        <f>G1033</f>
        <v>0.11165800000162562</v>
      </c>
      <c r="O1033">
        <f t="shared" ca="1" si="565"/>
        <v>3.6982973330555155E-2</v>
      </c>
      <c r="P1033">
        <f t="shared" si="554"/>
        <v>9.5198622379164433E-2</v>
      </c>
      <c r="Q1033" s="2">
        <f t="shared" si="529"/>
        <v>36835.936000000002</v>
      </c>
      <c r="S1033" s="21">
        <f t="shared" si="566"/>
        <v>0.1</v>
      </c>
      <c r="Z1033">
        <f t="shared" si="519"/>
        <v>20539</v>
      </c>
      <c r="AA1033" s="68">
        <f t="shared" si="520"/>
        <v>9.9681490109851584E-2</v>
      </c>
      <c r="AB1033" s="68">
        <f t="shared" si="543"/>
        <v>0.10717513227093847</v>
      </c>
      <c r="AC1033" s="68">
        <f t="shared" si="544"/>
        <v>1.197650989177404E-2</v>
      </c>
      <c r="AD1033" s="68"/>
      <c r="AE1033" s="68">
        <f t="shared" si="555"/>
        <v>1.4343678918776144E-5</v>
      </c>
      <c r="AF1033">
        <f t="shared" si="556"/>
        <v>1.6459377622461191E-2</v>
      </c>
      <c r="AG1033" s="92"/>
      <c r="AH1033">
        <f t="shared" si="557"/>
        <v>4.4828677306871512E-3</v>
      </c>
      <c r="AI1033">
        <f t="shared" si="558"/>
        <v>0.99973571466879974</v>
      </c>
      <c r="AJ1033">
        <f t="shared" si="559"/>
        <v>0.20186424038500914</v>
      </c>
      <c r="AK1033">
        <f t="shared" si="560"/>
        <v>6.7288119023120412E-4</v>
      </c>
      <c r="AL1033">
        <f t="shared" si="561"/>
        <v>1.945051598418422</v>
      </c>
      <c r="AM1033">
        <f t="shared" si="562"/>
        <v>1.4671342858390519</v>
      </c>
      <c r="AN1033" s="68">
        <f t="shared" si="563"/>
        <v>1.9443786282375859</v>
      </c>
      <c r="AO1033" s="68">
        <f t="shared" si="563"/>
        <v>1.9443786282375859</v>
      </c>
      <c r="AP1033" s="68">
        <f t="shared" si="563"/>
        <v>1.9443786282375859</v>
      </c>
      <c r="AQ1033" s="68">
        <f t="shared" si="563"/>
        <v>1.9443786282375859</v>
      </c>
      <c r="AR1033" s="68">
        <f t="shared" si="563"/>
        <v>1.9443786282375983</v>
      </c>
      <c r="AS1033" s="68">
        <f t="shared" si="563"/>
        <v>1.9443786281907762</v>
      </c>
      <c r="AT1033" s="68">
        <f t="shared" si="563"/>
        <v>1.9443788056598938</v>
      </c>
      <c r="AU1033" s="68">
        <f t="shared" si="564"/>
        <v>1.9437055693435912</v>
      </c>
    </row>
    <row r="1034" spans="1:48" ht="12.95" customHeight="1">
      <c r="A1034" s="95" t="s">
        <v>1560</v>
      </c>
      <c r="B1034" s="29" t="s">
        <v>2053</v>
      </c>
      <c r="C1034" s="95">
        <v>51874.79</v>
      </c>
      <c r="D1034" s="95" t="s">
        <v>2084</v>
      </c>
      <c r="E1034" s="12">
        <f t="shared" si="516"/>
        <v>20554.078457029438</v>
      </c>
      <c r="F1034">
        <f t="shared" si="517"/>
        <v>20554</v>
      </c>
      <c r="G1034">
        <f t="shared" si="545"/>
        <v>0.10648799999762559</v>
      </c>
      <c r="I1034" s="10">
        <f>G1034</f>
        <v>0.10648799999762559</v>
      </c>
      <c r="O1034">
        <f t="shared" ca="1" si="565"/>
        <v>3.7086083462704297E-2</v>
      </c>
      <c r="P1034">
        <f t="shared" si="554"/>
        <v>9.5494343039211116E-2</v>
      </c>
      <c r="Q1034" s="2">
        <f t="shared" si="529"/>
        <v>36856.29</v>
      </c>
      <c r="S1034" s="21">
        <f t="shared" si="566"/>
        <v>0.1</v>
      </c>
      <c r="Z1034">
        <f t="shared" si="519"/>
        <v>20554</v>
      </c>
      <c r="AA1034" s="68">
        <f t="shared" si="520"/>
        <v>0.10018602564890189</v>
      </c>
      <c r="AB1034" s="68">
        <f t="shared" si="543"/>
        <v>0.10179631738793482</v>
      </c>
      <c r="AC1034" s="68">
        <f t="shared" si="544"/>
        <v>6.3019743487237037E-3</v>
      </c>
      <c r="AD1034" s="68"/>
      <c r="AE1034" s="68">
        <f t="shared" si="555"/>
        <v>3.9714880691971561E-6</v>
      </c>
      <c r="AF1034">
        <f t="shared" si="556"/>
        <v>1.0993656958414477E-2</v>
      </c>
      <c r="AG1034" s="92"/>
      <c r="AH1034">
        <f t="shared" si="557"/>
        <v>4.6916826096907735E-3</v>
      </c>
      <c r="AI1034">
        <f t="shared" si="558"/>
        <v>0.99972928408154438</v>
      </c>
      <c r="AJ1034">
        <f t="shared" si="559"/>
        <v>0.21123267426883122</v>
      </c>
      <c r="AK1034">
        <f t="shared" si="560"/>
        <v>6.7031986689140486E-4</v>
      </c>
      <c r="AL1034">
        <f t="shared" si="561"/>
        <v>1.9546265434227488</v>
      </c>
      <c r="AM1034">
        <f t="shared" si="562"/>
        <v>1.4823335855279767</v>
      </c>
      <c r="AN1034" s="68">
        <f t="shared" si="563"/>
        <v>1.9539561327479509</v>
      </c>
      <c r="AO1034" s="68">
        <f t="shared" si="563"/>
        <v>1.9539561327479509</v>
      </c>
      <c r="AP1034" s="68">
        <f t="shared" si="563"/>
        <v>1.9539561327479509</v>
      </c>
      <c r="AQ1034" s="68">
        <f t="shared" si="563"/>
        <v>1.9539561327479509</v>
      </c>
      <c r="AR1034" s="68">
        <f t="shared" si="563"/>
        <v>1.9539561327479642</v>
      </c>
      <c r="AS1034" s="68">
        <f t="shared" si="563"/>
        <v>1.9539561326990156</v>
      </c>
      <c r="AT1034" s="68">
        <f t="shared" si="563"/>
        <v>1.9539563138112113</v>
      </c>
      <c r="AU1034" s="68">
        <f t="shared" si="564"/>
        <v>1.9532856315408693</v>
      </c>
    </row>
    <row r="1035" spans="1:48" ht="12.95" customHeight="1">
      <c r="A1035" s="95" t="s">
        <v>1560</v>
      </c>
      <c r="B1035" s="29" t="s">
        <v>2053</v>
      </c>
      <c r="C1035" s="95">
        <v>51881.578200000004</v>
      </c>
      <c r="D1035" s="95" t="s">
        <v>2084</v>
      </c>
      <c r="E1035" s="12">
        <f t="shared" si="516"/>
        <v>20559.079790580858</v>
      </c>
      <c r="F1035">
        <f t="shared" si="517"/>
        <v>20559</v>
      </c>
      <c r="G1035">
        <f t="shared" si="545"/>
        <v>0.10829800000647083</v>
      </c>
      <c r="K1035" s="10">
        <f>G1035</f>
        <v>0.10829800000647083</v>
      </c>
      <c r="O1035">
        <f t="shared" ca="1" si="565"/>
        <v>3.7120453506754011E-2</v>
      </c>
      <c r="P1035">
        <f t="shared" si="554"/>
        <v>9.5592988586887639E-2</v>
      </c>
      <c r="Q1035" s="2">
        <f t="shared" si="529"/>
        <v>36863.078200000004</v>
      </c>
      <c r="S1035" s="94">
        <f>S$17</f>
        <v>1</v>
      </c>
      <c r="Z1035">
        <f t="shared" si="519"/>
        <v>20559</v>
      </c>
      <c r="AA1035" s="68">
        <f t="shared" si="520"/>
        <v>0.10035418116821165</v>
      </c>
      <c r="AB1035" s="68">
        <f t="shared" si="543"/>
        <v>0.10353680742514682</v>
      </c>
      <c r="AC1035" s="68">
        <f t="shared" si="544"/>
        <v>7.9438188382591687E-3</v>
      </c>
      <c r="AD1035" s="68"/>
      <c r="AE1035" s="68">
        <f t="shared" si="555"/>
        <v>6.3104257735081362E-5</v>
      </c>
      <c r="AF1035">
        <f t="shared" si="556"/>
        <v>1.270501141958319E-2</v>
      </c>
      <c r="AG1035" s="92"/>
      <c r="AH1035">
        <f t="shared" si="557"/>
        <v>4.7611925813240211E-3</v>
      </c>
      <c r="AI1035">
        <f t="shared" si="558"/>
        <v>0.99972714605703383</v>
      </c>
      <c r="AJ1035">
        <f t="shared" si="559"/>
        <v>0.21435119775844677</v>
      </c>
      <c r="AK1035">
        <f t="shared" si="560"/>
        <v>6.6945243166513589E-4</v>
      </c>
      <c r="AL1035">
        <f t="shared" si="561"/>
        <v>1.9578181644138752</v>
      </c>
      <c r="AM1035">
        <f t="shared" si="562"/>
        <v>1.4874479935394016</v>
      </c>
      <c r="AN1035" s="68">
        <f t="shared" si="563"/>
        <v>1.9571486205759023</v>
      </c>
      <c r="AO1035" s="68">
        <f t="shared" si="563"/>
        <v>1.9571486205759023</v>
      </c>
      <c r="AP1035" s="68">
        <f t="shared" si="563"/>
        <v>1.9571486205759023</v>
      </c>
      <c r="AQ1035" s="68">
        <f t="shared" si="563"/>
        <v>1.9571486205759023</v>
      </c>
      <c r="AR1035" s="68">
        <f t="shared" si="563"/>
        <v>1.9571486205759159</v>
      </c>
      <c r="AS1035" s="68">
        <f t="shared" si="563"/>
        <v>1.9571486205262529</v>
      </c>
      <c r="AT1035" s="68">
        <f t="shared" si="563"/>
        <v>1.9571488028381046</v>
      </c>
      <c r="AU1035" s="68">
        <f t="shared" si="564"/>
        <v>1.9564789856066287</v>
      </c>
    </row>
    <row r="1036" spans="1:48" ht="12.95" customHeight="1">
      <c r="A1036" s="95" t="s">
        <v>1567</v>
      </c>
      <c r="B1036" s="29" t="s">
        <v>2053</v>
      </c>
      <c r="C1036" s="95">
        <v>52120.462</v>
      </c>
      <c r="D1036" s="95" t="s">
        <v>2084</v>
      </c>
      <c r="E1036" s="12">
        <f t="shared" si="516"/>
        <v>20735.081906580672</v>
      </c>
      <c r="F1036">
        <f t="shared" si="517"/>
        <v>20735</v>
      </c>
      <c r="G1036">
        <f t="shared" si="545"/>
        <v>0.1111700000037672</v>
      </c>
      <c r="I1036" s="10">
        <f t="shared" ref="I1036:I1041" si="567">G1036</f>
        <v>0.1111700000037672</v>
      </c>
      <c r="O1036">
        <f t="shared" ca="1" si="565"/>
        <v>3.833027905730392E-2</v>
      </c>
      <c r="P1036">
        <f t="shared" si="554"/>
        <v>9.9088246378119971E-2</v>
      </c>
      <c r="Q1036" s="2">
        <f t="shared" si="529"/>
        <v>37101.962</v>
      </c>
      <c r="S1036" s="21">
        <f t="shared" ref="S1036:S1041" si="568">S$15</f>
        <v>0.1</v>
      </c>
      <c r="Z1036">
        <f t="shared" si="519"/>
        <v>20735</v>
      </c>
      <c r="AA1036" s="68">
        <f t="shared" si="520"/>
        <v>0.10626007396396522</v>
      </c>
      <c r="AB1036" s="68">
        <f t="shared" si="543"/>
        <v>0.10399817241792195</v>
      </c>
      <c r="AC1036" s="68">
        <f t="shared" si="544"/>
        <v>4.909926039801971E-3</v>
      </c>
      <c r="AD1036" s="68"/>
      <c r="AE1036" s="68">
        <f t="shared" si="555"/>
        <v>2.4107373716325517E-6</v>
      </c>
      <c r="AF1036">
        <f t="shared" si="556"/>
        <v>1.2081753625647229E-2</v>
      </c>
      <c r="AG1036" s="92"/>
      <c r="AH1036">
        <f t="shared" si="557"/>
        <v>7.1718275858452581E-3</v>
      </c>
      <c r="AI1036">
        <f t="shared" si="558"/>
        <v>0.99965382001225533</v>
      </c>
      <c r="AJ1036">
        <f t="shared" si="559"/>
        <v>0.32249491306211325</v>
      </c>
      <c r="AK1036">
        <f t="shared" si="560"/>
        <v>6.3464576618749266E-4</v>
      </c>
      <c r="AL1036">
        <f t="shared" si="561"/>
        <v>2.0701546697970685</v>
      </c>
      <c r="AM1036">
        <f t="shared" si="562"/>
        <v>1.6845644893389855</v>
      </c>
      <c r="AN1036" s="68">
        <f t="shared" si="563"/>
        <v>2.0695199140993967</v>
      </c>
      <c r="AO1036" s="68">
        <f t="shared" si="563"/>
        <v>2.0695199140993967</v>
      </c>
      <c r="AP1036" s="68">
        <f t="shared" si="563"/>
        <v>2.0695199140993967</v>
      </c>
      <c r="AQ1036" s="68">
        <f t="shared" si="563"/>
        <v>2.0695199140993967</v>
      </c>
      <c r="AR1036" s="68">
        <f t="shared" si="563"/>
        <v>2.0695199140994229</v>
      </c>
      <c r="AS1036" s="68">
        <f t="shared" si="563"/>
        <v>2.0695199140235352</v>
      </c>
      <c r="AT1036" s="68">
        <f t="shared" si="563"/>
        <v>2.0695201334933317</v>
      </c>
      <c r="AU1036" s="68">
        <f t="shared" si="564"/>
        <v>2.0688850487213584</v>
      </c>
      <c r="AV1036" s="68"/>
    </row>
    <row r="1037" spans="1:48" ht="12.95" customHeight="1">
      <c r="A1037" s="95" t="s">
        <v>1560</v>
      </c>
      <c r="B1037" s="29" t="s">
        <v>2053</v>
      </c>
      <c r="C1037" s="95">
        <v>52219.55</v>
      </c>
      <c r="D1037" s="95" t="s">
        <v>2084</v>
      </c>
      <c r="E1037" s="12">
        <f t="shared" si="516"/>
        <v>20808.086847351835</v>
      </c>
      <c r="F1037">
        <f t="shared" si="517"/>
        <v>20808</v>
      </c>
      <c r="G1037">
        <f t="shared" si="545"/>
        <v>0.1178760000038892</v>
      </c>
      <c r="I1037" s="10">
        <f t="shared" si="567"/>
        <v>0.1178760000038892</v>
      </c>
      <c r="O1037">
        <f t="shared" ca="1" si="565"/>
        <v>3.8832081700429746E-2</v>
      </c>
      <c r="P1037">
        <f t="shared" si="554"/>
        <v>0.10055107039364855</v>
      </c>
      <c r="Q1037" s="2">
        <f t="shared" si="529"/>
        <v>37201.050000000003</v>
      </c>
      <c r="S1037" s="21">
        <f t="shared" si="568"/>
        <v>0.1</v>
      </c>
      <c r="Z1037">
        <f t="shared" si="519"/>
        <v>20808</v>
      </c>
      <c r="AA1037" s="68">
        <f t="shared" si="520"/>
        <v>0.10869787642647125</v>
      </c>
      <c r="AB1037" s="68">
        <f t="shared" si="543"/>
        <v>0.10972919397106651</v>
      </c>
      <c r="AC1037" s="68">
        <f t="shared" si="544"/>
        <v>9.1781235774179553E-3</v>
      </c>
      <c r="AD1037" s="68"/>
      <c r="AE1037" s="68">
        <f t="shared" si="555"/>
        <v>8.4237952402355406E-6</v>
      </c>
      <c r="AF1037">
        <f t="shared" si="556"/>
        <v>1.7324929610240652E-2</v>
      </c>
      <c r="AG1037" s="92"/>
      <c r="AH1037">
        <f t="shared" si="557"/>
        <v>8.1468060328226972E-3</v>
      </c>
      <c r="AI1037">
        <f t="shared" si="558"/>
        <v>0.99962463859984807</v>
      </c>
      <c r="AJ1037">
        <f t="shared" si="559"/>
        <v>0.36622917706149899</v>
      </c>
      <c r="AK1037">
        <f t="shared" si="560"/>
        <v>6.1783464756401645E-4</v>
      </c>
      <c r="AL1037">
        <f t="shared" si="561"/>
        <v>2.1167440352519233</v>
      </c>
      <c r="AM1037">
        <f t="shared" si="562"/>
        <v>1.777632798300296</v>
      </c>
      <c r="AN1037" s="68">
        <f t="shared" ref="AN1037:AT1046" si="569">$AU1037+$AB$7*SIN(AO1037)</f>
        <v>2.1161260845658649</v>
      </c>
      <c r="AO1037" s="68">
        <f t="shared" si="569"/>
        <v>2.1161260845658649</v>
      </c>
      <c r="AP1037" s="68">
        <f t="shared" si="569"/>
        <v>2.1161260845658649</v>
      </c>
      <c r="AQ1037" s="68">
        <f t="shared" si="569"/>
        <v>2.1161260845658649</v>
      </c>
      <c r="AR1037" s="68">
        <f t="shared" si="569"/>
        <v>2.1161260845658973</v>
      </c>
      <c r="AS1037" s="68">
        <f t="shared" si="569"/>
        <v>2.1161260844790029</v>
      </c>
      <c r="AT1037" s="68">
        <f t="shared" si="569"/>
        <v>2.1161263162100816</v>
      </c>
      <c r="AU1037" s="68">
        <f t="shared" si="564"/>
        <v>2.115508018081445</v>
      </c>
      <c r="AV1037" s="68"/>
    </row>
    <row r="1038" spans="1:48" ht="12.95" customHeight="1">
      <c r="A1038" s="95" t="s">
        <v>1560</v>
      </c>
      <c r="B1038" s="29" t="s">
        <v>2053</v>
      </c>
      <c r="C1038" s="95">
        <v>52223.62</v>
      </c>
      <c r="D1038" s="95" t="s">
        <v>2084</v>
      </c>
      <c r="E1038" s="12">
        <f t="shared" si="516"/>
        <v>20811.085496117968</v>
      </c>
      <c r="F1038">
        <f t="shared" si="517"/>
        <v>20811</v>
      </c>
      <c r="G1038">
        <f t="shared" si="545"/>
        <v>0.11604200000147102</v>
      </c>
      <c r="I1038" s="10">
        <f t="shared" si="567"/>
        <v>0.11604200000147102</v>
      </c>
      <c r="O1038">
        <f t="shared" ca="1" si="565"/>
        <v>3.8852703726859575E-2</v>
      </c>
      <c r="P1038">
        <f t="shared" si="554"/>
        <v>0.10061135059614826</v>
      </c>
      <c r="Q1038" s="2">
        <f t="shared" si="529"/>
        <v>37205.120000000003</v>
      </c>
      <c r="S1038" s="21">
        <f t="shared" si="568"/>
        <v>0.1</v>
      </c>
      <c r="Z1038">
        <f t="shared" si="519"/>
        <v>20811</v>
      </c>
      <c r="AA1038" s="68">
        <f t="shared" si="520"/>
        <v>0.10879785949635389</v>
      </c>
      <c r="AB1038" s="68">
        <f t="shared" si="543"/>
        <v>0.1078554911012654</v>
      </c>
      <c r="AC1038" s="68">
        <f t="shared" si="544"/>
        <v>7.2441405051171439E-3</v>
      </c>
      <c r="AD1038" s="68"/>
      <c r="AE1038" s="68">
        <f t="shared" si="555"/>
        <v>5.2477571657878799E-6</v>
      </c>
      <c r="AF1038">
        <f t="shared" si="556"/>
        <v>1.5430649405322766E-2</v>
      </c>
      <c r="AG1038" s="92"/>
      <c r="AH1038">
        <f t="shared" si="557"/>
        <v>8.1865089002056222E-3</v>
      </c>
      <c r="AI1038">
        <f t="shared" si="558"/>
        <v>0.99962345639865602</v>
      </c>
      <c r="AJ1038">
        <f t="shared" si="559"/>
        <v>0.3680100627012281</v>
      </c>
      <c r="AK1038">
        <f t="shared" si="560"/>
        <v>6.1711485862964263E-4</v>
      </c>
      <c r="AL1038">
        <f t="shared" si="561"/>
        <v>2.1186586088032913</v>
      </c>
      <c r="AM1038">
        <f t="shared" si="562"/>
        <v>1.781621880033154</v>
      </c>
      <c r="AN1038" s="68">
        <f t="shared" si="569"/>
        <v>2.118041377676394</v>
      </c>
      <c r="AO1038" s="68">
        <f t="shared" si="569"/>
        <v>2.118041377676394</v>
      </c>
      <c r="AP1038" s="68">
        <f t="shared" si="569"/>
        <v>2.118041377676394</v>
      </c>
      <c r="AQ1038" s="68">
        <f t="shared" si="569"/>
        <v>2.118041377676394</v>
      </c>
      <c r="AR1038" s="68">
        <f t="shared" si="569"/>
        <v>2.1180413776764269</v>
      </c>
      <c r="AS1038" s="68">
        <f t="shared" si="569"/>
        <v>2.1180413775890847</v>
      </c>
      <c r="AT1038" s="68">
        <f t="shared" si="569"/>
        <v>2.1180416097816663</v>
      </c>
      <c r="AU1038" s="68">
        <f t="shared" si="564"/>
        <v>2.1174240305209002</v>
      </c>
    </row>
    <row r="1039" spans="1:48" ht="12.95" customHeight="1">
      <c r="A1039" s="95" t="s">
        <v>1575</v>
      </c>
      <c r="B1039" s="29" t="s">
        <v>2053</v>
      </c>
      <c r="C1039" s="95">
        <v>52234.483</v>
      </c>
      <c r="D1039" s="95" t="s">
        <v>2084</v>
      </c>
      <c r="E1039" s="12">
        <f t="shared" si="516"/>
        <v>20819.089014925459</v>
      </c>
      <c r="F1039">
        <f t="shared" si="517"/>
        <v>20819</v>
      </c>
      <c r="G1039">
        <f t="shared" si="545"/>
        <v>0.1208180000030552</v>
      </c>
      <c r="I1039" s="10">
        <f t="shared" si="567"/>
        <v>0.1208180000030552</v>
      </c>
      <c r="O1039">
        <f t="shared" ca="1" si="565"/>
        <v>3.8907695797339117E-2</v>
      </c>
      <c r="P1039">
        <f t="shared" si="554"/>
        <v>0.10077216115782256</v>
      </c>
      <c r="Q1039" s="2">
        <f t="shared" si="529"/>
        <v>37215.983</v>
      </c>
      <c r="S1039" s="21">
        <f t="shared" si="568"/>
        <v>0.1</v>
      </c>
      <c r="Z1039">
        <f t="shared" si="519"/>
        <v>20819</v>
      </c>
      <c r="AA1039" s="68">
        <f t="shared" si="520"/>
        <v>0.10906439692911631</v>
      </c>
      <c r="AB1039" s="68">
        <f t="shared" si="543"/>
        <v>0.11252576423176146</v>
      </c>
      <c r="AC1039" s="68">
        <f t="shared" si="544"/>
        <v>1.1753603073938901E-2</v>
      </c>
      <c r="AD1039" s="68"/>
      <c r="AE1039" s="68">
        <f t="shared" si="555"/>
        <v>1.3814718521970594E-5</v>
      </c>
      <c r="AF1039">
        <f t="shared" si="556"/>
        <v>2.0045838845232644E-2</v>
      </c>
      <c r="AG1039" s="92"/>
      <c r="AH1039">
        <f t="shared" si="557"/>
        <v>8.2922357712937426E-3</v>
      </c>
      <c r="AI1039">
        <f t="shared" si="558"/>
        <v>0.9996203106354129</v>
      </c>
      <c r="AJ1039">
        <f t="shared" si="559"/>
        <v>0.37275245785528593</v>
      </c>
      <c r="AK1039">
        <f t="shared" si="560"/>
        <v>6.1518437795022533E-4</v>
      </c>
      <c r="AL1039">
        <f t="shared" si="561"/>
        <v>2.1237641161615426</v>
      </c>
      <c r="AM1039">
        <f t="shared" si="562"/>
        <v>1.792326231600915</v>
      </c>
      <c r="AN1039" s="68">
        <f t="shared" si="569"/>
        <v>2.1231488149109392</v>
      </c>
      <c r="AO1039" s="68">
        <f t="shared" si="569"/>
        <v>2.1231488149109392</v>
      </c>
      <c r="AP1039" s="68">
        <f t="shared" si="569"/>
        <v>2.1231488149109392</v>
      </c>
      <c r="AQ1039" s="68">
        <f t="shared" si="569"/>
        <v>2.1231488149109392</v>
      </c>
      <c r="AR1039" s="68">
        <f t="shared" si="569"/>
        <v>2.1231488149109725</v>
      </c>
      <c r="AS1039" s="68">
        <f t="shared" si="569"/>
        <v>2.1231488148224389</v>
      </c>
      <c r="AT1039" s="68">
        <f t="shared" si="569"/>
        <v>2.1231490482290138</v>
      </c>
      <c r="AU1039" s="68">
        <f t="shared" si="564"/>
        <v>2.1225333970261158</v>
      </c>
    </row>
    <row r="1040" spans="1:48" ht="12.95" customHeight="1">
      <c r="A1040" s="95" t="s">
        <v>1560</v>
      </c>
      <c r="B1040" s="29" t="s">
        <v>2053</v>
      </c>
      <c r="C1040" s="95">
        <v>52250.771000000001</v>
      </c>
      <c r="D1040" s="95" t="s">
        <v>2084</v>
      </c>
      <c r="E1040" s="12">
        <f t="shared" si="516"/>
        <v>20831.089504139905</v>
      </c>
      <c r="F1040">
        <f t="shared" si="517"/>
        <v>20831</v>
      </c>
      <c r="G1040">
        <f t="shared" si="545"/>
        <v>0.1214819999950123</v>
      </c>
      <c r="I1040" s="10">
        <f t="shared" si="567"/>
        <v>0.1214819999950123</v>
      </c>
      <c r="O1040">
        <f t="shared" ca="1" si="565"/>
        <v>3.8990183903058431E-2</v>
      </c>
      <c r="P1040">
        <f t="shared" si="554"/>
        <v>0.10101354978672039</v>
      </c>
      <c r="Q1040" s="2">
        <f t="shared" si="529"/>
        <v>37232.271000000001</v>
      </c>
      <c r="S1040" s="21">
        <f t="shared" si="568"/>
        <v>0.1</v>
      </c>
      <c r="Z1040">
        <f t="shared" si="519"/>
        <v>20831</v>
      </c>
      <c r="AA1040" s="68">
        <f t="shared" si="520"/>
        <v>0.10946396880293269</v>
      </c>
      <c r="AB1040" s="68">
        <f t="shared" si="543"/>
        <v>0.11303158097880001</v>
      </c>
      <c r="AC1040" s="68">
        <f t="shared" si="544"/>
        <v>1.2018031192079622E-2</v>
      </c>
      <c r="AD1040" s="68"/>
      <c r="AE1040" s="68">
        <f t="shared" si="555"/>
        <v>1.4443307373379859E-5</v>
      </c>
      <c r="AF1040">
        <f t="shared" si="556"/>
        <v>2.0468450208291911E-2</v>
      </c>
      <c r="AG1040" s="92"/>
      <c r="AH1040">
        <f t="shared" si="557"/>
        <v>8.4504190162122891E-3</v>
      </c>
      <c r="AI1040">
        <f t="shared" si="558"/>
        <v>0.99961561060986237</v>
      </c>
      <c r="AJ1040">
        <f t="shared" si="559"/>
        <v>0.37984773849371117</v>
      </c>
      <c r="AK1040">
        <f t="shared" si="560"/>
        <v>6.1225862934233721E-4</v>
      </c>
      <c r="AL1040">
        <f t="shared" si="561"/>
        <v>2.1314223170751623</v>
      </c>
      <c r="AM1040">
        <f t="shared" si="562"/>
        <v>1.8085676058355762</v>
      </c>
      <c r="AN1040" s="68">
        <f t="shared" si="569"/>
        <v>2.130809940689451</v>
      </c>
      <c r="AO1040" s="68">
        <f t="shared" si="569"/>
        <v>2.130809940689451</v>
      </c>
      <c r="AP1040" s="68">
        <f t="shared" si="569"/>
        <v>2.130809940689451</v>
      </c>
      <c r="AQ1040" s="68">
        <f t="shared" si="569"/>
        <v>2.130809940689451</v>
      </c>
      <c r="AR1040" s="68">
        <f t="shared" si="569"/>
        <v>2.1308099406894856</v>
      </c>
      <c r="AS1040" s="68">
        <f t="shared" si="569"/>
        <v>2.1308099405991721</v>
      </c>
      <c r="AT1040" s="68">
        <f t="shared" si="569"/>
        <v>2.1308101757810185</v>
      </c>
      <c r="AU1040" s="68">
        <f t="shared" si="564"/>
        <v>2.1301974467839377</v>
      </c>
    </row>
    <row r="1041" spans="1:47" ht="12.95" customHeight="1">
      <c r="A1041" s="95" t="s">
        <v>1575</v>
      </c>
      <c r="B1041" s="29" t="s">
        <v>2053</v>
      </c>
      <c r="C1041" s="95">
        <v>52279.271399999998</v>
      </c>
      <c r="D1041" s="95" t="s">
        <v>2084</v>
      </c>
      <c r="E1041" s="12">
        <f t="shared" si="516"/>
        <v>20852.087707897717</v>
      </c>
      <c r="F1041">
        <f t="shared" si="517"/>
        <v>20852</v>
      </c>
      <c r="G1041">
        <f t="shared" si="545"/>
        <v>0.1190439999991213</v>
      </c>
      <c r="I1041" s="10">
        <f t="shared" si="567"/>
        <v>0.1190439999991213</v>
      </c>
      <c r="O1041">
        <f t="shared" ca="1" si="565"/>
        <v>3.9134538088067231E-2</v>
      </c>
      <c r="P1041">
        <f t="shared" si="554"/>
        <v>0.10143647880798221</v>
      </c>
      <c r="Q1041" s="2">
        <f t="shared" si="529"/>
        <v>37260.771399999998</v>
      </c>
      <c r="S1041" s="21">
        <f t="shared" si="568"/>
        <v>0.1</v>
      </c>
      <c r="Z1041">
        <f t="shared" si="519"/>
        <v>20852</v>
      </c>
      <c r="AA1041" s="68">
        <f t="shared" si="520"/>
        <v>0.11016251771970011</v>
      </c>
      <c r="AB1041" s="68">
        <f t="shared" si="543"/>
        <v>0.1103179610874034</v>
      </c>
      <c r="AC1041" s="68">
        <f t="shared" si="544"/>
        <v>8.8814822794211854E-3</v>
      </c>
      <c r="AD1041" s="68"/>
      <c r="AE1041" s="68">
        <f t="shared" si="555"/>
        <v>7.8880727479672636E-6</v>
      </c>
      <c r="AF1041">
        <f t="shared" si="556"/>
        <v>1.7607521191139092E-2</v>
      </c>
      <c r="AG1041" s="92"/>
      <c r="AH1041">
        <f t="shared" si="557"/>
        <v>8.7260389117179062E-3</v>
      </c>
      <c r="AI1041">
        <f t="shared" si="558"/>
        <v>0.99960744008051239</v>
      </c>
      <c r="AJ1041">
        <f t="shared" si="559"/>
        <v>0.39221046664396891</v>
      </c>
      <c r="AK1041">
        <f t="shared" si="560"/>
        <v>6.070523388196896E-4</v>
      </c>
      <c r="AL1041">
        <f t="shared" si="561"/>
        <v>2.1448239960133719</v>
      </c>
      <c r="AM1041">
        <f t="shared" si="562"/>
        <v>1.8375378553695032</v>
      </c>
      <c r="AN1041" s="68">
        <f t="shared" si="569"/>
        <v>2.14421682443826</v>
      </c>
      <c r="AO1041" s="68">
        <f t="shared" si="569"/>
        <v>2.14421682443826</v>
      </c>
      <c r="AP1041" s="68">
        <f t="shared" si="569"/>
        <v>2.14421682443826</v>
      </c>
      <c r="AQ1041" s="68">
        <f t="shared" si="569"/>
        <v>2.14421682443826</v>
      </c>
      <c r="AR1041" s="68">
        <f t="shared" si="569"/>
        <v>2.1442168244382964</v>
      </c>
      <c r="AS1041" s="68">
        <f t="shared" si="569"/>
        <v>2.1442168243448938</v>
      </c>
      <c r="AT1041" s="68">
        <f t="shared" si="569"/>
        <v>2.1442170625003185</v>
      </c>
      <c r="AU1041" s="68">
        <f t="shared" si="564"/>
        <v>2.1436095338601273</v>
      </c>
    </row>
    <row r="1042" spans="1:47" ht="12.95" customHeight="1">
      <c r="A1042" s="45" t="s">
        <v>2080</v>
      </c>
      <c r="B1042" s="44"/>
      <c r="C1042" s="45">
        <v>52321.348299999998</v>
      </c>
      <c r="D1042" s="45">
        <v>6.9999999999999999E-4</v>
      </c>
      <c r="E1042">
        <f t="shared" si="516"/>
        <v>20883.088652435239</v>
      </c>
      <c r="F1042">
        <f t="shared" si="517"/>
        <v>20883</v>
      </c>
      <c r="G1042">
        <f t="shared" si="545"/>
        <v>0.12032599999656668</v>
      </c>
      <c r="J1042">
        <f>$G1042</f>
        <v>0.12032599999656668</v>
      </c>
      <c r="P1042">
        <f t="shared" si="554"/>
        <v>0.10206196314983529</v>
      </c>
      <c r="Q1042" s="2">
        <f t="shared" si="529"/>
        <v>37302.848299999998</v>
      </c>
      <c r="S1042" s="91">
        <f>S$16</f>
        <v>1</v>
      </c>
      <c r="Z1042">
        <f t="shared" si="519"/>
        <v>20883</v>
      </c>
      <c r="AA1042" s="68">
        <f t="shared" si="520"/>
        <v>0.11119198460645026</v>
      </c>
      <c r="AB1042" s="68">
        <f t="shared" si="543"/>
        <v>0.11119597853995171</v>
      </c>
      <c r="AC1042" s="68">
        <f t="shared" si="544"/>
        <v>9.1340153901164154E-3</v>
      </c>
      <c r="AD1042" s="68"/>
      <c r="AE1042" s="68">
        <f t="shared" si="555"/>
        <v>8.3430237146883625E-5</v>
      </c>
      <c r="AF1042">
        <f t="shared" si="556"/>
        <v>1.8264036846731391E-2</v>
      </c>
      <c r="AG1042" s="92"/>
      <c r="AH1042">
        <f t="shared" si="557"/>
        <v>9.1300214566149753E-3</v>
      </c>
      <c r="AI1042">
        <f t="shared" si="558"/>
        <v>0.99959550834284772</v>
      </c>
      <c r="AJ1042">
        <f t="shared" si="559"/>
        <v>0.41033046000330825</v>
      </c>
      <c r="AK1042">
        <f t="shared" si="560"/>
        <v>5.9916803298307381E-4</v>
      </c>
      <c r="AL1042">
        <f t="shared" si="561"/>
        <v>2.1646070286978407</v>
      </c>
      <c r="AM1042">
        <f t="shared" si="562"/>
        <v>1.8816314095118891</v>
      </c>
      <c r="AN1042" s="68">
        <f t="shared" si="569"/>
        <v>2.1640077394007302</v>
      </c>
      <c r="AO1042" s="68">
        <f t="shared" si="569"/>
        <v>2.1640077394007302</v>
      </c>
      <c r="AP1042" s="68">
        <f t="shared" si="569"/>
        <v>2.1640077394007302</v>
      </c>
      <c r="AQ1042" s="68">
        <f t="shared" si="569"/>
        <v>2.1640077394007302</v>
      </c>
      <c r="AR1042" s="68">
        <f t="shared" si="569"/>
        <v>2.1640077394007697</v>
      </c>
      <c r="AS1042" s="68">
        <f t="shared" si="569"/>
        <v>2.164007739302876</v>
      </c>
      <c r="AT1042" s="68">
        <f t="shared" si="569"/>
        <v>2.1640079815342359</v>
      </c>
      <c r="AU1042" s="68">
        <f t="shared" si="564"/>
        <v>2.1634083290678356</v>
      </c>
    </row>
    <row r="1043" spans="1:47" ht="12.95" customHeight="1">
      <c r="A1043" s="95" t="s">
        <v>1560</v>
      </c>
      <c r="B1043" s="29" t="s">
        <v>2053</v>
      </c>
      <c r="C1043" s="95">
        <v>52497.8</v>
      </c>
      <c r="D1043" s="95" t="s">
        <v>2084</v>
      </c>
      <c r="E1043" s="12">
        <f t="shared" si="516"/>
        <v>21013.092748869429</v>
      </c>
      <c r="F1043">
        <f t="shared" si="517"/>
        <v>21013</v>
      </c>
      <c r="G1043">
        <f t="shared" si="545"/>
        <v>0.12588600000162842</v>
      </c>
      <c r="I1043" s="10">
        <f>G1043</f>
        <v>0.12588600000162842</v>
      </c>
      <c r="O1043">
        <f ca="1">+C$11+C$12*F1043</f>
        <v>4.0241253506467997E-2</v>
      </c>
      <c r="P1043">
        <f t="shared" si="554"/>
        <v>0.10470003041554568</v>
      </c>
      <c r="Q1043" s="2">
        <f t="shared" si="529"/>
        <v>37479.300000000003</v>
      </c>
      <c r="S1043" s="21">
        <f>S$15</f>
        <v>0.1</v>
      </c>
      <c r="Z1043">
        <f t="shared" si="519"/>
        <v>21013</v>
      </c>
      <c r="AA1043" s="68">
        <f t="shared" si="520"/>
        <v>0.11548337371352196</v>
      </c>
      <c r="AB1043" s="68">
        <f t="shared" si="543"/>
        <v>0.11510265670365213</v>
      </c>
      <c r="AC1043" s="68">
        <f t="shared" si="544"/>
        <v>1.0402626288106455E-2</v>
      </c>
      <c r="AD1043" s="68"/>
      <c r="AE1043" s="68">
        <f t="shared" si="555"/>
        <v>1.0821463369000346E-5</v>
      </c>
      <c r="AF1043">
        <f t="shared" si="556"/>
        <v>2.1185969586082737E-2</v>
      </c>
      <c r="AG1043" s="92"/>
      <c r="AH1043">
        <f t="shared" si="557"/>
        <v>1.0783343297976282E-2</v>
      </c>
      <c r="AI1043">
        <f t="shared" si="558"/>
        <v>0.99954725170532288</v>
      </c>
      <c r="AJ1043">
        <f t="shared" si="559"/>
        <v>0.4844833464014634</v>
      </c>
      <c r="AK1043">
        <f t="shared" si="560"/>
        <v>5.6359099897136406E-4</v>
      </c>
      <c r="AL1043">
        <f t="shared" si="561"/>
        <v>2.2475630995786857</v>
      </c>
      <c r="AM1043">
        <f t="shared" si="562"/>
        <v>2.0860340745452741</v>
      </c>
      <c r="AN1043" s="68">
        <f t="shared" si="569"/>
        <v>2.2469993809096538</v>
      </c>
      <c r="AO1043" s="68">
        <f t="shared" si="569"/>
        <v>2.2469993809096538</v>
      </c>
      <c r="AP1043" s="68">
        <f t="shared" si="569"/>
        <v>2.2469993809096538</v>
      </c>
      <c r="AQ1043" s="68">
        <f t="shared" si="569"/>
        <v>2.2469993809096538</v>
      </c>
      <c r="AR1043" s="68">
        <f t="shared" si="569"/>
        <v>2.2469993809097062</v>
      </c>
      <c r="AS1043" s="68">
        <f t="shared" si="569"/>
        <v>2.246999380794279</v>
      </c>
      <c r="AT1043" s="68">
        <f t="shared" si="569"/>
        <v>2.2469996359212074</v>
      </c>
      <c r="AU1043" s="68">
        <f t="shared" si="564"/>
        <v>2.2464355347775786</v>
      </c>
    </row>
    <row r="1044" spans="1:47" ht="12.95" customHeight="1">
      <c r="A1044" s="95" t="s">
        <v>1592</v>
      </c>
      <c r="B1044" s="29" t="s">
        <v>2053</v>
      </c>
      <c r="C1044" s="95">
        <v>52500.514000000003</v>
      </c>
      <c r="D1044" s="95" t="s">
        <v>2084</v>
      </c>
      <c r="E1044" s="12">
        <f t="shared" si="516"/>
        <v>21015.092339226012</v>
      </c>
      <c r="F1044">
        <f t="shared" si="517"/>
        <v>21015</v>
      </c>
      <c r="G1044">
        <f t="shared" si="545"/>
        <v>0.12533000000257744</v>
      </c>
      <c r="I1044" s="10">
        <f>G1044</f>
        <v>0.12533000000257744</v>
      </c>
      <c r="O1044">
        <f ca="1">+C$11+C$12*F1044</f>
        <v>4.0255001524087883E-2</v>
      </c>
      <c r="P1044">
        <f t="shared" si="554"/>
        <v>0.10474080613081244</v>
      </c>
      <c r="Q1044" s="2">
        <f t="shared" si="529"/>
        <v>37482.014000000003</v>
      </c>
      <c r="S1044" s="21">
        <f>S$15</f>
        <v>0.1</v>
      </c>
      <c r="Z1044">
        <f t="shared" si="519"/>
        <v>21015</v>
      </c>
      <c r="AA1044" s="68">
        <f t="shared" si="520"/>
        <v>0.11554903332459551</v>
      </c>
      <c r="AB1044" s="68">
        <f t="shared" si="543"/>
        <v>0.11452177280879436</v>
      </c>
      <c r="AC1044" s="68">
        <f t="shared" si="544"/>
        <v>9.7809666779819244E-3</v>
      </c>
      <c r="AD1044" s="68"/>
      <c r="AE1044" s="68">
        <f t="shared" si="555"/>
        <v>9.566730915579273E-6</v>
      </c>
      <c r="AF1044">
        <f t="shared" si="556"/>
        <v>2.0589193871764999E-2</v>
      </c>
      <c r="AG1044" s="92"/>
      <c r="AH1044">
        <f t="shared" si="557"/>
        <v>1.0808227193783075E-2</v>
      </c>
      <c r="AI1044">
        <f t="shared" si="558"/>
        <v>0.99954653282763029</v>
      </c>
      <c r="AJ1044">
        <f t="shared" si="559"/>
        <v>0.48559935912692803</v>
      </c>
      <c r="AK1044">
        <f t="shared" si="560"/>
        <v>5.6301274944497483E-4</v>
      </c>
      <c r="AL1044">
        <f t="shared" si="561"/>
        <v>2.2488392849207726</v>
      </c>
      <c r="AM1044">
        <f t="shared" si="562"/>
        <v>2.0894534036992534</v>
      </c>
      <c r="AN1044" s="68">
        <f t="shared" si="569"/>
        <v>2.248276144429767</v>
      </c>
      <c r="AO1044" s="68">
        <f t="shared" si="569"/>
        <v>2.248276144429767</v>
      </c>
      <c r="AP1044" s="68">
        <f t="shared" si="569"/>
        <v>2.248276144429767</v>
      </c>
      <c r="AQ1044" s="68">
        <f t="shared" si="569"/>
        <v>2.248276144429767</v>
      </c>
      <c r="AR1044" s="68">
        <f t="shared" si="569"/>
        <v>2.2482761444298194</v>
      </c>
      <c r="AS1044" s="68">
        <f t="shared" si="569"/>
        <v>2.248276144314143</v>
      </c>
      <c r="AT1044" s="68">
        <f t="shared" si="569"/>
        <v>2.2482763995853308</v>
      </c>
      <c r="AU1044" s="68">
        <f t="shared" si="564"/>
        <v>2.2477128764038827</v>
      </c>
    </row>
    <row r="1045" spans="1:47" ht="12.95" customHeight="1">
      <c r="A1045" s="45" t="s">
        <v>2080</v>
      </c>
      <c r="B1045" s="46"/>
      <c r="C1045" s="45">
        <v>52530.371800000001</v>
      </c>
      <c r="D1045" s="47" t="s">
        <v>2069</v>
      </c>
      <c r="E1045">
        <f t="shared" ref="E1045:E1108" si="570">+(C1045-C$7)/C$8</f>
        <v>21037.090632869611</v>
      </c>
      <c r="F1045">
        <f t="shared" ref="F1045:F1108" si="571">ROUND(2*E1045,0)/2</f>
        <v>21037</v>
      </c>
      <c r="G1045">
        <f t="shared" si="545"/>
        <v>0.12301400000433205</v>
      </c>
      <c r="J1045">
        <f>$G1045</f>
        <v>0.12301400000433205</v>
      </c>
      <c r="P1045">
        <f t="shared" si="554"/>
        <v>0.10518971912879624</v>
      </c>
      <c r="Q1045" s="2">
        <f t="shared" si="529"/>
        <v>37511.871800000001</v>
      </c>
      <c r="S1045" s="91">
        <f>S$16</f>
        <v>1</v>
      </c>
      <c r="Z1045">
        <f t="shared" ref="Z1045:Z1108" si="572">F1045</f>
        <v>21037</v>
      </c>
      <c r="AA1045" s="68">
        <f t="shared" ref="AA1045:AA1108" si="573">AB$3+AB$4*Z1045+AB$5*Z1045^2+AH1045</f>
        <v>0.11627049626806846</v>
      </c>
      <c r="AB1045" s="68">
        <f t="shared" si="543"/>
        <v>0.11193322286505983</v>
      </c>
      <c r="AC1045" s="68">
        <f t="shared" si="544"/>
        <v>6.7435037362635897E-3</v>
      </c>
      <c r="AD1045" s="68"/>
      <c r="AE1045" s="68">
        <f t="shared" si="555"/>
        <v>4.5474842641000994E-5</v>
      </c>
      <c r="AF1045">
        <f t="shared" si="556"/>
        <v>1.7824280875535808E-2</v>
      </c>
      <c r="AG1045" s="92"/>
      <c r="AH1045">
        <f t="shared" si="557"/>
        <v>1.1080777139272219E-2</v>
      </c>
      <c r="AI1045">
        <f t="shared" si="558"/>
        <v>0.99953867424045029</v>
      </c>
      <c r="AJ1045">
        <f t="shared" si="559"/>
        <v>0.49782279802898571</v>
      </c>
      <c r="AK1045">
        <f t="shared" si="560"/>
        <v>5.5659174987637968E-4</v>
      </c>
      <c r="AL1045">
        <f t="shared" si="561"/>
        <v>2.2628772030091411</v>
      </c>
      <c r="AM1045">
        <f t="shared" si="562"/>
        <v>2.1276770507232712</v>
      </c>
      <c r="AN1045" s="68">
        <f t="shared" si="569"/>
        <v>2.2623204827862127</v>
      </c>
      <c r="AO1045" s="68">
        <f t="shared" si="569"/>
        <v>2.2623204827862127</v>
      </c>
      <c r="AP1045" s="68">
        <f t="shared" si="569"/>
        <v>2.2623204827862127</v>
      </c>
      <c r="AQ1045" s="68">
        <f t="shared" si="569"/>
        <v>2.2623204827862127</v>
      </c>
      <c r="AR1045" s="68">
        <f t="shared" si="569"/>
        <v>2.2623204827862673</v>
      </c>
      <c r="AS1045" s="68">
        <f t="shared" si="569"/>
        <v>2.2623204826679024</v>
      </c>
      <c r="AT1045" s="68">
        <f t="shared" si="569"/>
        <v>2.2623207394158316</v>
      </c>
      <c r="AU1045" s="68">
        <f t="shared" si="564"/>
        <v>2.2617636342932244</v>
      </c>
    </row>
    <row r="1046" spans="1:47" ht="12.95" customHeight="1">
      <c r="A1046" s="135" t="s">
        <v>2105</v>
      </c>
      <c r="B1046" s="21" t="s">
        <v>2053</v>
      </c>
      <c r="C1046" s="20">
        <v>52530.375999999997</v>
      </c>
      <c r="D1046" s="20" t="s">
        <v>2104</v>
      </c>
      <c r="E1046">
        <f t="shared" si="570"/>
        <v>21037.09372729831</v>
      </c>
      <c r="F1046">
        <f t="shared" si="571"/>
        <v>21037</v>
      </c>
      <c r="G1046">
        <f t="shared" si="545"/>
        <v>0.12721400000009453</v>
      </c>
      <c r="I1046" s="10">
        <f>$G1046</f>
        <v>0.12721400000009453</v>
      </c>
      <c r="P1046">
        <f t="shared" si="554"/>
        <v>0.10518971912879624</v>
      </c>
      <c r="Q1046" s="2">
        <f t="shared" si="529"/>
        <v>37511.875999999997</v>
      </c>
      <c r="S1046" s="21">
        <f>S$15</f>
        <v>0.1</v>
      </c>
      <c r="Z1046">
        <f t="shared" si="572"/>
        <v>21037</v>
      </c>
      <c r="AA1046" s="68">
        <f t="shared" si="573"/>
        <v>0.11627049626806846</v>
      </c>
      <c r="AB1046" s="68">
        <f t="shared" si="543"/>
        <v>0.11613322286082231</v>
      </c>
      <c r="AC1046" s="68">
        <f t="shared" si="544"/>
        <v>1.0943503732026072E-2</v>
      </c>
      <c r="AD1046" s="68"/>
      <c r="AE1046" s="68">
        <f t="shared" si="555"/>
        <v>1.1976027393286858E-5</v>
      </c>
      <c r="AF1046">
        <f t="shared" si="556"/>
        <v>2.2024280871298291E-2</v>
      </c>
      <c r="AG1046" s="92"/>
      <c r="AH1046">
        <f t="shared" si="557"/>
        <v>1.1080777139272219E-2</v>
      </c>
      <c r="AI1046">
        <f t="shared" si="558"/>
        <v>0.99953867424045029</v>
      </c>
      <c r="AJ1046">
        <f t="shared" si="559"/>
        <v>0.49782279802898571</v>
      </c>
      <c r="AK1046">
        <f t="shared" si="560"/>
        <v>5.5659174987637968E-4</v>
      </c>
      <c r="AL1046">
        <f t="shared" si="561"/>
        <v>2.2628772030091411</v>
      </c>
      <c r="AM1046">
        <f t="shared" si="562"/>
        <v>2.1276770507232712</v>
      </c>
      <c r="AN1046" s="68">
        <f t="shared" si="569"/>
        <v>2.2623204827862127</v>
      </c>
      <c r="AO1046" s="68">
        <f t="shared" si="569"/>
        <v>2.2623204827862127</v>
      </c>
      <c r="AP1046" s="68">
        <f t="shared" si="569"/>
        <v>2.2623204827862127</v>
      </c>
      <c r="AQ1046" s="68">
        <f t="shared" si="569"/>
        <v>2.2623204827862127</v>
      </c>
      <c r="AR1046" s="68">
        <f t="shared" si="569"/>
        <v>2.2623204827862673</v>
      </c>
      <c r="AS1046" s="68">
        <f t="shared" si="569"/>
        <v>2.2623204826679024</v>
      </c>
      <c r="AT1046" s="68">
        <f t="shared" si="569"/>
        <v>2.2623207394158316</v>
      </c>
      <c r="AU1046" s="68">
        <f t="shared" si="564"/>
        <v>2.2617636342932244</v>
      </c>
    </row>
    <row r="1047" spans="1:47" ht="12.95" customHeight="1">
      <c r="A1047" s="95" t="s">
        <v>1560</v>
      </c>
      <c r="B1047" s="29" t="s">
        <v>2053</v>
      </c>
      <c r="C1047" s="95">
        <v>52531.728000000003</v>
      </c>
      <c r="D1047" s="95" t="s">
        <v>2084</v>
      </c>
      <c r="E1047" s="12">
        <f t="shared" si="570"/>
        <v>21038.089838632914</v>
      </c>
      <c r="F1047">
        <f t="shared" si="571"/>
        <v>21038</v>
      </c>
      <c r="G1047">
        <f t="shared" si="545"/>
        <v>0.12193600000318838</v>
      </c>
      <c r="I1047" s="10">
        <f>G1047</f>
        <v>0.12193600000318838</v>
      </c>
      <c r="O1047">
        <f ca="1">+C$11+C$12*F1047</f>
        <v>4.0413103726716568E-2</v>
      </c>
      <c r="P1047">
        <f t="shared" si="554"/>
        <v>0.10521014082376356</v>
      </c>
      <c r="Q1047" s="2">
        <f t="shared" si="529"/>
        <v>37513.228000000003</v>
      </c>
      <c r="S1047" s="21">
        <f>S$15</f>
        <v>0.1</v>
      </c>
      <c r="Z1047">
        <f t="shared" si="572"/>
        <v>21038</v>
      </c>
      <c r="AA1047" s="68">
        <f t="shared" si="573"/>
        <v>0.11630325502112135</v>
      </c>
      <c r="AB1047" s="68">
        <f t="shared" si="543"/>
        <v>0.1108428858058306</v>
      </c>
      <c r="AC1047" s="68">
        <f t="shared" si="544"/>
        <v>5.6327449820670304E-3</v>
      </c>
      <c r="AD1047" s="68"/>
      <c r="AE1047" s="68">
        <f t="shared" si="555"/>
        <v>3.1727816033001349E-6</v>
      </c>
      <c r="AF1047">
        <f t="shared" si="556"/>
        <v>1.6725859179424818E-2</v>
      </c>
      <c r="AG1047" s="92"/>
      <c r="AH1047">
        <f t="shared" si="557"/>
        <v>1.1093114197357788E-2</v>
      </c>
      <c r="AI1047">
        <f t="shared" si="558"/>
        <v>0.99953831918323821</v>
      </c>
      <c r="AJ1047">
        <f t="shared" si="559"/>
        <v>0.49837609157685825</v>
      </c>
      <c r="AK1047">
        <f t="shared" si="560"/>
        <v>5.5629727294742473E-4</v>
      </c>
      <c r="AL1047">
        <f t="shared" si="561"/>
        <v>2.2635152849611471</v>
      </c>
      <c r="AM1047">
        <f t="shared" si="562"/>
        <v>2.1294415911291149</v>
      </c>
      <c r="AN1047" s="68">
        <f t="shared" ref="AN1047:AT1056" si="574">$AU1047+$AB$7*SIN(AO1047)</f>
        <v>2.2629588591842995</v>
      </c>
      <c r="AO1047" s="68">
        <f t="shared" si="574"/>
        <v>2.2629588591842995</v>
      </c>
      <c r="AP1047" s="68">
        <f t="shared" si="574"/>
        <v>2.2629588591842995</v>
      </c>
      <c r="AQ1047" s="68">
        <f t="shared" si="574"/>
        <v>2.2629588591842995</v>
      </c>
      <c r="AR1047" s="68">
        <f t="shared" si="574"/>
        <v>2.2629588591843541</v>
      </c>
      <c r="AS1047" s="68">
        <f t="shared" si="574"/>
        <v>2.2629588590658689</v>
      </c>
      <c r="AT1047" s="68">
        <f t="shared" si="574"/>
        <v>2.2629591158761158</v>
      </c>
      <c r="AU1047" s="68">
        <f t="shared" si="564"/>
        <v>2.2624023051063755</v>
      </c>
    </row>
    <row r="1048" spans="1:47" ht="12.95" customHeight="1">
      <c r="A1048" s="95" t="s">
        <v>1560</v>
      </c>
      <c r="B1048" s="29" t="s">
        <v>2053</v>
      </c>
      <c r="C1048" s="95">
        <v>52531.732000000004</v>
      </c>
      <c r="D1048" s="95" t="s">
        <v>2084</v>
      </c>
      <c r="E1048" s="12">
        <f t="shared" si="570"/>
        <v>21038.092785707868</v>
      </c>
      <c r="F1048">
        <f t="shared" si="571"/>
        <v>21038</v>
      </c>
      <c r="G1048">
        <f t="shared" si="545"/>
        <v>0.12593600000400329</v>
      </c>
      <c r="I1048" s="10">
        <f>G1048</f>
        <v>0.12593600000400329</v>
      </c>
      <c r="O1048">
        <f ca="1">+C$11+C$12*F1048</f>
        <v>4.0413103726716568E-2</v>
      </c>
      <c r="P1048">
        <f t="shared" si="554"/>
        <v>0.10521014082376356</v>
      </c>
      <c r="Q1048" s="2">
        <f t="shared" si="529"/>
        <v>37513.232000000004</v>
      </c>
      <c r="S1048" s="21">
        <f>S$15</f>
        <v>0.1</v>
      </c>
      <c r="Z1048">
        <f t="shared" si="572"/>
        <v>21038</v>
      </c>
      <c r="AA1048" s="68">
        <f t="shared" si="573"/>
        <v>0.11630325502112135</v>
      </c>
      <c r="AB1048" s="68">
        <f t="shared" si="543"/>
        <v>0.11484288580664551</v>
      </c>
      <c r="AC1048" s="68">
        <f t="shared" si="544"/>
        <v>9.6327449828819377E-3</v>
      </c>
      <c r="AD1048" s="68"/>
      <c r="AE1048" s="68">
        <f t="shared" si="555"/>
        <v>9.2789775905237211E-6</v>
      </c>
      <c r="AF1048">
        <f t="shared" si="556"/>
        <v>2.0725859180239725E-2</v>
      </c>
      <c r="AG1048" s="92"/>
      <c r="AH1048">
        <f t="shared" si="557"/>
        <v>1.1093114197357788E-2</v>
      </c>
      <c r="AI1048">
        <f t="shared" si="558"/>
        <v>0.99953831918323821</v>
      </c>
      <c r="AJ1048">
        <f t="shared" si="559"/>
        <v>0.49837609157685825</v>
      </c>
      <c r="AK1048">
        <f t="shared" si="560"/>
        <v>5.5629727294742473E-4</v>
      </c>
      <c r="AL1048">
        <f t="shared" si="561"/>
        <v>2.2635152849611471</v>
      </c>
      <c r="AM1048">
        <f t="shared" si="562"/>
        <v>2.1294415911291149</v>
      </c>
      <c r="AN1048" s="68">
        <f t="shared" si="574"/>
        <v>2.2629588591842995</v>
      </c>
      <c r="AO1048" s="68">
        <f t="shared" si="574"/>
        <v>2.2629588591842995</v>
      </c>
      <c r="AP1048" s="68">
        <f t="shared" si="574"/>
        <v>2.2629588591842995</v>
      </c>
      <c r="AQ1048" s="68">
        <f t="shared" si="574"/>
        <v>2.2629588591842995</v>
      </c>
      <c r="AR1048" s="68">
        <f t="shared" si="574"/>
        <v>2.2629588591843541</v>
      </c>
      <c r="AS1048" s="68">
        <f t="shared" si="574"/>
        <v>2.2629588590658689</v>
      </c>
      <c r="AT1048" s="68">
        <f t="shared" si="574"/>
        <v>2.2629591158761158</v>
      </c>
      <c r="AU1048" s="68">
        <f t="shared" si="564"/>
        <v>2.2624023051063755</v>
      </c>
    </row>
    <row r="1049" spans="1:47" ht="12.95" customHeight="1">
      <c r="A1049" s="45" t="s">
        <v>2052</v>
      </c>
      <c r="B1049" s="44" t="s">
        <v>2053</v>
      </c>
      <c r="C1049" s="45">
        <v>52534.446000000004</v>
      </c>
      <c r="D1049" s="45">
        <v>1E-4</v>
      </c>
      <c r="E1049">
        <f t="shared" si="570"/>
        <v>21040.092376064447</v>
      </c>
      <c r="F1049">
        <f t="shared" si="571"/>
        <v>21040</v>
      </c>
      <c r="G1049">
        <f t="shared" si="545"/>
        <v>0.12538000000495231</v>
      </c>
      <c r="K1049">
        <f>$G1049</f>
        <v>0.12538000000495231</v>
      </c>
      <c r="P1049">
        <f t="shared" si="554"/>
        <v>0.10525098853335793</v>
      </c>
      <c r="Q1049" s="2">
        <f t="shared" ref="Q1049:Q1112" si="575">+C1049-15018.5</f>
        <v>37515.946000000004</v>
      </c>
      <c r="S1049" s="94">
        <f>S$17</f>
        <v>1</v>
      </c>
      <c r="Z1049">
        <f t="shared" si="572"/>
        <v>21040</v>
      </c>
      <c r="AA1049" s="68">
        <f t="shared" si="573"/>
        <v>0.11636876326658725</v>
      </c>
      <c r="AB1049" s="68">
        <f t="shared" si="543"/>
        <v>0.11426222527172299</v>
      </c>
      <c r="AC1049" s="68">
        <f t="shared" si="544"/>
        <v>9.011236738365052E-3</v>
      </c>
      <c r="AD1049" s="68"/>
      <c r="AE1049" s="68">
        <f t="shared" si="555"/>
        <v>8.1202387554860084E-5</v>
      </c>
      <c r="AF1049">
        <f t="shared" si="556"/>
        <v>2.0129011471594377E-2</v>
      </c>
      <c r="AG1049" s="92"/>
      <c r="AH1049">
        <f t="shared" si="557"/>
        <v>1.1117774733229325E-2</v>
      </c>
      <c r="AI1049">
        <f t="shared" si="558"/>
        <v>0.99953760963363203</v>
      </c>
      <c r="AJ1049">
        <f t="shared" si="559"/>
        <v>0.49948206853043792</v>
      </c>
      <c r="AK1049">
        <f t="shared" si="560"/>
        <v>5.557076403511507E-4</v>
      </c>
      <c r="AL1049">
        <f t="shared" si="561"/>
        <v>2.2647914475057997</v>
      </c>
      <c r="AM1049">
        <f t="shared" si="562"/>
        <v>2.1329778710675327</v>
      </c>
      <c r="AN1049" s="68">
        <f t="shared" si="574"/>
        <v>2.2642356113004802</v>
      </c>
      <c r="AO1049" s="68">
        <f t="shared" si="574"/>
        <v>2.2642356113004802</v>
      </c>
      <c r="AP1049" s="68">
        <f t="shared" si="574"/>
        <v>2.2642356113004802</v>
      </c>
      <c r="AQ1049" s="68">
        <f t="shared" si="574"/>
        <v>2.2642356113004802</v>
      </c>
      <c r="AR1049" s="68">
        <f t="shared" si="574"/>
        <v>2.2642356113005349</v>
      </c>
      <c r="AS1049" s="68">
        <f t="shared" si="574"/>
        <v>2.2642356111818107</v>
      </c>
      <c r="AT1049" s="68">
        <f t="shared" si="574"/>
        <v>2.2642358681154362</v>
      </c>
      <c r="AU1049" s="68">
        <f t="shared" si="564"/>
        <v>2.2636796467326796</v>
      </c>
    </row>
    <row r="1050" spans="1:47" ht="12.95" customHeight="1">
      <c r="A1050" s="95" t="s">
        <v>1560</v>
      </c>
      <c r="B1050" s="29" t="s">
        <v>2053</v>
      </c>
      <c r="C1050" s="95">
        <v>52542.589899999999</v>
      </c>
      <c r="D1050" s="95" t="s">
        <v>2084</v>
      </c>
      <c r="E1050" s="12">
        <f t="shared" si="570"/>
        <v>21046.092546994794</v>
      </c>
      <c r="F1050">
        <f t="shared" si="571"/>
        <v>21046</v>
      </c>
      <c r="G1050">
        <f t="shared" si="545"/>
        <v>0.12561199999618111</v>
      </c>
      <c r="K1050" s="10">
        <f>G1050</f>
        <v>0.12561199999618111</v>
      </c>
      <c r="O1050">
        <f ca="1">+C$11+C$12*F1050</f>
        <v>4.046809579719611E-2</v>
      </c>
      <c r="P1050">
        <f t="shared" si="554"/>
        <v>0.10537356621941829</v>
      </c>
      <c r="Q1050" s="2">
        <f t="shared" si="575"/>
        <v>37524.089899999999</v>
      </c>
      <c r="S1050" s="94">
        <f>S$17</f>
        <v>1</v>
      </c>
      <c r="Z1050">
        <f t="shared" si="572"/>
        <v>21046</v>
      </c>
      <c r="AA1050" s="68">
        <f t="shared" si="573"/>
        <v>0.11656521355675524</v>
      </c>
      <c r="AB1050" s="68">
        <f t="shared" si="543"/>
        <v>0.11442035265884416</v>
      </c>
      <c r="AC1050" s="68">
        <f t="shared" si="544"/>
        <v>9.0467864394258666E-3</v>
      </c>
      <c r="AD1050" s="68"/>
      <c r="AE1050" s="68">
        <f t="shared" si="555"/>
        <v>8.1844344880579848E-5</v>
      </c>
      <c r="AF1050">
        <f t="shared" si="556"/>
        <v>2.0238433776762821E-2</v>
      </c>
      <c r="AG1050" s="92"/>
      <c r="AH1050">
        <f t="shared" si="557"/>
        <v>1.1191647337336954E-2</v>
      </c>
      <c r="AI1050">
        <f t="shared" si="558"/>
        <v>0.99953548551371152</v>
      </c>
      <c r="AJ1050">
        <f t="shared" si="559"/>
        <v>0.50279510209688527</v>
      </c>
      <c r="AK1050">
        <f t="shared" si="560"/>
        <v>5.5393332133275896E-4</v>
      </c>
      <c r="AL1050">
        <f t="shared" si="561"/>
        <v>2.2686199242822211</v>
      </c>
      <c r="AM1050">
        <f t="shared" si="562"/>
        <v>2.1436446840129828</v>
      </c>
      <c r="AN1050" s="68">
        <f t="shared" si="574"/>
        <v>2.2680658622177412</v>
      </c>
      <c r="AO1050" s="68">
        <f t="shared" si="574"/>
        <v>2.2680658622177412</v>
      </c>
      <c r="AP1050" s="68">
        <f t="shared" si="574"/>
        <v>2.2680658622177412</v>
      </c>
      <c r="AQ1050" s="68">
        <f t="shared" si="574"/>
        <v>2.2680658622177412</v>
      </c>
      <c r="AR1050" s="68">
        <f t="shared" si="574"/>
        <v>2.2680658622177967</v>
      </c>
      <c r="AS1050" s="68">
        <f t="shared" si="574"/>
        <v>2.2680658620983589</v>
      </c>
      <c r="AT1050" s="68">
        <f t="shared" si="574"/>
        <v>2.2680661193920613</v>
      </c>
      <c r="AU1050" s="68">
        <f t="shared" si="564"/>
        <v>2.2675116716115911</v>
      </c>
    </row>
    <row r="1051" spans="1:47" ht="12.95" customHeight="1">
      <c r="A1051" s="95" t="s">
        <v>1560</v>
      </c>
      <c r="B1051" s="29" t="s">
        <v>2053</v>
      </c>
      <c r="C1051" s="95">
        <v>52546.663999999997</v>
      </c>
      <c r="D1051" s="95" t="s">
        <v>2084</v>
      </c>
      <c r="E1051" s="12">
        <f t="shared" si="570"/>
        <v>21049.094216512753</v>
      </c>
      <c r="F1051">
        <f t="shared" si="571"/>
        <v>21049</v>
      </c>
      <c r="G1051">
        <f t="shared" si="545"/>
        <v>0.12787799999205163</v>
      </c>
      <c r="I1051" s="10">
        <f>G1051</f>
        <v>0.12787799999205163</v>
      </c>
      <c r="O1051">
        <f ca="1">+C$11+C$12*F1051</f>
        <v>4.0488717823625939E-2</v>
      </c>
      <c r="P1051">
        <f t="shared" si="554"/>
        <v>0.10543487450091693</v>
      </c>
      <c r="Q1051" s="2">
        <f t="shared" si="575"/>
        <v>37528.163999999997</v>
      </c>
      <c r="S1051" s="21">
        <f>S$15</f>
        <v>0.1</v>
      </c>
      <c r="Z1051">
        <f t="shared" si="572"/>
        <v>21049</v>
      </c>
      <c r="AA1051" s="68">
        <f t="shared" si="573"/>
        <v>0.11666339657784804</v>
      </c>
      <c r="AB1051" s="68">
        <f t="shared" si="543"/>
        <v>0.11664947791512052</v>
      </c>
      <c r="AC1051" s="68">
        <f t="shared" si="544"/>
        <v>1.121460341420359E-2</v>
      </c>
      <c r="AD1051" s="68"/>
      <c r="AE1051" s="68">
        <f t="shared" si="555"/>
        <v>1.2576732973786686E-5</v>
      </c>
      <c r="AF1051">
        <f t="shared" si="556"/>
        <v>2.2443125491134697E-2</v>
      </c>
      <c r="AG1051" s="92"/>
      <c r="AH1051">
        <f t="shared" si="557"/>
        <v>1.1228522076931107E-2</v>
      </c>
      <c r="AI1051">
        <f t="shared" si="558"/>
        <v>0.99953442600836384</v>
      </c>
      <c r="AJ1051">
        <f t="shared" si="559"/>
        <v>0.50444885305660114</v>
      </c>
      <c r="AK1051">
        <f t="shared" si="560"/>
        <v>5.5304311836112789E-4</v>
      </c>
      <c r="AL1051">
        <f t="shared" si="561"/>
        <v>2.2705341565750192</v>
      </c>
      <c r="AM1051">
        <f t="shared" si="562"/>
        <v>2.1490109639953938</v>
      </c>
      <c r="AN1051" s="68">
        <f t="shared" si="574"/>
        <v>2.2699809846272507</v>
      </c>
      <c r="AO1051" s="68">
        <f t="shared" si="574"/>
        <v>2.2699809846272507</v>
      </c>
      <c r="AP1051" s="68">
        <f t="shared" si="574"/>
        <v>2.2699809846272507</v>
      </c>
      <c r="AQ1051" s="68">
        <f t="shared" si="574"/>
        <v>2.2699809846272507</v>
      </c>
      <c r="AR1051" s="68">
        <f t="shared" si="574"/>
        <v>2.2699809846273062</v>
      </c>
      <c r="AS1051" s="68">
        <f t="shared" si="574"/>
        <v>2.269980984507515</v>
      </c>
      <c r="AT1051" s="68">
        <f t="shared" si="574"/>
        <v>2.2699812419755916</v>
      </c>
      <c r="AU1051" s="68">
        <f t="shared" si="564"/>
        <v>2.2694276840510463</v>
      </c>
    </row>
    <row r="1052" spans="1:47" ht="12.95" customHeight="1">
      <c r="A1052" s="95" t="s">
        <v>1560</v>
      </c>
      <c r="B1052" s="29" t="s">
        <v>2053</v>
      </c>
      <c r="C1052" s="95">
        <v>52580.595000000001</v>
      </c>
      <c r="D1052" s="95" t="s">
        <v>2084</v>
      </c>
      <c r="E1052" s="12">
        <f t="shared" si="570"/>
        <v>21074.093516582456</v>
      </c>
      <c r="F1052">
        <f t="shared" si="571"/>
        <v>21074</v>
      </c>
      <c r="G1052">
        <f t="shared" si="545"/>
        <v>0.12692799999786075</v>
      </c>
      <c r="I1052" s="10">
        <f>G1052</f>
        <v>0.12692799999786075</v>
      </c>
      <c r="O1052">
        <f ca="1">+C$11+C$12*F1052</f>
        <v>4.0660568043874509E-2</v>
      </c>
      <c r="P1052">
        <f t="shared" si="554"/>
        <v>0.10594628080703264</v>
      </c>
      <c r="Q1052" s="2">
        <f t="shared" si="575"/>
        <v>37562.095000000001</v>
      </c>
      <c r="S1052" s="21">
        <f>S$15</f>
        <v>0.1</v>
      </c>
      <c r="Z1052">
        <f t="shared" si="572"/>
        <v>21074</v>
      </c>
      <c r="AA1052" s="68">
        <f t="shared" si="573"/>
        <v>0.11748047651137178</v>
      </c>
      <c r="AB1052" s="68">
        <f t="shared" si="543"/>
        <v>0.11539380429352161</v>
      </c>
      <c r="AC1052" s="68">
        <f t="shared" si="544"/>
        <v>9.4475234864889665E-3</v>
      </c>
      <c r="AD1052" s="68"/>
      <c r="AE1052" s="68">
        <f t="shared" si="555"/>
        <v>8.925570002776077E-6</v>
      </c>
      <c r="AF1052">
        <f t="shared" si="556"/>
        <v>2.0981719190828113E-2</v>
      </c>
      <c r="AG1052" s="92"/>
      <c r="AH1052">
        <f t="shared" si="557"/>
        <v>1.1534195704339147E-2</v>
      </c>
      <c r="AI1052">
        <f t="shared" si="558"/>
        <v>0.99952566359460659</v>
      </c>
      <c r="AJ1052">
        <f t="shared" si="559"/>
        <v>0.51815751840186297</v>
      </c>
      <c r="AK1052">
        <f t="shared" si="560"/>
        <v>5.4554633806216447E-4</v>
      </c>
      <c r="AL1052">
        <f t="shared" si="561"/>
        <v>2.2864859352833462</v>
      </c>
      <c r="AM1052">
        <f t="shared" si="562"/>
        <v>2.194603932143234</v>
      </c>
      <c r="AN1052" s="68">
        <f t="shared" si="574"/>
        <v>2.2859402594705744</v>
      </c>
      <c r="AO1052" s="68">
        <f t="shared" si="574"/>
        <v>2.2859402594705744</v>
      </c>
      <c r="AP1052" s="68">
        <f t="shared" si="574"/>
        <v>2.2859402594705744</v>
      </c>
      <c r="AQ1052" s="68">
        <f t="shared" si="574"/>
        <v>2.2859402594705744</v>
      </c>
      <c r="AR1052" s="68">
        <f t="shared" si="574"/>
        <v>2.2859402594706326</v>
      </c>
      <c r="AS1052" s="68">
        <f t="shared" si="574"/>
        <v>2.2859402593479636</v>
      </c>
      <c r="AT1052" s="68">
        <f t="shared" si="574"/>
        <v>2.2859405181219681</v>
      </c>
      <c r="AU1052" s="68">
        <f t="shared" si="564"/>
        <v>2.2853944543798432</v>
      </c>
    </row>
    <row r="1053" spans="1:47" ht="12.95" customHeight="1">
      <c r="A1053" s="95" t="s">
        <v>1560</v>
      </c>
      <c r="B1053" s="29" t="s">
        <v>2053</v>
      </c>
      <c r="C1053" s="95">
        <v>52637.605000000003</v>
      </c>
      <c r="D1053" s="95" t="s">
        <v>2084</v>
      </c>
      <c r="E1053" s="12">
        <f t="shared" si="570"/>
        <v>21116.096702370483</v>
      </c>
      <c r="F1053">
        <f t="shared" si="571"/>
        <v>21116</v>
      </c>
      <c r="G1053">
        <f t="shared" si="545"/>
        <v>0.13125199999922188</v>
      </c>
      <c r="I1053" s="10">
        <f>G1053</f>
        <v>0.13125199999922188</v>
      </c>
      <c r="O1053">
        <f ca="1">+C$11+C$12*F1053</f>
        <v>4.0949276413892108E-2</v>
      </c>
      <c r="P1053">
        <f t="shared" si="554"/>
        <v>0.10680746932168717</v>
      </c>
      <c r="Q1053" s="2">
        <f t="shared" si="575"/>
        <v>37619.105000000003</v>
      </c>
      <c r="S1053" s="21">
        <f>S$15</f>
        <v>0.1</v>
      </c>
      <c r="Z1053">
        <f t="shared" si="572"/>
        <v>21116</v>
      </c>
      <c r="AA1053" s="68">
        <f t="shared" si="573"/>
        <v>0.11884853819548744</v>
      </c>
      <c r="AB1053" s="68">
        <f t="shared" si="543"/>
        <v>0.11921093112542161</v>
      </c>
      <c r="AC1053" s="68">
        <f t="shared" si="544"/>
        <v>1.2403461803734439E-2</v>
      </c>
      <c r="AD1053" s="68"/>
      <c r="AE1053" s="68">
        <f t="shared" si="555"/>
        <v>1.5384586471669931E-5</v>
      </c>
      <c r="AF1053">
        <f t="shared" si="556"/>
        <v>2.4444530677534715E-2</v>
      </c>
      <c r="AG1053" s="92"/>
      <c r="AH1053">
        <f t="shared" si="557"/>
        <v>1.2041068873800275E-2</v>
      </c>
      <c r="AI1053">
        <f t="shared" si="558"/>
        <v>0.99951121590727465</v>
      </c>
      <c r="AJ1053">
        <f t="shared" si="559"/>
        <v>0.54088897334279806</v>
      </c>
      <c r="AK1053">
        <f t="shared" si="560"/>
        <v>5.326405384058554E-4</v>
      </c>
      <c r="AL1053">
        <f t="shared" si="561"/>
        <v>2.3132843002052765</v>
      </c>
      <c r="AM1053">
        <f t="shared" si="562"/>
        <v>2.2749035017799955</v>
      </c>
      <c r="AN1053" s="68">
        <f t="shared" si="574"/>
        <v>2.3127515294049146</v>
      </c>
      <c r="AO1053" s="68">
        <f t="shared" si="574"/>
        <v>2.3127515294049146</v>
      </c>
      <c r="AP1053" s="68">
        <f t="shared" si="574"/>
        <v>2.3127515294049146</v>
      </c>
      <c r="AQ1053" s="68">
        <f t="shared" si="574"/>
        <v>2.3127515294049146</v>
      </c>
      <c r="AR1053" s="68">
        <f t="shared" si="574"/>
        <v>2.3127515294049767</v>
      </c>
      <c r="AS1053" s="68">
        <f t="shared" si="574"/>
        <v>2.3127515292777843</v>
      </c>
      <c r="AT1053" s="68">
        <f t="shared" si="574"/>
        <v>2.3127517896514433</v>
      </c>
      <c r="AU1053" s="68">
        <f t="shared" si="564"/>
        <v>2.3122186285322224</v>
      </c>
    </row>
    <row r="1054" spans="1:47" ht="12.95" customHeight="1">
      <c r="A1054" s="134" t="s">
        <v>2151</v>
      </c>
      <c r="B1054" s="113"/>
      <c r="C1054" s="98">
        <v>52648.463000000003</v>
      </c>
      <c r="D1054" s="134" t="s">
        <v>2084</v>
      </c>
      <c r="E1054" s="12">
        <f t="shared" si="570"/>
        <v>21124.096537334284</v>
      </c>
      <c r="F1054">
        <f t="shared" si="571"/>
        <v>21124</v>
      </c>
      <c r="G1054">
        <f t="shared" si="545"/>
        <v>0.1310280000034254</v>
      </c>
      <c r="I1054">
        <f>$G1054</f>
        <v>0.1310280000034254</v>
      </c>
      <c r="O1054">
        <f ca="1">+C$11+C$12*F1054</f>
        <v>4.1004268484371623E-2</v>
      </c>
      <c r="P1054">
        <f t="shared" si="554"/>
        <v>0.10697179320655101</v>
      </c>
      <c r="Q1054" s="2">
        <f t="shared" si="575"/>
        <v>37629.963000000003</v>
      </c>
      <c r="S1054" s="21">
        <f>S$15</f>
        <v>0.1</v>
      </c>
      <c r="Z1054">
        <f t="shared" si="572"/>
        <v>21124</v>
      </c>
      <c r="AA1054" s="68">
        <f t="shared" si="573"/>
        <v>0.11910843827065656</v>
      </c>
      <c r="AB1054" s="68">
        <f t="shared" si="543"/>
        <v>0.11889135493931985</v>
      </c>
      <c r="AC1054" s="68">
        <f t="shared" si="544"/>
        <v>1.1919561732768834E-2</v>
      </c>
      <c r="AD1054" s="68"/>
      <c r="AE1054" s="68">
        <f t="shared" si="555"/>
        <v>1.4207595190128734E-5</v>
      </c>
      <c r="AF1054">
        <f t="shared" si="556"/>
        <v>2.4056206796874396E-2</v>
      </c>
      <c r="AG1054" s="92"/>
      <c r="AH1054">
        <f t="shared" si="557"/>
        <v>1.2136645064105563E-2</v>
      </c>
      <c r="AI1054">
        <f t="shared" si="558"/>
        <v>0.99950850349586984</v>
      </c>
      <c r="AJ1054">
        <f t="shared" si="559"/>
        <v>0.54517515760405499</v>
      </c>
      <c r="AK1054">
        <f t="shared" si="560"/>
        <v>5.3013867891558454E-4</v>
      </c>
      <c r="AL1054">
        <f t="shared" si="561"/>
        <v>2.3183886633156572</v>
      </c>
      <c r="AM1054">
        <f t="shared" si="562"/>
        <v>2.2907557696006999</v>
      </c>
      <c r="AN1054" s="68">
        <f t="shared" si="574"/>
        <v>2.3178583942671902</v>
      </c>
      <c r="AO1054" s="68">
        <f t="shared" si="574"/>
        <v>2.3178583942671902</v>
      </c>
      <c r="AP1054" s="68">
        <f t="shared" si="574"/>
        <v>2.3178583942671902</v>
      </c>
      <c r="AQ1054" s="68">
        <f t="shared" si="574"/>
        <v>2.3178583942671902</v>
      </c>
      <c r="AR1054" s="68">
        <f t="shared" si="574"/>
        <v>2.3178583942672533</v>
      </c>
      <c r="AS1054" s="68">
        <f t="shared" si="574"/>
        <v>2.3178583941392459</v>
      </c>
      <c r="AT1054" s="68">
        <f t="shared" si="574"/>
        <v>2.317858654732798</v>
      </c>
      <c r="AU1054" s="68">
        <f t="shared" si="564"/>
        <v>2.317327995037437</v>
      </c>
    </row>
    <row r="1055" spans="1:47" ht="12.95" customHeight="1">
      <c r="A1055" s="136" t="s">
        <v>2081</v>
      </c>
      <c r="B1055" s="44" t="s">
        <v>2053</v>
      </c>
      <c r="C1055" s="45">
        <v>52884.631000000001</v>
      </c>
      <c r="D1055" s="45">
        <v>2E-3</v>
      </c>
      <c r="E1055">
        <f t="shared" si="570"/>
        <v>21298.097736793788</v>
      </c>
      <c r="F1055">
        <f t="shared" si="571"/>
        <v>21298</v>
      </c>
      <c r="G1055">
        <f t="shared" si="545"/>
        <v>0.13265600000158884</v>
      </c>
      <c r="K1055">
        <f>$G1055</f>
        <v>0.13265600000158884</v>
      </c>
      <c r="P1055">
        <f t="shared" si="554"/>
        <v>0.11056863686602192</v>
      </c>
      <c r="Q1055" s="2">
        <f t="shared" si="575"/>
        <v>37866.131000000001</v>
      </c>
      <c r="S1055" s="94">
        <f>S$17</f>
        <v>1</v>
      </c>
      <c r="Z1055">
        <f t="shared" si="572"/>
        <v>21298</v>
      </c>
      <c r="AA1055" s="68">
        <f t="shared" si="573"/>
        <v>0.12470151815550272</v>
      </c>
      <c r="AB1055" s="68">
        <f t="shared" si="543"/>
        <v>0.11852311871210804</v>
      </c>
      <c r="AC1055" s="68">
        <f t="shared" si="544"/>
        <v>7.9544818460861137E-3</v>
      </c>
      <c r="AD1055" s="68"/>
      <c r="AE1055" s="68">
        <f t="shared" si="555"/>
        <v>6.3273781439713599E-5</v>
      </c>
      <c r="AF1055">
        <f t="shared" si="556"/>
        <v>2.2087363135566918E-2</v>
      </c>
      <c r="AG1055" s="92"/>
      <c r="AH1055">
        <f t="shared" si="557"/>
        <v>1.4132881289480804E-2</v>
      </c>
      <c r="AI1055">
        <f t="shared" si="558"/>
        <v>0.99945279734494408</v>
      </c>
      <c r="AJ1055">
        <f t="shared" si="559"/>
        <v>0.63469311525853345</v>
      </c>
      <c r="AK1055">
        <f t="shared" si="560"/>
        <v>4.7242468897623445E-4</v>
      </c>
      <c r="AL1055">
        <f t="shared" si="561"/>
        <v>2.4294019537782394</v>
      </c>
      <c r="AM1055">
        <f t="shared" si="562"/>
        <v>2.6885224628978022</v>
      </c>
      <c r="AN1055" s="68">
        <f t="shared" si="574"/>
        <v>2.4289293997449026</v>
      </c>
      <c r="AO1055" s="68">
        <f t="shared" si="574"/>
        <v>2.4289293997449026</v>
      </c>
      <c r="AP1055" s="68">
        <f t="shared" si="574"/>
        <v>2.4289293997449026</v>
      </c>
      <c r="AQ1055" s="68">
        <f t="shared" si="574"/>
        <v>2.4289293997449026</v>
      </c>
      <c r="AR1055" s="68">
        <f t="shared" si="574"/>
        <v>2.4289293997449799</v>
      </c>
      <c r="AS1055" s="68">
        <f t="shared" si="574"/>
        <v>2.4289293996035113</v>
      </c>
      <c r="AT1055" s="68">
        <f t="shared" si="574"/>
        <v>2.4289296582400461</v>
      </c>
      <c r="AU1055" s="68">
        <f t="shared" si="564"/>
        <v>2.4284567165258624</v>
      </c>
    </row>
    <row r="1056" spans="1:47" ht="12.95" customHeight="1">
      <c r="A1056" s="95" t="s">
        <v>1560</v>
      </c>
      <c r="B1056" s="29" t="s">
        <v>2053</v>
      </c>
      <c r="C1056" s="95">
        <v>52934.841999999997</v>
      </c>
      <c r="D1056" s="95" t="s">
        <v>2084</v>
      </c>
      <c r="E1056" s="12">
        <f t="shared" si="570"/>
        <v>21335.091631928019</v>
      </c>
      <c r="F1056">
        <f t="shared" si="571"/>
        <v>21335</v>
      </c>
      <c r="G1056">
        <f t="shared" si="545"/>
        <v>0.12436999999772524</v>
      </c>
      <c r="I1056" s="10">
        <f>G1056</f>
        <v>0.12436999999772524</v>
      </c>
      <c r="O1056">
        <f ca="1">+C$11+C$12*F1056</f>
        <v>4.2454684343269558E-2</v>
      </c>
      <c r="P1056">
        <f t="shared" si="554"/>
        <v>0.11133910352870158</v>
      </c>
      <c r="Q1056" s="2">
        <f t="shared" si="575"/>
        <v>37916.341999999997</v>
      </c>
      <c r="S1056" s="21">
        <f>S$15</f>
        <v>0.1</v>
      </c>
      <c r="Z1056">
        <f t="shared" si="572"/>
        <v>21335</v>
      </c>
      <c r="AA1056" s="68">
        <f t="shared" si="573"/>
        <v>0.12587479650545549</v>
      </c>
      <c r="AB1056" s="68">
        <f t="shared" si="543"/>
        <v>0.10983430702097131</v>
      </c>
      <c r="AC1056" s="68">
        <f t="shared" si="544"/>
        <v>-1.5047965077302616E-3</v>
      </c>
      <c r="AD1056" s="68"/>
      <c r="AE1056" s="68">
        <f t="shared" si="555"/>
        <v>2.2644125296771545E-7</v>
      </c>
      <c r="AF1056">
        <f t="shared" si="556"/>
        <v>1.3030896469023667E-2</v>
      </c>
      <c r="AG1056" s="92"/>
      <c r="AH1056">
        <f t="shared" si="557"/>
        <v>1.4535692976753929E-2</v>
      </c>
      <c r="AI1056">
        <f t="shared" si="558"/>
        <v>0.99944179936547139</v>
      </c>
      <c r="AJ1056">
        <f t="shared" si="559"/>
        <v>0.65275549654784526</v>
      </c>
      <c r="AK1056">
        <f t="shared" si="560"/>
        <v>4.5937771394189591E-4</v>
      </c>
      <c r="AL1056">
        <f t="shared" si="561"/>
        <v>2.4530066767886352</v>
      </c>
      <c r="AM1056">
        <f t="shared" si="562"/>
        <v>2.7888213314039203</v>
      </c>
      <c r="AN1056" s="68">
        <f t="shared" si="574"/>
        <v>2.4525471707744657</v>
      </c>
      <c r="AO1056" s="68">
        <f t="shared" si="574"/>
        <v>2.4525471707744657</v>
      </c>
      <c r="AP1056" s="68">
        <f t="shared" si="574"/>
        <v>2.4525471707744657</v>
      </c>
      <c r="AQ1056" s="68">
        <f t="shared" si="574"/>
        <v>2.4525471707744657</v>
      </c>
      <c r="AR1056" s="68">
        <f t="shared" si="574"/>
        <v>2.4525471707745456</v>
      </c>
      <c r="AS1056" s="68">
        <f t="shared" si="574"/>
        <v>2.4525471706313846</v>
      </c>
      <c r="AT1056" s="68">
        <f t="shared" si="574"/>
        <v>2.4525474271969361</v>
      </c>
      <c r="AU1056" s="68">
        <f t="shared" si="564"/>
        <v>2.4520875366124821</v>
      </c>
    </row>
    <row r="1057" spans="1:64" ht="12.95" customHeight="1">
      <c r="A1057" s="14" t="s">
        <v>2096</v>
      </c>
      <c r="B1057" s="46" t="s">
        <v>2053</v>
      </c>
      <c r="C1057" s="47">
        <v>52934.852599999998</v>
      </c>
      <c r="D1057" s="47">
        <v>2.5000000000000001E-4</v>
      </c>
      <c r="E1057">
        <f t="shared" si="570"/>
        <v>21335.099441676648</v>
      </c>
      <c r="F1057">
        <f t="shared" si="571"/>
        <v>21335</v>
      </c>
      <c r="G1057">
        <f t="shared" si="545"/>
        <v>0.13496999999915715</v>
      </c>
      <c r="K1057">
        <f>$G1057</f>
        <v>0.13496999999915715</v>
      </c>
      <c r="P1057">
        <f t="shared" si="554"/>
        <v>0.11133910352870158</v>
      </c>
      <c r="Q1057" s="2">
        <f t="shared" si="575"/>
        <v>37916.352599999998</v>
      </c>
      <c r="S1057" s="94">
        <f>S$17</f>
        <v>1</v>
      </c>
      <c r="Z1057">
        <f t="shared" si="572"/>
        <v>21335</v>
      </c>
      <c r="AA1057" s="68">
        <f t="shared" si="573"/>
        <v>0.12587479650545549</v>
      </c>
      <c r="AB1057" s="68">
        <f t="shared" si="543"/>
        <v>0.12043430702240322</v>
      </c>
      <c r="AC1057" s="68">
        <f t="shared" si="544"/>
        <v>9.0952034937016469E-3</v>
      </c>
      <c r="AD1057" s="68"/>
      <c r="AE1057" s="68">
        <f t="shared" si="555"/>
        <v>8.272272659184287E-5</v>
      </c>
      <c r="AF1057">
        <f t="shared" si="556"/>
        <v>2.3630896470455576E-2</v>
      </c>
      <c r="AG1057" s="92"/>
      <c r="AH1057">
        <f t="shared" si="557"/>
        <v>1.4535692976753929E-2</v>
      </c>
      <c r="AI1057">
        <f t="shared" si="558"/>
        <v>0.99944179936547139</v>
      </c>
      <c r="AJ1057">
        <f t="shared" si="559"/>
        <v>0.65275549654784526</v>
      </c>
      <c r="AK1057">
        <f t="shared" si="560"/>
        <v>4.5937771394189591E-4</v>
      </c>
      <c r="AL1057">
        <f t="shared" si="561"/>
        <v>2.4530066767886352</v>
      </c>
      <c r="AM1057">
        <f t="shared" si="562"/>
        <v>2.7888213314039203</v>
      </c>
      <c r="AN1057" s="68">
        <f t="shared" ref="AN1057:AT1066" si="576">$AU1057+$AB$7*SIN(AO1057)</f>
        <v>2.4525471707744657</v>
      </c>
      <c r="AO1057" s="68">
        <f t="shared" si="576"/>
        <v>2.4525471707744657</v>
      </c>
      <c r="AP1057" s="68">
        <f t="shared" si="576"/>
        <v>2.4525471707744657</v>
      </c>
      <c r="AQ1057" s="68">
        <f t="shared" si="576"/>
        <v>2.4525471707744657</v>
      </c>
      <c r="AR1057" s="68">
        <f t="shared" si="576"/>
        <v>2.4525471707745456</v>
      </c>
      <c r="AS1057" s="68">
        <f t="shared" si="576"/>
        <v>2.4525471706313846</v>
      </c>
      <c r="AT1057" s="68">
        <f t="shared" si="576"/>
        <v>2.4525474271969361</v>
      </c>
      <c r="AU1057" s="68">
        <f t="shared" si="564"/>
        <v>2.4520875366124821</v>
      </c>
    </row>
    <row r="1058" spans="1:64" ht="12.95" customHeight="1">
      <c r="A1058" s="95" t="s">
        <v>1637</v>
      </c>
      <c r="B1058" s="29" t="s">
        <v>2053</v>
      </c>
      <c r="C1058" s="95">
        <v>52938.928</v>
      </c>
      <c r="D1058" s="95" t="s">
        <v>2084</v>
      </c>
      <c r="E1058" s="12">
        <f t="shared" si="570"/>
        <v>21338.102068993972</v>
      </c>
      <c r="F1058">
        <f t="shared" si="571"/>
        <v>21338</v>
      </c>
      <c r="G1058">
        <f t="shared" si="545"/>
        <v>0.13853599999856669</v>
      </c>
      <c r="I1058" s="10">
        <f>G1058</f>
        <v>0.13853599999856669</v>
      </c>
      <c r="O1058">
        <f ca="1">+C$11+C$12*F1058</f>
        <v>4.2475306369699387E-2</v>
      </c>
      <c r="P1058">
        <f t="shared" si="554"/>
        <v>0.11140166019184178</v>
      </c>
      <c r="Q1058" s="2">
        <f t="shared" si="575"/>
        <v>37920.428</v>
      </c>
      <c r="S1058" s="21">
        <f>S$15</f>
        <v>0.1</v>
      </c>
      <c r="Z1058">
        <f t="shared" si="572"/>
        <v>21338</v>
      </c>
      <c r="AA1058" s="68">
        <f t="shared" si="573"/>
        <v>0.12596966103206533</v>
      </c>
      <c r="AB1058" s="68">
        <f t="shared" si="543"/>
        <v>0.12396799915834315</v>
      </c>
      <c r="AC1058" s="68">
        <f t="shared" si="544"/>
        <v>1.256633896650137E-2</v>
      </c>
      <c r="AD1058" s="68"/>
      <c r="AE1058" s="68">
        <f t="shared" si="555"/>
        <v>1.579128750210105E-5</v>
      </c>
      <c r="AF1058">
        <f t="shared" si="556"/>
        <v>2.7134339806724916E-2</v>
      </c>
      <c r="AG1058" s="92"/>
      <c r="AH1058">
        <f t="shared" si="557"/>
        <v>1.4568000840223546E-2</v>
      </c>
      <c r="AI1058">
        <f t="shared" si="558"/>
        <v>0.99944092119734973</v>
      </c>
      <c r="AJ1058">
        <f t="shared" si="559"/>
        <v>0.65420419097553106</v>
      </c>
      <c r="AK1058">
        <f t="shared" si="560"/>
        <v>4.5830854768567832E-4</v>
      </c>
      <c r="AL1058">
        <f t="shared" si="561"/>
        <v>2.4549205506044141</v>
      </c>
      <c r="AM1058">
        <f t="shared" si="562"/>
        <v>2.797243347103425</v>
      </c>
      <c r="AN1058" s="68">
        <f t="shared" si="576"/>
        <v>2.4544621138537237</v>
      </c>
      <c r="AO1058" s="68">
        <f t="shared" si="576"/>
        <v>2.4544621138537237</v>
      </c>
      <c r="AP1058" s="68">
        <f t="shared" si="576"/>
        <v>2.4544621138537237</v>
      </c>
      <c r="AQ1058" s="68">
        <f t="shared" si="576"/>
        <v>2.4544621138537237</v>
      </c>
      <c r="AR1058" s="68">
        <f t="shared" si="576"/>
        <v>2.4544621138538036</v>
      </c>
      <c r="AS1058" s="68">
        <f t="shared" si="576"/>
        <v>2.4544621137105254</v>
      </c>
      <c r="AT1058" s="68">
        <f t="shared" si="576"/>
        <v>2.4544623700829873</v>
      </c>
      <c r="AU1058" s="68">
        <f t="shared" si="564"/>
        <v>2.4540035490519374</v>
      </c>
    </row>
    <row r="1059" spans="1:64" ht="12.95" customHeight="1">
      <c r="A1059" s="14" t="s">
        <v>2098</v>
      </c>
      <c r="B1059" s="46"/>
      <c r="C1059" s="45">
        <v>52940.281999999999</v>
      </c>
      <c r="D1059" s="45">
        <v>5.0000000000000001E-4</v>
      </c>
      <c r="E1059">
        <f t="shared" si="570"/>
        <v>21339.099653866047</v>
      </c>
      <c r="F1059">
        <f t="shared" si="571"/>
        <v>21339</v>
      </c>
      <c r="G1059">
        <f t="shared" si="545"/>
        <v>0.135258000002068</v>
      </c>
      <c r="J1059">
        <f>$G1059</f>
        <v>0.135258000002068</v>
      </c>
      <c r="P1059">
        <f t="shared" ref="P1059:P1076" si="577">+D$11+D$12*F1059+D$13*F1059^2</f>
        <v>0.11142251529266167</v>
      </c>
      <c r="Q1059" s="2">
        <f t="shared" si="575"/>
        <v>37921.781999999999</v>
      </c>
      <c r="S1059" s="91">
        <f>S$16</f>
        <v>1</v>
      </c>
      <c r="Z1059">
        <f t="shared" si="572"/>
        <v>21339</v>
      </c>
      <c r="AA1059" s="68">
        <f t="shared" si="573"/>
        <v>0.1260012735489367</v>
      </c>
      <c r="AB1059" s="68">
        <f t="shared" si="543"/>
        <v>0.12067924174579298</v>
      </c>
      <c r="AC1059" s="68">
        <f t="shared" si="544"/>
        <v>9.2567264531313084E-3</v>
      </c>
      <c r="AD1059" s="68"/>
      <c r="AE1059" s="68">
        <f t="shared" ref="AE1059:AE1076" si="578">+(G1059-AA1059)^2*S1059</f>
        <v>8.5686984628100834E-5</v>
      </c>
      <c r="AF1059">
        <f t="shared" ref="AF1059:AF1076" si="579">G1059-P1059</f>
        <v>2.3835484709406329E-2</v>
      </c>
      <c r="AG1059" s="92"/>
      <c r="AH1059">
        <f t="shared" ref="AH1059:AH1076" si="580">$AB$6*($AB$11/AI1059*AJ1059+$AB$12)</f>
        <v>1.4578758256275021E-2</v>
      </c>
      <c r="AI1059">
        <f t="shared" ref="AI1059:AI1076" si="581">1+$AB$7*COS(AL1059)</f>
        <v>0.99944062892990515</v>
      </c>
      <c r="AJ1059">
        <f t="shared" ref="AJ1059:AJ1076" si="582">SIN(AL1059+RADIANS($AB$9))</f>
        <v>0.65468655630589745</v>
      </c>
      <c r="AK1059">
        <f t="shared" ref="AK1059:AK1076" si="583">$AB$7*SIN(AL1059)</f>
        <v>4.5795178610365207E-4</v>
      </c>
      <c r="AL1059">
        <f t="shared" ref="AL1059:AL1076" si="584">2*ATAN(AM1059)</f>
        <v>2.4555585077960953</v>
      </c>
      <c r="AM1059">
        <f t="shared" ref="AM1059:AM1076" si="585">SQRT((1+$AB$7)/(1-$AB$7))*TAN(AN1059/2)</f>
        <v>2.8000607100782724</v>
      </c>
      <c r="AN1059" s="68">
        <f t="shared" si="576"/>
        <v>2.4551004278398119</v>
      </c>
      <c r="AO1059" s="68">
        <f t="shared" si="576"/>
        <v>2.4551004278398119</v>
      </c>
      <c r="AP1059" s="68">
        <f t="shared" si="576"/>
        <v>2.4551004278398119</v>
      </c>
      <c r="AQ1059" s="68">
        <f t="shared" si="576"/>
        <v>2.4551004278398119</v>
      </c>
      <c r="AR1059" s="68">
        <f t="shared" si="576"/>
        <v>2.4551004278398918</v>
      </c>
      <c r="AS1059" s="68">
        <f t="shared" si="576"/>
        <v>2.4551004276965749</v>
      </c>
      <c r="AT1059" s="68">
        <f t="shared" si="576"/>
        <v>2.4551006840038374</v>
      </c>
      <c r="AU1059" s="68">
        <f t="shared" ref="AU1059:AU1076" si="586">RADIANS($AB$9)+$AB$18*(F1059-AB$15)</f>
        <v>2.4546422198650895</v>
      </c>
    </row>
    <row r="1060" spans="1:64" ht="12.95" customHeight="1">
      <c r="A1060" s="137" t="s">
        <v>2113</v>
      </c>
      <c r="B1060" s="44"/>
      <c r="C1060" s="45">
        <v>52949.782659999997</v>
      </c>
      <c r="D1060" s="45">
        <v>5.0000000000000002E-5</v>
      </c>
      <c r="E1060">
        <f t="shared" si="570"/>
        <v>21346.099443150186</v>
      </c>
      <c r="F1060">
        <f t="shared" si="571"/>
        <v>21346</v>
      </c>
      <c r="G1060">
        <f t="shared" si="545"/>
        <v>0.13497199999983422</v>
      </c>
      <c r="K1060">
        <f>$G1060</f>
        <v>0.13497199999983422</v>
      </c>
      <c r="P1060">
        <f t="shared" si="577"/>
        <v>0.11156854131522401</v>
      </c>
      <c r="Q1060" s="2">
        <f t="shared" si="575"/>
        <v>37931.282659999997</v>
      </c>
      <c r="S1060" s="94">
        <f>S$17</f>
        <v>1</v>
      </c>
      <c r="Z1060">
        <f t="shared" si="572"/>
        <v>21346</v>
      </c>
      <c r="AA1060" s="68">
        <f t="shared" si="573"/>
        <v>0.12622243483009721</v>
      </c>
      <c r="AB1060" s="68">
        <f t="shared" si="543"/>
        <v>0.12031810648496102</v>
      </c>
      <c r="AC1060" s="68">
        <f t="shared" si="544"/>
        <v>8.7495651697370187E-3</v>
      </c>
      <c r="AD1060" s="68"/>
      <c r="AE1060" s="68">
        <f t="shared" si="578"/>
        <v>7.6554890659475154E-5</v>
      </c>
      <c r="AF1060">
        <f t="shared" si="579"/>
        <v>2.3403458684610218E-2</v>
      </c>
      <c r="AG1060" s="92"/>
      <c r="AH1060">
        <f t="shared" si="580"/>
        <v>1.4653893514873199E-2</v>
      </c>
      <c r="AI1060">
        <f t="shared" si="581"/>
        <v>0.99943858944361741</v>
      </c>
      <c r="AJ1060">
        <f t="shared" si="582"/>
        <v>0.658055634174185</v>
      </c>
      <c r="AK1060">
        <f t="shared" si="583"/>
        <v>4.5544925034170426E-4</v>
      </c>
      <c r="AL1060">
        <f t="shared" si="584"/>
        <v>2.46002419771097</v>
      </c>
      <c r="AM1060">
        <f t="shared" si="585"/>
        <v>2.8199240391835594</v>
      </c>
      <c r="AN1060" s="68">
        <f t="shared" si="576"/>
        <v>2.4595686205260621</v>
      </c>
      <c r="AO1060" s="68">
        <f t="shared" si="576"/>
        <v>2.4595686205260621</v>
      </c>
      <c r="AP1060" s="68">
        <f t="shared" si="576"/>
        <v>2.4595686205260621</v>
      </c>
      <c r="AQ1060" s="68">
        <f t="shared" si="576"/>
        <v>2.4595686205260621</v>
      </c>
      <c r="AR1060" s="68">
        <f t="shared" si="576"/>
        <v>2.4595686205261429</v>
      </c>
      <c r="AS1060" s="68">
        <f t="shared" si="576"/>
        <v>2.4595686203825653</v>
      </c>
      <c r="AT1060" s="68">
        <f t="shared" si="576"/>
        <v>2.4595688762217343</v>
      </c>
      <c r="AU1060" s="68">
        <f t="shared" si="586"/>
        <v>2.4591129155571529</v>
      </c>
    </row>
    <row r="1061" spans="1:64" ht="12.95" customHeight="1">
      <c r="A1061" s="95" t="s">
        <v>1647</v>
      </c>
      <c r="B1061" s="29" t="s">
        <v>2053</v>
      </c>
      <c r="C1061" s="95">
        <v>52949.782700000003</v>
      </c>
      <c r="D1061" s="95" t="s">
        <v>2084</v>
      </c>
      <c r="E1061" s="12">
        <f t="shared" si="570"/>
        <v>21346.099472620939</v>
      </c>
      <c r="F1061">
        <f t="shared" si="571"/>
        <v>21346</v>
      </c>
      <c r="G1061">
        <f t="shared" si="545"/>
        <v>0.1350120000060997</v>
      </c>
      <c r="K1061">
        <f>G1061</f>
        <v>0.1350120000060997</v>
      </c>
      <c r="O1061">
        <f ca="1">+C$11+C$12*F1061</f>
        <v>4.2530298440178929E-2</v>
      </c>
      <c r="P1061">
        <f t="shared" si="577"/>
        <v>0.11156854131522401</v>
      </c>
      <c r="Q1061" s="2">
        <f t="shared" si="575"/>
        <v>37931.282700000003</v>
      </c>
      <c r="S1061" s="94">
        <f>S$17</f>
        <v>1</v>
      </c>
      <c r="Z1061">
        <f t="shared" si="572"/>
        <v>21346</v>
      </c>
      <c r="AA1061" s="68">
        <f t="shared" si="573"/>
        <v>0.12622243483009721</v>
      </c>
      <c r="AB1061" s="68">
        <f t="shared" si="543"/>
        <v>0.1203581064912265</v>
      </c>
      <c r="AC1061" s="68">
        <f t="shared" si="544"/>
        <v>8.7895651760024913E-3</v>
      </c>
      <c r="AD1061" s="68"/>
      <c r="AE1061" s="68">
        <f t="shared" si="578"/>
        <v>7.725645598319568E-5</v>
      </c>
      <c r="AF1061">
        <f t="shared" si="579"/>
        <v>2.344345869087569E-2</v>
      </c>
      <c r="AG1061" s="92"/>
      <c r="AH1061">
        <f t="shared" si="580"/>
        <v>1.4653893514873199E-2</v>
      </c>
      <c r="AI1061">
        <f t="shared" si="581"/>
        <v>0.99943858944361741</v>
      </c>
      <c r="AJ1061">
        <f t="shared" si="582"/>
        <v>0.658055634174185</v>
      </c>
      <c r="AK1061">
        <f t="shared" si="583"/>
        <v>4.5544925034170426E-4</v>
      </c>
      <c r="AL1061">
        <f t="shared" si="584"/>
        <v>2.46002419771097</v>
      </c>
      <c r="AM1061">
        <f t="shared" si="585"/>
        <v>2.8199240391835594</v>
      </c>
      <c r="AN1061" s="68">
        <f t="shared" si="576"/>
        <v>2.4595686205260621</v>
      </c>
      <c r="AO1061" s="68">
        <f t="shared" si="576"/>
        <v>2.4595686205260621</v>
      </c>
      <c r="AP1061" s="68">
        <f t="shared" si="576"/>
        <v>2.4595686205260621</v>
      </c>
      <c r="AQ1061" s="68">
        <f t="shared" si="576"/>
        <v>2.4595686205260621</v>
      </c>
      <c r="AR1061" s="68">
        <f t="shared" si="576"/>
        <v>2.4595686205261429</v>
      </c>
      <c r="AS1061" s="68">
        <f t="shared" si="576"/>
        <v>2.4595686203825653</v>
      </c>
      <c r="AT1061" s="68">
        <f t="shared" si="576"/>
        <v>2.4595688762217343</v>
      </c>
      <c r="AU1061" s="68">
        <f t="shared" si="586"/>
        <v>2.4591129155571529</v>
      </c>
      <c r="AV1061" s="68"/>
      <c r="AW1061" s="68"/>
      <c r="AX1061" s="68"/>
      <c r="AY1061" s="68"/>
      <c r="AZ1061" s="68"/>
      <c r="BA1061" s="68"/>
      <c r="BB1061" s="68"/>
      <c r="BC1061" s="68"/>
      <c r="BD1061" s="68"/>
      <c r="BE1061" s="68"/>
      <c r="BF1061" s="68"/>
      <c r="BG1061" s="68"/>
      <c r="BH1061" s="68"/>
      <c r="BI1061" s="68"/>
      <c r="BJ1061" s="68"/>
      <c r="BK1061" s="68"/>
      <c r="BL1061" s="68"/>
    </row>
    <row r="1062" spans="1:64" ht="12.95" customHeight="1">
      <c r="A1062" s="95" t="s">
        <v>1560</v>
      </c>
      <c r="B1062" s="29" t="s">
        <v>2053</v>
      </c>
      <c r="C1062" s="95">
        <v>52975.571600000003</v>
      </c>
      <c r="D1062" s="95" t="s">
        <v>2084</v>
      </c>
      <c r="E1062" s="12">
        <f t="shared" si="570"/>
        <v>21365.099927944018</v>
      </c>
      <c r="F1062">
        <f t="shared" si="571"/>
        <v>21365</v>
      </c>
      <c r="G1062">
        <f t="shared" si="545"/>
        <v>0.13562999999703607</v>
      </c>
      <c r="K1062">
        <f>G1062</f>
        <v>0.13562999999703607</v>
      </c>
      <c r="O1062">
        <f ca="1">+C$11+C$12*F1062</f>
        <v>4.2660904607567843E-2</v>
      </c>
      <c r="P1062">
        <f t="shared" si="577"/>
        <v>0.11196525331415752</v>
      </c>
      <c r="Q1062" s="2">
        <f t="shared" si="575"/>
        <v>37957.071600000003</v>
      </c>
      <c r="S1062" s="94">
        <f>S$17</f>
        <v>1</v>
      </c>
      <c r="Z1062">
        <f t="shared" si="572"/>
        <v>21365</v>
      </c>
      <c r="AA1062" s="68">
        <f t="shared" si="573"/>
        <v>0.12682160558329725</v>
      </c>
      <c r="AB1062" s="68">
        <f t="shared" si="543"/>
        <v>0.12077364772789634</v>
      </c>
      <c r="AC1062" s="68">
        <f t="shared" si="544"/>
        <v>8.8083944137388216E-3</v>
      </c>
      <c r="AD1062" s="68"/>
      <c r="AE1062" s="68">
        <f t="shared" si="578"/>
        <v>7.7587812147985217E-5</v>
      </c>
      <c r="AF1062">
        <f t="shared" si="579"/>
        <v>2.3664746682878546E-2</v>
      </c>
      <c r="AG1062" s="92"/>
      <c r="AH1062">
        <f t="shared" si="580"/>
        <v>1.4856352269139724E-2</v>
      </c>
      <c r="AI1062">
        <f t="shared" si="581"/>
        <v>0.99943311028870219</v>
      </c>
      <c r="AJ1062">
        <f t="shared" si="582"/>
        <v>0.66713386189542379</v>
      </c>
      <c r="AK1062">
        <f t="shared" si="583"/>
        <v>4.4861106504331537E-4</v>
      </c>
      <c r="AL1062">
        <f t="shared" si="584"/>
        <v>2.472145264720746</v>
      </c>
      <c r="AM1062">
        <f t="shared" si="585"/>
        <v>2.8751217816203489</v>
      </c>
      <c r="AN1062" s="68">
        <f t="shared" si="576"/>
        <v>2.4716965264120359</v>
      </c>
      <c r="AO1062" s="68">
        <f t="shared" si="576"/>
        <v>2.4716965264120359</v>
      </c>
      <c r="AP1062" s="68">
        <f t="shared" si="576"/>
        <v>2.4716965264120359</v>
      </c>
      <c r="AQ1062" s="68">
        <f t="shared" si="576"/>
        <v>2.4716965264120359</v>
      </c>
      <c r="AR1062" s="68">
        <f t="shared" si="576"/>
        <v>2.4716965264121176</v>
      </c>
      <c r="AS1062" s="68">
        <f t="shared" si="576"/>
        <v>2.4716965262679147</v>
      </c>
      <c r="AT1062" s="68">
        <f t="shared" si="576"/>
        <v>2.4716967807336023</v>
      </c>
      <c r="AU1062" s="68">
        <f t="shared" si="586"/>
        <v>2.4712476610070384</v>
      </c>
    </row>
    <row r="1063" spans="1:64" ht="12.95" customHeight="1">
      <c r="A1063" s="95" t="s">
        <v>1560</v>
      </c>
      <c r="B1063" s="29" t="s">
        <v>2053</v>
      </c>
      <c r="C1063" s="95">
        <v>52975.571600000003</v>
      </c>
      <c r="D1063" s="95" t="s">
        <v>2084</v>
      </c>
      <c r="E1063" s="12">
        <f t="shared" si="570"/>
        <v>21365.099927944018</v>
      </c>
      <c r="F1063">
        <f t="shared" si="571"/>
        <v>21365</v>
      </c>
      <c r="G1063">
        <f t="shared" si="545"/>
        <v>0.13562999999703607</v>
      </c>
      <c r="K1063">
        <f>G1063</f>
        <v>0.13562999999703607</v>
      </c>
      <c r="O1063">
        <f ca="1">+C$11+C$12*F1063</f>
        <v>4.2660904607567843E-2</v>
      </c>
      <c r="P1063">
        <f t="shared" si="577"/>
        <v>0.11196525331415752</v>
      </c>
      <c r="Q1063" s="2">
        <f t="shared" si="575"/>
        <v>37957.071600000003</v>
      </c>
      <c r="S1063" s="94">
        <f>S$17</f>
        <v>1</v>
      </c>
      <c r="Z1063">
        <f t="shared" si="572"/>
        <v>21365</v>
      </c>
      <c r="AA1063" s="68">
        <f t="shared" si="573"/>
        <v>0.12682160558329725</v>
      </c>
      <c r="AB1063" s="68">
        <f t="shared" si="543"/>
        <v>0.12077364772789634</v>
      </c>
      <c r="AC1063" s="68">
        <f t="shared" si="544"/>
        <v>8.8083944137388216E-3</v>
      </c>
      <c r="AD1063" s="68"/>
      <c r="AE1063" s="68">
        <f t="shared" si="578"/>
        <v>7.7587812147985217E-5</v>
      </c>
      <c r="AF1063">
        <f t="shared" si="579"/>
        <v>2.3664746682878546E-2</v>
      </c>
      <c r="AG1063" s="92"/>
      <c r="AH1063">
        <f t="shared" si="580"/>
        <v>1.4856352269139724E-2</v>
      </c>
      <c r="AI1063">
        <f t="shared" si="581"/>
        <v>0.99943311028870219</v>
      </c>
      <c r="AJ1063">
        <f t="shared" si="582"/>
        <v>0.66713386189542379</v>
      </c>
      <c r="AK1063">
        <f t="shared" si="583"/>
        <v>4.4861106504331537E-4</v>
      </c>
      <c r="AL1063">
        <f t="shared" si="584"/>
        <v>2.472145264720746</v>
      </c>
      <c r="AM1063">
        <f t="shared" si="585"/>
        <v>2.8751217816203489</v>
      </c>
      <c r="AN1063" s="68">
        <f t="shared" si="576"/>
        <v>2.4716965264120359</v>
      </c>
      <c r="AO1063" s="68">
        <f t="shared" si="576"/>
        <v>2.4716965264120359</v>
      </c>
      <c r="AP1063" s="68">
        <f t="shared" si="576"/>
        <v>2.4716965264120359</v>
      </c>
      <c r="AQ1063" s="68">
        <f t="shared" si="576"/>
        <v>2.4716965264120359</v>
      </c>
      <c r="AR1063" s="68">
        <f t="shared" si="576"/>
        <v>2.4716965264121176</v>
      </c>
      <c r="AS1063" s="68">
        <f t="shared" si="576"/>
        <v>2.4716965262679147</v>
      </c>
      <c r="AT1063" s="68">
        <f t="shared" si="576"/>
        <v>2.4716967807336023</v>
      </c>
      <c r="AU1063" s="68">
        <f t="shared" si="586"/>
        <v>2.4712476610070384</v>
      </c>
    </row>
    <row r="1064" spans="1:64" ht="12.95" customHeight="1">
      <c r="A1064" s="95" t="s">
        <v>1560</v>
      </c>
      <c r="B1064" s="29" t="s">
        <v>2053</v>
      </c>
      <c r="C1064" s="95">
        <v>52994.58</v>
      </c>
      <c r="D1064" s="95" t="s">
        <v>2084</v>
      </c>
      <c r="E1064" s="12">
        <f t="shared" si="570"/>
        <v>21379.104722834971</v>
      </c>
      <c r="F1064">
        <f t="shared" si="571"/>
        <v>21379</v>
      </c>
      <c r="G1064">
        <f t="shared" si="545"/>
        <v>0.14213800000288757</v>
      </c>
      <c r="I1064" s="10">
        <f>G1064</f>
        <v>0.14213800000288757</v>
      </c>
      <c r="O1064">
        <f ca="1">+C$11+C$12*F1064</f>
        <v>4.2757140730907015E-2</v>
      </c>
      <c r="P1064">
        <f t="shared" si="577"/>
        <v>0.11225790003242864</v>
      </c>
      <c r="Q1064" s="2">
        <f t="shared" si="575"/>
        <v>37976.080000000002</v>
      </c>
      <c r="S1064" s="21">
        <f>S$15</f>
        <v>0.1</v>
      </c>
      <c r="Z1064">
        <f t="shared" si="572"/>
        <v>21379</v>
      </c>
      <c r="AA1064" s="68">
        <f t="shared" si="573"/>
        <v>0.1272620351541057</v>
      </c>
      <c r="AB1064" s="68">
        <f t="shared" ref="AB1064:AB1127" si="587">G1064-AH1064</f>
        <v>0.12713386488121051</v>
      </c>
      <c r="AC1064" s="68">
        <f t="shared" ref="AC1064:AC1127" si="588">+G1064-P1064-AH1064</f>
        <v>1.4875964848781877E-2</v>
      </c>
      <c r="AD1064" s="68"/>
      <c r="AE1064" s="68">
        <f t="shared" si="578"/>
        <v>2.2129433018219379E-5</v>
      </c>
      <c r="AF1064">
        <f t="shared" si="579"/>
        <v>2.9880099970458929E-2</v>
      </c>
      <c r="AG1064" s="92"/>
      <c r="AH1064">
        <f t="shared" si="580"/>
        <v>1.5004135121677052E-2</v>
      </c>
      <c r="AI1064">
        <f t="shared" si="581"/>
        <v>0.99942912630360092</v>
      </c>
      <c r="AJ1064">
        <f t="shared" si="582"/>
        <v>0.67376037590515603</v>
      </c>
      <c r="AK1064">
        <f t="shared" si="583"/>
        <v>4.4353021905413695E-4</v>
      </c>
      <c r="AL1064">
        <f t="shared" si="584"/>
        <v>2.4810764927443913</v>
      </c>
      <c r="AM1064">
        <f t="shared" si="585"/>
        <v>2.9170400890437089</v>
      </c>
      <c r="AN1064" s="68">
        <f t="shared" si="576"/>
        <v>2.4806328358386178</v>
      </c>
      <c r="AO1064" s="68">
        <f t="shared" si="576"/>
        <v>2.4806328358386178</v>
      </c>
      <c r="AP1064" s="68">
        <f t="shared" si="576"/>
        <v>2.4806328358386178</v>
      </c>
      <c r="AQ1064" s="68">
        <f t="shared" si="576"/>
        <v>2.4806328358386178</v>
      </c>
      <c r="AR1064" s="68">
        <f t="shared" si="576"/>
        <v>2.4806328358387</v>
      </c>
      <c r="AS1064" s="68">
        <f t="shared" si="576"/>
        <v>2.4806328356941147</v>
      </c>
      <c r="AT1064" s="68">
        <f t="shared" si="576"/>
        <v>2.4806330890518558</v>
      </c>
      <c r="AU1064" s="68">
        <f t="shared" si="586"/>
        <v>2.4801890523911645</v>
      </c>
    </row>
    <row r="1065" spans="1:64" ht="12.95" customHeight="1">
      <c r="A1065" s="134" t="s">
        <v>2150</v>
      </c>
      <c r="B1065" s="113"/>
      <c r="C1065" s="98">
        <v>52997.292000000001</v>
      </c>
      <c r="D1065" s="134" t="s">
        <v>2084</v>
      </c>
      <c r="E1065" s="12">
        <f t="shared" si="570"/>
        <v>21381.102839654071</v>
      </c>
      <c r="F1065">
        <f t="shared" si="571"/>
        <v>21381</v>
      </c>
      <c r="G1065">
        <f t="shared" si="545"/>
        <v>0.13958200000342913</v>
      </c>
      <c r="I1065">
        <f>$G1065</f>
        <v>0.13958200000342913</v>
      </c>
      <c r="O1065">
        <f ca="1">+C$11+C$12*F1065</f>
        <v>4.27708887485269E-2</v>
      </c>
      <c r="P1065">
        <f t="shared" si="577"/>
        <v>0.11229972974465222</v>
      </c>
      <c r="Q1065" s="2">
        <f t="shared" si="575"/>
        <v>37978.792000000001</v>
      </c>
      <c r="S1065" s="21">
        <f>S$15</f>
        <v>0.1</v>
      </c>
      <c r="Z1065">
        <f t="shared" si="572"/>
        <v>21381</v>
      </c>
      <c r="AA1065" s="68">
        <f t="shared" si="573"/>
        <v>0.12732487911759158</v>
      </c>
      <c r="AB1065" s="68">
        <f t="shared" si="587"/>
        <v>0.12455685063048975</v>
      </c>
      <c r="AC1065" s="68">
        <f t="shared" si="588"/>
        <v>1.2257120885837544E-2</v>
      </c>
      <c r="AD1065" s="68"/>
      <c r="AE1065" s="68">
        <f t="shared" si="578"/>
        <v>1.5023701241003514E-5</v>
      </c>
      <c r="AF1065">
        <f t="shared" si="579"/>
        <v>2.7282270258776914E-2</v>
      </c>
      <c r="AG1065" s="92"/>
      <c r="AH1065">
        <f t="shared" si="580"/>
        <v>1.502514937293937E-2</v>
      </c>
      <c r="AI1065">
        <f t="shared" si="581"/>
        <v>0.99942856087533705</v>
      </c>
      <c r="AJ1065">
        <f t="shared" si="582"/>
        <v>0.67470264154454263</v>
      </c>
      <c r="AK1065">
        <f t="shared" si="583"/>
        <v>4.4280148967569094E-4</v>
      </c>
      <c r="AL1065">
        <f t="shared" si="584"/>
        <v>2.4823523766636693</v>
      </c>
      <c r="AM1065">
        <f t="shared" si="585"/>
        <v>2.9231176681341116</v>
      </c>
      <c r="AN1065" s="68">
        <f t="shared" si="576"/>
        <v>2.4819094485701414</v>
      </c>
      <c r="AO1065" s="68">
        <f t="shared" si="576"/>
        <v>2.4819094485701414</v>
      </c>
      <c r="AP1065" s="68">
        <f t="shared" si="576"/>
        <v>2.4819094485701414</v>
      </c>
      <c r="AQ1065" s="68">
        <f t="shared" si="576"/>
        <v>2.4819094485701414</v>
      </c>
      <c r="AR1065" s="68">
        <f t="shared" si="576"/>
        <v>2.481909448570224</v>
      </c>
      <c r="AS1065" s="68">
        <f t="shared" si="576"/>
        <v>2.4819094484255895</v>
      </c>
      <c r="AT1065" s="68">
        <f t="shared" si="576"/>
        <v>2.4819097016184331</v>
      </c>
      <c r="AU1065" s="68">
        <f t="shared" si="586"/>
        <v>2.4814663940174677</v>
      </c>
    </row>
    <row r="1066" spans="1:64" ht="12.95" customHeight="1">
      <c r="A1066" s="14" t="s">
        <v>2121</v>
      </c>
      <c r="B1066" s="41" t="s">
        <v>2053</v>
      </c>
      <c r="C1066" s="14">
        <v>53218.525000000001</v>
      </c>
      <c r="D1066" s="14">
        <v>2E-3</v>
      </c>
      <c r="E1066">
        <f t="shared" si="570"/>
        <v>21544.100398002473</v>
      </c>
      <c r="F1066">
        <f t="shared" si="571"/>
        <v>21544</v>
      </c>
      <c r="G1066">
        <f t="shared" ref="G1066:G1129" si="589">+C1066-(C$7+F1066*C$8)</f>
        <v>0.13626800000201911</v>
      </c>
      <c r="I1066" s="10">
        <f>$G1066</f>
        <v>0.13626800000201911</v>
      </c>
      <c r="P1066">
        <f t="shared" si="577"/>
        <v>0.1157282141652968</v>
      </c>
      <c r="Q1066" s="2">
        <f t="shared" si="575"/>
        <v>38200.025000000001</v>
      </c>
      <c r="S1066" s="21">
        <f>S$15</f>
        <v>0.1</v>
      </c>
      <c r="Z1066">
        <f t="shared" si="572"/>
        <v>21544</v>
      </c>
      <c r="AA1066" s="68">
        <f t="shared" si="573"/>
        <v>0.13238065549972727</v>
      </c>
      <c r="AB1066" s="68">
        <f t="shared" si="587"/>
        <v>0.11961555866758862</v>
      </c>
      <c r="AC1066" s="68">
        <f t="shared" si="588"/>
        <v>3.8873445022918236E-3</v>
      </c>
      <c r="AD1066" s="68"/>
      <c r="AE1066" s="68">
        <f t="shared" si="578"/>
        <v>1.5111447279498549E-6</v>
      </c>
      <c r="AF1066">
        <f t="shared" si="579"/>
        <v>2.0539785836722307E-2</v>
      </c>
      <c r="AG1066" s="92"/>
      <c r="AH1066">
        <f t="shared" si="580"/>
        <v>1.6652441334430484E-2</v>
      </c>
      <c r="AI1066">
        <f t="shared" si="581"/>
        <v>0.99938568770579839</v>
      </c>
      <c r="AJ1066">
        <f t="shared" si="582"/>
        <v>0.74766681957611758</v>
      </c>
      <c r="AK1066">
        <f t="shared" si="583"/>
        <v>3.810987242792554E-4</v>
      </c>
      <c r="AL1066">
        <f t="shared" si="584"/>
        <v>2.5863322853056627</v>
      </c>
      <c r="AM1066">
        <f t="shared" si="585"/>
        <v>3.5088913772010923</v>
      </c>
      <c r="AN1066" s="68">
        <f t="shared" si="576"/>
        <v>2.585951069443396</v>
      </c>
      <c r="AO1066" s="68">
        <f t="shared" si="576"/>
        <v>2.585951069443396</v>
      </c>
      <c r="AP1066" s="68">
        <f t="shared" si="576"/>
        <v>2.585951069443396</v>
      </c>
      <c r="AQ1066" s="68">
        <f t="shared" si="576"/>
        <v>2.585951069443396</v>
      </c>
      <c r="AR1066" s="68">
        <f t="shared" si="576"/>
        <v>2.5859510694434844</v>
      </c>
      <c r="AS1066" s="68">
        <f t="shared" si="576"/>
        <v>2.5859510692995737</v>
      </c>
      <c r="AT1066" s="68">
        <f t="shared" si="576"/>
        <v>2.5859513036177249</v>
      </c>
      <c r="AU1066" s="68">
        <f t="shared" si="586"/>
        <v>2.5855697365612231</v>
      </c>
    </row>
    <row r="1067" spans="1:64" ht="12.95" customHeight="1">
      <c r="A1067" s="14" t="s">
        <v>2099</v>
      </c>
      <c r="B1067" s="46"/>
      <c r="C1067" s="45">
        <v>53267.391900000002</v>
      </c>
      <c r="D1067" s="45">
        <v>2.0000000000000001E-4</v>
      </c>
      <c r="E1067">
        <f t="shared" si="570"/>
        <v>21580.104002275144</v>
      </c>
      <c r="F1067">
        <f t="shared" si="571"/>
        <v>21580</v>
      </c>
      <c r="G1067">
        <f t="shared" si="589"/>
        <v>0.14115999999921769</v>
      </c>
      <c r="J1067">
        <f>$G1067</f>
        <v>0.14115999999921769</v>
      </c>
      <c r="P1067">
        <f t="shared" si="577"/>
        <v>0.1164905831220171</v>
      </c>
      <c r="Q1067" s="2">
        <f t="shared" si="575"/>
        <v>38248.891900000002</v>
      </c>
      <c r="S1067" s="91">
        <f>S$16</f>
        <v>1</v>
      </c>
      <c r="Z1067">
        <f t="shared" si="572"/>
        <v>21580</v>
      </c>
      <c r="AA1067" s="68">
        <f t="shared" si="573"/>
        <v>0.13347871748190482</v>
      </c>
      <c r="AB1067" s="68">
        <f t="shared" si="587"/>
        <v>0.12417186563932998</v>
      </c>
      <c r="AC1067" s="68">
        <f t="shared" si="588"/>
        <v>7.6812825173128846E-3</v>
      </c>
      <c r="AD1067" s="68"/>
      <c r="AE1067" s="68">
        <f t="shared" si="578"/>
        <v>5.9002101110776349E-5</v>
      </c>
      <c r="AF1067">
        <f t="shared" si="579"/>
        <v>2.466941687720059E-2</v>
      </c>
      <c r="AG1067" s="92"/>
      <c r="AH1067">
        <f t="shared" si="580"/>
        <v>1.6988134359887705E-2</v>
      </c>
      <c r="AI1067">
        <f t="shared" si="581"/>
        <v>0.99937709899364979</v>
      </c>
      <c r="AJ1067">
        <f t="shared" si="582"/>
        <v>0.76271796935442682</v>
      </c>
      <c r="AK1067">
        <f t="shared" si="583"/>
        <v>3.6689258474710697E-4</v>
      </c>
      <c r="AL1067">
        <f t="shared" si="584"/>
        <v>2.6092960139367856</v>
      </c>
      <c r="AM1067">
        <f t="shared" si="585"/>
        <v>3.668165549222183</v>
      </c>
      <c r="AN1067" s="68">
        <f t="shared" ref="AN1067:AT1076" si="590">$AU1067+$AB$7*SIN(AO1067)</f>
        <v>2.6089290070037117</v>
      </c>
      <c r="AO1067" s="68">
        <f t="shared" si="590"/>
        <v>2.6089290070037117</v>
      </c>
      <c r="AP1067" s="68">
        <f t="shared" si="590"/>
        <v>2.6089290070037117</v>
      </c>
      <c r="AQ1067" s="68">
        <f t="shared" si="590"/>
        <v>2.6089290070037117</v>
      </c>
      <c r="AR1067" s="68">
        <f t="shared" si="590"/>
        <v>2.6089290070038005</v>
      </c>
      <c r="AS1067" s="68">
        <f t="shared" si="590"/>
        <v>2.6089290068613433</v>
      </c>
      <c r="AT1067" s="68">
        <f t="shared" si="590"/>
        <v>2.6089292356096632</v>
      </c>
      <c r="AU1067" s="68">
        <f t="shared" si="586"/>
        <v>2.6085618858346908</v>
      </c>
    </row>
    <row r="1068" spans="1:64" ht="12.95" customHeight="1">
      <c r="A1068" s="14" t="s">
        <v>2126</v>
      </c>
      <c r="B1068" s="41" t="s">
        <v>2053</v>
      </c>
      <c r="C1068" s="14">
        <v>53286.408000000003</v>
      </c>
      <c r="D1068" s="14" t="s">
        <v>2084</v>
      </c>
      <c r="E1068">
        <f t="shared" si="570"/>
        <v>21594.114470285382</v>
      </c>
      <c r="F1068">
        <f t="shared" si="571"/>
        <v>21594</v>
      </c>
      <c r="G1068">
        <f t="shared" si="589"/>
        <v>0.15536799999972573</v>
      </c>
      <c r="I1068" s="10">
        <f>$G1068</f>
        <v>0.15536799999972573</v>
      </c>
      <c r="P1068">
        <f t="shared" si="577"/>
        <v>0.11678756389881309</v>
      </c>
      <c r="Q1068" s="2">
        <f t="shared" si="575"/>
        <v>38267.908000000003</v>
      </c>
      <c r="S1068" s="21">
        <f>S$15</f>
        <v>0.1</v>
      </c>
      <c r="Z1068">
        <f t="shared" si="572"/>
        <v>21594</v>
      </c>
      <c r="AA1068" s="68">
        <f t="shared" si="573"/>
        <v>0.13390383218022228</v>
      </c>
      <c r="AB1068" s="68">
        <f t="shared" si="587"/>
        <v>0.13825173171831653</v>
      </c>
      <c r="AC1068" s="68">
        <f t="shared" si="588"/>
        <v>2.1464167819503433E-2</v>
      </c>
      <c r="AD1068" s="68"/>
      <c r="AE1068" s="68">
        <f t="shared" si="578"/>
        <v>4.6071050018380727E-5</v>
      </c>
      <c r="AF1068">
        <f t="shared" si="579"/>
        <v>3.8580436100912635E-2</v>
      </c>
      <c r="AG1068" s="92"/>
      <c r="AH1068">
        <f t="shared" si="580"/>
        <v>1.7116268281409202E-2</v>
      </c>
      <c r="AI1068">
        <f t="shared" si="581"/>
        <v>0.99937384743846258</v>
      </c>
      <c r="AJ1068">
        <f t="shared" si="582"/>
        <v>0.76846294078302779</v>
      </c>
      <c r="AK1068">
        <f t="shared" si="583"/>
        <v>3.6131537766144971E-4</v>
      </c>
      <c r="AL1068">
        <f t="shared" si="584"/>
        <v>2.6182262474579669</v>
      </c>
      <c r="AM1068">
        <f t="shared" si="585"/>
        <v>3.7337859892741938</v>
      </c>
      <c r="AN1068" s="68">
        <f t="shared" si="590"/>
        <v>2.6178648188823024</v>
      </c>
      <c r="AO1068" s="68">
        <f t="shared" si="590"/>
        <v>2.6178648188823024</v>
      </c>
      <c r="AP1068" s="68">
        <f t="shared" si="590"/>
        <v>2.6178648188823024</v>
      </c>
      <c r="AQ1068" s="68">
        <f t="shared" si="590"/>
        <v>2.6178648188823024</v>
      </c>
      <c r="AR1068" s="68">
        <f t="shared" si="590"/>
        <v>2.6178648188823912</v>
      </c>
      <c r="AS1068" s="68">
        <f t="shared" si="590"/>
        <v>2.6178648187406277</v>
      </c>
      <c r="AT1068" s="68">
        <f t="shared" si="590"/>
        <v>2.617865045191679</v>
      </c>
      <c r="AU1068" s="68">
        <f t="shared" si="586"/>
        <v>2.6175032772188169</v>
      </c>
    </row>
    <row r="1069" spans="1:64" ht="12.95" customHeight="1">
      <c r="A1069" s="95" t="s">
        <v>1670</v>
      </c>
      <c r="B1069" s="29" t="s">
        <v>2053</v>
      </c>
      <c r="C1069" s="95">
        <v>53313.540999999997</v>
      </c>
      <c r="D1069" s="95" t="s">
        <v>2084</v>
      </c>
      <c r="E1069" s="12">
        <f t="shared" si="570"/>
        <v>21614.10521647002</v>
      </c>
      <c r="F1069">
        <f t="shared" si="571"/>
        <v>21614</v>
      </c>
      <c r="G1069">
        <f t="shared" si="589"/>
        <v>0.14280799999687588</v>
      </c>
      <c r="I1069" s="10">
        <f>G1069</f>
        <v>0.14280799999687588</v>
      </c>
      <c r="O1069">
        <f ca="1">+C$11+C$12*F1069</f>
        <v>4.4372532801243578E-2</v>
      </c>
      <c r="P1069">
        <f t="shared" si="577"/>
        <v>0.1172123117128068</v>
      </c>
      <c r="Q1069" s="2">
        <f t="shared" si="575"/>
        <v>38295.040999999997</v>
      </c>
      <c r="S1069" s="21">
        <f>S$15</f>
        <v>0.1</v>
      </c>
      <c r="Z1069">
        <f t="shared" si="572"/>
        <v>21614</v>
      </c>
      <c r="AA1069" s="68">
        <f t="shared" si="573"/>
        <v>0.13450925442820857</v>
      </c>
      <c r="AB1069" s="68">
        <f t="shared" si="587"/>
        <v>0.1255110572814741</v>
      </c>
      <c r="AC1069" s="68">
        <f t="shared" si="588"/>
        <v>8.298745568667304E-3</v>
      </c>
      <c r="AD1069" s="68"/>
      <c r="AE1069" s="68">
        <f t="shared" si="578"/>
        <v>6.8869178013475213E-6</v>
      </c>
      <c r="AF1069">
        <f t="shared" si="579"/>
        <v>2.5595688284069079E-2</v>
      </c>
      <c r="AG1069" s="92"/>
      <c r="AH1069">
        <f t="shared" si="580"/>
        <v>1.7296942715401775E-2</v>
      </c>
      <c r="AI1069">
        <f t="shared" si="581"/>
        <v>0.9993692890798106</v>
      </c>
      <c r="AJ1069">
        <f t="shared" si="582"/>
        <v>0.77656355881194494</v>
      </c>
      <c r="AK1069">
        <f t="shared" si="583"/>
        <v>3.5329812850957629E-4</v>
      </c>
      <c r="AL1069">
        <f t="shared" si="584"/>
        <v>2.6309836241082634</v>
      </c>
      <c r="AM1069">
        <f t="shared" si="585"/>
        <v>3.8314175599628411</v>
      </c>
      <c r="AN1069" s="68">
        <f t="shared" si="590"/>
        <v>2.6306302144876033</v>
      </c>
      <c r="AO1069" s="68">
        <f t="shared" si="590"/>
        <v>2.6306302144876033</v>
      </c>
      <c r="AP1069" s="68">
        <f t="shared" si="590"/>
        <v>2.6306302144876033</v>
      </c>
      <c r="AQ1069" s="68">
        <f t="shared" si="590"/>
        <v>2.6306302144876033</v>
      </c>
      <c r="AR1069" s="68">
        <f t="shared" si="590"/>
        <v>2.6306302144876921</v>
      </c>
      <c r="AS1069" s="68">
        <f t="shared" si="590"/>
        <v>2.6306302143470437</v>
      </c>
      <c r="AT1069" s="68">
        <f t="shared" si="590"/>
        <v>2.6306304373909124</v>
      </c>
      <c r="AU1069" s="68">
        <f t="shared" si="586"/>
        <v>2.6302766934818544</v>
      </c>
    </row>
    <row r="1070" spans="1:64" ht="12.95" customHeight="1">
      <c r="A1070" s="14" t="s">
        <v>2096</v>
      </c>
      <c r="B1070" s="46" t="s">
        <v>2053</v>
      </c>
      <c r="C1070" s="47">
        <v>53318.970099999999</v>
      </c>
      <c r="D1070" s="47">
        <v>2.9999999999999997E-4</v>
      </c>
      <c r="E1070">
        <f t="shared" si="570"/>
        <v>21618.105207628796</v>
      </c>
      <c r="F1070">
        <f t="shared" si="571"/>
        <v>21618</v>
      </c>
      <c r="G1070">
        <f t="shared" si="589"/>
        <v>0.14279599999281345</v>
      </c>
      <c r="K1070">
        <f>$G1070</f>
        <v>0.14279599999281345</v>
      </c>
      <c r="P1070">
        <f t="shared" si="577"/>
        <v>0.11729733039016005</v>
      </c>
      <c r="Q1070" s="2">
        <f t="shared" si="575"/>
        <v>38300.470099999999</v>
      </c>
      <c r="S1070" s="94">
        <f>S$17</f>
        <v>1</v>
      </c>
      <c r="Z1070">
        <f t="shared" si="572"/>
        <v>21618</v>
      </c>
      <c r="AA1070" s="68">
        <f t="shared" si="573"/>
        <v>0.13463007059825477</v>
      </c>
      <c r="AB1070" s="68">
        <f t="shared" si="587"/>
        <v>0.12546325978471873</v>
      </c>
      <c r="AC1070" s="68">
        <f t="shared" si="588"/>
        <v>8.1659293945586936E-3</v>
      </c>
      <c r="AD1070" s="68"/>
      <c r="AE1070" s="68">
        <f t="shared" si="578"/>
        <v>6.6682402876917492E-5</v>
      </c>
      <c r="AF1070">
        <f t="shared" si="579"/>
        <v>2.5498669602653401E-2</v>
      </c>
      <c r="AG1070" s="92"/>
      <c r="AH1070">
        <f t="shared" si="580"/>
        <v>1.7332740208094707E-2</v>
      </c>
      <c r="AI1070">
        <f t="shared" si="581"/>
        <v>0.99936838970718656</v>
      </c>
      <c r="AJ1070">
        <f t="shared" si="582"/>
        <v>0.7781685493775764</v>
      </c>
      <c r="AK1070">
        <f t="shared" si="583"/>
        <v>3.5168774568737713E-4</v>
      </c>
      <c r="AL1070">
        <f t="shared" si="584"/>
        <v>2.6335350855461037</v>
      </c>
      <c r="AM1070">
        <f t="shared" si="585"/>
        <v>3.8515189758749666</v>
      </c>
      <c r="AN1070" s="68">
        <f t="shared" si="590"/>
        <v>2.6331832866581801</v>
      </c>
      <c r="AO1070" s="68">
        <f t="shared" si="590"/>
        <v>2.6331832866581801</v>
      </c>
      <c r="AP1070" s="68">
        <f t="shared" si="590"/>
        <v>2.6331832866581801</v>
      </c>
      <c r="AQ1070" s="68">
        <f t="shared" si="590"/>
        <v>2.6331832866581801</v>
      </c>
      <c r="AR1070" s="68">
        <f t="shared" si="590"/>
        <v>2.633183286658269</v>
      </c>
      <c r="AS1070" s="68">
        <f t="shared" si="590"/>
        <v>2.6331832865178613</v>
      </c>
      <c r="AT1070" s="68">
        <f t="shared" si="590"/>
        <v>2.633183508862762</v>
      </c>
      <c r="AU1070" s="68">
        <f t="shared" si="586"/>
        <v>2.6328313767344618</v>
      </c>
    </row>
    <row r="1071" spans="1:64" ht="12.95" customHeight="1">
      <c r="A1071" s="14" t="s">
        <v>2096</v>
      </c>
      <c r="B1071" s="46" t="s">
        <v>2053</v>
      </c>
      <c r="C1071" s="47">
        <v>53329.828200000004</v>
      </c>
      <c r="D1071" s="47">
        <v>2.0000000000000001E-4</v>
      </c>
      <c r="E1071">
        <f t="shared" si="570"/>
        <v>21626.105116269478</v>
      </c>
      <c r="F1071">
        <f t="shared" si="571"/>
        <v>21626</v>
      </c>
      <c r="G1071">
        <f t="shared" si="589"/>
        <v>0.14267200000176672</v>
      </c>
      <c r="K1071">
        <f>$G1071</f>
        <v>0.14267200000176672</v>
      </c>
      <c r="P1071">
        <f t="shared" si="577"/>
        <v>0.11746743685942121</v>
      </c>
      <c r="Q1071" s="2">
        <f t="shared" si="575"/>
        <v>38311.328200000004</v>
      </c>
      <c r="S1071" s="94">
        <f>S$17</f>
        <v>1</v>
      </c>
      <c r="Z1071">
        <f t="shared" si="572"/>
        <v>21626</v>
      </c>
      <c r="AA1071" s="68">
        <f t="shared" si="573"/>
        <v>0.13487143279133823</v>
      </c>
      <c r="AB1071" s="68">
        <f t="shared" si="587"/>
        <v>0.1252680040698497</v>
      </c>
      <c r="AC1071" s="68">
        <f t="shared" si="588"/>
        <v>7.8005672104284988E-3</v>
      </c>
      <c r="AD1071" s="68"/>
      <c r="AE1071" s="68">
        <f t="shared" si="578"/>
        <v>6.084884880441209E-5</v>
      </c>
      <c r="AF1071">
        <f t="shared" si="579"/>
        <v>2.520456314234551E-2</v>
      </c>
      <c r="AG1071" s="92"/>
      <c r="AH1071">
        <f t="shared" si="580"/>
        <v>1.7403995931917011E-2</v>
      </c>
      <c r="AI1071">
        <f t="shared" si="581"/>
        <v>0.99936660330780702</v>
      </c>
      <c r="AJ1071">
        <f t="shared" si="582"/>
        <v>0.78136331400873094</v>
      </c>
      <c r="AK1071">
        <f t="shared" si="583"/>
        <v>3.4846013082345887E-4</v>
      </c>
      <c r="AL1071">
        <f t="shared" si="584"/>
        <v>2.6386379946973286</v>
      </c>
      <c r="AM1071">
        <f t="shared" si="585"/>
        <v>3.8923202556115282</v>
      </c>
      <c r="AN1071" s="68">
        <f t="shared" si="590"/>
        <v>2.6382894241327697</v>
      </c>
      <c r="AO1071" s="68">
        <f t="shared" si="590"/>
        <v>2.6382894241327697</v>
      </c>
      <c r="AP1071" s="68">
        <f t="shared" si="590"/>
        <v>2.6382894241327697</v>
      </c>
      <c r="AQ1071" s="68">
        <f t="shared" si="590"/>
        <v>2.6382894241327697</v>
      </c>
      <c r="AR1071" s="68">
        <f t="shared" si="590"/>
        <v>2.6382894241328581</v>
      </c>
      <c r="AS1071" s="68">
        <f t="shared" si="590"/>
        <v>2.6382894239929491</v>
      </c>
      <c r="AT1071" s="68">
        <f t="shared" si="590"/>
        <v>2.6382896449225282</v>
      </c>
      <c r="AU1071" s="68">
        <f t="shared" si="586"/>
        <v>2.6379407432396773</v>
      </c>
    </row>
    <row r="1072" spans="1:64" ht="12.95" customHeight="1">
      <c r="A1072" s="136" t="s">
        <v>2102</v>
      </c>
      <c r="B1072" s="46"/>
      <c r="C1072" s="45">
        <v>53335.257299999997</v>
      </c>
      <c r="D1072" s="45">
        <v>2.0000000000000001E-4</v>
      </c>
      <c r="E1072">
        <f t="shared" si="570"/>
        <v>21630.105107428248</v>
      </c>
      <c r="F1072">
        <f t="shared" si="571"/>
        <v>21630</v>
      </c>
      <c r="G1072">
        <f t="shared" si="589"/>
        <v>0.14265999999770429</v>
      </c>
      <c r="J1072">
        <f>$G1072</f>
        <v>0.14265999999770429</v>
      </c>
      <c r="P1072">
        <f t="shared" si="577"/>
        <v>0.11755252465132904</v>
      </c>
      <c r="Q1072" s="2">
        <f t="shared" si="575"/>
        <v>38316.757299999997</v>
      </c>
      <c r="S1072" s="91">
        <f>S$16</f>
        <v>1</v>
      </c>
      <c r="Z1072">
        <f t="shared" si="572"/>
        <v>21630</v>
      </c>
      <c r="AA1072" s="68">
        <f t="shared" si="573"/>
        <v>0.13499197835082025</v>
      </c>
      <c r="AB1072" s="68">
        <f t="shared" si="587"/>
        <v>0.12522054629821308</v>
      </c>
      <c r="AC1072" s="68">
        <f t="shared" si="588"/>
        <v>7.6680216468840538E-3</v>
      </c>
      <c r="AD1072" s="68"/>
      <c r="AE1072" s="68">
        <f t="shared" si="578"/>
        <v>5.879855597708228E-5</v>
      </c>
      <c r="AF1072">
        <f t="shared" si="579"/>
        <v>2.5107475346375252E-2</v>
      </c>
      <c r="AG1072" s="92"/>
      <c r="AH1072">
        <f t="shared" si="580"/>
        <v>1.7439453699491198E-2</v>
      </c>
      <c r="AI1072">
        <f t="shared" si="581"/>
        <v>0.99936571629262183</v>
      </c>
      <c r="AJ1072">
        <f t="shared" si="582"/>
        <v>0.78295306735738468</v>
      </c>
      <c r="AK1072">
        <f t="shared" si="583"/>
        <v>3.4684291979107575E-4</v>
      </c>
      <c r="AL1072">
        <f t="shared" si="584"/>
        <v>2.6411894424527858</v>
      </c>
      <c r="AM1072">
        <f t="shared" si="585"/>
        <v>3.9130262237437128</v>
      </c>
      <c r="AN1072" s="68">
        <f t="shared" si="590"/>
        <v>2.6408424894578273</v>
      </c>
      <c r="AO1072" s="68">
        <f t="shared" si="590"/>
        <v>2.6408424894578273</v>
      </c>
      <c r="AP1072" s="68">
        <f t="shared" si="590"/>
        <v>2.6408424894578273</v>
      </c>
      <c r="AQ1072" s="68">
        <f t="shared" si="590"/>
        <v>2.6408424894578273</v>
      </c>
      <c r="AR1072" s="68">
        <f t="shared" si="590"/>
        <v>2.6408424894579157</v>
      </c>
      <c r="AS1072" s="68">
        <f t="shared" si="590"/>
        <v>2.6408424893182647</v>
      </c>
      <c r="AT1072" s="68">
        <f t="shared" si="590"/>
        <v>2.640842709531527</v>
      </c>
      <c r="AU1072" s="68">
        <f t="shared" si="586"/>
        <v>2.6404954264922846</v>
      </c>
    </row>
    <row r="1073" spans="1:48" ht="12.95" customHeight="1">
      <c r="A1073" s="14" t="s">
        <v>2096</v>
      </c>
      <c r="B1073" s="46" t="s">
        <v>2053</v>
      </c>
      <c r="C1073" s="47">
        <v>53348.830800000003</v>
      </c>
      <c r="D1073" s="47">
        <v>2.9999999999999997E-4</v>
      </c>
      <c r="E1073">
        <f t="shared" si="570"/>
        <v>21640.105637901743</v>
      </c>
      <c r="F1073">
        <f t="shared" si="571"/>
        <v>21640</v>
      </c>
      <c r="G1073">
        <f t="shared" si="589"/>
        <v>0.14338000000134343</v>
      </c>
      <c r="K1073">
        <f>$G1073</f>
        <v>0.14338000000134343</v>
      </c>
      <c r="P1073">
        <f t="shared" si="577"/>
        <v>0.11776534492315735</v>
      </c>
      <c r="Q1073" s="2">
        <f t="shared" si="575"/>
        <v>38330.330800000003</v>
      </c>
      <c r="S1073" s="94">
        <f>S$17</f>
        <v>1</v>
      </c>
      <c r="Z1073">
        <f t="shared" si="572"/>
        <v>21640</v>
      </c>
      <c r="AA1073" s="68">
        <f t="shared" si="573"/>
        <v>0.13529294508368195</v>
      </c>
      <c r="AB1073" s="68">
        <f t="shared" si="587"/>
        <v>0.12585239984081883</v>
      </c>
      <c r="AC1073" s="68">
        <f t="shared" si="588"/>
        <v>8.0870549176614882E-3</v>
      </c>
      <c r="AD1073" s="68"/>
      <c r="AE1073" s="68">
        <f t="shared" si="578"/>
        <v>6.5400457241272802E-5</v>
      </c>
      <c r="AF1073">
        <f t="shared" si="579"/>
        <v>2.5614655078186083E-2</v>
      </c>
      <c r="AG1073" s="92"/>
      <c r="AH1073">
        <f t="shared" si="580"/>
        <v>1.7527600160524594E-2</v>
      </c>
      <c r="AI1073">
        <f t="shared" si="581"/>
        <v>0.99936351683885083</v>
      </c>
      <c r="AJ1073">
        <f t="shared" si="582"/>
        <v>0.78690511692321807</v>
      </c>
      <c r="AK1073">
        <f t="shared" si="583"/>
        <v>3.4279004948827902E-4</v>
      </c>
      <c r="AL1073">
        <f t="shared" si="584"/>
        <v>2.6475680421184307</v>
      </c>
      <c r="AM1073">
        <f t="shared" si="585"/>
        <v>3.9657069873020947</v>
      </c>
      <c r="AN1073" s="68">
        <f t="shared" si="590"/>
        <v>2.6472251429027116</v>
      </c>
      <c r="AO1073" s="68">
        <f t="shared" si="590"/>
        <v>2.6472251429027116</v>
      </c>
      <c r="AP1073" s="68">
        <f t="shared" si="590"/>
        <v>2.6472251429027116</v>
      </c>
      <c r="AQ1073" s="68">
        <f t="shared" si="590"/>
        <v>2.6472251429027116</v>
      </c>
      <c r="AR1073" s="68">
        <f t="shared" si="590"/>
        <v>2.6472251429028</v>
      </c>
      <c r="AS1073" s="68">
        <f t="shared" si="590"/>
        <v>2.6472251427638196</v>
      </c>
      <c r="AT1073" s="68">
        <f t="shared" si="590"/>
        <v>2.6472253611611918</v>
      </c>
      <c r="AU1073" s="68">
        <f t="shared" si="586"/>
        <v>2.6468821346238034</v>
      </c>
      <c r="AV1073" s="68"/>
    </row>
    <row r="1074" spans="1:48" ht="12.95" customHeight="1">
      <c r="A1074" s="95" t="s">
        <v>1686</v>
      </c>
      <c r="B1074" s="29" t="s">
        <v>2053</v>
      </c>
      <c r="C1074" s="95">
        <v>53375.982000000004</v>
      </c>
      <c r="D1074" s="95" t="s">
        <v>2084</v>
      </c>
      <c r="E1074" s="12">
        <f t="shared" si="570"/>
        <v>21660.109793277428</v>
      </c>
      <c r="F1074">
        <f t="shared" si="571"/>
        <v>21660</v>
      </c>
      <c r="G1074">
        <f t="shared" si="589"/>
        <v>0.1490200000043842</v>
      </c>
      <c r="I1074" s="10">
        <f>G1074</f>
        <v>0.1490200000043842</v>
      </c>
      <c r="O1074">
        <f ca="1">+C$11+C$12*F1074</f>
        <v>4.468873720650092E-2</v>
      </c>
      <c r="P1074">
        <f t="shared" si="577"/>
        <v>0.11819141743277989</v>
      </c>
      <c r="Q1074" s="2">
        <f t="shared" si="575"/>
        <v>38357.482000000004</v>
      </c>
      <c r="S1074" s="21">
        <f>S$15</f>
        <v>0.1</v>
      </c>
      <c r="Z1074">
        <f t="shared" si="572"/>
        <v>21660</v>
      </c>
      <c r="AA1074" s="68">
        <f t="shared" si="573"/>
        <v>0.13589316426418563</v>
      </c>
      <c r="AB1074" s="68">
        <f t="shared" si="587"/>
        <v>0.13131825317297846</v>
      </c>
      <c r="AC1074" s="68">
        <f t="shared" si="588"/>
        <v>1.3126835740198579E-2</v>
      </c>
      <c r="AD1074" s="68"/>
      <c r="AE1074" s="68">
        <f t="shared" si="578"/>
        <v>1.7231381655015461E-5</v>
      </c>
      <c r="AF1074">
        <f t="shared" si="579"/>
        <v>3.0828582571604313E-2</v>
      </c>
      <c r="AG1074" s="92"/>
      <c r="AH1074">
        <f t="shared" si="580"/>
        <v>1.7701746831405733E-2</v>
      </c>
      <c r="AI1074">
        <f t="shared" si="581"/>
        <v>0.99935919573627063</v>
      </c>
      <c r="AJ1074">
        <f t="shared" si="582"/>
        <v>0.79471295693947641</v>
      </c>
      <c r="AK1074">
        <f t="shared" si="583"/>
        <v>3.3464268711696246E-4</v>
      </c>
      <c r="AL1074">
        <f t="shared" si="584"/>
        <v>2.6603251580467564</v>
      </c>
      <c r="AM1074">
        <f t="shared" si="585"/>
        <v>4.0751704714134993</v>
      </c>
      <c r="AN1074" s="68">
        <f t="shared" si="590"/>
        <v>2.6599904080644201</v>
      </c>
      <c r="AO1074" s="68">
        <f t="shared" si="590"/>
        <v>2.6599904080644201</v>
      </c>
      <c r="AP1074" s="68">
        <f t="shared" si="590"/>
        <v>2.6599904080644201</v>
      </c>
      <c r="AQ1074" s="68">
        <f t="shared" si="590"/>
        <v>2.6599904080644201</v>
      </c>
      <c r="AR1074" s="68">
        <f t="shared" si="590"/>
        <v>2.6599904080645085</v>
      </c>
      <c r="AS1074" s="68">
        <f t="shared" si="590"/>
        <v>2.6599904079269781</v>
      </c>
      <c r="AT1074" s="68">
        <f t="shared" si="590"/>
        <v>2.6599906225860264</v>
      </c>
      <c r="AU1074" s="68">
        <f t="shared" si="586"/>
        <v>2.6596555508868409</v>
      </c>
    </row>
    <row r="1075" spans="1:48" ht="12.95" customHeight="1">
      <c r="A1075" s="95" t="s">
        <v>1670</v>
      </c>
      <c r="B1075" s="29" t="s">
        <v>2053</v>
      </c>
      <c r="C1075" s="95">
        <v>53393.618999999999</v>
      </c>
      <c r="D1075" s="95" t="s">
        <v>2084</v>
      </c>
      <c r="E1075" s="12">
        <f t="shared" si="570"/>
        <v>21673.104183520249</v>
      </c>
      <c r="F1075">
        <f t="shared" si="571"/>
        <v>21673</v>
      </c>
      <c r="G1075">
        <f t="shared" si="589"/>
        <v>0.14140600000246195</v>
      </c>
      <c r="I1075" s="10">
        <f>G1075</f>
        <v>0.14140600000246195</v>
      </c>
      <c r="O1075">
        <f ca="1">+C$11+C$12*F1075</f>
        <v>4.4778099321030176E-2</v>
      </c>
      <c r="P1075">
        <f t="shared" si="577"/>
        <v>0.11846867341970022</v>
      </c>
      <c r="Q1075" s="2">
        <f t="shared" si="575"/>
        <v>38375.118999999999</v>
      </c>
      <c r="S1075" s="21">
        <f>S$15</f>
        <v>0.1</v>
      </c>
      <c r="Z1075">
        <f t="shared" si="572"/>
        <v>21673</v>
      </c>
      <c r="AA1075" s="68">
        <f t="shared" si="573"/>
        <v>0.13628207013979432</v>
      </c>
      <c r="AB1075" s="68">
        <f t="shared" si="587"/>
        <v>0.12359260328236785</v>
      </c>
      <c r="AC1075" s="68">
        <f t="shared" si="588"/>
        <v>5.1239298626676345E-3</v>
      </c>
      <c r="AD1075" s="68"/>
      <c r="AE1075" s="68">
        <f t="shared" si="578"/>
        <v>2.6254657237537132E-6</v>
      </c>
      <c r="AF1075">
        <f t="shared" si="579"/>
        <v>2.2937326582761736E-2</v>
      </c>
      <c r="AG1075" s="92"/>
      <c r="AH1075">
        <f t="shared" si="580"/>
        <v>1.7813396720094101E-2</v>
      </c>
      <c r="AI1075">
        <f t="shared" si="581"/>
        <v>0.99935644291877634</v>
      </c>
      <c r="AJ1075">
        <f t="shared" si="582"/>
        <v>0.79971874155597356</v>
      </c>
      <c r="AK1075">
        <f t="shared" si="583"/>
        <v>3.2931765160931043E-4</v>
      </c>
      <c r="AL1075">
        <f t="shared" si="584"/>
        <v>2.6686172247876492</v>
      </c>
      <c r="AM1075">
        <f t="shared" si="585"/>
        <v>4.1494247509360624</v>
      </c>
      <c r="AN1075" s="68">
        <f t="shared" si="590"/>
        <v>2.6682878010945021</v>
      </c>
      <c r="AO1075" s="68">
        <f t="shared" si="590"/>
        <v>2.6682878010945021</v>
      </c>
      <c r="AP1075" s="68">
        <f t="shared" si="590"/>
        <v>2.6682878010945021</v>
      </c>
      <c r="AQ1075" s="68">
        <f t="shared" si="590"/>
        <v>2.6682878010945021</v>
      </c>
      <c r="AR1075" s="68">
        <f t="shared" si="590"/>
        <v>2.6682878010945901</v>
      </c>
      <c r="AS1075" s="68">
        <f t="shared" si="590"/>
        <v>2.6682878009580797</v>
      </c>
      <c r="AT1075" s="68">
        <f t="shared" si="590"/>
        <v>2.6682880131119773</v>
      </c>
      <c r="AU1075" s="68">
        <f t="shared" si="586"/>
        <v>2.6679582714578149</v>
      </c>
      <c r="AV1075" s="68"/>
    </row>
    <row r="1076" spans="1:48" ht="12.95" customHeight="1">
      <c r="A1076" s="14" t="s">
        <v>2121</v>
      </c>
      <c r="B1076" s="41" t="s">
        <v>2053</v>
      </c>
      <c r="C1076" s="14">
        <v>53579.572</v>
      </c>
      <c r="D1076" s="14">
        <v>1E-3</v>
      </c>
      <c r="E1076">
        <f t="shared" si="570"/>
        <v>21810.108540770572</v>
      </c>
      <c r="F1076">
        <f t="shared" si="571"/>
        <v>21810</v>
      </c>
      <c r="G1076">
        <f t="shared" si="589"/>
        <v>0.14732000000367407</v>
      </c>
      <c r="I1076" s="10">
        <f>$G1076</f>
        <v>0.14732000000367407</v>
      </c>
      <c r="P1076">
        <f t="shared" si="577"/>
        <v>0.12140531980850108</v>
      </c>
      <c r="Q1076" s="2">
        <f t="shared" si="575"/>
        <v>38561.072</v>
      </c>
      <c r="S1076" s="21">
        <f>S$15</f>
        <v>0.1</v>
      </c>
      <c r="Z1076">
        <f t="shared" si="572"/>
        <v>21810</v>
      </c>
      <c r="AA1076" s="68">
        <f t="shared" si="573"/>
        <v>0.14031932210541431</v>
      </c>
      <c r="AB1076" s="68">
        <f t="shared" si="587"/>
        <v>0.12840599770676084</v>
      </c>
      <c r="AC1076" s="68">
        <f t="shared" si="588"/>
        <v>7.000677898259762E-3</v>
      </c>
      <c r="AD1076" s="68"/>
      <c r="AE1076" s="68">
        <f t="shared" si="578"/>
        <v>4.9009491035182621E-6</v>
      </c>
      <c r="AF1076">
        <f t="shared" si="579"/>
        <v>2.5914680195172984E-2</v>
      </c>
      <c r="AG1076" s="92"/>
      <c r="AH1076">
        <f t="shared" si="580"/>
        <v>1.8914002296913222E-2</v>
      </c>
      <c r="AI1076">
        <f t="shared" si="581"/>
        <v>0.99933015822851501</v>
      </c>
      <c r="AJ1076">
        <f t="shared" si="582"/>
        <v>0.84906326367723528</v>
      </c>
      <c r="AK1076">
        <f t="shared" si="583"/>
        <v>2.7189673339062686E-4</v>
      </c>
      <c r="AL1076">
        <f t="shared" si="584"/>
        <v>2.7560002396334502</v>
      </c>
      <c r="AM1076">
        <f t="shared" si="585"/>
        <v>5.1223988144357522</v>
      </c>
      <c r="AN1076" s="68">
        <f t="shared" si="590"/>
        <v>2.7557282517717838</v>
      </c>
      <c r="AO1076" s="68">
        <f t="shared" si="590"/>
        <v>2.7557282517717838</v>
      </c>
      <c r="AP1076" s="68">
        <f t="shared" si="590"/>
        <v>2.7557282517717838</v>
      </c>
      <c r="AQ1076" s="68">
        <f t="shared" si="590"/>
        <v>2.7557282517717838</v>
      </c>
      <c r="AR1076" s="68">
        <f t="shared" si="590"/>
        <v>2.7557282517718655</v>
      </c>
      <c r="AS1076" s="68">
        <f t="shared" si="590"/>
        <v>2.7557282516497388</v>
      </c>
      <c r="AT1076" s="68">
        <f t="shared" si="590"/>
        <v>2.7557284339914037</v>
      </c>
      <c r="AU1076" s="68">
        <f t="shared" si="586"/>
        <v>2.7554561728596214</v>
      </c>
    </row>
    <row r="1077" spans="1:48" ht="12.95" customHeight="1">
      <c r="A1077" s="130" t="s">
        <v>3351</v>
      </c>
      <c r="B1077" s="129"/>
      <c r="C1077" s="171">
        <v>53591.79</v>
      </c>
      <c r="D1077" s="130">
        <v>1.168E-3</v>
      </c>
      <c r="E1077" s="12">
        <f t="shared" si="570"/>
        <v>21819.110381218881</v>
      </c>
      <c r="F1077">
        <f t="shared" si="571"/>
        <v>21819</v>
      </c>
      <c r="G1077">
        <f t="shared" si="589"/>
        <v>0.14981799999804934</v>
      </c>
      <c r="K1077">
        <f>$G1077</f>
        <v>0.14981799999804934</v>
      </c>
      <c r="O1077">
        <f t="shared" ref="O1077:O1108" ca="1" si="591">+C$11+C$12*F1077</f>
        <v>4.5781704607281828E-2</v>
      </c>
      <c r="Q1077" s="2">
        <f t="shared" si="575"/>
        <v>38573.29</v>
      </c>
      <c r="S1077" s="94">
        <f>S$17</f>
        <v>1</v>
      </c>
      <c r="Z1077">
        <f t="shared" si="572"/>
        <v>21819</v>
      </c>
      <c r="AA1077" s="68">
        <f t="shared" si="573"/>
        <v>0.12159918418987306</v>
      </c>
      <c r="AB1077" s="68">
        <f t="shared" si="587"/>
        <v>0.14981799999804934</v>
      </c>
      <c r="AC1077" s="68">
        <f t="shared" si="588"/>
        <v>0.14981799999804934</v>
      </c>
      <c r="AD1077" s="68"/>
      <c r="AE1077" s="68"/>
      <c r="AG1077" s="92"/>
      <c r="AN1077" s="68"/>
      <c r="AO1077" s="68"/>
      <c r="AP1077" s="68"/>
      <c r="AQ1077" s="68"/>
      <c r="AR1077" s="68"/>
      <c r="AS1077" s="68"/>
      <c r="AT1077" s="68"/>
      <c r="AU1077" s="68"/>
    </row>
    <row r="1078" spans="1:48" ht="12.95" customHeight="1">
      <c r="A1078" s="95" t="s">
        <v>1695</v>
      </c>
      <c r="B1078" s="29" t="s">
        <v>2053</v>
      </c>
      <c r="C1078" s="95">
        <v>53624.370900000002</v>
      </c>
      <c r="D1078" s="95" t="s">
        <v>2084</v>
      </c>
      <c r="E1078" s="12">
        <f t="shared" si="570"/>
        <v>21843.114969814585</v>
      </c>
      <c r="F1078">
        <f t="shared" si="571"/>
        <v>21843</v>
      </c>
      <c r="G1078">
        <f t="shared" si="589"/>
        <v>0.15604599999642232</v>
      </c>
      <c r="K1078">
        <f>G1078</f>
        <v>0.15604599999642232</v>
      </c>
      <c r="O1078">
        <f t="shared" ca="1" si="591"/>
        <v>4.5946680818720456E-2</v>
      </c>
      <c r="P1078">
        <f t="shared" ref="P1078:P1083" si="592">+D$11+D$12*F1078+D$13*F1078^2</f>
        <v>0.1221167260686068</v>
      </c>
      <c r="Q1078" s="2">
        <f t="shared" si="575"/>
        <v>38605.870900000002</v>
      </c>
      <c r="S1078" s="94">
        <f>S$17</f>
        <v>1</v>
      </c>
      <c r="Z1078">
        <f t="shared" si="572"/>
        <v>21843</v>
      </c>
      <c r="AA1078" s="68">
        <f t="shared" si="573"/>
        <v>0.14127453060944753</v>
      </c>
      <c r="AB1078" s="68">
        <f t="shared" si="587"/>
        <v>0.13688819545558159</v>
      </c>
      <c r="AC1078" s="68">
        <f t="shared" si="588"/>
        <v>1.4771469386974784E-2</v>
      </c>
      <c r="AD1078" s="68"/>
      <c r="AE1078" s="68">
        <f t="shared" ref="AE1078:AE1083" si="593">+(G1078-AA1078)^2*S1078</f>
        <v>2.1819630785033353E-4</v>
      </c>
      <c r="AF1078">
        <f t="shared" ref="AF1078:AF1083" si="594">G1078-P1078</f>
        <v>3.3929273927815529E-2</v>
      </c>
      <c r="AG1078" s="92"/>
      <c r="AH1078">
        <f t="shared" ref="AH1078:AH1083" si="595">$AB$6*($AB$11/AI1078*AJ1078+$AB$12)</f>
        <v>1.9157804540840744E-2</v>
      </c>
      <c r="AI1078">
        <f t="shared" ref="AI1078:AI1083" si="596">1+$AB$7*COS(AL1078)</f>
        <v>0.99932458418845393</v>
      </c>
      <c r="AJ1078">
        <f t="shared" ref="AJ1078:AJ1083" si="597">SIN(AL1078+RADIANS($AB$9))</f>
        <v>0.85999374968491038</v>
      </c>
      <c r="AK1078">
        <f t="shared" ref="AK1078:AK1083" si="598">$AB$7*SIN(AL1078)</f>
        <v>2.5773884838758808E-4</v>
      </c>
      <c r="AL1078">
        <f t="shared" ref="AL1078:AL1083" si="599">2*ATAN(AM1078)</f>
        <v>2.777048048623683</v>
      </c>
      <c r="AM1078">
        <f t="shared" ref="AM1078:AM1083" si="600">SQRT((1+$AB$7)/(1-$AB$7))*TAN(AN1078/2)</f>
        <v>5.4254046434140752</v>
      </c>
      <c r="AN1078" s="68">
        <f t="shared" ref="AN1078:AT1083" si="601">$AU1078+$AB$7*SIN(AO1078)</f>
        <v>2.7767902226731755</v>
      </c>
      <c r="AO1078" s="68">
        <f t="shared" si="601"/>
        <v>2.7767902226731755</v>
      </c>
      <c r="AP1078" s="68">
        <f t="shared" si="601"/>
        <v>2.7767902226731755</v>
      </c>
      <c r="AQ1078" s="68">
        <f t="shared" si="601"/>
        <v>2.7767902226731755</v>
      </c>
      <c r="AR1078" s="68">
        <f t="shared" si="601"/>
        <v>2.776790222673255</v>
      </c>
      <c r="AS1078" s="68">
        <f t="shared" si="601"/>
        <v>2.7767902225555483</v>
      </c>
      <c r="AT1078" s="68">
        <f t="shared" si="601"/>
        <v>2.7767903968459557</v>
      </c>
      <c r="AU1078" s="68">
        <f t="shared" ref="AU1078:AU1083" si="602">RADIANS($AB$9)+$AB$18*(F1078-AB$15)</f>
        <v>2.776532309693633</v>
      </c>
    </row>
    <row r="1079" spans="1:48" ht="12.95" customHeight="1">
      <c r="A1079" s="136" t="s">
        <v>2120</v>
      </c>
      <c r="B1079" s="44" t="s">
        <v>2053</v>
      </c>
      <c r="C1079" s="45">
        <v>53624.370920000001</v>
      </c>
      <c r="D1079" s="45" t="s">
        <v>2084</v>
      </c>
      <c r="E1079">
        <f t="shared" si="570"/>
        <v>21843.11498454996</v>
      </c>
      <c r="F1079">
        <f t="shared" si="571"/>
        <v>21843</v>
      </c>
      <c r="G1079">
        <f t="shared" si="589"/>
        <v>0.15606599999591708</v>
      </c>
      <c r="I1079" s="10">
        <f>$G1079</f>
        <v>0.15606599999591708</v>
      </c>
      <c r="O1079">
        <f t="shared" ca="1" si="591"/>
        <v>4.5946680818720456E-2</v>
      </c>
      <c r="P1079">
        <f t="shared" si="592"/>
        <v>0.1221167260686068</v>
      </c>
      <c r="Q1079" s="2">
        <f t="shared" si="575"/>
        <v>38605.870920000001</v>
      </c>
      <c r="S1079" s="21">
        <f>S$15</f>
        <v>0.1</v>
      </c>
      <c r="Z1079">
        <f t="shared" si="572"/>
        <v>21843</v>
      </c>
      <c r="AA1079" s="68">
        <f t="shared" si="573"/>
        <v>0.14127453060944753</v>
      </c>
      <c r="AB1079" s="68">
        <f t="shared" si="587"/>
        <v>0.13690819545507635</v>
      </c>
      <c r="AC1079" s="68">
        <f t="shared" si="588"/>
        <v>1.4791469386469542E-2</v>
      </c>
      <c r="AD1079" s="68"/>
      <c r="AE1079" s="68">
        <f t="shared" si="593"/>
        <v>2.1878756661086597E-5</v>
      </c>
      <c r="AF1079">
        <f t="shared" si="594"/>
        <v>3.3949273927310286E-2</v>
      </c>
      <c r="AG1079" s="92"/>
      <c r="AH1079">
        <f t="shared" si="595"/>
        <v>1.9157804540840744E-2</v>
      </c>
      <c r="AI1079">
        <f t="shared" si="596"/>
        <v>0.99932458418845393</v>
      </c>
      <c r="AJ1079">
        <f t="shared" si="597"/>
        <v>0.85999374968491038</v>
      </c>
      <c r="AK1079">
        <f t="shared" si="598"/>
        <v>2.5773884838758808E-4</v>
      </c>
      <c r="AL1079">
        <f t="shared" si="599"/>
        <v>2.777048048623683</v>
      </c>
      <c r="AM1079">
        <f t="shared" si="600"/>
        <v>5.4254046434140752</v>
      </c>
      <c r="AN1079" s="68">
        <f t="shared" si="601"/>
        <v>2.7767902226731755</v>
      </c>
      <c r="AO1079" s="68">
        <f t="shared" si="601"/>
        <v>2.7767902226731755</v>
      </c>
      <c r="AP1079" s="68">
        <f t="shared" si="601"/>
        <v>2.7767902226731755</v>
      </c>
      <c r="AQ1079" s="68">
        <f t="shared" si="601"/>
        <v>2.7767902226731755</v>
      </c>
      <c r="AR1079" s="68">
        <f t="shared" si="601"/>
        <v>2.776790222673255</v>
      </c>
      <c r="AS1079" s="68">
        <f t="shared" si="601"/>
        <v>2.7767902225555483</v>
      </c>
      <c r="AT1079" s="68">
        <f t="shared" si="601"/>
        <v>2.7767903968459557</v>
      </c>
      <c r="AU1079" s="68">
        <f t="shared" si="602"/>
        <v>2.776532309693633</v>
      </c>
    </row>
    <row r="1080" spans="1:48" ht="12.95" customHeight="1">
      <c r="A1080" s="95" t="s">
        <v>1670</v>
      </c>
      <c r="B1080" s="29" t="s">
        <v>2053</v>
      </c>
      <c r="C1080" s="95">
        <v>53644.724000000002</v>
      </c>
      <c r="D1080" s="95" t="s">
        <v>2084</v>
      </c>
      <c r="E1080" s="12">
        <f t="shared" si="570"/>
        <v>21858.110497628342</v>
      </c>
      <c r="F1080">
        <f t="shared" si="571"/>
        <v>21858</v>
      </c>
      <c r="G1080">
        <f t="shared" si="589"/>
        <v>0.14997600000060629</v>
      </c>
      <c r="I1080" s="10">
        <f>G1080</f>
        <v>0.14997600000060629</v>
      </c>
      <c r="O1080">
        <f t="shared" ca="1" si="591"/>
        <v>4.6049790950869599E-2</v>
      </c>
      <c r="P1080">
        <f t="shared" si="592"/>
        <v>0.12244061090963221</v>
      </c>
      <c r="Q1080" s="2">
        <f t="shared" si="575"/>
        <v>38626.224000000002</v>
      </c>
      <c r="S1080" s="21">
        <f>S$15</f>
        <v>0.1</v>
      </c>
      <c r="Z1080">
        <f t="shared" si="572"/>
        <v>21858</v>
      </c>
      <c r="AA1080" s="68">
        <f t="shared" si="573"/>
        <v>0.14170643125965166</v>
      </c>
      <c r="AB1080" s="68">
        <f t="shared" si="587"/>
        <v>0.13071017965058684</v>
      </c>
      <c r="AC1080" s="68">
        <f t="shared" si="588"/>
        <v>8.269568740954629E-3</v>
      </c>
      <c r="AD1080" s="68"/>
      <c r="AE1080" s="68">
        <f t="shared" si="593"/>
        <v>6.8385767161374056E-6</v>
      </c>
      <c r="AF1080">
        <f t="shared" si="594"/>
        <v>2.7535389090974083E-2</v>
      </c>
      <c r="AG1080" s="92"/>
      <c r="AH1080">
        <f t="shared" si="595"/>
        <v>1.9265820350019454E-2</v>
      </c>
      <c r="AI1080">
        <f t="shared" si="596"/>
        <v>0.99932214932028618</v>
      </c>
      <c r="AJ1080">
        <f t="shared" si="597"/>
        <v>0.86483645779266083</v>
      </c>
      <c r="AK1080">
        <f t="shared" si="598"/>
        <v>2.512653745864726E-4</v>
      </c>
      <c r="AL1080">
        <f t="shared" si="599"/>
        <v>2.7866151582309198</v>
      </c>
      <c r="AM1080">
        <f t="shared" si="600"/>
        <v>5.5748724443363926</v>
      </c>
      <c r="AN1080" s="68">
        <f t="shared" si="601"/>
        <v>2.7863638076357304</v>
      </c>
      <c r="AO1080" s="68">
        <f t="shared" si="601"/>
        <v>2.7863638076357304</v>
      </c>
      <c r="AP1080" s="68">
        <f t="shared" si="601"/>
        <v>2.7863638076357304</v>
      </c>
      <c r="AQ1080" s="68">
        <f t="shared" si="601"/>
        <v>2.7863638076357304</v>
      </c>
      <c r="AR1080" s="68">
        <f t="shared" si="601"/>
        <v>2.7863638076358086</v>
      </c>
      <c r="AS1080" s="68">
        <f t="shared" si="601"/>
        <v>2.7863638075202273</v>
      </c>
      <c r="AT1080" s="68">
        <f t="shared" si="601"/>
        <v>2.7863639780477865</v>
      </c>
      <c r="AU1080" s="68">
        <f t="shared" si="602"/>
        <v>2.7861123718909111</v>
      </c>
    </row>
    <row r="1081" spans="1:48" ht="12.95" customHeight="1">
      <c r="A1081" s="136" t="s">
        <v>2102</v>
      </c>
      <c r="B1081" s="46"/>
      <c r="C1081" s="45">
        <v>53681.371200000001</v>
      </c>
      <c r="D1081" s="45">
        <v>2.9999999999999997E-4</v>
      </c>
      <c r="E1081">
        <f t="shared" si="570"/>
        <v>21885.111008945845</v>
      </c>
      <c r="F1081">
        <f t="shared" si="571"/>
        <v>21885</v>
      </c>
      <c r="G1081">
        <f t="shared" si="589"/>
        <v>0.15067000000271946</v>
      </c>
      <c r="J1081">
        <f>$G1081</f>
        <v>0.15067000000271946</v>
      </c>
      <c r="O1081">
        <f t="shared" ca="1" si="591"/>
        <v>4.6235389188738055E-2</v>
      </c>
      <c r="P1081">
        <f t="shared" si="592"/>
        <v>0.12302442003915345</v>
      </c>
      <c r="Q1081" s="2">
        <f t="shared" si="575"/>
        <v>38662.871200000001</v>
      </c>
      <c r="S1081" s="91">
        <f>S$16</f>
        <v>1</v>
      </c>
      <c r="Z1081">
        <f t="shared" si="572"/>
        <v>21885</v>
      </c>
      <c r="AA1081" s="68">
        <f t="shared" si="573"/>
        <v>0.14248021193781041</v>
      </c>
      <c r="AB1081" s="68">
        <f t="shared" si="587"/>
        <v>0.13121420810406251</v>
      </c>
      <c r="AC1081" s="68">
        <f t="shared" si="588"/>
        <v>8.1897880649090572E-3</v>
      </c>
      <c r="AD1081" s="68"/>
      <c r="AE1081" s="68">
        <f t="shared" si="593"/>
        <v>6.7072628548126779E-5</v>
      </c>
      <c r="AF1081">
        <f t="shared" si="594"/>
        <v>2.7645579963566008E-2</v>
      </c>
      <c r="AG1081" s="92"/>
      <c r="AH1081">
        <f t="shared" si="595"/>
        <v>1.9455791898656951E-2</v>
      </c>
      <c r="AI1081">
        <f t="shared" si="596"/>
        <v>0.99931792307947176</v>
      </c>
      <c r="AJ1081">
        <f t="shared" si="597"/>
        <v>0.87335350609290141</v>
      </c>
      <c r="AK1081">
        <f t="shared" si="598"/>
        <v>2.3955564476197118E-4</v>
      </c>
      <c r="AL1081">
        <f t="shared" si="599"/>
        <v>2.8038358403355295</v>
      </c>
      <c r="AM1081">
        <f t="shared" si="600"/>
        <v>5.8650200257581906</v>
      </c>
      <c r="AN1081" s="68">
        <f t="shared" si="601"/>
        <v>2.8035962029350343</v>
      </c>
      <c r="AO1081" s="68">
        <f t="shared" si="601"/>
        <v>2.8035962029350343</v>
      </c>
      <c r="AP1081" s="68">
        <f t="shared" si="601"/>
        <v>2.8035962029350343</v>
      </c>
      <c r="AQ1081" s="68">
        <f t="shared" si="601"/>
        <v>2.8035962029350343</v>
      </c>
      <c r="AR1081" s="68">
        <f t="shared" si="601"/>
        <v>2.8035962029351102</v>
      </c>
      <c r="AS1081" s="68">
        <f t="shared" si="601"/>
        <v>2.8035962028235337</v>
      </c>
      <c r="AT1081" s="68">
        <f t="shared" si="601"/>
        <v>2.8035963664212371</v>
      </c>
      <c r="AU1081" s="68">
        <f t="shared" si="602"/>
        <v>2.8033564838460121</v>
      </c>
    </row>
    <row r="1082" spans="1:48" ht="12.95" customHeight="1">
      <c r="A1082" s="95" t="s">
        <v>1670</v>
      </c>
      <c r="B1082" s="29" t="s">
        <v>2053</v>
      </c>
      <c r="C1082" s="95">
        <v>53708.517999999996</v>
      </c>
      <c r="D1082" s="95" t="s">
        <v>2084</v>
      </c>
      <c r="E1082" s="12">
        <f t="shared" si="570"/>
        <v>21905.111922539079</v>
      </c>
      <c r="F1082">
        <f t="shared" si="571"/>
        <v>21905</v>
      </c>
      <c r="G1082">
        <f t="shared" si="589"/>
        <v>0.15191000000049826</v>
      </c>
      <c r="I1082" s="10">
        <f>G1082</f>
        <v>0.15191000000049826</v>
      </c>
      <c r="O1082">
        <f t="shared" ca="1" si="591"/>
        <v>4.6372869364936883E-2</v>
      </c>
      <c r="P1082">
        <f t="shared" si="592"/>
        <v>0.12345754799288622</v>
      </c>
      <c r="Q1082" s="2">
        <f t="shared" si="575"/>
        <v>38690.017999999996</v>
      </c>
      <c r="S1082" s="21">
        <f>S$15</f>
        <v>0.1</v>
      </c>
      <c r="Z1082">
        <f t="shared" si="572"/>
        <v>21905</v>
      </c>
      <c r="AA1082" s="68">
        <f t="shared" si="573"/>
        <v>0.14305033737352355</v>
      </c>
      <c r="AB1082" s="68">
        <f t="shared" si="587"/>
        <v>0.13231721061986093</v>
      </c>
      <c r="AC1082" s="68">
        <f t="shared" si="588"/>
        <v>8.8596626269747056E-3</v>
      </c>
      <c r="AD1082" s="68"/>
      <c r="AE1082" s="68">
        <f t="shared" si="593"/>
        <v>7.8493621863812457E-6</v>
      </c>
      <c r="AF1082">
        <f t="shared" si="594"/>
        <v>2.8452452007612039E-2</v>
      </c>
      <c r="AG1082" s="92"/>
      <c r="AH1082">
        <f t="shared" si="595"/>
        <v>1.9592789380637333E-2</v>
      </c>
      <c r="AI1082">
        <f t="shared" si="596"/>
        <v>0.99931492288924983</v>
      </c>
      <c r="AJ1082">
        <f t="shared" si="597"/>
        <v>0.87949555016744119</v>
      </c>
      <c r="AK1082">
        <f t="shared" si="598"/>
        <v>2.3083583946339488E-4</v>
      </c>
      <c r="AL1082">
        <f t="shared" si="599"/>
        <v>2.8165918091028015</v>
      </c>
      <c r="AM1082">
        <f t="shared" si="600"/>
        <v>6.09956775909406</v>
      </c>
      <c r="AN1082" s="68">
        <f t="shared" si="601"/>
        <v>2.8163608941369151</v>
      </c>
      <c r="AO1082" s="68">
        <f t="shared" si="601"/>
        <v>2.8163608941369151</v>
      </c>
      <c r="AP1082" s="68">
        <f t="shared" si="601"/>
        <v>2.8163608941369151</v>
      </c>
      <c r="AQ1082" s="68">
        <f t="shared" si="601"/>
        <v>2.8163608941369151</v>
      </c>
      <c r="AR1082" s="68">
        <f t="shared" si="601"/>
        <v>2.8163608941369893</v>
      </c>
      <c r="AS1082" s="68">
        <f t="shared" si="601"/>
        <v>2.8163608940285236</v>
      </c>
      <c r="AT1082" s="68">
        <f t="shared" si="601"/>
        <v>2.8163610523671552</v>
      </c>
      <c r="AU1082" s="68">
        <f t="shared" si="602"/>
        <v>2.8161299001090496</v>
      </c>
    </row>
    <row r="1083" spans="1:48" ht="12.95" customHeight="1">
      <c r="A1083" s="136" t="s">
        <v>2102</v>
      </c>
      <c r="B1083" s="46"/>
      <c r="C1083" s="45">
        <v>53715.305500000002</v>
      </c>
      <c r="D1083" s="45">
        <v>2.0000000000000001E-4</v>
      </c>
      <c r="E1083">
        <f t="shared" si="570"/>
        <v>21910.112740352382</v>
      </c>
      <c r="F1083">
        <f t="shared" si="571"/>
        <v>21910</v>
      </c>
      <c r="G1083">
        <f t="shared" si="589"/>
        <v>0.15301999999792315</v>
      </c>
      <c r="J1083">
        <f>$G1083</f>
        <v>0.15301999999792315</v>
      </c>
      <c r="O1083">
        <f t="shared" ca="1" si="591"/>
        <v>4.6407239408986597E-2</v>
      </c>
      <c r="P1083">
        <f t="shared" si="592"/>
        <v>0.12356591997422894</v>
      </c>
      <c r="Q1083" s="2">
        <f t="shared" si="575"/>
        <v>38696.805500000002</v>
      </c>
      <c r="S1083" s="91">
        <f>S$16</f>
        <v>1</v>
      </c>
      <c r="Z1083">
        <f t="shared" si="572"/>
        <v>21910</v>
      </c>
      <c r="AA1083" s="68">
        <f t="shared" si="573"/>
        <v>0.14319246071808275</v>
      </c>
      <c r="AB1083" s="68">
        <f t="shared" si="587"/>
        <v>0.13339345925406934</v>
      </c>
      <c r="AC1083" s="68">
        <f t="shared" si="588"/>
        <v>9.8275392798403902E-3</v>
      </c>
      <c r="AD1083" s="68"/>
      <c r="AE1083" s="68">
        <f t="shared" si="593"/>
        <v>9.6580528296805906E-5</v>
      </c>
      <c r="AF1083">
        <f t="shared" si="594"/>
        <v>2.9454080023694207E-2</v>
      </c>
      <c r="AG1083" s="92"/>
      <c r="AH1083">
        <f t="shared" si="595"/>
        <v>1.9626540743853817E-2</v>
      </c>
      <c r="AI1083">
        <f t="shared" si="596"/>
        <v>0.99931419024302048</v>
      </c>
      <c r="AJ1083">
        <f t="shared" si="597"/>
        <v>0.88100873395664836</v>
      </c>
      <c r="AK1083">
        <f t="shared" si="598"/>
        <v>2.286499719794875E-4</v>
      </c>
      <c r="AL1083">
        <f t="shared" si="599"/>
        <v>2.8197807894379592</v>
      </c>
      <c r="AM1083">
        <f t="shared" si="600"/>
        <v>6.1610831528555599</v>
      </c>
      <c r="AN1083" s="68">
        <f t="shared" si="601"/>
        <v>2.8195520610049969</v>
      </c>
      <c r="AO1083" s="68">
        <f t="shared" si="601"/>
        <v>2.8195520610049969</v>
      </c>
      <c r="AP1083" s="68">
        <f t="shared" si="601"/>
        <v>2.8195520610049969</v>
      </c>
      <c r="AQ1083" s="68">
        <f t="shared" si="601"/>
        <v>2.8195520610049969</v>
      </c>
      <c r="AR1083" s="68">
        <f t="shared" si="601"/>
        <v>2.8195520610050706</v>
      </c>
      <c r="AS1083" s="68">
        <f t="shared" si="601"/>
        <v>2.8195520608974016</v>
      </c>
      <c r="AT1083" s="68">
        <f t="shared" si="601"/>
        <v>2.8195522179049926</v>
      </c>
      <c r="AU1083" s="68">
        <f t="shared" si="602"/>
        <v>2.819323254174809</v>
      </c>
    </row>
    <row r="1084" spans="1:48" ht="12.95" customHeight="1">
      <c r="A1084" s="130" t="s">
        <v>3351</v>
      </c>
      <c r="B1084" s="129"/>
      <c r="C1084" s="171">
        <v>53769.595999999998</v>
      </c>
      <c r="D1084" s="130">
        <v>1.08E-4</v>
      </c>
      <c r="E1084" s="12">
        <f t="shared" si="570"/>
        <v>21950.112283555762</v>
      </c>
      <c r="F1084">
        <f t="shared" si="571"/>
        <v>21950</v>
      </c>
      <c r="G1084">
        <f t="shared" si="589"/>
        <v>0.15239999999903375</v>
      </c>
      <c r="K1084">
        <f>$G1084</f>
        <v>0.15239999999903375</v>
      </c>
      <c r="O1084">
        <f t="shared" ca="1" si="591"/>
        <v>4.668219976138431E-2</v>
      </c>
      <c r="Q1084" s="2">
        <f t="shared" si="575"/>
        <v>38751.095999999998</v>
      </c>
      <c r="S1084" s="94">
        <f>S$17</f>
        <v>1</v>
      </c>
      <c r="Z1084">
        <f t="shared" si="572"/>
        <v>21950</v>
      </c>
      <c r="AA1084" s="68">
        <f t="shared" si="573"/>
        <v>0.12443419172286882</v>
      </c>
      <c r="AB1084" s="68">
        <f t="shared" si="587"/>
        <v>0.15239999999903375</v>
      </c>
      <c r="AC1084" s="68">
        <f t="shared" si="588"/>
        <v>0.15239999999903375</v>
      </c>
      <c r="AD1084" s="68"/>
      <c r="AE1084" s="68"/>
      <c r="AG1084" s="92"/>
      <c r="AN1084" s="68"/>
      <c r="AO1084" s="68"/>
      <c r="AP1084" s="68"/>
      <c r="AQ1084" s="68"/>
      <c r="AR1084" s="68"/>
      <c r="AS1084" s="68"/>
      <c r="AT1084" s="68"/>
      <c r="AU1084" s="68"/>
    </row>
    <row r="1085" spans="1:48" ht="12.95" customHeight="1">
      <c r="A1085" s="95" t="s">
        <v>1670</v>
      </c>
      <c r="B1085" s="29" t="s">
        <v>2053</v>
      </c>
      <c r="C1085" s="95">
        <v>53952.832600000002</v>
      </c>
      <c r="D1085" s="95" t="s">
        <v>2084</v>
      </c>
      <c r="E1085" s="12">
        <f t="shared" si="570"/>
        <v>22085.11528220453</v>
      </c>
      <c r="F1085">
        <f t="shared" si="571"/>
        <v>22085</v>
      </c>
      <c r="G1085">
        <f t="shared" si="589"/>
        <v>0.15647000000171829</v>
      </c>
      <c r="K1085" s="10">
        <f>G1085</f>
        <v>0.15647000000171829</v>
      </c>
      <c r="O1085">
        <f t="shared" ca="1" si="591"/>
        <v>4.7610190950726591E-2</v>
      </c>
      <c r="P1085">
        <f t="shared" ref="P1085:P1091" si="603">+D$11+D$12*F1085+D$13*F1085^2</f>
        <v>0.12738161753443678</v>
      </c>
      <c r="Q1085" s="2">
        <f t="shared" si="575"/>
        <v>38934.332600000002</v>
      </c>
      <c r="S1085" s="94">
        <f>S$17</f>
        <v>1</v>
      </c>
      <c r="Z1085">
        <f t="shared" si="572"/>
        <v>22085</v>
      </c>
      <c r="AA1085" s="68">
        <f t="shared" si="573"/>
        <v>0.14806121037901962</v>
      </c>
      <c r="AB1085" s="68">
        <f t="shared" si="587"/>
        <v>0.13579040715713545</v>
      </c>
      <c r="AC1085" s="68">
        <f t="shared" si="588"/>
        <v>8.4087896226986598E-3</v>
      </c>
      <c r="AD1085" s="68"/>
      <c r="AE1085" s="68">
        <f t="shared" ref="AE1085:AE1091" si="604">+(G1085-AA1085)^2*S1085</f>
        <v>7.0707742918804843E-5</v>
      </c>
      <c r="AF1085">
        <f t="shared" ref="AF1085:AF1091" si="605">G1085-P1085</f>
        <v>2.9088382467281515E-2</v>
      </c>
      <c r="AG1085" s="92"/>
      <c r="AH1085">
        <f t="shared" ref="AH1085:AH1091" si="606">$AB$6*($AB$11/AI1085*AJ1085+$AB$12)</f>
        <v>2.0679592844582855E-2</v>
      </c>
      <c r="AI1085">
        <f t="shared" ref="AI1085:AI1091" si="607">1+$AB$7*COS(AL1085)</f>
        <v>0.99929299037478547</v>
      </c>
      <c r="AJ1085">
        <f t="shared" ref="AJ1085:AJ1091" si="608">SIN(AL1085+RADIANS($AB$9))</f>
        <v>0.92822092304654646</v>
      </c>
      <c r="AK1085">
        <f t="shared" ref="AK1085:AK1091" si="609">$AB$7*SIN(AL1085)</f>
        <v>1.5084171276057598E-4</v>
      </c>
      <c r="AL1085">
        <f t="shared" ref="AL1085:AL1091" si="610">2*ATAN(AM1085)</f>
        <v>2.931392489946024</v>
      </c>
      <c r="AM1085">
        <f t="shared" ref="AM1085:AM1091" si="611">SQRT((1+$AB$7)/(1-$AB$7))*TAN(AN1085/2)</f>
        <v>9.4796812654095444</v>
      </c>
      <c r="AN1085" s="68">
        <f t="shared" ref="AN1085:AT1091" si="612">$AU1085+$AB$7*SIN(AO1085)</f>
        <v>2.9312415948716994</v>
      </c>
      <c r="AO1085" s="68">
        <f t="shared" si="612"/>
        <v>2.9312415948716994</v>
      </c>
      <c r="AP1085" s="68">
        <f t="shared" si="612"/>
        <v>2.9312415948716994</v>
      </c>
      <c r="AQ1085" s="68">
        <f t="shared" si="612"/>
        <v>2.931241594871699</v>
      </c>
      <c r="AR1085" s="68">
        <f t="shared" si="612"/>
        <v>2.9312415948717527</v>
      </c>
      <c r="AS1085" s="68">
        <f t="shared" si="612"/>
        <v>2.9312415947962518</v>
      </c>
      <c r="AT1085" s="68">
        <f t="shared" si="612"/>
        <v>2.9312417015885104</v>
      </c>
      <c r="AU1085" s="68">
        <f t="shared" ref="AU1085:AU1091" si="613">RADIANS($AB$9)+$AB$18*(F1085-AB$15)</f>
        <v>2.9310906464763864</v>
      </c>
    </row>
    <row r="1086" spans="1:48" ht="12.95" customHeight="1">
      <c r="A1086" s="134" t="s">
        <v>2149</v>
      </c>
      <c r="B1086" s="113"/>
      <c r="C1086" s="98">
        <v>54000.34</v>
      </c>
      <c r="D1086" s="134" t="s">
        <v>2084</v>
      </c>
      <c r="E1086" s="12">
        <f t="shared" si="570"/>
        <v>22120.117249377057</v>
      </c>
      <c r="F1086">
        <f t="shared" si="571"/>
        <v>22120</v>
      </c>
      <c r="G1086">
        <f t="shared" si="589"/>
        <v>0.15913999999611406</v>
      </c>
      <c r="I1086">
        <f>$G1086</f>
        <v>0.15913999999611406</v>
      </c>
      <c r="O1086">
        <f t="shared" ca="1" si="591"/>
        <v>4.785078125907459E-2</v>
      </c>
      <c r="P1086">
        <f t="shared" si="603"/>
        <v>0.12815004862956103</v>
      </c>
      <c r="Q1086" s="2">
        <f t="shared" si="575"/>
        <v>38981.839999999997</v>
      </c>
      <c r="S1086" s="21">
        <f>S$15</f>
        <v>0.1</v>
      </c>
      <c r="Z1086">
        <f t="shared" si="572"/>
        <v>22120</v>
      </c>
      <c r="AA1086" s="68">
        <f t="shared" si="573"/>
        <v>0.14900969012008974</v>
      </c>
      <c r="AB1086" s="68">
        <f t="shared" si="587"/>
        <v>0.13828035850558534</v>
      </c>
      <c r="AC1086" s="68">
        <f t="shared" si="588"/>
        <v>1.0130309876024299E-2</v>
      </c>
      <c r="AD1086" s="68"/>
      <c r="AE1086" s="68">
        <f t="shared" si="604"/>
        <v>1.0262317818427572E-5</v>
      </c>
      <c r="AF1086">
        <f t="shared" si="605"/>
        <v>3.0989951366553026E-2</v>
      </c>
      <c r="AG1086" s="92"/>
      <c r="AH1086">
        <f t="shared" si="606"/>
        <v>2.0859641490528727E-2</v>
      </c>
      <c r="AI1086">
        <f t="shared" si="607"/>
        <v>0.99928979972326559</v>
      </c>
      <c r="AJ1086">
        <f t="shared" si="608"/>
        <v>0.93629337048574213</v>
      </c>
      <c r="AK1086">
        <f t="shared" si="609"/>
        <v>1.350236993304831E-4</v>
      </c>
      <c r="AL1086">
        <f t="shared" si="610"/>
        <v>2.9537143162434911</v>
      </c>
      <c r="AM1086">
        <f t="shared" si="611"/>
        <v>10.61385532410061</v>
      </c>
      <c r="AN1086" s="68">
        <f t="shared" si="612"/>
        <v>2.9535792445627456</v>
      </c>
      <c r="AO1086" s="68">
        <f t="shared" si="612"/>
        <v>2.9535792445627456</v>
      </c>
      <c r="AP1086" s="68">
        <f t="shared" si="612"/>
        <v>2.9535792445627456</v>
      </c>
      <c r="AQ1086" s="68">
        <f t="shared" si="612"/>
        <v>2.9535792445627456</v>
      </c>
      <c r="AR1086" s="68">
        <f t="shared" si="612"/>
        <v>2.953579244562794</v>
      </c>
      <c r="AS1086" s="68">
        <f t="shared" si="612"/>
        <v>2.9535792444945979</v>
      </c>
      <c r="AT1086" s="68">
        <f t="shared" si="612"/>
        <v>2.9535793405210424</v>
      </c>
      <c r="AU1086" s="68">
        <f t="shared" si="613"/>
        <v>2.9534441249367021</v>
      </c>
    </row>
    <row r="1087" spans="1:48" ht="12.95" customHeight="1">
      <c r="A1087" s="135" t="s">
        <v>2106</v>
      </c>
      <c r="B1087" s="46" t="s">
        <v>2053</v>
      </c>
      <c r="C1087" s="47">
        <v>54012.553899999999</v>
      </c>
      <c r="D1087" s="45">
        <v>2.0000000000000001E-4</v>
      </c>
      <c r="E1087">
        <f t="shared" si="570"/>
        <v>22129.116069073541</v>
      </c>
      <c r="F1087">
        <f t="shared" si="571"/>
        <v>22129</v>
      </c>
      <c r="G1087">
        <f t="shared" si="589"/>
        <v>0.1575379999994766</v>
      </c>
      <c r="K1087">
        <f>$G1087</f>
        <v>0.1575379999994766</v>
      </c>
      <c r="O1087">
        <f t="shared" ca="1" si="591"/>
        <v>4.7912647338364076E-2</v>
      </c>
      <c r="P1087">
        <f t="shared" si="603"/>
        <v>0.12834793029441621</v>
      </c>
      <c r="Q1087" s="2">
        <f t="shared" si="575"/>
        <v>38994.053899999999</v>
      </c>
      <c r="S1087" s="94">
        <f>S$17</f>
        <v>1</v>
      </c>
      <c r="Z1087">
        <f t="shared" si="572"/>
        <v>22129</v>
      </c>
      <c r="AA1087" s="68">
        <f t="shared" si="573"/>
        <v>0.1492521911414762</v>
      </c>
      <c r="AB1087" s="68">
        <f t="shared" si="587"/>
        <v>0.13663373915241661</v>
      </c>
      <c r="AC1087" s="68">
        <f t="shared" si="588"/>
        <v>8.2858088580004124E-3</v>
      </c>
      <c r="AD1087" s="68"/>
      <c r="AE1087" s="68">
        <f t="shared" si="604"/>
        <v>6.8654628431317872E-5</v>
      </c>
      <c r="AF1087">
        <f t="shared" si="605"/>
        <v>2.9190069705060384E-2</v>
      </c>
      <c r="AG1087" s="92"/>
      <c r="AH1087">
        <f t="shared" si="606"/>
        <v>2.0904260847059972E-2</v>
      </c>
      <c r="AI1087">
        <f t="shared" si="607"/>
        <v>0.99928903640741651</v>
      </c>
      <c r="AJ1087">
        <f t="shared" si="608"/>
        <v>0.93829388874989972</v>
      </c>
      <c r="AK1087">
        <f t="shared" si="609"/>
        <v>1.309450360853635E-4</v>
      </c>
      <c r="AL1087">
        <f t="shared" si="610"/>
        <v>2.9594541920384505</v>
      </c>
      <c r="AM1087">
        <f t="shared" si="611"/>
        <v>10.950283941522347</v>
      </c>
      <c r="AN1087" s="68">
        <f t="shared" si="612"/>
        <v>2.9593232004203021</v>
      </c>
      <c r="AO1087" s="68">
        <f t="shared" si="612"/>
        <v>2.9593232004203021</v>
      </c>
      <c r="AP1087" s="68">
        <f t="shared" si="612"/>
        <v>2.9593232004203021</v>
      </c>
      <c r="AQ1087" s="68">
        <f t="shared" si="612"/>
        <v>2.9593232004203016</v>
      </c>
      <c r="AR1087" s="68">
        <f t="shared" si="612"/>
        <v>2.9593232004203491</v>
      </c>
      <c r="AS1087" s="68">
        <f t="shared" si="612"/>
        <v>2.9593232003540701</v>
      </c>
      <c r="AT1087" s="68">
        <f t="shared" si="612"/>
        <v>2.9593232935802929</v>
      </c>
      <c r="AU1087" s="68">
        <f t="shared" si="613"/>
        <v>2.9591921622550688</v>
      </c>
    </row>
    <row r="1088" spans="1:48" ht="12.95" customHeight="1">
      <c r="A1088" s="95" t="s">
        <v>1720</v>
      </c>
      <c r="B1088" s="29" t="s">
        <v>2053</v>
      </c>
      <c r="C1088" s="95">
        <v>54017.985999999997</v>
      </c>
      <c r="D1088" s="95" t="s">
        <v>2084</v>
      </c>
      <c r="E1088" s="12">
        <f t="shared" si="570"/>
        <v>22133.118270538533</v>
      </c>
      <c r="F1088">
        <f t="shared" si="571"/>
        <v>22133</v>
      </c>
      <c r="G1088">
        <f t="shared" si="589"/>
        <v>0.16052599999966333</v>
      </c>
      <c r="I1088" s="10">
        <f>G1088</f>
        <v>0.16052599999966333</v>
      </c>
      <c r="O1088">
        <f t="shared" ca="1" si="591"/>
        <v>4.7940143373603847E-2</v>
      </c>
      <c r="P1088">
        <f t="shared" si="603"/>
        <v>0.1284359151380689</v>
      </c>
      <c r="Q1088" s="2">
        <f t="shared" si="575"/>
        <v>38999.485999999997</v>
      </c>
      <c r="S1088" s="21">
        <f>S$15</f>
        <v>0.1</v>
      </c>
      <c r="Z1088">
        <f t="shared" si="572"/>
        <v>22133</v>
      </c>
      <c r="AA1088" s="68">
        <f t="shared" si="573"/>
        <v>0.14935978550332391</v>
      </c>
      <c r="AB1088" s="68">
        <f t="shared" si="587"/>
        <v>0.13960212963440832</v>
      </c>
      <c r="AC1088" s="68">
        <f t="shared" si="588"/>
        <v>1.1166214496339422E-2</v>
      </c>
      <c r="AD1088" s="68"/>
      <c r="AE1088" s="68">
        <f t="shared" si="604"/>
        <v>1.2468434617826064E-5</v>
      </c>
      <c r="AF1088">
        <f t="shared" si="605"/>
        <v>3.2090084861594426E-2</v>
      </c>
      <c r="AG1088" s="92"/>
      <c r="AH1088">
        <f t="shared" si="606"/>
        <v>2.0923870365255004E-2</v>
      </c>
      <c r="AI1088">
        <f t="shared" si="607"/>
        <v>0.99928870467346465</v>
      </c>
      <c r="AJ1088">
        <f t="shared" si="608"/>
        <v>0.93917308817552958</v>
      </c>
      <c r="AK1088">
        <f t="shared" si="609"/>
        <v>1.2913090607403102E-4</v>
      </c>
      <c r="AL1088">
        <f t="shared" si="610"/>
        <v>2.9620052451597942</v>
      </c>
      <c r="AM1088">
        <f t="shared" si="611"/>
        <v>11.106690903239727</v>
      </c>
      <c r="AN1088" s="68">
        <f t="shared" si="612"/>
        <v>2.9618760682955725</v>
      </c>
      <c r="AO1088" s="68">
        <f t="shared" si="612"/>
        <v>2.9618760682955725</v>
      </c>
      <c r="AP1088" s="68">
        <f t="shared" si="612"/>
        <v>2.9618760682955725</v>
      </c>
      <c r="AQ1088" s="68">
        <f t="shared" si="612"/>
        <v>2.9618760682955725</v>
      </c>
      <c r="AR1088" s="68">
        <f t="shared" si="612"/>
        <v>2.9618760682956187</v>
      </c>
      <c r="AS1088" s="68">
        <f t="shared" si="612"/>
        <v>2.9618760682301972</v>
      </c>
      <c r="AT1088" s="68">
        <f t="shared" si="612"/>
        <v>2.9618761602079018</v>
      </c>
      <c r="AU1088" s="68">
        <f t="shared" si="613"/>
        <v>2.9617468455076761</v>
      </c>
    </row>
    <row r="1089" spans="1:47" ht="12.95" customHeight="1">
      <c r="A1089" s="95" t="s">
        <v>1720</v>
      </c>
      <c r="B1089" s="29" t="s">
        <v>2053</v>
      </c>
      <c r="C1089" s="95">
        <v>54032.915000000001</v>
      </c>
      <c r="D1089" s="95" t="s">
        <v>2084</v>
      </c>
      <c r="E1089" s="12">
        <f t="shared" si="570"/>
        <v>22144.11749103721</v>
      </c>
      <c r="F1089">
        <f t="shared" si="571"/>
        <v>22144</v>
      </c>
      <c r="G1089">
        <f t="shared" si="589"/>
        <v>0.15946800000529038</v>
      </c>
      <c r="I1089" s="10">
        <f>G1089</f>
        <v>0.15946800000529038</v>
      </c>
      <c r="O1089">
        <f t="shared" ca="1" si="591"/>
        <v>4.8015757470513218E-2</v>
      </c>
      <c r="P1089">
        <f t="shared" si="603"/>
        <v>0.12867799224875437</v>
      </c>
      <c r="Q1089" s="2">
        <f t="shared" si="575"/>
        <v>39014.415000000001</v>
      </c>
      <c r="S1089" s="21">
        <f>S$15</f>
        <v>0.1</v>
      </c>
      <c r="Z1089">
        <f t="shared" si="572"/>
        <v>22144</v>
      </c>
      <c r="AA1089" s="68">
        <f t="shared" si="573"/>
        <v>0.14965508525070012</v>
      </c>
      <c r="AB1089" s="68">
        <f t="shared" si="587"/>
        <v>0.13849090700334463</v>
      </c>
      <c r="AC1089" s="68">
        <f t="shared" si="588"/>
        <v>9.8129147545902573E-3</v>
      </c>
      <c r="AD1089" s="68"/>
      <c r="AE1089" s="68">
        <f t="shared" si="604"/>
        <v>9.6293295980855176E-6</v>
      </c>
      <c r="AF1089">
        <f t="shared" si="605"/>
        <v>3.0790007756536009E-2</v>
      </c>
      <c r="AG1089" s="92"/>
      <c r="AH1089">
        <f t="shared" si="606"/>
        <v>2.0977093001945751E-2</v>
      </c>
      <c r="AI1089">
        <f t="shared" si="607"/>
        <v>0.99928781628091656</v>
      </c>
      <c r="AJ1089">
        <f t="shared" si="608"/>
        <v>0.94155935155381332</v>
      </c>
      <c r="AK1089">
        <f t="shared" si="609"/>
        <v>1.2413775705656535E-4</v>
      </c>
      <c r="AL1089">
        <f t="shared" si="610"/>
        <v>2.9690206326421587</v>
      </c>
      <c r="AM1089">
        <f t="shared" si="611"/>
        <v>11.560587901662254</v>
      </c>
      <c r="AN1089" s="68">
        <f t="shared" si="612"/>
        <v>2.96889645064884</v>
      </c>
      <c r="AO1089" s="68">
        <f t="shared" si="612"/>
        <v>2.96889645064884</v>
      </c>
      <c r="AP1089" s="68">
        <f t="shared" si="612"/>
        <v>2.96889645064884</v>
      </c>
      <c r="AQ1089" s="68">
        <f t="shared" si="612"/>
        <v>2.96889645064884</v>
      </c>
      <c r="AR1089" s="68">
        <f t="shared" si="612"/>
        <v>2.9688964506488849</v>
      </c>
      <c r="AS1089" s="68">
        <f t="shared" si="612"/>
        <v>2.9688964505858353</v>
      </c>
      <c r="AT1089" s="68">
        <f t="shared" si="612"/>
        <v>2.9688965391178401</v>
      </c>
      <c r="AU1089" s="68">
        <f t="shared" si="613"/>
        <v>2.9687722244523469</v>
      </c>
    </row>
    <row r="1090" spans="1:47" ht="12.95" customHeight="1">
      <c r="A1090" s="45" t="s">
        <v>2128</v>
      </c>
      <c r="B1090" s="44" t="s">
        <v>2097</v>
      </c>
      <c r="C1090" s="45">
        <v>54107.565499999997</v>
      </c>
      <c r="D1090" s="45">
        <v>1E-4</v>
      </c>
      <c r="E1090">
        <f t="shared" si="570"/>
        <v>22199.117645758641</v>
      </c>
      <c r="F1090">
        <f t="shared" si="571"/>
        <v>22199</v>
      </c>
      <c r="G1090">
        <f t="shared" si="589"/>
        <v>0.15967799999634735</v>
      </c>
      <c r="K1090">
        <f>$G1090</f>
        <v>0.15967799999634735</v>
      </c>
      <c r="O1090">
        <f t="shared" ca="1" si="591"/>
        <v>4.8393827955060045E-2</v>
      </c>
      <c r="P1090">
        <f t="shared" si="603"/>
        <v>0.12989099119627573</v>
      </c>
      <c r="Q1090" s="2">
        <f t="shared" si="575"/>
        <v>39089.065499999997</v>
      </c>
      <c r="S1090" s="94">
        <f>S$17</f>
        <v>1</v>
      </c>
      <c r="Z1090">
        <f t="shared" si="572"/>
        <v>22199</v>
      </c>
      <c r="AA1090" s="68">
        <f t="shared" si="573"/>
        <v>0.15111863809943663</v>
      </c>
      <c r="AB1090" s="68">
        <f t="shared" si="587"/>
        <v>0.13845035309318646</v>
      </c>
      <c r="AC1090" s="68">
        <f t="shared" si="588"/>
        <v>8.5593618969107207E-3</v>
      </c>
      <c r="AD1090" s="68"/>
      <c r="AE1090" s="68">
        <f t="shared" si="604"/>
        <v>7.3262676082287204E-5</v>
      </c>
      <c r="AF1090">
        <f t="shared" si="605"/>
        <v>2.9787008800071624E-2</v>
      </c>
      <c r="AG1090" s="92"/>
      <c r="AH1090">
        <f t="shared" si="606"/>
        <v>2.1227646903160903E-2</v>
      </c>
      <c r="AI1090">
        <f t="shared" si="607"/>
        <v>0.99928390090614416</v>
      </c>
      <c r="AJ1090">
        <f t="shared" si="608"/>
        <v>0.95279325772375523</v>
      </c>
      <c r="AK1090">
        <f t="shared" si="609"/>
        <v>9.9085418873937317E-5</v>
      </c>
      <c r="AL1090">
        <f t="shared" si="610"/>
        <v>3.0040973964964341</v>
      </c>
      <c r="AM1090">
        <f t="shared" si="611"/>
        <v>14.523033191904977</v>
      </c>
      <c r="AN1090" s="68">
        <f t="shared" si="612"/>
        <v>3.0039982755744896</v>
      </c>
      <c r="AO1090" s="68">
        <f t="shared" si="612"/>
        <v>3.0039982755744896</v>
      </c>
      <c r="AP1090" s="68">
        <f t="shared" si="612"/>
        <v>3.0039982755744896</v>
      </c>
      <c r="AQ1090" s="68">
        <f t="shared" si="612"/>
        <v>3.0039982755744896</v>
      </c>
      <c r="AR1090" s="68">
        <f t="shared" si="612"/>
        <v>3.003998275574526</v>
      </c>
      <c r="AS1090" s="68">
        <f t="shared" si="612"/>
        <v>3.0039982755236441</v>
      </c>
      <c r="AT1090" s="68">
        <f t="shared" si="612"/>
        <v>3.0039983465788351</v>
      </c>
      <c r="AU1090" s="68">
        <f t="shared" si="613"/>
        <v>3.0038991191757001</v>
      </c>
    </row>
    <row r="1091" spans="1:47" ht="12.95" customHeight="1">
      <c r="A1091" s="45" t="s">
        <v>2128</v>
      </c>
      <c r="B1091" s="44" t="s">
        <v>2097</v>
      </c>
      <c r="C1091" s="45">
        <v>54107.565600000002</v>
      </c>
      <c r="D1091" s="45">
        <v>1E-4</v>
      </c>
      <c r="E1091">
        <f t="shared" si="570"/>
        <v>22199.117719435519</v>
      </c>
      <c r="F1091">
        <f t="shared" si="571"/>
        <v>22199</v>
      </c>
      <c r="G1091">
        <f t="shared" si="589"/>
        <v>0.1597780000010971</v>
      </c>
      <c r="K1091">
        <f>$G1091</f>
        <v>0.1597780000010971</v>
      </c>
      <c r="O1091">
        <f t="shared" ca="1" si="591"/>
        <v>4.8393827955060045E-2</v>
      </c>
      <c r="P1091">
        <f t="shared" si="603"/>
        <v>0.12989099119627573</v>
      </c>
      <c r="Q1091" s="2">
        <f t="shared" si="575"/>
        <v>39089.065600000002</v>
      </c>
      <c r="S1091" s="94">
        <f>S$17</f>
        <v>1</v>
      </c>
      <c r="Z1091">
        <f t="shared" si="572"/>
        <v>22199</v>
      </c>
      <c r="AA1091" s="68">
        <f t="shared" si="573"/>
        <v>0.15111863809943663</v>
      </c>
      <c r="AB1091" s="68">
        <f t="shared" si="587"/>
        <v>0.1385503530979362</v>
      </c>
      <c r="AC1091" s="68">
        <f t="shared" si="588"/>
        <v>8.6593619016604659E-3</v>
      </c>
      <c r="AD1091" s="68"/>
      <c r="AE1091" s="68">
        <f t="shared" si="604"/>
        <v>7.498454854392888E-5</v>
      </c>
      <c r="AF1091">
        <f t="shared" si="605"/>
        <v>2.9887008804821369E-2</v>
      </c>
      <c r="AG1091" s="92"/>
      <c r="AH1091">
        <f t="shared" si="606"/>
        <v>2.1227646903160903E-2</v>
      </c>
      <c r="AI1091">
        <f t="shared" si="607"/>
        <v>0.99928390090614416</v>
      </c>
      <c r="AJ1091">
        <f t="shared" si="608"/>
        <v>0.95279325772375523</v>
      </c>
      <c r="AK1091">
        <f t="shared" si="609"/>
        <v>9.9085418873937317E-5</v>
      </c>
      <c r="AL1091">
        <f t="shared" si="610"/>
        <v>3.0040973964964341</v>
      </c>
      <c r="AM1091">
        <f t="shared" si="611"/>
        <v>14.523033191904977</v>
      </c>
      <c r="AN1091" s="68">
        <f t="shared" si="612"/>
        <v>3.0039982755744896</v>
      </c>
      <c r="AO1091" s="68">
        <f t="shared" si="612"/>
        <v>3.0039982755744896</v>
      </c>
      <c r="AP1091" s="68">
        <f t="shared" si="612"/>
        <v>3.0039982755744896</v>
      </c>
      <c r="AQ1091" s="68">
        <f t="shared" si="612"/>
        <v>3.0039982755744896</v>
      </c>
      <c r="AR1091" s="68">
        <f t="shared" si="612"/>
        <v>3.003998275574526</v>
      </c>
      <c r="AS1091" s="68">
        <f t="shared" si="612"/>
        <v>3.0039982755236441</v>
      </c>
      <c r="AT1091" s="68">
        <f t="shared" si="612"/>
        <v>3.0039983465788351</v>
      </c>
      <c r="AU1091" s="68">
        <f t="shared" si="613"/>
        <v>3.0038991191757001</v>
      </c>
    </row>
    <row r="1092" spans="1:47" ht="12.95" customHeight="1">
      <c r="A1092" s="130" t="s">
        <v>3351</v>
      </c>
      <c r="B1092" s="129"/>
      <c r="C1092" s="171">
        <v>54107.565999999999</v>
      </c>
      <c r="D1092" s="130">
        <v>7.8999999999999996E-5</v>
      </c>
      <c r="E1092" s="12">
        <f t="shared" si="570"/>
        <v>22199.118014143012</v>
      </c>
      <c r="F1092">
        <f t="shared" si="571"/>
        <v>22199</v>
      </c>
      <c r="G1092">
        <f t="shared" si="589"/>
        <v>0.16017799999826821</v>
      </c>
      <c r="K1092">
        <f>$G1092</f>
        <v>0.16017799999826821</v>
      </c>
      <c r="O1092">
        <f t="shared" ca="1" si="591"/>
        <v>4.8393827955060045E-2</v>
      </c>
      <c r="Q1092" s="2">
        <f t="shared" si="575"/>
        <v>39089.065999999999</v>
      </c>
      <c r="S1092" s="94">
        <f>S$17</f>
        <v>1</v>
      </c>
      <c r="Z1092">
        <f t="shared" si="572"/>
        <v>22199</v>
      </c>
      <c r="AA1092" s="68">
        <f t="shared" si="573"/>
        <v>0.12989099119627573</v>
      </c>
      <c r="AB1092" s="68">
        <f t="shared" si="587"/>
        <v>0.16017799999826821</v>
      </c>
      <c r="AC1092" s="68">
        <f t="shared" si="588"/>
        <v>0.16017799999826821</v>
      </c>
      <c r="AD1092" s="68"/>
      <c r="AE1092" s="68"/>
      <c r="AG1092" s="92"/>
      <c r="AN1092" s="68"/>
      <c r="AO1092" s="68"/>
      <c r="AP1092" s="68"/>
      <c r="AQ1092" s="68"/>
      <c r="AR1092" s="68"/>
      <c r="AS1092" s="68"/>
      <c r="AT1092" s="68"/>
      <c r="AU1092" s="68"/>
    </row>
    <row r="1093" spans="1:47" ht="12.95" customHeight="1">
      <c r="A1093" s="95" t="s">
        <v>1731</v>
      </c>
      <c r="B1093" s="29" t="s">
        <v>2053</v>
      </c>
      <c r="C1093" s="95">
        <v>54379.025999999998</v>
      </c>
      <c r="D1093" s="95" t="s">
        <v>2084</v>
      </c>
      <c r="E1093" s="12">
        <f t="shared" si="570"/>
        <v>22399.12125592546</v>
      </c>
      <c r="F1093">
        <f t="shared" si="571"/>
        <v>22399</v>
      </c>
      <c r="G1093">
        <f t="shared" si="589"/>
        <v>0.16457799999625422</v>
      </c>
      <c r="I1093" s="10">
        <f>G1093</f>
        <v>0.16457799999625422</v>
      </c>
      <c r="O1093">
        <f t="shared" ca="1" si="591"/>
        <v>4.976862971704861E-2</v>
      </c>
      <c r="P1093">
        <f t="shared" ref="P1093:P1098" si="614">+D$11+D$12*F1093+D$13*F1093^2</f>
        <v>0.13433861356709395</v>
      </c>
      <c r="Q1093" s="2">
        <f t="shared" si="575"/>
        <v>39360.525999999998</v>
      </c>
      <c r="S1093" s="21">
        <f>S$15</f>
        <v>0.1</v>
      </c>
      <c r="Z1093">
        <f t="shared" si="572"/>
        <v>22399</v>
      </c>
      <c r="AA1093" s="68">
        <f t="shared" si="573"/>
        <v>0.1562549522757635</v>
      </c>
      <c r="AB1093" s="68">
        <f t="shared" si="587"/>
        <v>0.14266166128758467</v>
      </c>
      <c r="AC1093" s="68">
        <f t="shared" si="588"/>
        <v>8.3230477204907262E-3</v>
      </c>
      <c r="AD1093" s="68"/>
      <c r="AE1093" s="68">
        <f t="shared" ref="AE1093:AE1098" si="615">+(G1093-AA1093)^2*S1093</f>
        <v>6.9273123357565826E-6</v>
      </c>
      <c r="AF1093">
        <f t="shared" ref="AF1093:AF1098" si="616">G1093-P1093</f>
        <v>3.023938642916027E-2</v>
      </c>
      <c r="AG1093" s="92"/>
      <c r="AH1093">
        <f t="shared" ref="AH1093:AH1098" si="617">$AB$6*($AB$11/AI1093*AJ1093+$AB$12)</f>
        <v>2.1916338708669544E-2</v>
      </c>
      <c r="AI1093">
        <f t="shared" ref="AI1093:AI1098" si="618">1+$AB$7*COS(AL1093)</f>
        <v>0.99927711401588881</v>
      </c>
      <c r="AJ1093">
        <f t="shared" ref="AJ1093:AJ1098" si="619">SIN(AL1093+RADIANS($AB$9))</f>
        <v>0.98367509937708519</v>
      </c>
      <c r="AK1093">
        <f t="shared" ref="AK1093:AK1098" si="620">$AB$7*SIN(AL1093)</f>
        <v>7.1893275230315434E-6</v>
      </c>
      <c r="AL1093">
        <f t="shared" ref="AL1093:AL1098" si="621">2*ATAN(AM1093)</f>
        <v>3.1316476682604755</v>
      </c>
      <c r="AM1093">
        <f t="shared" ref="AM1093:AM1098" si="622">SQRT((1+$AB$7)/(1-$AB$7))*TAN(AN1093/2)</f>
        <v>201.10472262719549</v>
      </c>
      <c r="AN1093" s="68">
        <f t="shared" ref="AN1093:AT1098" si="623">$AU1093+$AB$7*SIN(AO1093)</f>
        <v>3.1316404763325409</v>
      </c>
      <c r="AO1093" s="68">
        <f t="shared" si="623"/>
        <v>3.1316404763325409</v>
      </c>
      <c r="AP1093" s="68">
        <f t="shared" si="623"/>
        <v>3.1316404763325409</v>
      </c>
      <c r="AQ1093" s="68">
        <f t="shared" si="623"/>
        <v>3.1316404763325409</v>
      </c>
      <c r="AR1093" s="68">
        <f t="shared" si="623"/>
        <v>3.1316404763325436</v>
      </c>
      <c r="AS1093" s="68">
        <f t="shared" si="623"/>
        <v>3.1316404763287817</v>
      </c>
      <c r="AT1093" s="68">
        <f t="shared" si="623"/>
        <v>3.1316404815333629</v>
      </c>
      <c r="AU1093" s="68">
        <f t="shared" ref="AU1093:AU1098" si="624">RADIANS($AB$9)+$AB$18*(F1093-AB$15)</f>
        <v>3.1316332818060744</v>
      </c>
    </row>
    <row r="1094" spans="1:47" ht="12.95" customHeight="1">
      <c r="A1094" s="136" t="s">
        <v>2132</v>
      </c>
      <c r="B1094" s="44" t="s">
        <v>2053</v>
      </c>
      <c r="C1094" s="45">
        <v>54381.740599999997</v>
      </c>
      <c r="D1094" s="45">
        <v>1E-4</v>
      </c>
      <c r="E1094">
        <f t="shared" si="570"/>
        <v>22401.121288343285</v>
      </c>
      <c r="F1094">
        <f t="shared" si="571"/>
        <v>22401</v>
      </c>
      <c r="G1094">
        <f t="shared" si="589"/>
        <v>0.16462199999659788</v>
      </c>
      <c r="K1094">
        <f>$G1094</f>
        <v>0.16462199999659788</v>
      </c>
      <c r="O1094">
        <f t="shared" ca="1" si="591"/>
        <v>4.9782377734668468E-2</v>
      </c>
      <c r="P1094">
        <f t="shared" si="614"/>
        <v>0.13438338064788585</v>
      </c>
      <c r="Q1094" s="2">
        <f t="shared" si="575"/>
        <v>39363.240599999997</v>
      </c>
      <c r="S1094" s="94">
        <f t="shared" ref="S1094:S1108" si="625">S$17</f>
        <v>1</v>
      </c>
      <c r="Z1094">
        <f t="shared" si="572"/>
        <v>22401</v>
      </c>
      <c r="AA1094" s="68">
        <f t="shared" si="573"/>
        <v>0.15630481935262808</v>
      </c>
      <c r="AB1094" s="68">
        <f t="shared" si="587"/>
        <v>0.14270056129185565</v>
      </c>
      <c r="AC1094" s="68">
        <f t="shared" si="588"/>
        <v>8.3171806439698015E-3</v>
      </c>
      <c r="AD1094" s="68"/>
      <c r="AE1094" s="68">
        <f t="shared" si="615"/>
        <v>6.9175493864425918E-5</v>
      </c>
      <c r="AF1094">
        <f t="shared" si="616"/>
        <v>3.0238619348712026E-2</v>
      </c>
      <c r="AG1094" s="92"/>
      <c r="AH1094">
        <f t="shared" si="617"/>
        <v>2.1921438704742224E-2</v>
      </c>
      <c r="AI1094">
        <f t="shared" si="618"/>
        <v>0.99927710543395742</v>
      </c>
      <c r="AJ1094">
        <f t="shared" si="619"/>
        <v>0.98390382934495235</v>
      </c>
      <c r="AK1094">
        <f t="shared" si="620"/>
        <v>6.267283354979401E-6</v>
      </c>
      <c r="AL1094">
        <f t="shared" si="621"/>
        <v>3.1329231647982434</v>
      </c>
      <c r="AM1094">
        <f t="shared" si="622"/>
        <v>230.69266497709083</v>
      </c>
      <c r="AN1094" s="68">
        <f t="shared" si="623"/>
        <v>3.1329168952479574</v>
      </c>
      <c r="AO1094" s="68">
        <f t="shared" si="623"/>
        <v>3.1329168952479574</v>
      </c>
      <c r="AP1094" s="68">
        <f t="shared" si="623"/>
        <v>3.1329168952479574</v>
      </c>
      <c r="AQ1094" s="68">
        <f t="shared" si="623"/>
        <v>3.1329168952479574</v>
      </c>
      <c r="AR1094" s="68">
        <f t="shared" si="623"/>
        <v>3.1329168952479596</v>
      </c>
      <c r="AS1094" s="68">
        <f t="shared" si="623"/>
        <v>3.1329168952446795</v>
      </c>
      <c r="AT1094" s="68">
        <f t="shared" si="623"/>
        <v>3.1329168997818182</v>
      </c>
      <c r="AU1094" s="68">
        <f t="shared" si="624"/>
        <v>3.1329106234323785</v>
      </c>
    </row>
    <row r="1095" spans="1:47" ht="12.95" customHeight="1">
      <c r="A1095" s="134" t="s">
        <v>2148</v>
      </c>
      <c r="B1095" s="113"/>
      <c r="C1095" s="98">
        <v>54429.246099999997</v>
      </c>
      <c r="D1095" s="134" t="s">
        <v>2146</v>
      </c>
      <c r="E1095" s="12">
        <f t="shared" si="570"/>
        <v>22436.121855655212</v>
      </c>
      <c r="F1095">
        <f t="shared" si="571"/>
        <v>22436</v>
      </c>
      <c r="G1095">
        <f t="shared" si="589"/>
        <v>0.16539199999533594</v>
      </c>
      <c r="K1095">
        <f>$G1095</f>
        <v>0.16539199999533594</v>
      </c>
      <c r="O1095">
        <f t="shared" ca="1" si="591"/>
        <v>5.0022968043016466E-2</v>
      </c>
      <c r="P1095">
        <f t="shared" si="614"/>
        <v>0.13516773688828743</v>
      </c>
      <c r="Q1095" s="2">
        <f t="shared" si="575"/>
        <v>39410.746099999997</v>
      </c>
      <c r="S1095" s="94">
        <f t="shared" si="625"/>
        <v>1</v>
      </c>
      <c r="Z1095">
        <f t="shared" si="572"/>
        <v>22436</v>
      </c>
      <c r="AA1095" s="68">
        <f t="shared" si="573"/>
        <v>0.15717263694863823</v>
      </c>
      <c r="AB1095" s="68">
        <f t="shared" si="587"/>
        <v>0.14338709993498513</v>
      </c>
      <c r="AC1095" s="68">
        <f t="shared" si="588"/>
        <v>8.2193630466976982E-3</v>
      </c>
      <c r="AD1095" s="68"/>
      <c r="AE1095" s="68">
        <f t="shared" si="615"/>
        <v>6.7557928893419842E-5</v>
      </c>
      <c r="AF1095">
        <f t="shared" si="616"/>
        <v>3.022426310704851E-2</v>
      </c>
      <c r="AG1095" s="92"/>
      <c r="AH1095">
        <f t="shared" si="617"/>
        <v>2.2004900060350812E-2</v>
      </c>
      <c r="AI1095">
        <f t="shared" si="618"/>
        <v>0.99927714563073833</v>
      </c>
      <c r="AJ1095">
        <f t="shared" si="619"/>
        <v>0.98764716965510135</v>
      </c>
      <c r="AK1095">
        <f t="shared" si="620"/>
        <v>-9.8688040719688747E-6</v>
      </c>
      <c r="AL1095">
        <f t="shared" si="621"/>
        <v>-3.127940953600759</v>
      </c>
      <c r="AM1095">
        <f t="shared" si="622"/>
        <v>-146.4996256894415</v>
      </c>
      <c r="AN1095" s="68">
        <f t="shared" si="623"/>
        <v>3.1552542259523335</v>
      </c>
      <c r="AO1095" s="68">
        <f t="shared" si="623"/>
        <v>3.1552542259523335</v>
      </c>
      <c r="AP1095" s="68">
        <f t="shared" si="623"/>
        <v>3.1552542259523335</v>
      </c>
      <c r="AQ1095" s="68">
        <f t="shared" si="623"/>
        <v>3.1552542259523335</v>
      </c>
      <c r="AR1095" s="68">
        <f t="shared" si="623"/>
        <v>3.1552542259523295</v>
      </c>
      <c r="AS1095" s="68">
        <f t="shared" si="623"/>
        <v>3.1552542259574938</v>
      </c>
      <c r="AT1095" s="68">
        <f t="shared" si="623"/>
        <v>3.155254218813468</v>
      </c>
      <c r="AU1095" s="68">
        <f t="shared" si="624"/>
        <v>3.1552641018926932</v>
      </c>
    </row>
    <row r="1096" spans="1:47" ht="12.95" customHeight="1">
      <c r="A1096" s="136" t="s">
        <v>2132</v>
      </c>
      <c r="B1096" s="44" t="s">
        <v>2053</v>
      </c>
      <c r="C1096" s="45">
        <v>54468.607600000003</v>
      </c>
      <c r="D1096" s="45">
        <v>1E-4</v>
      </c>
      <c r="E1096">
        <f t="shared" si="570"/>
        <v>22465.122178359925</v>
      </c>
      <c r="F1096">
        <f t="shared" si="571"/>
        <v>22465</v>
      </c>
      <c r="G1096">
        <f t="shared" si="589"/>
        <v>0.16582999999809545</v>
      </c>
      <c r="K1096">
        <f>$G1096</f>
        <v>0.16582999999809545</v>
      </c>
      <c r="O1096">
        <f t="shared" ca="1" si="591"/>
        <v>5.0222314298504808E-2</v>
      </c>
      <c r="P1096">
        <f t="shared" si="614"/>
        <v>0.13581896827362711</v>
      </c>
      <c r="Q1096" s="2">
        <f t="shared" si="575"/>
        <v>39450.107600000003</v>
      </c>
      <c r="S1096" s="94">
        <f t="shared" si="625"/>
        <v>1</v>
      </c>
      <c r="Z1096">
        <f t="shared" si="572"/>
        <v>22465</v>
      </c>
      <c r="AA1096" s="68">
        <f t="shared" si="573"/>
        <v>0.15788470650029895</v>
      </c>
      <c r="AB1096" s="68">
        <f t="shared" si="587"/>
        <v>0.1437642617714236</v>
      </c>
      <c r="AC1096" s="68">
        <f t="shared" si="588"/>
        <v>7.9452934977964976E-3</v>
      </c>
      <c r="AD1096" s="68"/>
      <c r="AE1096" s="68">
        <f t="shared" si="615"/>
        <v>6.3127688766127188E-5</v>
      </c>
      <c r="AF1096">
        <f t="shared" si="616"/>
        <v>3.001103172446834E-2</v>
      </c>
      <c r="AG1096" s="92"/>
      <c r="AH1096">
        <f t="shared" si="617"/>
        <v>2.2065738226671842E-2</v>
      </c>
      <c r="AI1096">
        <f t="shared" si="618"/>
        <v>0.99927745176510829</v>
      </c>
      <c r="AJ1096">
        <f t="shared" si="619"/>
        <v>0.99037610778030427</v>
      </c>
      <c r="AK1096">
        <f t="shared" si="620"/>
        <v>-2.3235333212647707E-5</v>
      </c>
      <c r="AL1096">
        <f t="shared" si="621"/>
        <v>-3.1094462475670208</v>
      </c>
      <c r="AM1096">
        <f t="shared" si="622"/>
        <v>-62.209995223525425</v>
      </c>
      <c r="AN1096" s="68">
        <f t="shared" si="623"/>
        <v>3.1737623033461735</v>
      </c>
      <c r="AO1096" s="68">
        <f t="shared" si="623"/>
        <v>3.1737623033461735</v>
      </c>
      <c r="AP1096" s="68">
        <f t="shared" si="623"/>
        <v>3.1737623033461735</v>
      </c>
      <c r="AQ1096" s="68">
        <f t="shared" si="623"/>
        <v>3.1737623033461735</v>
      </c>
      <c r="AR1096" s="68">
        <f t="shared" si="623"/>
        <v>3.1737623033461646</v>
      </c>
      <c r="AS1096" s="68">
        <f t="shared" si="623"/>
        <v>3.1737623033583127</v>
      </c>
      <c r="AT1096" s="68">
        <f t="shared" si="623"/>
        <v>3.1737622865454083</v>
      </c>
      <c r="AU1096" s="68">
        <f t="shared" si="624"/>
        <v>3.1737855554740984</v>
      </c>
    </row>
    <row r="1097" spans="1:47" ht="12.95" customHeight="1">
      <c r="A1097" s="95" t="s">
        <v>1746</v>
      </c>
      <c r="B1097" s="29" t="s">
        <v>2097</v>
      </c>
      <c r="C1097" s="95">
        <v>54469.286099999998</v>
      </c>
      <c r="D1097" s="95" t="s">
        <v>2084</v>
      </c>
      <c r="E1097" s="12">
        <f t="shared" si="570"/>
        <v>22465.622075949068</v>
      </c>
      <c r="F1097">
        <f t="shared" si="571"/>
        <v>22465.5</v>
      </c>
      <c r="G1097">
        <f t="shared" si="589"/>
        <v>0.16569100000197068</v>
      </c>
      <c r="K1097">
        <f>G1097</f>
        <v>0.16569100000197068</v>
      </c>
      <c r="O1097">
        <f t="shared" ca="1" si="591"/>
        <v>5.022575130290978E-2</v>
      </c>
      <c r="P1097">
        <f t="shared" si="614"/>
        <v>0.13583020702012386</v>
      </c>
      <c r="Q1097" s="2">
        <f t="shared" si="575"/>
        <v>39450.786099999998</v>
      </c>
      <c r="S1097" s="94">
        <f t="shared" si="625"/>
        <v>1</v>
      </c>
      <c r="Z1097">
        <f t="shared" si="572"/>
        <v>22465.5</v>
      </c>
      <c r="AA1097" s="68">
        <f t="shared" si="573"/>
        <v>0.15789692795512766</v>
      </c>
      <c r="AB1097" s="68">
        <f t="shared" si="587"/>
        <v>0.14362427906696687</v>
      </c>
      <c r="AC1097" s="68">
        <f t="shared" si="588"/>
        <v>7.7940720468430043E-3</v>
      </c>
      <c r="AD1097" s="68"/>
      <c r="AE1097" s="68">
        <f t="shared" si="615"/>
        <v>6.0747559071379658E-5</v>
      </c>
      <c r="AF1097">
        <f t="shared" si="616"/>
        <v>2.9860792981846823E-2</v>
      </c>
      <c r="AG1097" s="92"/>
      <c r="AH1097">
        <f t="shared" si="617"/>
        <v>2.2066720935003819E-2</v>
      </c>
      <c r="AI1097">
        <f t="shared" si="618"/>
        <v>0.99927745921099476</v>
      </c>
      <c r="AJ1097">
        <f t="shared" si="619"/>
        <v>0.99042019033628292</v>
      </c>
      <c r="AK1097">
        <f t="shared" si="620"/>
        <v>-2.346573412992859E-5</v>
      </c>
      <c r="AL1097">
        <f t="shared" si="621"/>
        <v>-3.1091273732118516</v>
      </c>
      <c r="AM1097">
        <f t="shared" si="622"/>
        <v>-61.598862165826887</v>
      </c>
      <c r="AN1097" s="68">
        <f t="shared" si="623"/>
        <v>3.1740814081854705</v>
      </c>
      <c r="AO1097" s="68">
        <f t="shared" si="623"/>
        <v>3.1740814081854705</v>
      </c>
      <c r="AP1097" s="68">
        <f t="shared" si="623"/>
        <v>3.1740814081854705</v>
      </c>
      <c r="AQ1097" s="68">
        <f t="shared" si="623"/>
        <v>3.1740814081854705</v>
      </c>
      <c r="AR1097" s="68">
        <f t="shared" si="623"/>
        <v>3.174081408185462</v>
      </c>
      <c r="AS1097" s="68">
        <f t="shared" si="623"/>
        <v>3.17408140819773</v>
      </c>
      <c r="AT1097" s="68">
        <f t="shared" si="623"/>
        <v>3.174081391218285</v>
      </c>
      <c r="AU1097" s="68">
        <f t="shared" si="624"/>
        <v>3.1741048908806739</v>
      </c>
    </row>
    <row r="1098" spans="1:47" ht="12.95" customHeight="1">
      <c r="A1098" s="20" t="s">
        <v>2114</v>
      </c>
      <c r="B1098" s="21" t="s">
        <v>2097</v>
      </c>
      <c r="C1098" s="20">
        <v>54469.28613</v>
      </c>
      <c r="D1098" s="20">
        <v>2.0000000000000001E-4</v>
      </c>
      <c r="E1098">
        <f t="shared" si="570"/>
        <v>22465.622098052132</v>
      </c>
      <c r="F1098">
        <f t="shared" si="571"/>
        <v>22465.5</v>
      </c>
      <c r="G1098">
        <f t="shared" si="589"/>
        <v>0.16572100000485079</v>
      </c>
      <c r="K1098">
        <f t="shared" ref="K1098:K1108" si="626">$G1098</f>
        <v>0.16572100000485079</v>
      </c>
      <c r="O1098">
        <f t="shared" ca="1" si="591"/>
        <v>5.022575130290978E-2</v>
      </c>
      <c r="P1098">
        <f t="shared" si="614"/>
        <v>0.13583020702012386</v>
      </c>
      <c r="Q1098" s="2">
        <f t="shared" si="575"/>
        <v>39450.78613</v>
      </c>
      <c r="S1098" s="94">
        <f t="shared" si="625"/>
        <v>1</v>
      </c>
      <c r="Z1098">
        <f t="shared" si="572"/>
        <v>22465.5</v>
      </c>
      <c r="AA1098" s="68">
        <f t="shared" si="573"/>
        <v>0.15789692795512766</v>
      </c>
      <c r="AB1098" s="68">
        <f t="shared" si="587"/>
        <v>0.14365427906984699</v>
      </c>
      <c r="AC1098" s="68">
        <f t="shared" si="588"/>
        <v>7.8240720497231193E-3</v>
      </c>
      <c r="AD1098" s="68"/>
      <c r="AE1098" s="68">
        <f t="shared" si="615"/>
        <v>6.1216103439258696E-5</v>
      </c>
      <c r="AF1098">
        <f t="shared" si="616"/>
        <v>2.9890792984726938E-2</v>
      </c>
      <c r="AG1098" s="92"/>
      <c r="AH1098">
        <f t="shared" si="617"/>
        <v>2.2066720935003819E-2</v>
      </c>
      <c r="AI1098">
        <f t="shared" si="618"/>
        <v>0.99927745921099476</v>
      </c>
      <c r="AJ1098">
        <f t="shared" si="619"/>
        <v>0.99042019033628292</v>
      </c>
      <c r="AK1098">
        <f t="shared" si="620"/>
        <v>-2.346573412992859E-5</v>
      </c>
      <c r="AL1098">
        <f t="shared" si="621"/>
        <v>-3.1091273732118516</v>
      </c>
      <c r="AM1098">
        <f t="shared" si="622"/>
        <v>-61.598862165826887</v>
      </c>
      <c r="AN1098" s="68">
        <f t="shared" si="623"/>
        <v>3.1740814081854705</v>
      </c>
      <c r="AO1098" s="68">
        <f t="shared" si="623"/>
        <v>3.1740814081854705</v>
      </c>
      <c r="AP1098" s="68">
        <f t="shared" si="623"/>
        <v>3.1740814081854705</v>
      </c>
      <c r="AQ1098" s="68">
        <f t="shared" si="623"/>
        <v>3.1740814081854705</v>
      </c>
      <c r="AR1098" s="68">
        <f t="shared" si="623"/>
        <v>3.174081408185462</v>
      </c>
      <c r="AS1098" s="68">
        <f t="shared" si="623"/>
        <v>3.17408140819773</v>
      </c>
      <c r="AT1098" s="68">
        <f t="shared" si="623"/>
        <v>3.174081391218285</v>
      </c>
      <c r="AU1098" s="68">
        <f t="shared" si="624"/>
        <v>3.1741048908806739</v>
      </c>
    </row>
    <row r="1099" spans="1:47" ht="12.95" customHeight="1">
      <c r="A1099" s="130" t="s">
        <v>3351</v>
      </c>
      <c r="B1099" s="129"/>
      <c r="C1099" s="171">
        <v>54476.750999999997</v>
      </c>
      <c r="D1099" s="130">
        <v>1.6969999999999999E-3</v>
      </c>
      <c r="E1099" s="12">
        <f t="shared" si="570"/>
        <v>22471.1219809059</v>
      </c>
      <c r="F1099">
        <f t="shared" si="571"/>
        <v>22471</v>
      </c>
      <c r="G1099">
        <f t="shared" si="589"/>
        <v>0.16556199999467935</v>
      </c>
      <c r="K1099">
        <f t="shared" si="626"/>
        <v>0.16556199999467935</v>
      </c>
      <c r="O1099">
        <f t="shared" ca="1" si="591"/>
        <v>5.0263558351364465E-2</v>
      </c>
      <c r="Q1099" s="2">
        <f t="shared" si="575"/>
        <v>39458.250999999997</v>
      </c>
      <c r="S1099" s="94">
        <f t="shared" si="625"/>
        <v>1</v>
      </c>
      <c r="Z1099">
        <f t="shared" si="572"/>
        <v>22471</v>
      </c>
      <c r="AA1099" s="68">
        <f t="shared" si="573"/>
        <v>0.13595385698971652</v>
      </c>
      <c r="AB1099" s="68">
        <f t="shared" si="587"/>
        <v>0.16556199999467935</v>
      </c>
      <c r="AC1099" s="68">
        <f t="shared" si="588"/>
        <v>0.16556199999467935</v>
      </c>
      <c r="AD1099" s="68"/>
      <c r="AE1099" s="68"/>
      <c r="AG1099" s="92"/>
      <c r="AN1099" s="68"/>
      <c r="AO1099" s="68"/>
      <c r="AP1099" s="68"/>
      <c r="AQ1099" s="68"/>
      <c r="AR1099" s="68"/>
      <c r="AS1099" s="68"/>
      <c r="AT1099" s="68"/>
      <c r="AU1099" s="68"/>
    </row>
    <row r="1100" spans="1:47" ht="12.95" customHeight="1">
      <c r="A1100" s="136" t="s">
        <v>2132</v>
      </c>
      <c r="B1100" s="44" t="s">
        <v>2053</v>
      </c>
      <c r="C1100" s="45">
        <v>54476.752</v>
      </c>
      <c r="D1100" s="45">
        <v>5.9999999999999995E-4</v>
      </c>
      <c r="E1100">
        <f t="shared" si="570"/>
        <v>22471.12271767464</v>
      </c>
      <c r="F1100">
        <f t="shared" si="571"/>
        <v>22471</v>
      </c>
      <c r="G1100">
        <f t="shared" si="589"/>
        <v>0.16656199999852106</v>
      </c>
      <c r="K1100">
        <f t="shared" si="626"/>
        <v>0.16656199999852106</v>
      </c>
      <c r="O1100">
        <f t="shared" ca="1" si="591"/>
        <v>5.0263558351364465E-2</v>
      </c>
      <c r="P1100">
        <f>+D$11+D$12*F1100+D$13*F1100^2</f>
        <v>0.13595385698971652</v>
      </c>
      <c r="Q1100" s="2">
        <f t="shared" si="575"/>
        <v>39458.252</v>
      </c>
      <c r="S1100" s="94">
        <f t="shared" si="625"/>
        <v>1</v>
      </c>
      <c r="Z1100">
        <f t="shared" si="572"/>
        <v>22471</v>
      </c>
      <c r="AA1100" s="68">
        <f t="shared" si="573"/>
        <v>0.15803123939249453</v>
      </c>
      <c r="AB1100" s="68">
        <f t="shared" si="587"/>
        <v>0.14448461759574305</v>
      </c>
      <c r="AC1100" s="68">
        <f t="shared" si="588"/>
        <v>8.530760606026519E-3</v>
      </c>
      <c r="AD1100" s="68"/>
      <c r="AE1100" s="68">
        <f>+(G1100-AA1100)^2*S1100</f>
        <v>7.2773876517334181E-5</v>
      </c>
      <c r="AF1100">
        <f>G1100-P1100</f>
        <v>3.0608143008804545E-2</v>
      </c>
      <c r="AG1100" s="92"/>
      <c r="AH1100">
        <f>$AB$6*($AB$11/AI1100*AJ1100+$AB$12)</f>
        <v>2.2077382402778026E-2</v>
      </c>
      <c r="AI1100">
        <f>1+$AB$7*COS(AL1100)</f>
        <v>0.99927754596450724</v>
      </c>
      <c r="AJ1100">
        <f>SIN(AL1100+RADIANS($AB$9))</f>
        <v>0.99089845087022865</v>
      </c>
      <c r="AK1100">
        <f>$AB$7*SIN(AL1100)</f>
        <v>-2.5999981824288598E-5</v>
      </c>
      <c r="AL1100">
        <f>2*ATAN(AM1100)</f>
        <v>-3.1056197549794873</v>
      </c>
      <c r="AM1100">
        <f>SQRT((1+$AB$7)/(1-$AB$7))*TAN(AN1100/2)</f>
        <v>-55.591414584245342</v>
      </c>
      <c r="AN1100" s="68">
        <f t="shared" ref="AN1100:AT1103" si="627">$AU1100+$AB$7*SIN(AO1100)</f>
        <v>3.1775915615806114</v>
      </c>
      <c r="AO1100" s="68">
        <f t="shared" si="627"/>
        <v>3.1775915615806114</v>
      </c>
      <c r="AP1100" s="68">
        <f t="shared" si="627"/>
        <v>3.1775915615806114</v>
      </c>
      <c r="AQ1100" s="68">
        <f t="shared" si="627"/>
        <v>3.1775915615806114</v>
      </c>
      <c r="AR1100" s="68">
        <f t="shared" si="627"/>
        <v>3.1775915615806016</v>
      </c>
      <c r="AS1100" s="68">
        <f t="shared" si="627"/>
        <v>3.1775915615941916</v>
      </c>
      <c r="AT1100" s="68">
        <f t="shared" si="627"/>
        <v>3.1775915427832708</v>
      </c>
      <c r="AU1100" s="68">
        <f>RADIANS($AB$9)+$AB$18*(F1100-AB$15)</f>
        <v>3.1776175803530089</v>
      </c>
    </row>
    <row r="1101" spans="1:47" ht="12.95" customHeight="1">
      <c r="A1101" s="136" t="s">
        <v>2131</v>
      </c>
      <c r="B1101" s="44" t="s">
        <v>2053</v>
      </c>
      <c r="C1101" s="45">
        <v>54708.8488</v>
      </c>
      <c r="D1101" s="45">
        <v>1E-4</v>
      </c>
      <c r="E1101">
        <f t="shared" si="570"/>
        <v>22642.124384245526</v>
      </c>
      <c r="F1101">
        <f t="shared" si="571"/>
        <v>22642</v>
      </c>
      <c r="G1101">
        <f t="shared" si="589"/>
        <v>0.16882400000031339</v>
      </c>
      <c r="K1101">
        <f t="shared" si="626"/>
        <v>0.16882400000031339</v>
      </c>
      <c r="O1101">
        <f t="shared" ca="1" si="591"/>
        <v>5.1439013857864688E-2</v>
      </c>
      <c r="P1101">
        <f>+D$11+D$12*F1101+D$13*F1101^2</f>
        <v>0.13981997592141557</v>
      </c>
      <c r="Q1101" s="2">
        <f t="shared" si="575"/>
        <v>39690.3488</v>
      </c>
      <c r="S1101" s="94">
        <f t="shared" si="625"/>
        <v>1</v>
      </c>
      <c r="Z1101">
        <f t="shared" si="572"/>
        <v>22642</v>
      </c>
      <c r="AA1101" s="68">
        <f t="shared" si="573"/>
        <v>0.16209261345853371</v>
      </c>
      <c r="AB1101" s="68">
        <f t="shared" si="587"/>
        <v>0.14655136246319525</v>
      </c>
      <c r="AC1101" s="68">
        <f t="shared" si="588"/>
        <v>6.731386541779686E-3</v>
      </c>
      <c r="AD1101" s="68"/>
      <c r="AE1101" s="68">
        <f>+(G1101-AA1101)^2*S1101</f>
        <v>4.5311564774852631E-5</v>
      </c>
      <c r="AF1101">
        <f>G1101-P1101</f>
        <v>2.9004024078897822E-2</v>
      </c>
      <c r="AG1101" s="92"/>
      <c r="AH1101">
        <f>$AB$6*($AB$11/AI1101*AJ1101+$AB$12)</f>
        <v>2.2272637537118136E-2</v>
      </c>
      <c r="AI1101">
        <f>1+$AB$7*COS(AL1101)</f>
        <v>0.99928466765998392</v>
      </c>
      <c r="AJ1101">
        <f>SIN(AL1101+RADIANS($AB$9))</f>
        <v>0.99966290941610303</v>
      </c>
      <c r="AK1101">
        <f>$AB$7*SIN(AL1101)</f>
        <v>-1.0447715435291784E-4</v>
      </c>
      <c r="AL1101">
        <f>2*ATAN(AM1101)</f>
        <v>-2.9965640842432584</v>
      </c>
      <c r="AM1101">
        <f>SQRT((1+$AB$7)/(1-$AB$7))*TAN(AN1101/2)</f>
        <v>-13.766206422907617</v>
      </c>
      <c r="AN1101" s="68">
        <f t="shared" si="627"/>
        <v>3.2867257374855599</v>
      </c>
      <c r="AO1101" s="68">
        <f t="shared" si="627"/>
        <v>3.2867257374855599</v>
      </c>
      <c r="AP1101" s="68">
        <f t="shared" si="627"/>
        <v>3.2867257374855599</v>
      </c>
      <c r="AQ1101" s="68">
        <f t="shared" si="627"/>
        <v>3.2867257374855599</v>
      </c>
      <c r="AR1101" s="68">
        <f t="shared" si="627"/>
        <v>3.2867257374855217</v>
      </c>
      <c r="AS1101" s="68">
        <f t="shared" si="627"/>
        <v>3.2867257375390571</v>
      </c>
      <c r="AT1101" s="68">
        <f t="shared" si="627"/>
        <v>3.2867256626979064</v>
      </c>
      <c r="AU1101" s="68">
        <f>RADIANS($AB$9)+$AB$18*(F1101-AB$15)</f>
        <v>3.286830289401979</v>
      </c>
    </row>
    <row r="1102" spans="1:47" ht="12.95" customHeight="1">
      <c r="A1102" s="134" t="s">
        <v>2147</v>
      </c>
      <c r="B1102" s="113"/>
      <c r="C1102" s="98">
        <v>54779.4277</v>
      </c>
      <c r="D1102" s="134" t="s">
        <v>2146</v>
      </c>
      <c r="E1102" s="12">
        <f t="shared" si="570"/>
        <v>22694.124711370845</v>
      </c>
      <c r="F1102">
        <f t="shared" si="571"/>
        <v>22694</v>
      </c>
      <c r="G1102">
        <f t="shared" si="589"/>
        <v>0.16926799999782816</v>
      </c>
      <c r="K1102">
        <f t="shared" si="626"/>
        <v>0.16926799999782816</v>
      </c>
      <c r="O1102">
        <f t="shared" ca="1" si="591"/>
        <v>5.1796462315981687E-2</v>
      </c>
      <c r="P1102">
        <f>+D$11+D$12*F1102+D$13*F1102^2</f>
        <v>0.14100398628100921</v>
      </c>
      <c r="Q1102" s="2">
        <f t="shared" si="575"/>
        <v>39760.9277</v>
      </c>
      <c r="S1102" s="94">
        <f t="shared" si="625"/>
        <v>1</v>
      </c>
      <c r="Z1102">
        <f t="shared" si="572"/>
        <v>22694</v>
      </c>
      <c r="AA1102" s="68">
        <f t="shared" si="573"/>
        <v>0.16328347597321557</v>
      </c>
      <c r="AB1102" s="68">
        <f t="shared" si="587"/>
        <v>0.14698851030562179</v>
      </c>
      <c r="AC1102" s="68">
        <f t="shared" si="588"/>
        <v>5.9845240246125878E-3</v>
      </c>
      <c r="AD1102" s="68"/>
      <c r="AE1102" s="68">
        <f>+(G1102-AA1102)^2*S1102</f>
        <v>3.5814527801165159E-5</v>
      </c>
      <c r="AF1102">
        <f>G1102-P1102</f>
        <v>2.8264013716818942E-2</v>
      </c>
      <c r="AG1102" s="92"/>
      <c r="AH1102">
        <f>$AB$6*($AB$11/AI1102*AJ1102+$AB$12)</f>
        <v>2.2279489692206354E-2</v>
      </c>
      <c r="AI1102">
        <f>1+$AB$7*COS(AL1102)</f>
        <v>0.99928852518908429</v>
      </c>
      <c r="AJ1102">
        <f>SIN(AL1102+RADIANS($AB$9))</f>
        <v>0.99997409589913522</v>
      </c>
      <c r="AK1102">
        <f>$AB$7*SIN(AL1102)</f>
        <v>-1.2813830764881698E-4</v>
      </c>
      <c r="AL1102">
        <f>2*ATAN(AM1102)</f>
        <v>-2.9634005489239761</v>
      </c>
      <c r="AM1102">
        <f>SQRT((1+$AB$7)/(1-$AB$7))*TAN(AN1102/2)</f>
        <v>-11.194127427771312</v>
      </c>
      <c r="AN1102" s="68">
        <f t="shared" si="627"/>
        <v>3.3199129421796481</v>
      </c>
      <c r="AO1102" s="68">
        <f t="shared" si="627"/>
        <v>3.3199129421796481</v>
      </c>
      <c r="AP1102" s="68">
        <f t="shared" si="627"/>
        <v>3.3199129421796481</v>
      </c>
      <c r="AQ1102" s="68">
        <f t="shared" si="627"/>
        <v>3.3199129421796481</v>
      </c>
      <c r="AR1102" s="68">
        <f t="shared" si="627"/>
        <v>3.3199129421796019</v>
      </c>
      <c r="AS1102" s="68">
        <f t="shared" si="627"/>
        <v>3.3199129422445535</v>
      </c>
      <c r="AT1102" s="68">
        <f t="shared" si="627"/>
        <v>3.3199128509507458</v>
      </c>
      <c r="AU1102" s="68">
        <f>RADIANS($AB$9)+$AB$18*(F1102-AB$15)</f>
        <v>3.3200411716858769</v>
      </c>
    </row>
    <row r="1103" spans="1:47" ht="12.95" customHeight="1">
      <c r="A1103" s="136" t="s">
        <v>2130</v>
      </c>
      <c r="B1103" s="44" t="s">
        <v>2053</v>
      </c>
      <c r="C1103" s="45">
        <v>54799.787600000003</v>
      </c>
      <c r="D1103" s="45">
        <v>1E-4</v>
      </c>
      <c r="E1103">
        <f t="shared" si="570"/>
        <v>22709.125249212029</v>
      </c>
      <c r="F1103">
        <f t="shared" si="571"/>
        <v>22709</v>
      </c>
      <c r="G1103">
        <f t="shared" si="589"/>
        <v>0.16999800000485266</v>
      </c>
      <c r="K1103">
        <f t="shared" si="626"/>
        <v>0.16999800000485266</v>
      </c>
      <c r="O1103">
        <f t="shared" ca="1" si="591"/>
        <v>5.1899572448130829E-2</v>
      </c>
      <c r="P1103">
        <f>+D$11+D$12*F1103+D$13*F1103^2</f>
        <v>0.14134625127388492</v>
      </c>
      <c r="Q1103" s="2">
        <f t="shared" si="575"/>
        <v>39781.287600000003</v>
      </c>
      <c r="S1103" s="94">
        <f t="shared" si="625"/>
        <v>1</v>
      </c>
      <c r="Z1103">
        <f t="shared" si="572"/>
        <v>22709</v>
      </c>
      <c r="AA1103" s="68">
        <f t="shared" si="573"/>
        <v>0.16362315749272341</v>
      </c>
      <c r="AB1103" s="68">
        <f t="shared" si="587"/>
        <v>0.14772109378601417</v>
      </c>
      <c r="AC1103" s="68">
        <f t="shared" si="588"/>
        <v>6.3748425121292369E-3</v>
      </c>
      <c r="AD1103" s="68"/>
      <c r="AE1103" s="68">
        <f>+(G1103-AA1103)^2*S1103</f>
        <v>4.0638617054450335E-5</v>
      </c>
      <c r="AF1103">
        <f>G1103-P1103</f>
        <v>2.8651748730967735E-2</v>
      </c>
      <c r="AG1103" s="92"/>
      <c r="AH1103">
        <f>$AB$6*($AB$11/AI1103*AJ1103+$AB$12)</f>
        <v>2.2276906218838499E-2</v>
      </c>
      <c r="AI1103">
        <f>1+$AB$7*COS(AL1103)</f>
        <v>0.99928978355547293</v>
      </c>
      <c r="AJ1103">
        <f>SIN(AL1103+RADIANS($AB$9))</f>
        <v>0.99985948305865457</v>
      </c>
      <c r="AK1103">
        <f>$AB$7*SIN(AL1103)</f>
        <v>-1.3493863189572834E-4</v>
      </c>
      <c r="AL1103">
        <f>2*ATAN(AM1103)</f>
        <v>-2.9538340943809627</v>
      </c>
      <c r="AM1103">
        <f>SQRT((1+$AB$7)/(1-$AB$7))*TAN(AN1103/2)</f>
        <v>-10.620666281237197</v>
      </c>
      <c r="AN1103" s="68">
        <f t="shared" si="627"/>
        <v>3.3294861993827971</v>
      </c>
      <c r="AO1103" s="68">
        <f t="shared" si="627"/>
        <v>3.3294861993827971</v>
      </c>
      <c r="AP1103" s="68">
        <f t="shared" si="627"/>
        <v>3.3294861993827971</v>
      </c>
      <c r="AQ1103" s="68">
        <f t="shared" si="627"/>
        <v>3.3294861993827971</v>
      </c>
      <c r="AR1103" s="68">
        <f t="shared" si="627"/>
        <v>3.3294861993827487</v>
      </c>
      <c r="AS1103" s="68">
        <f t="shared" si="627"/>
        <v>3.3294861994509053</v>
      </c>
      <c r="AT1103" s="68">
        <f t="shared" si="627"/>
        <v>3.3294861034827661</v>
      </c>
      <c r="AU1103" s="68">
        <f>RADIANS($AB$9)+$AB$18*(F1103-AB$15)</f>
        <v>3.329621233883155</v>
      </c>
    </row>
    <row r="1104" spans="1:47" ht="12.95" customHeight="1">
      <c r="A1104" s="130" t="s">
        <v>3351</v>
      </c>
      <c r="B1104" s="129"/>
      <c r="C1104" s="171">
        <v>54799.788999999997</v>
      </c>
      <c r="D1104" s="130">
        <v>6.2299999999999996E-4</v>
      </c>
      <c r="E1104" s="12">
        <f t="shared" si="570"/>
        <v>22709.126280688259</v>
      </c>
      <c r="F1104">
        <f t="shared" si="571"/>
        <v>22709</v>
      </c>
      <c r="G1104">
        <f t="shared" si="589"/>
        <v>0.17139799999858951</v>
      </c>
      <c r="K1104">
        <f t="shared" si="626"/>
        <v>0.17139799999858951</v>
      </c>
      <c r="O1104">
        <f t="shared" ca="1" si="591"/>
        <v>5.1899572448130829E-2</v>
      </c>
      <c r="Q1104" s="2">
        <f t="shared" si="575"/>
        <v>39781.288999999997</v>
      </c>
      <c r="S1104" s="94">
        <f t="shared" si="625"/>
        <v>1</v>
      </c>
      <c r="Z1104">
        <f t="shared" si="572"/>
        <v>22709</v>
      </c>
      <c r="AA1104" s="68">
        <f t="shared" si="573"/>
        <v>0.14134625127388492</v>
      </c>
      <c r="AB1104" s="68">
        <f t="shared" si="587"/>
        <v>0.17139799999858951</v>
      </c>
      <c r="AC1104" s="68">
        <f t="shared" si="588"/>
        <v>0.17139799999858951</v>
      </c>
      <c r="AD1104" s="68"/>
      <c r="AE1104" s="68"/>
      <c r="AG1104" s="92"/>
      <c r="AN1104" s="68"/>
      <c r="AO1104" s="68"/>
      <c r="AP1104" s="68"/>
      <c r="AQ1104" s="68"/>
      <c r="AR1104" s="68"/>
      <c r="AS1104" s="68"/>
      <c r="AT1104" s="68"/>
      <c r="AU1104" s="68"/>
    </row>
    <row r="1105" spans="1:47" ht="12.95" customHeight="1">
      <c r="A1105" s="134" t="s">
        <v>2147</v>
      </c>
      <c r="B1105" s="113"/>
      <c r="C1105" s="98">
        <v>54824.218099999998</v>
      </c>
      <c r="D1105" s="134" t="s">
        <v>2146</v>
      </c>
      <c r="E1105" s="12">
        <f t="shared" si="570"/>
        <v>22727.124877880578</v>
      </c>
      <c r="F1105">
        <f t="shared" si="571"/>
        <v>22727</v>
      </c>
      <c r="G1105">
        <f t="shared" si="589"/>
        <v>0.16949400000157766</v>
      </c>
      <c r="K1105">
        <f t="shared" si="626"/>
        <v>0.16949400000157766</v>
      </c>
      <c r="O1105">
        <f t="shared" ca="1" si="591"/>
        <v>5.20233046067098E-2</v>
      </c>
      <c r="P1105">
        <f>+D$11+D$12*F1105+D$13*F1105^2</f>
        <v>0.14175739691164205</v>
      </c>
      <c r="Q1105" s="2">
        <f t="shared" si="575"/>
        <v>39805.718099999998</v>
      </c>
      <c r="S1105" s="94">
        <f t="shared" si="625"/>
        <v>1</v>
      </c>
      <c r="Z1105">
        <f t="shared" si="572"/>
        <v>22727</v>
      </c>
      <c r="AA1105" s="68">
        <f t="shared" si="573"/>
        <v>0.16402850807187375</v>
      </c>
      <c r="AB1105" s="68">
        <f t="shared" si="587"/>
        <v>0.14722288884134596</v>
      </c>
      <c r="AC1105" s="68">
        <f t="shared" si="588"/>
        <v>5.4654919297039035E-3</v>
      </c>
      <c r="AD1105" s="68"/>
      <c r="AE1105" s="68">
        <f>+(G1105-AA1105)^2*S1105</f>
        <v>2.9871602033658612E-5</v>
      </c>
      <c r="AF1105">
        <f>G1105-P1105</f>
        <v>2.7736603089935613E-2</v>
      </c>
      <c r="AG1105" s="92"/>
      <c r="AH1105">
        <f>$AB$6*($AB$11/AI1105*AJ1105+$AB$12)</f>
        <v>2.227111116023171E-2</v>
      </c>
      <c r="AI1105">
        <f>1+$AB$7*COS(AL1105)</f>
        <v>0.99929137938454426</v>
      </c>
      <c r="AJ1105">
        <f>SIN(AL1105+RADIANS($AB$9))</f>
        <v>0.99960116362485718</v>
      </c>
      <c r="AK1105">
        <f>$AB$7*SIN(AL1105)</f>
        <v>-1.4308268870013728E-4</v>
      </c>
      <c r="AL1105">
        <f>2*ATAN(AM1105)</f>
        <v>-2.9423543161950279</v>
      </c>
      <c r="AM1105">
        <f>SQRT((1+$AB$7)/(1-$AB$7))*TAN(AN1105/2)</f>
        <v>-10.005000337532515</v>
      </c>
      <c r="AN1105" s="68">
        <f t="shared" ref="AN1105:AT1105" si="628">$AU1105+$AB$7*SIN(AO1105)</f>
        <v>3.3409741244053617</v>
      </c>
      <c r="AO1105" s="68">
        <f t="shared" si="628"/>
        <v>3.3409741244053617</v>
      </c>
      <c r="AP1105" s="68">
        <f t="shared" si="628"/>
        <v>3.3409741244053617</v>
      </c>
      <c r="AQ1105" s="68">
        <f t="shared" si="628"/>
        <v>3.3409741244053617</v>
      </c>
      <c r="AR1105" s="68">
        <f t="shared" si="628"/>
        <v>3.3409741244053106</v>
      </c>
      <c r="AS1105" s="68">
        <f t="shared" si="628"/>
        <v>3.3409741244772553</v>
      </c>
      <c r="AT1105" s="68">
        <f t="shared" si="628"/>
        <v>3.3409740229465479</v>
      </c>
      <c r="AU1105" s="68">
        <f>RADIANS($AB$9)+$AB$18*(F1105-AB$15)</f>
        <v>3.3411173085198884</v>
      </c>
    </row>
    <row r="1106" spans="1:47" ht="12.95" customHeight="1">
      <c r="A1106" s="130" t="s">
        <v>3351</v>
      </c>
      <c r="B1106" s="129"/>
      <c r="C1106" s="171">
        <v>54833.72</v>
      </c>
      <c r="D1106" s="130">
        <v>9.1000000000000003E-5</v>
      </c>
      <c r="E1106" s="12">
        <f t="shared" si="570"/>
        <v>22734.125580757958</v>
      </c>
      <c r="F1106">
        <f t="shared" si="571"/>
        <v>22734</v>
      </c>
      <c r="G1106">
        <f t="shared" si="589"/>
        <v>0.17044800000439864</v>
      </c>
      <c r="K1106">
        <f t="shared" si="626"/>
        <v>0.17044800000439864</v>
      </c>
      <c r="O1106">
        <f t="shared" ca="1" si="591"/>
        <v>5.20714226683794E-2</v>
      </c>
      <c r="Q1106" s="2">
        <f t="shared" si="575"/>
        <v>39815.22</v>
      </c>
      <c r="S1106" s="94">
        <f t="shared" si="625"/>
        <v>1</v>
      </c>
      <c r="Z1106">
        <f t="shared" si="572"/>
        <v>22734</v>
      </c>
      <c r="AA1106" s="68">
        <f t="shared" si="573"/>
        <v>0.14191741287195436</v>
      </c>
      <c r="AB1106" s="68">
        <f t="shared" si="587"/>
        <v>0.17044800000439864</v>
      </c>
      <c r="AC1106" s="68">
        <f t="shared" si="588"/>
        <v>0.17044800000439864</v>
      </c>
      <c r="AD1106" s="68"/>
      <c r="AE1106" s="68"/>
      <c r="AG1106" s="92"/>
      <c r="AN1106" s="68"/>
      <c r="AO1106" s="68"/>
      <c r="AP1106" s="68"/>
      <c r="AQ1106" s="68"/>
      <c r="AR1106" s="68"/>
      <c r="AS1106" s="68"/>
      <c r="AT1106" s="68"/>
      <c r="AU1106" s="68"/>
    </row>
    <row r="1107" spans="1:47" ht="12.95" customHeight="1">
      <c r="A1107" s="136" t="s">
        <v>2130</v>
      </c>
      <c r="B1107" s="44" t="s">
        <v>2053</v>
      </c>
      <c r="C1107" s="45">
        <v>54863.579700000002</v>
      </c>
      <c r="D1107" s="45">
        <v>2.0000000000000001E-4</v>
      </c>
      <c r="E1107">
        <f t="shared" si="570"/>
        <v>22756.125274262165</v>
      </c>
      <c r="F1107">
        <f t="shared" si="571"/>
        <v>22756</v>
      </c>
      <c r="G1107">
        <f t="shared" si="589"/>
        <v>0.17003200000181096</v>
      </c>
      <c r="K1107">
        <f t="shared" si="626"/>
        <v>0.17003200000181096</v>
      </c>
      <c r="O1107">
        <f t="shared" ca="1" si="591"/>
        <v>5.2222650862198142E-2</v>
      </c>
      <c r="P1107">
        <f>+D$11+D$12*F1107+D$13*F1107^2</f>
        <v>0.14242077949960338</v>
      </c>
      <c r="Q1107" s="2">
        <f t="shared" si="575"/>
        <v>39845.079700000002</v>
      </c>
      <c r="S1107" s="94">
        <f t="shared" si="625"/>
        <v>1</v>
      </c>
      <c r="Z1107">
        <f t="shared" si="572"/>
        <v>22756</v>
      </c>
      <c r="AA1107" s="68">
        <f t="shared" si="573"/>
        <v>0.16467637243942751</v>
      </c>
      <c r="AB1107" s="68">
        <f t="shared" si="587"/>
        <v>0.1477764070619868</v>
      </c>
      <c r="AC1107" s="68">
        <f t="shared" si="588"/>
        <v>5.3556275623834332E-3</v>
      </c>
      <c r="AD1107" s="68"/>
      <c r="AE1107" s="68">
        <f>+(G1107-AA1107)^2*S1107</f>
        <v>2.8682746586961264E-5</v>
      </c>
      <c r="AF1107">
        <f>G1107-P1107</f>
        <v>2.7611220502207573E-2</v>
      </c>
      <c r="AG1107" s="92"/>
      <c r="AH1107">
        <f>$AB$6*($AB$11/AI1107*AJ1107+$AB$12)</f>
        <v>2.225559293982414E-2</v>
      </c>
      <c r="AI1107">
        <f>1+$AB$7*COS(AL1107)</f>
        <v>0.99929414678520467</v>
      </c>
      <c r="AJ1107">
        <f>SIN(AL1107+RADIANS($AB$9))</f>
        <v>0.99890791689918812</v>
      </c>
      <c r="AK1107">
        <f>$AB$7*SIN(AL1107)</f>
        <v>-1.5616360529181378E-4</v>
      </c>
      <c r="AL1107">
        <f>2*ATAN(AM1107)</f>
        <v>-2.9238590377083349</v>
      </c>
      <c r="AM1107">
        <f>SQRT((1+$AB$7)/(1-$AB$7))*TAN(AN1107/2)</f>
        <v>-9.14921850971343</v>
      </c>
      <c r="AN1107" s="68">
        <f t="shared" ref="AN1107:AT1107" si="629">$AU1107+$AB$7*SIN(AO1107)</f>
        <v>3.3594824882303933</v>
      </c>
      <c r="AO1107" s="68">
        <f t="shared" si="629"/>
        <v>3.3594824882303933</v>
      </c>
      <c r="AP1107" s="68">
        <f t="shared" si="629"/>
        <v>3.3594824882303933</v>
      </c>
      <c r="AQ1107" s="68">
        <f t="shared" si="629"/>
        <v>3.3594824882303933</v>
      </c>
      <c r="AR1107" s="68">
        <f t="shared" si="629"/>
        <v>3.3594824882303387</v>
      </c>
      <c r="AS1107" s="68">
        <f t="shared" si="629"/>
        <v>3.359482488308247</v>
      </c>
      <c r="AT1107" s="68">
        <f t="shared" si="629"/>
        <v>3.3594823779297016</v>
      </c>
      <c r="AU1107" s="68">
        <f>RADIANS($AB$9)+$AB$18*(F1107-AB$15)</f>
        <v>3.3596387621012926</v>
      </c>
    </row>
    <row r="1108" spans="1:47" ht="12.95" customHeight="1">
      <c r="A1108" s="130" t="s">
        <v>3351</v>
      </c>
      <c r="B1108" s="129"/>
      <c r="C1108" s="171">
        <v>54863.58</v>
      </c>
      <c r="D1108" s="130">
        <v>2.6200000000000003E-4</v>
      </c>
      <c r="E1108" s="12">
        <f t="shared" si="570"/>
        <v>22756.125495292785</v>
      </c>
      <c r="F1108">
        <f t="shared" si="571"/>
        <v>22756</v>
      </c>
      <c r="G1108">
        <f t="shared" si="589"/>
        <v>0.17033200000150828</v>
      </c>
      <c r="K1108">
        <f t="shared" si="626"/>
        <v>0.17033200000150828</v>
      </c>
      <c r="O1108">
        <f t="shared" ca="1" si="591"/>
        <v>5.2222650862198142E-2</v>
      </c>
      <c r="Q1108" s="2">
        <f t="shared" si="575"/>
        <v>39845.08</v>
      </c>
      <c r="S1108" s="94">
        <f t="shared" si="625"/>
        <v>1</v>
      </c>
      <c r="Z1108">
        <f t="shared" si="572"/>
        <v>22756</v>
      </c>
      <c r="AA1108" s="68">
        <f t="shared" si="573"/>
        <v>0.14242077949960338</v>
      </c>
      <c r="AB1108" s="68">
        <f t="shared" si="587"/>
        <v>0.17033200000150828</v>
      </c>
      <c r="AC1108" s="68">
        <f t="shared" si="588"/>
        <v>0.17033200000150828</v>
      </c>
      <c r="AD1108" s="68"/>
      <c r="AE1108" s="68"/>
      <c r="AG1108" s="92"/>
      <c r="AN1108" s="68"/>
      <c r="AO1108" s="68"/>
      <c r="AP1108" s="68"/>
      <c r="AQ1108" s="68"/>
      <c r="AR1108" s="68"/>
      <c r="AS1108" s="68"/>
      <c r="AT1108" s="68"/>
      <c r="AU1108" s="68"/>
    </row>
    <row r="1109" spans="1:47" ht="12.95" customHeight="1">
      <c r="A1109" s="95" t="s">
        <v>1771</v>
      </c>
      <c r="B1109" s="29" t="s">
        <v>2053</v>
      </c>
      <c r="C1109" s="95">
        <v>54883.942999999999</v>
      </c>
      <c r="D1109" s="95" t="s">
        <v>2084</v>
      </c>
      <c r="E1109" s="12">
        <f t="shared" ref="E1109:E1172" si="630">+(C1109-C$7)/C$8</f>
        <v>22771.128317117051</v>
      </c>
      <c r="F1109">
        <f t="shared" ref="F1109:F1172" si="631">ROUND(2*E1109,0)/2</f>
        <v>22771</v>
      </c>
      <c r="G1109">
        <f t="shared" si="589"/>
        <v>0.17416199999570381</v>
      </c>
      <c r="I1109" s="10">
        <f>G1109</f>
        <v>0.17416199999570381</v>
      </c>
      <c r="O1109">
        <f t="shared" ref="O1109:O1140" ca="1" si="632">+C$11+C$12*F1109</f>
        <v>5.2325760994347284E-2</v>
      </c>
      <c r="P1109">
        <f>+D$11+D$12*F1109+D$13*F1109^2</f>
        <v>0.14276438358697346</v>
      </c>
      <c r="Q1109" s="2">
        <f t="shared" si="575"/>
        <v>39865.442999999999</v>
      </c>
      <c r="S1109" s="21">
        <f>S$15</f>
        <v>0.1</v>
      </c>
      <c r="Z1109">
        <f t="shared" ref="Z1109:Z1172" si="633">F1109</f>
        <v>22771</v>
      </c>
      <c r="AA1109" s="68">
        <f t="shared" ref="AA1109:AA1172" si="634">AB$3+AB$4*Z1109+AB$5*Z1109^2+AH1109</f>
        <v>0.16500895795230289</v>
      </c>
      <c r="AB1109" s="68">
        <f t="shared" si="587"/>
        <v>0.15191742563037439</v>
      </c>
      <c r="AC1109" s="68">
        <f t="shared" si="588"/>
        <v>9.1530420434009253E-3</v>
      </c>
      <c r="AD1109" s="68"/>
      <c r="AE1109" s="68">
        <f>+(G1109-AA1109)^2*S1109</f>
        <v>8.3778178648264916E-6</v>
      </c>
      <c r="AF1109">
        <f>G1109-P1109</f>
        <v>3.1397616408730344E-2</v>
      </c>
      <c r="AG1109" s="92"/>
      <c r="AH1109">
        <f>$AB$6*($AB$11/AI1109*AJ1109+$AB$12)</f>
        <v>2.2244574365329419E-2</v>
      </c>
      <c r="AI1109">
        <f>1+$AB$7*COS(AL1109)</f>
        <v>0.99929567301095845</v>
      </c>
      <c r="AJ1109">
        <f>SIN(AL1109+RADIANS($AB$9))</f>
        <v>0.99841524252597524</v>
      </c>
      <c r="AK1109">
        <f>$AB$7*SIN(AL1109)</f>
        <v>-1.6290894684515845E-4</v>
      </c>
      <c r="AL1109">
        <f>2*ATAN(AM1109)</f>
        <v>-2.9142924729658808</v>
      </c>
      <c r="AM1109">
        <f>SQRT((1+$AB$7)/(1-$AB$7))*TAN(AN1109/2)</f>
        <v>-8.7610211100456681</v>
      </c>
      <c r="AN1109" s="68">
        <f t="shared" ref="AN1109:AT1109" si="635">$AU1109+$AB$7*SIN(AO1109)</f>
        <v>3.3690558005722848</v>
      </c>
      <c r="AO1109" s="68">
        <f t="shared" si="635"/>
        <v>3.3690558005722848</v>
      </c>
      <c r="AP1109" s="68">
        <f t="shared" si="635"/>
        <v>3.3690558005722848</v>
      </c>
      <c r="AQ1109" s="68">
        <f t="shared" si="635"/>
        <v>3.3690558005722848</v>
      </c>
      <c r="AR1109" s="68">
        <f t="shared" si="635"/>
        <v>3.369055800572228</v>
      </c>
      <c r="AS1109" s="68">
        <f t="shared" si="635"/>
        <v>3.3690558006531495</v>
      </c>
      <c r="AT1109" s="68">
        <f t="shared" si="635"/>
        <v>3.3690556857567708</v>
      </c>
      <c r="AU1109" s="68">
        <f>RADIANS($AB$9)+$AB$18*(F1109-AB$15)</f>
        <v>3.3692188242985708</v>
      </c>
    </row>
    <row r="1110" spans="1:47" ht="12.95" customHeight="1">
      <c r="A1110" s="130" t="s">
        <v>3351</v>
      </c>
      <c r="B1110" s="129"/>
      <c r="C1110" s="171">
        <v>55084.817799999997</v>
      </c>
      <c r="D1110" s="130">
        <v>3.6999999999999998E-5</v>
      </c>
      <c r="E1110" s="12">
        <f t="shared" si="630"/>
        <v>22919.126590131127</v>
      </c>
      <c r="F1110">
        <f t="shared" si="631"/>
        <v>22919</v>
      </c>
      <c r="G1110">
        <f t="shared" si="589"/>
        <v>0.17181799999525538</v>
      </c>
      <c r="K1110">
        <f>$G1110</f>
        <v>0.17181799999525538</v>
      </c>
      <c r="O1110">
        <f t="shared" ca="1" si="632"/>
        <v>5.3343114298218794E-2</v>
      </c>
      <c r="Q1110" s="2">
        <f t="shared" si="575"/>
        <v>40066.317799999997</v>
      </c>
      <c r="S1110" s="94">
        <f>S$17</f>
        <v>1</v>
      </c>
      <c r="Z1110">
        <f t="shared" si="633"/>
        <v>22919</v>
      </c>
      <c r="AA1110" s="68">
        <f t="shared" si="634"/>
        <v>0.14617197849396205</v>
      </c>
      <c r="AB1110" s="68">
        <f t="shared" si="587"/>
        <v>0.17181799999525538</v>
      </c>
      <c r="AC1110" s="68">
        <f t="shared" si="588"/>
        <v>0.17181799999525538</v>
      </c>
      <c r="AD1110" s="68"/>
      <c r="AE1110" s="68"/>
      <c r="AG1110" s="92"/>
      <c r="AN1110" s="68"/>
      <c r="AO1110" s="68"/>
      <c r="AP1110" s="68"/>
      <c r="AQ1110" s="68"/>
      <c r="AR1110" s="68"/>
      <c r="AS1110" s="68"/>
      <c r="AT1110" s="68"/>
      <c r="AU1110" s="68"/>
    </row>
    <row r="1111" spans="1:47" ht="12.95" customHeight="1">
      <c r="A1111" s="136" t="s">
        <v>2129</v>
      </c>
      <c r="B1111" s="44"/>
      <c r="C1111" s="45">
        <v>55084.817999999999</v>
      </c>
      <c r="D1111" s="45">
        <v>1E-4</v>
      </c>
      <c r="E1111">
        <f t="shared" si="630"/>
        <v>22919.126737484876</v>
      </c>
      <c r="F1111">
        <f t="shared" si="631"/>
        <v>22919</v>
      </c>
      <c r="G1111">
        <f t="shared" si="589"/>
        <v>0.17201799999747891</v>
      </c>
      <c r="K1111">
        <f>$G1111</f>
        <v>0.17201799999747891</v>
      </c>
      <c r="O1111">
        <f t="shared" ca="1" si="632"/>
        <v>5.3343114298218794E-2</v>
      </c>
      <c r="P1111">
        <f>+D$11+D$12*F1111+D$13*F1111^2</f>
        <v>0.14617197849396205</v>
      </c>
      <c r="Q1111" s="2">
        <f t="shared" si="575"/>
        <v>40066.317999999999</v>
      </c>
      <c r="S1111" s="94">
        <f>S$17</f>
        <v>1</v>
      </c>
      <c r="Z1111">
        <f t="shared" si="633"/>
        <v>22919</v>
      </c>
      <c r="AA1111" s="68">
        <f t="shared" si="634"/>
        <v>0.16819879057159851</v>
      </c>
      <c r="AB1111" s="68">
        <f t="shared" si="587"/>
        <v>0.14999118791984245</v>
      </c>
      <c r="AC1111" s="68">
        <f t="shared" si="588"/>
        <v>3.8192094258804009E-3</v>
      </c>
      <c r="AD1111" s="68"/>
      <c r="AE1111" s="68">
        <f>+(G1111-AA1111)^2*S1111</f>
        <v>1.4586360638733727E-5</v>
      </c>
      <c r="AF1111">
        <f>G1111-P1111</f>
        <v>2.5846021503516864E-2</v>
      </c>
      <c r="AG1111" s="92"/>
      <c r="AH1111">
        <f>$AB$6*($AB$11/AI1111*AJ1111+$AB$12)</f>
        <v>2.2026812077636463E-2</v>
      </c>
      <c r="AI1111">
        <f>1+$AB$7*COS(AL1111)</f>
        <v>0.99931416285933616</v>
      </c>
      <c r="AJ1111">
        <f>SIN(AL1111+RADIANS($AB$9))</f>
        <v>0.98866656191602742</v>
      </c>
      <c r="AK1111">
        <f>$AB$7*SIN(AL1111)</f>
        <v>-2.2856782131488071E-4</v>
      </c>
      <c r="AL1111">
        <f>2*ATAN(AM1111)</f>
        <v>-2.8199005734212128</v>
      </c>
      <c r="AM1111">
        <f>SQRT((1+$AB$7)/(1-$AB$7))*TAN(AN1111/2)</f>
        <v>-6.1634173430180939</v>
      </c>
      <c r="AN1111" s="68">
        <f t="shared" ref="AN1111:AT1111" si="636">$AU1111+$AB$7*SIN(AO1111)</f>
        <v>3.4635133800156139</v>
      </c>
      <c r="AO1111" s="68">
        <f t="shared" si="636"/>
        <v>3.4635133800156139</v>
      </c>
      <c r="AP1111" s="68">
        <f t="shared" si="636"/>
        <v>3.4635133800156139</v>
      </c>
      <c r="AQ1111" s="68">
        <f t="shared" si="636"/>
        <v>3.4635133800156139</v>
      </c>
      <c r="AR1111" s="68">
        <f t="shared" si="636"/>
        <v>3.4635133800155402</v>
      </c>
      <c r="AS1111" s="68">
        <f t="shared" si="636"/>
        <v>3.463513380123179</v>
      </c>
      <c r="AT1111" s="68">
        <f t="shared" si="636"/>
        <v>3.4635132231657098</v>
      </c>
      <c r="AU1111" s="68">
        <f>RADIANS($AB$9)+$AB$18*(F1111-AB$15)</f>
        <v>3.4637421046450481</v>
      </c>
    </row>
    <row r="1112" spans="1:47" ht="12.95" customHeight="1">
      <c r="A1112" s="130" t="s">
        <v>3351</v>
      </c>
      <c r="B1112" s="129"/>
      <c r="C1112" s="171">
        <v>55084.817999999999</v>
      </c>
      <c r="D1112" s="130">
        <v>4.4999999999999999E-4</v>
      </c>
      <c r="E1112" s="12">
        <f t="shared" si="630"/>
        <v>22919.126737484876</v>
      </c>
      <c r="F1112">
        <f t="shared" si="631"/>
        <v>22919</v>
      </c>
      <c r="G1112">
        <f t="shared" si="589"/>
        <v>0.17201799999747891</v>
      </c>
      <c r="K1112">
        <f>$G1112</f>
        <v>0.17201799999747891</v>
      </c>
      <c r="O1112">
        <f t="shared" ca="1" si="632"/>
        <v>5.3343114298218794E-2</v>
      </c>
      <c r="Q1112" s="2">
        <f t="shared" si="575"/>
        <v>40066.317999999999</v>
      </c>
      <c r="S1112" s="94">
        <f>S$17</f>
        <v>1</v>
      </c>
      <c r="Z1112">
        <f t="shared" si="633"/>
        <v>22919</v>
      </c>
      <c r="AA1112" s="68">
        <f t="shared" si="634"/>
        <v>0.14617197849396205</v>
      </c>
      <c r="AB1112" s="68">
        <f t="shared" si="587"/>
        <v>0.17201799999747891</v>
      </c>
      <c r="AC1112" s="68">
        <f t="shared" si="588"/>
        <v>0.17201799999747891</v>
      </c>
      <c r="AD1112" s="68"/>
      <c r="AE1112" s="68"/>
      <c r="AG1112" s="92"/>
      <c r="AN1112" s="68"/>
      <c r="AO1112" s="68"/>
      <c r="AP1112" s="68"/>
      <c r="AQ1112" s="68"/>
      <c r="AR1112" s="68"/>
      <c r="AS1112" s="68"/>
      <c r="AT1112" s="68"/>
      <c r="AU1112" s="68"/>
    </row>
    <row r="1113" spans="1:47" ht="12.95" customHeight="1">
      <c r="A1113" s="40" t="s">
        <v>2116</v>
      </c>
      <c r="B1113" s="41" t="s">
        <v>2053</v>
      </c>
      <c r="C1113" s="14">
        <v>55140.4666</v>
      </c>
      <c r="D1113" s="14">
        <v>2.0000000000000001E-4</v>
      </c>
      <c r="E1113" s="12">
        <f t="shared" si="630"/>
        <v>22960.126886312162</v>
      </c>
      <c r="F1113">
        <f t="shared" si="631"/>
        <v>22960</v>
      </c>
      <c r="G1113">
        <f t="shared" si="589"/>
        <v>0.17222000000037951</v>
      </c>
      <c r="K1113">
        <f>$G1113</f>
        <v>0.17222000000037951</v>
      </c>
      <c r="O1113">
        <f t="shared" ca="1" si="632"/>
        <v>5.362494865942645E-2</v>
      </c>
      <c r="P1113">
        <f>+D$11+D$12*F1113+D$13*F1113^2</f>
        <v>0.14712155322080753</v>
      </c>
      <c r="Q1113" s="2">
        <f t="shared" ref="Q1113:Q1176" si="637">+C1113-15018.5</f>
        <v>40121.9666</v>
      </c>
      <c r="S1113" s="94">
        <f>S$17</f>
        <v>1</v>
      </c>
      <c r="Z1113">
        <f t="shared" si="633"/>
        <v>22960</v>
      </c>
      <c r="AA1113" s="68">
        <f t="shared" si="634"/>
        <v>0.16905317529514841</v>
      </c>
      <c r="AB1113" s="68">
        <f t="shared" si="587"/>
        <v>0.15028837792603864</v>
      </c>
      <c r="AC1113" s="68">
        <f t="shared" si="588"/>
        <v>3.1668247052311083E-3</v>
      </c>
      <c r="AD1113" s="68"/>
      <c r="AE1113" s="68">
        <f>+(G1113-AA1113)^2*S1113</f>
        <v>1.0028778713662095E-5</v>
      </c>
      <c r="AF1113">
        <f>G1113-P1113</f>
        <v>2.5098446779571987E-2</v>
      </c>
      <c r="AG1113" s="92"/>
      <c r="AH1113">
        <f>$AB$6*($AB$11/AI1113*AJ1113+$AB$12)</f>
        <v>2.1931622074340879E-2</v>
      </c>
      <c r="AI1113">
        <f>1+$AB$7*COS(AL1113)</f>
        <v>0.99932037365420845</v>
      </c>
      <c r="AJ1113">
        <f>SIN(AL1113+RADIANS($AB$9))</f>
        <v>0.9844031829846408</v>
      </c>
      <c r="AK1113">
        <f>$AB$7*SIN(AL1113)</f>
        <v>-2.464221227093082E-4</v>
      </c>
      <c r="AL1113">
        <f>2*ATAN(AM1113)</f>
        <v>-2.7937507947620763</v>
      </c>
      <c r="AM1113">
        <f>SQRT((1+$AB$7)/(1-$AB$7))*TAN(AN1113/2)</f>
        <v>-5.6916483944514038</v>
      </c>
      <c r="AN1113" s="68">
        <f t="shared" ref="AN1113:AT1116" si="638">$AU1113+$AB$7*SIN(AO1113)</f>
        <v>3.4896810183371372</v>
      </c>
      <c r="AO1113" s="68">
        <f t="shared" si="638"/>
        <v>3.4896810183371372</v>
      </c>
      <c r="AP1113" s="68">
        <f t="shared" si="638"/>
        <v>3.4896810183371372</v>
      </c>
      <c r="AQ1113" s="68">
        <f t="shared" si="638"/>
        <v>3.4896810183371372</v>
      </c>
      <c r="AR1113" s="68">
        <f t="shared" si="638"/>
        <v>3.4896810183370599</v>
      </c>
      <c r="AS1113" s="68">
        <f t="shared" si="638"/>
        <v>3.4896810184510096</v>
      </c>
      <c r="AT1113" s="68">
        <f t="shared" si="638"/>
        <v>3.489680850770799</v>
      </c>
      <c r="AU1113" s="68">
        <f>RADIANS($AB$9)+$AB$18*(F1113-AB$15)</f>
        <v>3.4899276079842751</v>
      </c>
    </row>
    <row r="1114" spans="1:47" ht="12.95" customHeight="1">
      <c r="A1114" s="95" t="s">
        <v>1771</v>
      </c>
      <c r="B1114" s="29" t="s">
        <v>2053</v>
      </c>
      <c r="C1114" s="95">
        <v>55149.97</v>
      </c>
      <c r="D1114" s="95" t="s">
        <v>2084</v>
      </c>
      <c r="E1114" s="12">
        <f t="shared" si="630"/>
        <v>22967.128694342649</v>
      </c>
      <c r="F1114">
        <f t="shared" si="631"/>
        <v>22967</v>
      </c>
      <c r="G1114">
        <f t="shared" si="589"/>
        <v>0.17467400000168709</v>
      </c>
      <c r="I1114" s="10">
        <f>G1114</f>
        <v>0.17467400000168709</v>
      </c>
      <c r="O1114">
        <f t="shared" ca="1" si="632"/>
        <v>5.3673066721096049E-2</v>
      </c>
      <c r="P1114">
        <f>+D$11+D$12*F1114+D$13*F1114^2</f>
        <v>0.14728391763608795</v>
      </c>
      <c r="Q1114" s="2">
        <f t="shared" si="637"/>
        <v>40131.47</v>
      </c>
      <c r="S1114" s="21">
        <f>S$15</f>
        <v>0.1</v>
      </c>
      <c r="Z1114">
        <f t="shared" si="633"/>
        <v>22967</v>
      </c>
      <c r="AA1114" s="68">
        <f t="shared" si="634"/>
        <v>0.16919778495867982</v>
      </c>
      <c r="AB1114" s="68">
        <f t="shared" si="587"/>
        <v>0.15276013267909522</v>
      </c>
      <c r="AC1114" s="68">
        <f t="shared" si="588"/>
        <v>5.4762150430072778E-3</v>
      </c>
      <c r="AD1114" s="68"/>
      <c r="AE1114" s="68">
        <f>+(G1114-AA1114)^2*S1114</f>
        <v>2.9988931197259127E-6</v>
      </c>
      <c r="AF1114">
        <f>G1114-P1114</f>
        <v>2.7390082365599144E-2</v>
      </c>
      <c r="AG1114" s="92"/>
      <c r="AH1114">
        <f>$AB$6*($AB$11/AI1114*AJ1114+$AB$12)</f>
        <v>2.1913867322591866E-2</v>
      </c>
      <c r="AI1114">
        <f>1+$AB$7*COS(AL1114)</f>
        <v>0.99932148060746018</v>
      </c>
      <c r="AJ1114">
        <f>SIN(AL1114+RADIANS($AB$9))</f>
        <v>0.98360792493125171</v>
      </c>
      <c r="AK1114">
        <f>$AB$7*SIN(AL1114)</f>
        <v>-2.4945393643312843E-4</v>
      </c>
      <c r="AL1114">
        <f>2*ATAN(AM1114)</f>
        <v>-2.7892861653748509</v>
      </c>
      <c r="AM1114">
        <f>SQRT((1+$AB$7)/(1-$AB$7))*TAN(AN1114/2)</f>
        <v>-5.6180357217961072</v>
      </c>
      <c r="AN1114" s="68">
        <f t="shared" si="638"/>
        <v>3.4941486804308761</v>
      </c>
      <c r="AO1114" s="68">
        <f t="shared" si="638"/>
        <v>3.4941486804308761</v>
      </c>
      <c r="AP1114" s="68">
        <f t="shared" si="638"/>
        <v>3.4941486804308761</v>
      </c>
      <c r="AQ1114" s="68">
        <f t="shared" si="638"/>
        <v>3.4941486804308761</v>
      </c>
      <c r="AR1114" s="68">
        <f t="shared" si="638"/>
        <v>3.494148680430798</v>
      </c>
      <c r="AS1114" s="68">
        <f t="shared" si="638"/>
        <v>3.4941486805457735</v>
      </c>
      <c r="AT1114" s="68">
        <f t="shared" si="638"/>
        <v>3.4941485110799859</v>
      </c>
      <c r="AU1114" s="68">
        <f>RADIANS($AB$9)+$AB$18*(F1114-AB$15)</f>
        <v>3.4943983036763377</v>
      </c>
    </row>
    <row r="1115" spans="1:47" ht="12.95" customHeight="1">
      <c r="A1115" s="40" t="s">
        <v>2116</v>
      </c>
      <c r="B1115" s="41" t="s">
        <v>2097</v>
      </c>
      <c r="C1115" s="14">
        <v>55187.293899999997</v>
      </c>
      <c r="D1115" s="14">
        <v>2.9999999999999997E-4</v>
      </c>
      <c r="E1115" s="12">
        <f t="shared" si="630"/>
        <v>22994.627777065565</v>
      </c>
      <c r="F1115">
        <f t="shared" si="631"/>
        <v>22994.5</v>
      </c>
      <c r="G1115">
        <f t="shared" si="589"/>
        <v>0.17342899999493966</v>
      </c>
      <c r="K1115">
        <f t="shared" ref="K1115:K1122" si="639">$G1115</f>
        <v>0.17342899999493966</v>
      </c>
      <c r="O1115">
        <f t="shared" ca="1" si="632"/>
        <v>5.3862101963369477E-2</v>
      </c>
      <c r="P1115">
        <f>+D$11+D$12*F1115+D$13*F1115^2</f>
        <v>0.14792246088515881</v>
      </c>
      <c r="Q1115" s="2">
        <f t="shared" si="637"/>
        <v>40168.793899999997</v>
      </c>
      <c r="S1115" s="94">
        <f t="shared" ref="S1115:S1130" si="640">S$17</f>
        <v>1</v>
      </c>
      <c r="Z1115">
        <f t="shared" si="633"/>
        <v>22994.5</v>
      </c>
      <c r="AA1115" s="68">
        <f t="shared" si="634"/>
        <v>0.16976234612920962</v>
      </c>
      <c r="AB1115" s="68">
        <f t="shared" si="587"/>
        <v>0.15158911475088885</v>
      </c>
      <c r="AC1115" s="68">
        <f t="shared" si="588"/>
        <v>3.6666538657300317E-3</v>
      </c>
      <c r="AD1115" s="68"/>
      <c r="AE1115" s="68">
        <f>+(G1115-AA1115)^2*S1115</f>
        <v>1.3444350571073011E-5</v>
      </c>
      <c r="AF1115">
        <f>G1115-P1115</f>
        <v>2.5506539109780846E-2</v>
      </c>
      <c r="AG1115" s="92"/>
      <c r="AH1115">
        <f>$AB$6*($AB$11/AI1115*AJ1115+$AB$12)</f>
        <v>2.1839885244050814E-2</v>
      </c>
      <c r="AI1115">
        <f>1+$AB$7*COS(AL1115)</f>
        <v>0.99932596010125463</v>
      </c>
      <c r="AJ1115">
        <f>SIN(AL1115+RADIANS($AB$9))</f>
        <v>0.98029402343575034</v>
      </c>
      <c r="AK1115">
        <f>$AB$7*SIN(AL1115)</f>
        <v>-2.6131599138577618E-4</v>
      </c>
      <c r="AL1115">
        <f>2*ATAN(AM1115)</f>
        <v>-2.7717464524432915</v>
      </c>
      <c r="AM1115">
        <f>SQRT((1+$AB$7)/(1-$AB$7))*TAN(AN1115/2)</f>
        <v>-5.3458711983959839</v>
      </c>
      <c r="AN1115" s="68">
        <f t="shared" si="638"/>
        <v>3.5117002588587503</v>
      </c>
      <c r="AO1115" s="68">
        <f t="shared" si="638"/>
        <v>3.5117002588587503</v>
      </c>
      <c r="AP1115" s="68">
        <f t="shared" si="638"/>
        <v>3.5117002588587503</v>
      </c>
      <c r="AQ1115" s="68">
        <f t="shared" si="638"/>
        <v>3.5117002588587507</v>
      </c>
      <c r="AR1115" s="68">
        <f t="shared" si="638"/>
        <v>3.5117002588586703</v>
      </c>
      <c r="AS1115" s="68">
        <f t="shared" si="638"/>
        <v>3.5117002589775241</v>
      </c>
      <c r="AT1115" s="68">
        <f t="shared" si="638"/>
        <v>3.5117000826293991</v>
      </c>
      <c r="AU1115" s="68">
        <f>RADIANS($AB$9)+$AB$18*(F1115-AB$15)</f>
        <v>3.5119617510380143</v>
      </c>
    </row>
    <row r="1116" spans="1:47" ht="12.95" customHeight="1">
      <c r="A1116" s="136" t="s">
        <v>2129</v>
      </c>
      <c r="B1116" s="44"/>
      <c r="C1116" s="45">
        <v>55239.548799999997</v>
      </c>
      <c r="D1116" s="45">
        <v>1E-4</v>
      </c>
      <c r="E1116" s="12">
        <f t="shared" si="630"/>
        <v>23033.127553824637</v>
      </c>
      <c r="F1116">
        <f t="shared" si="631"/>
        <v>23033</v>
      </c>
      <c r="G1116">
        <f t="shared" si="589"/>
        <v>0.17312600000150269</v>
      </c>
      <c r="K1116">
        <f t="shared" si="639"/>
        <v>0.17312600000150269</v>
      </c>
      <c r="O1116">
        <f t="shared" ca="1" si="632"/>
        <v>5.4126751302552276E-2</v>
      </c>
      <c r="P1116">
        <f>+D$11+D$12*F1116+D$13*F1116^2</f>
        <v>0.1488182508097238</v>
      </c>
      <c r="Q1116" s="2">
        <f t="shared" si="637"/>
        <v>40221.048799999997</v>
      </c>
      <c r="S1116" s="94">
        <f t="shared" si="640"/>
        <v>1</v>
      </c>
      <c r="Z1116">
        <f t="shared" si="633"/>
        <v>23033</v>
      </c>
      <c r="AA1116" s="68">
        <f t="shared" si="634"/>
        <v>0.17054326330651984</v>
      </c>
      <c r="AB1116" s="68">
        <f t="shared" si="587"/>
        <v>0.15140098750470665</v>
      </c>
      <c r="AC1116" s="68">
        <f t="shared" si="588"/>
        <v>2.5827366949828477E-3</v>
      </c>
      <c r="AD1116" s="68"/>
      <c r="AE1116" s="68">
        <f>+(G1116-AA1116)^2*S1116</f>
        <v>6.6705288356109416E-6</v>
      </c>
      <c r="AF1116">
        <f>G1116-P1116</f>
        <v>2.4307749191778888E-2</v>
      </c>
      <c r="AG1116" s="92"/>
      <c r="AH1116">
        <f>$AB$6*($AB$11/AI1116*AJ1116+$AB$12)</f>
        <v>2.172501249679604E-2</v>
      </c>
      <c r="AI1116">
        <f>1+$AB$7*COS(AL1116)</f>
        <v>0.99933257950761278</v>
      </c>
      <c r="AJ1116">
        <f>SIN(AL1116+RADIANS($AB$9))</f>
        <v>0.9751481071412812</v>
      </c>
      <c r="AK1116">
        <f>$AB$7*SIN(AL1116)</f>
        <v>-2.7778718256292017E-4</v>
      </c>
      <c r="AL1116">
        <f>2*ATAN(AM1116)</f>
        <v>-2.7471905824183001</v>
      </c>
      <c r="AM1116">
        <f>SQRT((1+$AB$7)/(1-$AB$7))*TAN(AN1116/2)</f>
        <v>-5.0050625548801557</v>
      </c>
      <c r="AN1116" s="68">
        <f t="shared" si="638"/>
        <v>3.5362726047097541</v>
      </c>
      <c r="AO1116" s="68">
        <f t="shared" si="638"/>
        <v>3.5362726047097541</v>
      </c>
      <c r="AP1116" s="68">
        <f t="shared" si="638"/>
        <v>3.5362726047097541</v>
      </c>
      <c r="AQ1116" s="68">
        <f t="shared" si="638"/>
        <v>3.5362726047097541</v>
      </c>
      <c r="AR1116" s="68">
        <f t="shared" si="638"/>
        <v>3.5362726047096715</v>
      </c>
      <c r="AS1116" s="68">
        <f t="shared" si="638"/>
        <v>3.5362726048335413</v>
      </c>
      <c r="AT1116" s="68">
        <f t="shared" si="638"/>
        <v>3.5362724192173274</v>
      </c>
      <c r="AU1116" s="68">
        <f>RADIANS($AB$9)+$AB$18*(F1116-AB$15)</f>
        <v>3.5365505773443617</v>
      </c>
    </row>
    <row r="1117" spans="1:47" ht="12.95" customHeight="1">
      <c r="A1117" s="130" t="s">
        <v>3351</v>
      </c>
      <c r="B1117" s="129"/>
      <c r="C1117" s="171">
        <v>55239.548999999999</v>
      </c>
      <c r="D1117" s="130">
        <v>4.0999999999999999E-4</v>
      </c>
      <c r="E1117" s="12">
        <f t="shared" si="630"/>
        <v>23033.127701178386</v>
      </c>
      <c r="F1117">
        <f t="shared" si="631"/>
        <v>23033</v>
      </c>
      <c r="G1117">
        <f t="shared" si="589"/>
        <v>0.17332600000372622</v>
      </c>
      <c r="K1117">
        <f t="shared" si="639"/>
        <v>0.17332600000372622</v>
      </c>
      <c r="O1117">
        <f t="shared" ca="1" si="632"/>
        <v>5.4126751302552276E-2</v>
      </c>
      <c r="Q1117" s="2">
        <f t="shared" si="637"/>
        <v>40221.048999999999</v>
      </c>
      <c r="S1117" s="94">
        <f t="shared" si="640"/>
        <v>1</v>
      </c>
      <c r="Z1117">
        <f t="shared" si="633"/>
        <v>23033</v>
      </c>
      <c r="AA1117" s="68">
        <f t="shared" si="634"/>
        <v>0.1488182508097238</v>
      </c>
      <c r="AB1117" s="68">
        <f t="shared" si="587"/>
        <v>0.17332600000372622</v>
      </c>
      <c r="AC1117" s="68">
        <f t="shared" si="588"/>
        <v>0.17332600000372622</v>
      </c>
      <c r="AD1117" s="68"/>
      <c r="AE1117" s="68"/>
      <c r="AG1117" s="92"/>
      <c r="AN1117" s="68"/>
      <c r="AO1117" s="68"/>
      <c r="AP1117" s="68"/>
      <c r="AQ1117" s="68"/>
      <c r="AR1117" s="68"/>
      <c r="AS1117" s="68"/>
      <c r="AT1117" s="68"/>
      <c r="AU1117" s="68"/>
    </row>
    <row r="1118" spans="1:47" ht="12.95" customHeight="1">
      <c r="A1118" s="15" t="s">
        <v>2117</v>
      </c>
      <c r="B1118" s="43" t="s">
        <v>2097</v>
      </c>
      <c r="C1118" s="15">
        <v>55423.46</v>
      </c>
      <c r="D1118" s="15">
        <v>2.0000000000000001E-4</v>
      </c>
      <c r="E1118" s="12">
        <f t="shared" si="630"/>
        <v>23168.627576664469</v>
      </c>
      <c r="F1118">
        <f t="shared" si="631"/>
        <v>23168.5</v>
      </c>
      <c r="G1118">
        <f t="shared" si="589"/>
        <v>0.17315699999744538</v>
      </c>
      <c r="K1118">
        <f t="shared" si="639"/>
        <v>0.17315699999744538</v>
      </c>
      <c r="O1118">
        <f t="shared" ca="1" si="632"/>
        <v>5.50581794962995E-2</v>
      </c>
      <c r="P1118">
        <f>+D$11+D$12*F1118+D$13*F1118^2</f>
        <v>0.15198794010140834</v>
      </c>
      <c r="Q1118" s="2">
        <f t="shared" si="637"/>
        <v>40404.959999999999</v>
      </c>
      <c r="S1118" s="94">
        <f t="shared" si="640"/>
        <v>1</v>
      </c>
      <c r="Z1118">
        <f t="shared" si="633"/>
        <v>23168.5</v>
      </c>
      <c r="AA1118" s="68">
        <f t="shared" si="634"/>
        <v>0.17320486657064138</v>
      </c>
      <c r="AB1118" s="68">
        <f t="shared" si="587"/>
        <v>0.15194007352821234</v>
      </c>
      <c r="AC1118" s="68">
        <f t="shared" si="588"/>
        <v>-4.7866573195994716E-5</v>
      </c>
      <c r="AD1118" s="68"/>
      <c r="AE1118" s="68">
        <f>+(G1118-AA1118)^2*S1118</f>
        <v>2.2912088295278519E-9</v>
      </c>
      <c r="AF1118">
        <f>G1118-P1118</f>
        <v>2.116905989603704E-2</v>
      </c>
      <c r="AG1118" s="92"/>
      <c r="AH1118">
        <f>$AB$6*($AB$11/AI1118*AJ1118+$AB$12)</f>
        <v>2.1216926469233035E-2</v>
      </c>
      <c r="AI1118">
        <f>1+$AB$7*COS(AL1118)</f>
        <v>0.9993590489830918</v>
      </c>
      <c r="AJ1118">
        <f>SIN(AL1118+RADIANS($AB$9))</f>
        <v>0.95238405117403002</v>
      </c>
      <c r="AK1118">
        <f>$AB$7*SIN(AL1118)</f>
        <v>-3.3436152048173825E-4</v>
      </c>
      <c r="AL1118">
        <f>2*ATAN(AM1118)</f>
        <v>-2.6607638792831136</v>
      </c>
      <c r="AM1118">
        <f>SQRT((1+$AB$7)/(1-$AB$7))*TAN(AN1118/2)</f>
        <v>-4.0790362127417685</v>
      </c>
      <c r="AN1118" s="68">
        <f t="shared" ref="AN1118:AT1119" si="641">$AU1118+$AB$7*SIN(AO1118)</f>
        <v>3.6227558966465798</v>
      </c>
      <c r="AO1118" s="68">
        <f t="shared" si="641"/>
        <v>3.6227558966465798</v>
      </c>
      <c r="AP1118" s="68">
        <f t="shared" si="641"/>
        <v>3.6227558966465798</v>
      </c>
      <c r="AQ1118" s="68">
        <f t="shared" si="641"/>
        <v>3.6227558966465798</v>
      </c>
      <c r="AR1118" s="68">
        <f t="shared" si="641"/>
        <v>3.6227558966464919</v>
      </c>
      <c r="AS1118" s="68">
        <f t="shared" si="641"/>
        <v>3.6227558967839695</v>
      </c>
      <c r="AT1118" s="68">
        <f t="shared" si="641"/>
        <v>3.6227556822559883</v>
      </c>
      <c r="AU1118" s="68">
        <f>RADIANS($AB$9)+$AB$18*(F1118-AB$15)</f>
        <v>3.6230904725264406</v>
      </c>
    </row>
    <row r="1119" spans="1:47" ht="12.95" customHeight="1">
      <c r="A1119" s="45" t="s">
        <v>2128</v>
      </c>
      <c r="B1119" s="44" t="s">
        <v>2097</v>
      </c>
      <c r="C1119" s="45">
        <v>55486.574000000001</v>
      </c>
      <c r="D1119" s="45">
        <v>1E-4</v>
      </c>
      <c r="E1119" s="12">
        <f t="shared" si="630"/>
        <v>23215.127998832959</v>
      </c>
      <c r="F1119">
        <f t="shared" si="631"/>
        <v>23215</v>
      </c>
      <c r="G1119">
        <f t="shared" si="589"/>
        <v>0.17373000000225147</v>
      </c>
      <c r="K1119">
        <f t="shared" si="639"/>
        <v>0.17373000000225147</v>
      </c>
      <c r="O1119">
        <f t="shared" ca="1" si="632"/>
        <v>5.5377820905961841E-2</v>
      </c>
      <c r="P1119">
        <f>+D$11+D$12*F1119+D$13*F1119^2</f>
        <v>0.15308178613311668</v>
      </c>
      <c r="Q1119" s="2">
        <f t="shared" si="637"/>
        <v>40468.074000000001</v>
      </c>
      <c r="S1119" s="94">
        <f t="shared" si="640"/>
        <v>1</v>
      </c>
      <c r="Z1119">
        <f t="shared" si="633"/>
        <v>23215</v>
      </c>
      <c r="AA1119" s="68">
        <f t="shared" si="634"/>
        <v>0.17408756946684639</v>
      </c>
      <c r="AB1119" s="68">
        <f t="shared" si="587"/>
        <v>0.15272421666852176</v>
      </c>
      <c r="AC1119" s="68">
        <f t="shared" si="588"/>
        <v>-3.5756946459492359E-4</v>
      </c>
      <c r="AD1119" s="68"/>
      <c r="AE1119" s="68">
        <f>+(G1119-AA1119)^2*S1119</f>
        <v>1.2785592201069783E-7</v>
      </c>
      <c r="AF1119">
        <f>G1119-P1119</f>
        <v>2.0648213869134791E-2</v>
      </c>
      <c r="AG1119" s="92"/>
      <c r="AH1119">
        <f>$AB$6*($AB$11/AI1119*AJ1119+$AB$12)</f>
        <v>2.1005783333729714E-2</v>
      </c>
      <c r="AI1119">
        <f>1+$AB$7*COS(AL1119)</f>
        <v>0.9993692467602131</v>
      </c>
      <c r="AJ1119">
        <f>SIN(AL1119+RADIANS($AB$9))</f>
        <v>0.9429229780650531</v>
      </c>
      <c r="AK1119">
        <f>$AB$7*SIN(AL1119)</f>
        <v>-3.5322256857815438E-4</v>
      </c>
      <c r="AL1119">
        <f>2*ATAN(AM1119)</f>
        <v>-2.6311034212990658</v>
      </c>
      <c r="AM1119">
        <f>SQRT((1+$AB$7)/(1-$AB$7))*TAN(AN1119/2)</f>
        <v>-3.8323569711868832</v>
      </c>
      <c r="AN1119" s="68">
        <f t="shared" si="641"/>
        <v>3.6524352199248851</v>
      </c>
      <c r="AO1119" s="68">
        <f t="shared" si="641"/>
        <v>3.6524352199248851</v>
      </c>
      <c r="AP1119" s="68">
        <f t="shared" si="641"/>
        <v>3.6524352199248851</v>
      </c>
      <c r="AQ1119" s="68">
        <f t="shared" si="641"/>
        <v>3.6524352199248851</v>
      </c>
      <c r="AR1119" s="68">
        <f t="shared" si="641"/>
        <v>3.6524352199247963</v>
      </c>
      <c r="AS1119" s="68">
        <f t="shared" si="641"/>
        <v>3.6524352200654335</v>
      </c>
      <c r="AT1119" s="68">
        <f t="shared" si="641"/>
        <v>3.6524349970542529</v>
      </c>
      <c r="AU1119" s="68">
        <f>RADIANS($AB$9)+$AB$18*(F1119-AB$15)</f>
        <v>3.6527886653380026</v>
      </c>
    </row>
    <row r="1120" spans="1:47" ht="12.95" customHeight="1">
      <c r="A1120" s="130" t="s">
        <v>3351</v>
      </c>
      <c r="B1120" s="129"/>
      <c r="C1120" s="171">
        <v>55486.574000000001</v>
      </c>
      <c r="D1120" s="130">
        <v>3.0299999999999999E-4</v>
      </c>
      <c r="E1120" s="12">
        <f t="shared" si="630"/>
        <v>23215.127998832959</v>
      </c>
      <c r="F1120">
        <f t="shared" si="631"/>
        <v>23215</v>
      </c>
      <c r="G1120">
        <f t="shared" si="589"/>
        <v>0.17373000000225147</v>
      </c>
      <c r="K1120">
        <f t="shared" si="639"/>
        <v>0.17373000000225147</v>
      </c>
      <c r="O1120">
        <f t="shared" ca="1" si="632"/>
        <v>5.5377820905961841E-2</v>
      </c>
      <c r="Q1120" s="2">
        <f t="shared" si="637"/>
        <v>40468.074000000001</v>
      </c>
      <c r="S1120" s="94">
        <f t="shared" si="640"/>
        <v>1</v>
      </c>
      <c r="Z1120">
        <f t="shared" si="633"/>
        <v>23215</v>
      </c>
      <c r="AA1120" s="68">
        <f t="shared" si="634"/>
        <v>0.15308178613311668</v>
      </c>
      <c r="AB1120" s="68">
        <f t="shared" si="587"/>
        <v>0.17373000000225147</v>
      </c>
      <c r="AC1120" s="68">
        <f t="shared" si="588"/>
        <v>0.17373000000225147</v>
      </c>
      <c r="AD1120" s="68"/>
      <c r="AE1120" s="68"/>
      <c r="AG1120" s="92"/>
      <c r="AN1120" s="68"/>
      <c r="AO1120" s="68"/>
      <c r="AP1120" s="68"/>
      <c r="AQ1120" s="68"/>
      <c r="AR1120" s="68"/>
      <c r="AS1120" s="68"/>
      <c r="AT1120" s="68"/>
      <c r="AU1120" s="68"/>
    </row>
    <row r="1121" spans="1:47" ht="12.95" customHeight="1">
      <c r="A1121" s="45" t="s">
        <v>2128</v>
      </c>
      <c r="B1121" s="44" t="s">
        <v>2097</v>
      </c>
      <c r="C1121" s="45">
        <v>55490.645900000003</v>
      </c>
      <c r="D1121" s="45">
        <v>1E-4</v>
      </c>
      <c r="E1121" s="12">
        <f t="shared" si="630"/>
        <v>23218.128047459697</v>
      </c>
      <c r="F1121">
        <f t="shared" si="631"/>
        <v>23218</v>
      </c>
      <c r="G1121">
        <f t="shared" si="589"/>
        <v>0.17379600000276696</v>
      </c>
      <c r="K1121">
        <f t="shared" si="639"/>
        <v>0.17379600000276696</v>
      </c>
      <c r="O1121">
        <f t="shared" ca="1" si="632"/>
        <v>5.539844293239167E-2</v>
      </c>
      <c r="P1121">
        <f>+D$11+D$12*F1121+D$13*F1121^2</f>
        <v>0.15315246375641639</v>
      </c>
      <c r="Q1121" s="2">
        <f t="shared" si="637"/>
        <v>40472.145900000003</v>
      </c>
      <c r="S1121" s="94">
        <f t="shared" si="640"/>
        <v>1</v>
      </c>
      <c r="Z1121">
        <f t="shared" si="633"/>
        <v>23218</v>
      </c>
      <c r="AA1121" s="68">
        <f t="shared" si="634"/>
        <v>0.17414398745304094</v>
      </c>
      <c r="AB1121" s="68">
        <f t="shared" si="587"/>
        <v>0.15280447630614241</v>
      </c>
      <c r="AC1121" s="68">
        <f t="shared" si="588"/>
        <v>-3.4798745027397188E-4</v>
      </c>
      <c r="AD1121" s="68"/>
      <c r="AE1121" s="68">
        <f>+(G1121-AA1121)^2*S1121</f>
        <v>1.2109526554818487E-7</v>
      </c>
      <c r="AF1121">
        <f>G1121-P1121</f>
        <v>2.0643536246350569E-2</v>
      </c>
      <c r="AG1121" s="92"/>
      <c r="AH1121">
        <f>$AB$6*($AB$11/AI1121*AJ1121+$AB$12)</f>
        <v>2.0991523696624541E-2</v>
      </c>
      <c r="AI1121">
        <f>1+$AB$7*COS(AL1121)</f>
        <v>0.99936992384099677</v>
      </c>
      <c r="AJ1121">
        <f>SIN(AL1121+RADIANS($AB$9))</f>
        <v>0.94228400273034907</v>
      </c>
      <c r="AK1121">
        <f>$AB$7*SIN(AL1121)</f>
        <v>-3.5442892984396024E-4</v>
      </c>
      <c r="AL1121">
        <f>2*ATAN(AM1121)</f>
        <v>-2.6291898223635775</v>
      </c>
      <c r="AM1121">
        <f>SQRT((1+$AB$7)/(1-$AB$7))*TAN(AN1121/2)</f>
        <v>-3.8174025266025549</v>
      </c>
      <c r="AN1121" s="68">
        <f t="shared" ref="AN1121:AT1121" si="642">$AU1121+$AB$7*SIN(AO1121)</f>
        <v>3.6543500254822732</v>
      </c>
      <c r="AO1121" s="68">
        <f t="shared" si="642"/>
        <v>3.6543500254822732</v>
      </c>
      <c r="AP1121" s="68">
        <f t="shared" si="642"/>
        <v>3.6543500254822732</v>
      </c>
      <c r="AQ1121" s="68">
        <f t="shared" si="642"/>
        <v>3.6543500254822732</v>
      </c>
      <c r="AR1121" s="68">
        <f t="shared" si="642"/>
        <v>3.6543500254821843</v>
      </c>
      <c r="AS1121" s="68">
        <f t="shared" si="642"/>
        <v>3.6543500256229984</v>
      </c>
      <c r="AT1121" s="68">
        <f t="shared" si="642"/>
        <v>3.6543498020912053</v>
      </c>
      <c r="AU1121" s="68">
        <f>RADIANS($AB$9)+$AB$18*(F1121-AB$15)</f>
        <v>3.6547046777774579</v>
      </c>
    </row>
    <row r="1122" spans="1:47" ht="12.95" customHeight="1">
      <c r="A1122" s="130" t="s">
        <v>3351</v>
      </c>
      <c r="B1122" s="129"/>
      <c r="C1122" s="171">
        <v>55490.646000000001</v>
      </c>
      <c r="D1122" s="130">
        <v>5.8E-5</v>
      </c>
      <c r="E1122" s="12">
        <f t="shared" si="630"/>
        <v>23218.128121136568</v>
      </c>
      <c r="F1122">
        <f t="shared" si="631"/>
        <v>23218</v>
      </c>
      <c r="G1122">
        <f t="shared" si="589"/>
        <v>0.17389600000024075</v>
      </c>
      <c r="K1122">
        <f t="shared" si="639"/>
        <v>0.17389600000024075</v>
      </c>
      <c r="O1122">
        <f t="shared" ca="1" si="632"/>
        <v>5.539844293239167E-2</v>
      </c>
      <c r="Q1122" s="2">
        <f t="shared" si="637"/>
        <v>40472.146000000001</v>
      </c>
      <c r="S1122" s="94">
        <f t="shared" si="640"/>
        <v>1</v>
      </c>
      <c r="Z1122">
        <f t="shared" si="633"/>
        <v>23218</v>
      </c>
      <c r="AA1122" s="68">
        <f t="shared" si="634"/>
        <v>0.15315246375641639</v>
      </c>
      <c r="AB1122" s="68">
        <f t="shared" si="587"/>
        <v>0.17389600000024075</v>
      </c>
      <c r="AC1122" s="68">
        <f t="shared" si="588"/>
        <v>0.17389600000024075</v>
      </c>
      <c r="AD1122" s="68"/>
      <c r="AE1122" s="68"/>
      <c r="AG1122" s="92"/>
      <c r="AN1122" s="68"/>
      <c r="AO1122" s="68"/>
      <c r="AP1122" s="68"/>
      <c r="AQ1122" s="68"/>
      <c r="AR1122" s="68"/>
      <c r="AS1122" s="68"/>
      <c r="AT1122" s="68"/>
      <c r="AU1122" s="68"/>
    </row>
    <row r="1123" spans="1:47" ht="12.95" customHeight="1">
      <c r="A1123" s="95" t="s">
        <v>1695</v>
      </c>
      <c r="B1123" s="29" t="s">
        <v>2053</v>
      </c>
      <c r="C1123" s="95">
        <v>55561.224199999997</v>
      </c>
      <c r="D1123" s="95" t="s">
        <v>2084</v>
      </c>
      <c r="E1123" s="12">
        <f t="shared" si="630"/>
        <v>23270.12793252377</v>
      </c>
      <c r="F1123">
        <f t="shared" si="631"/>
        <v>23270</v>
      </c>
      <c r="G1123">
        <f t="shared" si="589"/>
        <v>0.17363999999361113</v>
      </c>
      <c r="K1123">
        <f>G1123</f>
        <v>0.17363999999361113</v>
      </c>
      <c r="O1123">
        <f t="shared" ca="1" si="632"/>
        <v>5.5755891390508697E-2</v>
      </c>
      <c r="P1123">
        <f>+D$11+D$12*F1123+D$13*F1123^2</f>
        <v>0.15437960159804859</v>
      </c>
      <c r="Q1123" s="2">
        <f t="shared" si="637"/>
        <v>40542.724199999997</v>
      </c>
      <c r="S1123" s="94">
        <f t="shared" si="640"/>
        <v>1</v>
      </c>
      <c r="Z1123">
        <f t="shared" si="633"/>
        <v>23270</v>
      </c>
      <c r="AA1123" s="68">
        <f t="shared" si="634"/>
        <v>0.17511177405981598</v>
      </c>
      <c r="AB1123" s="68">
        <f t="shared" si="587"/>
        <v>0.15290782753184373</v>
      </c>
      <c r="AC1123" s="68">
        <f t="shared" si="588"/>
        <v>-1.4717740662048666E-3</v>
      </c>
      <c r="AD1123" s="68"/>
      <c r="AE1123" s="68">
        <f>+(G1123-AA1123)^2*S1123</f>
        <v>2.1661189019531765E-6</v>
      </c>
      <c r="AF1123">
        <f>G1123-P1123</f>
        <v>1.9260398395562539E-2</v>
      </c>
      <c r="AG1123" s="92"/>
      <c r="AH1123">
        <f>$AB$6*($AB$11/AI1123*AJ1123+$AB$12)</f>
        <v>2.0732172461767406E-2</v>
      </c>
      <c r="AI1123">
        <f>1+$AB$7*COS(AL1123)</f>
        <v>0.99938202448203695</v>
      </c>
      <c r="AJ1123">
        <f>SIN(AL1123+RADIANS($AB$9))</f>
        <v>0.93066210530401339</v>
      </c>
      <c r="AK1123">
        <f>$AB$7*SIN(AL1123)</f>
        <v>-3.7512943319993142E-4</v>
      </c>
      <c r="AL1123">
        <f>2*ATAN(AM1123)</f>
        <v>-2.5960203538415687</v>
      </c>
      <c r="AM1123">
        <f>SQRT((1+$AB$7)/(1-$AB$7))*TAN(AN1123/2)</f>
        <v>-3.5744922487394839</v>
      </c>
      <c r="AN1123" s="68">
        <f t="shared" ref="AN1123:AT1127" si="643">$AU1123+$AB$7*SIN(AO1123)</f>
        <v>3.6875401987620857</v>
      </c>
      <c r="AO1123" s="68">
        <f t="shared" si="643"/>
        <v>3.6875401987620857</v>
      </c>
      <c r="AP1123" s="68">
        <f t="shared" si="643"/>
        <v>3.6875401987620857</v>
      </c>
      <c r="AQ1123" s="68">
        <f t="shared" si="643"/>
        <v>3.6875401987620862</v>
      </c>
      <c r="AR1123" s="68">
        <f t="shared" si="643"/>
        <v>3.6875401987619973</v>
      </c>
      <c r="AS1123" s="68">
        <f t="shared" si="643"/>
        <v>3.6875401989053525</v>
      </c>
      <c r="AT1123" s="68">
        <f t="shared" si="643"/>
        <v>3.6875399668772957</v>
      </c>
      <c r="AU1123" s="68">
        <f>RADIANS($AB$9)+$AB$18*(F1123-AB$15)</f>
        <v>3.6879155600613549</v>
      </c>
    </row>
    <row r="1124" spans="1:47" ht="12.95" customHeight="1">
      <c r="A1124" s="136" t="s">
        <v>2120</v>
      </c>
      <c r="B1124" s="44" t="s">
        <v>2053</v>
      </c>
      <c r="C1124" s="45">
        <v>55561.224240000003</v>
      </c>
      <c r="D1124" s="45">
        <v>5.0000000000000001E-4</v>
      </c>
      <c r="E1124" s="12">
        <f t="shared" si="630"/>
        <v>23270.127961994524</v>
      </c>
      <c r="F1124">
        <f t="shared" si="631"/>
        <v>23270</v>
      </c>
      <c r="G1124">
        <f t="shared" si="589"/>
        <v>0.1736799999998766</v>
      </c>
      <c r="K1124">
        <f>$G1124</f>
        <v>0.1736799999998766</v>
      </c>
      <c r="O1124">
        <f t="shared" ca="1" si="632"/>
        <v>5.5755891390508697E-2</v>
      </c>
      <c r="P1124">
        <f>+D$11+D$12*F1124+D$13*F1124^2</f>
        <v>0.15437960159804859</v>
      </c>
      <c r="Q1124" s="2">
        <f t="shared" si="637"/>
        <v>40542.724240000003</v>
      </c>
      <c r="S1124" s="94">
        <f t="shared" si="640"/>
        <v>1</v>
      </c>
      <c r="Z1124">
        <f t="shared" si="633"/>
        <v>23270</v>
      </c>
      <c r="AA1124" s="68">
        <f t="shared" si="634"/>
        <v>0.17511177405981598</v>
      </c>
      <c r="AB1124" s="68">
        <f t="shared" si="587"/>
        <v>0.1529478275381092</v>
      </c>
      <c r="AC1124" s="68">
        <f t="shared" si="588"/>
        <v>-1.431774059939394E-3</v>
      </c>
      <c r="AD1124" s="68"/>
      <c r="AE1124" s="68">
        <f>+(G1124-AA1124)^2*S1124</f>
        <v>2.0499769587153057E-6</v>
      </c>
      <c r="AF1124">
        <f>G1124-P1124</f>
        <v>1.9300398401828012E-2</v>
      </c>
      <c r="AG1124" s="92"/>
      <c r="AH1124">
        <f>$AB$6*($AB$11/AI1124*AJ1124+$AB$12)</f>
        <v>2.0732172461767406E-2</v>
      </c>
      <c r="AI1124">
        <f>1+$AB$7*COS(AL1124)</f>
        <v>0.99938202448203695</v>
      </c>
      <c r="AJ1124">
        <f>SIN(AL1124+RADIANS($AB$9))</f>
        <v>0.93066210530401339</v>
      </c>
      <c r="AK1124">
        <f>$AB$7*SIN(AL1124)</f>
        <v>-3.7512943319993142E-4</v>
      </c>
      <c r="AL1124">
        <f>2*ATAN(AM1124)</f>
        <v>-2.5960203538415687</v>
      </c>
      <c r="AM1124">
        <f>SQRT((1+$AB$7)/(1-$AB$7))*TAN(AN1124/2)</f>
        <v>-3.5744922487394839</v>
      </c>
      <c r="AN1124" s="68">
        <f t="shared" si="643"/>
        <v>3.6875401987620857</v>
      </c>
      <c r="AO1124" s="68">
        <f t="shared" si="643"/>
        <v>3.6875401987620857</v>
      </c>
      <c r="AP1124" s="68">
        <f t="shared" si="643"/>
        <v>3.6875401987620857</v>
      </c>
      <c r="AQ1124" s="68">
        <f t="shared" si="643"/>
        <v>3.6875401987620862</v>
      </c>
      <c r="AR1124" s="68">
        <f t="shared" si="643"/>
        <v>3.6875401987619973</v>
      </c>
      <c r="AS1124" s="68">
        <f t="shared" si="643"/>
        <v>3.6875401989053525</v>
      </c>
      <c r="AT1124" s="68">
        <f t="shared" si="643"/>
        <v>3.6875399668772957</v>
      </c>
      <c r="AU1124" s="68">
        <f>RADIANS($AB$9)+$AB$18*(F1124-AB$15)</f>
        <v>3.6879155600613549</v>
      </c>
    </row>
    <row r="1125" spans="1:47" ht="12.95" customHeight="1">
      <c r="A1125" s="95" t="s">
        <v>1809</v>
      </c>
      <c r="B1125" s="29" t="s">
        <v>2053</v>
      </c>
      <c r="C1125" s="95">
        <v>55563.938600000001</v>
      </c>
      <c r="D1125" s="95" t="s">
        <v>2084</v>
      </c>
      <c r="E1125" s="12">
        <f t="shared" si="630"/>
        <v>23272.127817587851</v>
      </c>
      <c r="F1125">
        <f t="shared" si="631"/>
        <v>23272</v>
      </c>
      <c r="G1125">
        <f t="shared" si="589"/>
        <v>0.17348400000628317</v>
      </c>
      <c r="K1125" s="10">
        <f>G1125</f>
        <v>0.17348400000628317</v>
      </c>
      <c r="O1125">
        <f t="shared" ca="1" si="632"/>
        <v>5.5769639408128582E-2</v>
      </c>
      <c r="P1125">
        <f>+D$11+D$12*F1125+D$13*F1125^2</f>
        <v>0.15442687696121601</v>
      </c>
      <c r="Q1125" s="2">
        <f t="shared" si="637"/>
        <v>40545.438600000001</v>
      </c>
      <c r="S1125" s="94">
        <f t="shared" si="640"/>
        <v>1</v>
      </c>
      <c r="Z1125">
        <f t="shared" si="633"/>
        <v>23272</v>
      </c>
      <c r="AA1125" s="68">
        <f t="shared" si="634"/>
        <v>0.17514861634960358</v>
      </c>
      <c r="AB1125" s="68">
        <f t="shared" si="587"/>
        <v>0.15276226061789561</v>
      </c>
      <c r="AC1125" s="68">
        <f t="shared" si="588"/>
        <v>-1.664616343320411E-3</v>
      </c>
      <c r="AD1125" s="68"/>
      <c r="AE1125" s="68">
        <f>+(G1125-AA1125)^2*S1125</f>
        <v>2.7709475704494048E-6</v>
      </c>
      <c r="AF1125">
        <f>G1125-P1125</f>
        <v>1.9057123045067154E-2</v>
      </c>
      <c r="AG1125" s="92"/>
      <c r="AH1125">
        <f>$AB$6*($AB$11/AI1125*AJ1125+$AB$12)</f>
        <v>2.0721739388387565E-2</v>
      </c>
      <c r="AI1125">
        <f>1+$AB$7*COS(AL1125)</f>
        <v>0.99938250356180724</v>
      </c>
      <c r="AJ1125">
        <f>SIN(AL1125+RADIANS($AB$9))</f>
        <v>0.93019457139726691</v>
      </c>
      <c r="AK1125">
        <f>$AB$7*SIN(AL1125)</f>
        <v>-3.7591751924310373E-4</v>
      </c>
      <c r="AL1125">
        <f>2*ATAN(AM1125)</f>
        <v>-2.594744588847703</v>
      </c>
      <c r="AM1125">
        <f>SQRT((1+$AB$7)/(1-$AB$7))*TAN(AN1125/2)</f>
        <v>-3.56572413591087</v>
      </c>
      <c r="AN1125" s="68">
        <f t="shared" si="643"/>
        <v>3.6888167519955513</v>
      </c>
      <c r="AO1125" s="68">
        <f t="shared" si="643"/>
        <v>3.6888167519955513</v>
      </c>
      <c r="AP1125" s="68">
        <f t="shared" si="643"/>
        <v>3.6888167519955513</v>
      </c>
      <c r="AQ1125" s="68">
        <f t="shared" si="643"/>
        <v>3.6888167519955513</v>
      </c>
      <c r="AR1125" s="68">
        <f t="shared" si="643"/>
        <v>3.6888167519954624</v>
      </c>
      <c r="AS1125" s="68">
        <f t="shared" si="643"/>
        <v>3.6888167521388957</v>
      </c>
      <c r="AT1125" s="68">
        <f t="shared" si="643"/>
        <v>3.6888165198042597</v>
      </c>
      <c r="AU1125" s="68">
        <f>RADIANS($AB$9)+$AB$18*(F1125-AB$15)</f>
        <v>3.689192901687659</v>
      </c>
    </row>
    <row r="1126" spans="1:47" ht="12.95" customHeight="1">
      <c r="A1126" s="136" t="s">
        <v>2127</v>
      </c>
      <c r="B1126" s="44" t="s">
        <v>2053</v>
      </c>
      <c r="C1126" s="45">
        <v>55836.751799999998</v>
      </c>
      <c r="D1126" s="45">
        <v>1E-4</v>
      </c>
      <c r="E1126" s="12">
        <f t="shared" si="630"/>
        <v>23473.128054827383</v>
      </c>
      <c r="F1126">
        <f t="shared" si="631"/>
        <v>23473</v>
      </c>
      <c r="G1126">
        <f t="shared" si="589"/>
        <v>0.17380599999887636</v>
      </c>
      <c r="K1126">
        <f>$G1126</f>
        <v>0.17380599999887636</v>
      </c>
      <c r="O1126">
        <f t="shared" ca="1" si="632"/>
        <v>5.7151315178927062E-2</v>
      </c>
      <c r="P1126">
        <f>+D$11+D$12*F1126+D$13*F1126^2</f>
        <v>0.15920742680505415</v>
      </c>
      <c r="Q1126" s="2">
        <f t="shared" si="637"/>
        <v>40818.251799999998</v>
      </c>
      <c r="S1126" s="94">
        <f t="shared" si="640"/>
        <v>1</v>
      </c>
      <c r="Z1126">
        <f t="shared" si="633"/>
        <v>23473</v>
      </c>
      <c r="AA1126" s="68">
        <f t="shared" si="634"/>
        <v>0.17871148951102062</v>
      </c>
      <c r="AB1126" s="68">
        <f t="shared" si="587"/>
        <v>0.15430193729290989</v>
      </c>
      <c r="AC1126" s="68">
        <f t="shared" si="588"/>
        <v>-4.9054895121442531E-3</v>
      </c>
      <c r="AD1126" s="68"/>
      <c r="AE1126" s="68">
        <f>+(G1126-AA1126)^2*S1126</f>
        <v>2.4063827353757295E-5</v>
      </c>
      <c r="AF1126">
        <f>G1126-P1126</f>
        <v>1.4598573193822212E-2</v>
      </c>
      <c r="AG1126" s="92"/>
      <c r="AH1126">
        <f>$AB$6*($AB$11/AI1126*AJ1126+$AB$12)</f>
        <v>1.9504062705966465E-2</v>
      </c>
      <c r="AI1126">
        <f>1+$AB$7*COS(AL1126)</f>
        <v>0.99943564120289463</v>
      </c>
      <c r="AJ1126">
        <f>SIN(AL1126+RADIANS($AB$9))</f>
        <v>0.87562170898076042</v>
      </c>
      <c r="AK1126">
        <f>$AB$7*SIN(AL1126)</f>
        <v>-4.5179085934131846E-4</v>
      </c>
      <c r="AL1126">
        <f>2*ATAN(AM1126)</f>
        <v>-2.466523536338511</v>
      </c>
      <c r="AM1126">
        <f>SQRT((1+$AB$7)/(1-$AB$7))*TAN(AN1126/2)</f>
        <v>-2.8492841406005693</v>
      </c>
      <c r="AN1126" s="68">
        <f t="shared" si="643"/>
        <v>3.8171136892738442</v>
      </c>
      <c r="AO1126" s="68">
        <f t="shared" si="643"/>
        <v>3.8171136892738442</v>
      </c>
      <c r="AP1126" s="68">
        <f t="shared" si="643"/>
        <v>3.8171136892738442</v>
      </c>
      <c r="AQ1126" s="68">
        <f t="shared" si="643"/>
        <v>3.8171136892738442</v>
      </c>
      <c r="AR1126" s="68">
        <f t="shared" si="643"/>
        <v>3.8171136892737629</v>
      </c>
      <c r="AS1126" s="68">
        <f t="shared" si="643"/>
        <v>3.8171136894176909</v>
      </c>
      <c r="AT1126" s="68">
        <f t="shared" si="643"/>
        <v>3.8171134342963047</v>
      </c>
      <c r="AU1126" s="68">
        <f>RADIANS($AB$9)+$AB$18*(F1126-AB$15)</f>
        <v>3.8175657351311854</v>
      </c>
    </row>
    <row r="1127" spans="1:47" ht="12.95" customHeight="1">
      <c r="A1127" s="136" t="s">
        <v>2139</v>
      </c>
      <c r="B1127" s="44" t="s">
        <v>2053</v>
      </c>
      <c r="C1127" s="45">
        <v>55836.751799999998</v>
      </c>
      <c r="D1127" s="45">
        <v>1E-4</v>
      </c>
      <c r="E1127" s="12">
        <f t="shared" si="630"/>
        <v>23473.128054827383</v>
      </c>
      <c r="F1127">
        <f t="shared" si="631"/>
        <v>23473</v>
      </c>
      <c r="G1127">
        <f t="shared" si="589"/>
        <v>0.17380599999887636</v>
      </c>
      <c r="K1127">
        <f>$G1127</f>
        <v>0.17380599999887636</v>
      </c>
      <c r="O1127">
        <f t="shared" ca="1" si="632"/>
        <v>5.7151315178927062E-2</v>
      </c>
      <c r="P1127">
        <f>+D$11+D$12*F1127+D$13*F1127^2</f>
        <v>0.15920742680505415</v>
      </c>
      <c r="Q1127" s="2">
        <f t="shared" si="637"/>
        <v>40818.251799999998</v>
      </c>
      <c r="S1127" s="94">
        <f t="shared" si="640"/>
        <v>1</v>
      </c>
      <c r="Z1127">
        <f t="shared" si="633"/>
        <v>23473</v>
      </c>
      <c r="AA1127" s="68">
        <f t="shared" si="634"/>
        <v>0.17871148951102062</v>
      </c>
      <c r="AB1127" s="68">
        <f t="shared" si="587"/>
        <v>0.15430193729290989</v>
      </c>
      <c r="AC1127" s="68">
        <f t="shared" si="588"/>
        <v>-4.9054895121442531E-3</v>
      </c>
      <c r="AD1127" s="68"/>
      <c r="AE1127" s="68">
        <f>+(G1127-AA1127)^2*S1127</f>
        <v>2.4063827353757295E-5</v>
      </c>
      <c r="AF1127">
        <f>G1127-P1127</f>
        <v>1.4598573193822212E-2</v>
      </c>
      <c r="AG1127" s="92"/>
      <c r="AH1127">
        <f>$AB$6*($AB$11/AI1127*AJ1127+$AB$12)</f>
        <v>1.9504062705966465E-2</v>
      </c>
      <c r="AI1127">
        <f>1+$AB$7*COS(AL1127)</f>
        <v>0.99943564120289463</v>
      </c>
      <c r="AJ1127">
        <f>SIN(AL1127+RADIANS($AB$9))</f>
        <v>0.87562170898076042</v>
      </c>
      <c r="AK1127">
        <f>$AB$7*SIN(AL1127)</f>
        <v>-4.5179085934131846E-4</v>
      </c>
      <c r="AL1127">
        <f>2*ATAN(AM1127)</f>
        <v>-2.466523536338511</v>
      </c>
      <c r="AM1127">
        <f>SQRT((1+$AB$7)/(1-$AB$7))*TAN(AN1127/2)</f>
        <v>-2.8492841406005693</v>
      </c>
      <c r="AN1127" s="68">
        <f t="shared" si="643"/>
        <v>3.8171136892738442</v>
      </c>
      <c r="AO1127" s="68">
        <f t="shared" si="643"/>
        <v>3.8171136892738442</v>
      </c>
      <c r="AP1127" s="68">
        <f t="shared" si="643"/>
        <v>3.8171136892738442</v>
      </c>
      <c r="AQ1127" s="68">
        <f t="shared" si="643"/>
        <v>3.8171136892738442</v>
      </c>
      <c r="AR1127" s="68">
        <f t="shared" si="643"/>
        <v>3.8171136892737629</v>
      </c>
      <c r="AS1127" s="68">
        <f t="shared" si="643"/>
        <v>3.8171136894176909</v>
      </c>
      <c r="AT1127" s="68">
        <f t="shared" si="643"/>
        <v>3.8171134342963047</v>
      </c>
      <c r="AU1127" s="68">
        <f>RADIANS($AB$9)+$AB$18*(F1127-AB$15)</f>
        <v>3.8175657351311854</v>
      </c>
    </row>
    <row r="1128" spans="1:47" ht="12.95" customHeight="1">
      <c r="A1128" s="130" t="s">
        <v>3351</v>
      </c>
      <c r="B1128" s="129"/>
      <c r="C1128" s="171">
        <v>55836.752</v>
      </c>
      <c r="D1128" s="130">
        <v>6.0000000000000002E-5</v>
      </c>
      <c r="E1128" s="12">
        <f t="shared" si="630"/>
        <v>23473.128202181131</v>
      </c>
      <c r="F1128">
        <f t="shared" si="631"/>
        <v>23473</v>
      </c>
      <c r="G1128">
        <f t="shared" si="589"/>
        <v>0.17400600000109989</v>
      </c>
      <c r="K1128">
        <f>$G1128</f>
        <v>0.17400600000109989</v>
      </c>
      <c r="O1128">
        <f t="shared" ca="1" si="632"/>
        <v>5.7151315178927062E-2</v>
      </c>
      <c r="Q1128" s="2">
        <f t="shared" si="637"/>
        <v>40818.252</v>
      </c>
      <c r="S1128" s="94">
        <f t="shared" si="640"/>
        <v>1</v>
      </c>
      <c r="Z1128">
        <f t="shared" si="633"/>
        <v>23473</v>
      </c>
      <c r="AA1128" s="68">
        <f t="shared" si="634"/>
        <v>0.15920742680505415</v>
      </c>
      <c r="AB1128" s="68">
        <f t="shared" ref="AB1128:AB1191" si="644">G1128-AH1128</f>
        <v>0.17400600000109989</v>
      </c>
      <c r="AC1128" s="68">
        <f t="shared" ref="AC1128:AC1191" si="645">+G1128-P1128-AH1128</f>
        <v>0.17400600000109989</v>
      </c>
      <c r="AD1128" s="68"/>
      <c r="AE1128" s="68"/>
      <c r="AG1128" s="92"/>
      <c r="AN1128" s="68"/>
      <c r="AO1128" s="68"/>
      <c r="AP1128" s="68"/>
      <c r="AQ1128" s="68"/>
      <c r="AR1128" s="68"/>
      <c r="AS1128" s="68"/>
      <c r="AT1128" s="68"/>
      <c r="AU1128" s="68"/>
    </row>
    <row r="1129" spans="1:47" ht="12.95" customHeight="1">
      <c r="A1129" s="95" t="s">
        <v>1809</v>
      </c>
      <c r="B1129" s="29" t="s">
        <v>2053</v>
      </c>
      <c r="C1129" s="95">
        <v>55842.180899999999</v>
      </c>
      <c r="D1129" s="95" t="s">
        <v>2084</v>
      </c>
      <c r="E1129" s="12">
        <f t="shared" si="630"/>
        <v>23477.128045986155</v>
      </c>
      <c r="F1129">
        <f t="shared" si="631"/>
        <v>23477</v>
      </c>
      <c r="G1129">
        <f t="shared" si="589"/>
        <v>0.17379399999481393</v>
      </c>
      <c r="K1129" s="10">
        <f>G1129</f>
        <v>0.17379399999481393</v>
      </c>
      <c r="O1129">
        <f t="shared" ca="1" si="632"/>
        <v>5.7178811214166833E-2</v>
      </c>
      <c r="P1129">
        <f>+D$11+D$12*F1129+D$13*F1129^2</f>
        <v>0.1593031524788163</v>
      </c>
      <c r="Q1129" s="2">
        <f t="shared" si="637"/>
        <v>40823.680899999999</v>
      </c>
      <c r="S1129" s="94">
        <f t="shared" si="640"/>
        <v>1</v>
      </c>
      <c r="Z1129">
        <f t="shared" si="633"/>
        <v>23477</v>
      </c>
      <c r="AA1129" s="68">
        <f t="shared" si="634"/>
        <v>0.17877965308799684</v>
      </c>
      <c r="AB1129" s="68">
        <f t="shared" si="644"/>
        <v>0.15431749938563338</v>
      </c>
      <c r="AC1129" s="68">
        <f t="shared" si="645"/>
        <v>-4.9856530931829054E-3</v>
      </c>
      <c r="AD1129" s="68"/>
      <c r="AE1129" s="68">
        <f>+(G1129-AA1129)^2*S1129</f>
        <v>2.4856736765564343E-5</v>
      </c>
      <c r="AF1129">
        <f>G1129-P1129</f>
        <v>1.4490847515997635E-2</v>
      </c>
      <c r="AG1129" s="92"/>
      <c r="AH1129">
        <f>$AB$6*($AB$11/AI1129*AJ1129+$AB$12)</f>
        <v>1.947650060918054E-2</v>
      </c>
      <c r="AI1129">
        <f>1+$AB$7*COS(AL1129)</f>
        <v>0.9994367959215118</v>
      </c>
      <c r="AJ1129">
        <f>SIN(AL1129+RADIANS($AB$9))</f>
        <v>0.87438634364654833</v>
      </c>
      <c r="AK1129">
        <f>$AB$7*SIN(AL1129)</f>
        <v>-4.5322952069434184E-4</v>
      </c>
      <c r="AL1129">
        <f>2*ATAN(AM1129)</f>
        <v>-2.4639717308410356</v>
      </c>
      <c r="AM1129">
        <f>SQRT((1+$AB$7)/(1-$AB$7))*TAN(AN1129/2)</f>
        <v>-2.8376920589860126</v>
      </c>
      <c r="AN1129" s="68">
        <f t="shared" ref="AN1129:AT1131" si="646">$AU1129+$AB$7*SIN(AO1129)</f>
        <v>3.8196669335770381</v>
      </c>
      <c r="AO1129" s="68">
        <f t="shared" si="646"/>
        <v>3.8196669335770381</v>
      </c>
      <c r="AP1129" s="68">
        <f t="shared" si="646"/>
        <v>3.8196669335770381</v>
      </c>
      <c r="AQ1129" s="68">
        <f t="shared" si="646"/>
        <v>3.8196669335770381</v>
      </c>
      <c r="AR1129" s="68">
        <f t="shared" si="646"/>
        <v>3.8196669335769573</v>
      </c>
      <c r="AS1129" s="68">
        <f t="shared" si="646"/>
        <v>3.8196669337207516</v>
      </c>
      <c r="AT1129" s="68">
        <f t="shared" si="646"/>
        <v>3.8196666783123896</v>
      </c>
      <c r="AU1129" s="68">
        <f>RADIANS($AB$9)+$AB$18*(F1129-AB$15)</f>
        <v>3.8201204183837927</v>
      </c>
    </row>
    <row r="1130" spans="1:47" ht="12.95" customHeight="1">
      <c r="A1130" s="136" t="s">
        <v>2134</v>
      </c>
      <c r="B1130" s="44" t="s">
        <v>2053</v>
      </c>
      <c r="C1130" s="45">
        <v>55869.326350000003</v>
      </c>
      <c r="D1130" s="45">
        <v>1E-4</v>
      </c>
      <c r="E1130" s="12">
        <f t="shared" si="630"/>
        <v>23497.127964941599</v>
      </c>
      <c r="F1130">
        <f t="shared" si="631"/>
        <v>23497</v>
      </c>
      <c r="G1130">
        <f t="shared" ref="G1130:G1193" si="647">+C1130-(C$7+F1130*C$8)</f>
        <v>0.17368400000123074</v>
      </c>
      <c r="K1130">
        <f>$G1130</f>
        <v>0.17368400000123074</v>
      </c>
      <c r="O1130">
        <f t="shared" ca="1" si="632"/>
        <v>5.731629139036569E-2</v>
      </c>
      <c r="P1130">
        <f>+D$11+D$12*F1130+D$13*F1130^2</f>
        <v>0.15978212642039982</v>
      </c>
      <c r="Q1130" s="2">
        <f t="shared" si="637"/>
        <v>40850.826350000003</v>
      </c>
      <c r="S1130" s="94">
        <f t="shared" si="640"/>
        <v>1</v>
      </c>
      <c r="Z1130">
        <f t="shared" si="633"/>
        <v>23497</v>
      </c>
      <c r="AA1130" s="68">
        <f t="shared" si="634"/>
        <v>0.17911891515051728</v>
      </c>
      <c r="AB1130" s="68">
        <f t="shared" si="644"/>
        <v>0.15434721127111328</v>
      </c>
      <c r="AC1130" s="68">
        <f t="shared" si="645"/>
        <v>-5.4349151492865469E-3</v>
      </c>
      <c r="AD1130" s="68"/>
      <c r="AE1130" s="68">
        <f>+(G1130-AA1130)^2*S1130</f>
        <v>2.9538302679944331E-5</v>
      </c>
      <c r="AF1130">
        <f>G1130-P1130</f>
        <v>1.390187358083092E-2</v>
      </c>
      <c r="AG1130" s="92"/>
      <c r="AH1130">
        <f>$AB$6*($AB$11/AI1130*AJ1130+$AB$12)</f>
        <v>1.9336788730117467E-2</v>
      </c>
      <c r="AI1130">
        <f>1+$AB$7*COS(AL1130)</f>
        <v>0.99944262441564113</v>
      </c>
      <c r="AJ1130">
        <f>SIN(AL1130+RADIANS($AB$9))</f>
        <v>0.86812422877713313</v>
      </c>
      <c r="AK1130">
        <f>$AB$7*SIN(AL1130)</f>
        <v>-4.6037842088352622E-4</v>
      </c>
      <c r="AL1130">
        <f>2*ATAN(AM1130)</f>
        <v>-2.451212614390609</v>
      </c>
      <c r="AM1130">
        <f>SQRT((1+$AB$7)/(1-$AB$7))*TAN(AN1130/2)</f>
        <v>-2.7809672642474226</v>
      </c>
      <c r="AN1130" s="68">
        <f t="shared" si="646"/>
        <v>3.8324331995995187</v>
      </c>
      <c r="AO1130" s="68">
        <f t="shared" si="646"/>
        <v>3.8324331995995187</v>
      </c>
      <c r="AP1130" s="68">
        <f t="shared" si="646"/>
        <v>3.8324331995995187</v>
      </c>
      <c r="AQ1130" s="68">
        <f t="shared" si="646"/>
        <v>3.8324331995995187</v>
      </c>
      <c r="AR1130" s="68">
        <f t="shared" si="646"/>
        <v>3.8324331995994387</v>
      </c>
      <c r="AS1130" s="68">
        <f t="shared" si="646"/>
        <v>3.832433199742487</v>
      </c>
      <c r="AT1130" s="68">
        <f t="shared" si="646"/>
        <v>3.832432942999354</v>
      </c>
      <c r="AU1130" s="68">
        <f>RADIANS($AB$9)+$AB$18*(F1130-AB$15)</f>
        <v>3.8328938346468302</v>
      </c>
    </row>
    <row r="1131" spans="1:47" ht="12.95" customHeight="1">
      <c r="A1131" s="95" t="s">
        <v>1809</v>
      </c>
      <c r="B1131" s="29" t="s">
        <v>2053</v>
      </c>
      <c r="C1131" s="95">
        <v>55885.616999999998</v>
      </c>
      <c r="D1131" s="95" t="s">
        <v>2084</v>
      </c>
      <c r="E1131" s="12">
        <f t="shared" si="630"/>
        <v>23509.130406593194</v>
      </c>
      <c r="F1131">
        <f t="shared" si="631"/>
        <v>23509</v>
      </c>
      <c r="G1131">
        <f t="shared" si="647"/>
        <v>0.17699799999536481</v>
      </c>
      <c r="I1131" s="10">
        <f>G1131</f>
        <v>0.17699799999536481</v>
      </c>
      <c r="O1131">
        <f t="shared" ca="1" si="632"/>
        <v>5.7398779496085003E-2</v>
      </c>
      <c r="P1131">
        <f>+D$11+D$12*F1131+D$13*F1131^2</f>
        <v>0.16006978724356816</v>
      </c>
      <c r="Q1131" s="2">
        <f t="shared" si="637"/>
        <v>40867.116999999998</v>
      </c>
      <c r="S1131" s="21">
        <f>S$15</f>
        <v>0.1</v>
      </c>
      <c r="Z1131">
        <f t="shared" si="633"/>
        <v>23509</v>
      </c>
      <c r="AA1131" s="68">
        <f t="shared" si="634"/>
        <v>0.17932123428308186</v>
      </c>
      <c r="AB1131" s="68">
        <f t="shared" si="644"/>
        <v>0.1577465529558511</v>
      </c>
      <c r="AC1131" s="68">
        <f t="shared" si="645"/>
        <v>-2.3232342877170416E-3</v>
      </c>
      <c r="AD1131" s="68"/>
      <c r="AE1131" s="68">
        <f>+(G1131-AA1131)^2*S1131</f>
        <v>5.3974175556241585E-7</v>
      </c>
      <c r="AF1131">
        <f>G1131-P1131</f>
        <v>1.6928212751796651E-2</v>
      </c>
      <c r="AG1131" s="92"/>
      <c r="AH1131">
        <f>$AB$6*($AB$11/AI1131*AJ1131+$AB$12)</f>
        <v>1.9251447039513692E-2</v>
      </c>
      <c r="AI1131">
        <f>1+$AB$7*COS(AL1131)</f>
        <v>0.99944616516048357</v>
      </c>
      <c r="AJ1131">
        <f>SIN(AL1131+RADIANS($AB$9))</f>
        <v>0.86429902180064666</v>
      </c>
      <c r="AK1131">
        <f>$AB$7*SIN(AL1131)</f>
        <v>-4.6463190053240355E-4</v>
      </c>
      <c r="AL1131">
        <f>2*ATAN(AM1131)</f>
        <v>-2.44355707267913</v>
      </c>
      <c r="AM1131">
        <f>SQRT((1+$AB$7)/(1-$AB$7))*TAN(AN1131/2)</f>
        <v>-2.7478883204912004</v>
      </c>
      <c r="AN1131" s="68">
        <f t="shared" si="646"/>
        <v>3.8400929951536691</v>
      </c>
      <c r="AO1131" s="68">
        <f t="shared" si="646"/>
        <v>3.8400929951536691</v>
      </c>
      <c r="AP1131" s="68">
        <f t="shared" si="646"/>
        <v>3.8400929951536691</v>
      </c>
      <c r="AQ1131" s="68">
        <f t="shared" si="646"/>
        <v>3.8400929951536691</v>
      </c>
      <c r="AR1131" s="68">
        <f t="shared" si="646"/>
        <v>3.84009299515359</v>
      </c>
      <c r="AS1131" s="68">
        <f t="shared" si="646"/>
        <v>3.8400929952961267</v>
      </c>
      <c r="AT1131" s="68">
        <f t="shared" si="646"/>
        <v>3.8400927378324683</v>
      </c>
      <c r="AU1131" s="68">
        <f>RADIANS($AB$9)+$AB$18*(F1131-AB$15)</f>
        <v>3.8405578844046531</v>
      </c>
    </row>
    <row r="1132" spans="1:47" ht="12.95" customHeight="1">
      <c r="A1132" s="130" t="s">
        <v>3351</v>
      </c>
      <c r="B1132" s="129"/>
      <c r="C1132" s="171">
        <v>55938.546999999999</v>
      </c>
      <c r="D1132" s="130">
        <v>1.64E-4</v>
      </c>
      <c r="E1132" s="12">
        <f t="shared" si="630"/>
        <v>23548.127575927701</v>
      </c>
      <c r="F1132">
        <f t="shared" si="631"/>
        <v>23548</v>
      </c>
      <c r="G1132">
        <f t="shared" si="647"/>
        <v>0.17315599999710685</v>
      </c>
      <c r="K1132">
        <f>$G1132</f>
        <v>0.17315599999710685</v>
      </c>
      <c r="O1132">
        <f t="shared" ca="1" si="632"/>
        <v>5.7666865839672773E-2</v>
      </c>
      <c r="Q1132" s="2">
        <f t="shared" si="637"/>
        <v>40920.046999999999</v>
      </c>
      <c r="S1132" s="94">
        <f t="shared" ref="S1132:S1195" si="648">S$17</f>
        <v>1</v>
      </c>
      <c r="Z1132">
        <f t="shared" si="633"/>
        <v>23548</v>
      </c>
      <c r="AA1132" s="68">
        <f t="shared" si="634"/>
        <v>0.16100611688604227</v>
      </c>
      <c r="AB1132" s="68">
        <f t="shared" si="644"/>
        <v>0.17315599999710685</v>
      </c>
      <c r="AC1132" s="68">
        <f t="shared" si="645"/>
        <v>0.17315599999710685</v>
      </c>
      <c r="AD1132" s="68"/>
      <c r="AE1132" s="68"/>
      <c r="AG1132" s="92"/>
      <c r="AN1132" s="68"/>
      <c r="AO1132" s="68"/>
      <c r="AP1132" s="68"/>
      <c r="AQ1132" s="68"/>
      <c r="AR1132" s="68"/>
      <c r="AS1132" s="68"/>
      <c r="AT1132" s="68"/>
      <c r="AU1132" s="68"/>
    </row>
    <row r="1133" spans="1:47" ht="12.95" customHeight="1">
      <c r="A1133" s="136" t="s">
        <v>2138</v>
      </c>
      <c r="B1133" s="44" t="s">
        <v>2053</v>
      </c>
      <c r="C1133" s="45">
        <v>55938.547299999998</v>
      </c>
      <c r="D1133" s="45">
        <v>1E-4</v>
      </c>
      <c r="E1133" s="12">
        <f t="shared" si="630"/>
        <v>23548.127796958321</v>
      </c>
      <c r="F1133">
        <f t="shared" si="631"/>
        <v>23548</v>
      </c>
      <c r="G1133">
        <f t="shared" si="647"/>
        <v>0.17345599999680417</v>
      </c>
      <c r="K1133">
        <f>$G1133</f>
        <v>0.17345599999680417</v>
      </c>
      <c r="O1133">
        <f t="shared" ca="1" si="632"/>
        <v>5.7666865839672773E-2</v>
      </c>
      <c r="P1133">
        <f>+D$11+D$12*F1133+D$13*F1133^2</f>
        <v>0.16100611688604227</v>
      </c>
      <c r="Q1133" s="2">
        <f t="shared" si="637"/>
        <v>40920.047299999998</v>
      </c>
      <c r="S1133" s="94">
        <f t="shared" si="648"/>
        <v>1</v>
      </c>
      <c r="Z1133">
        <f t="shared" si="633"/>
        <v>23548</v>
      </c>
      <c r="AA1133" s="68">
        <f t="shared" si="634"/>
        <v>0.17997242682287745</v>
      </c>
      <c r="AB1133" s="68">
        <f t="shared" si="644"/>
        <v>0.15448969005996899</v>
      </c>
      <c r="AC1133" s="68">
        <f t="shared" si="645"/>
        <v>-6.5164268260732988E-3</v>
      </c>
      <c r="AD1133" s="68"/>
      <c r="AE1133" s="68">
        <f>+(G1133-AA1133)^2*S1133</f>
        <v>4.2463818579567543E-5</v>
      </c>
      <c r="AF1133">
        <f>G1133-P1133</f>
        <v>1.2449883110761895E-2</v>
      </c>
      <c r="AG1133" s="92"/>
      <c r="AH1133">
        <f>$AB$6*($AB$11/AI1133*AJ1133+$AB$12)</f>
        <v>1.8966309936835193E-2</v>
      </c>
      <c r="AI1133">
        <f>1+$AB$7*COS(AL1133)</f>
        <v>0.99945789584199518</v>
      </c>
      <c r="AJ1133">
        <f>SIN(AL1133+RADIANS($AB$9))</f>
        <v>0.85151825262850001</v>
      </c>
      <c r="AK1133">
        <f>$AB$7*SIN(AL1133)</f>
        <v>-4.7826657245569573E-4</v>
      </c>
      <c r="AL1133">
        <f>2*ATAN(AM1133)</f>
        <v>-2.418676183216498</v>
      </c>
      <c r="AM1133">
        <f>SQRT((1+$AB$7)/(1-$AB$7))*TAN(AN1133/2)</f>
        <v>-2.6450225964853811</v>
      </c>
      <c r="AN1133" s="68">
        <f t="shared" ref="AN1133:AT1134" si="649">$AU1133+$AB$7*SIN(AO1133)</f>
        <v>3.8649875202592376</v>
      </c>
      <c r="AO1133" s="68">
        <f t="shared" si="649"/>
        <v>3.8649875202592376</v>
      </c>
      <c r="AP1133" s="68">
        <f t="shared" si="649"/>
        <v>3.8649875202592376</v>
      </c>
      <c r="AQ1133" s="68">
        <f t="shared" si="649"/>
        <v>3.8649875202592376</v>
      </c>
      <c r="AR1133" s="68">
        <f t="shared" si="649"/>
        <v>3.8649875202591617</v>
      </c>
      <c r="AS1133" s="68">
        <f t="shared" si="649"/>
        <v>3.8649875203997168</v>
      </c>
      <c r="AT1133" s="68">
        <f t="shared" si="649"/>
        <v>3.8649872610126952</v>
      </c>
      <c r="AU1133" s="68">
        <f>RADIANS($AB$9)+$AB$18*(F1133-AB$15)</f>
        <v>3.865466046117576</v>
      </c>
    </row>
    <row r="1134" spans="1:47" ht="12.95" customHeight="1">
      <c r="A1134" s="136" t="s">
        <v>2138</v>
      </c>
      <c r="B1134" s="44" t="s">
        <v>2053</v>
      </c>
      <c r="C1134" s="45">
        <v>55938.547299999998</v>
      </c>
      <c r="D1134" s="45">
        <v>1E-4</v>
      </c>
      <c r="E1134" s="12">
        <f t="shared" si="630"/>
        <v>23548.127796958321</v>
      </c>
      <c r="F1134">
        <f t="shared" si="631"/>
        <v>23548</v>
      </c>
      <c r="G1134">
        <f t="shared" si="647"/>
        <v>0.17345599999680417</v>
      </c>
      <c r="K1134">
        <f>$G1134</f>
        <v>0.17345599999680417</v>
      </c>
      <c r="O1134">
        <f t="shared" ca="1" si="632"/>
        <v>5.7666865839672773E-2</v>
      </c>
      <c r="P1134">
        <f>+D$11+D$12*F1134+D$13*F1134^2</f>
        <v>0.16100611688604227</v>
      </c>
      <c r="Q1134" s="2">
        <f t="shared" si="637"/>
        <v>40920.047299999998</v>
      </c>
      <c r="S1134" s="94">
        <f t="shared" si="648"/>
        <v>1</v>
      </c>
      <c r="Z1134">
        <f t="shared" si="633"/>
        <v>23548</v>
      </c>
      <c r="AA1134" s="68">
        <f t="shared" si="634"/>
        <v>0.17997242682287745</v>
      </c>
      <c r="AB1134" s="68">
        <f t="shared" si="644"/>
        <v>0.15448969005996899</v>
      </c>
      <c r="AC1134" s="68">
        <f t="shared" si="645"/>
        <v>-6.5164268260732988E-3</v>
      </c>
      <c r="AD1134" s="68"/>
      <c r="AE1134" s="68">
        <f>+(G1134-AA1134)^2*S1134</f>
        <v>4.2463818579567543E-5</v>
      </c>
      <c r="AF1134">
        <f>G1134-P1134</f>
        <v>1.2449883110761895E-2</v>
      </c>
      <c r="AG1134" s="92"/>
      <c r="AH1134">
        <f>$AB$6*($AB$11/AI1134*AJ1134+$AB$12)</f>
        <v>1.8966309936835193E-2</v>
      </c>
      <c r="AI1134">
        <f>1+$AB$7*COS(AL1134)</f>
        <v>0.99945789584199518</v>
      </c>
      <c r="AJ1134">
        <f>SIN(AL1134+RADIANS($AB$9))</f>
        <v>0.85151825262850001</v>
      </c>
      <c r="AK1134">
        <f>$AB$7*SIN(AL1134)</f>
        <v>-4.7826657245569573E-4</v>
      </c>
      <c r="AL1134">
        <f>2*ATAN(AM1134)</f>
        <v>-2.418676183216498</v>
      </c>
      <c r="AM1134">
        <f>SQRT((1+$AB$7)/(1-$AB$7))*TAN(AN1134/2)</f>
        <v>-2.6450225964853811</v>
      </c>
      <c r="AN1134" s="68">
        <f t="shared" si="649"/>
        <v>3.8649875202592376</v>
      </c>
      <c r="AO1134" s="68">
        <f t="shared" si="649"/>
        <v>3.8649875202592376</v>
      </c>
      <c r="AP1134" s="68">
        <f t="shared" si="649"/>
        <v>3.8649875202592376</v>
      </c>
      <c r="AQ1134" s="68">
        <f t="shared" si="649"/>
        <v>3.8649875202592376</v>
      </c>
      <c r="AR1134" s="68">
        <f t="shared" si="649"/>
        <v>3.8649875202591617</v>
      </c>
      <c r="AS1134" s="68">
        <f t="shared" si="649"/>
        <v>3.8649875203997168</v>
      </c>
      <c r="AT1134" s="68">
        <f t="shared" si="649"/>
        <v>3.8649872610126952</v>
      </c>
      <c r="AU1134" s="68">
        <f>RADIANS($AB$9)+$AB$18*(F1134-AB$15)</f>
        <v>3.865466046117576</v>
      </c>
    </row>
    <row r="1135" spans="1:47" ht="12.95" customHeight="1">
      <c r="A1135" s="130" t="s">
        <v>3351</v>
      </c>
      <c r="B1135" s="129"/>
      <c r="C1135" s="171">
        <v>56163.855000000003</v>
      </c>
      <c r="D1135" s="130">
        <v>1.2149999999999999E-3</v>
      </c>
      <c r="E1135" s="12">
        <f t="shared" si="630"/>
        <v>23714.12746688593</v>
      </c>
      <c r="F1135">
        <f t="shared" si="631"/>
        <v>23714</v>
      </c>
      <c r="G1135">
        <f t="shared" si="647"/>
        <v>0.17300800000521122</v>
      </c>
      <c r="K1135">
        <f>$G1135</f>
        <v>0.17300800000521122</v>
      </c>
      <c r="O1135">
        <f t="shared" ca="1" si="632"/>
        <v>5.8807951302123254E-2</v>
      </c>
      <c r="Q1135" s="2">
        <f t="shared" si="637"/>
        <v>41145.355000000003</v>
      </c>
      <c r="S1135" s="94">
        <f t="shared" si="648"/>
        <v>1</v>
      </c>
      <c r="Z1135">
        <f t="shared" si="633"/>
        <v>23714</v>
      </c>
      <c r="AA1135" s="68">
        <f t="shared" si="634"/>
        <v>0.16501601964935098</v>
      </c>
      <c r="AB1135" s="68">
        <f t="shared" si="644"/>
        <v>0.17300800000521122</v>
      </c>
      <c r="AC1135" s="68">
        <f t="shared" si="645"/>
        <v>0.17300800000521122</v>
      </c>
      <c r="AD1135" s="68"/>
      <c r="AE1135" s="68"/>
      <c r="AG1135" s="92"/>
      <c r="AN1135" s="68"/>
      <c r="AO1135" s="68"/>
      <c r="AP1135" s="68"/>
      <c r="AQ1135" s="68"/>
      <c r="AR1135" s="68"/>
      <c r="AS1135" s="68"/>
      <c r="AT1135" s="68"/>
      <c r="AU1135" s="68"/>
    </row>
    <row r="1136" spans="1:47" ht="12.95" customHeight="1">
      <c r="A1136" s="136" t="s">
        <v>2138</v>
      </c>
      <c r="B1136" s="44" t="s">
        <v>2053</v>
      </c>
      <c r="C1136" s="45">
        <v>56163.855499999998</v>
      </c>
      <c r="D1136" s="45">
        <v>2.0000000000000001E-4</v>
      </c>
      <c r="E1136" s="12">
        <f t="shared" si="630"/>
        <v>23714.127835270298</v>
      </c>
      <c r="F1136">
        <f t="shared" si="631"/>
        <v>23714</v>
      </c>
      <c r="G1136">
        <f t="shared" si="647"/>
        <v>0.17350799999985611</v>
      </c>
      <c r="K1136">
        <f>$G1136</f>
        <v>0.17350799999985611</v>
      </c>
      <c r="O1136">
        <f t="shared" ca="1" si="632"/>
        <v>5.8807951302123254E-2</v>
      </c>
      <c r="P1136">
        <f t="shared" ref="P1136:P1141" si="650">+D$11+D$12*F1136+D$13*F1136^2</f>
        <v>0.16501601964935098</v>
      </c>
      <c r="Q1136" s="2">
        <f t="shared" si="637"/>
        <v>41145.355499999998</v>
      </c>
      <c r="S1136" s="94">
        <f t="shared" si="648"/>
        <v>1</v>
      </c>
      <c r="Z1136">
        <f t="shared" si="633"/>
        <v>23714</v>
      </c>
      <c r="AA1136" s="68">
        <f t="shared" si="634"/>
        <v>0.18263942217929352</v>
      </c>
      <c r="AB1136" s="68">
        <f t="shared" si="644"/>
        <v>0.15588459746991357</v>
      </c>
      <c r="AC1136" s="68">
        <f t="shared" si="645"/>
        <v>-9.1314221794374234E-3</v>
      </c>
      <c r="AD1136" s="68"/>
      <c r="AE1136" s="68">
        <f t="shared" ref="AE1136:AE1141" si="651">+(G1136-AA1136)^2*S1136</f>
        <v>8.3382871019121448E-5</v>
      </c>
      <c r="AF1136">
        <f t="shared" ref="AF1136:AF1141" si="652">G1136-P1136</f>
        <v>8.491980350505135E-3</v>
      </c>
      <c r="AG1136" s="92"/>
      <c r="AH1136">
        <f t="shared" ref="AH1136:AH1141" si="653">$AB$6*($AB$11/AI1136*AJ1136+$AB$12)</f>
        <v>1.7623402529942558E-2</v>
      </c>
      <c r="AI1136">
        <f t="shared" ref="AI1136:AI1141" si="654">1+$AB$7*COS(AL1136)</f>
        <v>0.99951149199576395</v>
      </c>
      <c r="AJ1136">
        <f t="shared" ref="AJ1136:AJ1141" si="655">SIN(AL1136+RADIANS($AB$9))</f>
        <v>0.79131944507619112</v>
      </c>
      <c r="AK1136">
        <f t="shared" ref="AK1136:AK1141" si="656">$AB$7*SIN(AL1136)</f>
        <v>-5.3289376263180427E-4</v>
      </c>
      <c r="AL1136">
        <f t="shared" ref="AL1136:AL1141" si="657">2*ATAN(AM1136)</f>
        <v>-2.3127660841651196</v>
      </c>
      <c r="AM1136">
        <f t="shared" ref="AM1136:AM1141" si="658">SQRT((1+$AB$7)/(1-$AB$7))*TAN(AN1136/2)</f>
        <v>-2.2733044041223609</v>
      </c>
      <c r="AN1136" s="68">
        <f t="shared" ref="AN1136:AT1141" si="659">$AU1136+$AB$7*SIN(AO1136)</f>
        <v>3.9709522470273719</v>
      </c>
      <c r="AO1136" s="68">
        <f t="shared" si="659"/>
        <v>3.9709522470273719</v>
      </c>
      <c r="AP1136" s="68">
        <f t="shared" si="659"/>
        <v>3.9709522470273719</v>
      </c>
      <c r="AQ1136" s="68">
        <f t="shared" si="659"/>
        <v>3.9709522470273719</v>
      </c>
      <c r="AR1136" s="68">
        <f t="shared" si="659"/>
        <v>3.9709522470273098</v>
      </c>
      <c r="AS1136" s="68">
        <f t="shared" si="659"/>
        <v>3.9709522471544187</v>
      </c>
      <c r="AT1136" s="68">
        <f t="shared" si="659"/>
        <v>3.9709519868046042</v>
      </c>
      <c r="AU1136" s="68">
        <f t="shared" ref="AU1136:AU1141" si="660">RADIANS($AB$9)+$AB$18*(F1136-AB$15)</f>
        <v>3.9714854011007867</v>
      </c>
    </row>
    <row r="1137" spans="1:64" ht="12.95" customHeight="1">
      <c r="A1137" s="95" t="s">
        <v>1836</v>
      </c>
      <c r="B1137" s="29" t="s">
        <v>2053</v>
      </c>
      <c r="C1137" s="95">
        <v>56243.935100000002</v>
      </c>
      <c r="D1137" s="95" t="s">
        <v>2084</v>
      </c>
      <c r="E1137" s="12">
        <f t="shared" si="630"/>
        <v>23773.127981150508</v>
      </c>
      <c r="F1137">
        <f t="shared" si="631"/>
        <v>23773</v>
      </c>
      <c r="G1137">
        <f t="shared" si="647"/>
        <v>0.17370600000140257</v>
      </c>
      <c r="K1137" s="10">
        <f>G1137</f>
        <v>0.17370600000140257</v>
      </c>
      <c r="O1137">
        <f t="shared" ca="1" si="632"/>
        <v>5.9213517821909881E-2</v>
      </c>
      <c r="P1137">
        <f t="shared" si="650"/>
        <v>0.16645078330017377</v>
      </c>
      <c r="Q1137" s="2">
        <f t="shared" si="637"/>
        <v>41225.435100000002</v>
      </c>
      <c r="S1137" s="94">
        <f t="shared" si="648"/>
        <v>1</v>
      </c>
      <c r="Z1137">
        <f t="shared" si="633"/>
        <v>23773</v>
      </c>
      <c r="AA1137" s="68">
        <f t="shared" si="634"/>
        <v>0.18354839763820252</v>
      </c>
      <c r="AB1137" s="68">
        <f t="shared" si="644"/>
        <v>0.15660838566337382</v>
      </c>
      <c r="AC1137" s="68">
        <f t="shared" si="645"/>
        <v>-9.8423976367999384E-3</v>
      </c>
      <c r="AD1137" s="68"/>
      <c r="AE1137" s="68">
        <f t="shared" si="651"/>
        <v>9.687279124088522E-5</v>
      </c>
      <c r="AF1137">
        <f t="shared" si="652"/>
        <v>7.255216701228806E-3</v>
      </c>
      <c r="AG1137" s="92"/>
      <c r="AH1137">
        <f t="shared" si="653"/>
        <v>1.7097614338028744E-2</v>
      </c>
      <c r="AI1137">
        <f t="shared" si="654"/>
        <v>0.99953189445766588</v>
      </c>
      <c r="AJ1137">
        <f t="shared" si="655"/>
        <v>0.7677476143359242</v>
      </c>
      <c r="AK1137">
        <f t="shared" si="656"/>
        <v>-5.509020182306708E-4</v>
      </c>
      <c r="AL1137">
        <f t="shared" si="657"/>
        <v>-2.2751205190247368</v>
      </c>
      <c r="AM1137">
        <f t="shared" si="658"/>
        <v>-2.1619584539616108</v>
      </c>
      <c r="AN1137" s="68">
        <f t="shared" si="659"/>
        <v>4.0086158192014789</v>
      </c>
      <c r="AO1137" s="68">
        <f t="shared" si="659"/>
        <v>4.0086158192014789</v>
      </c>
      <c r="AP1137" s="68">
        <f t="shared" si="659"/>
        <v>4.0086158192014789</v>
      </c>
      <c r="AQ1137" s="68">
        <f t="shared" si="659"/>
        <v>4.0086158192014789</v>
      </c>
      <c r="AR1137" s="68">
        <f t="shared" si="659"/>
        <v>4.008615819201423</v>
      </c>
      <c r="AS1137" s="68">
        <f t="shared" si="659"/>
        <v>4.0086158193220554</v>
      </c>
      <c r="AT1137" s="68">
        <f t="shared" si="659"/>
        <v>4.0086155614515668</v>
      </c>
      <c r="AU1137" s="68">
        <f t="shared" si="660"/>
        <v>4.0091669790767472</v>
      </c>
    </row>
    <row r="1138" spans="1:64" ht="12.95" customHeight="1">
      <c r="A1138" s="136" t="s">
        <v>2133</v>
      </c>
      <c r="B1138" s="44" t="s">
        <v>2053</v>
      </c>
      <c r="C1138" s="45">
        <v>56265.651400000002</v>
      </c>
      <c r="D1138" s="45">
        <v>1E-4</v>
      </c>
      <c r="E1138" s="12">
        <f t="shared" si="630"/>
        <v>23789.127872108736</v>
      </c>
      <c r="F1138">
        <f t="shared" si="631"/>
        <v>23789</v>
      </c>
      <c r="G1138">
        <f t="shared" si="647"/>
        <v>0.17355800000223098</v>
      </c>
      <c r="K1138">
        <f>$G1138</f>
        <v>0.17355800000223098</v>
      </c>
      <c r="O1138">
        <f t="shared" ca="1" si="632"/>
        <v>5.9323501962868966E-2</v>
      </c>
      <c r="P1138">
        <f t="shared" si="650"/>
        <v>0.16684073567978638</v>
      </c>
      <c r="Q1138" s="2">
        <f t="shared" si="637"/>
        <v>41247.151400000002</v>
      </c>
      <c r="S1138" s="94">
        <f t="shared" si="648"/>
        <v>1</v>
      </c>
      <c r="Z1138">
        <f t="shared" si="633"/>
        <v>23789</v>
      </c>
      <c r="AA1138" s="68">
        <f t="shared" si="634"/>
        <v>0.18379154942027112</v>
      </c>
      <c r="AB1138" s="68">
        <f t="shared" si="644"/>
        <v>0.15660718626174625</v>
      </c>
      <c r="AC1138" s="68">
        <f t="shared" si="645"/>
        <v>-1.0233549418040149E-2</v>
      </c>
      <c r="AD1138" s="68"/>
      <c r="AE1138" s="68">
        <f t="shared" si="651"/>
        <v>1.0472553369146966E-4</v>
      </c>
      <c r="AF1138">
        <f t="shared" si="652"/>
        <v>6.7172643224445994E-3</v>
      </c>
      <c r="AG1138" s="92"/>
      <c r="AH1138">
        <f t="shared" si="653"/>
        <v>1.6950813740484749E-2</v>
      </c>
      <c r="AI1138">
        <f t="shared" si="654"/>
        <v>0.99953754304231279</v>
      </c>
      <c r="AJ1138">
        <f t="shared" si="655"/>
        <v>0.76116612687183283</v>
      </c>
      <c r="AK1138">
        <f t="shared" si="656"/>
        <v>-5.5565222463449114E-4</v>
      </c>
      <c r="AL1138">
        <f t="shared" si="657"/>
        <v>-2.2649112850512019</v>
      </c>
      <c r="AM1138">
        <f t="shared" si="658"/>
        <v>-2.133310438469175</v>
      </c>
      <c r="AN1138" s="68">
        <f t="shared" si="659"/>
        <v>4.0188298029236789</v>
      </c>
      <c r="AO1138" s="68">
        <f t="shared" si="659"/>
        <v>4.0188298029236789</v>
      </c>
      <c r="AP1138" s="68">
        <f t="shared" si="659"/>
        <v>4.0188298029236789</v>
      </c>
      <c r="AQ1138" s="68">
        <f t="shared" si="659"/>
        <v>4.0188298029236789</v>
      </c>
      <c r="AR1138" s="68">
        <f t="shared" si="659"/>
        <v>4.0188298029236238</v>
      </c>
      <c r="AS1138" s="68">
        <f t="shared" si="659"/>
        <v>4.0188298030423706</v>
      </c>
      <c r="AT1138" s="68">
        <f t="shared" si="659"/>
        <v>4.018829546097245</v>
      </c>
      <c r="AU1138" s="68">
        <f t="shared" si="660"/>
        <v>4.0193857120871774</v>
      </c>
    </row>
    <row r="1139" spans="1:64" ht="12.95" customHeight="1">
      <c r="A1139" s="95" t="s">
        <v>1836</v>
      </c>
      <c r="B1139" s="29" t="s">
        <v>2053</v>
      </c>
      <c r="C1139" s="95">
        <v>56286.010699999999</v>
      </c>
      <c r="D1139" s="95" t="s">
        <v>2084</v>
      </c>
      <c r="E1139" s="12">
        <f t="shared" si="630"/>
        <v>23804.127967888671</v>
      </c>
      <c r="F1139">
        <f t="shared" si="631"/>
        <v>23804</v>
      </c>
      <c r="G1139">
        <f t="shared" si="647"/>
        <v>0.17368799999530893</v>
      </c>
      <c r="K1139" s="10">
        <f>G1139</f>
        <v>0.17368799999530893</v>
      </c>
      <c r="O1139">
        <f t="shared" ca="1" si="632"/>
        <v>5.9426612095018108E-2</v>
      </c>
      <c r="P1139">
        <f t="shared" si="650"/>
        <v>0.16720665080929684</v>
      </c>
      <c r="Q1139" s="2">
        <f t="shared" si="637"/>
        <v>41267.510699999999</v>
      </c>
      <c r="S1139" s="94">
        <f t="shared" si="648"/>
        <v>1</v>
      </c>
      <c r="Z1139">
        <f t="shared" si="633"/>
        <v>23804</v>
      </c>
      <c r="AA1139" s="68">
        <f t="shared" si="634"/>
        <v>0.1840182318738211</v>
      </c>
      <c r="AB1139" s="68">
        <f t="shared" si="644"/>
        <v>0.15687641893078466</v>
      </c>
      <c r="AC1139" s="68">
        <f t="shared" si="645"/>
        <v>-1.0330231878512178E-2</v>
      </c>
      <c r="AD1139" s="68"/>
      <c r="AE1139" s="68">
        <f t="shared" si="651"/>
        <v>1.0671369066382918E-4</v>
      </c>
      <c r="AF1139">
        <f t="shared" si="652"/>
        <v>6.481349186012092E-3</v>
      </c>
      <c r="AG1139" s="92"/>
      <c r="AH1139">
        <f t="shared" si="653"/>
        <v>1.681158106452427E-2</v>
      </c>
      <c r="AI1139">
        <f t="shared" si="654"/>
        <v>0.99954288243663969</v>
      </c>
      <c r="AJ1139">
        <f t="shared" si="655"/>
        <v>0.75492384844544036</v>
      </c>
      <c r="AK1139">
        <f t="shared" si="656"/>
        <v>-5.6005300260073942E-4</v>
      </c>
      <c r="AL1139">
        <f t="shared" si="657"/>
        <v>-2.2553400229739164</v>
      </c>
      <c r="AM1139">
        <f t="shared" si="658"/>
        <v>-2.1070136061492093</v>
      </c>
      <c r="AN1139" s="68">
        <f t="shared" si="659"/>
        <v>4.0284054653011241</v>
      </c>
      <c r="AO1139" s="68">
        <f t="shared" si="659"/>
        <v>4.0284054653011241</v>
      </c>
      <c r="AP1139" s="68">
        <f t="shared" si="659"/>
        <v>4.0284054653011241</v>
      </c>
      <c r="AQ1139" s="68">
        <f t="shared" si="659"/>
        <v>4.0284054653011241</v>
      </c>
      <c r="AR1139" s="68">
        <f t="shared" si="659"/>
        <v>4.0284054653010708</v>
      </c>
      <c r="AS1139" s="68">
        <f t="shared" si="659"/>
        <v>4.028405465418003</v>
      </c>
      <c r="AT1139" s="68">
        <f t="shared" si="659"/>
        <v>4.0284052094378398</v>
      </c>
      <c r="AU1139" s="68">
        <f t="shared" si="660"/>
        <v>4.0289657742844556</v>
      </c>
    </row>
    <row r="1140" spans="1:64" ht="12.95" customHeight="1">
      <c r="A1140" s="136" t="s">
        <v>2134</v>
      </c>
      <c r="B1140" s="44" t="s">
        <v>2053</v>
      </c>
      <c r="C1140" s="45">
        <v>56291.439749999998</v>
      </c>
      <c r="D1140" s="45">
        <v>2.0000000000000001E-4</v>
      </c>
      <c r="E1140" s="12">
        <f t="shared" si="630"/>
        <v>23808.127922209009</v>
      </c>
      <c r="F1140">
        <f t="shared" si="631"/>
        <v>23808</v>
      </c>
      <c r="G1140">
        <f t="shared" si="647"/>
        <v>0.17362599999614758</v>
      </c>
      <c r="K1140">
        <f t="shared" ref="K1140:K1203" si="661">$G1140</f>
        <v>0.17362599999614758</v>
      </c>
      <c r="O1140">
        <f t="shared" ca="1" si="632"/>
        <v>5.9454108130257879E-2</v>
      </c>
      <c r="P1140">
        <f t="shared" si="650"/>
        <v>0.16730428289285532</v>
      </c>
      <c r="Q1140" s="2">
        <f t="shared" si="637"/>
        <v>41272.939749999998</v>
      </c>
      <c r="S1140" s="94">
        <f t="shared" si="648"/>
        <v>1</v>
      </c>
      <c r="Z1140">
        <f t="shared" si="633"/>
        <v>23808</v>
      </c>
      <c r="AA1140" s="68">
        <f t="shared" si="634"/>
        <v>0.18407847424464235</v>
      </c>
      <c r="AB1140" s="68">
        <f t="shared" si="644"/>
        <v>0.15685180864436055</v>
      </c>
      <c r="AC1140" s="68">
        <f t="shared" si="645"/>
        <v>-1.045247424849477E-2</v>
      </c>
      <c r="AD1140" s="68"/>
      <c r="AE1140" s="68">
        <f t="shared" si="651"/>
        <v>1.092542179154463E-4</v>
      </c>
      <c r="AF1140">
        <f t="shared" si="652"/>
        <v>6.3217171032922681E-3</v>
      </c>
      <c r="AG1140" s="92"/>
      <c r="AH1140">
        <f t="shared" si="653"/>
        <v>1.6774191351787038E-2</v>
      </c>
      <c r="AI1140">
        <f t="shared" si="654"/>
        <v>0.99954431337747762</v>
      </c>
      <c r="AJ1140">
        <f t="shared" si="655"/>
        <v>0.75324752582100718</v>
      </c>
      <c r="AK1140">
        <f t="shared" si="656"/>
        <v>-5.6121790287620634E-4</v>
      </c>
      <c r="AL1140">
        <f t="shared" si="657"/>
        <v>-2.2527876691151438</v>
      </c>
      <c r="AM1140">
        <f t="shared" si="658"/>
        <v>-2.1000904457363139</v>
      </c>
      <c r="AN1140" s="68">
        <f t="shared" si="659"/>
        <v>4.0309589839248234</v>
      </c>
      <c r="AO1140" s="68">
        <f t="shared" si="659"/>
        <v>4.0309589839248234</v>
      </c>
      <c r="AP1140" s="68">
        <f t="shared" si="659"/>
        <v>4.0309589839248234</v>
      </c>
      <c r="AQ1140" s="68">
        <f t="shared" si="659"/>
        <v>4.0309589839248234</v>
      </c>
      <c r="AR1140" s="68">
        <f t="shared" si="659"/>
        <v>4.0309589839247701</v>
      </c>
      <c r="AS1140" s="68">
        <f t="shared" si="659"/>
        <v>4.0309589840412121</v>
      </c>
      <c r="AT1140" s="68">
        <f t="shared" si="659"/>
        <v>4.0309587283342516</v>
      </c>
      <c r="AU1140" s="68">
        <f t="shared" si="660"/>
        <v>4.0315204575370629</v>
      </c>
    </row>
    <row r="1141" spans="1:64" ht="12.95" customHeight="1">
      <c r="A1141" s="136" t="s">
        <v>2137</v>
      </c>
      <c r="B1141" s="44" t="s">
        <v>2053</v>
      </c>
      <c r="C1141" s="45">
        <v>56520.820500000002</v>
      </c>
      <c r="D1141" s="45">
        <v>1E-4</v>
      </c>
      <c r="E1141" s="12">
        <f t="shared" si="630"/>
        <v>23977.128488047401</v>
      </c>
      <c r="F1141">
        <f t="shared" si="631"/>
        <v>23977</v>
      </c>
      <c r="G1141">
        <f t="shared" si="647"/>
        <v>0.17439400000148453</v>
      </c>
      <c r="K1141">
        <f t="shared" si="661"/>
        <v>0.17439400000148453</v>
      </c>
      <c r="O1141">
        <f t="shared" ref="O1141:O1172" ca="1" si="662">+C$11+C$12*F1141</f>
        <v>6.0615815619138189E-2</v>
      </c>
      <c r="P1141">
        <f t="shared" si="650"/>
        <v>0.17145028740477702</v>
      </c>
      <c r="Q1141" s="2">
        <f t="shared" si="637"/>
        <v>41502.320500000002</v>
      </c>
      <c r="S1141" s="94">
        <f t="shared" si="648"/>
        <v>1</v>
      </c>
      <c r="Z1141">
        <f t="shared" si="633"/>
        <v>23977</v>
      </c>
      <c r="AA1141" s="68">
        <f t="shared" si="634"/>
        <v>0.18654793571289011</v>
      </c>
      <c r="AB1141" s="68">
        <f t="shared" si="644"/>
        <v>0.15929635169337145</v>
      </c>
      <c r="AC1141" s="68">
        <f t="shared" si="645"/>
        <v>-1.2153935711405568E-2</v>
      </c>
      <c r="AD1141" s="68"/>
      <c r="AE1141" s="68">
        <f t="shared" si="651"/>
        <v>1.4771815327697981E-4</v>
      </c>
      <c r="AF1141">
        <f t="shared" si="652"/>
        <v>2.943712596707504E-3</v>
      </c>
      <c r="AG1141" s="92"/>
      <c r="AH1141">
        <f t="shared" si="653"/>
        <v>1.5097648308113071E-2</v>
      </c>
      <c r="AI1141">
        <f t="shared" si="654"/>
        <v>0.99960736732550526</v>
      </c>
      <c r="AJ1141">
        <f t="shared" si="655"/>
        <v>0.67807605467690546</v>
      </c>
      <c r="AK1141">
        <f t="shared" si="656"/>
        <v>-6.0700528446935376E-4</v>
      </c>
      <c r="AL1141">
        <f t="shared" si="657"/>
        <v>-2.1449438503029823</v>
      </c>
      <c r="AM1141">
        <f t="shared" si="658"/>
        <v>-1.8378001581223056</v>
      </c>
      <c r="AN1141" s="68">
        <f t="shared" si="659"/>
        <v>4.1388485814102163</v>
      </c>
      <c r="AO1141" s="68">
        <f t="shared" si="659"/>
        <v>4.1388485814102163</v>
      </c>
      <c r="AP1141" s="68">
        <f t="shared" si="659"/>
        <v>4.1388485814102163</v>
      </c>
      <c r="AQ1141" s="68">
        <f t="shared" si="659"/>
        <v>4.1388485814102163</v>
      </c>
      <c r="AR1141" s="68">
        <f t="shared" si="659"/>
        <v>4.138848581410179</v>
      </c>
      <c r="AS1141" s="68">
        <f t="shared" si="659"/>
        <v>4.1388485815036091</v>
      </c>
      <c r="AT1141" s="68">
        <f t="shared" si="659"/>
        <v>4.1388483433223602</v>
      </c>
      <c r="AU1141" s="68">
        <f t="shared" si="660"/>
        <v>4.1394558249597289</v>
      </c>
    </row>
    <row r="1142" spans="1:64" ht="12.95" customHeight="1">
      <c r="A1142" s="130" t="s">
        <v>3351</v>
      </c>
      <c r="B1142" s="129"/>
      <c r="C1142" s="171">
        <v>56520.821000000004</v>
      </c>
      <c r="D1142" s="130">
        <v>7.7000000000000001E-5</v>
      </c>
      <c r="E1142" s="12">
        <f t="shared" si="630"/>
        <v>23977.128856431773</v>
      </c>
      <c r="F1142">
        <f t="shared" si="631"/>
        <v>23977</v>
      </c>
      <c r="G1142">
        <f t="shared" si="647"/>
        <v>0.17489400000340538</v>
      </c>
      <c r="K1142">
        <f t="shared" si="661"/>
        <v>0.17489400000340538</v>
      </c>
      <c r="O1142">
        <f t="shared" ca="1" si="662"/>
        <v>6.0615815619138189E-2</v>
      </c>
      <c r="Q1142" s="2">
        <f t="shared" si="637"/>
        <v>41502.321000000004</v>
      </c>
      <c r="S1142" s="94">
        <f t="shared" si="648"/>
        <v>1</v>
      </c>
      <c r="Z1142">
        <f t="shared" si="633"/>
        <v>23977</v>
      </c>
      <c r="AA1142" s="68">
        <f t="shared" si="634"/>
        <v>0.17145028740477702</v>
      </c>
      <c r="AB1142" s="68">
        <f t="shared" si="644"/>
        <v>0.17489400000340538</v>
      </c>
      <c r="AC1142" s="68">
        <f t="shared" si="645"/>
        <v>0.17489400000340538</v>
      </c>
      <c r="AD1142" s="68"/>
      <c r="AE1142" s="68"/>
      <c r="AG1142" s="92"/>
      <c r="AN1142" s="68"/>
      <c r="AO1142" s="68"/>
      <c r="AP1142" s="68"/>
      <c r="AQ1142" s="68"/>
      <c r="AR1142" s="68"/>
      <c r="AS1142" s="68"/>
      <c r="AT1142" s="68"/>
      <c r="AU1142" s="68"/>
      <c r="AV1142" s="68"/>
    </row>
    <row r="1143" spans="1:64" ht="12.95" customHeight="1">
      <c r="A1143" s="170" t="s">
        <v>2136</v>
      </c>
      <c r="B1143" s="54" t="s">
        <v>2053</v>
      </c>
      <c r="C1143" s="53">
        <v>56603.614999999998</v>
      </c>
      <c r="D1143" s="53">
        <v>1E-4</v>
      </c>
      <c r="E1143" s="12">
        <f t="shared" si="630"/>
        <v>24038.128887376057</v>
      </c>
      <c r="F1143">
        <f t="shared" si="631"/>
        <v>24038</v>
      </c>
      <c r="G1143">
        <f t="shared" si="647"/>
        <v>0.17493599999579601</v>
      </c>
      <c r="K1143">
        <f t="shared" si="661"/>
        <v>0.17493599999579601</v>
      </c>
      <c r="O1143">
        <f t="shared" ca="1" si="662"/>
        <v>6.1035130156544701E-2</v>
      </c>
      <c r="P1143">
        <f>+D$11+D$12*F1143+D$13*F1143^2</f>
        <v>0.1729568750446111</v>
      </c>
      <c r="Q1143" s="2">
        <f t="shared" si="637"/>
        <v>41585.114999999998</v>
      </c>
      <c r="S1143" s="94">
        <f t="shared" si="648"/>
        <v>1</v>
      </c>
      <c r="Z1143">
        <f t="shared" si="633"/>
        <v>24038</v>
      </c>
      <c r="AA1143" s="68">
        <f t="shared" si="634"/>
        <v>0.18740514383508564</v>
      </c>
      <c r="AB1143" s="68">
        <f t="shared" si="644"/>
        <v>0.16048773120532148</v>
      </c>
      <c r="AC1143" s="68">
        <f t="shared" si="645"/>
        <v>-1.2469143839289617E-2</v>
      </c>
      <c r="AD1143" s="68"/>
      <c r="AE1143" s="68">
        <f>+(G1143-AA1143)^2*S1143</f>
        <v>1.5547954808489443E-4</v>
      </c>
      <c r="AF1143">
        <f>G1143-P1143</f>
        <v>1.9791249511849074E-3</v>
      </c>
      <c r="AG1143" s="92"/>
      <c r="AH1143">
        <f>$AB$6*($AB$11/AI1143*AJ1143+$AB$12)</f>
        <v>1.4448268790474525E-2</v>
      </c>
      <c r="AI1143">
        <f>1+$AB$7*COS(AL1143)</f>
        <v>0.99963128912048771</v>
      </c>
      <c r="AJ1143">
        <f>SIN(AL1143+RADIANS($AB$9))</f>
        <v>0.64895683001006088</v>
      </c>
      <c r="AK1143">
        <f>$AB$7*SIN(AL1143)</f>
        <v>-6.2182643863368571E-4</v>
      </c>
      <c r="AL1143">
        <f>2*ATAN(AM1143)</f>
        <v>-2.1060145594105029</v>
      </c>
      <c r="AM1143">
        <f>SQRT((1+$AB$7)/(1-$AB$7))*TAN(AN1143/2)</f>
        <v>-1.755526212740403</v>
      </c>
      <c r="AN1143" s="68">
        <f t="shared" ref="AN1143:AT1143" si="663">$AU1143+$AB$7*SIN(AO1143)</f>
        <v>4.1777926889271679</v>
      </c>
      <c r="AO1143" s="68">
        <f t="shared" si="663"/>
        <v>4.1777926889271679</v>
      </c>
      <c r="AP1143" s="68">
        <f t="shared" si="663"/>
        <v>4.1777926889271679</v>
      </c>
      <c r="AQ1143" s="68">
        <f t="shared" si="663"/>
        <v>4.1777926889271679</v>
      </c>
      <c r="AR1143" s="68">
        <f t="shared" si="663"/>
        <v>4.1777926889271368</v>
      </c>
      <c r="AS1143" s="68">
        <f t="shared" si="663"/>
        <v>4.1777926890115129</v>
      </c>
      <c r="AT1143" s="68">
        <f t="shared" si="663"/>
        <v>4.1777924599294733</v>
      </c>
      <c r="AU1143" s="68">
        <f>RADIANS($AB$9)+$AB$18*(F1143-AB$15)</f>
        <v>4.1784147445619935</v>
      </c>
    </row>
    <row r="1144" spans="1:64" ht="12.95" customHeight="1">
      <c r="A1144" s="130" t="s">
        <v>3351</v>
      </c>
      <c r="B1144" s="129"/>
      <c r="C1144" s="171">
        <v>56603.614999999998</v>
      </c>
      <c r="D1144" s="130">
        <v>9.0000000000000006E-5</v>
      </c>
      <c r="E1144" s="12">
        <f t="shared" si="630"/>
        <v>24038.128887376057</v>
      </c>
      <c r="F1144">
        <f t="shared" si="631"/>
        <v>24038</v>
      </c>
      <c r="G1144">
        <f t="shared" si="647"/>
        <v>0.17493599999579601</v>
      </c>
      <c r="K1144">
        <f t="shared" si="661"/>
        <v>0.17493599999579601</v>
      </c>
      <c r="O1144">
        <f t="shared" ca="1" si="662"/>
        <v>6.1035130156544701E-2</v>
      </c>
      <c r="Q1144" s="2">
        <f t="shared" si="637"/>
        <v>41585.114999999998</v>
      </c>
      <c r="S1144" s="94">
        <f t="shared" si="648"/>
        <v>1</v>
      </c>
      <c r="Z1144">
        <f t="shared" si="633"/>
        <v>24038</v>
      </c>
      <c r="AA1144" s="68">
        <f t="shared" si="634"/>
        <v>0.1729568750446111</v>
      </c>
      <c r="AB1144" s="68">
        <f t="shared" si="644"/>
        <v>0.17493599999579601</v>
      </c>
      <c r="AC1144" s="68">
        <f t="shared" si="645"/>
        <v>0.17493599999579601</v>
      </c>
      <c r="AD1144" s="68"/>
      <c r="AE1144" s="68"/>
      <c r="AG1144" s="92"/>
      <c r="AN1144" s="68"/>
      <c r="AO1144" s="68"/>
      <c r="AP1144" s="68"/>
      <c r="AQ1144" s="68"/>
      <c r="AR1144" s="68"/>
      <c r="AS1144" s="68"/>
      <c r="AT1144" s="68"/>
      <c r="AU1144" s="68"/>
    </row>
    <row r="1145" spans="1:64" ht="12.95" customHeight="1">
      <c r="A1145" s="130" t="s">
        <v>3351</v>
      </c>
      <c r="B1145" s="129"/>
      <c r="C1145" s="171">
        <v>56862.856</v>
      </c>
      <c r="D1145" s="130">
        <v>1.062E-3</v>
      </c>
      <c r="E1145" s="12">
        <f t="shared" si="630"/>
        <v>24229.12955194146</v>
      </c>
      <c r="F1145">
        <f t="shared" si="631"/>
        <v>24229</v>
      </c>
      <c r="G1145">
        <f t="shared" si="647"/>
        <v>0.175838000002841</v>
      </c>
      <c r="K1145">
        <f t="shared" si="661"/>
        <v>0.175838000002841</v>
      </c>
      <c r="O1145">
        <f t="shared" ca="1" si="662"/>
        <v>6.2348065839243752E-2</v>
      </c>
      <c r="Q1145" s="2">
        <f t="shared" si="637"/>
        <v>41844.356</v>
      </c>
      <c r="S1145" s="94">
        <f t="shared" si="648"/>
        <v>1</v>
      </c>
      <c r="Z1145">
        <f t="shared" si="633"/>
        <v>24229</v>
      </c>
      <c r="AA1145" s="68">
        <f t="shared" si="634"/>
        <v>0.17770887553814077</v>
      </c>
      <c r="AB1145" s="68">
        <f t="shared" si="644"/>
        <v>0.175838000002841</v>
      </c>
      <c r="AC1145" s="68">
        <f t="shared" si="645"/>
        <v>0.175838000002841</v>
      </c>
      <c r="AD1145" s="68"/>
      <c r="AE1145" s="68"/>
      <c r="AG1145" s="92"/>
      <c r="AN1145" s="68"/>
      <c r="AO1145" s="68"/>
      <c r="AP1145" s="68"/>
      <c r="AQ1145" s="68"/>
      <c r="AR1145" s="68"/>
      <c r="AS1145" s="68"/>
      <c r="AT1145" s="68"/>
      <c r="AU1145" s="68"/>
    </row>
    <row r="1146" spans="1:64" ht="12.95" customHeight="1">
      <c r="A1146" s="170" t="s">
        <v>2136</v>
      </c>
      <c r="B1146" s="54" t="s">
        <v>2053</v>
      </c>
      <c r="C1146" s="53">
        <v>56862.856200000002</v>
      </c>
      <c r="D1146" s="53">
        <v>1E-4</v>
      </c>
      <c r="E1146" s="12">
        <f t="shared" si="630"/>
        <v>24229.129699295208</v>
      </c>
      <c r="F1146">
        <f t="shared" si="631"/>
        <v>24229</v>
      </c>
      <c r="G1146">
        <f t="shared" si="647"/>
        <v>0.17603800000506453</v>
      </c>
      <c r="K1146">
        <f t="shared" si="661"/>
        <v>0.17603800000506453</v>
      </c>
      <c r="O1146">
        <f t="shared" ca="1" si="662"/>
        <v>6.2348065839243752E-2</v>
      </c>
      <c r="P1146">
        <f>+D$11+D$12*F1146+D$13*F1146^2</f>
        <v>0.17770887553814077</v>
      </c>
      <c r="Q1146" s="2">
        <f t="shared" si="637"/>
        <v>41844.356200000002</v>
      </c>
      <c r="S1146" s="94">
        <f t="shared" si="648"/>
        <v>1</v>
      </c>
      <c r="Z1146">
        <f t="shared" si="633"/>
        <v>24229</v>
      </c>
      <c r="AA1146" s="68">
        <f t="shared" si="634"/>
        <v>0.18998673814141973</v>
      </c>
      <c r="AB1146" s="68">
        <f t="shared" si="644"/>
        <v>0.16376013740178558</v>
      </c>
      <c r="AC1146" s="68">
        <f t="shared" si="645"/>
        <v>-1.3948738136355191E-2</v>
      </c>
      <c r="AD1146" s="68"/>
      <c r="AE1146" s="68">
        <f>+(G1146-AA1146)^2*S1146</f>
        <v>1.9456729559660975E-4</v>
      </c>
      <c r="AF1146">
        <f>G1146-P1146</f>
        <v>-1.6708755330762382E-3</v>
      </c>
      <c r="AG1146" s="92"/>
      <c r="AH1146">
        <f>$AB$6*($AB$11/AI1146*AJ1146+$AB$12)</f>
        <v>1.2277862603278953E-2</v>
      </c>
      <c r="AI1146">
        <f>1+$AB$7*COS(AL1146)</f>
        <v>0.99970964203230772</v>
      </c>
      <c r="AJ1146">
        <f>SIN(AL1146+RADIANS($AB$9))</f>
        <v>0.55162131489277721</v>
      </c>
      <c r="AK1146">
        <f>$AB$7*SIN(AL1146)</f>
        <v>-6.6204839932757192E-4</v>
      </c>
      <c r="AL1146">
        <f>2*ATAN(AM1146)</f>
        <v>-1.9841088224098535</v>
      </c>
      <c r="AM1146">
        <f>SQRT((1+$AB$7)/(1-$AB$7))*TAN(AN1146/2)</f>
        <v>-1.5305220917467373</v>
      </c>
      <c r="AN1146" s="68">
        <f t="shared" ref="AN1146:AT1146" si="664">$AU1146+$AB$7*SIN(AO1146)</f>
        <v>4.2997386293608626</v>
      </c>
      <c r="AO1146" s="68">
        <f t="shared" si="664"/>
        <v>4.2997386293608626</v>
      </c>
      <c r="AP1146" s="68">
        <f t="shared" si="664"/>
        <v>4.2997386293608626</v>
      </c>
      <c r="AQ1146" s="68">
        <f t="shared" si="664"/>
        <v>4.2997386293608626</v>
      </c>
      <c r="AR1146" s="68">
        <f t="shared" si="664"/>
        <v>4.2997386293608466</v>
      </c>
      <c r="AS1146" s="68">
        <f t="shared" si="664"/>
        <v>4.2997386294164839</v>
      </c>
      <c r="AT1146" s="68">
        <f t="shared" si="664"/>
        <v>4.2997384375096335</v>
      </c>
      <c r="AU1146" s="68">
        <f>RADIANS($AB$9)+$AB$18*(F1146-AB$15)</f>
        <v>4.3004008698740011</v>
      </c>
    </row>
    <row r="1147" spans="1:64" ht="12.95" customHeight="1">
      <c r="A1147" s="126" t="s">
        <v>1493</v>
      </c>
      <c r="B1147" s="125" t="s">
        <v>2097</v>
      </c>
      <c r="C1147" s="126">
        <v>56997.907379999997</v>
      </c>
      <c r="D1147" s="126">
        <v>9.0000000000000006E-5</v>
      </c>
      <c r="E1147" s="12">
        <f t="shared" ref="E1147:E1210" si="665">+(C1147-C$7)/C$8</f>
        <v>24328.631186831288</v>
      </c>
      <c r="F1147">
        <f t="shared" ref="F1147:F1210" si="666">ROUND(2*E1147,0)/2</f>
        <v>24328.5</v>
      </c>
      <c r="G1147">
        <f t="shared" ref="G1147:G1210" si="667">+C1147-(C$7+F1147*C$8)</f>
        <v>0.17805699999735225</v>
      </c>
      <c r="K1147">
        <f t="shared" si="661"/>
        <v>0.17805699999735225</v>
      </c>
      <c r="O1147">
        <f t="shared" ref="O1147:O1210" ca="1" si="668">+C$11+C$12*F1147</f>
        <v>6.3032029715833063E-2</v>
      </c>
      <c r="P1147">
        <f t="shared" ref="P1147:P1210" si="669">+D$11+D$12*F1147+D$13*F1147^2</f>
        <v>0.18020520390027156</v>
      </c>
      <c r="Q1147" s="2">
        <f t="shared" ref="Q1147:Q1210" si="670">+C1147-15018.5</f>
        <v>41979.407379999997</v>
      </c>
      <c r="S1147" s="94">
        <f t="shared" si="648"/>
        <v>1</v>
      </c>
      <c r="Z1147">
        <f t="shared" ref="Z1147:Z1210" si="671">F1147</f>
        <v>24328.5</v>
      </c>
      <c r="AA1147" s="68">
        <f t="shared" ref="AA1147:AA1210" si="672">AB$3+AB$4*Z1147+AB$5*Z1147^2+AH1147</f>
        <v>0.19127793965294507</v>
      </c>
      <c r="AB1147" s="68">
        <f t="shared" ref="AB1147:AB1210" si="673">G1147-AH1147</f>
        <v>0.16698426424467874</v>
      </c>
      <c r="AC1147" s="68">
        <f t="shared" ref="AC1147:AC1210" si="674">+G1147-P1147-AH1147</f>
        <v>-1.3220939655592808E-2</v>
      </c>
      <c r="AD1147" s="68"/>
      <c r="AE1147" s="68">
        <f t="shared" ref="AE1147:AE1210" si="675">+(G1147-AA1147)^2*S1147</f>
        <v>1.747932453768267E-4</v>
      </c>
      <c r="AF1147">
        <f t="shared" ref="AF1147:AF1210" si="676">G1147-P1147</f>
        <v>-2.1482039029193101E-3</v>
      </c>
      <c r="AG1147" s="92"/>
      <c r="AH1147">
        <f t="shared" ref="AH1147:AH1210" si="677">$AB$6*($AB$11/AI1147*AJ1147+$AB$12)</f>
        <v>1.1072735752673498E-2</v>
      </c>
      <c r="AI1147">
        <f t="shared" ref="AI1147:AI1210" si="678">1+$AB$7*COS(AL1147)</f>
        <v>0.99975224829160148</v>
      </c>
      <c r="AJ1147">
        <f t="shared" ref="AJ1147:AJ1210" si="679">SIN(AL1147+RADIANS($AB$9))</f>
        <v>0.49756833579004234</v>
      </c>
      <c r="AK1147">
        <f t="shared" ref="AK1147:AK1210" si="680">$AB$7*SIN(AL1147)</f>
        <v>-6.7914278575289687E-4</v>
      </c>
      <c r="AL1147">
        <f t="shared" ref="AL1147:AL1210" si="681">2*ATAN(AM1147)</f>
        <v>-1.9205952292939095</v>
      </c>
      <c r="AM1147">
        <f t="shared" ref="AM1147:AM1210" si="682">SQRT((1+$AB$7)/(1-$AB$7))*TAN(AN1147/2)</f>
        <v>-1.4292626853225929</v>
      </c>
      <c r="AN1147" s="68">
        <f t="shared" ref="AN1147:AN1210" si="683">$AU1147+$AB$7*SIN(AO1147)</f>
        <v>4.3632693048738869</v>
      </c>
      <c r="AO1147" s="68">
        <f t="shared" ref="AO1147:AO1210" si="684">$AU1147+$AB$7*SIN(AP1147)</f>
        <v>4.3632693048738869</v>
      </c>
      <c r="AP1147" s="68">
        <f t="shared" ref="AP1147:AP1210" si="685">$AU1147+$AB$7*SIN(AQ1147)</f>
        <v>4.3632693048738869</v>
      </c>
      <c r="AQ1147" s="68">
        <f t="shared" ref="AQ1147:AQ1210" si="686">$AU1147+$AB$7*SIN(AR1147)</f>
        <v>4.3632693048738869</v>
      </c>
      <c r="AR1147" s="68">
        <f t="shared" ref="AR1147:AR1210" si="687">$AU1147+$AB$7*SIN(AS1147)</f>
        <v>4.3632693048738762</v>
      </c>
      <c r="AS1147" s="68">
        <f t="shared" ref="AS1147:AS1210" si="688">$AU1147+$AB$7*SIN(AT1147)</f>
        <v>4.3632693049153897</v>
      </c>
      <c r="AT1147" s="68">
        <f t="shared" ref="AT1147:AT1210" si="689">$AU1147+$AB$7*SIN(AU1147)</f>
        <v>4.3632691370435994</v>
      </c>
      <c r="AU1147" s="68">
        <f t="shared" ref="AU1147:AU1210" si="690">RADIANS($AB$9)+$AB$18*(F1147-AB$15)</f>
        <v>4.3639486157826122</v>
      </c>
    </row>
    <row r="1148" spans="1:64" ht="12.95" customHeight="1">
      <c r="A1148" s="126" t="s">
        <v>1493</v>
      </c>
      <c r="B1148" s="125" t="s">
        <v>2053</v>
      </c>
      <c r="C1148" s="126">
        <v>57004.014029999998</v>
      </c>
      <c r="D1148" s="126">
        <v>6.0000000000000008E-5</v>
      </c>
      <c r="E1148" s="12">
        <f t="shared" si="665"/>
        <v>24333.130375648907</v>
      </c>
      <c r="F1148">
        <f t="shared" si="666"/>
        <v>24333</v>
      </c>
      <c r="G1148">
        <f t="shared" si="667"/>
        <v>0.17695599999569822</v>
      </c>
      <c r="K1148">
        <f t="shared" si="661"/>
        <v>0.17695599999569822</v>
      </c>
      <c r="O1148">
        <f t="shared" ca="1" si="668"/>
        <v>6.3062962755477805E-2</v>
      </c>
      <c r="P1148">
        <f t="shared" si="669"/>
        <v>0.1803184401063842</v>
      </c>
      <c r="Q1148" s="2">
        <f t="shared" si="670"/>
        <v>41985.514029999998</v>
      </c>
      <c r="S1148" s="94">
        <f t="shared" si="648"/>
        <v>1</v>
      </c>
      <c r="Z1148">
        <f t="shared" si="671"/>
        <v>24333</v>
      </c>
      <c r="AA1148" s="68">
        <f t="shared" si="672"/>
        <v>0.19133557813448174</v>
      </c>
      <c r="AB1148" s="68">
        <f t="shared" si="673"/>
        <v>0.16593886196760069</v>
      </c>
      <c r="AC1148" s="68">
        <f t="shared" si="674"/>
        <v>-1.4379578138783509E-2</v>
      </c>
      <c r="AD1148" s="68"/>
      <c r="AE1148" s="68">
        <f t="shared" si="675"/>
        <v>2.0677226744938082E-4</v>
      </c>
      <c r="AF1148">
        <f t="shared" si="676"/>
        <v>-3.3624401106859825E-3</v>
      </c>
      <c r="AG1148" s="92"/>
      <c r="AH1148">
        <f t="shared" si="677"/>
        <v>1.1017138028097527E-2</v>
      </c>
      <c r="AI1148">
        <f t="shared" si="678"/>
        <v>0.9997542002184604</v>
      </c>
      <c r="AJ1148">
        <f t="shared" si="679"/>
        <v>0.49507451959999083</v>
      </c>
      <c r="AK1148">
        <f t="shared" si="680"/>
        <v>-6.7985167488918803E-4</v>
      </c>
      <c r="AL1148">
        <f t="shared" si="681"/>
        <v>-1.9177226266849718</v>
      </c>
      <c r="AM1148">
        <f t="shared" si="682"/>
        <v>-1.4249012697978742</v>
      </c>
      <c r="AN1148" s="68">
        <f t="shared" si="683"/>
        <v>4.3661426157961225</v>
      </c>
      <c r="AO1148" s="68">
        <f t="shared" si="684"/>
        <v>4.3661426157961225</v>
      </c>
      <c r="AP1148" s="68">
        <f t="shared" si="685"/>
        <v>4.3661426157961225</v>
      </c>
      <c r="AQ1148" s="68">
        <f t="shared" si="686"/>
        <v>4.3661426157961225</v>
      </c>
      <c r="AR1148" s="68">
        <f t="shared" si="687"/>
        <v>4.3661426157961127</v>
      </c>
      <c r="AS1148" s="68">
        <f t="shared" si="688"/>
        <v>4.3661426158370151</v>
      </c>
      <c r="AT1148" s="68">
        <f t="shared" si="689"/>
        <v>4.3661424491193106</v>
      </c>
      <c r="AU1148" s="68">
        <f t="shared" si="690"/>
        <v>4.366822634441796</v>
      </c>
    </row>
    <row r="1149" spans="1:64" ht="12.95" customHeight="1">
      <c r="A1149" s="126" t="s">
        <v>1493</v>
      </c>
      <c r="B1149" s="125" t="s">
        <v>2097</v>
      </c>
      <c r="C1149" s="126">
        <v>57010.123829999997</v>
      </c>
      <c r="D1149" s="126">
        <v>9.0000000000000006E-5</v>
      </c>
      <c r="E1149" s="12">
        <f t="shared" si="665"/>
        <v>24337.63188528805</v>
      </c>
      <c r="F1149">
        <f t="shared" si="666"/>
        <v>24337.5</v>
      </c>
      <c r="G1149">
        <f t="shared" si="667"/>
        <v>0.17900499999814201</v>
      </c>
      <c r="K1149">
        <f t="shared" si="661"/>
        <v>0.17900499999814201</v>
      </c>
      <c r="O1149">
        <f t="shared" ca="1" si="668"/>
        <v>6.3093895795122548E-2</v>
      </c>
      <c r="P1149">
        <f t="shared" si="669"/>
        <v>0.18043170547019949</v>
      </c>
      <c r="Q1149" s="2">
        <f t="shared" si="670"/>
        <v>41991.623829999997</v>
      </c>
      <c r="S1149" s="94">
        <f t="shared" si="648"/>
        <v>1</v>
      </c>
      <c r="Z1149">
        <f t="shared" si="671"/>
        <v>24337.5</v>
      </c>
      <c r="AA1149" s="68">
        <f t="shared" si="672"/>
        <v>0.19139315470834892</v>
      </c>
      <c r="AB1149" s="68">
        <f t="shared" si="673"/>
        <v>0.16804355075999258</v>
      </c>
      <c r="AC1149" s="68">
        <f t="shared" si="674"/>
        <v>-1.2388154710206897E-2</v>
      </c>
      <c r="AD1149" s="68"/>
      <c r="AE1149" s="68">
        <f t="shared" si="675"/>
        <v>1.5346637712402154E-4</v>
      </c>
      <c r="AF1149">
        <f t="shared" si="676"/>
        <v>-1.4267054720574768E-3</v>
      </c>
      <c r="AG1149" s="92"/>
      <c r="AH1149">
        <f t="shared" si="677"/>
        <v>1.096144923814942E-2</v>
      </c>
      <c r="AI1149">
        <f t="shared" si="678"/>
        <v>0.99975615418125741</v>
      </c>
      <c r="AJ1149">
        <f t="shared" si="679"/>
        <v>0.49257660836727291</v>
      </c>
      <c r="AK1149">
        <f t="shared" si="680"/>
        <v>-6.8055495673483046E-4</v>
      </c>
      <c r="AL1149">
        <f t="shared" si="681"/>
        <v>-1.9148500128531767</v>
      </c>
      <c r="AM1149">
        <f t="shared" si="682"/>
        <v>-1.4205576529264909</v>
      </c>
      <c r="AN1149" s="68">
        <f t="shared" si="683"/>
        <v>4.3690159323311653</v>
      </c>
      <c r="AO1149" s="68">
        <f t="shared" si="684"/>
        <v>4.3690159323311653</v>
      </c>
      <c r="AP1149" s="68">
        <f t="shared" si="685"/>
        <v>4.3690159323311653</v>
      </c>
      <c r="AQ1149" s="68">
        <f t="shared" si="686"/>
        <v>4.3690159323311653</v>
      </c>
      <c r="AR1149" s="68">
        <f t="shared" si="687"/>
        <v>4.3690159323311555</v>
      </c>
      <c r="AS1149" s="68">
        <f t="shared" si="688"/>
        <v>4.3690159323714495</v>
      </c>
      <c r="AT1149" s="68">
        <f t="shared" si="689"/>
        <v>4.3690157668133374</v>
      </c>
      <c r="AU1149" s="68">
        <f t="shared" si="690"/>
        <v>4.3696966531009789</v>
      </c>
    </row>
    <row r="1150" spans="1:64" ht="12.95" customHeight="1">
      <c r="A1150" s="126" t="s">
        <v>1493</v>
      </c>
      <c r="B1150" s="125" t="s">
        <v>2053</v>
      </c>
      <c r="C1150" s="126">
        <v>57012.158210000001</v>
      </c>
      <c r="D1150" s="126">
        <v>6.0000000000000008E-5</v>
      </c>
      <c r="E1150" s="12">
        <f t="shared" si="665"/>
        <v>24339.130752874506</v>
      </c>
      <c r="F1150">
        <f t="shared" si="666"/>
        <v>24339</v>
      </c>
      <c r="G1150">
        <f t="shared" si="667"/>
        <v>0.1774680000016815</v>
      </c>
      <c r="K1150">
        <f t="shared" si="661"/>
        <v>0.1774680000016815</v>
      </c>
      <c r="O1150">
        <f t="shared" ca="1" si="668"/>
        <v>6.3104206808337462E-2</v>
      </c>
      <c r="P1150">
        <f t="shared" si="669"/>
        <v>0.18046946707096073</v>
      </c>
      <c r="Q1150" s="2">
        <f t="shared" si="670"/>
        <v>41993.658210000001</v>
      </c>
      <c r="S1150" s="94">
        <f t="shared" si="648"/>
        <v>1</v>
      </c>
      <c r="Z1150">
        <f t="shared" si="671"/>
        <v>24339</v>
      </c>
      <c r="AA1150" s="68">
        <f t="shared" si="672"/>
        <v>0.1914123332217102</v>
      </c>
      <c r="AB1150" s="68">
        <f t="shared" si="673"/>
        <v>0.16652513385093204</v>
      </c>
      <c r="AC1150" s="68">
        <f t="shared" si="674"/>
        <v>-1.39443332200287E-2</v>
      </c>
      <c r="AD1150" s="68"/>
      <c r="AE1150" s="68">
        <f t="shared" si="675"/>
        <v>1.9444442895119577E-4</v>
      </c>
      <c r="AF1150">
        <f t="shared" si="676"/>
        <v>-3.0014670692792289E-3</v>
      </c>
      <c r="AG1150" s="92"/>
      <c r="AH1150">
        <f t="shared" si="677"/>
        <v>1.0942866150749471E-2</v>
      </c>
      <c r="AI1150">
        <f t="shared" si="678"/>
        <v>0.99975680595183969</v>
      </c>
      <c r="AJ1150">
        <f t="shared" si="679"/>
        <v>0.49174306483188218</v>
      </c>
      <c r="AK1150">
        <f t="shared" si="680"/>
        <v>-6.8078813693685345E-4</v>
      </c>
      <c r="AL1150">
        <f t="shared" si="681"/>
        <v>-1.9138924724132569</v>
      </c>
      <c r="AM1150">
        <f t="shared" si="682"/>
        <v>-1.4191137139837304</v>
      </c>
      <c r="AN1150" s="68">
        <f t="shared" si="683"/>
        <v>4.3699737057578112</v>
      </c>
      <c r="AO1150" s="68">
        <f t="shared" si="684"/>
        <v>4.3699737057578112</v>
      </c>
      <c r="AP1150" s="68">
        <f t="shared" si="685"/>
        <v>4.3699737057578112</v>
      </c>
      <c r="AQ1150" s="68">
        <f t="shared" si="686"/>
        <v>4.3699737057578112</v>
      </c>
      <c r="AR1150" s="68">
        <f t="shared" si="687"/>
        <v>4.3699737057578014</v>
      </c>
      <c r="AS1150" s="68">
        <f t="shared" si="688"/>
        <v>4.3699737057978938</v>
      </c>
      <c r="AT1150" s="68">
        <f t="shared" si="689"/>
        <v>4.3699735406275293</v>
      </c>
      <c r="AU1150" s="68">
        <f t="shared" si="690"/>
        <v>4.3706546593207065</v>
      </c>
    </row>
    <row r="1151" spans="1:64" ht="12.95" customHeight="1">
      <c r="A1151" s="126" t="s">
        <v>1493</v>
      </c>
      <c r="B1151" s="125" t="s">
        <v>2053</v>
      </c>
      <c r="C1151" s="126">
        <v>57018.944349999998</v>
      </c>
      <c r="D1151" s="126">
        <v>6.0000000000000008E-5</v>
      </c>
      <c r="E1151" s="12">
        <f t="shared" si="665"/>
        <v>24344.130568682318</v>
      </c>
      <c r="F1151">
        <f t="shared" si="666"/>
        <v>24344</v>
      </c>
      <c r="G1151">
        <f t="shared" si="667"/>
        <v>0.1772179999970831</v>
      </c>
      <c r="K1151">
        <f t="shared" si="661"/>
        <v>0.1772179999970831</v>
      </c>
      <c r="O1151">
        <f t="shared" ca="1" si="668"/>
        <v>6.3138576852387177E-2</v>
      </c>
      <c r="P1151">
        <f t="shared" si="669"/>
        <v>0.18059536247165475</v>
      </c>
      <c r="Q1151" s="2">
        <f t="shared" si="670"/>
        <v>42000.444349999998</v>
      </c>
      <c r="S1151" s="94">
        <f t="shared" si="648"/>
        <v>1</v>
      </c>
      <c r="Z1151">
        <f t="shared" si="671"/>
        <v>24344</v>
      </c>
      <c r="AA1151" s="68">
        <f t="shared" si="672"/>
        <v>0.19147621250760732</v>
      </c>
      <c r="AB1151" s="68">
        <f t="shared" si="673"/>
        <v>0.16633714996113053</v>
      </c>
      <c r="AC1151" s="68">
        <f t="shared" si="674"/>
        <v>-1.4258212510524228E-2</v>
      </c>
      <c r="AD1151" s="68"/>
      <c r="AE1151" s="68">
        <f t="shared" si="675"/>
        <v>2.0329662399526957E-4</v>
      </c>
      <c r="AF1151">
        <f t="shared" si="676"/>
        <v>-3.3773624745716546E-3</v>
      </c>
      <c r="AG1151" s="92"/>
      <c r="AH1151">
        <f t="shared" si="677"/>
        <v>1.0880850035952573E-2</v>
      </c>
      <c r="AI1151">
        <f t="shared" si="678"/>
        <v>0.99975898013365261</v>
      </c>
      <c r="AJ1151">
        <f t="shared" si="679"/>
        <v>0.48896132651604768</v>
      </c>
      <c r="AK1151">
        <f t="shared" si="680"/>
        <v>-6.8156089711811287E-4</v>
      </c>
      <c r="AL1151">
        <f t="shared" si="681"/>
        <v>-1.9107006619259697</v>
      </c>
      <c r="AM1151">
        <f t="shared" si="682"/>
        <v>-1.4143147057107863</v>
      </c>
      <c r="AN1151" s="68">
        <f t="shared" si="683"/>
        <v>4.3731662883581697</v>
      </c>
      <c r="AO1151" s="68">
        <f t="shared" si="684"/>
        <v>4.3731662883581697</v>
      </c>
      <c r="AP1151" s="68">
        <f t="shared" si="685"/>
        <v>4.3731662883581697</v>
      </c>
      <c r="AQ1151" s="68">
        <f t="shared" si="686"/>
        <v>4.3731662883581697</v>
      </c>
      <c r="AR1151" s="68">
        <f t="shared" si="687"/>
        <v>4.3731662883581608</v>
      </c>
      <c r="AS1151" s="68">
        <f t="shared" si="688"/>
        <v>4.3731662883975808</v>
      </c>
      <c r="AT1151" s="68">
        <f t="shared" si="689"/>
        <v>4.3731661245240776</v>
      </c>
      <c r="AU1151" s="68">
        <f t="shared" si="690"/>
        <v>4.3738480133864659</v>
      </c>
    </row>
    <row r="1152" spans="1:64" ht="12.95" customHeight="1">
      <c r="A1152" s="126" t="s">
        <v>1493</v>
      </c>
      <c r="B1152" s="125" t="s">
        <v>2097</v>
      </c>
      <c r="C1152" s="126">
        <v>57020.9827</v>
      </c>
      <c r="D1152" s="126">
        <v>2.0000000000000001E-4</v>
      </c>
      <c r="E1152" s="12">
        <f t="shared" si="665"/>
        <v>24345.63236124066</v>
      </c>
      <c r="F1152">
        <f t="shared" si="666"/>
        <v>24345.5</v>
      </c>
      <c r="G1152">
        <f t="shared" si="667"/>
        <v>0.17965099999855738</v>
      </c>
      <c r="K1152">
        <f t="shared" si="661"/>
        <v>0.17965099999855738</v>
      </c>
      <c r="O1152">
        <f t="shared" ca="1" si="668"/>
        <v>6.3148887865602091E-2</v>
      </c>
      <c r="P1152">
        <f t="shared" si="669"/>
        <v>0.18063313811130988</v>
      </c>
      <c r="Q1152" s="2">
        <f t="shared" si="670"/>
        <v>42002.4827</v>
      </c>
      <c r="S1152" s="94">
        <f t="shared" si="648"/>
        <v>1</v>
      </c>
      <c r="Z1152">
        <f t="shared" si="671"/>
        <v>24345.5</v>
      </c>
      <c r="AA1152" s="68">
        <f t="shared" si="672"/>
        <v>0.19149536163143166</v>
      </c>
      <c r="AB1152" s="68">
        <f t="shared" si="673"/>
        <v>0.1687887764784356</v>
      </c>
      <c r="AC1152" s="68">
        <f t="shared" si="674"/>
        <v>-1.1844361632874291E-2</v>
      </c>
      <c r="AD1152" s="68"/>
      <c r="AE1152" s="68">
        <f t="shared" si="675"/>
        <v>1.4028890249030425E-4</v>
      </c>
      <c r="AF1152">
        <f t="shared" si="676"/>
        <v>-9.821381127524953E-4</v>
      </c>
      <c r="AG1152" s="92"/>
      <c r="AH1152">
        <f t="shared" si="677"/>
        <v>1.0862223520121795E-2</v>
      </c>
      <c r="AI1152">
        <f t="shared" si="678"/>
        <v>0.99975963286985903</v>
      </c>
      <c r="AJ1152">
        <f t="shared" si="679"/>
        <v>0.48812583000101878</v>
      </c>
      <c r="AK1152">
        <f t="shared" si="680"/>
        <v>-6.8179137219707552E-4</v>
      </c>
      <c r="AL1152">
        <f t="shared" si="681"/>
        <v>-1.9097431160718692</v>
      </c>
      <c r="AM1152">
        <f t="shared" si="682"/>
        <v>-1.4128792218665456</v>
      </c>
      <c r="AN1152" s="68">
        <f t="shared" si="683"/>
        <v>4.3741240644925616</v>
      </c>
      <c r="AO1152" s="68">
        <f t="shared" si="684"/>
        <v>4.3741240644925616</v>
      </c>
      <c r="AP1152" s="68">
        <f t="shared" si="685"/>
        <v>4.3741240644925616</v>
      </c>
      <c r="AQ1152" s="68">
        <f t="shared" si="686"/>
        <v>4.3741240644925616</v>
      </c>
      <c r="AR1152" s="68">
        <f t="shared" si="687"/>
        <v>4.3741240644925519</v>
      </c>
      <c r="AS1152" s="68">
        <f t="shared" si="688"/>
        <v>4.374124064531772</v>
      </c>
      <c r="AT1152" s="68">
        <f t="shared" si="689"/>
        <v>4.3741239010486321</v>
      </c>
      <c r="AU1152" s="68">
        <f t="shared" si="690"/>
        <v>4.3748060196061944</v>
      </c>
      <c r="AV1152" s="68"/>
      <c r="AW1152" s="68"/>
      <c r="AX1152" s="68"/>
      <c r="AY1152" s="68"/>
      <c r="AZ1152" s="68"/>
      <c r="BA1152" s="68"/>
      <c r="BB1152" s="68"/>
      <c r="BC1152" s="68"/>
      <c r="BD1152" s="68"/>
      <c r="BE1152" s="68"/>
      <c r="BF1152" s="68"/>
      <c r="BG1152" s="68"/>
      <c r="BH1152" s="68"/>
      <c r="BI1152" s="68"/>
      <c r="BJ1152" s="68"/>
      <c r="BK1152" s="68"/>
      <c r="BL1152" s="68"/>
    </row>
    <row r="1153" spans="1:48" ht="12.95" customHeight="1">
      <c r="A1153" s="126" t="s">
        <v>1493</v>
      </c>
      <c r="B1153" s="125" t="s">
        <v>2053</v>
      </c>
      <c r="C1153" s="126">
        <v>57023.017189999999</v>
      </c>
      <c r="D1153" s="126">
        <v>6.0000000000000008E-5</v>
      </c>
      <c r="E1153" s="12">
        <f t="shared" si="665"/>
        <v>24347.131309871667</v>
      </c>
      <c r="F1153">
        <f t="shared" si="666"/>
        <v>24347</v>
      </c>
      <c r="G1153">
        <f t="shared" si="667"/>
        <v>0.17822399999568006</v>
      </c>
      <c r="K1153">
        <f t="shared" si="661"/>
        <v>0.17822399999568006</v>
      </c>
      <c r="O1153">
        <f t="shared" ca="1" si="668"/>
        <v>6.3159198878817005E-2</v>
      </c>
      <c r="P1153">
        <f t="shared" si="669"/>
        <v>0.18067091699070981</v>
      </c>
      <c r="Q1153" s="2">
        <f t="shared" si="670"/>
        <v>42004.517189999999</v>
      </c>
      <c r="S1153" s="94">
        <f t="shared" si="648"/>
        <v>1</v>
      </c>
      <c r="Z1153">
        <f t="shared" si="671"/>
        <v>24347</v>
      </c>
      <c r="AA1153" s="68">
        <f t="shared" si="672"/>
        <v>0.19151450401852951</v>
      </c>
      <c r="AB1153" s="68">
        <f t="shared" si="673"/>
        <v>0.16738041296786035</v>
      </c>
      <c r="AC1153" s="68">
        <f t="shared" si="674"/>
        <v>-1.3290504022849453E-2</v>
      </c>
      <c r="AD1153" s="68"/>
      <c r="AE1153" s="68">
        <f t="shared" si="675"/>
        <v>1.766374971813775E-4</v>
      </c>
      <c r="AF1153">
        <f t="shared" si="676"/>
        <v>-2.4469169950297465E-3</v>
      </c>
      <c r="AG1153" s="92"/>
      <c r="AH1153">
        <f t="shared" si="677"/>
        <v>1.0843587027819707E-2</v>
      </c>
      <c r="AI1153">
        <f t="shared" si="678"/>
        <v>0.99976028582730958</v>
      </c>
      <c r="AJ1153">
        <f t="shared" si="679"/>
        <v>0.48728988483430807</v>
      </c>
      <c r="AK1153">
        <f t="shared" si="680"/>
        <v>-6.8202122244540226E-4</v>
      </c>
      <c r="AL1153">
        <f t="shared" si="681"/>
        <v>-1.9087855689672069</v>
      </c>
      <c r="AM1153">
        <f t="shared" si="682"/>
        <v>-1.4114456768999561</v>
      </c>
      <c r="AN1153" s="68">
        <f t="shared" si="683"/>
        <v>4.375081841252384</v>
      </c>
      <c r="AO1153" s="68">
        <f t="shared" si="684"/>
        <v>4.375081841252384</v>
      </c>
      <c r="AP1153" s="68">
        <f t="shared" si="685"/>
        <v>4.375081841252384</v>
      </c>
      <c r="AQ1153" s="68">
        <f t="shared" si="686"/>
        <v>4.375081841252384</v>
      </c>
      <c r="AR1153" s="68">
        <f t="shared" si="687"/>
        <v>4.3750818412523742</v>
      </c>
      <c r="AS1153" s="68">
        <f t="shared" si="688"/>
        <v>4.3750818412913937</v>
      </c>
      <c r="AT1153" s="68">
        <f t="shared" si="689"/>
        <v>4.3750816781992174</v>
      </c>
      <c r="AU1153" s="68">
        <f t="shared" si="690"/>
        <v>4.3757640258259221</v>
      </c>
    </row>
    <row r="1154" spans="1:48" ht="12.95" customHeight="1">
      <c r="A1154" s="126" t="s">
        <v>1493</v>
      </c>
      <c r="B1154" s="125" t="s">
        <v>2097</v>
      </c>
      <c r="C1154" s="126">
        <v>57025.053500000002</v>
      </c>
      <c r="D1154" s="126">
        <v>2.0000000000000001E-4</v>
      </c>
      <c r="E1154" s="12">
        <f t="shared" si="665"/>
        <v>24348.631599421784</v>
      </c>
      <c r="F1154">
        <f t="shared" si="666"/>
        <v>24348.5</v>
      </c>
      <c r="G1154">
        <f t="shared" si="667"/>
        <v>0.17861699999775738</v>
      </c>
      <c r="K1154">
        <f t="shared" si="661"/>
        <v>0.17861699999775738</v>
      </c>
      <c r="O1154">
        <f t="shared" ca="1" si="668"/>
        <v>6.3169509892031919E-2</v>
      </c>
      <c r="P1154">
        <f t="shared" si="669"/>
        <v>0.18070869910985443</v>
      </c>
      <c r="Q1154" s="2">
        <f t="shared" si="670"/>
        <v>42006.553500000002</v>
      </c>
      <c r="S1154" s="94">
        <f t="shared" si="648"/>
        <v>1</v>
      </c>
      <c r="Z1154">
        <f t="shared" si="671"/>
        <v>24348.5</v>
      </c>
      <c r="AA1154" s="68">
        <f t="shared" si="672"/>
        <v>0.19153363968597303</v>
      </c>
      <c r="AB1154" s="68">
        <f t="shared" si="673"/>
        <v>0.16779205942163877</v>
      </c>
      <c r="AC1154" s="68">
        <f t="shared" si="674"/>
        <v>-1.2916639688215662E-2</v>
      </c>
      <c r="AD1154" s="68"/>
      <c r="AE1154" s="68">
        <f t="shared" si="675"/>
        <v>1.668395808351879E-4</v>
      </c>
      <c r="AF1154">
        <f t="shared" si="676"/>
        <v>-2.0916991120970563E-3</v>
      </c>
      <c r="AG1154" s="92"/>
      <c r="AH1154">
        <f t="shared" si="677"/>
        <v>1.0824940576118606E-2</v>
      </c>
      <c r="AI1154">
        <f t="shared" si="678"/>
        <v>0.99976093900540663</v>
      </c>
      <c r="AJ1154">
        <f t="shared" si="679"/>
        <v>0.4864534917802677</v>
      </c>
      <c r="AK1154">
        <f t="shared" si="680"/>
        <v>-6.8225044764999598E-4</v>
      </c>
      <c r="AL1154">
        <f t="shared" si="681"/>
        <v>-1.9078280206115585</v>
      </c>
      <c r="AM1154">
        <f t="shared" si="682"/>
        <v>-1.4100140662289609</v>
      </c>
      <c r="AN1154" s="68">
        <f t="shared" si="683"/>
        <v>4.376039618637849</v>
      </c>
      <c r="AO1154" s="68">
        <f t="shared" si="684"/>
        <v>4.376039618637849</v>
      </c>
      <c r="AP1154" s="68">
        <f t="shared" si="685"/>
        <v>4.376039618637849</v>
      </c>
      <c r="AQ1154" s="68">
        <f t="shared" si="686"/>
        <v>4.376039618637849</v>
      </c>
      <c r="AR1154" s="68">
        <f t="shared" si="687"/>
        <v>4.3760396186378401</v>
      </c>
      <c r="AS1154" s="68">
        <f t="shared" si="688"/>
        <v>4.3760396186766597</v>
      </c>
      <c r="AT1154" s="68">
        <f t="shared" si="689"/>
        <v>4.3760394559760458</v>
      </c>
      <c r="AU1154" s="68">
        <f t="shared" si="690"/>
        <v>4.3767220320456497</v>
      </c>
    </row>
    <row r="1155" spans="1:48" ht="12.95" customHeight="1">
      <c r="A1155" s="126" t="s">
        <v>1493</v>
      </c>
      <c r="B1155" s="125" t="s">
        <v>2097</v>
      </c>
      <c r="C1155" s="126">
        <v>57257.152900000001</v>
      </c>
      <c r="D1155" s="126">
        <v>2.0000000000000001E-4</v>
      </c>
      <c r="E1155" s="12">
        <f t="shared" si="665"/>
        <v>24519.635181591391</v>
      </c>
      <c r="F1155">
        <f t="shared" si="666"/>
        <v>24519.5</v>
      </c>
      <c r="G1155">
        <f t="shared" si="667"/>
        <v>0.1834789999993518</v>
      </c>
      <c r="K1155">
        <f t="shared" si="661"/>
        <v>0.1834789999993518</v>
      </c>
      <c r="O1155">
        <f t="shared" ca="1" si="668"/>
        <v>6.4344965398532114E-2</v>
      </c>
      <c r="P1155">
        <f t="shared" si="669"/>
        <v>0.18503709721914344</v>
      </c>
      <c r="Q1155" s="2">
        <f t="shared" si="670"/>
        <v>42238.652900000001</v>
      </c>
      <c r="S1155" s="94">
        <f t="shared" si="648"/>
        <v>1</v>
      </c>
      <c r="Z1155">
        <f t="shared" si="671"/>
        <v>24519.5</v>
      </c>
      <c r="AA1155" s="68">
        <f t="shared" si="672"/>
        <v>0.19367545111761883</v>
      </c>
      <c r="AB1155" s="68">
        <f t="shared" si="673"/>
        <v>0.17484064610087641</v>
      </c>
      <c r="AC1155" s="68">
        <f t="shared" si="674"/>
        <v>-1.0196451118267042E-2</v>
      </c>
      <c r="AD1155" s="68"/>
      <c r="AE1155" s="68">
        <f t="shared" si="675"/>
        <v>1.0396761540720897E-4</v>
      </c>
      <c r="AF1155">
        <f t="shared" si="676"/>
        <v>-1.5580972197916376E-3</v>
      </c>
      <c r="AG1155" s="92"/>
      <c r="AH1155">
        <f t="shared" si="677"/>
        <v>8.6383538984754048E-3</v>
      </c>
      <c r="AI1155">
        <f t="shared" si="678"/>
        <v>0.99983669475311843</v>
      </c>
      <c r="AJ1155">
        <f t="shared" si="679"/>
        <v>0.38836548112827635</v>
      </c>
      <c r="AK1155">
        <f t="shared" si="680"/>
        <v>-7.0423520843218167E-4</v>
      </c>
      <c r="AL1155">
        <f t="shared" si="681"/>
        <v>-1.7986592089121289</v>
      </c>
      <c r="AM1155">
        <f t="shared" si="682"/>
        <v>-1.2584246989563812</v>
      </c>
      <c r="AN1155" s="68">
        <f t="shared" si="683"/>
        <v>4.4852303910461515</v>
      </c>
      <c r="AO1155" s="68">
        <f t="shared" si="684"/>
        <v>4.4852303910461515</v>
      </c>
      <c r="AP1155" s="68">
        <f t="shared" si="685"/>
        <v>4.4852303910461515</v>
      </c>
      <c r="AQ1155" s="68">
        <f t="shared" si="686"/>
        <v>4.4852303910461515</v>
      </c>
      <c r="AR1155" s="68">
        <f t="shared" si="687"/>
        <v>4.485230391046148</v>
      </c>
      <c r="AS1155" s="68">
        <f t="shared" si="688"/>
        <v>4.4852303910647926</v>
      </c>
      <c r="AT1155" s="68">
        <f t="shared" si="689"/>
        <v>4.4852302765461971</v>
      </c>
      <c r="AU1155" s="68">
        <f t="shared" si="690"/>
        <v>4.4859347410946198</v>
      </c>
    </row>
    <row r="1156" spans="1:48" ht="12.95" customHeight="1">
      <c r="A1156" s="126" t="s">
        <v>1493</v>
      </c>
      <c r="B1156" s="125" t="s">
        <v>2053</v>
      </c>
      <c r="C1156" s="126">
        <v>57270.0429</v>
      </c>
      <c r="D1156" s="126">
        <v>6.0000000000000008E-5</v>
      </c>
      <c r="E1156" s="12">
        <f t="shared" si="665"/>
        <v>24529.132130632046</v>
      </c>
      <c r="F1156">
        <f t="shared" si="666"/>
        <v>24529</v>
      </c>
      <c r="G1156">
        <f t="shared" si="667"/>
        <v>0.17933800000173505</v>
      </c>
      <c r="K1156">
        <f t="shared" si="661"/>
        <v>0.17933800000173505</v>
      </c>
      <c r="O1156">
        <f t="shared" ca="1" si="668"/>
        <v>6.4410268482226571E-2</v>
      </c>
      <c r="P1156">
        <f t="shared" si="669"/>
        <v>0.18527879830350408</v>
      </c>
      <c r="Q1156" s="2">
        <f t="shared" si="670"/>
        <v>42251.5429</v>
      </c>
      <c r="S1156" s="94">
        <f t="shared" si="648"/>
        <v>1</v>
      </c>
      <c r="Z1156">
        <f t="shared" si="671"/>
        <v>24529</v>
      </c>
      <c r="AA1156" s="68">
        <f t="shared" si="672"/>
        <v>0.19379240651265531</v>
      </c>
      <c r="AB1156" s="68">
        <f t="shared" si="673"/>
        <v>0.17082439179258382</v>
      </c>
      <c r="AC1156" s="68">
        <f t="shared" si="674"/>
        <v>-1.4454406510920264E-2</v>
      </c>
      <c r="AD1156" s="68"/>
      <c r="AE1156" s="68">
        <f t="shared" si="675"/>
        <v>2.0892986758293383E-4</v>
      </c>
      <c r="AF1156">
        <f t="shared" si="676"/>
        <v>-5.9407983017690236E-3</v>
      </c>
      <c r="AG1156" s="92"/>
      <c r="AH1156">
        <f t="shared" si="677"/>
        <v>8.5136082091512404E-3</v>
      </c>
      <c r="AI1156">
        <f t="shared" si="678"/>
        <v>0.9998409692145197</v>
      </c>
      <c r="AJ1156">
        <f t="shared" si="679"/>
        <v>0.38276905236587827</v>
      </c>
      <c r="AK1156">
        <f t="shared" si="680"/>
        <v>-7.0521276344383222E-4</v>
      </c>
      <c r="AL1156">
        <f t="shared" si="681"/>
        <v>-1.7925937870136313</v>
      </c>
      <c r="AM1156">
        <f t="shared" si="682"/>
        <v>-1.2506190535428847</v>
      </c>
      <c r="AN1156" s="68">
        <f t="shared" si="683"/>
        <v>4.4912967890720479</v>
      </c>
      <c r="AO1156" s="68">
        <f t="shared" si="684"/>
        <v>4.4912967890720479</v>
      </c>
      <c r="AP1156" s="68">
        <f t="shared" si="685"/>
        <v>4.4912967890720479</v>
      </c>
      <c r="AQ1156" s="68">
        <f t="shared" si="686"/>
        <v>4.4912967890720479</v>
      </c>
      <c r="AR1156" s="68">
        <f t="shared" si="687"/>
        <v>4.4912967890720452</v>
      </c>
      <c r="AS1156" s="68">
        <f t="shared" si="688"/>
        <v>4.4912967890897475</v>
      </c>
      <c r="AT1156" s="68">
        <f t="shared" si="689"/>
        <v>4.4912966774299834</v>
      </c>
      <c r="AU1156" s="68">
        <f t="shared" si="690"/>
        <v>4.4920021138195629</v>
      </c>
    </row>
    <row r="1157" spans="1:48" ht="12.95" customHeight="1">
      <c r="A1157" s="126" t="s">
        <v>1493</v>
      </c>
      <c r="B1157" s="125" t="s">
        <v>2097</v>
      </c>
      <c r="C1157" s="126">
        <v>57276.152499999997</v>
      </c>
      <c r="D1157" s="126">
        <v>4.0000000000000002E-4</v>
      </c>
      <c r="E1157" s="12">
        <f t="shared" si="665"/>
        <v>24533.633492917441</v>
      </c>
      <c r="F1157">
        <f t="shared" si="666"/>
        <v>24533.5</v>
      </c>
      <c r="G1157">
        <f t="shared" si="667"/>
        <v>0.18118699999467935</v>
      </c>
      <c r="K1157">
        <f t="shared" si="661"/>
        <v>0.18118699999467935</v>
      </c>
      <c r="O1157">
        <f t="shared" ca="1" si="668"/>
        <v>6.4441201521871314E-2</v>
      </c>
      <c r="P1157">
        <f t="shared" si="669"/>
        <v>0.18539333364725924</v>
      </c>
      <c r="Q1157" s="2">
        <f t="shared" si="670"/>
        <v>42257.652499999997</v>
      </c>
      <c r="S1157" s="94">
        <f t="shared" si="648"/>
        <v>1</v>
      </c>
      <c r="Z1157">
        <f t="shared" si="671"/>
        <v>24533.5</v>
      </c>
      <c r="AA1157" s="68">
        <f t="shared" si="672"/>
        <v>0.19384774197011365</v>
      </c>
      <c r="AB1157" s="68">
        <f t="shared" si="673"/>
        <v>0.17273259167182495</v>
      </c>
      <c r="AC1157" s="68">
        <f t="shared" si="674"/>
        <v>-1.266074197543428E-2</v>
      </c>
      <c r="AD1157" s="68"/>
      <c r="AE1157" s="68">
        <f t="shared" si="675"/>
        <v>1.6029438736852382E-4</v>
      </c>
      <c r="AF1157">
        <f t="shared" si="676"/>
        <v>-4.2063336525798856E-3</v>
      </c>
      <c r="AG1157" s="92"/>
      <c r="AH1157">
        <f t="shared" si="677"/>
        <v>8.4544083228543943E-3</v>
      </c>
      <c r="AI1157">
        <f t="shared" si="678"/>
        <v>0.99984299602385518</v>
      </c>
      <c r="AJ1157">
        <f t="shared" si="679"/>
        <v>0.38011316807895795</v>
      </c>
      <c r="AK1157">
        <f t="shared" si="680"/>
        <v>-7.0566676549863765E-4</v>
      </c>
      <c r="AL1157">
        <f t="shared" si="681"/>
        <v>-1.7897206743208138</v>
      </c>
      <c r="AM1157">
        <f t="shared" si="682"/>
        <v>-1.2469422572383104</v>
      </c>
      <c r="AN1157" s="68">
        <f t="shared" si="683"/>
        <v>4.4941703550877872</v>
      </c>
      <c r="AO1157" s="68">
        <f t="shared" si="684"/>
        <v>4.4941703550877872</v>
      </c>
      <c r="AP1157" s="68">
        <f t="shared" si="685"/>
        <v>4.4941703550877872</v>
      </c>
      <c r="AQ1157" s="68">
        <f t="shared" si="686"/>
        <v>4.4941703550877872</v>
      </c>
      <c r="AR1157" s="68">
        <f t="shared" si="687"/>
        <v>4.4941703550877845</v>
      </c>
      <c r="AS1157" s="68">
        <f t="shared" si="688"/>
        <v>4.4941703551050471</v>
      </c>
      <c r="AT1157" s="68">
        <f t="shared" si="689"/>
        <v>4.494170244805229</v>
      </c>
      <c r="AU1157" s="68">
        <f t="shared" si="690"/>
        <v>4.4948761324787458</v>
      </c>
    </row>
    <row r="1158" spans="1:48" ht="12.95" customHeight="1">
      <c r="A1158" s="126" t="s">
        <v>1493</v>
      </c>
      <c r="B1158" s="125" t="s">
        <v>2097</v>
      </c>
      <c r="C1158" s="126">
        <v>57280.2215</v>
      </c>
      <c r="D1158" s="126">
        <v>3.0000000000000003E-4</v>
      </c>
      <c r="E1158" s="12">
        <f t="shared" si="665"/>
        <v>24536.631404914835</v>
      </c>
      <c r="F1158">
        <f t="shared" si="666"/>
        <v>24536.5</v>
      </c>
      <c r="G1158">
        <f t="shared" si="667"/>
        <v>0.17835299999569543</v>
      </c>
      <c r="K1158">
        <f t="shared" si="661"/>
        <v>0.17835299999569543</v>
      </c>
      <c r="O1158">
        <f t="shared" ca="1" si="668"/>
        <v>6.4461823548301142E-2</v>
      </c>
      <c r="P1158">
        <f t="shared" si="669"/>
        <v>0.18546970674181973</v>
      </c>
      <c r="Q1158" s="2">
        <f t="shared" si="670"/>
        <v>42261.7215</v>
      </c>
      <c r="S1158" s="94">
        <f t="shared" si="648"/>
        <v>1</v>
      </c>
      <c r="Z1158">
        <f t="shared" si="671"/>
        <v>24536.5</v>
      </c>
      <c r="AA1158" s="68">
        <f t="shared" si="672"/>
        <v>0.19388460959281678</v>
      </c>
      <c r="AB1158" s="68">
        <f t="shared" si="673"/>
        <v>0.16993809714469837</v>
      </c>
      <c r="AC1158" s="68">
        <f t="shared" si="674"/>
        <v>-1.5531609597121342E-2</v>
      </c>
      <c r="AD1158" s="68"/>
      <c r="AE1158" s="68">
        <f t="shared" si="675"/>
        <v>2.4123089667739216E-4</v>
      </c>
      <c r="AF1158">
        <f t="shared" si="676"/>
        <v>-7.1167067461243017E-3</v>
      </c>
      <c r="AG1158" s="92"/>
      <c r="AH1158">
        <f t="shared" si="677"/>
        <v>8.4149028509970403E-3</v>
      </c>
      <c r="AI1158">
        <f t="shared" si="678"/>
        <v>0.99984434795569954</v>
      </c>
      <c r="AJ1158">
        <f t="shared" si="679"/>
        <v>0.37834082801534819</v>
      </c>
      <c r="AK1158">
        <f t="shared" si="680"/>
        <v>-7.0596619859569429E-4</v>
      </c>
      <c r="AL1158">
        <f t="shared" si="681"/>
        <v>-1.7878052593860034</v>
      </c>
      <c r="AM1158">
        <f t="shared" si="682"/>
        <v>-1.2444983617236973</v>
      </c>
      <c r="AN1158" s="68">
        <f t="shared" si="683"/>
        <v>4.4960860690019206</v>
      </c>
      <c r="AO1158" s="68">
        <f t="shared" si="684"/>
        <v>4.4960860690019206</v>
      </c>
      <c r="AP1158" s="68">
        <f t="shared" si="685"/>
        <v>4.4960860690019206</v>
      </c>
      <c r="AQ1158" s="68">
        <f t="shared" si="686"/>
        <v>4.4960860690019206</v>
      </c>
      <c r="AR1158" s="68">
        <f t="shared" si="687"/>
        <v>4.4960860690019189</v>
      </c>
      <c r="AS1158" s="68">
        <f t="shared" si="688"/>
        <v>4.4960860690188911</v>
      </c>
      <c r="AT1158" s="68">
        <f t="shared" si="689"/>
        <v>4.4960859596277301</v>
      </c>
      <c r="AU1158" s="68">
        <f t="shared" si="690"/>
        <v>4.496792144918202</v>
      </c>
    </row>
    <row r="1159" spans="1:48" ht="12.95" customHeight="1">
      <c r="A1159" s="117" t="s">
        <v>1216</v>
      </c>
      <c r="B1159" s="116" t="s">
        <v>2053</v>
      </c>
      <c r="C1159" s="117">
        <v>57290.401899999997</v>
      </c>
      <c r="D1159" s="117">
        <v>6.9999999999999999E-4</v>
      </c>
      <c r="E1159" s="12">
        <f t="shared" si="665"/>
        <v>24544.132005381358</v>
      </c>
      <c r="F1159">
        <f t="shared" si="666"/>
        <v>24544</v>
      </c>
      <c r="G1159">
        <f t="shared" si="667"/>
        <v>0.17916799999511568</v>
      </c>
      <c r="K1159">
        <f t="shared" si="661"/>
        <v>0.17916799999511568</v>
      </c>
      <c r="O1159">
        <f t="shared" ca="1" si="668"/>
        <v>6.4513378614375713E-2</v>
      </c>
      <c r="P1159">
        <f t="shared" si="669"/>
        <v>0.18566069617375394</v>
      </c>
      <c r="Q1159" s="2">
        <f t="shared" si="670"/>
        <v>42271.901899999997</v>
      </c>
      <c r="S1159" s="94">
        <f t="shared" si="648"/>
        <v>1</v>
      </c>
      <c r="Z1159">
        <f t="shared" si="671"/>
        <v>24544</v>
      </c>
      <c r="AA1159" s="68">
        <f t="shared" si="672"/>
        <v>0.19397670031793049</v>
      </c>
      <c r="AB1159" s="68">
        <f t="shared" si="673"/>
        <v>0.17085199585093913</v>
      </c>
      <c r="AC1159" s="68">
        <f t="shared" si="674"/>
        <v>-1.4808700322814798E-2</v>
      </c>
      <c r="AD1159" s="68"/>
      <c r="AE1159" s="68">
        <f t="shared" si="675"/>
        <v>2.1929760525093547E-4</v>
      </c>
      <c r="AF1159">
        <f t="shared" si="676"/>
        <v>-6.4926961786382631E-3</v>
      </c>
      <c r="AG1159" s="92"/>
      <c r="AH1159">
        <f t="shared" si="677"/>
        <v>8.3160041441765354E-3</v>
      </c>
      <c r="AI1159">
        <f t="shared" si="678"/>
        <v>0.9998477302888571</v>
      </c>
      <c r="AJ1159">
        <f t="shared" si="679"/>
        <v>0.37390389829526194</v>
      </c>
      <c r="AK1159">
        <f t="shared" si="680"/>
        <v>-7.0670345090640123E-4</v>
      </c>
      <c r="AL1159">
        <f t="shared" si="681"/>
        <v>-1.7830166993775718</v>
      </c>
      <c r="AM1159">
        <f t="shared" si="682"/>
        <v>-1.2384139957214284</v>
      </c>
      <c r="AN1159" s="68">
        <f t="shared" si="683"/>
        <v>4.5008753651247115</v>
      </c>
      <c r="AO1159" s="68">
        <f t="shared" si="684"/>
        <v>4.5008753651247115</v>
      </c>
      <c r="AP1159" s="68">
        <f t="shared" si="685"/>
        <v>4.5008753651247115</v>
      </c>
      <c r="AQ1159" s="68">
        <f t="shared" si="686"/>
        <v>4.5008753651247115</v>
      </c>
      <c r="AR1159" s="68">
        <f t="shared" si="687"/>
        <v>4.5008753651247089</v>
      </c>
      <c r="AS1159" s="68">
        <f t="shared" si="688"/>
        <v>4.5008753651409652</v>
      </c>
      <c r="AT1159" s="68">
        <f t="shared" si="689"/>
        <v>4.500875258028441</v>
      </c>
      <c r="AU1159" s="68">
        <f t="shared" si="690"/>
        <v>4.5015821760168411</v>
      </c>
    </row>
    <row r="1160" spans="1:48" ht="12.95" customHeight="1">
      <c r="A1160" s="126" t="s">
        <v>1493</v>
      </c>
      <c r="B1160" s="125" t="s">
        <v>2097</v>
      </c>
      <c r="C1160" s="126">
        <v>57299.220300000001</v>
      </c>
      <c r="D1160" s="126">
        <v>1E-4</v>
      </c>
      <c r="E1160" s="12">
        <f t="shared" si="665"/>
        <v>24550.629126825897</v>
      </c>
      <c r="F1160">
        <f t="shared" si="666"/>
        <v>24550.5</v>
      </c>
      <c r="G1160">
        <f t="shared" si="667"/>
        <v>0.17526100000395672</v>
      </c>
      <c r="K1160">
        <f t="shared" si="661"/>
        <v>0.17526100000395672</v>
      </c>
      <c r="O1160">
        <f t="shared" ca="1" si="668"/>
        <v>6.4558059671640342E-2</v>
      </c>
      <c r="P1160">
        <f t="shared" si="669"/>
        <v>0.18582628586293515</v>
      </c>
      <c r="Q1160" s="2">
        <f t="shared" si="670"/>
        <v>42280.720300000001</v>
      </c>
      <c r="S1160" s="94">
        <f t="shared" si="648"/>
        <v>1</v>
      </c>
      <c r="Z1160">
        <f t="shared" si="671"/>
        <v>24550.5</v>
      </c>
      <c r="AA1160" s="68">
        <f t="shared" si="672"/>
        <v>0.19405642314844274</v>
      </c>
      <c r="AB1160" s="68">
        <f t="shared" si="673"/>
        <v>0.16703086271844914</v>
      </c>
      <c r="AC1160" s="68">
        <f t="shared" si="674"/>
        <v>-1.8795423144486019E-2</v>
      </c>
      <c r="AD1160" s="68"/>
      <c r="AE1160" s="68">
        <f t="shared" si="675"/>
        <v>3.5326793118028044E-4</v>
      </c>
      <c r="AF1160">
        <f t="shared" si="676"/>
        <v>-1.0565285858978424E-2</v>
      </c>
      <c r="AG1160" s="92"/>
      <c r="AH1160">
        <f t="shared" si="677"/>
        <v>8.2301372855075969E-3</v>
      </c>
      <c r="AI1160">
        <f t="shared" si="678"/>
        <v>0.9998506644898999</v>
      </c>
      <c r="AJ1160">
        <f t="shared" si="679"/>
        <v>0.37005159600157361</v>
      </c>
      <c r="AK1160">
        <f t="shared" si="680"/>
        <v>-7.0732929946221948E-4</v>
      </c>
      <c r="AL1160">
        <f t="shared" si="681"/>
        <v>-1.7788665878180492</v>
      </c>
      <c r="AM1160">
        <f t="shared" si="682"/>
        <v>-1.233169959236033</v>
      </c>
      <c r="AN1160" s="68">
        <f t="shared" si="683"/>
        <v>4.5050261015425663</v>
      </c>
      <c r="AO1160" s="68">
        <f t="shared" si="684"/>
        <v>4.5050261015425663</v>
      </c>
      <c r="AP1160" s="68">
        <f t="shared" si="685"/>
        <v>4.5050261015425663</v>
      </c>
      <c r="AQ1160" s="68">
        <f t="shared" si="686"/>
        <v>4.5050261015425663</v>
      </c>
      <c r="AR1160" s="68">
        <f t="shared" si="687"/>
        <v>4.5050261015425637</v>
      </c>
      <c r="AS1160" s="68">
        <f t="shared" si="688"/>
        <v>4.5050261015582107</v>
      </c>
      <c r="AT1160" s="68">
        <f t="shared" si="689"/>
        <v>4.5050259964284596</v>
      </c>
      <c r="AU1160" s="68">
        <f t="shared" si="690"/>
        <v>4.5057335363023281</v>
      </c>
      <c r="AV1160" s="68"/>
    </row>
    <row r="1161" spans="1:48" ht="12.95" customHeight="1">
      <c r="A1161" s="117" t="s">
        <v>1216</v>
      </c>
      <c r="B1161" s="116" t="s">
        <v>2053</v>
      </c>
      <c r="C1161" s="117">
        <v>57305.331599999998</v>
      </c>
      <c r="D1161" s="117">
        <v>1.9E-3</v>
      </c>
      <c r="E1161" s="12">
        <f t="shared" si="665"/>
        <v>24555.131741618148</v>
      </c>
      <c r="F1161">
        <f t="shared" si="666"/>
        <v>24555</v>
      </c>
      <c r="G1161">
        <f t="shared" si="667"/>
        <v>0.17880999999761116</v>
      </c>
      <c r="K1161">
        <f t="shared" si="661"/>
        <v>0.17880999999761116</v>
      </c>
      <c r="O1161">
        <f t="shared" ca="1" si="668"/>
        <v>6.4588992711285084E-2</v>
      </c>
      <c r="P1161">
        <f t="shared" si="669"/>
        <v>0.18594096051571429</v>
      </c>
      <c r="Q1161" s="2">
        <f t="shared" si="670"/>
        <v>42286.831599999998</v>
      </c>
      <c r="S1161" s="94">
        <f t="shared" si="648"/>
        <v>1</v>
      </c>
      <c r="Z1161">
        <f t="shared" si="671"/>
        <v>24555</v>
      </c>
      <c r="AA1161" s="68">
        <f t="shared" si="672"/>
        <v>0.19411156821496225</v>
      </c>
      <c r="AB1161" s="68">
        <f t="shared" si="673"/>
        <v>0.1706393922983632</v>
      </c>
      <c r="AC1161" s="68">
        <f t="shared" si="674"/>
        <v>-1.5301568217351087E-2</v>
      </c>
      <c r="AD1161" s="68"/>
      <c r="AE1161" s="68">
        <f t="shared" si="675"/>
        <v>2.3413798991024922E-4</v>
      </c>
      <c r="AF1161">
        <f t="shared" si="676"/>
        <v>-7.1309605181031355E-3</v>
      </c>
      <c r="AG1161" s="92"/>
      <c r="AH1161">
        <f t="shared" si="677"/>
        <v>8.1706076992479511E-3</v>
      </c>
      <c r="AI1161">
        <f t="shared" si="678"/>
        <v>0.99985269737970617</v>
      </c>
      <c r="AJ1161">
        <f t="shared" si="679"/>
        <v>0.36738086660745661</v>
      </c>
      <c r="AK1161">
        <f t="shared" si="680"/>
        <v>-7.0775544541116185E-4</v>
      </c>
      <c r="AL1161">
        <f t="shared" si="681"/>
        <v>-1.7759934193874087</v>
      </c>
      <c r="AM1161">
        <f t="shared" si="682"/>
        <v>-1.2295551510344507</v>
      </c>
      <c r="AN1161" s="68">
        <f t="shared" si="683"/>
        <v>4.5078996954314787</v>
      </c>
      <c r="AO1161" s="68">
        <f t="shared" si="684"/>
        <v>4.5078996954314787</v>
      </c>
      <c r="AP1161" s="68">
        <f t="shared" si="685"/>
        <v>4.5078996954314787</v>
      </c>
      <c r="AQ1161" s="68">
        <f t="shared" si="686"/>
        <v>4.5078996954314787</v>
      </c>
      <c r="AR1161" s="68">
        <f t="shared" si="687"/>
        <v>4.5078996954314761</v>
      </c>
      <c r="AS1161" s="68">
        <f t="shared" si="688"/>
        <v>4.5078996954467074</v>
      </c>
      <c r="AT1161" s="68">
        <f t="shared" si="689"/>
        <v>4.5078995916938966</v>
      </c>
      <c r="AU1161" s="68">
        <f t="shared" si="690"/>
        <v>4.508607554961511</v>
      </c>
    </row>
    <row r="1162" spans="1:48" ht="12.95" customHeight="1">
      <c r="A1162" s="118" t="s">
        <v>3062</v>
      </c>
      <c r="B1162" s="119" t="s">
        <v>2053</v>
      </c>
      <c r="C1162" s="120">
        <v>57321.619400000003</v>
      </c>
      <c r="D1162" s="120">
        <v>1E-4</v>
      </c>
      <c r="E1162" s="12">
        <f t="shared" si="665"/>
        <v>24567.132083478846</v>
      </c>
      <c r="F1162">
        <f t="shared" si="666"/>
        <v>24567</v>
      </c>
      <c r="G1162">
        <f t="shared" si="667"/>
        <v>0.17927400000189664</v>
      </c>
      <c r="K1162">
        <f t="shared" si="661"/>
        <v>0.17927400000189664</v>
      </c>
      <c r="O1162">
        <f t="shared" ca="1" si="668"/>
        <v>6.4671480817004398E-2</v>
      </c>
      <c r="P1162">
        <f t="shared" si="669"/>
        <v>0.18624690213856082</v>
      </c>
      <c r="Q1162" s="2">
        <f t="shared" si="670"/>
        <v>42303.119400000003</v>
      </c>
      <c r="S1162" s="94">
        <f t="shared" si="648"/>
        <v>1</v>
      </c>
      <c r="Z1162">
        <f t="shared" si="671"/>
        <v>24567</v>
      </c>
      <c r="AA1162" s="68">
        <f t="shared" si="672"/>
        <v>0.19425843516824834</v>
      </c>
      <c r="AB1162" s="68">
        <f t="shared" si="673"/>
        <v>0.17126246697220912</v>
      </c>
      <c r="AC1162" s="68">
        <f t="shared" si="674"/>
        <v>-1.4984435166351704E-2</v>
      </c>
      <c r="AD1162" s="68"/>
      <c r="AE1162" s="68">
        <f t="shared" si="675"/>
        <v>2.2453329725459752E-4</v>
      </c>
      <c r="AF1162">
        <f t="shared" si="676"/>
        <v>-6.972902136664183E-3</v>
      </c>
      <c r="AG1162" s="92"/>
      <c r="AH1162">
        <f t="shared" si="677"/>
        <v>8.011533029687521E-3</v>
      </c>
      <c r="AI1162">
        <f t="shared" si="678"/>
        <v>0.99985812435896526</v>
      </c>
      <c r="AJ1162">
        <f t="shared" si="679"/>
        <v>0.36024410136004442</v>
      </c>
      <c r="AK1162">
        <f t="shared" si="680"/>
        <v>-7.0886326956300658E-4</v>
      </c>
      <c r="AL1162">
        <f t="shared" si="681"/>
        <v>-1.7683315797505446</v>
      </c>
      <c r="AM1162">
        <f t="shared" si="682"/>
        <v>-1.2199776902702688</v>
      </c>
      <c r="AN1162" s="68">
        <f t="shared" si="683"/>
        <v>4.5155626410503276</v>
      </c>
      <c r="AO1162" s="68">
        <f t="shared" si="684"/>
        <v>4.5155626410503276</v>
      </c>
      <c r="AP1162" s="68">
        <f t="shared" si="685"/>
        <v>4.5155626410503276</v>
      </c>
      <c r="AQ1162" s="68">
        <f t="shared" si="686"/>
        <v>4.5155626410503276</v>
      </c>
      <c r="AR1162" s="68">
        <f t="shared" si="687"/>
        <v>4.5155626410503258</v>
      </c>
      <c r="AS1162" s="68">
        <f t="shared" si="688"/>
        <v>4.5155626410644718</v>
      </c>
      <c r="AT1162" s="68">
        <f t="shared" si="689"/>
        <v>4.5155625410001292</v>
      </c>
      <c r="AU1162" s="68">
        <f t="shared" si="690"/>
        <v>4.5162716047193339</v>
      </c>
    </row>
    <row r="1163" spans="1:48" ht="12.95" customHeight="1">
      <c r="A1163" s="130" t="s">
        <v>3351</v>
      </c>
      <c r="B1163" s="129"/>
      <c r="C1163" s="171">
        <v>57321.62</v>
      </c>
      <c r="D1163" s="130">
        <v>2.0599999999999999E-4</v>
      </c>
      <c r="E1163" s="12">
        <f t="shared" si="665"/>
        <v>24567.132525540092</v>
      </c>
      <c r="F1163">
        <f t="shared" si="666"/>
        <v>24567</v>
      </c>
      <c r="G1163">
        <f t="shared" si="667"/>
        <v>0.17987400000129128</v>
      </c>
      <c r="K1163">
        <f t="shared" si="661"/>
        <v>0.17987400000129128</v>
      </c>
      <c r="O1163">
        <f t="shared" ca="1" si="668"/>
        <v>6.4671480817004398E-2</v>
      </c>
      <c r="P1163">
        <f t="shared" si="669"/>
        <v>0.18624690213856082</v>
      </c>
      <c r="Q1163" s="2">
        <f t="shared" si="670"/>
        <v>42303.12</v>
      </c>
      <c r="S1163" s="94">
        <f t="shared" si="648"/>
        <v>1</v>
      </c>
      <c r="Z1163">
        <f t="shared" si="671"/>
        <v>24567</v>
      </c>
      <c r="AA1163" s="68">
        <f t="shared" si="672"/>
        <v>0.19425843516824834</v>
      </c>
      <c r="AB1163" s="68">
        <f t="shared" si="673"/>
        <v>0.17186246697160376</v>
      </c>
      <c r="AC1163" s="68">
        <f t="shared" si="674"/>
        <v>-1.4384435166957064E-2</v>
      </c>
      <c r="AD1163" s="68"/>
      <c r="AE1163" s="68">
        <f t="shared" si="675"/>
        <v>2.0691197507239099E-4</v>
      </c>
      <c r="AF1163">
        <f t="shared" si="676"/>
        <v>-6.3729021372695427E-3</v>
      </c>
      <c r="AG1163" s="92"/>
      <c r="AH1163">
        <f t="shared" si="677"/>
        <v>8.011533029687521E-3</v>
      </c>
      <c r="AI1163">
        <f t="shared" si="678"/>
        <v>0.99985812435896526</v>
      </c>
      <c r="AJ1163">
        <f t="shared" si="679"/>
        <v>0.36024410136004442</v>
      </c>
      <c r="AK1163">
        <f t="shared" si="680"/>
        <v>-7.0886326956300658E-4</v>
      </c>
      <c r="AL1163">
        <f t="shared" si="681"/>
        <v>-1.7683315797505446</v>
      </c>
      <c r="AM1163">
        <f t="shared" si="682"/>
        <v>-1.2199776902702688</v>
      </c>
      <c r="AN1163" s="68">
        <f t="shared" si="683"/>
        <v>4.5155626410503276</v>
      </c>
      <c r="AO1163" s="68">
        <f t="shared" si="684"/>
        <v>4.5155626410503276</v>
      </c>
      <c r="AP1163" s="68">
        <f t="shared" si="685"/>
        <v>4.5155626410503276</v>
      </c>
      <c r="AQ1163" s="68">
        <f t="shared" si="686"/>
        <v>4.5155626410503276</v>
      </c>
      <c r="AR1163" s="68">
        <f t="shared" si="687"/>
        <v>4.5155626410503258</v>
      </c>
      <c r="AS1163" s="68">
        <f t="shared" si="688"/>
        <v>4.5155626410644718</v>
      </c>
      <c r="AT1163" s="68">
        <f t="shared" si="689"/>
        <v>4.5155625410001292</v>
      </c>
      <c r="AU1163" s="68">
        <f t="shared" si="690"/>
        <v>4.5162716047193339</v>
      </c>
    </row>
    <row r="1164" spans="1:48" ht="12.95" customHeight="1">
      <c r="A1164" s="118" t="s">
        <v>3061</v>
      </c>
      <c r="B1164" s="119" t="s">
        <v>2053</v>
      </c>
      <c r="C1164" s="120">
        <v>57336.549200000001</v>
      </c>
      <c r="D1164" s="120">
        <v>1E-4</v>
      </c>
      <c r="E1164" s="12">
        <f t="shared" si="665"/>
        <v>24578.13189339251</v>
      </c>
      <c r="F1164">
        <f t="shared" si="666"/>
        <v>24578</v>
      </c>
      <c r="G1164">
        <f t="shared" si="667"/>
        <v>0.1790160000018659</v>
      </c>
      <c r="K1164">
        <f t="shared" si="661"/>
        <v>0.1790160000018659</v>
      </c>
      <c r="O1164">
        <f t="shared" ca="1" si="668"/>
        <v>6.4747094913913769E-2</v>
      </c>
      <c r="P1164">
        <f t="shared" si="669"/>
        <v>0.18652753077181905</v>
      </c>
      <c r="Q1164" s="2">
        <f t="shared" si="670"/>
        <v>42318.049200000001</v>
      </c>
      <c r="S1164" s="94">
        <f t="shared" si="648"/>
        <v>1</v>
      </c>
      <c r="Z1164">
        <f t="shared" si="671"/>
        <v>24578</v>
      </c>
      <c r="AA1164" s="68">
        <f t="shared" si="672"/>
        <v>0.19439283109457753</v>
      </c>
      <c r="AB1164" s="68">
        <f t="shared" si="673"/>
        <v>0.17115069967910743</v>
      </c>
      <c r="AC1164" s="68">
        <f t="shared" si="674"/>
        <v>-1.5376831092711622E-2</v>
      </c>
      <c r="AD1164" s="68"/>
      <c r="AE1164" s="68">
        <f t="shared" si="675"/>
        <v>2.3644693445378295E-4</v>
      </c>
      <c r="AF1164">
        <f t="shared" si="676"/>
        <v>-7.5115307699531453E-3</v>
      </c>
      <c r="AG1164" s="92"/>
      <c r="AH1164">
        <f t="shared" si="677"/>
        <v>7.8653003227584766E-3</v>
      </c>
      <c r="AI1164">
        <f t="shared" si="678"/>
        <v>0.99986310646607957</v>
      </c>
      <c r="AJ1164">
        <f t="shared" si="679"/>
        <v>0.35368341034128825</v>
      </c>
      <c r="AK1164">
        <f t="shared" si="680"/>
        <v>-7.0984223093962411E-4</v>
      </c>
      <c r="AL1164">
        <f t="shared" si="681"/>
        <v>-1.76130815363074</v>
      </c>
      <c r="AM1164">
        <f t="shared" si="682"/>
        <v>-1.2112765762984836</v>
      </c>
      <c r="AN1164" s="68">
        <f t="shared" si="683"/>
        <v>4.5225870444324618</v>
      </c>
      <c r="AO1164" s="68">
        <f t="shared" si="684"/>
        <v>4.5225870444324618</v>
      </c>
      <c r="AP1164" s="68">
        <f t="shared" si="685"/>
        <v>4.5225870444324618</v>
      </c>
      <c r="AQ1164" s="68">
        <f t="shared" si="686"/>
        <v>4.5225870444324618</v>
      </c>
      <c r="AR1164" s="68">
        <f t="shared" si="687"/>
        <v>4.5225870444324601</v>
      </c>
      <c r="AS1164" s="68">
        <f t="shared" si="688"/>
        <v>4.5225870444456442</v>
      </c>
      <c r="AT1164" s="68">
        <f t="shared" si="689"/>
        <v>4.5225869477830596</v>
      </c>
      <c r="AU1164" s="68">
        <f t="shared" si="690"/>
        <v>4.5232969836640047</v>
      </c>
    </row>
    <row r="1165" spans="1:48" ht="12.95" customHeight="1">
      <c r="A1165" s="130" t="s">
        <v>3351</v>
      </c>
      <c r="B1165" s="129"/>
      <c r="C1165" s="171">
        <v>57336.55</v>
      </c>
      <c r="D1165" s="130">
        <v>7.1000000000000005E-5</v>
      </c>
      <c r="E1165" s="12">
        <f t="shared" si="665"/>
        <v>24578.132482807505</v>
      </c>
      <c r="F1165">
        <f t="shared" si="666"/>
        <v>24578</v>
      </c>
      <c r="G1165">
        <f t="shared" si="667"/>
        <v>0.17981600000348408</v>
      </c>
      <c r="K1165">
        <f t="shared" si="661"/>
        <v>0.17981600000348408</v>
      </c>
      <c r="O1165">
        <f t="shared" ca="1" si="668"/>
        <v>6.4747094913913769E-2</v>
      </c>
      <c r="P1165">
        <f t="shared" si="669"/>
        <v>0.18652753077181905</v>
      </c>
      <c r="Q1165" s="2">
        <f t="shared" si="670"/>
        <v>42318.05</v>
      </c>
      <c r="S1165" s="94">
        <f t="shared" si="648"/>
        <v>1</v>
      </c>
      <c r="Z1165">
        <f t="shared" si="671"/>
        <v>24578</v>
      </c>
      <c r="AA1165" s="68">
        <f t="shared" si="672"/>
        <v>0.19439283109457753</v>
      </c>
      <c r="AB1165" s="68">
        <f t="shared" si="673"/>
        <v>0.1719506996807256</v>
      </c>
      <c r="AC1165" s="68">
        <f t="shared" si="674"/>
        <v>-1.4576831091093449E-2</v>
      </c>
      <c r="AD1165" s="68"/>
      <c r="AE1165" s="68">
        <f t="shared" si="675"/>
        <v>2.1248400465826868E-4</v>
      </c>
      <c r="AF1165">
        <f t="shared" si="676"/>
        <v>-6.7115307683349723E-3</v>
      </c>
      <c r="AG1165" s="92"/>
      <c r="AH1165">
        <f t="shared" si="677"/>
        <v>7.8653003227584766E-3</v>
      </c>
      <c r="AI1165">
        <f t="shared" si="678"/>
        <v>0.99986310646607957</v>
      </c>
      <c r="AJ1165">
        <f t="shared" si="679"/>
        <v>0.35368341034128825</v>
      </c>
      <c r="AK1165">
        <f t="shared" si="680"/>
        <v>-7.0984223093962411E-4</v>
      </c>
      <c r="AL1165">
        <f t="shared" si="681"/>
        <v>-1.76130815363074</v>
      </c>
      <c r="AM1165">
        <f t="shared" si="682"/>
        <v>-1.2112765762984836</v>
      </c>
      <c r="AN1165" s="68">
        <f t="shared" si="683"/>
        <v>4.5225870444324618</v>
      </c>
      <c r="AO1165" s="68">
        <f t="shared" si="684"/>
        <v>4.5225870444324618</v>
      </c>
      <c r="AP1165" s="68">
        <f t="shared" si="685"/>
        <v>4.5225870444324618</v>
      </c>
      <c r="AQ1165" s="68">
        <f t="shared" si="686"/>
        <v>4.5225870444324618</v>
      </c>
      <c r="AR1165" s="68">
        <f t="shared" si="687"/>
        <v>4.5225870444324601</v>
      </c>
      <c r="AS1165" s="68">
        <f t="shared" si="688"/>
        <v>4.5225870444456442</v>
      </c>
      <c r="AT1165" s="68">
        <f t="shared" si="689"/>
        <v>4.5225869477830596</v>
      </c>
      <c r="AU1165" s="68">
        <f t="shared" si="690"/>
        <v>4.5232969836640047</v>
      </c>
      <c r="AV1165" s="68"/>
    </row>
    <row r="1166" spans="1:48" ht="12.95" customHeight="1">
      <c r="A1166" s="118" t="s">
        <v>3061</v>
      </c>
      <c r="B1166" s="119" t="s">
        <v>2053</v>
      </c>
      <c r="C1166" s="120">
        <v>57355.550999999999</v>
      </c>
      <c r="D1166" s="120">
        <v>1E-4</v>
      </c>
      <c r="E1166" s="12">
        <f t="shared" si="665"/>
        <v>24592.131825609787</v>
      </c>
      <c r="F1166">
        <f t="shared" si="666"/>
        <v>24592</v>
      </c>
      <c r="G1166">
        <f t="shared" si="667"/>
        <v>0.17892399999982445</v>
      </c>
      <c r="K1166">
        <f t="shared" si="661"/>
        <v>0.17892399999982445</v>
      </c>
      <c r="O1166">
        <f t="shared" ca="1" si="668"/>
        <v>6.4843331037252969E-2</v>
      </c>
      <c r="P1166">
        <f t="shared" si="669"/>
        <v>0.18688494646702183</v>
      </c>
      <c r="Q1166" s="2">
        <f t="shared" si="670"/>
        <v>42337.050999999999</v>
      </c>
      <c r="S1166" s="94">
        <f t="shared" si="648"/>
        <v>1</v>
      </c>
      <c r="Z1166">
        <f t="shared" si="671"/>
        <v>24592</v>
      </c>
      <c r="AA1166" s="68">
        <f t="shared" si="672"/>
        <v>0.19456357103950792</v>
      </c>
      <c r="AB1166" s="68">
        <f t="shared" si="673"/>
        <v>0.17124537542733836</v>
      </c>
      <c r="AC1166" s="68">
        <f t="shared" si="674"/>
        <v>-1.5639571039683463E-2</v>
      </c>
      <c r="AD1166" s="68"/>
      <c r="AE1166" s="68">
        <f t="shared" si="675"/>
        <v>2.4459618230530586E-4</v>
      </c>
      <c r="AF1166">
        <f t="shared" si="676"/>
        <v>-7.9609464671973884E-3</v>
      </c>
      <c r="AG1166" s="92"/>
      <c r="AH1166">
        <f t="shared" si="677"/>
        <v>7.6786245724860753E-3</v>
      </c>
      <c r="AI1166">
        <f t="shared" si="678"/>
        <v>0.99986945713570785</v>
      </c>
      <c r="AJ1166">
        <f t="shared" si="679"/>
        <v>0.3453081548237163</v>
      </c>
      <c r="AK1166">
        <f t="shared" si="680"/>
        <v>-7.1103754685457462E-4</v>
      </c>
      <c r="AL1166">
        <f t="shared" si="681"/>
        <v>-1.7523691463487552</v>
      </c>
      <c r="AM1166">
        <f t="shared" si="682"/>
        <v>-1.200308761965968</v>
      </c>
      <c r="AN1166" s="68">
        <f t="shared" si="683"/>
        <v>4.5315272448541037</v>
      </c>
      <c r="AO1166" s="68">
        <f t="shared" si="684"/>
        <v>4.5315272448541037</v>
      </c>
      <c r="AP1166" s="68">
        <f t="shared" si="685"/>
        <v>4.5315272448541037</v>
      </c>
      <c r="AQ1166" s="68">
        <f t="shared" si="686"/>
        <v>4.5315272448541037</v>
      </c>
      <c r="AR1166" s="68">
        <f t="shared" si="687"/>
        <v>4.531527244854102</v>
      </c>
      <c r="AS1166" s="68">
        <f t="shared" si="688"/>
        <v>4.5315272448661048</v>
      </c>
      <c r="AT1166" s="68">
        <f t="shared" si="689"/>
        <v>4.5315271525605265</v>
      </c>
      <c r="AU1166" s="68">
        <f t="shared" si="690"/>
        <v>4.5322383750481308</v>
      </c>
    </row>
    <row r="1167" spans="1:48" ht="12.95" customHeight="1">
      <c r="A1167" s="130" t="s">
        <v>3351</v>
      </c>
      <c r="B1167" s="129"/>
      <c r="C1167" s="171">
        <v>57355.552000000003</v>
      </c>
      <c r="D1167" s="130">
        <v>1.2E-4</v>
      </c>
      <c r="E1167" s="12">
        <f t="shared" si="665"/>
        <v>24592.132562378527</v>
      </c>
      <c r="F1167">
        <f t="shared" si="666"/>
        <v>24592</v>
      </c>
      <c r="G1167">
        <f t="shared" si="667"/>
        <v>0.17992400000366615</v>
      </c>
      <c r="K1167">
        <f t="shared" si="661"/>
        <v>0.17992400000366615</v>
      </c>
      <c r="O1167">
        <f t="shared" ca="1" si="668"/>
        <v>6.4843331037252969E-2</v>
      </c>
      <c r="P1167">
        <f t="shared" si="669"/>
        <v>0.18688494646702183</v>
      </c>
      <c r="Q1167" s="2">
        <f t="shared" si="670"/>
        <v>42337.052000000003</v>
      </c>
      <c r="S1167" s="94">
        <f t="shared" si="648"/>
        <v>1</v>
      </c>
      <c r="Z1167">
        <f t="shared" si="671"/>
        <v>24592</v>
      </c>
      <c r="AA1167" s="68">
        <f t="shared" si="672"/>
        <v>0.19456357103950792</v>
      </c>
      <c r="AB1167" s="68">
        <f t="shared" si="673"/>
        <v>0.17224537543118007</v>
      </c>
      <c r="AC1167" s="68">
        <f t="shared" si="674"/>
        <v>-1.4639571035841757E-2</v>
      </c>
      <c r="AD1167" s="68"/>
      <c r="AE1167" s="68">
        <f t="shared" si="675"/>
        <v>2.143170401134571E-4</v>
      </c>
      <c r="AF1167">
        <f t="shared" si="676"/>
        <v>-6.9609464633556828E-3</v>
      </c>
      <c r="AG1167" s="92"/>
      <c r="AH1167">
        <f t="shared" si="677"/>
        <v>7.6786245724860753E-3</v>
      </c>
      <c r="AI1167">
        <f t="shared" si="678"/>
        <v>0.99986945713570785</v>
      </c>
      <c r="AJ1167">
        <f t="shared" si="679"/>
        <v>0.3453081548237163</v>
      </c>
      <c r="AK1167">
        <f t="shared" si="680"/>
        <v>-7.1103754685457462E-4</v>
      </c>
      <c r="AL1167">
        <f t="shared" si="681"/>
        <v>-1.7523691463487552</v>
      </c>
      <c r="AM1167">
        <f t="shared" si="682"/>
        <v>-1.200308761965968</v>
      </c>
      <c r="AN1167" s="68">
        <f t="shared" si="683"/>
        <v>4.5315272448541037</v>
      </c>
      <c r="AO1167" s="68">
        <f t="shared" si="684"/>
        <v>4.5315272448541037</v>
      </c>
      <c r="AP1167" s="68">
        <f t="shared" si="685"/>
        <v>4.5315272448541037</v>
      </c>
      <c r="AQ1167" s="68">
        <f t="shared" si="686"/>
        <v>4.5315272448541037</v>
      </c>
      <c r="AR1167" s="68">
        <f t="shared" si="687"/>
        <v>4.531527244854102</v>
      </c>
      <c r="AS1167" s="68">
        <f t="shared" si="688"/>
        <v>4.5315272448661048</v>
      </c>
      <c r="AT1167" s="68">
        <f t="shared" si="689"/>
        <v>4.5315271525605265</v>
      </c>
      <c r="AU1167" s="68">
        <f t="shared" si="690"/>
        <v>4.5322383750481308</v>
      </c>
    </row>
    <row r="1168" spans="1:48" ht="12.95" customHeight="1">
      <c r="A1168" s="118" t="s">
        <v>3064</v>
      </c>
      <c r="B1168" s="119" t="s">
        <v>2053</v>
      </c>
      <c r="C1168" s="120">
        <v>57359.623599999999</v>
      </c>
      <c r="D1168" s="120">
        <v>2.0000000000000001E-4</v>
      </c>
      <c r="E1168" s="12">
        <f t="shared" si="665"/>
        <v>24595.132389974638</v>
      </c>
      <c r="F1168">
        <f t="shared" si="666"/>
        <v>24595</v>
      </c>
      <c r="G1168">
        <f t="shared" si="667"/>
        <v>0.17968999999720836</v>
      </c>
      <c r="K1168">
        <f t="shared" si="661"/>
        <v>0.17968999999720836</v>
      </c>
      <c r="O1168">
        <f t="shared" ca="1" si="668"/>
        <v>6.4863953063682797E-2</v>
      </c>
      <c r="P1168">
        <f t="shared" si="669"/>
        <v>0.18696157226167237</v>
      </c>
      <c r="Q1168" s="2">
        <f t="shared" si="670"/>
        <v>42341.123599999999</v>
      </c>
      <c r="S1168" s="94">
        <f t="shared" si="648"/>
        <v>1</v>
      </c>
      <c r="Z1168">
        <f t="shared" si="671"/>
        <v>24595</v>
      </c>
      <c r="AA1168" s="68">
        <f t="shared" si="672"/>
        <v>0.1946001143765492</v>
      </c>
      <c r="AB1168" s="68">
        <f t="shared" si="673"/>
        <v>0.17205145788233153</v>
      </c>
      <c r="AC1168" s="68">
        <f t="shared" si="674"/>
        <v>-1.4910114379340837E-2</v>
      </c>
      <c r="AD1168" s="68"/>
      <c r="AE1168" s="68">
        <f t="shared" si="675"/>
        <v>2.2231151080502644E-4</v>
      </c>
      <c r="AF1168">
        <f t="shared" si="676"/>
        <v>-7.2715722644640102E-3</v>
      </c>
      <c r="AG1168" s="92"/>
      <c r="AH1168">
        <f t="shared" si="677"/>
        <v>7.6385421148768267E-3</v>
      </c>
      <c r="AI1168">
        <f t="shared" si="678"/>
        <v>0.99987081937840816</v>
      </c>
      <c r="AJ1168">
        <f t="shared" si="679"/>
        <v>0.34350983071724955</v>
      </c>
      <c r="AK1168">
        <f t="shared" si="680"/>
        <v>-7.1128629922115544E-4</v>
      </c>
      <c r="AL1168">
        <f t="shared" si="681"/>
        <v>-1.7504536300089528</v>
      </c>
      <c r="AM1168">
        <f t="shared" si="682"/>
        <v>-1.1979738057783706</v>
      </c>
      <c r="AN1168" s="68">
        <f t="shared" si="683"/>
        <v>4.5334430094779758</v>
      </c>
      <c r="AO1168" s="68">
        <f t="shared" si="684"/>
        <v>4.5334430094779758</v>
      </c>
      <c r="AP1168" s="68">
        <f t="shared" si="685"/>
        <v>4.5334430094779758</v>
      </c>
      <c r="AQ1168" s="68">
        <f t="shared" si="686"/>
        <v>4.5334430094779758</v>
      </c>
      <c r="AR1168" s="68">
        <f t="shared" si="687"/>
        <v>4.533443009477975</v>
      </c>
      <c r="AS1168" s="68">
        <f t="shared" si="688"/>
        <v>4.5334430094897318</v>
      </c>
      <c r="AT1168" s="68">
        <f t="shared" si="689"/>
        <v>4.5334429181216827</v>
      </c>
      <c r="AU1168" s="68">
        <f t="shared" si="690"/>
        <v>4.534154387487586</v>
      </c>
    </row>
    <row r="1169" spans="1:47" ht="12.95" customHeight="1">
      <c r="A1169" s="130" t="s">
        <v>3351</v>
      </c>
      <c r="B1169" s="129"/>
      <c r="C1169" s="171">
        <v>57359.624000000003</v>
      </c>
      <c r="D1169" s="130">
        <v>5.9599999999999996E-4</v>
      </c>
      <c r="E1169" s="12">
        <f t="shared" si="665"/>
        <v>24595.132684682139</v>
      </c>
      <c r="F1169">
        <f t="shared" si="666"/>
        <v>24595</v>
      </c>
      <c r="G1169">
        <f t="shared" si="667"/>
        <v>0.18009000000165543</v>
      </c>
      <c r="K1169">
        <f t="shared" si="661"/>
        <v>0.18009000000165543</v>
      </c>
      <c r="O1169">
        <f t="shared" ca="1" si="668"/>
        <v>6.4863953063682797E-2</v>
      </c>
      <c r="P1169">
        <f t="shared" si="669"/>
        <v>0.18696157226167237</v>
      </c>
      <c r="Q1169" s="2">
        <f t="shared" si="670"/>
        <v>42341.124000000003</v>
      </c>
      <c r="S1169" s="94">
        <f t="shared" si="648"/>
        <v>1</v>
      </c>
      <c r="Z1169">
        <f t="shared" si="671"/>
        <v>24595</v>
      </c>
      <c r="AA1169" s="68">
        <f t="shared" si="672"/>
        <v>0.1946001143765492</v>
      </c>
      <c r="AB1169" s="68">
        <f t="shared" si="673"/>
        <v>0.1724514578867786</v>
      </c>
      <c r="AC1169" s="68">
        <f t="shared" si="674"/>
        <v>-1.4510114374893772E-2</v>
      </c>
      <c r="AD1169" s="68"/>
      <c r="AE1169" s="68">
        <f t="shared" si="675"/>
        <v>2.1054341917249892E-4</v>
      </c>
      <c r="AF1169">
        <f t="shared" si="676"/>
        <v>-6.8715722600169449E-3</v>
      </c>
      <c r="AG1169" s="92"/>
      <c r="AH1169">
        <f t="shared" si="677"/>
        <v>7.6385421148768267E-3</v>
      </c>
      <c r="AI1169">
        <f t="shared" si="678"/>
        <v>0.99987081937840816</v>
      </c>
      <c r="AJ1169">
        <f t="shared" si="679"/>
        <v>0.34350983071724955</v>
      </c>
      <c r="AK1169">
        <f t="shared" si="680"/>
        <v>-7.1128629922115544E-4</v>
      </c>
      <c r="AL1169">
        <f t="shared" si="681"/>
        <v>-1.7504536300089528</v>
      </c>
      <c r="AM1169">
        <f t="shared" si="682"/>
        <v>-1.1979738057783706</v>
      </c>
      <c r="AN1169" s="68">
        <f t="shared" si="683"/>
        <v>4.5334430094779758</v>
      </c>
      <c r="AO1169" s="68">
        <f t="shared" si="684"/>
        <v>4.5334430094779758</v>
      </c>
      <c r="AP1169" s="68">
        <f t="shared" si="685"/>
        <v>4.5334430094779758</v>
      </c>
      <c r="AQ1169" s="68">
        <f t="shared" si="686"/>
        <v>4.5334430094779758</v>
      </c>
      <c r="AR1169" s="68">
        <f t="shared" si="687"/>
        <v>4.533443009477975</v>
      </c>
      <c r="AS1169" s="68">
        <f t="shared" si="688"/>
        <v>4.5334430094897318</v>
      </c>
      <c r="AT1169" s="68">
        <f t="shared" si="689"/>
        <v>4.5334429181216827</v>
      </c>
      <c r="AU1169" s="68">
        <f t="shared" si="690"/>
        <v>4.534154387487586</v>
      </c>
    </row>
    <row r="1170" spans="1:47" ht="12.95" customHeight="1">
      <c r="A1170" s="118" t="s">
        <v>3063</v>
      </c>
      <c r="B1170" s="119" t="s">
        <v>2053</v>
      </c>
      <c r="C1170" s="120">
        <v>57633.796000000002</v>
      </c>
      <c r="D1170" s="120">
        <v>1E-4</v>
      </c>
      <c r="E1170" s="12">
        <f t="shared" si="665"/>
        <v>24797.134043283691</v>
      </c>
      <c r="F1170">
        <f t="shared" si="666"/>
        <v>24797</v>
      </c>
      <c r="G1170">
        <f t="shared" si="667"/>
        <v>0.181934000000183</v>
      </c>
      <c r="K1170">
        <f t="shared" si="661"/>
        <v>0.181934000000183</v>
      </c>
      <c r="O1170">
        <f t="shared" ca="1" si="668"/>
        <v>6.6252502843291219E-2</v>
      </c>
      <c r="P1170">
        <f t="shared" si="669"/>
        <v>0.19215085528589171</v>
      </c>
      <c r="Q1170" s="2">
        <f t="shared" si="670"/>
        <v>42615.296000000002</v>
      </c>
      <c r="S1170" s="94">
        <f t="shared" si="648"/>
        <v>1</v>
      </c>
      <c r="Z1170">
        <f t="shared" si="671"/>
        <v>24797</v>
      </c>
      <c r="AA1170" s="68">
        <f t="shared" si="672"/>
        <v>0.19703345289359969</v>
      </c>
      <c r="AB1170" s="68">
        <f t="shared" si="673"/>
        <v>0.17705140239247502</v>
      </c>
      <c r="AC1170" s="68">
        <f t="shared" si="674"/>
        <v>-1.5099452893416685E-2</v>
      </c>
      <c r="AD1170" s="68"/>
      <c r="AE1170" s="68">
        <f t="shared" si="675"/>
        <v>2.2799347768050958E-4</v>
      </c>
      <c r="AF1170">
        <f t="shared" si="676"/>
        <v>-1.0216855285708704E-2</v>
      </c>
      <c r="AG1170" s="92"/>
      <c r="AH1170">
        <f t="shared" si="677"/>
        <v>4.8825976077079818E-3</v>
      </c>
      <c r="AI1170">
        <f t="shared" si="678"/>
        <v>0.99996338731033052</v>
      </c>
      <c r="AJ1170">
        <f t="shared" si="679"/>
        <v>0.21985069069151261</v>
      </c>
      <c r="AK1170">
        <f t="shared" si="680"/>
        <v>-7.2199400510651471E-4</v>
      </c>
      <c r="AL1170">
        <f t="shared" si="681"/>
        <v>-1.6214634429722585</v>
      </c>
      <c r="AM1170">
        <f t="shared" si="682"/>
        <v>-1.0519954702969267</v>
      </c>
      <c r="AN1170" s="68">
        <f t="shared" si="683"/>
        <v>4.6624438714927177</v>
      </c>
      <c r="AO1170" s="68">
        <f t="shared" si="684"/>
        <v>4.6624438714927177</v>
      </c>
      <c r="AP1170" s="68">
        <f t="shared" si="685"/>
        <v>4.6624438714927177</v>
      </c>
      <c r="AQ1170" s="68">
        <f t="shared" si="686"/>
        <v>4.6624438714927177</v>
      </c>
      <c r="AR1170" s="68">
        <f t="shared" si="687"/>
        <v>4.6624438714927177</v>
      </c>
      <c r="AS1170" s="68">
        <f t="shared" si="688"/>
        <v>4.6624438714936511</v>
      </c>
      <c r="AT1170" s="68">
        <f t="shared" si="689"/>
        <v>4.6624438456222004</v>
      </c>
      <c r="AU1170" s="68">
        <f t="shared" si="690"/>
        <v>4.6631658917442644</v>
      </c>
    </row>
    <row r="1171" spans="1:47" ht="12.95" customHeight="1">
      <c r="A1171" s="130" t="s">
        <v>3351</v>
      </c>
      <c r="B1171" s="129"/>
      <c r="C1171" s="171">
        <v>57633.796000000002</v>
      </c>
      <c r="D1171" s="130">
        <v>2.61E-4</v>
      </c>
      <c r="E1171" s="12">
        <f t="shared" si="665"/>
        <v>24797.134043283691</v>
      </c>
      <c r="F1171">
        <f t="shared" si="666"/>
        <v>24797</v>
      </c>
      <c r="G1171">
        <f t="shared" si="667"/>
        <v>0.181934000000183</v>
      </c>
      <c r="K1171">
        <f t="shared" si="661"/>
        <v>0.181934000000183</v>
      </c>
      <c r="O1171">
        <f t="shared" ca="1" si="668"/>
        <v>6.6252502843291219E-2</v>
      </c>
      <c r="P1171">
        <f t="shared" si="669"/>
        <v>0.19215085528589171</v>
      </c>
      <c r="Q1171" s="2">
        <f t="shared" si="670"/>
        <v>42615.296000000002</v>
      </c>
      <c r="S1171" s="94">
        <f t="shared" si="648"/>
        <v>1</v>
      </c>
      <c r="Z1171">
        <f t="shared" si="671"/>
        <v>24797</v>
      </c>
      <c r="AA1171" s="68">
        <f t="shared" si="672"/>
        <v>0.19703345289359969</v>
      </c>
      <c r="AB1171" s="68">
        <f t="shared" si="673"/>
        <v>0.17705140239247502</v>
      </c>
      <c r="AC1171" s="68">
        <f t="shared" si="674"/>
        <v>-1.5099452893416685E-2</v>
      </c>
      <c r="AD1171" s="68"/>
      <c r="AE1171" s="68">
        <f t="shared" si="675"/>
        <v>2.2799347768050958E-4</v>
      </c>
      <c r="AF1171">
        <f t="shared" si="676"/>
        <v>-1.0216855285708704E-2</v>
      </c>
      <c r="AG1171" s="92"/>
      <c r="AH1171">
        <f t="shared" si="677"/>
        <v>4.8825976077079818E-3</v>
      </c>
      <c r="AI1171">
        <f t="shared" si="678"/>
        <v>0.99996338731033052</v>
      </c>
      <c r="AJ1171">
        <f t="shared" si="679"/>
        <v>0.21985069069151261</v>
      </c>
      <c r="AK1171">
        <f t="shared" si="680"/>
        <v>-7.2199400510651471E-4</v>
      </c>
      <c r="AL1171">
        <f t="shared" si="681"/>
        <v>-1.6214634429722585</v>
      </c>
      <c r="AM1171">
        <f t="shared" si="682"/>
        <v>-1.0519954702969267</v>
      </c>
      <c r="AN1171" s="68">
        <f t="shared" si="683"/>
        <v>4.6624438714927177</v>
      </c>
      <c r="AO1171" s="68">
        <f t="shared" si="684"/>
        <v>4.6624438714927177</v>
      </c>
      <c r="AP1171" s="68">
        <f t="shared" si="685"/>
        <v>4.6624438714927177</v>
      </c>
      <c r="AQ1171" s="68">
        <f t="shared" si="686"/>
        <v>4.6624438714927177</v>
      </c>
      <c r="AR1171" s="68">
        <f t="shared" si="687"/>
        <v>4.6624438714927177</v>
      </c>
      <c r="AS1171" s="68">
        <f t="shared" si="688"/>
        <v>4.6624438714936511</v>
      </c>
      <c r="AT1171" s="68">
        <f t="shared" si="689"/>
        <v>4.6624438456222004</v>
      </c>
      <c r="AU1171" s="68">
        <f t="shared" si="690"/>
        <v>4.6631658917442644</v>
      </c>
    </row>
    <row r="1172" spans="1:47" ht="12.95" customHeight="1">
      <c r="A1172" s="130" t="s">
        <v>3351</v>
      </c>
      <c r="B1172" s="129"/>
      <c r="C1172" s="171">
        <v>57644.656000000003</v>
      </c>
      <c r="D1172" s="130">
        <v>1.9819999999999998E-3</v>
      </c>
      <c r="E1172" s="12">
        <f t="shared" si="665"/>
        <v>24805.135351784971</v>
      </c>
      <c r="F1172">
        <f t="shared" si="666"/>
        <v>24805</v>
      </c>
      <c r="G1172">
        <f t="shared" si="667"/>
        <v>0.18371000000479398</v>
      </c>
      <c r="K1172">
        <f t="shared" si="661"/>
        <v>0.18371000000479398</v>
      </c>
      <c r="O1172">
        <f t="shared" ca="1" si="668"/>
        <v>6.6307494913770762E-2</v>
      </c>
      <c r="P1172">
        <f t="shared" si="669"/>
        <v>0.1923575809499713</v>
      </c>
      <c r="Q1172" s="2">
        <f t="shared" si="670"/>
        <v>42626.156000000003</v>
      </c>
      <c r="S1172" s="94">
        <f t="shared" si="648"/>
        <v>1</v>
      </c>
      <c r="Z1172">
        <f t="shared" si="671"/>
        <v>24805</v>
      </c>
      <c r="AA1172" s="68">
        <f t="shared" si="672"/>
        <v>0.19712904913470725</v>
      </c>
      <c r="AB1172" s="68">
        <f t="shared" si="673"/>
        <v>0.17893853182005803</v>
      </c>
      <c r="AC1172" s="68">
        <f t="shared" si="674"/>
        <v>-1.3419049129913277E-2</v>
      </c>
      <c r="AD1172" s="68"/>
      <c r="AE1172" s="68">
        <f t="shared" si="675"/>
        <v>1.800708795510259E-4</v>
      </c>
      <c r="AF1172">
        <f t="shared" si="676"/>
        <v>-8.6475809451773133E-3</v>
      </c>
      <c r="AG1172" s="92"/>
      <c r="AH1172">
        <f t="shared" si="677"/>
        <v>4.7714681847359627E-3</v>
      </c>
      <c r="AI1172">
        <f t="shared" si="678"/>
        <v>0.99996707645048322</v>
      </c>
      <c r="AJ1172">
        <f t="shared" si="679"/>
        <v>0.21486382742800222</v>
      </c>
      <c r="AK1172">
        <f t="shared" si="680"/>
        <v>-7.2217163634539702E-4</v>
      </c>
      <c r="AL1172">
        <f t="shared" si="681"/>
        <v>-1.6163544277427113</v>
      </c>
      <c r="AM1172">
        <f t="shared" si="682"/>
        <v>-1.0466283148781748</v>
      </c>
      <c r="AN1172" s="68">
        <f t="shared" si="683"/>
        <v>4.6675530630246129</v>
      </c>
      <c r="AO1172" s="68">
        <f t="shared" si="684"/>
        <v>4.6675530630246129</v>
      </c>
      <c r="AP1172" s="68">
        <f t="shared" si="685"/>
        <v>4.6675530630246129</v>
      </c>
      <c r="AQ1172" s="68">
        <f t="shared" si="686"/>
        <v>4.6675530630246129</v>
      </c>
      <c r="AR1172" s="68">
        <f t="shared" si="687"/>
        <v>4.6675530630246129</v>
      </c>
      <c r="AS1172" s="68">
        <f t="shared" si="688"/>
        <v>4.6675530630253643</v>
      </c>
      <c r="AT1172" s="68">
        <f t="shared" si="689"/>
        <v>4.6675530398123808</v>
      </c>
      <c r="AU1172" s="68">
        <f t="shared" si="690"/>
        <v>4.6682752582494791</v>
      </c>
    </row>
    <row r="1173" spans="1:47" ht="12.95" customHeight="1">
      <c r="A1173" s="130" t="s">
        <v>3351</v>
      </c>
      <c r="B1173" s="129"/>
      <c r="C1173" s="171">
        <v>57705.732000000004</v>
      </c>
      <c r="D1173" s="130">
        <v>2.04E-4</v>
      </c>
      <c r="E1173" s="12">
        <f t="shared" si="665"/>
        <v>24850.134239264178</v>
      </c>
      <c r="F1173">
        <f t="shared" si="666"/>
        <v>24850</v>
      </c>
      <c r="G1173">
        <f t="shared" si="667"/>
        <v>0.18220000000292202</v>
      </c>
      <c r="K1173">
        <f t="shared" si="661"/>
        <v>0.18220000000292202</v>
      </c>
      <c r="O1173">
        <f t="shared" ca="1" si="668"/>
        <v>6.6616825310218189E-2</v>
      </c>
      <c r="P1173">
        <f t="shared" si="669"/>
        <v>0.19352212987513379</v>
      </c>
      <c r="Q1173" s="2">
        <f t="shared" si="670"/>
        <v>42687.232000000004</v>
      </c>
      <c r="S1173" s="94">
        <f t="shared" si="648"/>
        <v>1</v>
      </c>
      <c r="Z1173">
        <f t="shared" si="671"/>
        <v>24850</v>
      </c>
      <c r="AA1173" s="68">
        <f t="shared" si="672"/>
        <v>0.19766625008936989</v>
      </c>
      <c r="AB1173" s="68">
        <f t="shared" si="673"/>
        <v>0.17805587978868592</v>
      </c>
      <c r="AC1173" s="68">
        <f t="shared" si="674"/>
        <v>-1.5466250086447869E-2</v>
      </c>
      <c r="AD1173" s="68"/>
      <c r="AE1173" s="68">
        <f t="shared" si="675"/>
        <v>2.3920489173654856E-4</v>
      </c>
      <c r="AF1173">
        <f t="shared" si="676"/>
        <v>-1.1322129872211761E-2</v>
      </c>
      <c r="AG1173" s="92"/>
      <c r="AH1173">
        <f t="shared" si="677"/>
        <v>4.1441202142361074E-3</v>
      </c>
      <c r="AI1173">
        <f t="shared" si="678"/>
        <v>0.99998784161702758</v>
      </c>
      <c r="AJ1173">
        <f t="shared" si="679"/>
        <v>0.18671127848791275</v>
      </c>
      <c r="AK1173">
        <f t="shared" si="680"/>
        <v>-7.2281948381187899E-4</v>
      </c>
      <c r="AL1173">
        <f t="shared" si="681"/>
        <v>-1.5876155143625932</v>
      </c>
      <c r="AM1173">
        <f t="shared" si="682"/>
        <v>-1.0169622329216579</v>
      </c>
      <c r="AN1173" s="68">
        <f t="shared" si="683"/>
        <v>4.6962926167579591</v>
      </c>
      <c r="AO1173" s="68">
        <f t="shared" si="684"/>
        <v>4.6962926167579591</v>
      </c>
      <c r="AP1173" s="68">
        <f t="shared" si="685"/>
        <v>4.6962926167579591</v>
      </c>
      <c r="AQ1173" s="68">
        <f t="shared" si="686"/>
        <v>4.6962926167579591</v>
      </c>
      <c r="AR1173" s="68">
        <f t="shared" si="687"/>
        <v>4.6962926167579591</v>
      </c>
      <c r="AS1173" s="68">
        <f t="shared" si="688"/>
        <v>4.696292616758055</v>
      </c>
      <c r="AT1173" s="68">
        <f t="shared" si="689"/>
        <v>4.6962926085360301</v>
      </c>
      <c r="AU1173" s="68">
        <f t="shared" si="690"/>
        <v>4.6970154448413135</v>
      </c>
    </row>
    <row r="1174" spans="1:47" ht="12.95" customHeight="1">
      <c r="A1174" s="130" t="s">
        <v>3351</v>
      </c>
      <c r="B1174" s="129"/>
      <c r="C1174" s="171">
        <v>57705.733</v>
      </c>
      <c r="D1174" s="130">
        <v>1.119E-3</v>
      </c>
      <c r="E1174" s="12">
        <f t="shared" si="665"/>
        <v>24850.134976032914</v>
      </c>
      <c r="F1174">
        <f t="shared" si="666"/>
        <v>24850</v>
      </c>
      <c r="G1174">
        <f t="shared" si="667"/>
        <v>0.18319999999948777</v>
      </c>
      <c r="K1174">
        <f t="shared" si="661"/>
        <v>0.18319999999948777</v>
      </c>
      <c r="O1174">
        <f t="shared" ca="1" si="668"/>
        <v>6.6616825310218189E-2</v>
      </c>
      <c r="P1174">
        <f t="shared" si="669"/>
        <v>0.19352212987513379</v>
      </c>
      <c r="Q1174" s="2">
        <f t="shared" si="670"/>
        <v>42687.233</v>
      </c>
      <c r="S1174" s="94">
        <f t="shared" si="648"/>
        <v>1</v>
      </c>
      <c r="Z1174">
        <f t="shared" si="671"/>
        <v>24850</v>
      </c>
      <c r="AA1174" s="68">
        <f t="shared" si="672"/>
        <v>0.19766625008936989</v>
      </c>
      <c r="AB1174" s="68">
        <f t="shared" si="673"/>
        <v>0.17905587978525167</v>
      </c>
      <c r="AC1174" s="68">
        <f t="shared" si="674"/>
        <v>-1.4466250089882121E-2</v>
      </c>
      <c r="AD1174" s="68"/>
      <c r="AE1174" s="68">
        <f t="shared" si="675"/>
        <v>2.0927239166301432E-4</v>
      </c>
      <c r="AF1174">
        <f t="shared" si="676"/>
        <v>-1.0322129875646013E-2</v>
      </c>
      <c r="AG1174" s="92"/>
      <c r="AH1174">
        <f t="shared" si="677"/>
        <v>4.1441202142361074E-3</v>
      </c>
      <c r="AI1174">
        <f t="shared" si="678"/>
        <v>0.99998784161702758</v>
      </c>
      <c r="AJ1174">
        <f t="shared" si="679"/>
        <v>0.18671127848791275</v>
      </c>
      <c r="AK1174">
        <f t="shared" si="680"/>
        <v>-7.2281948381187899E-4</v>
      </c>
      <c r="AL1174">
        <f t="shared" si="681"/>
        <v>-1.5876155143625932</v>
      </c>
      <c r="AM1174">
        <f t="shared" si="682"/>
        <v>-1.0169622329216579</v>
      </c>
      <c r="AN1174" s="68">
        <f t="shared" si="683"/>
        <v>4.6962926167579591</v>
      </c>
      <c r="AO1174" s="68">
        <f t="shared" si="684"/>
        <v>4.6962926167579591</v>
      </c>
      <c r="AP1174" s="68">
        <f t="shared" si="685"/>
        <v>4.6962926167579591</v>
      </c>
      <c r="AQ1174" s="68">
        <f t="shared" si="686"/>
        <v>4.6962926167579591</v>
      </c>
      <c r="AR1174" s="68">
        <f t="shared" si="687"/>
        <v>4.6962926167579591</v>
      </c>
      <c r="AS1174" s="68">
        <f t="shared" si="688"/>
        <v>4.696292616758055</v>
      </c>
      <c r="AT1174" s="68">
        <f t="shared" si="689"/>
        <v>4.6962926085360301</v>
      </c>
      <c r="AU1174" s="68">
        <f t="shared" si="690"/>
        <v>4.6970154448413135</v>
      </c>
    </row>
    <row r="1175" spans="1:47" ht="12.95" customHeight="1">
      <c r="A1175" s="130" t="s">
        <v>3351</v>
      </c>
      <c r="B1175" s="129"/>
      <c r="C1175" s="171">
        <v>57709.803999999996</v>
      </c>
      <c r="D1175" s="130">
        <v>3.4200000000000002E-4</v>
      </c>
      <c r="E1175" s="12">
        <f t="shared" si="665"/>
        <v>24853.134361567783</v>
      </c>
      <c r="F1175">
        <f t="shared" si="666"/>
        <v>24853</v>
      </c>
      <c r="G1175">
        <f t="shared" si="667"/>
        <v>0.18236599999363534</v>
      </c>
      <c r="K1175">
        <f t="shared" si="661"/>
        <v>0.18236599999363534</v>
      </c>
      <c r="O1175">
        <f t="shared" ca="1" si="668"/>
        <v>6.6637447336648017E-2</v>
      </c>
      <c r="P1175">
        <f t="shared" si="669"/>
        <v>0.19359987014197649</v>
      </c>
      <c r="Q1175" s="2">
        <f t="shared" si="670"/>
        <v>42691.303999999996</v>
      </c>
      <c r="S1175" s="94">
        <f t="shared" si="648"/>
        <v>1</v>
      </c>
      <c r="Z1175">
        <f t="shared" si="671"/>
        <v>24853</v>
      </c>
      <c r="AA1175" s="68">
        <f t="shared" si="672"/>
        <v>0.19770203925067287</v>
      </c>
      <c r="AB1175" s="68">
        <f t="shared" si="673"/>
        <v>0.17826383088493897</v>
      </c>
      <c r="AC1175" s="68">
        <f t="shared" si="674"/>
        <v>-1.5336039257037515E-2</v>
      </c>
      <c r="AD1175" s="68"/>
      <c r="AE1175" s="68">
        <f t="shared" si="675"/>
        <v>2.3519410009339612E-4</v>
      </c>
      <c r="AF1175">
        <f t="shared" si="676"/>
        <v>-1.1233870148341152E-2</v>
      </c>
      <c r="AG1175" s="92"/>
      <c r="AH1175">
        <f t="shared" si="677"/>
        <v>4.1021691086963628E-3</v>
      </c>
      <c r="AI1175">
        <f t="shared" si="678"/>
        <v>0.99998922653894584</v>
      </c>
      <c r="AJ1175">
        <f t="shared" si="679"/>
        <v>0.18482865959058073</v>
      </c>
      <c r="AK1175">
        <f t="shared" si="680"/>
        <v>-7.228414521812447E-4</v>
      </c>
      <c r="AL1175">
        <f t="shared" si="681"/>
        <v>-1.5856995443586235</v>
      </c>
      <c r="AM1175">
        <f t="shared" si="682"/>
        <v>-1.0150153842510152</v>
      </c>
      <c r="AN1175" s="68">
        <f t="shared" si="683"/>
        <v>4.6982086082298862</v>
      </c>
      <c r="AO1175" s="68">
        <f t="shared" si="684"/>
        <v>4.6982086082298862</v>
      </c>
      <c r="AP1175" s="68">
        <f t="shared" si="685"/>
        <v>4.6982086082298862</v>
      </c>
      <c r="AQ1175" s="68">
        <f t="shared" si="686"/>
        <v>4.6982086082298862</v>
      </c>
      <c r="AR1175" s="68">
        <f t="shared" si="687"/>
        <v>4.6982086082298862</v>
      </c>
      <c r="AS1175" s="68">
        <f t="shared" si="688"/>
        <v>4.6982086082299608</v>
      </c>
      <c r="AT1175" s="68">
        <f t="shared" si="689"/>
        <v>4.698208601008842</v>
      </c>
      <c r="AU1175" s="68">
        <f t="shared" si="690"/>
        <v>4.6989314572807697</v>
      </c>
    </row>
    <row r="1176" spans="1:47" ht="12.95" customHeight="1">
      <c r="A1176" s="130" t="s">
        <v>3351</v>
      </c>
      <c r="B1176" s="129"/>
      <c r="C1176" s="171">
        <v>57709.804900000003</v>
      </c>
      <c r="D1176" s="130">
        <v>3.9899999999999999E-4</v>
      </c>
      <c r="E1176" s="12">
        <f t="shared" si="665"/>
        <v>24853.135024659652</v>
      </c>
      <c r="F1176">
        <f t="shared" si="666"/>
        <v>24853</v>
      </c>
      <c r="G1176">
        <f t="shared" si="667"/>
        <v>0.18326600000000326</v>
      </c>
      <c r="K1176">
        <f t="shared" si="661"/>
        <v>0.18326600000000326</v>
      </c>
      <c r="O1176">
        <f t="shared" ca="1" si="668"/>
        <v>6.6637447336648017E-2</v>
      </c>
      <c r="P1176">
        <f t="shared" si="669"/>
        <v>0.19359987014197649</v>
      </c>
      <c r="Q1176" s="2">
        <f t="shared" si="670"/>
        <v>42691.304900000003</v>
      </c>
      <c r="S1176" s="94">
        <f t="shared" si="648"/>
        <v>1</v>
      </c>
      <c r="Z1176">
        <f t="shared" si="671"/>
        <v>24853</v>
      </c>
      <c r="AA1176" s="68">
        <f t="shared" si="672"/>
        <v>0.19770203925067287</v>
      </c>
      <c r="AB1176" s="68">
        <f t="shared" si="673"/>
        <v>0.17916383089130689</v>
      </c>
      <c r="AC1176" s="68">
        <f t="shared" si="674"/>
        <v>-1.4436039250669597E-2</v>
      </c>
      <c r="AD1176" s="68"/>
      <c r="AE1176" s="68">
        <f t="shared" si="675"/>
        <v>2.0839922924687353E-4</v>
      </c>
      <c r="AF1176">
        <f t="shared" si="676"/>
        <v>-1.0333870141973234E-2</v>
      </c>
      <c r="AG1176" s="92"/>
      <c r="AH1176">
        <f t="shared" si="677"/>
        <v>4.1021691086963628E-3</v>
      </c>
      <c r="AI1176">
        <f t="shared" si="678"/>
        <v>0.99998922653894584</v>
      </c>
      <c r="AJ1176">
        <f t="shared" si="679"/>
        <v>0.18482865959058073</v>
      </c>
      <c r="AK1176">
        <f t="shared" si="680"/>
        <v>-7.228414521812447E-4</v>
      </c>
      <c r="AL1176">
        <f t="shared" si="681"/>
        <v>-1.5856995443586235</v>
      </c>
      <c r="AM1176">
        <f t="shared" si="682"/>
        <v>-1.0150153842510152</v>
      </c>
      <c r="AN1176" s="68">
        <f t="shared" si="683"/>
        <v>4.6982086082298862</v>
      </c>
      <c r="AO1176" s="68">
        <f t="shared" si="684"/>
        <v>4.6982086082298862</v>
      </c>
      <c r="AP1176" s="68">
        <f t="shared" si="685"/>
        <v>4.6982086082298862</v>
      </c>
      <c r="AQ1176" s="68">
        <f t="shared" si="686"/>
        <v>4.6982086082298862</v>
      </c>
      <c r="AR1176" s="68">
        <f t="shared" si="687"/>
        <v>4.6982086082298862</v>
      </c>
      <c r="AS1176" s="68">
        <f t="shared" si="688"/>
        <v>4.6982086082299608</v>
      </c>
      <c r="AT1176" s="68">
        <f t="shared" si="689"/>
        <v>4.698208601008842</v>
      </c>
      <c r="AU1176" s="68">
        <f t="shared" si="690"/>
        <v>4.6989314572807697</v>
      </c>
    </row>
    <row r="1177" spans="1:47" ht="12.95" customHeight="1">
      <c r="A1177" s="130" t="s">
        <v>3351</v>
      </c>
      <c r="B1177" s="129"/>
      <c r="C1177" s="171">
        <v>57712.517999999996</v>
      </c>
      <c r="D1177" s="130">
        <v>1.436E-3</v>
      </c>
      <c r="E1177" s="12">
        <f t="shared" si="665"/>
        <v>24855.133951924363</v>
      </c>
      <c r="F1177">
        <f t="shared" si="666"/>
        <v>24855</v>
      </c>
      <c r="G1177">
        <f t="shared" si="667"/>
        <v>0.18180999999458436</v>
      </c>
      <c r="K1177">
        <f t="shared" si="661"/>
        <v>0.18180999999458436</v>
      </c>
      <c r="O1177">
        <f t="shared" ca="1" si="668"/>
        <v>6.6651195354267903E-2</v>
      </c>
      <c r="P1177">
        <f t="shared" si="669"/>
        <v>0.193651704185971</v>
      </c>
      <c r="Q1177" s="2">
        <f t="shared" si="670"/>
        <v>42694.017999999996</v>
      </c>
      <c r="S1177" s="94">
        <f t="shared" si="648"/>
        <v>1</v>
      </c>
      <c r="Z1177">
        <f t="shared" si="671"/>
        <v>24855</v>
      </c>
      <c r="AA1177" s="68">
        <f t="shared" si="672"/>
        <v>0.19772589748297745</v>
      </c>
      <c r="AB1177" s="68">
        <f t="shared" si="673"/>
        <v>0.17773580669757791</v>
      </c>
      <c r="AC1177" s="68">
        <f t="shared" si="674"/>
        <v>-1.5915897488393095E-2</v>
      </c>
      <c r="AD1177" s="68"/>
      <c r="AE1177" s="68">
        <f t="shared" si="675"/>
        <v>2.533157928610374E-4</v>
      </c>
      <c r="AF1177">
        <f t="shared" si="676"/>
        <v>-1.1841704191386637E-2</v>
      </c>
      <c r="AG1177" s="92"/>
      <c r="AH1177">
        <f t="shared" si="677"/>
        <v>4.0741932970064579E-3</v>
      </c>
      <c r="AI1177">
        <f t="shared" si="678"/>
        <v>0.9999901498446413</v>
      </c>
      <c r="AJ1177">
        <f t="shared" si="679"/>
        <v>0.18357320005910538</v>
      </c>
      <c r="AK1177">
        <f t="shared" si="680"/>
        <v>-7.2285462362357876E-4</v>
      </c>
      <c r="AL1177">
        <f t="shared" si="681"/>
        <v>-1.5844222280742737</v>
      </c>
      <c r="AM1177">
        <f t="shared" si="682"/>
        <v>-1.0137195844021281</v>
      </c>
      <c r="AN1177" s="68">
        <f t="shared" si="683"/>
        <v>4.6994859373520379</v>
      </c>
      <c r="AO1177" s="68">
        <f t="shared" si="684"/>
        <v>4.6994859373520379</v>
      </c>
      <c r="AP1177" s="68">
        <f t="shared" si="685"/>
        <v>4.6994859373520379</v>
      </c>
      <c r="AQ1177" s="68">
        <f t="shared" si="686"/>
        <v>4.6994859373520379</v>
      </c>
      <c r="AR1177" s="68">
        <f t="shared" si="687"/>
        <v>4.6994859373520379</v>
      </c>
      <c r="AS1177" s="68">
        <f t="shared" si="688"/>
        <v>4.6994859373520992</v>
      </c>
      <c r="AT1177" s="68">
        <f t="shared" si="689"/>
        <v>4.6994859307983106</v>
      </c>
      <c r="AU1177" s="68">
        <f t="shared" si="690"/>
        <v>4.7002087989070729</v>
      </c>
    </row>
    <row r="1178" spans="1:47" ht="12.95" customHeight="1">
      <c r="A1178" s="130" t="s">
        <v>3351</v>
      </c>
      <c r="B1178" s="129"/>
      <c r="C1178" s="171">
        <v>57712.52</v>
      </c>
      <c r="D1178" s="130">
        <v>3.9899999999999999E-4</v>
      </c>
      <c r="E1178" s="12">
        <f t="shared" si="665"/>
        <v>24855.135425461842</v>
      </c>
      <c r="F1178">
        <f t="shared" si="666"/>
        <v>24855</v>
      </c>
      <c r="G1178">
        <f t="shared" si="667"/>
        <v>0.18380999999499181</v>
      </c>
      <c r="K1178">
        <f t="shared" si="661"/>
        <v>0.18380999999499181</v>
      </c>
      <c r="O1178">
        <f t="shared" ca="1" si="668"/>
        <v>6.6651195354267903E-2</v>
      </c>
      <c r="P1178">
        <f t="shared" si="669"/>
        <v>0.193651704185971</v>
      </c>
      <c r="Q1178" s="2">
        <f t="shared" si="670"/>
        <v>42694.02</v>
      </c>
      <c r="S1178" s="94">
        <f t="shared" si="648"/>
        <v>1</v>
      </c>
      <c r="Z1178">
        <f t="shared" si="671"/>
        <v>24855</v>
      </c>
      <c r="AA1178" s="68">
        <f t="shared" si="672"/>
        <v>0.19772589748297745</v>
      </c>
      <c r="AB1178" s="68">
        <f t="shared" si="673"/>
        <v>0.17973580669798536</v>
      </c>
      <c r="AC1178" s="68">
        <f t="shared" si="674"/>
        <v>-1.3915897487985641E-2</v>
      </c>
      <c r="AD1178" s="68"/>
      <c r="AE1178" s="68">
        <f t="shared" si="675"/>
        <v>1.9365220289612489E-4</v>
      </c>
      <c r="AF1178">
        <f t="shared" si="676"/>
        <v>-9.8417041909791836E-3</v>
      </c>
      <c r="AG1178" s="92"/>
      <c r="AH1178">
        <f t="shared" si="677"/>
        <v>4.0741932970064579E-3</v>
      </c>
      <c r="AI1178">
        <f t="shared" si="678"/>
        <v>0.9999901498446413</v>
      </c>
      <c r="AJ1178">
        <f t="shared" si="679"/>
        <v>0.18357320005910538</v>
      </c>
      <c r="AK1178">
        <f t="shared" si="680"/>
        <v>-7.2285462362357876E-4</v>
      </c>
      <c r="AL1178">
        <f t="shared" si="681"/>
        <v>-1.5844222280742737</v>
      </c>
      <c r="AM1178">
        <f t="shared" si="682"/>
        <v>-1.0137195844021281</v>
      </c>
      <c r="AN1178" s="68">
        <f t="shared" si="683"/>
        <v>4.6994859373520379</v>
      </c>
      <c r="AO1178" s="68">
        <f t="shared" si="684"/>
        <v>4.6994859373520379</v>
      </c>
      <c r="AP1178" s="68">
        <f t="shared" si="685"/>
        <v>4.6994859373520379</v>
      </c>
      <c r="AQ1178" s="68">
        <f t="shared" si="686"/>
        <v>4.6994859373520379</v>
      </c>
      <c r="AR1178" s="68">
        <f t="shared" si="687"/>
        <v>4.6994859373520379</v>
      </c>
      <c r="AS1178" s="68">
        <f t="shared" si="688"/>
        <v>4.6994859373520992</v>
      </c>
      <c r="AT1178" s="68">
        <f t="shared" si="689"/>
        <v>4.6994859307983106</v>
      </c>
      <c r="AU1178" s="68">
        <f t="shared" si="690"/>
        <v>4.7002087989070729</v>
      </c>
    </row>
    <row r="1179" spans="1:47" ht="12.95" customHeight="1">
      <c r="A1179" s="130" t="s">
        <v>3351</v>
      </c>
      <c r="B1179" s="129"/>
      <c r="C1179" s="171">
        <v>57714.555999999997</v>
      </c>
      <c r="D1179" s="130">
        <v>1.433E-3</v>
      </c>
      <c r="E1179" s="12">
        <f t="shared" si="665"/>
        <v>24856.635486613646</v>
      </c>
      <c r="F1179">
        <f t="shared" si="666"/>
        <v>24856.5</v>
      </c>
      <c r="G1179">
        <f t="shared" si="667"/>
        <v>0.18389299999398645</v>
      </c>
      <c r="K1179">
        <f t="shared" si="661"/>
        <v>0.18389299999398645</v>
      </c>
      <c r="O1179">
        <f t="shared" ca="1" si="668"/>
        <v>6.6661506367482817E-2</v>
      </c>
      <c r="P1179">
        <f t="shared" si="669"/>
        <v>0.19369058349866908</v>
      </c>
      <c r="Q1179" s="2">
        <f t="shared" si="670"/>
        <v>42696.055999999997</v>
      </c>
      <c r="S1179" s="94">
        <f t="shared" si="648"/>
        <v>1</v>
      </c>
      <c r="Z1179">
        <f t="shared" si="671"/>
        <v>24856.5</v>
      </c>
      <c r="AA1179" s="68">
        <f t="shared" si="672"/>
        <v>0.19774379055514518</v>
      </c>
      <c r="AB1179" s="68">
        <f t="shared" si="673"/>
        <v>0.17983979293751035</v>
      </c>
      <c r="AC1179" s="68">
        <f t="shared" si="674"/>
        <v>-1.3850790561158718E-2</v>
      </c>
      <c r="AD1179" s="68"/>
      <c r="AE1179" s="68">
        <f t="shared" si="675"/>
        <v>1.9184439916908384E-4</v>
      </c>
      <c r="AF1179">
        <f t="shared" si="676"/>
        <v>-9.7975835046826276E-3</v>
      </c>
      <c r="AG1179" s="92"/>
      <c r="AH1179">
        <f t="shared" si="677"/>
        <v>4.0532070564760908E-3</v>
      </c>
      <c r="AI1179">
        <f t="shared" si="678"/>
        <v>0.99999084233566071</v>
      </c>
      <c r="AJ1179">
        <f t="shared" si="679"/>
        <v>0.18263140722548557</v>
      </c>
      <c r="AK1179">
        <f t="shared" si="680"/>
        <v>-7.2286372826309763E-4</v>
      </c>
      <c r="AL1179">
        <f t="shared" si="681"/>
        <v>-1.5834642393130802</v>
      </c>
      <c r="AM1179">
        <f t="shared" si="682"/>
        <v>-1.0127488335629411</v>
      </c>
      <c r="AN1179" s="68">
        <f t="shared" si="683"/>
        <v>4.700443934967625</v>
      </c>
      <c r="AO1179" s="68">
        <f t="shared" si="684"/>
        <v>4.700443934967625</v>
      </c>
      <c r="AP1179" s="68">
        <f t="shared" si="685"/>
        <v>4.700443934967625</v>
      </c>
      <c r="AQ1179" s="68">
        <f t="shared" si="686"/>
        <v>4.700443934967625</v>
      </c>
      <c r="AR1179" s="68">
        <f t="shared" si="687"/>
        <v>4.700443934967625</v>
      </c>
      <c r="AS1179" s="68">
        <f t="shared" si="688"/>
        <v>4.7004439349676774</v>
      </c>
      <c r="AT1179" s="68">
        <f t="shared" si="689"/>
        <v>4.7004439289144146</v>
      </c>
      <c r="AU1179" s="68">
        <f t="shared" si="690"/>
        <v>4.7011668051268005</v>
      </c>
    </row>
    <row r="1180" spans="1:47" ht="12.95" customHeight="1">
      <c r="A1180" s="130" t="s">
        <v>3351</v>
      </c>
      <c r="B1180" s="129"/>
      <c r="C1180" s="171">
        <v>57724.737800000003</v>
      </c>
      <c r="D1180" s="130">
        <v>7.4999999999999993E-5</v>
      </c>
      <c r="E1180" s="12">
        <f t="shared" si="665"/>
        <v>24864.137118556406</v>
      </c>
      <c r="F1180">
        <f t="shared" si="666"/>
        <v>24864</v>
      </c>
      <c r="G1180">
        <f t="shared" si="667"/>
        <v>0.18610800000169547</v>
      </c>
      <c r="K1180">
        <f t="shared" si="661"/>
        <v>0.18610800000169547</v>
      </c>
      <c r="O1180">
        <f t="shared" ca="1" si="668"/>
        <v>6.6713061433557388E-2</v>
      </c>
      <c r="P1180">
        <f t="shared" si="669"/>
        <v>0.19388502865833079</v>
      </c>
      <c r="Q1180" s="2">
        <f t="shared" si="670"/>
        <v>42706.237800000003</v>
      </c>
      <c r="S1180" s="94">
        <f t="shared" si="648"/>
        <v>1</v>
      </c>
      <c r="Z1180">
        <f t="shared" si="671"/>
        <v>24864</v>
      </c>
      <c r="AA1180" s="68">
        <f t="shared" si="672"/>
        <v>0.19783324888124079</v>
      </c>
      <c r="AB1180" s="68">
        <f t="shared" si="673"/>
        <v>0.18215977977878547</v>
      </c>
      <c r="AC1180" s="68">
        <f t="shared" si="674"/>
        <v>-1.1725248879545316E-2</v>
      </c>
      <c r="AD1180" s="68"/>
      <c r="AE1180" s="68">
        <f t="shared" si="675"/>
        <v>1.3748146128727875E-4</v>
      </c>
      <c r="AF1180">
        <f t="shared" si="676"/>
        <v>-7.7770286566353208E-3</v>
      </c>
      <c r="AG1180" s="92"/>
      <c r="AH1180">
        <f t="shared" si="677"/>
        <v>3.9482202229099957E-3</v>
      </c>
      <c r="AI1180">
        <f t="shared" si="678"/>
        <v>0.99999430491850039</v>
      </c>
      <c r="AJ1180">
        <f t="shared" si="679"/>
        <v>0.17791992663534803</v>
      </c>
      <c r="AK1180">
        <f t="shared" si="680"/>
        <v>-7.228993003878815E-4</v>
      </c>
      <c r="AL1180">
        <f t="shared" si="681"/>
        <v>-1.5786742756044758</v>
      </c>
      <c r="AM1180">
        <f t="shared" si="682"/>
        <v>-1.0079091436287626</v>
      </c>
      <c r="AN1180" s="68">
        <f t="shared" si="683"/>
        <v>4.7052339329969586</v>
      </c>
      <c r="AO1180" s="68">
        <f t="shared" si="684"/>
        <v>4.7052339329969586</v>
      </c>
      <c r="AP1180" s="68">
        <f t="shared" si="685"/>
        <v>4.7052339329969586</v>
      </c>
      <c r="AQ1180" s="68">
        <f t="shared" si="686"/>
        <v>4.7052339329969586</v>
      </c>
      <c r="AR1180" s="68">
        <f t="shared" si="687"/>
        <v>4.7052339329969586</v>
      </c>
      <c r="AS1180" s="68">
        <f t="shared" si="688"/>
        <v>4.7052339329969763</v>
      </c>
      <c r="AT1180" s="68">
        <f t="shared" si="689"/>
        <v>4.7052339294466359</v>
      </c>
      <c r="AU1180" s="68">
        <f t="shared" si="690"/>
        <v>4.7059568362254396</v>
      </c>
    </row>
    <row r="1181" spans="1:47" ht="12.95" customHeight="1">
      <c r="A1181" s="130" t="s">
        <v>3351</v>
      </c>
      <c r="B1181" s="129"/>
      <c r="C1181" s="171">
        <v>57754.593999999997</v>
      </c>
      <c r="D1181" s="130">
        <v>1.13E-4</v>
      </c>
      <c r="E1181" s="12">
        <f t="shared" si="665"/>
        <v>24886.134233370023</v>
      </c>
      <c r="F1181">
        <f t="shared" si="666"/>
        <v>24886</v>
      </c>
      <c r="G1181">
        <f t="shared" si="667"/>
        <v>0.18219200000021374</v>
      </c>
      <c r="K1181">
        <f t="shared" si="661"/>
        <v>0.18219200000021374</v>
      </c>
      <c r="O1181">
        <f t="shared" ca="1" si="668"/>
        <v>6.6864289627376131E-2</v>
      </c>
      <c r="P1181">
        <f t="shared" si="669"/>
        <v>0.19445586836985818</v>
      </c>
      <c r="Q1181" s="2">
        <f t="shared" si="670"/>
        <v>42736.093999999997</v>
      </c>
      <c r="S1181" s="94">
        <f t="shared" si="648"/>
        <v>1</v>
      </c>
      <c r="Z1181">
        <f t="shared" si="671"/>
        <v>24886</v>
      </c>
      <c r="AA1181" s="68">
        <f t="shared" si="672"/>
        <v>0.19809561148312704</v>
      </c>
      <c r="AB1181" s="68">
        <f t="shared" si="673"/>
        <v>0.17855225688694487</v>
      </c>
      <c r="AC1181" s="68">
        <f t="shared" si="674"/>
        <v>-1.5903611482913298E-2</v>
      </c>
      <c r="AD1181" s="68"/>
      <c r="AE1181" s="68">
        <f t="shared" si="675"/>
        <v>2.529248581994519E-4</v>
      </c>
      <c r="AF1181">
        <f t="shared" si="676"/>
        <v>-1.2263868369644437E-2</v>
      </c>
      <c r="AG1181" s="92"/>
      <c r="AH1181">
        <f t="shared" si="677"/>
        <v>3.6397431132688587E-3</v>
      </c>
      <c r="AI1181">
        <f t="shared" si="678"/>
        <v>1.0000044624249416</v>
      </c>
      <c r="AJ1181">
        <f t="shared" si="679"/>
        <v>0.16407624767320145</v>
      </c>
      <c r="AK1181">
        <f t="shared" si="680"/>
        <v>-7.2290796040589919E-4</v>
      </c>
      <c r="AL1181">
        <f t="shared" si="681"/>
        <v>-1.5646235240208191</v>
      </c>
      <c r="AM1181">
        <f t="shared" si="682"/>
        <v>-0.99384617087246552</v>
      </c>
      <c r="AN1181" s="68">
        <f t="shared" si="683"/>
        <v>4.719284689569184</v>
      </c>
      <c r="AO1181" s="68">
        <f t="shared" si="684"/>
        <v>4.719284689569184</v>
      </c>
      <c r="AP1181" s="68">
        <f t="shared" si="685"/>
        <v>4.719284689569184</v>
      </c>
      <c r="AQ1181" s="68">
        <f t="shared" si="686"/>
        <v>4.719284689569184</v>
      </c>
      <c r="AR1181" s="68">
        <f t="shared" si="687"/>
        <v>4.719284689569184</v>
      </c>
      <c r="AS1181" s="68">
        <f t="shared" si="688"/>
        <v>4.7192846895692027</v>
      </c>
      <c r="AT1181" s="68">
        <f t="shared" si="689"/>
        <v>4.719284693361768</v>
      </c>
      <c r="AU1181" s="68">
        <f t="shared" si="690"/>
        <v>4.7200075941147812</v>
      </c>
    </row>
    <row r="1182" spans="1:47" ht="12.95" customHeight="1">
      <c r="A1182" s="118" t="s">
        <v>3063</v>
      </c>
      <c r="B1182" s="119" t="s">
        <v>2053</v>
      </c>
      <c r="C1182" s="120">
        <v>57754.594899999996</v>
      </c>
      <c r="D1182" s="120">
        <v>1E-4</v>
      </c>
      <c r="E1182" s="12">
        <f t="shared" si="665"/>
        <v>24886.134896461885</v>
      </c>
      <c r="F1182">
        <f t="shared" si="666"/>
        <v>24886</v>
      </c>
      <c r="G1182">
        <f t="shared" si="667"/>
        <v>0.1830919999993057</v>
      </c>
      <c r="K1182">
        <f t="shared" si="661"/>
        <v>0.1830919999993057</v>
      </c>
      <c r="O1182">
        <f t="shared" ca="1" si="668"/>
        <v>6.6864289627376131E-2</v>
      </c>
      <c r="P1182">
        <f t="shared" si="669"/>
        <v>0.19445586836985818</v>
      </c>
      <c r="Q1182" s="2">
        <f t="shared" si="670"/>
        <v>42736.094899999996</v>
      </c>
      <c r="S1182" s="94">
        <f t="shared" si="648"/>
        <v>1</v>
      </c>
      <c r="Z1182">
        <f t="shared" si="671"/>
        <v>24886</v>
      </c>
      <c r="AA1182" s="68">
        <f t="shared" si="672"/>
        <v>0.19809561148312704</v>
      </c>
      <c r="AB1182" s="68">
        <f t="shared" si="673"/>
        <v>0.17945225688603683</v>
      </c>
      <c r="AC1182" s="68">
        <f t="shared" si="674"/>
        <v>-1.5003611483821335E-2</v>
      </c>
      <c r="AD1182" s="68"/>
      <c r="AE1182" s="68">
        <f t="shared" si="675"/>
        <v>2.2510835755745572E-4</v>
      </c>
      <c r="AF1182">
        <f t="shared" si="676"/>
        <v>-1.1363868370552477E-2</v>
      </c>
      <c r="AG1182" s="92"/>
      <c r="AH1182">
        <f t="shared" si="677"/>
        <v>3.6397431132688587E-3</v>
      </c>
      <c r="AI1182">
        <f t="shared" si="678"/>
        <v>1.0000044624249416</v>
      </c>
      <c r="AJ1182">
        <f t="shared" si="679"/>
        <v>0.16407624767320145</v>
      </c>
      <c r="AK1182">
        <f t="shared" si="680"/>
        <v>-7.2290796040589919E-4</v>
      </c>
      <c r="AL1182">
        <f t="shared" si="681"/>
        <v>-1.5646235240208191</v>
      </c>
      <c r="AM1182">
        <f t="shared" si="682"/>
        <v>-0.99384617087246552</v>
      </c>
      <c r="AN1182" s="68">
        <f t="shared" si="683"/>
        <v>4.719284689569184</v>
      </c>
      <c r="AO1182" s="68">
        <f t="shared" si="684"/>
        <v>4.719284689569184</v>
      </c>
      <c r="AP1182" s="68">
        <f t="shared" si="685"/>
        <v>4.719284689569184</v>
      </c>
      <c r="AQ1182" s="68">
        <f t="shared" si="686"/>
        <v>4.719284689569184</v>
      </c>
      <c r="AR1182" s="68">
        <f t="shared" si="687"/>
        <v>4.719284689569184</v>
      </c>
      <c r="AS1182" s="68">
        <f t="shared" si="688"/>
        <v>4.7192846895692027</v>
      </c>
      <c r="AT1182" s="68">
        <f t="shared" si="689"/>
        <v>4.719284693361768</v>
      </c>
      <c r="AU1182" s="68">
        <f t="shared" si="690"/>
        <v>4.7200075941147812</v>
      </c>
    </row>
    <row r="1183" spans="1:47" ht="12.95" customHeight="1">
      <c r="A1183" s="121" t="s">
        <v>3066</v>
      </c>
      <c r="B1183" s="122" t="s">
        <v>2053</v>
      </c>
      <c r="C1183" s="121">
        <v>58043.698199999999</v>
      </c>
      <c r="D1183" s="121">
        <v>1E-4</v>
      </c>
      <c r="E1183" s="12">
        <f t="shared" si="665"/>
        <v>25099.137170130216</v>
      </c>
      <c r="F1183">
        <f t="shared" si="666"/>
        <v>25099</v>
      </c>
      <c r="G1183">
        <f t="shared" si="667"/>
        <v>0.18617799999628915</v>
      </c>
      <c r="K1183">
        <f t="shared" si="661"/>
        <v>0.18617799999628915</v>
      </c>
      <c r="O1183">
        <f t="shared" ca="1" si="668"/>
        <v>6.8328453503893924E-2</v>
      </c>
      <c r="P1183">
        <f t="shared" si="669"/>
        <v>0.20001867142853608</v>
      </c>
      <c r="Q1183" s="2">
        <f t="shared" si="670"/>
        <v>43025.198199999999</v>
      </c>
      <c r="S1183" s="94">
        <f t="shared" si="648"/>
        <v>1</v>
      </c>
      <c r="Z1183">
        <f t="shared" si="671"/>
        <v>25099</v>
      </c>
      <c r="AA1183" s="68">
        <f t="shared" si="672"/>
        <v>0.20064364183426261</v>
      </c>
      <c r="AB1183" s="68">
        <f t="shared" si="673"/>
        <v>0.18555302959056261</v>
      </c>
      <c r="AC1183" s="68">
        <f t="shared" si="674"/>
        <v>-1.446564183797348E-2</v>
      </c>
      <c r="AD1183" s="68"/>
      <c r="AE1183" s="68">
        <f t="shared" si="675"/>
        <v>2.0925479378452845E-4</v>
      </c>
      <c r="AF1183">
        <f t="shared" si="676"/>
        <v>-1.3840671432246932E-2</v>
      </c>
      <c r="AG1183" s="92"/>
      <c r="AH1183">
        <f t="shared" si="677"/>
        <v>6.2497040572654879E-4</v>
      </c>
      <c r="AI1183">
        <f t="shared" si="678"/>
        <v>1.0001024708060229</v>
      </c>
      <c r="AJ1183">
        <f t="shared" si="679"/>
        <v>2.8765966951208675E-2</v>
      </c>
      <c r="AK1183">
        <f t="shared" si="680"/>
        <v>-7.1562250269789347E-4</v>
      </c>
      <c r="AL1183">
        <f t="shared" si="681"/>
        <v>-1.428571964758597</v>
      </c>
      <c r="AM1183">
        <f t="shared" si="682"/>
        <v>-0.86700868813121523</v>
      </c>
      <c r="AN1183" s="68">
        <f t="shared" si="683"/>
        <v>4.8553289283233125</v>
      </c>
      <c r="AO1183" s="68">
        <f t="shared" si="684"/>
        <v>4.8553289283233125</v>
      </c>
      <c r="AP1183" s="68">
        <f t="shared" si="685"/>
        <v>4.8553289283233125</v>
      </c>
      <c r="AQ1183" s="68">
        <f t="shared" si="686"/>
        <v>4.8553289283233125</v>
      </c>
      <c r="AR1183" s="68">
        <f t="shared" si="687"/>
        <v>4.8553289283233134</v>
      </c>
      <c r="AS1183" s="68">
        <f t="shared" si="688"/>
        <v>4.8553289283309198</v>
      </c>
      <c r="AT1183" s="68">
        <f t="shared" si="689"/>
        <v>4.8553290021957789</v>
      </c>
      <c r="AU1183" s="68">
        <f t="shared" si="690"/>
        <v>4.8560444773161304</v>
      </c>
    </row>
    <row r="1184" spans="1:47" ht="12.95" customHeight="1">
      <c r="A1184" s="130" t="s">
        <v>3351</v>
      </c>
      <c r="B1184" s="129"/>
      <c r="C1184" s="171">
        <v>58043.699000000001</v>
      </c>
      <c r="D1184" s="130">
        <v>8.5000000000000006E-5</v>
      </c>
      <c r="E1184" s="12">
        <f t="shared" si="665"/>
        <v>25099.137759545207</v>
      </c>
      <c r="F1184">
        <f t="shared" si="666"/>
        <v>25099</v>
      </c>
      <c r="G1184">
        <f t="shared" si="667"/>
        <v>0.18697799999790732</v>
      </c>
      <c r="K1184">
        <f t="shared" si="661"/>
        <v>0.18697799999790732</v>
      </c>
      <c r="O1184">
        <f t="shared" ca="1" si="668"/>
        <v>6.8328453503893924E-2</v>
      </c>
      <c r="P1184">
        <f t="shared" si="669"/>
        <v>0.20001867142853608</v>
      </c>
      <c r="Q1184" s="2">
        <f t="shared" si="670"/>
        <v>43025.199000000001</v>
      </c>
      <c r="S1184" s="94">
        <f t="shared" si="648"/>
        <v>1</v>
      </c>
      <c r="Z1184">
        <f t="shared" si="671"/>
        <v>25099</v>
      </c>
      <c r="AA1184" s="68">
        <f t="shared" si="672"/>
        <v>0.20064364183426261</v>
      </c>
      <c r="AB1184" s="68">
        <f t="shared" si="673"/>
        <v>0.18635302959218078</v>
      </c>
      <c r="AC1184" s="68">
        <f t="shared" si="674"/>
        <v>-1.3665641836355307E-2</v>
      </c>
      <c r="AD1184" s="68"/>
      <c r="AE1184" s="68">
        <f t="shared" si="675"/>
        <v>1.8674976679954416E-4</v>
      </c>
      <c r="AF1184">
        <f t="shared" si="676"/>
        <v>-1.3040671430628759E-2</v>
      </c>
      <c r="AG1184" s="92"/>
      <c r="AH1184">
        <f t="shared" si="677"/>
        <v>6.2497040572654879E-4</v>
      </c>
      <c r="AI1184">
        <f t="shared" si="678"/>
        <v>1.0001024708060229</v>
      </c>
      <c r="AJ1184">
        <f t="shared" si="679"/>
        <v>2.8765966951208675E-2</v>
      </c>
      <c r="AK1184">
        <f t="shared" si="680"/>
        <v>-7.1562250269789347E-4</v>
      </c>
      <c r="AL1184">
        <f t="shared" si="681"/>
        <v>-1.428571964758597</v>
      </c>
      <c r="AM1184">
        <f t="shared" si="682"/>
        <v>-0.86700868813121523</v>
      </c>
      <c r="AN1184" s="68">
        <f t="shared" si="683"/>
        <v>4.8553289283233125</v>
      </c>
      <c r="AO1184" s="68">
        <f t="shared" si="684"/>
        <v>4.8553289283233125</v>
      </c>
      <c r="AP1184" s="68">
        <f t="shared" si="685"/>
        <v>4.8553289283233125</v>
      </c>
      <c r="AQ1184" s="68">
        <f t="shared" si="686"/>
        <v>4.8553289283233125</v>
      </c>
      <c r="AR1184" s="68">
        <f t="shared" si="687"/>
        <v>4.8553289283233134</v>
      </c>
      <c r="AS1184" s="68">
        <f t="shared" si="688"/>
        <v>4.8553289283309198</v>
      </c>
      <c r="AT1184" s="68">
        <f t="shared" si="689"/>
        <v>4.8553290021957789</v>
      </c>
      <c r="AU1184" s="68">
        <f t="shared" si="690"/>
        <v>4.8560444773161304</v>
      </c>
    </row>
    <row r="1185" spans="1:64" ht="12.95" customHeight="1">
      <c r="A1185" s="130" t="s">
        <v>3351</v>
      </c>
      <c r="B1185" s="129"/>
      <c r="C1185" s="171">
        <v>58047.771000000001</v>
      </c>
      <c r="D1185" s="130">
        <v>2.5399999999999999E-4</v>
      </c>
      <c r="E1185" s="12">
        <f t="shared" si="665"/>
        <v>25102.137881848819</v>
      </c>
      <c r="F1185">
        <f t="shared" si="666"/>
        <v>25102</v>
      </c>
      <c r="G1185">
        <f t="shared" si="667"/>
        <v>0.18714400000317255</v>
      </c>
      <c r="K1185">
        <f t="shared" si="661"/>
        <v>0.18714400000317255</v>
      </c>
      <c r="O1185">
        <f t="shared" ca="1" si="668"/>
        <v>6.8349075530323752E-2</v>
      </c>
      <c r="P1185">
        <f t="shared" si="669"/>
        <v>0.20009748729063387</v>
      </c>
      <c r="Q1185" s="2">
        <f t="shared" si="670"/>
        <v>43029.271000000001</v>
      </c>
      <c r="S1185" s="94">
        <f t="shared" si="648"/>
        <v>1</v>
      </c>
      <c r="Z1185">
        <f t="shared" si="671"/>
        <v>25102</v>
      </c>
      <c r="AA1185" s="68">
        <f t="shared" si="672"/>
        <v>0.20067978002383274</v>
      </c>
      <c r="AB1185" s="68">
        <f t="shared" si="673"/>
        <v>0.18656170726997368</v>
      </c>
      <c r="AC1185" s="68">
        <f t="shared" si="674"/>
        <v>-1.35357800206602E-2</v>
      </c>
      <c r="AD1185" s="68"/>
      <c r="AE1185" s="68">
        <f t="shared" si="675"/>
        <v>1.8321734076770366E-4</v>
      </c>
      <c r="AF1185">
        <f t="shared" si="676"/>
        <v>-1.2953487287461318E-2</v>
      </c>
      <c r="AG1185" s="92"/>
      <c r="AH1185">
        <f t="shared" si="677"/>
        <v>5.8229273319888137E-4</v>
      </c>
      <c r="AI1185">
        <f t="shared" si="678"/>
        <v>1.0001038420426061</v>
      </c>
      <c r="AJ1185">
        <f t="shared" si="679"/>
        <v>2.6850299100297976E-2</v>
      </c>
      <c r="AK1185">
        <f t="shared" si="680"/>
        <v>-7.1542481271057764E-4</v>
      </c>
      <c r="AL1185">
        <f t="shared" si="681"/>
        <v>-1.42665555549833</v>
      </c>
      <c r="AM1185">
        <f t="shared" si="682"/>
        <v>-0.86533158995771309</v>
      </c>
      <c r="AN1185" s="68">
        <f t="shared" si="683"/>
        <v>4.8572451394132621</v>
      </c>
      <c r="AO1185" s="68">
        <f t="shared" si="684"/>
        <v>4.8572451394132621</v>
      </c>
      <c r="AP1185" s="68">
        <f t="shared" si="685"/>
        <v>4.8572451394132621</v>
      </c>
      <c r="AQ1185" s="68">
        <f t="shared" si="686"/>
        <v>4.8572451394132621</v>
      </c>
      <c r="AR1185" s="68">
        <f t="shared" si="687"/>
        <v>4.857245139413263</v>
      </c>
      <c r="AS1185" s="68">
        <f t="shared" si="688"/>
        <v>4.8572451394210709</v>
      </c>
      <c r="AT1185" s="68">
        <f t="shared" si="689"/>
        <v>4.8572452142458298</v>
      </c>
      <c r="AU1185" s="68">
        <f t="shared" si="690"/>
        <v>4.8579604897555857</v>
      </c>
    </row>
    <row r="1186" spans="1:64" ht="12.95" customHeight="1">
      <c r="A1186" s="130" t="s">
        <v>3351</v>
      </c>
      <c r="B1186" s="129"/>
      <c r="C1186" s="171">
        <v>58050.483999999997</v>
      </c>
      <c r="D1186" s="130">
        <v>5.1E-5</v>
      </c>
      <c r="E1186" s="12">
        <f t="shared" si="665"/>
        <v>25104.136735436659</v>
      </c>
      <c r="F1186">
        <f t="shared" si="666"/>
        <v>25104</v>
      </c>
      <c r="G1186">
        <f t="shared" si="667"/>
        <v>0.1855879999930039</v>
      </c>
      <c r="K1186">
        <f t="shared" si="661"/>
        <v>0.1855879999930039</v>
      </c>
      <c r="O1186">
        <f t="shared" ca="1" si="668"/>
        <v>6.8362823547943638E-2</v>
      </c>
      <c r="P1186">
        <f t="shared" si="669"/>
        <v>0.20015003839813189</v>
      </c>
      <c r="Q1186" s="2">
        <f t="shared" si="670"/>
        <v>43031.983999999997</v>
      </c>
      <c r="S1186" s="94">
        <f t="shared" si="648"/>
        <v>1</v>
      </c>
      <c r="Z1186">
        <f t="shared" si="671"/>
        <v>25104</v>
      </c>
      <c r="AA1186" s="68">
        <f t="shared" si="672"/>
        <v>0.20070387811963211</v>
      </c>
      <c r="AB1186" s="68">
        <f t="shared" si="673"/>
        <v>0.18503416027150368</v>
      </c>
      <c r="AC1186" s="68">
        <f t="shared" si="674"/>
        <v>-1.5115878126628209E-2</v>
      </c>
      <c r="AD1186" s="68"/>
      <c r="AE1186" s="68">
        <f t="shared" si="675"/>
        <v>2.2848977153907708E-4</v>
      </c>
      <c r="AF1186">
        <f t="shared" si="676"/>
        <v>-1.4562038405127986E-2</v>
      </c>
      <c r="AG1186" s="92"/>
      <c r="AH1186">
        <f t="shared" si="677"/>
        <v>5.5383972150022272E-4</v>
      </c>
      <c r="AI1186">
        <f t="shared" si="678"/>
        <v>1.0001047559908534</v>
      </c>
      <c r="AJ1186">
        <f t="shared" si="679"/>
        <v>2.557312906320728E-2</v>
      </c>
      <c r="AK1186">
        <f t="shared" si="680"/>
        <v>-7.1529155932031484E-4</v>
      </c>
      <c r="AL1186">
        <f t="shared" si="681"/>
        <v>-1.4253779464055956</v>
      </c>
      <c r="AM1186">
        <f t="shared" si="682"/>
        <v>-0.86421506639628665</v>
      </c>
      <c r="AN1186" s="68">
        <f t="shared" si="683"/>
        <v>4.8585226149326886</v>
      </c>
      <c r="AO1186" s="68">
        <f t="shared" si="684"/>
        <v>4.8585226149326886</v>
      </c>
      <c r="AP1186" s="68">
        <f t="shared" si="685"/>
        <v>4.8585226149326886</v>
      </c>
      <c r="AQ1186" s="68">
        <f t="shared" si="686"/>
        <v>4.8585226149326886</v>
      </c>
      <c r="AR1186" s="68">
        <f t="shared" si="687"/>
        <v>4.8585226149326894</v>
      </c>
      <c r="AS1186" s="68">
        <f t="shared" si="688"/>
        <v>4.8585226149406333</v>
      </c>
      <c r="AT1186" s="68">
        <f t="shared" si="689"/>
        <v>4.8585226904047154</v>
      </c>
      <c r="AU1186" s="68">
        <f t="shared" si="690"/>
        <v>4.8592378313818898</v>
      </c>
    </row>
    <row r="1187" spans="1:64" ht="12.95" customHeight="1">
      <c r="A1187" s="121" t="s">
        <v>3066</v>
      </c>
      <c r="B1187" s="122" t="s">
        <v>2053</v>
      </c>
      <c r="C1187" s="121">
        <v>58050.485099999998</v>
      </c>
      <c r="D1187" s="121">
        <v>1E-4</v>
      </c>
      <c r="E1187" s="12">
        <f t="shared" si="665"/>
        <v>25104.137545882273</v>
      </c>
      <c r="F1187">
        <f t="shared" si="666"/>
        <v>25104</v>
      </c>
      <c r="G1187">
        <f t="shared" si="667"/>
        <v>0.1866879999943194</v>
      </c>
      <c r="K1187">
        <f t="shared" si="661"/>
        <v>0.1866879999943194</v>
      </c>
      <c r="O1187">
        <f t="shared" ca="1" si="668"/>
        <v>6.8362823547943638E-2</v>
      </c>
      <c r="P1187">
        <f t="shared" si="669"/>
        <v>0.20015003839813189</v>
      </c>
      <c r="Q1187" s="2">
        <f t="shared" si="670"/>
        <v>43031.985099999998</v>
      </c>
      <c r="S1187" s="94">
        <f t="shared" si="648"/>
        <v>1</v>
      </c>
      <c r="Z1187">
        <f t="shared" si="671"/>
        <v>25104</v>
      </c>
      <c r="AA1187" s="68">
        <f t="shared" si="672"/>
        <v>0.20070387811963211</v>
      </c>
      <c r="AB1187" s="68">
        <f t="shared" si="673"/>
        <v>0.18613416027281918</v>
      </c>
      <c r="AC1187" s="68">
        <f t="shared" si="674"/>
        <v>-1.4015878125312716E-2</v>
      </c>
      <c r="AD1187" s="68"/>
      <c r="AE1187" s="68">
        <f t="shared" si="675"/>
        <v>1.9644483962361943E-4</v>
      </c>
      <c r="AF1187">
        <f t="shared" si="676"/>
        <v>-1.3462038403812493E-2</v>
      </c>
      <c r="AG1187" s="92"/>
      <c r="AH1187">
        <f t="shared" si="677"/>
        <v>5.5383972150022272E-4</v>
      </c>
      <c r="AI1187">
        <f t="shared" si="678"/>
        <v>1.0001047559908534</v>
      </c>
      <c r="AJ1187">
        <f t="shared" si="679"/>
        <v>2.557312906320728E-2</v>
      </c>
      <c r="AK1187">
        <f t="shared" si="680"/>
        <v>-7.1529155932031484E-4</v>
      </c>
      <c r="AL1187">
        <f t="shared" si="681"/>
        <v>-1.4253779464055956</v>
      </c>
      <c r="AM1187">
        <f t="shared" si="682"/>
        <v>-0.86421506639628665</v>
      </c>
      <c r="AN1187" s="68">
        <f t="shared" si="683"/>
        <v>4.8585226149326886</v>
      </c>
      <c r="AO1187" s="68">
        <f t="shared" si="684"/>
        <v>4.8585226149326886</v>
      </c>
      <c r="AP1187" s="68">
        <f t="shared" si="685"/>
        <v>4.8585226149326886</v>
      </c>
      <c r="AQ1187" s="68">
        <f t="shared" si="686"/>
        <v>4.8585226149326886</v>
      </c>
      <c r="AR1187" s="68">
        <f t="shared" si="687"/>
        <v>4.8585226149326894</v>
      </c>
      <c r="AS1187" s="68">
        <f t="shared" si="688"/>
        <v>4.8585226149406333</v>
      </c>
      <c r="AT1187" s="68">
        <f t="shared" si="689"/>
        <v>4.8585226904047154</v>
      </c>
      <c r="AU1187" s="68">
        <f t="shared" si="690"/>
        <v>4.8592378313818898</v>
      </c>
    </row>
    <row r="1188" spans="1:64" ht="12.95" customHeight="1">
      <c r="A1188" s="130" t="s">
        <v>3351</v>
      </c>
      <c r="B1188" s="129"/>
      <c r="C1188" s="171">
        <v>58058.627</v>
      </c>
      <c r="D1188" s="130">
        <v>1.83E-4</v>
      </c>
      <c r="E1188" s="12">
        <f t="shared" si="665"/>
        <v>25110.136243275145</v>
      </c>
      <c r="F1188">
        <f t="shared" si="666"/>
        <v>25110</v>
      </c>
      <c r="G1188">
        <f t="shared" si="667"/>
        <v>0.18491999999969266</v>
      </c>
      <c r="K1188">
        <f t="shared" si="661"/>
        <v>0.18491999999969266</v>
      </c>
      <c r="O1188">
        <f t="shared" ca="1" si="668"/>
        <v>6.8404067600803295E-2</v>
      </c>
      <c r="P1188">
        <f t="shared" si="669"/>
        <v>0.20030772627790311</v>
      </c>
      <c r="Q1188" s="2">
        <f t="shared" si="670"/>
        <v>43040.127</v>
      </c>
      <c r="S1188" s="94">
        <f t="shared" si="648"/>
        <v>1</v>
      </c>
      <c r="Z1188">
        <f t="shared" si="671"/>
        <v>25110</v>
      </c>
      <c r="AA1188" s="68">
        <f t="shared" si="672"/>
        <v>0.20077620157104517</v>
      </c>
      <c r="AB1188" s="68">
        <f t="shared" si="673"/>
        <v>0.1844515247065506</v>
      </c>
      <c r="AC1188" s="68">
        <f t="shared" si="674"/>
        <v>-1.5856201571352497E-2</v>
      </c>
      <c r="AD1188" s="68"/>
      <c r="AE1188" s="68">
        <f t="shared" si="675"/>
        <v>2.514191282713617E-4</v>
      </c>
      <c r="AF1188">
        <f t="shared" si="676"/>
        <v>-1.5387726278210445E-2</v>
      </c>
      <c r="AG1188" s="92"/>
      <c r="AH1188">
        <f t="shared" si="677"/>
        <v>4.6847529314205082E-4</v>
      </c>
      <c r="AI1188">
        <f t="shared" si="678"/>
        <v>1.0001074968136936</v>
      </c>
      <c r="AJ1188">
        <f t="shared" si="679"/>
        <v>2.1741362831092084E-2</v>
      </c>
      <c r="AK1188">
        <f t="shared" si="680"/>
        <v>-7.1488479316620106E-4</v>
      </c>
      <c r="AL1188">
        <f t="shared" si="681"/>
        <v>-1.4215451051198547</v>
      </c>
      <c r="AM1188">
        <f t="shared" si="682"/>
        <v>-0.86087286437410981</v>
      </c>
      <c r="AN1188" s="68">
        <f t="shared" si="683"/>
        <v>4.8623550484939964</v>
      </c>
      <c r="AO1188" s="68">
        <f t="shared" si="684"/>
        <v>4.8623550484939964</v>
      </c>
      <c r="AP1188" s="68">
        <f t="shared" si="685"/>
        <v>4.8623550484939964</v>
      </c>
      <c r="AQ1188" s="68">
        <f t="shared" si="686"/>
        <v>4.8623550484939964</v>
      </c>
      <c r="AR1188" s="68">
        <f t="shared" si="687"/>
        <v>4.8623550484939972</v>
      </c>
      <c r="AS1188" s="68">
        <f t="shared" si="688"/>
        <v>4.862355048502355</v>
      </c>
      <c r="AT1188" s="68">
        <f t="shared" si="689"/>
        <v>4.8623551258814333</v>
      </c>
      <c r="AU1188" s="68">
        <f t="shared" si="690"/>
        <v>4.8630698562608003</v>
      </c>
    </row>
    <row r="1189" spans="1:64" ht="12.95" customHeight="1">
      <c r="A1189" s="121" t="s">
        <v>3066</v>
      </c>
      <c r="B1189" s="122" t="s">
        <v>2053</v>
      </c>
      <c r="C1189" s="121">
        <v>58058.629300000001</v>
      </c>
      <c r="D1189" s="121">
        <v>1E-4</v>
      </c>
      <c r="E1189" s="12">
        <f t="shared" si="665"/>
        <v>25110.137937843243</v>
      </c>
      <c r="F1189">
        <f t="shared" si="666"/>
        <v>25110</v>
      </c>
      <c r="G1189">
        <f t="shared" si="667"/>
        <v>0.18721999999979744</v>
      </c>
      <c r="K1189">
        <f t="shared" si="661"/>
        <v>0.18721999999979744</v>
      </c>
      <c r="O1189">
        <f t="shared" ca="1" si="668"/>
        <v>6.8404067600803295E-2</v>
      </c>
      <c r="P1189">
        <f t="shared" si="669"/>
        <v>0.20030772627790311</v>
      </c>
      <c r="Q1189" s="2">
        <f t="shared" si="670"/>
        <v>43040.129300000001</v>
      </c>
      <c r="S1189" s="94">
        <f t="shared" si="648"/>
        <v>1</v>
      </c>
      <c r="Z1189">
        <f t="shared" si="671"/>
        <v>25110</v>
      </c>
      <c r="AA1189" s="68">
        <f t="shared" si="672"/>
        <v>0.20077620157104517</v>
      </c>
      <c r="AB1189" s="68">
        <f t="shared" si="673"/>
        <v>0.18675152470665538</v>
      </c>
      <c r="AC1189" s="68">
        <f t="shared" si="674"/>
        <v>-1.3556201571247721E-2</v>
      </c>
      <c r="AD1189" s="68"/>
      <c r="AE1189" s="68">
        <f t="shared" si="675"/>
        <v>1.8377060104029952E-4</v>
      </c>
      <c r="AF1189">
        <f t="shared" si="676"/>
        <v>-1.3087726278105671E-2</v>
      </c>
      <c r="AG1189" s="92"/>
      <c r="AH1189">
        <f t="shared" si="677"/>
        <v>4.6847529314205082E-4</v>
      </c>
      <c r="AI1189">
        <f t="shared" si="678"/>
        <v>1.0001074968136936</v>
      </c>
      <c r="AJ1189">
        <f t="shared" si="679"/>
        <v>2.1741362831092084E-2</v>
      </c>
      <c r="AK1189">
        <f t="shared" si="680"/>
        <v>-7.1488479316620106E-4</v>
      </c>
      <c r="AL1189">
        <f t="shared" si="681"/>
        <v>-1.4215451051198547</v>
      </c>
      <c r="AM1189">
        <f t="shared" si="682"/>
        <v>-0.86087286437410981</v>
      </c>
      <c r="AN1189" s="68">
        <f t="shared" si="683"/>
        <v>4.8623550484939964</v>
      </c>
      <c r="AO1189" s="68">
        <f t="shared" si="684"/>
        <v>4.8623550484939964</v>
      </c>
      <c r="AP1189" s="68">
        <f t="shared" si="685"/>
        <v>4.8623550484939964</v>
      </c>
      <c r="AQ1189" s="68">
        <f t="shared" si="686"/>
        <v>4.8623550484939964</v>
      </c>
      <c r="AR1189" s="68">
        <f t="shared" si="687"/>
        <v>4.8623550484939972</v>
      </c>
      <c r="AS1189" s="68">
        <f t="shared" si="688"/>
        <v>4.862355048502355</v>
      </c>
      <c r="AT1189" s="68">
        <f t="shared" si="689"/>
        <v>4.8623551258814333</v>
      </c>
      <c r="AU1189" s="68">
        <f t="shared" si="690"/>
        <v>4.8630698562608003</v>
      </c>
    </row>
    <row r="1190" spans="1:64" ht="12.95" customHeight="1">
      <c r="A1190" s="130" t="s">
        <v>3351</v>
      </c>
      <c r="B1190" s="129"/>
      <c r="C1190" s="171">
        <v>58073.557000000001</v>
      </c>
      <c r="D1190" s="130">
        <v>5.3000000000000001E-5</v>
      </c>
      <c r="E1190" s="12">
        <f t="shared" si="665"/>
        <v>25121.136200542558</v>
      </c>
      <c r="F1190">
        <f t="shared" si="666"/>
        <v>25121</v>
      </c>
      <c r="G1190">
        <f t="shared" si="667"/>
        <v>0.18486200000188546</v>
      </c>
      <c r="K1190">
        <f t="shared" si="661"/>
        <v>0.18486200000188546</v>
      </c>
      <c r="O1190">
        <f t="shared" ca="1" si="668"/>
        <v>6.8479681697712666E-2</v>
      </c>
      <c r="P1190">
        <f t="shared" si="669"/>
        <v>0.20059695535354305</v>
      </c>
      <c r="Q1190" s="2">
        <f t="shared" si="670"/>
        <v>43055.057000000001</v>
      </c>
      <c r="S1190" s="94">
        <f t="shared" si="648"/>
        <v>1</v>
      </c>
      <c r="Z1190">
        <f t="shared" si="671"/>
        <v>25121</v>
      </c>
      <c r="AA1190" s="68">
        <f t="shared" si="672"/>
        <v>0.20090891162105726</v>
      </c>
      <c r="AB1190" s="68">
        <f t="shared" si="673"/>
        <v>0.18455004373437126</v>
      </c>
      <c r="AC1190" s="68">
        <f t="shared" si="674"/>
        <v>-1.6046911619171798E-2</v>
      </c>
      <c r="AD1190" s="68"/>
      <c r="AE1190" s="68">
        <f t="shared" si="675"/>
        <v>2.5750337251351072E-4</v>
      </c>
      <c r="AF1190">
        <f t="shared" si="676"/>
        <v>-1.5734955351657587E-2</v>
      </c>
      <c r="AG1190" s="92"/>
      <c r="AH1190">
        <f t="shared" si="677"/>
        <v>3.1195626751421126E-4</v>
      </c>
      <c r="AI1190">
        <f t="shared" si="678"/>
        <v>1.0001125175639516</v>
      </c>
      <c r="AJ1190">
        <f t="shared" si="679"/>
        <v>1.471561461484314E-2</v>
      </c>
      <c r="AK1190">
        <f t="shared" si="680"/>
        <v>-7.1411177714484177E-4</v>
      </c>
      <c r="AL1190">
        <f t="shared" si="681"/>
        <v>-1.4145181748908957</v>
      </c>
      <c r="AM1190">
        <f t="shared" si="682"/>
        <v>-0.85477398478573563</v>
      </c>
      <c r="AN1190" s="68">
        <f t="shared" si="683"/>
        <v>4.8693812039559861</v>
      </c>
      <c r="AO1190" s="68">
        <f t="shared" si="684"/>
        <v>4.8693812039559861</v>
      </c>
      <c r="AP1190" s="68">
        <f t="shared" si="685"/>
        <v>4.8693812039559861</v>
      </c>
      <c r="AQ1190" s="68">
        <f t="shared" si="686"/>
        <v>4.8693812039559861</v>
      </c>
      <c r="AR1190" s="68">
        <f t="shared" si="687"/>
        <v>4.8693812039559869</v>
      </c>
      <c r="AS1190" s="68">
        <f t="shared" si="688"/>
        <v>4.869381203965129</v>
      </c>
      <c r="AT1190" s="68">
        <f t="shared" si="689"/>
        <v>4.8693812848431408</v>
      </c>
      <c r="AU1190" s="68">
        <f t="shared" si="690"/>
        <v>4.8700952352054712</v>
      </c>
    </row>
    <row r="1191" spans="1:64" ht="12.95" customHeight="1">
      <c r="A1191" s="121" t="s">
        <v>3066</v>
      </c>
      <c r="B1191" s="122" t="s">
        <v>2053</v>
      </c>
      <c r="C1191" s="121">
        <v>58073.559300000001</v>
      </c>
      <c r="D1191" s="121">
        <v>1E-4</v>
      </c>
      <c r="E1191" s="12">
        <f t="shared" si="665"/>
        <v>25121.137895110656</v>
      </c>
      <c r="F1191">
        <f t="shared" si="666"/>
        <v>25121</v>
      </c>
      <c r="G1191">
        <f t="shared" si="667"/>
        <v>0.18716200000199024</v>
      </c>
      <c r="K1191">
        <f t="shared" si="661"/>
        <v>0.18716200000199024</v>
      </c>
      <c r="O1191">
        <f t="shared" ca="1" si="668"/>
        <v>6.8479681697712666E-2</v>
      </c>
      <c r="P1191">
        <f t="shared" si="669"/>
        <v>0.20059695535354305</v>
      </c>
      <c r="Q1191" s="2">
        <f t="shared" si="670"/>
        <v>43055.059300000001</v>
      </c>
      <c r="S1191" s="94">
        <f t="shared" si="648"/>
        <v>1</v>
      </c>
      <c r="Z1191">
        <f t="shared" si="671"/>
        <v>25121</v>
      </c>
      <c r="AA1191" s="68">
        <f t="shared" si="672"/>
        <v>0.20090891162105726</v>
      </c>
      <c r="AB1191" s="68">
        <f t="shared" si="673"/>
        <v>0.18685004373447603</v>
      </c>
      <c r="AC1191" s="68">
        <f t="shared" si="674"/>
        <v>-1.3746911619067024E-2</v>
      </c>
      <c r="AD1191" s="68"/>
      <c r="AE1191" s="68">
        <f t="shared" si="675"/>
        <v>1.8897757906243985E-4</v>
      </c>
      <c r="AF1191">
        <f t="shared" si="676"/>
        <v>-1.3434955351552813E-2</v>
      </c>
      <c r="AG1191" s="92"/>
      <c r="AH1191">
        <f t="shared" si="677"/>
        <v>3.1195626751421126E-4</v>
      </c>
      <c r="AI1191">
        <f t="shared" si="678"/>
        <v>1.0001125175639516</v>
      </c>
      <c r="AJ1191">
        <f t="shared" si="679"/>
        <v>1.471561461484314E-2</v>
      </c>
      <c r="AK1191">
        <f t="shared" si="680"/>
        <v>-7.1411177714484177E-4</v>
      </c>
      <c r="AL1191">
        <f t="shared" si="681"/>
        <v>-1.4145181748908957</v>
      </c>
      <c r="AM1191">
        <f t="shared" si="682"/>
        <v>-0.85477398478573563</v>
      </c>
      <c r="AN1191" s="68">
        <f t="shared" si="683"/>
        <v>4.8693812039559861</v>
      </c>
      <c r="AO1191" s="68">
        <f t="shared" si="684"/>
        <v>4.8693812039559861</v>
      </c>
      <c r="AP1191" s="68">
        <f t="shared" si="685"/>
        <v>4.8693812039559861</v>
      </c>
      <c r="AQ1191" s="68">
        <f t="shared" si="686"/>
        <v>4.8693812039559861</v>
      </c>
      <c r="AR1191" s="68">
        <f t="shared" si="687"/>
        <v>4.8693812039559869</v>
      </c>
      <c r="AS1191" s="68">
        <f t="shared" si="688"/>
        <v>4.869381203965129</v>
      </c>
      <c r="AT1191" s="68">
        <f t="shared" si="689"/>
        <v>4.8693812848431408</v>
      </c>
      <c r="AU1191" s="68">
        <f t="shared" si="690"/>
        <v>4.8700952352054712</v>
      </c>
    </row>
    <row r="1192" spans="1:64" ht="12.95" customHeight="1">
      <c r="A1192" s="130" t="s">
        <v>3351</v>
      </c>
      <c r="B1192" s="129"/>
      <c r="C1192" s="171">
        <v>58100.704700000002</v>
      </c>
      <c r="D1192" s="130">
        <v>7.6000000000000004E-5</v>
      </c>
      <c r="E1192" s="12">
        <f t="shared" si="665"/>
        <v>25141.137777227657</v>
      </c>
      <c r="F1192">
        <f t="shared" si="666"/>
        <v>25141</v>
      </c>
      <c r="G1192">
        <f t="shared" si="667"/>
        <v>0.18700199999875622</v>
      </c>
      <c r="K1192">
        <f t="shared" si="661"/>
        <v>0.18700199999875622</v>
      </c>
      <c r="O1192">
        <f t="shared" ca="1" si="668"/>
        <v>6.8617161873911522E-2</v>
      </c>
      <c r="P1192">
        <f t="shared" si="669"/>
        <v>0.20112327276499259</v>
      </c>
      <c r="Q1192" s="2">
        <f t="shared" si="670"/>
        <v>43082.204700000002</v>
      </c>
      <c r="S1192" s="94">
        <f t="shared" si="648"/>
        <v>1</v>
      </c>
      <c r="Z1192">
        <f t="shared" si="671"/>
        <v>25141</v>
      </c>
      <c r="AA1192" s="68">
        <f t="shared" si="672"/>
        <v>0.20115061291848063</v>
      </c>
      <c r="AB1192" s="68">
        <f t="shared" si="673"/>
        <v>0.18697465984526818</v>
      </c>
      <c r="AC1192" s="68">
        <f t="shared" si="674"/>
        <v>-1.4148612919724404E-2</v>
      </c>
      <c r="AD1192" s="68"/>
      <c r="AE1192" s="68">
        <f t="shared" si="675"/>
        <v>2.0018324755219258E-4</v>
      </c>
      <c r="AF1192">
        <f t="shared" si="676"/>
        <v>-1.412127276623637E-2</v>
      </c>
      <c r="AG1192" s="92"/>
      <c r="AH1192">
        <f t="shared" si="677"/>
        <v>2.7340153488034012E-5</v>
      </c>
      <c r="AI1192">
        <f t="shared" si="678"/>
        <v>1.0001216319224726</v>
      </c>
      <c r="AJ1192">
        <f t="shared" si="679"/>
        <v>1.9397271764573212E-3</v>
      </c>
      <c r="AK1192">
        <f t="shared" si="680"/>
        <v>-7.126159610127931E-4</v>
      </c>
      <c r="AL1192">
        <f t="shared" si="681"/>
        <v>-1.4017417575077602</v>
      </c>
      <c r="AM1192">
        <f t="shared" si="682"/>
        <v>-0.84377819710486479</v>
      </c>
      <c r="AN1192" s="68">
        <f t="shared" si="683"/>
        <v>4.8821561223599934</v>
      </c>
      <c r="AO1192" s="68">
        <f t="shared" si="684"/>
        <v>4.8821561223599934</v>
      </c>
      <c r="AP1192" s="68">
        <f t="shared" si="685"/>
        <v>4.8821561223599934</v>
      </c>
      <c r="AQ1192" s="68">
        <f t="shared" si="686"/>
        <v>4.8821561223599934</v>
      </c>
      <c r="AR1192" s="68">
        <f t="shared" si="687"/>
        <v>4.8821561223599943</v>
      </c>
      <c r="AS1192" s="68">
        <f t="shared" si="688"/>
        <v>4.8821561223706453</v>
      </c>
      <c r="AT1192" s="68">
        <f t="shared" si="689"/>
        <v>4.8821562095689393</v>
      </c>
      <c r="AU1192" s="68">
        <f t="shared" si="690"/>
        <v>4.8828686514685087</v>
      </c>
      <c r="AV1192" s="68"/>
      <c r="AW1192" s="68"/>
      <c r="AX1192" s="68"/>
      <c r="AY1192" s="68"/>
      <c r="AZ1192" s="68"/>
      <c r="BA1192" s="68"/>
      <c r="BB1192" s="68"/>
      <c r="BC1192" s="68"/>
      <c r="BD1192" s="68"/>
      <c r="BE1192" s="68"/>
      <c r="BF1192" s="68"/>
      <c r="BG1192" s="68"/>
      <c r="BH1192" s="68"/>
      <c r="BI1192" s="68"/>
      <c r="BJ1192" s="68"/>
      <c r="BK1192" s="68"/>
      <c r="BL1192" s="68"/>
    </row>
    <row r="1193" spans="1:64" ht="12.95" customHeight="1">
      <c r="A1193" s="130" t="s">
        <v>3351</v>
      </c>
      <c r="B1193" s="129"/>
      <c r="C1193" s="171">
        <v>58100.705000000002</v>
      </c>
      <c r="D1193" s="130">
        <v>1.08E-4</v>
      </c>
      <c r="E1193" s="12">
        <f t="shared" si="665"/>
        <v>25141.13799825828</v>
      </c>
      <c r="F1193">
        <f t="shared" si="666"/>
        <v>25141</v>
      </c>
      <c r="G1193">
        <f t="shared" si="667"/>
        <v>0.18730199999845354</v>
      </c>
      <c r="K1193">
        <f t="shared" si="661"/>
        <v>0.18730199999845354</v>
      </c>
      <c r="O1193">
        <f t="shared" ca="1" si="668"/>
        <v>6.8617161873911522E-2</v>
      </c>
      <c r="P1193">
        <f t="shared" si="669"/>
        <v>0.20112327276499259</v>
      </c>
      <c r="Q1193" s="2">
        <f t="shared" si="670"/>
        <v>43082.205000000002</v>
      </c>
      <c r="S1193" s="94">
        <f t="shared" si="648"/>
        <v>1</v>
      </c>
      <c r="Z1193">
        <f t="shared" si="671"/>
        <v>25141</v>
      </c>
      <c r="AA1193" s="68">
        <f t="shared" si="672"/>
        <v>0.20115061291848063</v>
      </c>
      <c r="AB1193" s="68">
        <f t="shared" si="673"/>
        <v>0.1872746598449655</v>
      </c>
      <c r="AC1193" s="68">
        <f t="shared" si="674"/>
        <v>-1.3848612920027084E-2</v>
      </c>
      <c r="AD1193" s="68"/>
      <c r="AE1193" s="68">
        <f t="shared" si="675"/>
        <v>1.9178407980874131E-4</v>
      </c>
      <c r="AF1193">
        <f t="shared" si="676"/>
        <v>-1.382127276653905E-2</v>
      </c>
      <c r="AG1193" s="92"/>
      <c r="AH1193">
        <f t="shared" si="677"/>
        <v>2.7340153488034012E-5</v>
      </c>
      <c r="AI1193">
        <f t="shared" si="678"/>
        <v>1.0001216319224726</v>
      </c>
      <c r="AJ1193">
        <f t="shared" si="679"/>
        <v>1.9397271764573212E-3</v>
      </c>
      <c r="AK1193">
        <f t="shared" si="680"/>
        <v>-7.126159610127931E-4</v>
      </c>
      <c r="AL1193">
        <f t="shared" si="681"/>
        <v>-1.4017417575077602</v>
      </c>
      <c r="AM1193">
        <f t="shared" si="682"/>
        <v>-0.84377819710486479</v>
      </c>
      <c r="AN1193" s="68">
        <f t="shared" si="683"/>
        <v>4.8821561223599934</v>
      </c>
      <c r="AO1193" s="68">
        <f t="shared" si="684"/>
        <v>4.8821561223599934</v>
      </c>
      <c r="AP1193" s="68">
        <f t="shared" si="685"/>
        <v>4.8821561223599934</v>
      </c>
      <c r="AQ1193" s="68">
        <f t="shared" si="686"/>
        <v>4.8821561223599934</v>
      </c>
      <c r="AR1193" s="68">
        <f t="shared" si="687"/>
        <v>4.8821561223599943</v>
      </c>
      <c r="AS1193" s="68">
        <f t="shared" si="688"/>
        <v>4.8821561223706453</v>
      </c>
      <c r="AT1193" s="68">
        <f t="shared" si="689"/>
        <v>4.8821562095689393</v>
      </c>
      <c r="AU1193" s="68">
        <f t="shared" si="690"/>
        <v>4.8828686514685087</v>
      </c>
    </row>
    <row r="1194" spans="1:64" ht="12.95" customHeight="1">
      <c r="A1194" s="130" t="s">
        <v>3351</v>
      </c>
      <c r="B1194" s="129"/>
      <c r="C1194" s="171">
        <v>58100.705000000002</v>
      </c>
      <c r="D1194" s="130">
        <v>1.73E-4</v>
      </c>
      <c r="E1194" s="12">
        <f t="shared" si="665"/>
        <v>25141.13799825828</v>
      </c>
      <c r="F1194">
        <f t="shared" si="666"/>
        <v>25141</v>
      </c>
      <c r="G1194">
        <f t="shared" si="667"/>
        <v>0.18730199999845354</v>
      </c>
      <c r="K1194">
        <f t="shared" si="661"/>
        <v>0.18730199999845354</v>
      </c>
      <c r="O1194">
        <f t="shared" ca="1" si="668"/>
        <v>6.8617161873911522E-2</v>
      </c>
      <c r="P1194">
        <f t="shared" si="669"/>
        <v>0.20112327276499259</v>
      </c>
      <c r="Q1194" s="2">
        <f t="shared" si="670"/>
        <v>43082.205000000002</v>
      </c>
      <c r="S1194" s="94">
        <f t="shared" si="648"/>
        <v>1</v>
      </c>
      <c r="Z1194">
        <f t="shared" si="671"/>
        <v>25141</v>
      </c>
      <c r="AA1194" s="68">
        <f t="shared" si="672"/>
        <v>0.20115061291848063</v>
      </c>
      <c r="AB1194" s="68">
        <f t="shared" si="673"/>
        <v>0.1872746598449655</v>
      </c>
      <c r="AC1194" s="68">
        <f t="shared" si="674"/>
        <v>-1.3848612920027084E-2</v>
      </c>
      <c r="AD1194" s="68"/>
      <c r="AE1194" s="68">
        <f t="shared" si="675"/>
        <v>1.9178407980874131E-4</v>
      </c>
      <c r="AF1194">
        <f t="shared" si="676"/>
        <v>-1.382127276653905E-2</v>
      </c>
      <c r="AG1194" s="92"/>
      <c r="AH1194">
        <f t="shared" si="677"/>
        <v>2.7340153488034012E-5</v>
      </c>
      <c r="AI1194">
        <f t="shared" si="678"/>
        <v>1.0001216319224726</v>
      </c>
      <c r="AJ1194">
        <f t="shared" si="679"/>
        <v>1.9397271764573212E-3</v>
      </c>
      <c r="AK1194">
        <f t="shared" si="680"/>
        <v>-7.126159610127931E-4</v>
      </c>
      <c r="AL1194">
        <f t="shared" si="681"/>
        <v>-1.4017417575077602</v>
      </c>
      <c r="AM1194">
        <f t="shared" si="682"/>
        <v>-0.84377819710486479</v>
      </c>
      <c r="AN1194" s="68">
        <f t="shared" si="683"/>
        <v>4.8821561223599934</v>
      </c>
      <c r="AO1194" s="68">
        <f t="shared" si="684"/>
        <v>4.8821561223599934</v>
      </c>
      <c r="AP1194" s="68">
        <f t="shared" si="685"/>
        <v>4.8821561223599934</v>
      </c>
      <c r="AQ1194" s="68">
        <f t="shared" si="686"/>
        <v>4.8821561223599934</v>
      </c>
      <c r="AR1194" s="68">
        <f t="shared" si="687"/>
        <v>4.8821561223599943</v>
      </c>
      <c r="AS1194" s="68">
        <f t="shared" si="688"/>
        <v>4.8821561223706453</v>
      </c>
      <c r="AT1194" s="68">
        <f t="shared" si="689"/>
        <v>4.8821562095689393</v>
      </c>
      <c r="AU1194" s="68">
        <f t="shared" si="690"/>
        <v>4.8828686514685087</v>
      </c>
    </row>
    <row r="1195" spans="1:64" ht="12.95" customHeight="1">
      <c r="A1195" s="130" t="s">
        <v>3351</v>
      </c>
      <c r="B1195" s="129"/>
      <c r="C1195" s="171">
        <v>58100.705300000001</v>
      </c>
      <c r="D1195" s="130">
        <v>1.8100000000000001E-4</v>
      </c>
      <c r="E1195" s="12">
        <f t="shared" si="665"/>
        <v>25141.1382192889</v>
      </c>
      <c r="F1195">
        <f t="shared" si="666"/>
        <v>25141</v>
      </c>
      <c r="G1195">
        <f t="shared" si="667"/>
        <v>0.18760199999815086</v>
      </c>
      <c r="K1195">
        <f t="shared" si="661"/>
        <v>0.18760199999815086</v>
      </c>
      <c r="O1195">
        <f t="shared" ca="1" si="668"/>
        <v>6.8617161873911522E-2</v>
      </c>
      <c r="P1195">
        <f t="shared" si="669"/>
        <v>0.20112327276499259</v>
      </c>
      <c r="Q1195" s="2">
        <f t="shared" si="670"/>
        <v>43082.205300000001</v>
      </c>
      <c r="S1195" s="94">
        <f t="shared" si="648"/>
        <v>1</v>
      </c>
      <c r="Z1195">
        <f t="shared" si="671"/>
        <v>25141</v>
      </c>
      <c r="AA1195" s="68">
        <f t="shared" si="672"/>
        <v>0.20115061291848063</v>
      </c>
      <c r="AB1195" s="68">
        <f t="shared" si="673"/>
        <v>0.18757465984466282</v>
      </c>
      <c r="AC1195" s="68">
        <f t="shared" si="674"/>
        <v>-1.3548612920329764E-2</v>
      </c>
      <c r="AD1195" s="68"/>
      <c r="AE1195" s="68">
        <f t="shared" si="675"/>
        <v>1.8356491206492683E-4</v>
      </c>
      <c r="AF1195">
        <f t="shared" si="676"/>
        <v>-1.352127276684173E-2</v>
      </c>
      <c r="AG1195" s="92"/>
      <c r="AH1195">
        <f t="shared" si="677"/>
        <v>2.7340153488034012E-5</v>
      </c>
      <c r="AI1195">
        <f t="shared" si="678"/>
        <v>1.0001216319224726</v>
      </c>
      <c r="AJ1195">
        <f t="shared" si="679"/>
        <v>1.9397271764573212E-3</v>
      </c>
      <c r="AK1195">
        <f t="shared" si="680"/>
        <v>-7.126159610127931E-4</v>
      </c>
      <c r="AL1195">
        <f t="shared" si="681"/>
        <v>-1.4017417575077602</v>
      </c>
      <c r="AM1195">
        <f t="shared" si="682"/>
        <v>-0.84377819710486479</v>
      </c>
      <c r="AN1195" s="68">
        <f t="shared" si="683"/>
        <v>4.8821561223599934</v>
      </c>
      <c r="AO1195" s="68">
        <f t="shared" si="684"/>
        <v>4.8821561223599934</v>
      </c>
      <c r="AP1195" s="68">
        <f t="shared" si="685"/>
        <v>4.8821561223599934</v>
      </c>
      <c r="AQ1195" s="68">
        <f t="shared" si="686"/>
        <v>4.8821561223599934</v>
      </c>
      <c r="AR1195" s="68">
        <f t="shared" si="687"/>
        <v>4.8821561223599943</v>
      </c>
      <c r="AS1195" s="68">
        <f t="shared" si="688"/>
        <v>4.8821561223706453</v>
      </c>
      <c r="AT1195" s="68">
        <f t="shared" si="689"/>
        <v>4.8821562095689393</v>
      </c>
      <c r="AU1195" s="68">
        <f t="shared" si="690"/>
        <v>4.8828686514685087</v>
      </c>
    </row>
    <row r="1196" spans="1:64" ht="12.95" customHeight="1">
      <c r="A1196" s="121" t="s">
        <v>3066</v>
      </c>
      <c r="B1196" s="122" t="s">
        <v>2053</v>
      </c>
      <c r="C1196" s="121">
        <v>58111.563699999999</v>
      </c>
      <c r="D1196" s="121">
        <v>1E-4</v>
      </c>
      <c r="E1196" s="12">
        <f t="shared" si="665"/>
        <v>25149.138348960198</v>
      </c>
      <c r="F1196">
        <f t="shared" si="666"/>
        <v>25149</v>
      </c>
      <c r="G1196">
        <f t="shared" si="667"/>
        <v>0.18777799999952549</v>
      </c>
      <c r="K1196">
        <f t="shared" si="661"/>
        <v>0.18777799999952549</v>
      </c>
      <c r="O1196">
        <f t="shared" ca="1" si="668"/>
        <v>6.8672153944391065E-2</v>
      </c>
      <c r="P1196">
        <f t="shared" si="669"/>
        <v>0.20133396099686635</v>
      </c>
      <c r="Q1196" s="2">
        <f t="shared" si="670"/>
        <v>43093.063699999999</v>
      </c>
      <c r="S1196" s="94">
        <f t="shared" ref="S1196:S1245" si="691">S$17</f>
        <v>1</v>
      </c>
      <c r="Z1196">
        <f t="shared" si="671"/>
        <v>25149</v>
      </c>
      <c r="AA1196" s="68">
        <f t="shared" si="672"/>
        <v>0.20124745012840231</v>
      </c>
      <c r="AB1196" s="68">
        <f t="shared" si="673"/>
        <v>0.18786451086798953</v>
      </c>
      <c r="AC1196" s="68">
        <f t="shared" si="674"/>
        <v>-1.3469450128876828E-2</v>
      </c>
      <c r="AD1196" s="68"/>
      <c r="AE1196" s="68">
        <f t="shared" si="675"/>
        <v>1.8142608677429979E-4</v>
      </c>
      <c r="AF1196">
        <f t="shared" si="676"/>
        <v>-1.3555960997340855E-2</v>
      </c>
      <c r="AG1196" s="92"/>
      <c r="AH1196">
        <f t="shared" si="677"/>
        <v>-8.6510868464025815E-5</v>
      </c>
      <c r="AI1196">
        <f t="shared" si="678"/>
        <v>1.0001252722362139</v>
      </c>
      <c r="AJ1196">
        <f t="shared" si="679"/>
        <v>-3.1708984094450496E-3</v>
      </c>
      <c r="AK1196">
        <f t="shared" si="680"/>
        <v>-7.1198504147808848E-4</v>
      </c>
      <c r="AL1196">
        <f t="shared" si="681"/>
        <v>-1.3966311253917638</v>
      </c>
      <c r="AM1196">
        <f t="shared" si="682"/>
        <v>-0.83941299641573486</v>
      </c>
      <c r="AN1196" s="68">
        <f t="shared" si="683"/>
        <v>4.8872661222990557</v>
      </c>
      <c r="AO1196" s="68">
        <f t="shared" si="684"/>
        <v>4.8872661222990557</v>
      </c>
      <c r="AP1196" s="68">
        <f t="shared" si="685"/>
        <v>4.8872661222990557</v>
      </c>
      <c r="AQ1196" s="68">
        <f t="shared" si="686"/>
        <v>4.8872661222990557</v>
      </c>
      <c r="AR1196" s="68">
        <f t="shared" si="687"/>
        <v>4.8872661222990574</v>
      </c>
      <c r="AS1196" s="68">
        <f t="shared" si="688"/>
        <v>4.8872661223103409</v>
      </c>
      <c r="AT1196" s="68">
        <f t="shared" si="689"/>
        <v>4.8872662120210348</v>
      </c>
      <c r="AU1196" s="68">
        <f t="shared" si="690"/>
        <v>4.8879780179737233</v>
      </c>
    </row>
    <row r="1197" spans="1:64" ht="12.95" customHeight="1">
      <c r="A1197" s="130" t="s">
        <v>3351</v>
      </c>
      <c r="B1197" s="129"/>
      <c r="C1197" s="171">
        <v>58111.563999999998</v>
      </c>
      <c r="D1197" s="130">
        <v>5.8E-5</v>
      </c>
      <c r="E1197" s="12">
        <f t="shared" si="665"/>
        <v>25149.138569990817</v>
      </c>
      <c r="F1197">
        <f t="shared" si="666"/>
        <v>25149</v>
      </c>
      <c r="G1197">
        <f t="shared" si="667"/>
        <v>0.18807799999922281</v>
      </c>
      <c r="K1197">
        <f t="shared" si="661"/>
        <v>0.18807799999922281</v>
      </c>
      <c r="O1197">
        <f t="shared" ca="1" si="668"/>
        <v>6.8672153944391065E-2</v>
      </c>
      <c r="P1197">
        <f t="shared" si="669"/>
        <v>0.20133396099686635</v>
      </c>
      <c r="Q1197" s="2">
        <f t="shared" si="670"/>
        <v>43093.063999999998</v>
      </c>
      <c r="S1197" s="94">
        <f t="shared" si="691"/>
        <v>1</v>
      </c>
      <c r="Z1197">
        <f t="shared" si="671"/>
        <v>25149</v>
      </c>
      <c r="AA1197" s="68">
        <f t="shared" si="672"/>
        <v>0.20124745012840231</v>
      </c>
      <c r="AB1197" s="68">
        <f t="shared" si="673"/>
        <v>0.18816451086768685</v>
      </c>
      <c r="AC1197" s="68">
        <f t="shared" si="674"/>
        <v>-1.3169450129179508E-2</v>
      </c>
      <c r="AD1197" s="68"/>
      <c r="AE1197" s="68">
        <f t="shared" si="675"/>
        <v>1.7343441670494595E-4</v>
      </c>
      <c r="AF1197">
        <f t="shared" si="676"/>
        <v>-1.3255960997643534E-2</v>
      </c>
      <c r="AG1197" s="92"/>
      <c r="AH1197">
        <f t="shared" si="677"/>
        <v>-8.6510868464025815E-5</v>
      </c>
      <c r="AI1197">
        <f t="shared" si="678"/>
        <v>1.0001252722362139</v>
      </c>
      <c r="AJ1197">
        <f t="shared" si="679"/>
        <v>-3.1708984094450496E-3</v>
      </c>
      <c r="AK1197">
        <f t="shared" si="680"/>
        <v>-7.1198504147808848E-4</v>
      </c>
      <c r="AL1197">
        <f t="shared" si="681"/>
        <v>-1.3966311253917638</v>
      </c>
      <c r="AM1197">
        <f t="shared" si="682"/>
        <v>-0.83941299641573486</v>
      </c>
      <c r="AN1197" s="68">
        <f t="shared" si="683"/>
        <v>4.8872661222990557</v>
      </c>
      <c r="AO1197" s="68">
        <f t="shared" si="684"/>
        <v>4.8872661222990557</v>
      </c>
      <c r="AP1197" s="68">
        <f t="shared" si="685"/>
        <v>4.8872661222990557</v>
      </c>
      <c r="AQ1197" s="68">
        <f t="shared" si="686"/>
        <v>4.8872661222990557</v>
      </c>
      <c r="AR1197" s="68">
        <f t="shared" si="687"/>
        <v>4.8872661222990574</v>
      </c>
      <c r="AS1197" s="68">
        <f t="shared" si="688"/>
        <v>4.8872661223103409</v>
      </c>
      <c r="AT1197" s="68">
        <f t="shared" si="689"/>
        <v>4.8872662120210348</v>
      </c>
      <c r="AU1197" s="68">
        <f t="shared" si="690"/>
        <v>4.8879780179737233</v>
      </c>
    </row>
    <row r="1198" spans="1:64" ht="12.95" customHeight="1">
      <c r="A1198" s="130" t="s">
        <v>3351</v>
      </c>
      <c r="B1198" s="129"/>
      <c r="C1198" s="171">
        <v>58374.879999999997</v>
      </c>
      <c r="D1198" s="130">
        <v>4.3000000000000002E-5</v>
      </c>
      <c r="E1198" s="12">
        <f t="shared" si="665"/>
        <v>25343.141567166047</v>
      </c>
      <c r="F1198">
        <f t="shared" si="666"/>
        <v>25343</v>
      </c>
      <c r="G1198">
        <f t="shared" si="667"/>
        <v>0.19214599999395432</v>
      </c>
      <c r="K1198">
        <f t="shared" si="661"/>
        <v>0.19214599999395432</v>
      </c>
      <c r="O1198">
        <f t="shared" ca="1" si="668"/>
        <v>7.0005711653519945E-2</v>
      </c>
      <c r="P1198">
        <f t="shared" si="669"/>
        <v>0.20647136375692671</v>
      </c>
      <c r="Q1198" s="2">
        <f t="shared" si="670"/>
        <v>43356.38</v>
      </c>
      <c r="S1198" s="94">
        <f t="shared" si="691"/>
        <v>1</v>
      </c>
      <c r="Z1198">
        <f t="shared" si="671"/>
        <v>25343</v>
      </c>
      <c r="AA1198" s="68">
        <f t="shared" si="672"/>
        <v>0.20363157994372519</v>
      </c>
      <c r="AB1198" s="68">
        <f t="shared" si="673"/>
        <v>0.19498578380715584</v>
      </c>
      <c r="AC1198" s="68">
        <f t="shared" si="674"/>
        <v>-1.1485579949770855E-2</v>
      </c>
      <c r="AD1198" s="68"/>
      <c r="AE1198" s="68">
        <f t="shared" si="675"/>
        <v>1.319185467825786E-4</v>
      </c>
      <c r="AF1198">
        <f t="shared" si="676"/>
        <v>-1.4325363762972387E-2</v>
      </c>
      <c r="AG1198" s="92"/>
      <c r="AH1198">
        <f t="shared" si="677"/>
        <v>-2.839783813201532E-3</v>
      </c>
      <c r="AI1198">
        <f t="shared" si="678"/>
        <v>1.0002123318341458</v>
      </c>
      <c r="AJ1198">
        <f t="shared" si="679"/>
        <v>-0.12677297627280604</v>
      </c>
      <c r="AK1198">
        <f t="shared" si="680"/>
        <v>-6.9103619634783373E-4</v>
      </c>
      <c r="AL1198">
        <f t="shared" si="681"/>
        <v>-1.2726870036747997</v>
      </c>
      <c r="AM1198">
        <f t="shared" si="682"/>
        <v>-0.73887576633021257</v>
      </c>
      <c r="AN1198" s="68">
        <f t="shared" si="683"/>
        <v>5.0111892664072082</v>
      </c>
      <c r="AO1198" s="68">
        <f t="shared" si="684"/>
        <v>5.0111892664072082</v>
      </c>
      <c r="AP1198" s="68">
        <f t="shared" si="685"/>
        <v>5.0111892664072082</v>
      </c>
      <c r="AQ1198" s="68">
        <f t="shared" si="686"/>
        <v>5.0111892664072082</v>
      </c>
      <c r="AR1198" s="68">
        <f t="shared" si="687"/>
        <v>5.0111892664072153</v>
      </c>
      <c r="AS1198" s="68">
        <f t="shared" si="688"/>
        <v>5.0111892664385325</v>
      </c>
      <c r="AT1198" s="68">
        <f t="shared" si="689"/>
        <v>5.0111894135997348</v>
      </c>
      <c r="AU1198" s="68">
        <f t="shared" si="690"/>
        <v>5.0118801557251871</v>
      </c>
    </row>
    <row r="1199" spans="1:64" ht="12.95" customHeight="1">
      <c r="A1199" s="123" t="s">
        <v>1494</v>
      </c>
      <c r="B1199" s="124" t="s">
        <v>2053</v>
      </c>
      <c r="C1199" s="123">
        <v>58374.8802</v>
      </c>
      <c r="D1199" s="123">
        <v>1E-4</v>
      </c>
      <c r="E1199" s="12">
        <f t="shared" si="665"/>
        <v>25343.141714519796</v>
      </c>
      <c r="F1199">
        <f t="shared" si="666"/>
        <v>25343</v>
      </c>
      <c r="G1199">
        <f t="shared" si="667"/>
        <v>0.19234599999617785</v>
      </c>
      <c r="K1199">
        <f t="shared" si="661"/>
        <v>0.19234599999617785</v>
      </c>
      <c r="O1199">
        <f t="shared" ca="1" si="668"/>
        <v>7.0005711653519945E-2</v>
      </c>
      <c r="P1199">
        <f t="shared" si="669"/>
        <v>0.20647136375692671</v>
      </c>
      <c r="Q1199" s="2">
        <f t="shared" si="670"/>
        <v>43356.3802</v>
      </c>
      <c r="S1199" s="94">
        <f t="shared" si="691"/>
        <v>1</v>
      </c>
      <c r="Z1199">
        <f t="shared" si="671"/>
        <v>25343</v>
      </c>
      <c r="AA1199" s="68">
        <f t="shared" si="672"/>
        <v>0.20363157994372519</v>
      </c>
      <c r="AB1199" s="68">
        <f t="shared" si="673"/>
        <v>0.19518578380937937</v>
      </c>
      <c r="AC1199" s="68">
        <f t="shared" si="674"/>
        <v>-1.1285579947547322E-2</v>
      </c>
      <c r="AD1199" s="68"/>
      <c r="AE1199" s="68">
        <f t="shared" si="675"/>
        <v>1.2736431475248252E-4</v>
      </c>
      <c r="AF1199">
        <f t="shared" si="676"/>
        <v>-1.4125363760748855E-2</v>
      </c>
      <c r="AG1199" s="92"/>
      <c r="AH1199">
        <f t="shared" si="677"/>
        <v>-2.839783813201532E-3</v>
      </c>
      <c r="AI1199">
        <f t="shared" si="678"/>
        <v>1.0002123318341458</v>
      </c>
      <c r="AJ1199">
        <f t="shared" si="679"/>
        <v>-0.12677297627280604</v>
      </c>
      <c r="AK1199">
        <f t="shared" si="680"/>
        <v>-6.9103619634783373E-4</v>
      </c>
      <c r="AL1199">
        <f t="shared" si="681"/>
        <v>-1.2726870036747997</v>
      </c>
      <c r="AM1199">
        <f t="shared" si="682"/>
        <v>-0.73887576633021257</v>
      </c>
      <c r="AN1199" s="68">
        <f t="shared" si="683"/>
        <v>5.0111892664072082</v>
      </c>
      <c r="AO1199" s="68">
        <f t="shared" si="684"/>
        <v>5.0111892664072082</v>
      </c>
      <c r="AP1199" s="68">
        <f t="shared" si="685"/>
        <v>5.0111892664072082</v>
      </c>
      <c r="AQ1199" s="68">
        <f t="shared" si="686"/>
        <v>5.0111892664072082</v>
      </c>
      <c r="AR1199" s="68">
        <f t="shared" si="687"/>
        <v>5.0111892664072153</v>
      </c>
      <c r="AS1199" s="68">
        <f t="shared" si="688"/>
        <v>5.0111892664385325</v>
      </c>
      <c r="AT1199" s="68">
        <f t="shared" si="689"/>
        <v>5.0111894135997348</v>
      </c>
      <c r="AU1199" s="68">
        <f t="shared" si="690"/>
        <v>5.0118801557251871</v>
      </c>
    </row>
    <row r="1200" spans="1:64" ht="12.95" customHeight="1">
      <c r="A1200" s="130" t="s">
        <v>3351</v>
      </c>
      <c r="B1200" s="129"/>
      <c r="C1200" s="171">
        <v>58392.525000000001</v>
      </c>
      <c r="D1200" s="130">
        <v>6.7000000000000002E-5</v>
      </c>
      <c r="E1200" s="12">
        <f t="shared" si="665"/>
        <v>25356.141851558783</v>
      </c>
      <c r="F1200">
        <f t="shared" si="666"/>
        <v>25356</v>
      </c>
      <c r="G1200">
        <f t="shared" si="667"/>
        <v>0.19253200000093784</v>
      </c>
      <c r="K1200">
        <f t="shared" si="661"/>
        <v>0.19253200000093784</v>
      </c>
      <c r="O1200">
        <f t="shared" ca="1" si="668"/>
        <v>7.0095073768049201E-2</v>
      </c>
      <c r="P1200">
        <f t="shared" si="669"/>
        <v>0.20681756007212304</v>
      </c>
      <c r="Q1200" s="2">
        <f t="shared" si="670"/>
        <v>43374.025000000001</v>
      </c>
      <c r="S1200" s="94">
        <f t="shared" si="691"/>
        <v>1</v>
      </c>
      <c r="Z1200">
        <f t="shared" si="671"/>
        <v>25356</v>
      </c>
      <c r="AA1200" s="68">
        <f t="shared" si="672"/>
        <v>0.20379436012418595</v>
      </c>
      <c r="AB1200" s="68">
        <f t="shared" si="673"/>
        <v>0.19555519994887494</v>
      </c>
      <c r="AC1200" s="68">
        <f t="shared" si="674"/>
        <v>-1.1262360123248107E-2</v>
      </c>
      <c r="AD1200" s="68"/>
      <c r="AE1200" s="68">
        <f t="shared" si="675"/>
        <v>1.2684075554572909E-4</v>
      </c>
      <c r="AF1200">
        <f t="shared" si="676"/>
        <v>-1.4285560071185199E-2</v>
      </c>
      <c r="AG1200" s="92"/>
      <c r="AH1200">
        <f t="shared" si="677"/>
        <v>-3.0231999479370928E-3</v>
      </c>
      <c r="AI1200">
        <f t="shared" si="678"/>
        <v>1.0002180643979173</v>
      </c>
      <c r="AJ1200">
        <f t="shared" si="679"/>
        <v>-0.13500779192701198</v>
      </c>
      <c r="AK1200">
        <f t="shared" si="680"/>
        <v>-6.8924868575542602E-4</v>
      </c>
      <c r="AL1200">
        <f t="shared" si="681"/>
        <v>-1.2643807027276872</v>
      </c>
      <c r="AM1200">
        <f t="shared" si="682"/>
        <v>-0.73247486110709636</v>
      </c>
      <c r="AN1200" s="68">
        <f t="shared" si="683"/>
        <v>5.0194937780583038</v>
      </c>
      <c r="AO1200" s="68">
        <f t="shared" si="684"/>
        <v>5.0194937780583038</v>
      </c>
      <c r="AP1200" s="68">
        <f t="shared" si="685"/>
        <v>5.0194937780583038</v>
      </c>
      <c r="AQ1200" s="68">
        <f t="shared" si="686"/>
        <v>5.0194937780583038</v>
      </c>
      <c r="AR1200" s="68">
        <f t="shared" si="687"/>
        <v>5.0194937780583118</v>
      </c>
      <c r="AS1200" s="68">
        <f t="shared" si="688"/>
        <v>5.0194937780912507</v>
      </c>
      <c r="AT1200" s="68">
        <f t="shared" si="689"/>
        <v>5.0194939288169902</v>
      </c>
      <c r="AU1200" s="68">
        <f t="shared" si="690"/>
        <v>5.0201828762961611</v>
      </c>
    </row>
    <row r="1201" spans="1:64" ht="12.95" customHeight="1">
      <c r="A1201" s="123" t="s">
        <v>1494</v>
      </c>
      <c r="B1201" s="124" t="s">
        <v>2053</v>
      </c>
      <c r="C1201" s="123">
        <v>58392.525199999996</v>
      </c>
      <c r="D1201" s="123">
        <v>1E-4</v>
      </c>
      <c r="E1201" s="12">
        <f t="shared" si="665"/>
        <v>25356.141998912528</v>
      </c>
      <c r="F1201">
        <f t="shared" si="666"/>
        <v>25356</v>
      </c>
      <c r="G1201">
        <f t="shared" si="667"/>
        <v>0.19273199999588542</v>
      </c>
      <c r="K1201">
        <f t="shared" si="661"/>
        <v>0.19273199999588542</v>
      </c>
      <c r="O1201">
        <f t="shared" ca="1" si="668"/>
        <v>7.0095073768049201E-2</v>
      </c>
      <c r="P1201">
        <f t="shared" si="669"/>
        <v>0.20681756007212304</v>
      </c>
      <c r="Q1201" s="2">
        <f t="shared" si="670"/>
        <v>43374.025199999996</v>
      </c>
      <c r="S1201" s="94">
        <f t="shared" si="691"/>
        <v>1</v>
      </c>
      <c r="Z1201">
        <f t="shared" si="671"/>
        <v>25356</v>
      </c>
      <c r="AA1201" s="68">
        <f t="shared" si="672"/>
        <v>0.20379436012418595</v>
      </c>
      <c r="AB1201" s="68">
        <f t="shared" si="673"/>
        <v>0.19575519994382251</v>
      </c>
      <c r="AC1201" s="68">
        <f t="shared" si="674"/>
        <v>-1.1062360128300532E-2</v>
      </c>
      <c r="AD1201" s="68"/>
      <c r="AE1201" s="68">
        <f t="shared" si="675"/>
        <v>1.2237581160821331E-4</v>
      </c>
      <c r="AF1201">
        <f t="shared" si="676"/>
        <v>-1.4085560076237624E-2</v>
      </c>
      <c r="AG1201" s="92"/>
      <c r="AH1201">
        <f t="shared" si="677"/>
        <v>-3.0231999479370928E-3</v>
      </c>
      <c r="AI1201">
        <f t="shared" si="678"/>
        <v>1.0002180643979173</v>
      </c>
      <c r="AJ1201">
        <f t="shared" si="679"/>
        <v>-0.13500779192701198</v>
      </c>
      <c r="AK1201">
        <f t="shared" si="680"/>
        <v>-6.8924868575542602E-4</v>
      </c>
      <c r="AL1201">
        <f t="shared" si="681"/>
        <v>-1.2643807027276872</v>
      </c>
      <c r="AM1201">
        <f t="shared" si="682"/>
        <v>-0.73247486110709636</v>
      </c>
      <c r="AN1201" s="68">
        <f t="shared" si="683"/>
        <v>5.0194937780583038</v>
      </c>
      <c r="AO1201" s="68">
        <f t="shared" si="684"/>
        <v>5.0194937780583038</v>
      </c>
      <c r="AP1201" s="68">
        <f t="shared" si="685"/>
        <v>5.0194937780583038</v>
      </c>
      <c r="AQ1201" s="68">
        <f t="shared" si="686"/>
        <v>5.0194937780583038</v>
      </c>
      <c r="AR1201" s="68">
        <f t="shared" si="687"/>
        <v>5.0194937780583118</v>
      </c>
      <c r="AS1201" s="68">
        <f t="shared" si="688"/>
        <v>5.0194937780912507</v>
      </c>
      <c r="AT1201" s="68">
        <f t="shared" si="689"/>
        <v>5.0194939288169902</v>
      </c>
      <c r="AU1201" s="68">
        <f t="shared" si="690"/>
        <v>5.0201828762961611</v>
      </c>
    </row>
    <row r="1202" spans="1:64" ht="12.95" customHeight="1">
      <c r="A1202" s="130" t="s">
        <v>3351</v>
      </c>
      <c r="B1202" s="129"/>
      <c r="C1202" s="171">
        <v>58396.597000000002</v>
      </c>
      <c r="D1202" s="130">
        <v>4.8999999999999998E-5</v>
      </c>
      <c r="E1202" s="12">
        <f t="shared" si="665"/>
        <v>25359.141973862392</v>
      </c>
      <c r="F1202">
        <f t="shared" si="666"/>
        <v>25359</v>
      </c>
      <c r="G1202">
        <f t="shared" si="667"/>
        <v>0.19269799999892712</v>
      </c>
      <c r="K1202">
        <f t="shared" si="661"/>
        <v>0.19269799999892712</v>
      </c>
      <c r="O1202">
        <f t="shared" ca="1" si="668"/>
        <v>7.011569579447903E-2</v>
      </c>
      <c r="P1202">
        <f t="shared" si="669"/>
        <v>0.20689748608675324</v>
      </c>
      <c r="Q1202" s="2">
        <f t="shared" si="670"/>
        <v>43378.097000000002</v>
      </c>
      <c r="S1202" s="94">
        <f t="shared" si="691"/>
        <v>1</v>
      </c>
      <c r="Z1202">
        <f t="shared" si="671"/>
        <v>25359</v>
      </c>
      <c r="AA1202" s="68">
        <f t="shared" si="672"/>
        <v>0.20383198833765809</v>
      </c>
      <c r="AB1202" s="68">
        <f t="shared" si="673"/>
        <v>0.19576349774802226</v>
      </c>
      <c r="AC1202" s="68">
        <f t="shared" si="674"/>
        <v>-1.1133988338730976E-2</v>
      </c>
      <c r="AD1202" s="68"/>
      <c r="AE1202" s="68">
        <f t="shared" si="675"/>
        <v>1.2396569632699725E-4</v>
      </c>
      <c r="AF1202">
        <f t="shared" si="676"/>
        <v>-1.4199486087826119E-2</v>
      </c>
      <c r="AG1202" s="92"/>
      <c r="AH1202">
        <f t="shared" si="677"/>
        <v>-3.0654977490951426E-3</v>
      </c>
      <c r="AI1202">
        <f t="shared" si="678"/>
        <v>1.0002193851843435</v>
      </c>
      <c r="AJ1202">
        <f t="shared" si="679"/>
        <v>-0.13690684525609098</v>
      </c>
      <c r="AK1202">
        <f t="shared" si="680"/>
        <v>-6.8882942253153424E-4</v>
      </c>
      <c r="AL1202">
        <f t="shared" si="681"/>
        <v>-1.2624638505348047</v>
      </c>
      <c r="AM1202">
        <f t="shared" si="682"/>
        <v>-0.73100325344707495</v>
      </c>
      <c r="AN1202" s="68">
        <f t="shared" si="683"/>
        <v>5.0214102105788667</v>
      </c>
      <c r="AO1202" s="68">
        <f t="shared" si="684"/>
        <v>5.0214102105788667</v>
      </c>
      <c r="AP1202" s="68">
        <f t="shared" si="685"/>
        <v>5.0214102105788667</v>
      </c>
      <c r="AQ1202" s="68">
        <f t="shared" si="686"/>
        <v>5.0214102105788667</v>
      </c>
      <c r="AR1202" s="68">
        <f t="shared" si="687"/>
        <v>5.0214102105788738</v>
      </c>
      <c r="AS1202" s="68">
        <f t="shared" si="688"/>
        <v>5.0214102106121921</v>
      </c>
      <c r="AT1202" s="68">
        <f t="shared" si="689"/>
        <v>5.021410362154648</v>
      </c>
      <c r="AU1202" s="68">
        <f t="shared" si="690"/>
        <v>5.0220988887356173</v>
      </c>
    </row>
    <row r="1203" spans="1:64" ht="12.95" customHeight="1">
      <c r="A1203" s="123" t="s">
        <v>1494</v>
      </c>
      <c r="B1203" s="124" t="s">
        <v>2053</v>
      </c>
      <c r="C1203" s="123">
        <v>58396.597099999999</v>
      </c>
      <c r="D1203" s="123">
        <v>1E-4</v>
      </c>
      <c r="E1203" s="12">
        <f t="shared" si="665"/>
        <v>25359.142047539266</v>
      </c>
      <c r="F1203">
        <f t="shared" si="666"/>
        <v>25359</v>
      </c>
      <c r="G1203">
        <f t="shared" si="667"/>
        <v>0.1927979999964009</v>
      </c>
      <c r="K1203">
        <f t="shared" si="661"/>
        <v>0.1927979999964009</v>
      </c>
      <c r="O1203">
        <f t="shared" ca="1" si="668"/>
        <v>7.011569579447903E-2</v>
      </c>
      <c r="P1203">
        <f t="shared" si="669"/>
        <v>0.20689748608675324</v>
      </c>
      <c r="Q1203" s="2">
        <f t="shared" si="670"/>
        <v>43378.097099999999</v>
      </c>
      <c r="S1203" s="94">
        <f t="shared" si="691"/>
        <v>1</v>
      </c>
      <c r="Z1203">
        <f t="shared" si="671"/>
        <v>25359</v>
      </c>
      <c r="AA1203" s="68">
        <f t="shared" si="672"/>
        <v>0.20383198833765809</v>
      </c>
      <c r="AB1203" s="68">
        <f t="shared" si="673"/>
        <v>0.19586349774549605</v>
      </c>
      <c r="AC1203" s="68">
        <f t="shared" si="674"/>
        <v>-1.1033988341257189E-2</v>
      </c>
      <c r="AD1203" s="68"/>
      <c r="AE1203" s="68">
        <f t="shared" si="675"/>
        <v>1.2174889871499946E-4</v>
      </c>
      <c r="AF1203">
        <f t="shared" si="676"/>
        <v>-1.4099486090352331E-2</v>
      </c>
      <c r="AG1203" s="92"/>
      <c r="AH1203">
        <f t="shared" si="677"/>
        <v>-3.0654977490951426E-3</v>
      </c>
      <c r="AI1203">
        <f t="shared" si="678"/>
        <v>1.0002193851843435</v>
      </c>
      <c r="AJ1203">
        <f t="shared" si="679"/>
        <v>-0.13690684525609098</v>
      </c>
      <c r="AK1203">
        <f t="shared" si="680"/>
        <v>-6.8882942253153424E-4</v>
      </c>
      <c r="AL1203">
        <f t="shared" si="681"/>
        <v>-1.2624638505348047</v>
      </c>
      <c r="AM1203">
        <f t="shared" si="682"/>
        <v>-0.73100325344707495</v>
      </c>
      <c r="AN1203" s="68">
        <f t="shared" si="683"/>
        <v>5.0214102105788667</v>
      </c>
      <c r="AO1203" s="68">
        <f t="shared" si="684"/>
        <v>5.0214102105788667</v>
      </c>
      <c r="AP1203" s="68">
        <f t="shared" si="685"/>
        <v>5.0214102105788667</v>
      </c>
      <c r="AQ1203" s="68">
        <f t="shared" si="686"/>
        <v>5.0214102105788667</v>
      </c>
      <c r="AR1203" s="68">
        <f t="shared" si="687"/>
        <v>5.0214102105788738</v>
      </c>
      <c r="AS1203" s="68">
        <f t="shared" si="688"/>
        <v>5.0214102106121921</v>
      </c>
      <c r="AT1203" s="68">
        <f t="shared" si="689"/>
        <v>5.021410362154648</v>
      </c>
      <c r="AU1203" s="68">
        <f t="shared" si="690"/>
        <v>5.0220988887356173</v>
      </c>
    </row>
    <row r="1204" spans="1:64" ht="12.95" customHeight="1">
      <c r="A1204" s="130" t="s">
        <v>3351</v>
      </c>
      <c r="B1204" s="129"/>
      <c r="C1204" s="171">
        <v>58415.6</v>
      </c>
      <c r="D1204" s="130">
        <v>1.06E-4</v>
      </c>
      <c r="E1204" s="12">
        <f t="shared" si="665"/>
        <v>25373.142790202153</v>
      </c>
      <c r="F1204">
        <f t="shared" si="666"/>
        <v>25373</v>
      </c>
      <c r="G1204">
        <f t="shared" si="667"/>
        <v>0.19380599999567494</v>
      </c>
      <c r="K1204">
        <f t="shared" ref="K1204:K1245" si="692">$G1204</f>
        <v>0.19380599999567494</v>
      </c>
      <c r="O1204">
        <f t="shared" ca="1" si="668"/>
        <v>7.0211931917818229E-2</v>
      </c>
      <c r="P1204">
        <f t="shared" si="669"/>
        <v>0.20727064550152768</v>
      </c>
      <c r="Q1204" s="2">
        <f t="shared" si="670"/>
        <v>43397.1</v>
      </c>
      <c r="S1204" s="94">
        <f t="shared" si="691"/>
        <v>1</v>
      </c>
      <c r="Z1204">
        <f t="shared" si="671"/>
        <v>25373</v>
      </c>
      <c r="AA1204" s="68">
        <f t="shared" si="672"/>
        <v>0.20400790865129792</v>
      </c>
      <c r="AB1204" s="68">
        <f t="shared" si="673"/>
        <v>0.1970687368459047</v>
      </c>
      <c r="AC1204" s="68">
        <f t="shared" si="674"/>
        <v>-1.0201908655622986E-2</v>
      </c>
      <c r="AD1204" s="68"/>
      <c r="AE1204" s="68">
        <f t="shared" si="675"/>
        <v>1.0407894021767512E-4</v>
      </c>
      <c r="AF1204">
        <f t="shared" si="676"/>
        <v>-1.3464645505852746E-2</v>
      </c>
      <c r="AG1204" s="92"/>
      <c r="AH1204">
        <f t="shared" si="677"/>
        <v>-3.2627368502297599E-3</v>
      </c>
      <c r="AI1204">
        <f t="shared" si="678"/>
        <v>1.0002255381635898</v>
      </c>
      <c r="AJ1204">
        <f t="shared" si="679"/>
        <v>-0.14576239626041274</v>
      </c>
      <c r="AK1204">
        <f t="shared" si="680"/>
        <v>-6.8683940569767236E-4</v>
      </c>
      <c r="AL1204">
        <f t="shared" si="681"/>
        <v>-1.2535184734354448</v>
      </c>
      <c r="AM1204">
        <f t="shared" si="682"/>
        <v>-0.72416283277918003</v>
      </c>
      <c r="AN1204" s="68">
        <f t="shared" si="683"/>
        <v>5.0303535957670498</v>
      </c>
      <c r="AO1204" s="68">
        <f t="shared" si="684"/>
        <v>5.0303535957670498</v>
      </c>
      <c r="AP1204" s="68">
        <f t="shared" si="685"/>
        <v>5.0303535957670498</v>
      </c>
      <c r="AQ1204" s="68">
        <f t="shared" si="686"/>
        <v>5.0303535957670498</v>
      </c>
      <c r="AR1204" s="68">
        <f t="shared" si="687"/>
        <v>5.0303535957670578</v>
      </c>
      <c r="AS1204" s="68">
        <f t="shared" si="688"/>
        <v>5.030353595802163</v>
      </c>
      <c r="AT1204" s="68">
        <f t="shared" si="689"/>
        <v>5.0303537511263334</v>
      </c>
      <c r="AU1204" s="68">
        <f t="shared" si="690"/>
        <v>5.0310402801197434</v>
      </c>
    </row>
    <row r="1205" spans="1:64" ht="12.95" customHeight="1">
      <c r="A1205" s="123" t="s">
        <v>1494</v>
      </c>
      <c r="B1205" s="124" t="s">
        <v>2053</v>
      </c>
      <c r="C1205" s="123">
        <v>58415.600200000001</v>
      </c>
      <c r="D1205" s="123">
        <v>1E-4</v>
      </c>
      <c r="E1205" s="12">
        <f t="shared" si="665"/>
        <v>25373.142937555902</v>
      </c>
      <c r="F1205">
        <f t="shared" si="666"/>
        <v>25373</v>
      </c>
      <c r="G1205">
        <f t="shared" si="667"/>
        <v>0.19400599999789847</v>
      </c>
      <c r="K1205">
        <f t="shared" si="692"/>
        <v>0.19400599999789847</v>
      </c>
      <c r="O1205">
        <f t="shared" ca="1" si="668"/>
        <v>7.0211931917818229E-2</v>
      </c>
      <c r="P1205">
        <f t="shared" si="669"/>
        <v>0.20727064550152768</v>
      </c>
      <c r="Q1205" s="2">
        <f t="shared" si="670"/>
        <v>43397.100200000001</v>
      </c>
      <c r="S1205" s="94">
        <f t="shared" si="691"/>
        <v>1</v>
      </c>
      <c r="Z1205">
        <f t="shared" si="671"/>
        <v>25373</v>
      </c>
      <c r="AA1205" s="68">
        <f t="shared" si="672"/>
        <v>0.20400790865129792</v>
      </c>
      <c r="AB1205" s="68">
        <f t="shared" si="673"/>
        <v>0.19726873684812823</v>
      </c>
      <c r="AC1205" s="68">
        <f t="shared" si="674"/>
        <v>-1.0001908653399453E-2</v>
      </c>
      <c r="AD1205" s="68"/>
      <c r="AE1205" s="68">
        <f t="shared" si="675"/>
        <v>1.0003817671094679E-4</v>
      </c>
      <c r="AF1205">
        <f t="shared" si="676"/>
        <v>-1.3264645503629213E-2</v>
      </c>
      <c r="AG1205" s="92"/>
      <c r="AH1205">
        <f t="shared" si="677"/>
        <v>-3.2627368502297599E-3</v>
      </c>
      <c r="AI1205">
        <f t="shared" si="678"/>
        <v>1.0002255381635898</v>
      </c>
      <c r="AJ1205">
        <f t="shared" si="679"/>
        <v>-0.14576239626041274</v>
      </c>
      <c r="AK1205">
        <f t="shared" si="680"/>
        <v>-6.8683940569767236E-4</v>
      </c>
      <c r="AL1205">
        <f t="shared" si="681"/>
        <v>-1.2535184734354448</v>
      </c>
      <c r="AM1205">
        <f t="shared" si="682"/>
        <v>-0.72416283277918003</v>
      </c>
      <c r="AN1205" s="68">
        <f t="shared" si="683"/>
        <v>5.0303535957670498</v>
      </c>
      <c r="AO1205" s="68">
        <f t="shared" si="684"/>
        <v>5.0303535957670498</v>
      </c>
      <c r="AP1205" s="68">
        <f t="shared" si="685"/>
        <v>5.0303535957670498</v>
      </c>
      <c r="AQ1205" s="68">
        <f t="shared" si="686"/>
        <v>5.0303535957670498</v>
      </c>
      <c r="AR1205" s="68">
        <f t="shared" si="687"/>
        <v>5.0303535957670578</v>
      </c>
      <c r="AS1205" s="68">
        <f t="shared" si="688"/>
        <v>5.030353595802163</v>
      </c>
      <c r="AT1205" s="68">
        <f t="shared" si="689"/>
        <v>5.0303537511263334</v>
      </c>
      <c r="AU1205" s="68">
        <f t="shared" si="690"/>
        <v>5.0310402801197434</v>
      </c>
    </row>
    <row r="1206" spans="1:64" ht="12.95" customHeight="1">
      <c r="A1206" s="130" t="s">
        <v>3351</v>
      </c>
      <c r="B1206" s="129"/>
      <c r="C1206" s="171">
        <v>58456.315999999999</v>
      </c>
      <c r="D1206" s="130">
        <v>3.1419999999999998E-3</v>
      </c>
      <c r="E1206" s="12">
        <f t="shared" si="665"/>
        <v>25403.141066163305</v>
      </c>
      <c r="F1206">
        <f t="shared" si="666"/>
        <v>25403</v>
      </c>
      <c r="G1206">
        <f t="shared" si="667"/>
        <v>0.19146599999658065</v>
      </c>
      <c r="K1206">
        <f t="shared" si="692"/>
        <v>0.19146599999658065</v>
      </c>
      <c r="O1206">
        <f t="shared" ca="1" si="668"/>
        <v>7.0418152182116514E-2</v>
      </c>
      <c r="P1206">
        <f t="shared" si="669"/>
        <v>0.20807122314402637</v>
      </c>
      <c r="Q1206" s="2">
        <f t="shared" si="670"/>
        <v>43437.815999999999</v>
      </c>
      <c r="S1206" s="94">
        <f t="shared" si="691"/>
        <v>1</v>
      </c>
      <c r="Z1206">
        <f t="shared" si="671"/>
        <v>25403</v>
      </c>
      <c r="AA1206" s="68">
        <f t="shared" si="672"/>
        <v>0.20438672598759658</v>
      </c>
      <c r="AB1206" s="68">
        <f t="shared" si="673"/>
        <v>0.19515049715301044</v>
      </c>
      <c r="AC1206" s="68">
        <f t="shared" si="674"/>
        <v>-1.2920725991015928E-2</v>
      </c>
      <c r="AD1206" s="68"/>
      <c r="AE1206" s="68">
        <f t="shared" si="675"/>
        <v>1.6694516013491457E-4</v>
      </c>
      <c r="AF1206">
        <f t="shared" si="676"/>
        <v>-1.6605223147445725E-2</v>
      </c>
      <c r="AG1206" s="92"/>
      <c r="AH1206">
        <f t="shared" si="677"/>
        <v>-3.6844971564297963E-3</v>
      </c>
      <c r="AI1206">
        <f t="shared" si="678"/>
        <v>1.0002386619698549</v>
      </c>
      <c r="AJ1206">
        <f t="shared" si="679"/>
        <v>-0.16469875776596354</v>
      </c>
      <c r="AK1206">
        <f t="shared" si="680"/>
        <v>-6.8239013518629451E-4</v>
      </c>
      <c r="AL1206">
        <f t="shared" si="681"/>
        <v>-1.2343494385777682</v>
      </c>
      <c r="AM1206">
        <f t="shared" si="682"/>
        <v>-0.70965235055323217</v>
      </c>
      <c r="AN1206" s="68">
        <f t="shared" si="683"/>
        <v>5.0495181773790989</v>
      </c>
      <c r="AO1206" s="68">
        <f t="shared" si="684"/>
        <v>5.0495181773790989</v>
      </c>
      <c r="AP1206" s="68">
        <f t="shared" si="685"/>
        <v>5.0495181773790989</v>
      </c>
      <c r="AQ1206" s="68">
        <f t="shared" si="686"/>
        <v>5.0495181773790989</v>
      </c>
      <c r="AR1206" s="68">
        <f t="shared" si="687"/>
        <v>5.0495181773791087</v>
      </c>
      <c r="AS1206" s="68">
        <f t="shared" si="688"/>
        <v>5.0495181774181486</v>
      </c>
      <c r="AT1206" s="68">
        <f t="shared" si="689"/>
        <v>5.0495183406771318</v>
      </c>
      <c r="AU1206" s="68">
        <f t="shared" si="690"/>
        <v>5.0502004045142996</v>
      </c>
    </row>
    <row r="1207" spans="1:64" ht="12.95" customHeight="1">
      <c r="A1207" s="130" t="s">
        <v>3351</v>
      </c>
      <c r="B1207" s="129"/>
      <c r="C1207" s="171">
        <v>58464.46</v>
      </c>
      <c r="D1207" s="130">
        <v>5.5999999999999999E-5</v>
      </c>
      <c r="E1207" s="12">
        <f t="shared" si="665"/>
        <v>25409.141310770527</v>
      </c>
      <c r="F1207">
        <f t="shared" si="666"/>
        <v>25409</v>
      </c>
      <c r="G1207">
        <f t="shared" si="667"/>
        <v>0.19179799999983516</v>
      </c>
      <c r="K1207">
        <f t="shared" si="692"/>
        <v>0.19179799999983516</v>
      </c>
      <c r="O1207">
        <f t="shared" ca="1" si="668"/>
        <v>7.0459396234976171E-2</v>
      </c>
      <c r="P1207">
        <f t="shared" si="669"/>
        <v>0.20823149418027387</v>
      </c>
      <c r="Q1207" s="2">
        <f t="shared" si="670"/>
        <v>43445.96</v>
      </c>
      <c r="S1207" s="94">
        <f t="shared" si="691"/>
        <v>1</v>
      </c>
      <c r="Z1207">
        <f t="shared" si="671"/>
        <v>25409</v>
      </c>
      <c r="AA1207" s="68">
        <f t="shared" si="672"/>
        <v>0.20446280173720743</v>
      </c>
      <c r="AB1207" s="68">
        <f t="shared" si="673"/>
        <v>0.19556669244290159</v>
      </c>
      <c r="AC1207" s="68">
        <f t="shared" si="674"/>
        <v>-1.2664801737372271E-2</v>
      </c>
      <c r="AD1207" s="68"/>
      <c r="AE1207" s="68">
        <f t="shared" si="675"/>
        <v>1.6039720304694786E-4</v>
      </c>
      <c r="AF1207">
        <f t="shared" si="676"/>
        <v>-1.6433494180438712E-2</v>
      </c>
      <c r="AG1207" s="92"/>
      <c r="AH1207">
        <f t="shared" si="677"/>
        <v>-3.7686924430664426E-3</v>
      </c>
      <c r="AI1207">
        <f t="shared" si="678"/>
        <v>1.0002412764026432</v>
      </c>
      <c r="AJ1207">
        <f t="shared" si="679"/>
        <v>-0.16847904971534713</v>
      </c>
      <c r="AK1207">
        <f t="shared" si="680"/>
        <v>-6.8147012405688672E-4</v>
      </c>
      <c r="AL1207">
        <f t="shared" si="681"/>
        <v>-1.2305155713347</v>
      </c>
      <c r="AM1207">
        <f t="shared" si="682"/>
        <v>-0.70677394890565426</v>
      </c>
      <c r="AN1207" s="68">
        <f t="shared" si="683"/>
        <v>5.0533511238301818</v>
      </c>
      <c r="AO1207" s="68">
        <f t="shared" si="684"/>
        <v>5.0533511238301818</v>
      </c>
      <c r="AP1207" s="68">
        <f t="shared" si="685"/>
        <v>5.0533511238301818</v>
      </c>
      <c r="AQ1207" s="68">
        <f t="shared" si="686"/>
        <v>5.0533511238301818</v>
      </c>
      <c r="AR1207" s="68">
        <f t="shared" si="687"/>
        <v>5.0533511238301916</v>
      </c>
      <c r="AS1207" s="68">
        <f t="shared" si="688"/>
        <v>5.0533511238700353</v>
      </c>
      <c r="AT1207" s="68">
        <f t="shared" si="689"/>
        <v>5.0533512886875709</v>
      </c>
      <c r="AU1207" s="68">
        <f t="shared" si="690"/>
        <v>5.0540324293932102</v>
      </c>
    </row>
    <row r="1208" spans="1:64" ht="12.95" customHeight="1">
      <c r="A1208" s="123" t="s">
        <v>1494</v>
      </c>
      <c r="B1208" s="124" t="s">
        <v>2053</v>
      </c>
      <c r="C1208" s="123">
        <v>58464.463000000003</v>
      </c>
      <c r="D1208" s="123">
        <v>1E-4</v>
      </c>
      <c r="E1208" s="12">
        <f t="shared" si="665"/>
        <v>25409.143521076745</v>
      </c>
      <c r="F1208">
        <f t="shared" si="666"/>
        <v>25409</v>
      </c>
      <c r="G1208">
        <f t="shared" si="667"/>
        <v>0.19479800000408432</v>
      </c>
      <c r="K1208">
        <f t="shared" si="692"/>
        <v>0.19479800000408432</v>
      </c>
      <c r="O1208">
        <f t="shared" ca="1" si="668"/>
        <v>7.0459396234976171E-2</v>
      </c>
      <c r="P1208">
        <f t="shared" si="669"/>
        <v>0.20823149418027387</v>
      </c>
      <c r="Q1208" s="2">
        <f t="shared" si="670"/>
        <v>43445.963000000003</v>
      </c>
      <c r="S1208" s="94">
        <f t="shared" si="691"/>
        <v>1</v>
      </c>
      <c r="Z1208">
        <f t="shared" si="671"/>
        <v>25409</v>
      </c>
      <c r="AA1208" s="68">
        <f t="shared" si="672"/>
        <v>0.20446280173720743</v>
      </c>
      <c r="AB1208" s="68">
        <f t="shared" si="673"/>
        <v>0.19856669244715075</v>
      </c>
      <c r="AC1208" s="68">
        <f t="shared" si="674"/>
        <v>-9.6648017331231115E-3</v>
      </c>
      <c r="AD1208" s="68"/>
      <c r="AE1208" s="68">
        <f t="shared" si="675"/>
        <v>9.3408392540579629E-5</v>
      </c>
      <c r="AF1208">
        <f t="shared" si="676"/>
        <v>-1.3433494176189553E-2</v>
      </c>
      <c r="AG1208" s="92"/>
      <c r="AH1208">
        <f t="shared" si="677"/>
        <v>-3.7686924430664426E-3</v>
      </c>
      <c r="AI1208">
        <f t="shared" si="678"/>
        <v>1.0002412764026432</v>
      </c>
      <c r="AJ1208">
        <f t="shared" si="679"/>
        <v>-0.16847904971534713</v>
      </c>
      <c r="AK1208">
        <f t="shared" si="680"/>
        <v>-6.8147012405688672E-4</v>
      </c>
      <c r="AL1208">
        <f t="shared" si="681"/>
        <v>-1.2305155713347</v>
      </c>
      <c r="AM1208">
        <f t="shared" si="682"/>
        <v>-0.70677394890565426</v>
      </c>
      <c r="AN1208" s="68">
        <f t="shared" si="683"/>
        <v>5.0533511238301818</v>
      </c>
      <c r="AO1208" s="68">
        <f t="shared" si="684"/>
        <v>5.0533511238301818</v>
      </c>
      <c r="AP1208" s="68">
        <f t="shared" si="685"/>
        <v>5.0533511238301818</v>
      </c>
      <c r="AQ1208" s="68">
        <f t="shared" si="686"/>
        <v>5.0533511238301818</v>
      </c>
      <c r="AR1208" s="68">
        <f t="shared" si="687"/>
        <v>5.0533511238301916</v>
      </c>
      <c r="AS1208" s="68">
        <f t="shared" si="688"/>
        <v>5.0533511238700353</v>
      </c>
      <c r="AT1208" s="68">
        <f t="shared" si="689"/>
        <v>5.0533512886875709</v>
      </c>
      <c r="AU1208" s="68">
        <f t="shared" si="690"/>
        <v>5.0540324293932102</v>
      </c>
    </row>
    <row r="1209" spans="1:64" ht="12.95" customHeight="1">
      <c r="A1209" s="130" t="s">
        <v>3351</v>
      </c>
      <c r="B1209" s="129"/>
      <c r="C1209" s="171">
        <v>58479.39</v>
      </c>
      <c r="D1209" s="130">
        <v>8.0000000000000007E-5</v>
      </c>
      <c r="E1209" s="12">
        <f t="shared" si="665"/>
        <v>25420.14126803794</v>
      </c>
      <c r="F1209">
        <f t="shared" si="666"/>
        <v>25420</v>
      </c>
      <c r="G1209">
        <f t="shared" si="667"/>
        <v>0.19174000000202795</v>
      </c>
      <c r="K1209">
        <f t="shared" si="692"/>
        <v>0.19174000000202795</v>
      </c>
      <c r="O1209">
        <f t="shared" ca="1" si="668"/>
        <v>7.0535010331885542E-2</v>
      </c>
      <c r="P1209">
        <f t="shared" si="669"/>
        <v>0.20852545904278702</v>
      </c>
      <c r="Q1209" s="2">
        <f t="shared" si="670"/>
        <v>43460.89</v>
      </c>
      <c r="S1209" s="94">
        <f t="shared" si="691"/>
        <v>1</v>
      </c>
      <c r="Z1209">
        <f t="shared" si="671"/>
        <v>25420</v>
      </c>
      <c r="AA1209" s="68">
        <f t="shared" si="672"/>
        <v>0.20460255269792779</v>
      </c>
      <c r="AB1209" s="68">
        <f t="shared" si="673"/>
        <v>0.19566290634688718</v>
      </c>
      <c r="AC1209" s="68">
        <f t="shared" si="674"/>
        <v>-1.2862552695899847E-2</v>
      </c>
      <c r="AD1209" s="68"/>
      <c r="AE1209" s="68">
        <f t="shared" si="675"/>
        <v>1.6544526185480017E-4</v>
      </c>
      <c r="AF1209">
        <f t="shared" si="676"/>
        <v>-1.6785459040759065E-2</v>
      </c>
      <c r="AG1209" s="92"/>
      <c r="AH1209">
        <f t="shared" si="677"/>
        <v>-3.9229063448592179E-3</v>
      </c>
      <c r="AI1209">
        <f t="shared" si="678"/>
        <v>1.0002460603262759</v>
      </c>
      <c r="AJ1209">
        <f t="shared" si="679"/>
        <v>-0.17540316434438158</v>
      </c>
      <c r="AK1209">
        <f t="shared" si="680"/>
        <v>-6.7975741870728533E-4</v>
      </c>
      <c r="AL1209">
        <f t="shared" si="681"/>
        <v>-1.2234867627235995</v>
      </c>
      <c r="AM1209">
        <f t="shared" si="682"/>
        <v>-0.70151703223064388</v>
      </c>
      <c r="AN1209" s="68">
        <f t="shared" si="683"/>
        <v>5.0603782183169423</v>
      </c>
      <c r="AO1209" s="68">
        <f t="shared" si="684"/>
        <v>5.0603782183169423</v>
      </c>
      <c r="AP1209" s="68">
        <f t="shared" si="685"/>
        <v>5.0603782183169423</v>
      </c>
      <c r="AQ1209" s="68">
        <f t="shared" si="686"/>
        <v>5.0603782183169423</v>
      </c>
      <c r="AR1209" s="68">
        <f t="shared" si="687"/>
        <v>5.0603782183169521</v>
      </c>
      <c r="AS1209" s="68">
        <f t="shared" si="688"/>
        <v>5.0603782183582817</v>
      </c>
      <c r="AT1209" s="68">
        <f t="shared" si="689"/>
        <v>5.0603783860079439</v>
      </c>
      <c r="AU1209" s="68">
        <f t="shared" si="690"/>
        <v>5.061057808337881</v>
      </c>
      <c r="AV1209" s="68"/>
      <c r="AW1209" s="68"/>
      <c r="AX1209" s="68"/>
      <c r="AY1209" s="68"/>
      <c r="AZ1209" s="68"/>
      <c r="BA1209" s="68"/>
      <c r="BB1209" s="68"/>
      <c r="BC1209" s="68"/>
      <c r="BD1209" s="68"/>
      <c r="BE1209" s="68"/>
      <c r="BF1209" s="68"/>
      <c r="BG1209" s="68"/>
      <c r="BH1209" s="68"/>
      <c r="BI1209" s="68"/>
      <c r="BJ1209" s="68"/>
      <c r="BK1209" s="68"/>
      <c r="BL1209" s="68"/>
    </row>
    <row r="1210" spans="1:64" ht="12.95" customHeight="1">
      <c r="A1210" s="123" t="s">
        <v>1494</v>
      </c>
      <c r="B1210" s="124" t="s">
        <v>2053</v>
      </c>
      <c r="C1210" s="123">
        <v>58479.392399999997</v>
      </c>
      <c r="D1210" s="123">
        <v>1E-4</v>
      </c>
      <c r="E1210" s="12">
        <f t="shared" si="665"/>
        <v>25420.143036282912</v>
      </c>
      <c r="F1210">
        <f t="shared" si="666"/>
        <v>25420</v>
      </c>
      <c r="G1210">
        <f t="shared" si="667"/>
        <v>0.19413999999960652</v>
      </c>
      <c r="K1210">
        <f t="shared" si="692"/>
        <v>0.19413999999960652</v>
      </c>
      <c r="O1210">
        <f t="shared" ca="1" si="668"/>
        <v>7.0535010331885542E-2</v>
      </c>
      <c r="P1210">
        <f t="shared" si="669"/>
        <v>0.20852545904278702</v>
      </c>
      <c r="Q1210" s="2">
        <f t="shared" si="670"/>
        <v>43460.892399999997</v>
      </c>
      <c r="S1210" s="94">
        <f t="shared" si="691"/>
        <v>1</v>
      </c>
      <c r="Z1210">
        <f t="shared" si="671"/>
        <v>25420</v>
      </c>
      <c r="AA1210" s="68">
        <f t="shared" si="672"/>
        <v>0.20460255269792779</v>
      </c>
      <c r="AB1210" s="68">
        <f t="shared" si="673"/>
        <v>0.19806290634446574</v>
      </c>
      <c r="AC1210" s="68">
        <f t="shared" si="674"/>
        <v>-1.0462552698321286E-2</v>
      </c>
      <c r="AD1210" s="68"/>
      <c r="AE1210" s="68">
        <f t="shared" si="675"/>
        <v>1.0946500896514981E-4</v>
      </c>
      <c r="AF1210">
        <f t="shared" si="676"/>
        <v>-1.4385459043180504E-2</v>
      </c>
      <c r="AG1210" s="92"/>
      <c r="AH1210">
        <f t="shared" si="677"/>
        <v>-3.9229063448592179E-3</v>
      </c>
      <c r="AI1210">
        <f t="shared" si="678"/>
        <v>1.0002460603262759</v>
      </c>
      <c r="AJ1210">
        <f t="shared" si="679"/>
        <v>-0.17540316434438158</v>
      </c>
      <c r="AK1210">
        <f t="shared" si="680"/>
        <v>-6.7975741870728533E-4</v>
      </c>
      <c r="AL1210">
        <f t="shared" si="681"/>
        <v>-1.2234867627235995</v>
      </c>
      <c r="AM1210">
        <f t="shared" si="682"/>
        <v>-0.70151703223064388</v>
      </c>
      <c r="AN1210" s="68">
        <f t="shared" si="683"/>
        <v>5.0603782183169423</v>
      </c>
      <c r="AO1210" s="68">
        <f t="shared" si="684"/>
        <v>5.0603782183169423</v>
      </c>
      <c r="AP1210" s="68">
        <f t="shared" si="685"/>
        <v>5.0603782183169423</v>
      </c>
      <c r="AQ1210" s="68">
        <f t="shared" si="686"/>
        <v>5.0603782183169423</v>
      </c>
      <c r="AR1210" s="68">
        <f t="shared" si="687"/>
        <v>5.0603782183169521</v>
      </c>
      <c r="AS1210" s="68">
        <f t="shared" si="688"/>
        <v>5.0603782183582817</v>
      </c>
      <c r="AT1210" s="68">
        <f t="shared" si="689"/>
        <v>5.0603783860079439</v>
      </c>
      <c r="AU1210" s="68">
        <f t="shared" si="690"/>
        <v>5.061057808337881</v>
      </c>
    </row>
    <row r="1211" spans="1:64" ht="12.95" customHeight="1">
      <c r="A1211" s="130" t="s">
        <v>3351</v>
      </c>
      <c r="B1211" s="129"/>
      <c r="C1211" s="171">
        <v>58494.32</v>
      </c>
      <c r="D1211" s="130">
        <v>5.3999999999999998E-5</v>
      </c>
      <c r="E1211" s="12">
        <f t="shared" ref="E1211:E1245" si="693">+(C1211-C$7)/C$8</f>
        <v>25431.141225305353</v>
      </c>
      <c r="F1211">
        <f t="shared" ref="F1211:F1245" si="694">ROUND(2*E1211,0)/2</f>
        <v>25431</v>
      </c>
      <c r="G1211">
        <f t="shared" ref="G1211:G1245" si="695">+C1211-(C$7+F1211*C$8)</f>
        <v>0.1916819999969448</v>
      </c>
      <c r="K1211">
        <f t="shared" si="692"/>
        <v>0.1916819999969448</v>
      </c>
      <c r="O1211">
        <f t="shared" ref="O1211:O1245" ca="1" si="696">+C$11+C$12*F1211</f>
        <v>7.0610624428794913E-2</v>
      </c>
      <c r="P1211">
        <f t="shared" ref="P1211:P1245" si="697">+D$11+D$12*F1211+D$13*F1211^2</f>
        <v>0.20881959813157303</v>
      </c>
      <c r="Q1211" s="2">
        <f t="shared" ref="Q1211:Q1245" si="698">+C1211-15018.5</f>
        <v>43475.82</v>
      </c>
      <c r="S1211" s="94">
        <f t="shared" si="691"/>
        <v>1</v>
      </c>
      <c r="Z1211">
        <f t="shared" ref="Z1211:Z1245" si="699">F1211</f>
        <v>25431</v>
      </c>
      <c r="AA1211" s="68">
        <f t="shared" ref="AA1211:AA1245" si="700">AB$3+AB$4*Z1211+AB$5*Z1211^2+AH1211</f>
        <v>0.20474267086222539</v>
      </c>
      <c r="AB1211" s="68">
        <f t="shared" ref="AB1211:AB1245" si="701">G1211-AH1211</f>
        <v>0.19575892726629243</v>
      </c>
      <c r="AC1211" s="68">
        <f t="shared" ref="AC1211:AC1245" si="702">+G1211-P1211-AH1211</f>
        <v>-1.3060670865280583E-2</v>
      </c>
      <c r="AD1211" s="68"/>
      <c r="AE1211" s="68">
        <f t="shared" ref="AE1211:AE1245" si="703">+(G1211-AA1211)^2*S1211</f>
        <v>1.7058112345118932E-4</v>
      </c>
      <c r="AF1211">
        <f t="shared" ref="AF1211:AF1245" si="704">G1211-P1211</f>
        <v>-1.7137598134628229E-2</v>
      </c>
      <c r="AG1211" s="92"/>
      <c r="AH1211">
        <f t="shared" ref="AH1211:AH1245" si="705">$AB$6*($AB$11/AI1211*AJ1211+$AB$12)</f>
        <v>-4.0769272693476459E-3</v>
      </c>
      <c r="AI1211">
        <f t="shared" ref="AI1211:AI1245" si="706">1+$AB$7*COS(AL1211)</f>
        <v>1.0002508321390853</v>
      </c>
      <c r="AJ1211">
        <f t="shared" ref="AJ1211:AJ1245" si="707">SIN(AL1211+RADIANS($AB$9))</f>
        <v>-0.18231867938882201</v>
      </c>
      <c r="AK1211">
        <f t="shared" ref="AK1211:AK1245" si="708">$AB$7*SIN(AL1211)</f>
        <v>-6.7801111381487783E-4</v>
      </c>
      <c r="AL1211">
        <f t="shared" ref="AL1211:AL1245" si="709">2*ATAN(AM1211)</f>
        <v>-1.2164578869629818</v>
      </c>
      <c r="AM1211">
        <f t="shared" ref="AM1211:AM1245" si="710">SQRT((1+$AB$7)/(1-$AB$7))*TAN(AN1211/2)</f>
        <v>-0.69628592301778125</v>
      </c>
      <c r="AN1211" s="68">
        <f t="shared" ref="AN1211:AN1245" si="711">$AU1211+$AB$7*SIN(AO1211)</f>
        <v>5.0674053463701929</v>
      </c>
      <c r="AO1211" s="68">
        <f t="shared" ref="AO1211:AO1245" si="712">$AU1211+$AB$7*SIN(AP1211)</f>
        <v>5.0674053463701929</v>
      </c>
      <c r="AP1211" s="68">
        <f t="shared" ref="AP1211:AP1245" si="713">$AU1211+$AB$7*SIN(AQ1211)</f>
        <v>5.0674053463701929</v>
      </c>
      <c r="AQ1211" s="68">
        <f t="shared" ref="AQ1211:AQ1245" si="714">$AU1211+$AB$7*SIN(AR1211)</f>
        <v>5.0674053463701929</v>
      </c>
      <c r="AR1211" s="68">
        <f t="shared" ref="AR1211:AR1245" si="715">$AU1211+$AB$7*SIN(AS1211)</f>
        <v>5.0674053463702036</v>
      </c>
      <c r="AS1211" s="68">
        <f t="shared" ref="AS1211:AS1245" si="716">$AU1211+$AB$7*SIN(AT1211)</f>
        <v>5.067405346413036</v>
      </c>
      <c r="AT1211" s="68">
        <f t="shared" ref="AT1211:AT1245" si="717">$AU1211+$AB$7*SIN(AU1211)</f>
        <v>5.0674055168617134</v>
      </c>
      <c r="AU1211" s="68">
        <f t="shared" ref="AU1211:AU1245" si="718">RADIANS($AB$9)+$AB$18*(F1211-AB$15)</f>
        <v>5.0680831872825518</v>
      </c>
    </row>
    <row r="1212" spans="1:64" ht="12.95" customHeight="1">
      <c r="A1212" s="123" t="s">
        <v>1494</v>
      </c>
      <c r="B1212" s="124" t="s">
        <v>2053</v>
      </c>
      <c r="C1212" s="123">
        <v>58494.322699999997</v>
      </c>
      <c r="D1212" s="123">
        <v>1E-4</v>
      </c>
      <c r="E1212" s="12">
        <f t="shared" si="693"/>
        <v>25431.143214580945</v>
      </c>
      <c r="F1212">
        <f t="shared" si="694"/>
        <v>25431</v>
      </c>
      <c r="G1212">
        <f t="shared" si="695"/>
        <v>0.19438199999422068</v>
      </c>
      <c r="K1212">
        <f t="shared" si="692"/>
        <v>0.19438199999422068</v>
      </c>
      <c r="O1212">
        <f t="shared" ca="1" si="696"/>
        <v>7.0610624428794913E-2</v>
      </c>
      <c r="P1212">
        <f t="shared" si="697"/>
        <v>0.20881959813157303</v>
      </c>
      <c r="Q1212" s="2">
        <f t="shared" si="698"/>
        <v>43475.822699999997</v>
      </c>
      <c r="S1212" s="94">
        <f t="shared" si="691"/>
        <v>1</v>
      </c>
      <c r="Z1212">
        <f t="shared" si="699"/>
        <v>25431</v>
      </c>
      <c r="AA1212" s="68">
        <f t="shared" si="700"/>
        <v>0.20474267086222539</v>
      </c>
      <c r="AB1212" s="68">
        <f t="shared" si="701"/>
        <v>0.19845892726356831</v>
      </c>
      <c r="AC1212" s="68">
        <f t="shared" si="702"/>
        <v>-1.0360670868004702E-2</v>
      </c>
      <c r="AD1212" s="68"/>
      <c r="AE1212" s="68">
        <f t="shared" si="703"/>
        <v>1.0734350083512151E-4</v>
      </c>
      <c r="AF1212">
        <f t="shared" si="704"/>
        <v>-1.4437598137352348E-2</v>
      </c>
      <c r="AG1212" s="92"/>
      <c r="AH1212">
        <f t="shared" si="705"/>
        <v>-4.0769272693476459E-3</v>
      </c>
      <c r="AI1212">
        <f t="shared" si="706"/>
        <v>1.0002508321390853</v>
      </c>
      <c r="AJ1212">
        <f t="shared" si="707"/>
        <v>-0.18231867938882201</v>
      </c>
      <c r="AK1212">
        <f t="shared" si="708"/>
        <v>-6.7801111381487783E-4</v>
      </c>
      <c r="AL1212">
        <f t="shared" si="709"/>
        <v>-1.2164578869629818</v>
      </c>
      <c r="AM1212">
        <f t="shared" si="710"/>
        <v>-0.69628592301778125</v>
      </c>
      <c r="AN1212" s="68">
        <f t="shared" si="711"/>
        <v>5.0674053463701929</v>
      </c>
      <c r="AO1212" s="68">
        <f t="shared" si="712"/>
        <v>5.0674053463701929</v>
      </c>
      <c r="AP1212" s="68">
        <f t="shared" si="713"/>
        <v>5.0674053463701929</v>
      </c>
      <c r="AQ1212" s="68">
        <f t="shared" si="714"/>
        <v>5.0674053463701929</v>
      </c>
      <c r="AR1212" s="68">
        <f t="shared" si="715"/>
        <v>5.0674053463702036</v>
      </c>
      <c r="AS1212" s="68">
        <f t="shared" si="716"/>
        <v>5.067405346413036</v>
      </c>
      <c r="AT1212" s="68">
        <f t="shared" si="717"/>
        <v>5.0674055168617134</v>
      </c>
      <c r="AU1212" s="68">
        <f t="shared" si="718"/>
        <v>5.0680831872825518</v>
      </c>
    </row>
    <row r="1213" spans="1:64" ht="12.95" customHeight="1">
      <c r="A1213" s="126" t="s">
        <v>1492</v>
      </c>
      <c r="B1213" s="125" t="s">
        <v>2053</v>
      </c>
      <c r="C1213" s="126">
        <v>58712.849000000002</v>
      </c>
      <c r="D1213" s="126">
        <v>1E-4</v>
      </c>
      <c r="E1213" s="12">
        <f t="shared" si="693"/>
        <v>25592.146560984558</v>
      </c>
      <c r="F1213">
        <f t="shared" si="694"/>
        <v>25592</v>
      </c>
      <c r="G1213">
        <f t="shared" si="695"/>
        <v>0.19892400000389898</v>
      </c>
      <c r="K1213">
        <f t="shared" si="692"/>
        <v>0.19892400000389898</v>
      </c>
      <c r="O1213">
        <f t="shared" ca="1" si="696"/>
        <v>7.171733984719568E-2</v>
      </c>
      <c r="P1213">
        <f t="shared" si="697"/>
        <v>0.21314466146392824</v>
      </c>
      <c r="Q1213" s="2">
        <f t="shared" si="698"/>
        <v>43694.349000000002</v>
      </c>
      <c r="S1213" s="94">
        <f t="shared" si="691"/>
        <v>1</v>
      </c>
      <c r="Z1213">
        <f t="shared" si="699"/>
        <v>25592</v>
      </c>
      <c r="AA1213" s="68">
        <f t="shared" si="700"/>
        <v>0.20684031648545545</v>
      </c>
      <c r="AB1213" s="68">
        <f t="shared" si="701"/>
        <v>0.20522834498237177</v>
      </c>
      <c r="AC1213" s="68">
        <f t="shared" si="702"/>
        <v>-7.9163164815564749E-3</v>
      </c>
      <c r="AD1213" s="68"/>
      <c r="AE1213" s="68">
        <f t="shared" si="703"/>
        <v>6.2668066636162575E-5</v>
      </c>
      <c r="AF1213">
        <f t="shared" si="704"/>
        <v>-1.422066146002926E-2</v>
      </c>
      <c r="AG1213" s="92"/>
      <c r="AH1213">
        <f t="shared" si="705"/>
        <v>-6.3043449784727845E-3</v>
      </c>
      <c r="AI1213">
        <f t="shared" si="706"/>
        <v>1.0003191397491367</v>
      </c>
      <c r="AJ1213">
        <f t="shared" si="707"/>
        <v>-0.28233655889398818</v>
      </c>
      <c r="AK1213">
        <f t="shared" si="708"/>
        <v>-6.4866451496564149E-4</v>
      </c>
      <c r="AL1213">
        <f t="shared" si="709"/>
        <v>-1.1135731374626712</v>
      </c>
      <c r="AM1213">
        <f t="shared" si="710"/>
        <v>-0.62248199929505876</v>
      </c>
      <c r="AN1213" s="68">
        <f t="shared" si="711"/>
        <v>5.1702607308030695</v>
      </c>
      <c r="AO1213" s="68">
        <f t="shared" si="712"/>
        <v>5.1702607308030695</v>
      </c>
      <c r="AP1213" s="68">
        <f t="shared" si="713"/>
        <v>5.1702607308030695</v>
      </c>
      <c r="AQ1213" s="68">
        <f t="shared" si="714"/>
        <v>5.1702607308030695</v>
      </c>
      <c r="AR1213" s="68">
        <f t="shared" si="715"/>
        <v>5.1702607308030908</v>
      </c>
      <c r="AS1213" s="68">
        <f t="shared" si="716"/>
        <v>5.1702607308693329</v>
      </c>
      <c r="AT1213" s="68">
        <f t="shared" si="717"/>
        <v>5.170260938160685</v>
      </c>
      <c r="AU1213" s="68">
        <f t="shared" si="718"/>
        <v>5.1709091882000031</v>
      </c>
    </row>
    <row r="1214" spans="1:64" ht="12.95" customHeight="1">
      <c r="A1214" s="130" t="s">
        <v>3351</v>
      </c>
      <c r="B1214" s="129"/>
      <c r="C1214" s="171">
        <v>58825.502</v>
      </c>
      <c r="D1214" s="130">
        <v>9.5000000000000005E-5</v>
      </c>
      <c r="E1214" s="12">
        <f t="shared" si="693"/>
        <v>25675.145769694933</v>
      </c>
      <c r="F1214">
        <f t="shared" si="694"/>
        <v>25675</v>
      </c>
      <c r="G1214">
        <f t="shared" si="695"/>
        <v>0.1978499999968335</v>
      </c>
      <c r="K1214">
        <f t="shared" si="692"/>
        <v>0.1978499999968335</v>
      </c>
      <c r="O1214">
        <f t="shared" ca="1" si="696"/>
        <v>7.2287882578420934E-2</v>
      </c>
      <c r="P1214">
        <f t="shared" si="697"/>
        <v>0.21538893278985738</v>
      </c>
      <c r="Q1214" s="2">
        <f t="shared" si="698"/>
        <v>43807.002</v>
      </c>
      <c r="S1214" s="94">
        <f t="shared" si="691"/>
        <v>1</v>
      </c>
      <c r="Z1214">
        <f t="shared" si="699"/>
        <v>25675</v>
      </c>
      <c r="AA1214" s="68">
        <f t="shared" si="700"/>
        <v>0.20796080615949253</v>
      </c>
      <c r="AB1214" s="68">
        <f t="shared" si="701"/>
        <v>0.20527812662719835</v>
      </c>
      <c r="AC1214" s="68">
        <f t="shared" si="702"/>
        <v>-1.0110806162659029E-2</v>
      </c>
      <c r="AD1214" s="68"/>
      <c r="AE1214" s="68">
        <f t="shared" si="703"/>
        <v>1.0222840125886373E-4</v>
      </c>
      <c r="AF1214">
        <f t="shared" si="704"/>
        <v>-1.7538932793023876E-2</v>
      </c>
      <c r="AG1214" s="92"/>
      <c r="AH1214">
        <f t="shared" si="705"/>
        <v>-7.4281266303648473E-3</v>
      </c>
      <c r="AI1214">
        <f t="shared" si="706"/>
        <v>1.0003530833683696</v>
      </c>
      <c r="AJ1214">
        <f t="shared" si="707"/>
        <v>-0.33280280903314974</v>
      </c>
      <c r="AK1214">
        <f t="shared" si="708"/>
        <v>-6.3083117189569244E-4</v>
      </c>
      <c r="AL1214">
        <f t="shared" si="709"/>
        <v>-1.0605277697227509</v>
      </c>
      <c r="AM1214">
        <f t="shared" si="710"/>
        <v>-0.58627154362566591</v>
      </c>
      <c r="AN1214" s="68">
        <f t="shared" si="711"/>
        <v>5.2232882573418742</v>
      </c>
      <c r="AO1214" s="68">
        <f t="shared" si="712"/>
        <v>5.2232882573418742</v>
      </c>
      <c r="AP1214" s="68">
        <f t="shared" si="713"/>
        <v>5.2232882573418742</v>
      </c>
      <c r="AQ1214" s="68">
        <f t="shared" si="714"/>
        <v>5.2232882573418742</v>
      </c>
      <c r="AR1214" s="68">
        <f t="shared" si="715"/>
        <v>5.2232882573419017</v>
      </c>
      <c r="AS1214" s="68">
        <f t="shared" si="716"/>
        <v>5.2232882574207125</v>
      </c>
      <c r="AT1214" s="68">
        <f t="shared" si="717"/>
        <v>5.2232884803754267</v>
      </c>
      <c r="AU1214" s="68">
        <f t="shared" si="718"/>
        <v>5.2239188656916085</v>
      </c>
    </row>
    <row r="1215" spans="1:64" ht="12.95" customHeight="1">
      <c r="A1215" s="126" t="s">
        <v>1492</v>
      </c>
      <c r="B1215" s="125" t="s">
        <v>2053</v>
      </c>
      <c r="C1215" s="126">
        <v>58825.503900000003</v>
      </c>
      <c r="D1215" s="126">
        <v>2.0000000000000001E-4</v>
      </c>
      <c r="E1215" s="12">
        <f t="shared" si="693"/>
        <v>25675.147169555537</v>
      </c>
      <c r="F1215">
        <f t="shared" si="694"/>
        <v>25675</v>
      </c>
      <c r="G1215">
        <f t="shared" si="695"/>
        <v>0.19974999999976717</v>
      </c>
      <c r="K1215">
        <f t="shared" si="692"/>
        <v>0.19974999999976717</v>
      </c>
      <c r="O1215">
        <f t="shared" ca="1" si="696"/>
        <v>7.2287882578420934E-2</v>
      </c>
      <c r="P1215">
        <f t="shared" si="697"/>
        <v>0.21538893278985738</v>
      </c>
      <c r="Q1215" s="2">
        <f t="shared" si="698"/>
        <v>43807.003900000003</v>
      </c>
      <c r="S1215" s="94">
        <f t="shared" si="691"/>
        <v>1</v>
      </c>
      <c r="Z1215">
        <f t="shared" si="699"/>
        <v>25675</v>
      </c>
      <c r="AA1215" s="68">
        <f t="shared" si="700"/>
        <v>0.20796080615949253</v>
      </c>
      <c r="AB1215" s="68">
        <f t="shared" si="701"/>
        <v>0.20717812663013202</v>
      </c>
      <c r="AC1215" s="68">
        <f t="shared" si="702"/>
        <v>-8.2108061597253625E-3</v>
      </c>
      <c r="AD1215" s="68"/>
      <c r="AE1215" s="68">
        <f t="shared" si="703"/>
        <v>6.7417337792583898E-5</v>
      </c>
      <c r="AF1215">
        <f t="shared" si="704"/>
        <v>-1.563893279009021E-2</v>
      </c>
      <c r="AG1215" s="92"/>
      <c r="AH1215">
        <f t="shared" si="705"/>
        <v>-7.4281266303648473E-3</v>
      </c>
      <c r="AI1215">
        <f t="shared" si="706"/>
        <v>1.0003530833683696</v>
      </c>
      <c r="AJ1215">
        <f t="shared" si="707"/>
        <v>-0.33280280903314974</v>
      </c>
      <c r="AK1215">
        <f t="shared" si="708"/>
        <v>-6.3083117189569244E-4</v>
      </c>
      <c r="AL1215">
        <f t="shared" si="709"/>
        <v>-1.0605277697227509</v>
      </c>
      <c r="AM1215">
        <f t="shared" si="710"/>
        <v>-0.58627154362566591</v>
      </c>
      <c r="AN1215" s="68">
        <f t="shared" si="711"/>
        <v>5.2232882573418742</v>
      </c>
      <c r="AO1215" s="68">
        <f t="shared" si="712"/>
        <v>5.2232882573418742</v>
      </c>
      <c r="AP1215" s="68">
        <f t="shared" si="713"/>
        <v>5.2232882573418742</v>
      </c>
      <c r="AQ1215" s="68">
        <f t="shared" si="714"/>
        <v>5.2232882573418742</v>
      </c>
      <c r="AR1215" s="68">
        <f t="shared" si="715"/>
        <v>5.2232882573419017</v>
      </c>
      <c r="AS1215" s="68">
        <f t="shared" si="716"/>
        <v>5.2232882574207125</v>
      </c>
      <c r="AT1215" s="68">
        <f t="shared" si="717"/>
        <v>5.2232884803754267</v>
      </c>
      <c r="AU1215" s="68">
        <f t="shared" si="718"/>
        <v>5.2239188656916085</v>
      </c>
    </row>
    <row r="1216" spans="1:64" ht="12.95" customHeight="1">
      <c r="A1216" s="130" t="s">
        <v>3351</v>
      </c>
      <c r="B1216" s="129"/>
      <c r="C1216" s="171">
        <v>59130.896999999997</v>
      </c>
      <c r="D1216" s="130">
        <v>6.9999999999999994E-5</v>
      </c>
      <c r="E1216" s="12">
        <f t="shared" si="693"/>
        <v>25900.151258622034</v>
      </c>
      <c r="F1216">
        <f t="shared" si="694"/>
        <v>25900</v>
      </c>
      <c r="G1216">
        <f t="shared" si="695"/>
        <v>0.20529999999416759</v>
      </c>
      <c r="K1216">
        <f t="shared" si="692"/>
        <v>0.20529999999416759</v>
      </c>
      <c r="O1216">
        <f t="shared" ca="1" si="696"/>
        <v>7.3834534560658041E-2</v>
      </c>
      <c r="P1216">
        <f t="shared" si="697"/>
        <v>0.22152269291113991</v>
      </c>
      <c r="Q1216" s="2">
        <f t="shared" si="698"/>
        <v>44112.396999999997</v>
      </c>
      <c r="S1216" s="94">
        <f t="shared" si="691"/>
        <v>1</v>
      </c>
      <c r="Z1216">
        <f t="shared" si="699"/>
        <v>25900</v>
      </c>
      <c r="AA1216" s="68">
        <f t="shared" si="700"/>
        <v>0.2111618902143868</v>
      </c>
      <c r="AB1216" s="68">
        <f t="shared" si="701"/>
        <v>0.21566080269092069</v>
      </c>
      <c r="AC1216" s="68">
        <f t="shared" si="702"/>
        <v>-5.8618902202192107E-3</v>
      </c>
      <c r="AD1216" s="68"/>
      <c r="AE1216" s="68">
        <f t="shared" si="703"/>
        <v>3.4361756953901644E-5</v>
      </c>
      <c r="AF1216">
        <f t="shared" si="704"/>
        <v>-1.6222692916972314E-2</v>
      </c>
      <c r="AG1216" s="92"/>
      <c r="AH1216">
        <f t="shared" si="705"/>
        <v>-1.0360802696753104E-2</v>
      </c>
      <c r="AI1216">
        <f t="shared" si="706"/>
        <v>1.0004398489843209</v>
      </c>
      <c r="AJ1216">
        <f t="shared" si="707"/>
        <v>-0.46451731106004751</v>
      </c>
      <c r="AK1216">
        <f t="shared" si="708"/>
        <v>-5.7371482763334881E-4</v>
      </c>
      <c r="AL1216">
        <f t="shared" si="709"/>
        <v>-0.91671255971028465</v>
      </c>
      <c r="AM1216">
        <f t="shared" si="710"/>
        <v>-0.49340322984308677</v>
      </c>
      <c r="AN1216" s="68">
        <f t="shared" si="711"/>
        <v>5.3670463362099348</v>
      </c>
      <c r="AO1216" s="68">
        <f t="shared" si="712"/>
        <v>5.3670463362099348</v>
      </c>
      <c r="AP1216" s="68">
        <f t="shared" si="713"/>
        <v>5.3670463362099348</v>
      </c>
      <c r="AQ1216" s="68">
        <f t="shared" si="714"/>
        <v>5.3670463362099348</v>
      </c>
      <c r="AR1216" s="68">
        <f t="shared" si="715"/>
        <v>5.3670463362099836</v>
      </c>
      <c r="AS1216" s="68">
        <f t="shared" si="716"/>
        <v>5.3670463363210885</v>
      </c>
      <c r="AT1216" s="68">
        <f t="shared" si="717"/>
        <v>5.3670465887297585</v>
      </c>
      <c r="AU1216" s="68">
        <f t="shared" si="718"/>
        <v>5.3676197986507797</v>
      </c>
    </row>
    <row r="1217" spans="1:64" ht="12.95" customHeight="1">
      <c r="A1217" s="127" t="s">
        <v>3349</v>
      </c>
      <c r="B1217" s="128" t="s">
        <v>2053</v>
      </c>
      <c r="C1217" s="127">
        <v>59130.897299999997</v>
      </c>
      <c r="D1217" s="127">
        <v>1E-4</v>
      </c>
      <c r="E1217" s="12">
        <f t="shared" si="693"/>
        <v>25900.151479652654</v>
      </c>
      <c r="F1217">
        <f t="shared" si="694"/>
        <v>25900</v>
      </c>
      <c r="G1217">
        <f t="shared" si="695"/>
        <v>0.20559999999386491</v>
      </c>
      <c r="K1217">
        <f t="shared" si="692"/>
        <v>0.20559999999386491</v>
      </c>
      <c r="O1217">
        <f t="shared" ca="1" si="696"/>
        <v>7.3834534560658041E-2</v>
      </c>
      <c r="P1217">
        <f t="shared" si="697"/>
        <v>0.22152269291113991</v>
      </c>
      <c r="Q1217" s="2">
        <f t="shared" si="698"/>
        <v>44112.397299999997</v>
      </c>
      <c r="S1217" s="94">
        <f t="shared" si="691"/>
        <v>1</v>
      </c>
      <c r="Z1217">
        <f t="shared" si="699"/>
        <v>25900</v>
      </c>
      <c r="AA1217" s="68">
        <f t="shared" si="700"/>
        <v>0.2111618902143868</v>
      </c>
      <c r="AB1217" s="68">
        <f t="shared" si="701"/>
        <v>0.21596080269061801</v>
      </c>
      <c r="AC1217" s="68">
        <f t="shared" si="702"/>
        <v>-5.5618902205218906E-3</v>
      </c>
      <c r="AD1217" s="68"/>
      <c r="AE1217" s="68">
        <f t="shared" si="703"/>
        <v>3.0934622825137065E-5</v>
      </c>
      <c r="AF1217">
        <f t="shared" si="704"/>
        <v>-1.5922692917274994E-2</v>
      </c>
      <c r="AG1217" s="92"/>
      <c r="AH1217">
        <f t="shared" si="705"/>
        <v>-1.0360802696753104E-2</v>
      </c>
      <c r="AI1217">
        <f t="shared" si="706"/>
        <v>1.0004398489843209</v>
      </c>
      <c r="AJ1217">
        <f t="shared" si="707"/>
        <v>-0.46451731106004751</v>
      </c>
      <c r="AK1217">
        <f t="shared" si="708"/>
        <v>-5.7371482763334881E-4</v>
      </c>
      <c r="AL1217">
        <f t="shared" si="709"/>
        <v>-0.91671255971028465</v>
      </c>
      <c r="AM1217">
        <f t="shared" si="710"/>
        <v>-0.49340322984308677</v>
      </c>
      <c r="AN1217" s="68">
        <f t="shared" si="711"/>
        <v>5.3670463362099348</v>
      </c>
      <c r="AO1217" s="68">
        <f t="shared" si="712"/>
        <v>5.3670463362099348</v>
      </c>
      <c r="AP1217" s="68">
        <f t="shared" si="713"/>
        <v>5.3670463362099348</v>
      </c>
      <c r="AQ1217" s="68">
        <f t="shared" si="714"/>
        <v>5.3670463362099348</v>
      </c>
      <c r="AR1217" s="68">
        <f t="shared" si="715"/>
        <v>5.3670463362099836</v>
      </c>
      <c r="AS1217" s="68">
        <f t="shared" si="716"/>
        <v>5.3670463363210885</v>
      </c>
      <c r="AT1217" s="68">
        <f t="shared" si="717"/>
        <v>5.3670465887297585</v>
      </c>
      <c r="AU1217" s="68">
        <f t="shared" si="718"/>
        <v>5.3676197986507797</v>
      </c>
    </row>
    <row r="1218" spans="1:64" ht="12.95" customHeight="1">
      <c r="A1218" s="130" t="s">
        <v>3351</v>
      </c>
      <c r="B1218" s="129"/>
      <c r="C1218" s="171">
        <v>59167.544000000002</v>
      </c>
      <c r="D1218" s="130">
        <v>8.5000000000000006E-5</v>
      </c>
      <c r="E1218" s="12">
        <f t="shared" si="693"/>
        <v>25927.151622585792</v>
      </c>
      <c r="F1218">
        <f t="shared" si="694"/>
        <v>25927</v>
      </c>
      <c r="G1218">
        <f t="shared" si="695"/>
        <v>0.20579400000133319</v>
      </c>
      <c r="K1218">
        <f t="shared" si="692"/>
        <v>0.20579400000133319</v>
      </c>
      <c r="O1218">
        <f t="shared" ca="1" si="696"/>
        <v>7.4020132798526497E-2</v>
      </c>
      <c r="P1218">
        <f t="shared" si="697"/>
        <v>0.22226364261974751</v>
      </c>
      <c r="Q1218" s="2">
        <f t="shared" si="698"/>
        <v>44149.044000000002</v>
      </c>
      <c r="S1218" s="94">
        <f t="shared" si="691"/>
        <v>1</v>
      </c>
      <c r="Z1218">
        <f t="shared" si="699"/>
        <v>25927</v>
      </c>
      <c r="AA1218" s="68">
        <f t="shared" si="700"/>
        <v>0.21156411555571902</v>
      </c>
      <c r="AB1218" s="68">
        <f t="shared" si="701"/>
        <v>0.21649352706536168</v>
      </c>
      <c r="AC1218" s="68">
        <f t="shared" si="702"/>
        <v>-5.7701155543858455E-3</v>
      </c>
      <c r="AD1218" s="68"/>
      <c r="AE1218" s="68">
        <f t="shared" si="703"/>
        <v>3.3294233510965355E-5</v>
      </c>
      <c r="AF1218">
        <f t="shared" si="704"/>
        <v>-1.6469642618414326E-2</v>
      </c>
      <c r="AG1218" s="92"/>
      <c r="AH1218">
        <f t="shared" si="705"/>
        <v>-1.0699527064028481E-2</v>
      </c>
      <c r="AI1218">
        <f t="shared" si="706"/>
        <v>1.0004496849941904</v>
      </c>
      <c r="AJ1218">
        <f t="shared" si="707"/>
        <v>-0.47973173123181045</v>
      </c>
      <c r="AK1218">
        <f t="shared" si="708"/>
        <v>-5.6603819522577602E-4</v>
      </c>
      <c r="AL1218">
        <f t="shared" si="709"/>
        <v>-0.89945309120982897</v>
      </c>
      <c r="AM1218">
        <f t="shared" si="710"/>
        <v>-0.48271784730827505</v>
      </c>
      <c r="AN1218" s="68">
        <f t="shared" si="711"/>
        <v>5.3842981269829702</v>
      </c>
      <c r="AO1218" s="68">
        <f t="shared" si="712"/>
        <v>5.3842981269829702</v>
      </c>
      <c r="AP1218" s="68">
        <f t="shared" si="713"/>
        <v>5.3842981269829702</v>
      </c>
      <c r="AQ1218" s="68">
        <f t="shared" si="714"/>
        <v>5.3842981269829702</v>
      </c>
      <c r="AR1218" s="68">
        <f t="shared" si="715"/>
        <v>5.3842981269830217</v>
      </c>
      <c r="AS1218" s="68">
        <f t="shared" si="716"/>
        <v>5.3842981270975852</v>
      </c>
      <c r="AT1218" s="68">
        <f t="shared" si="717"/>
        <v>5.3842983816791143</v>
      </c>
      <c r="AU1218" s="68">
        <f t="shared" si="718"/>
        <v>5.3848639106058807</v>
      </c>
      <c r="AV1218" s="68"/>
      <c r="AW1218" s="68"/>
      <c r="AX1218" s="68"/>
      <c r="AY1218" s="68"/>
      <c r="AZ1218" s="68"/>
      <c r="BA1218" s="68"/>
      <c r="BB1218" s="68"/>
      <c r="BC1218" s="68"/>
      <c r="BD1218" s="68"/>
      <c r="BE1218" s="68"/>
      <c r="BF1218" s="68"/>
      <c r="BG1218" s="68"/>
      <c r="BH1218" s="68"/>
      <c r="BI1218" s="68"/>
      <c r="BJ1218" s="68"/>
      <c r="BK1218" s="68"/>
      <c r="BL1218" s="68"/>
    </row>
    <row r="1219" spans="1:64" ht="12.95" customHeight="1">
      <c r="A1219" s="127" t="s">
        <v>3349</v>
      </c>
      <c r="B1219" s="128" t="s">
        <v>2053</v>
      </c>
      <c r="C1219" s="127">
        <v>59167.544199999997</v>
      </c>
      <c r="D1219" s="127">
        <v>1E-4</v>
      </c>
      <c r="E1219" s="12">
        <f t="shared" si="693"/>
        <v>25927.151769939537</v>
      </c>
      <c r="F1219">
        <f t="shared" si="694"/>
        <v>25927</v>
      </c>
      <c r="G1219">
        <f t="shared" si="695"/>
        <v>0.20599399999628076</v>
      </c>
      <c r="K1219">
        <f t="shared" si="692"/>
        <v>0.20599399999628076</v>
      </c>
      <c r="O1219">
        <f t="shared" ca="1" si="696"/>
        <v>7.4020132798526497E-2</v>
      </c>
      <c r="P1219">
        <f t="shared" si="697"/>
        <v>0.22226364261974751</v>
      </c>
      <c r="Q1219" s="2">
        <f t="shared" si="698"/>
        <v>44149.044199999997</v>
      </c>
      <c r="S1219" s="94">
        <f t="shared" si="691"/>
        <v>1</v>
      </c>
      <c r="Z1219">
        <f t="shared" si="699"/>
        <v>25927</v>
      </c>
      <c r="AA1219" s="68">
        <f t="shared" si="700"/>
        <v>0.21156411555571902</v>
      </c>
      <c r="AB1219" s="68">
        <f t="shared" si="701"/>
        <v>0.21669352706030925</v>
      </c>
      <c r="AC1219" s="68">
        <f t="shared" si="702"/>
        <v>-5.5701155594382705E-3</v>
      </c>
      <c r="AD1219" s="68"/>
      <c r="AE1219" s="68">
        <f t="shared" si="703"/>
        <v>3.1026187345496203E-5</v>
      </c>
      <c r="AF1219">
        <f t="shared" si="704"/>
        <v>-1.6269642623466751E-2</v>
      </c>
      <c r="AG1219" s="92"/>
      <c r="AH1219">
        <f t="shared" si="705"/>
        <v>-1.0699527064028481E-2</v>
      </c>
      <c r="AI1219">
        <f t="shared" si="706"/>
        <v>1.0004496849941904</v>
      </c>
      <c r="AJ1219">
        <f t="shared" si="707"/>
        <v>-0.47973173123181045</v>
      </c>
      <c r="AK1219">
        <f t="shared" si="708"/>
        <v>-5.6603819522577602E-4</v>
      </c>
      <c r="AL1219">
        <f t="shared" si="709"/>
        <v>-0.89945309120982897</v>
      </c>
      <c r="AM1219">
        <f t="shared" si="710"/>
        <v>-0.48271784730827505</v>
      </c>
      <c r="AN1219" s="68">
        <f t="shared" si="711"/>
        <v>5.3842981269829702</v>
      </c>
      <c r="AO1219" s="68">
        <f t="shared" si="712"/>
        <v>5.3842981269829702</v>
      </c>
      <c r="AP1219" s="68">
        <f t="shared" si="713"/>
        <v>5.3842981269829702</v>
      </c>
      <c r="AQ1219" s="68">
        <f t="shared" si="714"/>
        <v>5.3842981269829702</v>
      </c>
      <c r="AR1219" s="68">
        <f t="shared" si="715"/>
        <v>5.3842981269830217</v>
      </c>
      <c r="AS1219" s="68">
        <f t="shared" si="716"/>
        <v>5.3842981270975852</v>
      </c>
      <c r="AT1219" s="68">
        <f t="shared" si="717"/>
        <v>5.3842983816791143</v>
      </c>
      <c r="AU1219" s="68">
        <f t="shared" si="718"/>
        <v>5.3848639106058807</v>
      </c>
    </row>
    <row r="1220" spans="1:64" ht="12.95" customHeight="1">
      <c r="A1220" s="130" t="s">
        <v>3351</v>
      </c>
      <c r="B1220" s="129"/>
      <c r="C1220" s="171">
        <v>59186.546000000002</v>
      </c>
      <c r="D1220" s="130">
        <v>7.7000000000000001E-5</v>
      </c>
      <c r="E1220" s="12">
        <f t="shared" si="693"/>
        <v>25941.151702156818</v>
      </c>
      <c r="F1220">
        <f t="shared" si="694"/>
        <v>25941</v>
      </c>
      <c r="G1220">
        <f t="shared" si="695"/>
        <v>0.20590200000151526</v>
      </c>
      <c r="K1220">
        <f t="shared" si="692"/>
        <v>0.20590200000151526</v>
      </c>
      <c r="O1220">
        <f t="shared" ca="1" si="696"/>
        <v>7.4116368921865697E-2</v>
      </c>
      <c r="P1220">
        <f t="shared" si="697"/>
        <v>0.22264825201239219</v>
      </c>
      <c r="Q1220" s="2">
        <f t="shared" si="698"/>
        <v>44168.046000000002</v>
      </c>
      <c r="S1220" s="94">
        <f t="shared" si="691"/>
        <v>1</v>
      </c>
      <c r="Z1220">
        <f t="shared" si="699"/>
        <v>25941</v>
      </c>
      <c r="AA1220" s="68">
        <f t="shared" si="700"/>
        <v>0.21177433611705501</v>
      </c>
      <c r="AB1220" s="68">
        <f t="shared" si="701"/>
        <v>0.21677591589685244</v>
      </c>
      <c r="AC1220" s="68">
        <f t="shared" si="702"/>
        <v>-5.8723361155397572E-3</v>
      </c>
      <c r="AD1220" s="68"/>
      <c r="AE1220" s="68">
        <f t="shared" si="703"/>
        <v>3.4484331453872484E-5</v>
      </c>
      <c r="AF1220">
        <f t="shared" si="704"/>
        <v>-1.6746252010876927E-2</v>
      </c>
      <c r="AG1220" s="92"/>
      <c r="AH1220">
        <f t="shared" si="705"/>
        <v>-1.087391589533717E-2</v>
      </c>
      <c r="AI1220">
        <f t="shared" si="706"/>
        <v>1.0004547326697963</v>
      </c>
      <c r="AJ1220">
        <f t="shared" si="707"/>
        <v>-0.48756483101023568</v>
      </c>
      <c r="AK1220">
        <f t="shared" si="708"/>
        <v>-5.6199113113500983E-4</v>
      </c>
      <c r="AL1220">
        <f t="shared" si="709"/>
        <v>-0.89050360417528684</v>
      </c>
      <c r="AM1220">
        <f t="shared" si="710"/>
        <v>-0.47721227014047995</v>
      </c>
      <c r="AN1220" s="68">
        <f t="shared" si="711"/>
        <v>5.3932435664452285</v>
      </c>
      <c r="AO1220" s="68">
        <f t="shared" si="712"/>
        <v>5.3932435664452285</v>
      </c>
      <c r="AP1220" s="68">
        <f t="shared" si="713"/>
        <v>5.3932435664452285</v>
      </c>
      <c r="AQ1220" s="68">
        <f t="shared" si="714"/>
        <v>5.3932435664452285</v>
      </c>
      <c r="AR1220" s="68">
        <f t="shared" si="715"/>
        <v>5.3932435664452818</v>
      </c>
      <c r="AS1220" s="68">
        <f t="shared" si="716"/>
        <v>5.393243566561587</v>
      </c>
      <c r="AT1220" s="68">
        <f t="shared" si="717"/>
        <v>5.3932438221506809</v>
      </c>
      <c r="AU1220" s="68">
        <f t="shared" si="718"/>
        <v>5.3938053019900067</v>
      </c>
    </row>
    <row r="1221" spans="1:64" ht="12.95" customHeight="1">
      <c r="A1221" s="127" t="s">
        <v>3349</v>
      </c>
      <c r="B1221" s="128" t="s">
        <v>2053</v>
      </c>
      <c r="C1221" s="127">
        <v>59186.546199999997</v>
      </c>
      <c r="D1221" s="127">
        <v>1E-4</v>
      </c>
      <c r="E1221" s="12">
        <f t="shared" si="693"/>
        <v>25941.151849510563</v>
      </c>
      <c r="F1221">
        <f t="shared" si="694"/>
        <v>25941</v>
      </c>
      <c r="G1221">
        <f t="shared" si="695"/>
        <v>0.20610199999646284</v>
      </c>
      <c r="K1221">
        <f t="shared" si="692"/>
        <v>0.20610199999646284</v>
      </c>
      <c r="O1221">
        <f t="shared" ca="1" si="696"/>
        <v>7.4116368921865697E-2</v>
      </c>
      <c r="P1221">
        <f t="shared" si="697"/>
        <v>0.22264825201239219</v>
      </c>
      <c r="Q1221" s="2">
        <f t="shared" si="698"/>
        <v>44168.046199999997</v>
      </c>
      <c r="S1221" s="94">
        <f t="shared" si="691"/>
        <v>1</v>
      </c>
      <c r="Z1221">
        <f t="shared" si="699"/>
        <v>25941</v>
      </c>
      <c r="AA1221" s="68">
        <f t="shared" si="700"/>
        <v>0.21177433611705501</v>
      </c>
      <c r="AB1221" s="68">
        <f t="shared" si="701"/>
        <v>0.21697591589180001</v>
      </c>
      <c r="AC1221" s="68">
        <f t="shared" si="702"/>
        <v>-5.6723361205921821E-3</v>
      </c>
      <c r="AD1221" s="68"/>
      <c r="AE1221" s="68">
        <f t="shared" si="703"/>
        <v>3.2175397064974687E-5</v>
      </c>
      <c r="AF1221">
        <f t="shared" si="704"/>
        <v>-1.6546252015929352E-2</v>
      </c>
      <c r="AG1221" s="92"/>
      <c r="AH1221">
        <f t="shared" si="705"/>
        <v>-1.087391589533717E-2</v>
      </c>
      <c r="AI1221">
        <f t="shared" si="706"/>
        <v>1.0004547326697963</v>
      </c>
      <c r="AJ1221">
        <f t="shared" si="707"/>
        <v>-0.48756483101023568</v>
      </c>
      <c r="AK1221">
        <f t="shared" si="708"/>
        <v>-5.6199113113500983E-4</v>
      </c>
      <c r="AL1221">
        <f t="shared" si="709"/>
        <v>-0.89050360417528684</v>
      </c>
      <c r="AM1221">
        <f t="shared" si="710"/>
        <v>-0.47721227014047995</v>
      </c>
      <c r="AN1221" s="68">
        <f t="shared" si="711"/>
        <v>5.3932435664452285</v>
      </c>
      <c r="AO1221" s="68">
        <f t="shared" si="712"/>
        <v>5.3932435664452285</v>
      </c>
      <c r="AP1221" s="68">
        <f t="shared" si="713"/>
        <v>5.3932435664452285</v>
      </c>
      <c r="AQ1221" s="68">
        <f t="shared" si="714"/>
        <v>5.3932435664452285</v>
      </c>
      <c r="AR1221" s="68">
        <f t="shared" si="715"/>
        <v>5.3932435664452818</v>
      </c>
      <c r="AS1221" s="68">
        <f t="shared" si="716"/>
        <v>5.393243566561587</v>
      </c>
      <c r="AT1221" s="68">
        <f t="shared" si="717"/>
        <v>5.3932438221506809</v>
      </c>
      <c r="AU1221" s="68">
        <f t="shared" si="718"/>
        <v>5.3938053019900067</v>
      </c>
    </row>
    <row r="1222" spans="1:64" ht="12.95" customHeight="1">
      <c r="A1222" s="130" t="s">
        <v>3351</v>
      </c>
      <c r="B1222" s="129"/>
      <c r="C1222" s="171">
        <v>59426.786999999997</v>
      </c>
      <c r="D1222" s="130">
        <v>1.17E-4</v>
      </c>
      <c r="E1222" s="12">
        <f t="shared" si="693"/>
        <v>26118.15376068867</v>
      </c>
      <c r="F1222">
        <f t="shared" si="694"/>
        <v>26118</v>
      </c>
      <c r="G1222">
        <f t="shared" si="695"/>
        <v>0.20869599999423372</v>
      </c>
      <c r="K1222">
        <f t="shared" si="692"/>
        <v>0.20869599999423372</v>
      </c>
      <c r="O1222">
        <f t="shared" ca="1" si="696"/>
        <v>7.5333068481225549E-2</v>
      </c>
      <c r="P1222">
        <f t="shared" si="697"/>
        <v>0.22753515274175001</v>
      </c>
      <c r="Q1222" s="2">
        <f t="shared" si="698"/>
        <v>44408.286999999997</v>
      </c>
      <c r="S1222" s="94">
        <f t="shared" si="691"/>
        <v>1</v>
      </c>
      <c r="Z1222">
        <f t="shared" si="699"/>
        <v>26118</v>
      </c>
      <c r="AA1222" s="68">
        <f t="shared" si="700"/>
        <v>0.21453602054417667</v>
      </c>
      <c r="AB1222" s="68">
        <f t="shared" si="701"/>
        <v>0.22169513219180706</v>
      </c>
      <c r="AC1222" s="68">
        <f t="shared" si="702"/>
        <v>-5.8400205499429432E-3</v>
      </c>
      <c r="AD1222" s="68"/>
      <c r="AE1222" s="68">
        <f t="shared" si="703"/>
        <v>3.4105840023755999E-5</v>
      </c>
      <c r="AF1222">
        <f t="shared" si="704"/>
        <v>-1.8839152747516297E-2</v>
      </c>
      <c r="AG1222" s="92"/>
      <c r="AH1222">
        <f t="shared" si="705"/>
        <v>-1.2999132197573354E-2</v>
      </c>
      <c r="AI1222">
        <f t="shared" si="706"/>
        <v>1.0005152808590336</v>
      </c>
      <c r="AJ1222">
        <f t="shared" si="707"/>
        <v>-0.58302989181210274</v>
      </c>
      <c r="AK1222">
        <f t="shared" si="708"/>
        <v>-5.0705174170712064E-4</v>
      </c>
      <c r="AL1222">
        <f t="shared" si="709"/>
        <v>-0.7773489829251663</v>
      </c>
      <c r="AM1222">
        <f t="shared" si="710"/>
        <v>-0.40950628342491513</v>
      </c>
      <c r="AN1222" s="68">
        <f t="shared" si="711"/>
        <v>5.5063432454481065</v>
      </c>
      <c r="AO1222" s="68">
        <f t="shared" si="712"/>
        <v>5.5063432454481065</v>
      </c>
      <c r="AP1222" s="68">
        <f t="shared" si="713"/>
        <v>5.5063432454481065</v>
      </c>
      <c r="AQ1222" s="68">
        <f t="shared" si="714"/>
        <v>5.5063432454481065</v>
      </c>
      <c r="AR1222" s="68">
        <f t="shared" si="715"/>
        <v>5.5063432454481758</v>
      </c>
      <c r="AS1222" s="68">
        <f t="shared" si="716"/>
        <v>5.5063432455828343</v>
      </c>
      <c r="AT1222" s="68">
        <f t="shared" si="717"/>
        <v>5.5063435067828346</v>
      </c>
      <c r="AU1222" s="68">
        <f t="shared" si="718"/>
        <v>5.5068500359178882</v>
      </c>
    </row>
    <row r="1223" spans="1:64" ht="12.95" customHeight="1">
      <c r="A1223" s="127" t="s">
        <v>3348</v>
      </c>
      <c r="B1223" s="128" t="s">
        <v>2053</v>
      </c>
      <c r="C1223" s="127">
        <v>59426.787199999999</v>
      </c>
      <c r="D1223" s="127">
        <v>1E-4</v>
      </c>
      <c r="E1223" s="12">
        <f t="shared" si="693"/>
        <v>26118.153908042419</v>
      </c>
      <c r="F1223">
        <f t="shared" si="694"/>
        <v>26118</v>
      </c>
      <c r="G1223">
        <f t="shared" si="695"/>
        <v>0.20889599999645725</v>
      </c>
      <c r="K1223">
        <f t="shared" si="692"/>
        <v>0.20889599999645725</v>
      </c>
      <c r="O1223">
        <f t="shared" ca="1" si="696"/>
        <v>7.5333068481225549E-2</v>
      </c>
      <c r="P1223">
        <f t="shared" si="697"/>
        <v>0.22753515274175001</v>
      </c>
      <c r="Q1223" s="2">
        <f t="shared" si="698"/>
        <v>44408.287199999999</v>
      </c>
      <c r="S1223" s="94">
        <f t="shared" si="691"/>
        <v>1</v>
      </c>
      <c r="Z1223">
        <f t="shared" si="699"/>
        <v>26118</v>
      </c>
      <c r="AA1223" s="68">
        <f t="shared" si="700"/>
        <v>0.21453602054417667</v>
      </c>
      <c r="AB1223" s="68">
        <f t="shared" si="701"/>
        <v>0.22189513219403059</v>
      </c>
      <c r="AC1223" s="68">
        <f t="shared" si="702"/>
        <v>-5.6400205477194106E-3</v>
      </c>
      <c r="AD1223" s="68"/>
      <c r="AE1223" s="68">
        <f t="shared" si="703"/>
        <v>3.1809831778697276E-5</v>
      </c>
      <c r="AF1223">
        <f t="shared" si="704"/>
        <v>-1.8639152745292764E-2</v>
      </c>
      <c r="AG1223" s="92"/>
      <c r="AH1223">
        <f t="shared" si="705"/>
        <v>-1.2999132197573354E-2</v>
      </c>
      <c r="AI1223">
        <f t="shared" si="706"/>
        <v>1.0005152808590336</v>
      </c>
      <c r="AJ1223">
        <f t="shared" si="707"/>
        <v>-0.58302989181210274</v>
      </c>
      <c r="AK1223">
        <f t="shared" si="708"/>
        <v>-5.0705174170712064E-4</v>
      </c>
      <c r="AL1223">
        <f t="shared" si="709"/>
        <v>-0.7773489829251663</v>
      </c>
      <c r="AM1223">
        <f t="shared" si="710"/>
        <v>-0.40950628342491513</v>
      </c>
      <c r="AN1223" s="68">
        <f t="shared" si="711"/>
        <v>5.5063432454481065</v>
      </c>
      <c r="AO1223" s="68">
        <f t="shared" si="712"/>
        <v>5.5063432454481065</v>
      </c>
      <c r="AP1223" s="68">
        <f t="shared" si="713"/>
        <v>5.5063432454481065</v>
      </c>
      <c r="AQ1223" s="68">
        <f t="shared" si="714"/>
        <v>5.5063432454481065</v>
      </c>
      <c r="AR1223" s="68">
        <f t="shared" si="715"/>
        <v>5.5063432454481758</v>
      </c>
      <c r="AS1223" s="68">
        <f t="shared" si="716"/>
        <v>5.5063432455828343</v>
      </c>
      <c r="AT1223" s="68">
        <f t="shared" si="717"/>
        <v>5.5063435067828346</v>
      </c>
      <c r="AU1223" s="68">
        <f t="shared" si="718"/>
        <v>5.5068500359178882</v>
      </c>
    </row>
    <row r="1224" spans="1:64" ht="12.95" customHeight="1">
      <c r="A1224" s="130" t="s">
        <v>3350</v>
      </c>
      <c r="B1224" s="129" t="s">
        <v>2053</v>
      </c>
      <c r="C1224" s="171">
        <v>59441.717199999999</v>
      </c>
      <c r="D1224" s="130">
        <v>2.9999999999999997E-4</v>
      </c>
      <c r="E1224" s="12">
        <f t="shared" si="693"/>
        <v>26129.153865309832</v>
      </c>
      <c r="F1224">
        <f t="shared" si="694"/>
        <v>26129</v>
      </c>
      <c r="G1224">
        <f t="shared" si="695"/>
        <v>0.20883799999865005</v>
      </c>
      <c r="K1224">
        <f t="shared" si="692"/>
        <v>0.20883799999865005</v>
      </c>
      <c r="O1224">
        <f t="shared" ca="1" si="696"/>
        <v>7.540868257813492E-2</v>
      </c>
      <c r="P1224">
        <f t="shared" si="697"/>
        <v>0.22784034727949082</v>
      </c>
      <c r="Q1224" s="2">
        <f t="shared" si="698"/>
        <v>44423.217199999999</v>
      </c>
      <c r="S1224" s="94">
        <f t="shared" si="691"/>
        <v>1</v>
      </c>
      <c r="Z1224">
        <f t="shared" si="699"/>
        <v>26129</v>
      </c>
      <c r="AA1224" s="68">
        <f t="shared" si="700"/>
        <v>0.2147143480310757</v>
      </c>
      <c r="AB1224" s="68">
        <f t="shared" si="701"/>
        <v>0.22196399924706517</v>
      </c>
      <c r="AC1224" s="68">
        <f t="shared" si="702"/>
        <v>-5.8763480324256438E-3</v>
      </c>
      <c r="AD1224" s="68"/>
      <c r="AE1224" s="68">
        <f t="shared" si="703"/>
        <v>3.4531466198192794E-5</v>
      </c>
      <c r="AF1224">
        <f t="shared" si="704"/>
        <v>-1.900234728084077E-2</v>
      </c>
      <c r="AG1224" s="92"/>
      <c r="AH1224">
        <f t="shared" si="705"/>
        <v>-1.3125999248415126E-2</v>
      </c>
      <c r="AI1224">
        <f t="shared" si="706"/>
        <v>1.0005188340054125</v>
      </c>
      <c r="AJ1224">
        <f t="shared" si="707"/>
        <v>-0.58872910956094393</v>
      </c>
      <c r="AK1224">
        <f t="shared" si="708"/>
        <v>-5.034154420378447E-4</v>
      </c>
      <c r="AL1224">
        <f t="shared" si="709"/>
        <v>-0.77031633151047874</v>
      </c>
      <c r="AM1224">
        <f t="shared" si="710"/>
        <v>-0.40540617317074851</v>
      </c>
      <c r="AN1224" s="68">
        <f t="shared" si="711"/>
        <v>5.5133722606056059</v>
      </c>
      <c r="AO1224" s="68">
        <f t="shared" si="712"/>
        <v>5.5133722606056059</v>
      </c>
      <c r="AP1224" s="68">
        <f t="shared" si="713"/>
        <v>5.5133722606056059</v>
      </c>
      <c r="AQ1224" s="68">
        <f t="shared" si="714"/>
        <v>5.5133722606056059</v>
      </c>
      <c r="AR1224" s="68">
        <f t="shared" si="715"/>
        <v>5.513372260605677</v>
      </c>
      <c r="AS1224" s="68">
        <f t="shared" si="716"/>
        <v>5.5133722607412148</v>
      </c>
      <c r="AT1224" s="68">
        <f t="shared" si="717"/>
        <v>5.5133725218502709</v>
      </c>
      <c r="AU1224" s="68">
        <f t="shared" si="718"/>
        <v>5.5138754148625591</v>
      </c>
    </row>
    <row r="1225" spans="1:64" ht="12.95" customHeight="1">
      <c r="A1225" s="130" t="s">
        <v>3351</v>
      </c>
      <c r="B1225" s="129"/>
      <c r="C1225" s="171">
        <v>59498.724000000002</v>
      </c>
      <c r="D1225" s="130">
        <v>4.6900000000000002E-4</v>
      </c>
      <c r="E1225" s="12">
        <f t="shared" si="693"/>
        <v>26171.154693437897</v>
      </c>
      <c r="F1225">
        <f t="shared" si="694"/>
        <v>26171</v>
      </c>
      <c r="G1225">
        <f t="shared" si="695"/>
        <v>0.20996200000081444</v>
      </c>
      <c r="K1225">
        <f t="shared" si="692"/>
        <v>0.20996200000081444</v>
      </c>
      <c r="O1225">
        <f t="shared" ca="1" si="696"/>
        <v>7.5697390948152518E-2</v>
      </c>
      <c r="P1225">
        <f t="shared" si="697"/>
        <v>0.22900723810823453</v>
      </c>
      <c r="Q1225" s="2">
        <f t="shared" si="698"/>
        <v>44480.224000000002</v>
      </c>
      <c r="S1225" s="94">
        <f t="shared" si="691"/>
        <v>1</v>
      </c>
      <c r="Z1225">
        <f t="shared" si="699"/>
        <v>26171</v>
      </c>
      <c r="AA1225" s="68">
        <f t="shared" si="700"/>
        <v>0.21540285240110371</v>
      </c>
      <c r="AB1225" s="68">
        <f t="shared" si="701"/>
        <v>0.22356638570794526</v>
      </c>
      <c r="AC1225" s="68">
        <f t="shared" si="702"/>
        <v>-5.4408524002892682E-3</v>
      </c>
      <c r="AD1225" s="68"/>
      <c r="AE1225" s="68">
        <f t="shared" si="703"/>
        <v>2.9602874841733509E-5</v>
      </c>
      <c r="AF1225">
        <f t="shared" si="704"/>
        <v>-1.9045238107420093E-2</v>
      </c>
      <c r="AG1225" s="92"/>
      <c r="AH1225">
        <f t="shared" si="705"/>
        <v>-1.3604385707130824E-2</v>
      </c>
      <c r="AI1225">
        <f t="shared" si="706"/>
        <v>1.0005321632502753</v>
      </c>
      <c r="AJ1225">
        <f t="shared" si="707"/>
        <v>-0.61021987037174641</v>
      </c>
      <c r="AK1225">
        <f t="shared" si="708"/>
        <v>-4.8930369660461824E-4</v>
      </c>
      <c r="AL1225">
        <f t="shared" si="709"/>
        <v>-0.74346393507316921</v>
      </c>
      <c r="AM1225">
        <f t="shared" si="710"/>
        <v>-0.38985702403746014</v>
      </c>
      <c r="AN1225" s="68">
        <f t="shared" si="711"/>
        <v>5.5402105456970734</v>
      </c>
      <c r="AO1225" s="68">
        <f t="shared" si="712"/>
        <v>5.5402105456970734</v>
      </c>
      <c r="AP1225" s="68">
        <f t="shared" si="713"/>
        <v>5.5402105456970734</v>
      </c>
      <c r="AQ1225" s="68">
        <f t="shared" si="714"/>
        <v>5.5402105456970734</v>
      </c>
      <c r="AR1225" s="68">
        <f t="shared" si="715"/>
        <v>5.5402105456971471</v>
      </c>
      <c r="AS1225" s="68">
        <f t="shared" si="716"/>
        <v>5.5402105458357251</v>
      </c>
      <c r="AT1225" s="68">
        <f t="shared" si="717"/>
        <v>5.540210806123449</v>
      </c>
      <c r="AU1225" s="68">
        <f t="shared" si="718"/>
        <v>5.5406995890149373</v>
      </c>
    </row>
    <row r="1226" spans="1:64" ht="12.95" customHeight="1">
      <c r="A1226" s="130" t="s">
        <v>3351</v>
      </c>
      <c r="B1226" s="129"/>
      <c r="C1226" s="171">
        <v>59498.724000000002</v>
      </c>
      <c r="D1226" s="130">
        <v>5.4900000000000001E-4</v>
      </c>
      <c r="E1226" s="12">
        <f t="shared" si="693"/>
        <v>26171.154693437897</v>
      </c>
      <c r="F1226">
        <f t="shared" si="694"/>
        <v>26171</v>
      </c>
      <c r="G1226">
        <f t="shared" si="695"/>
        <v>0.20996200000081444</v>
      </c>
      <c r="K1226">
        <f t="shared" si="692"/>
        <v>0.20996200000081444</v>
      </c>
      <c r="O1226">
        <f t="shared" ca="1" si="696"/>
        <v>7.5697390948152518E-2</v>
      </c>
      <c r="P1226">
        <f t="shared" si="697"/>
        <v>0.22900723810823453</v>
      </c>
      <c r="Q1226" s="2">
        <f t="shared" si="698"/>
        <v>44480.224000000002</v>
      </c>
      <c r="S1226" s="94">
        <f t="shared" si="691"/>
        <v>1</v>
      </c>
      <c r="Z1226">
        <f t="shared" si="699"/>
        <v>26171</v>
      </c>
      <c r="AA1226" s="68">
        <f t="shared" si="700"/>
        <v>0.21540285240110371</v>
      </c>
      <c r="AB1226" s="68">
        <f t="shared" si="701"/>
        <v>0.22356638570794526</v>
      </c>
      <c r="AC1226" s="68">
        <f t="shared" si="702"/>
        <v>-5.4408524002892682E-3</v>
      </c>
      <c r="AD1226" s="68"/>
      <c r="AE1226" s="68">
        <f t="shared" si="703"/>
        <v>2.9602874841733509E-5</v>
      </c>
      <c r="AF1226">
        <f t="shared" si="704"/>
        <v>-1.9045238107420093E-2</v>
      </c>
      <c r="AG1226" s="92"/>
      <c r="AH1226">
        <f t="shared" si="705"/>
        <v>-1.3604385707130824E-2</v>
      </c>
      <c r="AI1226">
        <f t="shared" si="706"/>
        <v>1.0005321632502753</v>
      </c>
      <c r="AJ1226">
        <f t="shared" si="707"/>
        <v>-0.61021987037174641</v>
      </c>
      <c r="AK1226">
        <f t="shared" si="708"/>
        <v>-4.8930369660461824E-4</v>
      </c>
      <c r="AL1226">
        <f t="shared" si="709"/>
        <v>-0.74346393507316921</v>
      </c>
      <c r="AM1226">
        <f t="shared" si="710"/>
        <v>-0.38985702403746014</v>
      </c>
      <c r="AN1226" s="68">
        <f t="shared" si="711"/>
        <v>5.5402105456970734</v>
      </c>
      <c r="AO1226" s="68">
        <f t="shared" si="712"/>
        <v>5.5402105456970734</v>
      </c>
      <c r="AP1226" s="68">
        <f t="shared" si="713"/>
        <v>5.5402105456970734</v>
      </c>
      <c r="AQ1226" s="68">
        <f t="shared" si="714"/>
        <v>5.5402105456970734</v>
      </c>
      <c r="AR1226" s="68">
        <f t="shared" si="715"/>
        <v>5.5402105456971471</v>
      </c>
      <c r="AS1226" s="68">
        <f t="shared" si="716"/>
        <v>5.5402105458357251</v>
      </c>
      <c r="AT1226" s="68">
        <f t="shared" si="717"/>
        <v>5.540210806123449</v>
      </c>
      <c r="AU1226" s="68">
        <f t="shared" si="718"/>
        <v>5.5406995890149373</v>
      </c>
    </row>
    <row r="1227" spans="1:64" ht="12.95" customHeight="1">
      <c r="A1227" s="130" t="s">
        <v>3351</v>
      </c>
      <c r="B1227" s="129"/>
      <c r="C1227" s="171">
        <v>59498.724399999999</v>
      </c>
      <c r="D1227" s="130">
        <v>5.1500000000000005E-4</v>
      </c>
      <c r="E1227" s="12">
        <f t="shared" si="693"/>
        <v>26171.15498814539</v>
      </c>
      <c r="F1227">
        <f t="shared" si="694"/>
        <v>26171</v>
      </c>
      <c r="G1227">
        <f t="shared" si="695"/>
        <v>0.21036199999798555</v>
      </c>
      <c r="K1227">
        <f t="shared" si="692"/>
        <v>0.21036199999798555</v>
      </c>
      <c r="O1227">
        <f t="shared" ca="1" si="696"/>
        <v>7.5697390948152518E-2</v>
      </c>
      <c r="P1227">
        <f t="shared" si="697"/>
        <v>0.22900723810823453</v>
      </c>
      <c r="Q1227" s="2">
        <f t="shared" si="698"/>
        <v>44480.224399999999</v>
      </c>
      <c r="S1227" s="94">
        <f t="shared" si="691"/>
        <v>1</v>
      </c>
      <c r="Z1227">
        <f t="shared" si="699"/>
        <v>26171</v>
      </c>
      <c r="AA1227" s="68">
        <f t="shared" si="700"/>
        <v>0.21540285240110371</v>
      </c>
      <c r="AB1227" s="68">
        <f t="shared" si="701"/>
        <v>0.22396638570511637</v>
      </c>
      <c r="AC1227" s="68">
        <f t="shared" si="702"/>
        <v>-5.0408524031181606E-3</v>
      </c>
      <c r="AD1227" s="68"/>
      <c r="AE1227" s="68">
        <f t="shared" si="703"/>
        <v>2.5410192950022153E-5</v>
      </c>
      <c r="AF1227">
        <f t="shared" si="704"/>
        <v>-1.8645238110248985E-2</v>
      </c>
      <c r="AG1227" s="92"/>
      <c r="AH1227">
        <f t="shared" si="705"/>
        <v>-1.3604385707130824E-2</v>
      </c>
      <c r="AI1227">
        <f t="shared" si="706"/>
        <v>1.0005321632502753</v>
      </c>
      <c r="AJ1227">
        <f t="shared" si="707"/>
        <v>-0.61021987037174641</v>
      </c>
      <c r="AK1227">
        <f t="shared" si="708"/>
        <v>-4.8930369660461824E-4</v>
      </c>
      <c r="AL1227">
        <f t="shared" si="709"/>
        <v>-0.74346393507316921</v>
      </c>
      <c r="AM1227">
        <f t="shared" si="710"/>
        <v>-0.38985702403746014</v>
      </c>
      <c r="AN1227" s="68">
        <f t="shared" si="711"/>
        <v>5.5402105456970734</v>
      </c>
      <c r="AO1227" s="68">
        <f t="shared" si="712"/>
        <v>5.5402105456970734</v>
      </c>
      <c r="AP1227" s="68">
        <f t="shared" si="713"/>
        <v>5.5402105456970734</v>
      </c>
      <c r="AQ1227" s="68">
        <f t="shared" si="714"/>
        <v>5.5402105456970734</v>
      </c>
      <c r="AR1227" s="68">
        <f t="shared" si="715"/>
        <v>5.5402105456971471</v>
      </c>
      <c r="AS1227" s="68">
        <f t="shared" si="716"/>
        <v>5.5402105458357251</v>
      </c>
      <c r="AT1227" s="68">
        <f t="shared" si="717"/>
        <v>5.540210806123449</v>
      </c>
      <c r="AU1227" s="68">
        <f t="shared" si="718"/>
        <v>5.5406995890149373</v>
      </c>
    </row>
    <row r="1228" spans="1:64" ht="12.95" customHeight="1">
      <c r="A1228" s="130" t="s">
        <v>3351</v>
      </c>
      <c r="B1228" s="129"/>
      <c r="C1228" s="171">
        <v>59506.868000000002</v>
      </c>
      <c r="D1228" s="130">
        <v>3.4200000000000002E-4</v>
      </c>
      <c r="E1228" s="12">
        <f t="shared" si="693"/>
        <v>26177.154938045118</v>
      </c>
      <c r="F1228">
        <f t="shared" si="694"/>
        <v>26177</v>
      </c>
      <c r="G1228">
        <f t="shared" si="695"/>
        <v>0.21029400000406895</v>
      </c>
      <c r="K1228">
        <f t="shared" si="692"/>
        <v>0.21029400000406895</v>
      </c>
      <c r="O1228">
        <f t="shared" ca="1" si="696"/>
        <v>7.5738635001012175E-2</v>
      </c>
      <c r="P1228">
        <f t="shared" si="697"/>
        <v>0.22917414414171872</v>
      </c>
      <c r="Q1228" s="2">
        <f t="shared" si="698"/>
        <v>44488.368000000002</v>
      </c>
      <c r="S1228" s="94">
        <f t="shared" si="691"/>
        <v>1</v>
      </c>
      <c r="Z1228">
        <f t="shared" si="699"/>
        <v>26177</v>
      </c>
      <c r="AA1228" s="68">
        <f t="shared" si="700"/>
        <v>0.21550220893497898</v>
      </c>
      <c r="AB1228" s="68">
        <f t="shared" si="701"/>
        <v>0.22396593521080868</v>
      </c>
      <c r="AC1228" s="68">
        <f t="shared" si="702"/>
        <v>-5.2082089309100372E-3</v>
      </c>
      <c r="AD1228" s="68"/>
      <c r="AE1228" s="68">
        <f t="shared" si="703"/>
        <v>2.7125440268011056E-5</v>
      </c>
      <c r="AF1228">
        <f t="shared" si="704"/>
        <v>-1.8880144137649768E-2</v>
      </c>
      <c r="AG1228" s="92"/>
      <c r="AH1228">
        <f t="shared" si="705"/>
        <v>-1.3671935206739731E-2</v>
      </c>
      <c r="AI1228">
        <f t="shared" si="706"/>
        <v>1.0005340363551742</v>
      </c>
      <c r="AJ1228">
        <f t="shared" si="707"/>
        <v>-0.61325446620877733</v>
      </c>
      <c r="AK1228">
        <f t="shared" si="708"/>
        <v>-4.8725866211570522E-4</v>
      </c>
      <c r="AL1228">
        <f t="shared" si="709"/>
        <v>-0.73962782038956965</v>
      </c>
      <c r="AM1228">
        <f t="shared" si="710"/>
        <v>-0.38764909235223893</v>
      </c>
      <c r="AN1228" s="68">
        <f t="shared" si="711"/>
        <v>5.5440446154339398</v>
      </c>
      <c r="AO1228" s="68">
        <f t="shared" si="712"/>
        <v>5.5440446154339398</v>
      </c>
      <c r="AP1228" s="68">
        <f t="shared" si="713"/>
        <v>5.5440446154339398</v>
      </c>
      <c r="AQ1228" s="68">
        <f t="shared" si="714"/>
        <v>5.5440446154339398</v>
      </c>
      <c r="AR1228" s="68">
        <f t="shared" si="715"/>
        <v>5.5440446154340144</v>
      </c>
      <c r="AS1228" s="68">
        <f t="shared" si="716"/>
        <v>5.5440446155729841</v>
      </c>
      <c r="AT1228" s="68">
        <f t="shared" si="717"/>
        <v>5.5440448756821246</v>
      </c>
      <c r="AU1228" s="68">
        <f t="shared" si="718"/>
        <v>5.5445316138938487</v>
      </c>
    </row>
    <row r="1229" spans="1:64" ht="12.95" customHeight="1">
      <c r="A1229" s="130" t="s">
        <v>3351</v>
      </c>
      <c r="B1229" s="129"/>
      <c r="C1229" s="171">
        <v>59506.868000000002</v>
      </c>
      <c r="D1229" s="130">
        <v>3.9800000000000002E-4</v>
      </c>
      <c r="E1229" s="12">
        <f t="shared" si="693"/>
        <v>26177.154938045118</v>
      </c>
      <c r="F1229">
        <f t="shared" si="694"/>
        <v>26177</v>
      </c>
      <c r="G1229">
        <f t="shared" si="695"/>
        <v>0.21029400000406895</v>
      </c>
      <c r="K1229">
        <f t="shared" si="692"/>
        <v>0.21029400000406895</v>
      </c>
      <c r="O1229">
        <f t="shared" ca="1" si="696"/>
        <v>7.5738635001012175E-2</v>
      </c>
      <c r="P1229">
        <f t="shared" si="697"/>
        <v>0.22917414414171872</v>
      </c>
      <c r="Q1229" s="2">
        <f t="shared" si="698"/>
        <v>44488.368000000002</v>
      </c>
      <c r="S1229" s="94">
        <f t="shared" si="691"/>
        <v>1</v>
      </c>
      <c r="Z1229">
        <f t="shared" si="699"/>
        <v>26177</v>
      </c>
      <c r="AA1229" s="68">
        <f t="shared" si="700"/>
        <v>0.21550220893497898</v>
      </c>
      <c r="AB1229" s="68">
        <f t="shared" si="701"/>
        <v>0.22396593521080868</v>
      </c>
      <c r="AC1229" s="68">
        <f t="shared" si="702"/>
        <v>-5.2082089309100372E-3</v>
      </c>
      <c r="AD1229" s="68"/>
      <c r="AE1229" s="68">
        <f t="shared" si="703"/>
        <v>2.7125440268011056E-5</v>
      </c>
      <c r="AF1229">
        <f t="shared" si="704"/>
        <v>-1.8880144137649768E-2</v>
      </c>
      <c r="AG1229" s="92"/>
      <c r="AH1229">
        <f t="shared" si="705"/>
        <v>-1.3671935206739731E-2</v>
      </c>
      <c r="AI1229">
        <f t="shared" si="706"/>
        <v>1.0005340363551742</v>
      </c>
      <c r="AJ1229">
        <f t="shared" si="707"/>
        <v>-0.61325446620877733</v>
      </c>
      <c r="AK1229">
        <f t="shared" si="708"/>
        <v>-4.8725866211570522E-4</v>
      </c>
      <c r="AL1229">
        <f t="shared" si="709"/>
        <v>-0.73962782038956965</v>
      </c>
      <c r="AM1229">
        <f t="shared" si="710"/>
        <v>-0.38764909235223893</v>
      </c>
      <c r="AN1229" s="68">
        <f t="shared" si="711"/>
        <v>5.5440446154339398</v>
      </c>
      <c r="AO1229" s="68">
        <f t="shared" si="712"/>
        <v>5.5440446154339398</v>
      </c>
      <c r="AP1229" s="68">
        <f t="shared" si="713"/>
        <v>5.5440446154339398</v>
      </c>
      <c r="AQ1229" s="68">
        <f t="shared" si="714"/>
        <v>5.5440446154339398</v>
      </c>
      <c r="AR1229" s="68">
        <f t="shared" si="715"/>
        <v>5.5440446154340144</v>
      </c>
      <c r="AS1229" s="68">
        <f t="shared" si="716"/>
        <v>5.5440446155729841</v>
      </c>
      <c r="AT1229" s="68">
        <f t="shared" si="717"/>
        <v>5.5440448756821246</v>
      </c>
      <c r="AU1229" s="68">
        <f t="shared" si="718"/>
        <v>5.5445316138938487</v>
      </c>
    </row>
    <row r="1230" spans="1:64" ht="12.95" customHeight="1">
      <c r="A1230" s="130" t="s">
        <v>3351</v>
      </c>
      <c r="B1230" s="129"/>
      <c r="C1230" s="171">
        <v>59506.868199999997</v>
      </c>
      <c r="D1230" s="130">
        <v>3.9399999999999998E-4</v>
      </c>
      <c r="E1230" s="12">
        <f t="shared" si="693"/>
        <v>26177.155085398863</v>
      </c>
      <c r="F1230">
        <f t="shared" si="694"/>
        <v>26177</v>
      </c>
      <c r="G1230">
        <f t="shared" si="695"/>
        <v>0.21049399999901652</v>
      </c>
      <c r="K1230">
        <f t="shared" si="692"/>
        <v>0.21049399999901652</v>
      </c>
      <c r="O1230">
        <f t="shared" ca="1" si="696"/>
        <v>7.5738635001012175E-2</v>
      </c>
      <c r="P1230">
        <f t="shared" si="697"/>
        <v>0.22917414414171872</v>
      </c>
      <c r="Q1230" s="2">
        <f t="shared" si="698"/>
        <v>44488.368199999997</v>
      </c>
      <c r="S1230" s="94">
        <f t="shared" si="691"/>
        <v>1</v>
      </c>
      <c r="Z1230">
        <f t="shared" si="699"/>
        <v>26177</v>
      </c>
      <c r="AA1230" s="68">
        <f t="shared" si="700"/>
        <v>0.21550220893497898</v>
      </c>
      <c r="AB1230" s="68">
        <f t="shared" si="701"/>
        <v>0.22416593520575626</v>
      </c>
      <c r="AC1230" s="68">
        <f t="shared" si="702"/>
        <v>-5.0082089359624622E-3</v>
      </c>
      <c r="AD1230" s="68"/>
      <c r="AE1230" s="68">
        <f t="shared" si="703"/>
        <v>2.5082156746254239E-5</v>
      </c>
      <c r="AF1230">
        <f t="shared" si="704"/>
        <v>-1.8680144142702193E-2</v>
      </c>
      <c r="AG1230" s="92"/>
      <c r="AH1230">
        <f t="shared" si="705"/>
        <v>-1.3671935206739731E-2</v>
      </c>
      <c r="AI1230">
        <f t="shared" si="706"/>
        <v>1.0005340363551742</v>
      </c>
      <c r="AJ1230">
        <f t="shared" si="707"/>
        <v>-0.61325446620877733</v>
      </c>
      <c r="AK1230">
        <f t="shared" si="708"/>
        <v>-4.8725866211570522E-4</v>
      </c>
      <c r="AL1230">
        <f t="shared" si="709"/>
        <v>-0.73962782038956965</v>
      </c>
      <c r="AM1230">
        <f t="shared" si="710"/>
        <v>-0.38764909235223893</v>
      </c>
      <c r="AN1230" s="68">
        <f t="shared" si="711"/>
        <v>5.5440446154339398</v>
      </c>
      <c r="AO1230" s="68">
        <f t="shared" si="712"/>
        <v>5.5440446154339398</v>
      </c>
      <c r="AP1230" s="68">
        <f t="shared" si="713"/>
        <v>5.5440446154339398</v>
      </c>
      <c r="AQ1230" s="68">
        <f t="shared" si="714"/>
        <v>5.5440446154339398</v>
      </c>
      <c r="AR1230" s="68">
        <f t="shared" si="715"/>
        <v>5.5440446154340144</v>
      </c>
      <c r="AS1230" s="68">
        <f t="shared" si="716"/>
        <v>5.5440446155729841</v>
      </c>
      <c r="AT1230" s="68">
        <f t="shared" si="717"/>
        <v>5.5440448756821246</v>
      </c>
      <c r="AU1230" s="68">
        <f t="shared" si="718"/>
        <v>5.5445316138938487</v>
      </c>
    </row>
    <row r="1231" spans="1:64" ht="12.95" customHeight="1">
      <c r="A1231" s="130" t="s">
        <v>3351</v>
      </c>
      <c r="B1231" s="129"/>
      <c r="C1231" s="171">
        <v>59509.582000000002</v>
      </c>
      <c r="D1231" s="130">
        <v>2.6499999999999999E-4</v>
      </c>
      <c r="E1231" s="12">
        <f t="shared" si="693"/>
        <v>26179.154528401701</v>
      </c>
      <c r="F1231">
        <f t="shared" si="694"/>
        <v>26179</v>
      </c>
      <c r="G1231">
        <f t="shared" si="695"/>
        <v>0.20973800000501797</v>
      </c>
      <c r="K1231">
        <f t="shared" si="692"/>
        <v>0.20973800000501797</v>
      </c>
      <c r="O1231">
        <f t="shared" ca="1" si="696"/>
        <v>7.5752383018632061E-2</v>
      </c>
      <c r="P1231">
        <f t="shared" si="697"/>
        <v>0.22922979100530588</v>
      </c>
      <c r="Q1231" s="2">
        <f t="shared" si="698"/>
        <v>44491.082000000002</v>
      </c>
      <c r="S1231" s="94">
        <f t="shared" si="691"/>
        <v>1</v>
      </c>
      <c r="Z1231">
        <f t="shared" si="699"/>
        <v>26179</v>
      </c>
      <c r="AA1231" s="68">
        <f t="shared" si="700"/>
        <v>0.21553538388362134</v>
      </c>
      <c r="AB1231" s="68">
        <f t="shared" si="701"/>
        <v>0.22343240712670251</v>
      </c>
      <c r="AC1231" s="68">
        <f t="shared" si="702"/>
        <v>-5.7973838786033755E-3</v>
      </c>
      <c r="AD1231" s="68"/>
      <c r="AE1231" s="68">
        <f t="shared" si="703"/>
        <v>3.3609659835890296E-5</v>
      </c>
      <c r="AF1231">
        <f t="shared" si="704"/>
        <v>-1.9491791000287917E-2</v>
      </c>
      <c r="AG1231" s="92"/>
      <c r="AH1231">
        <f t="shared" si="705"/>
        <v>-1.3694407121684541E-2</v>
      </c>
      <c r="AI1231">
        <f t="shared" si="706"/>
        <v>1.0005346589799942</v>
      </c>
      <c r="AJ1231">
        <f t="shared" si="707"/>
        <v>-0.61426399742625626</v>
      </c>
      <c r="AK1231">
        <f t="shared" si="708"/>
        <v>-4.8657538734111697E-4</v>
      </c>
      <c r="AL1231">
        <f t="shared" si="709"/>
        <v>-0.7383491123069168</v>
      </c>
      <c r="AM1231">
        <f t="shared" si="710"/>
        <v>-0.3869138435438319</v>
      </c>
      <c r="AN1231" s="68">
        <f t="shared" si="711"/>
        <v>5.5453226402727713</v>
      </c>
      <c r="AO1231" s="68">
        <f t="shared" si="712"/>
        <v>5.5453226402727713</v>
      </c>
      <c r="AP1231" s="68">
        <f t="shared" si="713"/>
        <v>5.5453226402727713</v>
      </c>
      <c r="AQ1231" s="68">
        <f t="shared" si="714"/>
        <v>5.5453226402727713</v>
      </c>
      <c r="AR1231" s="68">
        <f t="shared" si="715"/>
        <v>5.545322640272845</v>
      </c>
      <c r="AS1231" s="68">
        <f t="shared" si="716"/>
        <v>5.5453226404119427</v>
      </c>
      <c r="AT1231" s="68">
        <f t="shared" si="717"/>
        <v>5.5453229004581583</v>
      </c>
      <c r="AU1231" s="68">
        <f t="shared" si="718"/>
        <v>5.545808955520152</v>
      </c>
    </row>
    <row r="1232" spans="1:64" ht="12.95" customHeight="1">
      <c r="A1232" s="130" t="s">
        <v>3351</v>
      </c>
      <c r="B1232" s="129"/>
      <c r="C1232" s="171">
        <v>59509.582699999999</v>
      </c>
      <c r="D1232" s="130">
        <v>4.5399999999999998E-4</v>
      </c>
      <c r="E1232" s="12">
        <f t="shared" si="693"/>
        <v>26179.155044139814</v>
      </c>
      <c r="F1232">
        <f t="shared" si="694"/>
        <v>26179</v>
      </c>
      <c r="G1232">
        <f t="shared" si="695"/>
        <v>0.21043800000188639</v>
      </c>
      <c r="K1232">
        <f t="shared" si="692"/>
        <v>0.21043800000188639</v>
      </c>
      <c r="O1232">
        <f t="shared" ca="1" si="696"/>
        <v>7.5752383018632061E-2</v>
      </c>
      <c r="P1232">
        <f t="shared" si="697"/>
        <v>0.22922979100530588</v>
      </c>
      <c r="Q1232" s="2">
        <f t="shared" si="698"/>
        <v>44491.082699999999</v>
      </c>
      <c r="S1232" s="94">
        <f t="shared" si="691"/>
        <v>1</v>
      </c>
      <c r="Z1232">
        <f t="shared" si="699"/>
        <v>26179</v>
      </c>
      <c r="AA1232" s="68">
        <f t="shared" si="700"/>
        <v>0.21553538388362134</v>
      </c>
      <c r="AB1232" s="68">
        <f t="shared" si="701"/>
        <v>0.22413240712357094</v>
      </c>
      <c r="AC1232" s="68">
        <f t="shared" si="702"/>
        <v>-5.0973838817349477E-3</v>
      </c>
      <c r="AD1232" s="68"/>
      <c r="AE1232" s="68">
        <f t="shared" si="703"/>
        <v>2.5983322437771224E-5</v>
      </c>
      <c r="AF1232">
        <f t="shared" si="704"/>
        <v>-1.8791791003419489E-2</v>
      </c>
      <c r="AG1232" s="92"/>
      <c r="AH1232">
        <f t="shared" si="705"/>
        <v>-1.3694407121684541E-2</v>
      </c>
      <c r="AI1232">
        <f t="shared" si="706"/>
        <v>1.0005346589799942</v>
      </c>
      <c r="AJ1232">
        <f t="shared" si="707"/>
        <v>-0.61426399742625626</v>
      </c>
      <c r="AK1232">
        <f t="shared" si="708"/>
        <v>-4.8657538734111697E-4</v>
      </c>
      <c r="AL1232">
        <f t="shared" si="709"/>
        <v>-0.7383491123069168</v>
      </c>
      <c r="AM1232">
        <f t="shared" si="710"/>
        <v>-0.3869138435438319</v>
      </c>
      <c r="AN1232" s="68">
        <f t="shared" si="711"/>
        <v>5.5453226402727713</v>
      </c>
      <c r="AO1232" s="68">
        <f t="shared" si="712"/>
        <v>5.5453226402727713</v>
      </c>
      <c r="AP1232" s="68">
        <f t="shared" si="713"/>
        <v>5.5453226402727713</v>
      </c>
      <c r="AQ1232" s="68">
        <f t="shared" si="714"/>
        <v>5.5453226402727713</v>
      </c>
      <c r="AR1232" s="68">
        <f t="shared" si="715"/>
        <v>5.545322640272845</v>
      </c>
      <c r="AS1232" s="68">
        <f t="shared" si="716"/>
        <v>5.5453226404119427</v>
      </c>
      <c r="AT1232" s="68">
        <f t="shared" si="717"/>
        <v>5.5453229004581583</v>
      </c>
      <c r="AU1232" s="68">
        <f t="shared" si="718"/>
        <v>5.545808955520152</v>
      </c>
    </row>
    <row r="1233" spans="1:47" ht="12.95" customHeight="1">
      <c r="A1233" s="130" t="s">
        <v>3351</v>
      </c>
      <c r="B1233" s="129"/>
      <c r="C1233" s="171">
        <v>59509.582999999999</v>
      </c>
      <c r="D1233" s="130">
        <v>3.5100000000000002E-4</v>
      </c>
      <c r="E1233" s="12">
        <f t="shared" si="693"/>
        <v>26179.155265170437</v>
      </c>
      <c r="F1233">
        <f t="shared" si="694"/>
        <v>26179</v>
      </c>
      <c r="G1233">
        <f t="shared" si="695"/>
        <v>0.21073800000158371</v>
      </c>
      <c r="K1233">
        <f t="shared" si="692"/>
        <v>0.21073800000158371</v>
      </c>
      <c r="O1233">
        <f t="shared" ca="1" si="696"/>
        <v>7.5752383018632061E-2</v>
      </c>
      <c r="P1233">
        <f t="shared" si="697"/>
        <v>0.22922979100530588</v>
      </c>
      <c r="Q1233" s="2">
        <f t="shared" si="698"/>
        <v>44491.082999999999</v>
      </c>
      <c r="S1233" s="94">
        <f t="shared" si="691"/>
        <v>1</v>
      </c>
      <c r="Z1233">
        <f t="shared" si="699"/>
        <v>26179</v>
      </c>
      <c r="AA1233" s="68">
        <f t="shared" si="700"/>
        <v>0.21553538388362134</v>
      </c>
      <c r="AB1233" s="68">
        <f t="shared" si="701"/>
        <v>0.22443240712326826</v>
      </c>
      <c r="AC1233" s="68">
        <f t="shared" si="702"/>
        <v>-4.7973838820376275E-3</v>
      </c>
      <c r="AD1233" s="68"/>
      <c r="AE1233" s="68">
        <f t="shared" si="703"/>
        <v>2.3014892111634399E-5</v>
      </c>
      <c r="AF1233">
        <f t="shared" si="704"/>
        <v>-1.8491791003722169E-2</v>
      </c>
      <c r="AG1233" s="92"/>
      <c r="AH1233">
        <f t="shared" si="705"/>
        <v>-1.3694407121684541E-2</v>
      </c>
      <c r="AI1233">
        <f t="shared" si="706"/>
        <v>1.0005346589799942</v>
      </c>
      <c r="AJ1233">
        <f t="shared" si="707"/>
        <v>-0.61426399742625626</v>
      </c>
      <c r="AK1233">
        <f t="shared" si="708"/>
        <v>-4.8657538734111697E-4</v>
      </c>
      <c r="AL1233">
        <f t="shared" si="709"/>
        <v>-0.7383491123069168</v>
      </c>
      <c r="AM1233">
        <f t="shared" si="710"/>
        <v>-0.3869138435438319</v>
      </c>
      <c r="AN1233" s="68">
        <f t="shared" si="711"/>
        <v>5.5453226402727713</v>
      </c>
      <c r="AO1233" s="68">
        <f t="shared" si="712"/>
        <v>5.5453226402727713</v>
      </c>
      <c r="AP1233" s="68">
        <f t="shared" si="713"/>
        <v>5.5453226402727713</v>
      </c>
      <c r="AQ1233" s="68">
        <f t="shared" si="714"/>
        <v>5.5453226402727713</v>
      </c>
      <c r="AR1233" s="68">
        <f t="shared" si="715"/>
        <v>5.545322640272845</v>
      </c>
      <c r="AS1233" s="68">
        <f t="shared" si="716"/>
        <v>5.5453226404119427</v>
      </c>
      <c r="AT1233" s="68">
        <f t="shared" si="717"/>
        <v>5.5453229004581583</v>
      </c>
      <c r="AU1233" s="68">
        <f t="shared" si="718"/>
        <v>5.545808955520152</v>
      </c>
    </row>
    <row r="1234" spans="1:47" ht="12.95" customHeight="1">
      <c r="A1234" s="130" t="s">
        <v>3351</v>
      </c>
      <c r="B1234" s="129"/>
      <c r="C1234" s="171">
        <v>59524.512000000002</v>
      </c>
      <c r="D1234" s="130">
        <v>5.2899999999999996E-4</v>
      </c>
      <c r="E1234" s="12">
        <f t="shared" si="693"/>
        <v>26190.154485669114</v>
      </c>
      <c r="F1234">
        <f t="shared" si="694"/>
        <v>26190</v>
      </c>
      <c r="G1234">
        <f t="shared" si="695"/>
        <v>0.20967999999993481</v>
      </c>
      <c r="K1234">
        <f t="shared" si="692"/>
        <v>0.20967999999993481</v>
      </c>
      <c r="O1234">
        <f t="shared" ca="1" si="696"/>
        <v>7.5827997115541432E-2</v>
      </c>
      <c r="P1234">
        <f t="shared" si="697"/>
        <v>0.22953595170692376</v>
      </c>
      <c r="Q1234" s="2">
        <f t="shared" si="698"/>
        <v>44506.012000000002</v>
      </c>
      <c r="S1234" s="94">
        <f t="shared" si="691"/>
        <v>1</v>
      </c>
      <c r="Z1234">
        <f t="shared" si="699"/>
        <v>26190</v>
      </c>
      <c r="AA1234" s="68">
        <f t="shared" si="700"/>
        <v>0.21571834961061143</v>
      </c>
      <c r="AB1234" s="68">
        <f t="shared" si="701"/>
        <v>0.22349760209624714</v>
      </c>
      <c r="AC1234" s="68">
        <f t="shared" si="702"/>
        <v>-6.0383496106766049E-3</v>
      </c>
      <c r="AD1234" s="68"/>
      <c r="AE1234" s="68">
        <f t="shared" si="703"/>
        <v>3.6461666020758471E-5</v>
      </c>
      <c r="AF1234">
        <f t="shared" si="704"/>
        <v>-1.985595170698895E-2</v>
      </c>
      <c r="AG1234" s="92"/>
      <c r="AH1234">
        <f t="shared" si="705"/>
        <v>-1.3817602096312345E-2</v>
      </c>
      <c r="AI1234">
        <f t="shared" si="706"/>
        <v>1.0005380677763327</v>
      </c>
      <c r="AJ1234">
        <f t="shared" si="707"/>
        <v>-0.61979844392505212</v>
      </c>
      <c r="AK1234">
        <f t="shared" si="708"/>
        <v>-4.8280316954944026E-4</v>
      </c>
      <c r="AL1234">
        <f t="shared" si="709"/>
        <v>-0.73131618948484378</v>
      </c>
      <c r="AM1234">
        <f t="shared" si="710"/>
        <v>-0.38287643621725642</v>
      </c>
      <c r="AN1234" s="68">
        <f t="shared" si="711"/>
        <v>5.5523517910624891</v>
      </c>
      <c r="AO1234" s="68">
        <f t="shared" si="712"/>
        <v>5.5523517910624891</v>
      </c>
      <c r="AP1234" s="68">
        <f t="shared" si="713"/>
        <v>5.5523517910624891</v>
      </c>
      <c r="AQ1234" s="68">
        <f t="shared" si="714"/>
        <v>5.5523517910624891</v>
      </c>
      <c r="AR1234" s="68">
        <f t="shared" si="715"/>
        <v>5.5523517910625646</v>
      </c>
      <c r="AS1234" s="68">
        <f t="shared" si="716"/>
        <v>5.5523517912023452</v>
      </c>
      <c r="AT1234" s="68">
        <f t="shared" si="717"/>
        <v>5.552352050872134</v>
      </c>
      <c r="AU1234" s="68">
        <f t="shared" si="718"/>
        <v>5.5528343344648228</v>
      </c>
    </row>
    <row r="1235" spans="1:47" ht="12.95" customHeight="1">
      <c r="A1235" s="130" t="s">
        <v>3351</v>
      </c>
      <c r="B1235" s="129"/>
      <c r="C1235" s="171">
        <v>59524.512499999997</v>
      </c>
      <c r="D1235" s="130">
        <v>3.8000000000000002E-4</v>
      </c>
      <c r="E1235" s="12">
        <f t="shared" si="693"/>
        <v>26190.154854053479</v>
      </c>
      <c r="F1235">
        <f t="shared" si="694"/>
        <v>26190</v>
      </c>
      <c r="G1235">
        <f t="shared" si="695"/>
        <v>0.2101799999945797</v>
      </c>
      <c r="K1235">
        <f t="shared" si="692"/>
        <v>0.2101799999945797</v>
      </c>
      <c r="O1235">
        <f t="shared" ca="1" si="696"/>
        <v>7.5827997115541432E-2</v>
      </c>
      <c r="P1235">
        <f t="shared" si="697"/>
        <v>0.22953595170692376</v>
      </c>
      <c r="Q1235" s="2">
        <f t="shared" si="698"/>
        <v>44506.012499999997</v>
      </c>
      <c r="S1235" s="94">
        <f t="shared" si="691"/>
        <v>1</v>
      </c>
      <c r="Z1235">
        <f t="shared" si="699"/>
        <v>26190</v>
      </c>
      <c r="AA1235" s="68">
        <f t="shared" si="700"/>
        <v>0.21571834961061143</v>
      </c>
      <c r="AB1235" s="68">
        <f t="shared" si="701"/>
        <v>0.22399760209089203</v>
      </c>
      <c r="AC1235" s="68">
        <f t="shared" si="702"/>
        <v>-5.5383496160317097E-3</v>
      </c>
      <c r="AD1235" s="68"/>
      <c r="AE1235" s="68">
        <f t="shared" si="703"/>
        <v>3.0673316469398738E-5</v>
      </c>
      <c r="AF1235">
        <f t="shared" si="704"/>
        <v>-1.9355951712344055E-2</v>
      </c>
      <c r="AG1235" s="92"/>
      <c r="AH1235">
        <f t="shared" si="705"/>
        <v>-1.3817602096312345E-2</v>
      </c>
      <c r="AI1235">
        <f t="shared" si="706"/>
        <v>1.0005380677763327</v>
      </c>
      <c r="AJ1235">
        <f t="shared" si="707"/>
        <v>-0.61979844392505212</v>
      </c>
      <c r="AK1235">
        <f t="shared" si="708"/>
        <v>-4.8280316954944026E-4</v>
      </c>
      <c r="AL1235">
        <f t="shared" si="709"/>
        <v>-0.73131618948484378</v>
      </c>
      <c r="AM1235">
        <f t="shared" si="710"/>
        <v>-0.38287643621725642</v>
      </c>
      <c r="AN1235" s="68">
        <f t="shared" si="711"/>
        <v>5.5523517910624891</v>
      </c>
      <c r="AO1235" s="68">
        <f t="shared" si="712"/>
        <v>5.5523517910624891</v>
      </c>
      <c r="AP1235" s="68">
        <f t="shared" si="713"/>
        <v>5.5523517910624891</v>
      </c>
      <c r="AQ1235" s="68">
        <f t="shared" si="714"/>
        <v>5.5523517910624891</v>
      </c>
      <c r="AR1235" s="68">
        <f t="shared" si="715"/>
        <v>5.5523517910625646</v>
      </c>
      <c r="AS1235" s="68">
        <f t="shared" si="716"/>
        <v>5.5523517912023452</v>
      </c>
      <c r="AT1235" s="68">
        <f t="shared" si="717"/>
        <v>5.552352050872134</v>
      </c>
      <c r="AU1235" s="68">
        <f t="shared" si="718"/>
        <v>5.5528343344648228</v>
      </c>
    </row>
    <row r="1236" spans="1:47" ht="12.95" customHeight="1">
      <c r="A1236" s="130" t="s">
        <v>3351</v>
      </c>
      <c r="B1236" s="129"/>
      <c r="C1236" s="171">
        <v>59524.512999999999</v>
      </c>
      <c r="D1236" s="130">
        <v>4.1599999999999997E-4</v>
      </c>
      <c r="E1236" s="12">
        <f t="shared" si="693"/>
        <v>26190.15522243785</v>
      </c>
      <c r="F1236">
        <f t="shared" si="694"/>
        <v>26190</v>
      </c>
      <c r="G1236">
        <f t="shared" si="695"/>
        <v>0.21067999999650056</v>
      </c>
      <c r="K1236">
        <f t="shared" si="692"/>
        <v>0.21067999999650056</v>
      </c>
      <c r="O1236">
        <f t="shared" ca="1" si="696"/>
        <v>7.5827997115541432E-2</v>
      </c>
      <c r="P1236">
        <f t="shared" si="697"/>
        <v>0.22953595170692376</v>
      </c>
      <c r="Q1236" s="2">
        <f t="shared" si="698"/>
        <v>44506.012999999999</v>
      </c>
      <c r="S1236" s="94">
        <f t="shared" si="691"/>
        <v>1</v>
      </c>
      <c r="Z1236">
        <f t="shared" si="699"/>
        <v>26190</v>
      </c>
      <c r="AA1236" s="68">
        <f t="shared" si="700"/>
        <v>0.21571834961061143</v>
      </c>
      <c r="AB1236" s="68">
        <f t="shared" si="701"/>
        <v>0.22449760209281289</v>
      </c>
      <c r="AC1236" s="68">
        <f t="shared" si="702"/>
        <v>-5.0383496141108569E-3</v>
      </c>
      <c r="AD1236" s="68"/>
      <c r="AE1236" s="68">
        <f t="shared" si="703"/>
        <v>2.5384966834011159E-5</v>
      </c>
      <c r="AF1236">
        <f t="shared" si="704"/>
        <v>-1.8855951710423202E-2</v>
      </c>
      <c r="AG1236" s="92"/>
      <c r="AH1236">
        <f t="shared" si="705"/>
        <v>-1.3817602096312345E-2</v>
      </c>
      <c r="AI1236">
        <f t="shared" si="706"/>
        <v>1.0005380677763327</v>
      </c>
      <c r="AJ1236">
        <f t="shared" si="707"/>
        <v>-0.61979844392505212</v>
      </c>
      <c r="AK1236">
        <f t="shared" si="708"/>
        <v>-4.8280316954944026E-4</v>
      </c>
      <c r="AL1236">
        <f t="shared" si="709"/>
        <v>-0.73131618948484378</v>
      </c>
      <c r="AM1236">
        <f t="shared" si="710"/>
        <v>-0.38287643621725642</v>
      </c>
      <c r="AN1236" s="68">
        <f t="shared" si="711"/>
        <v>5.5523517910624891</v>
      </c>
      <c r="AO1236" s="68">
        <f t="shared" si="712"/>
        <v>5.5523517910624891</v>
      </c>
      <c r="AP1236" s="68">
        <f t="shared" si="713"/>
        <v>5.5523517910624891</v>
      </c>
      <c r="AQ1236" s="68">
        <f t="shared" si="714"/>
        <v>5.5523517910624891</v>
      </c>
      <c r="AR1236" s="68">
        <f t="shared" si="715"/>
        <v>5.5523517910625646</v>
      </c>
      <c r="AS1236" s="68">
        <f t="shared" si="716"/>
        <v>5.5523517912023452</v>
      </c>
      <c r="AT1236" s="68">
        <f t="shared" si="717"/>
        <v>5.552352050872134</v>
      </c>
      <c r="AU1236" s="68">
        <f t="shared" si="718"/>
        <v>5.5528343344648228</v>
      </c>
    </row>
    <row r="1237" spans="1:47" ht="12.95" customHeight="1">
      <c r="A1237" s="130" t="s">
        <v>3351</v>
      </c>
      <c r="B1237" s="129"/>
      <c r="C1237" s="171">
        <v>59525.870199999998</v>
      </c>
      <c r="D1237" s="130">
        <v>2.7799999999999998E-4</v>
      </c>
      <c r="E1237" s="12">
        <f t="shared" si="693"/>
        <v>26191.155164969885</v>
      </c>
      <c r="F1237">
        <f t="shared" si="694"/>
        <v>26191</v>
      </c>
      <c r="G1237">
        <f t="shared" si="695"/>
        <v>0.2106019999991986</v>
      </c>
      <c r="K1237">
        <f t="shared" si="692"/>
        <v>0.2106019999991986</v>
      </c>
      <c r="O1237">
        <f t="shared" ca="1" si="696"/>
        <v>7.5834871124351375E-2</v>
      </c>
      <c r="P1237">
        <f t="shared" si="697"/>
        <v>0.22956379313729919</v>
      </c>
      <c r="Q1237" s="2">
        <f t="shared" si="698"/>
        <v>44507.370199999998</v>
      </c>
      <c r="S1237" s="94">
        <f t="shared" si="691"/>
        <v>1</v>
      </c>
      <c r="Z1237">
        <f t="shared" si="699"/>
        <v>26191</v>
      </c>
      <c r="AA1237" s="68">
        <f t="shared" si="700"/>
        <v>0.21573502523934202</v>
      </c>
      <c r="AB1237" s="68">
        <f t="shared" si="701"/>
        <v>0.22443076789715577</v>
      </c>
      <c r="AC1237" s="68">
        <f t="shared" si="702"/>
        <v>-5.1330252401434184E-3</v>
      </c>
      <c r="AD1237" s="68"/>
      <c r="AE1237" s="68">
        <f t="shared" si="703"/>
        <v>2.6347948115949398E-5</v>
      </c>
      <c r="AF1237">
        <f t="shared" si="704"/>
        <v>-1.8961793138100591E-2</v>
      </c>
      <c r="AG1237" s="92"/>
      <c r="AH1237">
        <f t="shared" si="705"/>
        <v>-1.3828767897957173E-2</v>
      </c>
      <c r="AI1237">
        <f t="shared" si="706"/>
        <v>1.0005383763508842</v>
      </c>
      <c r="AJ1237">
        <f t="shared" si="707"/>
        <v>-0.62030006123804393</v>
      </c>
      <c r="AK1237">
        <f t="shared" si="708"/>
        <v>-4.8245905242120396E-4</v>
      </c>
      <c r="AL1237">
        <f t="shared" si="709"/>
        <v>-0.73067683049200194</v>
      </c>
      <c r="AM1237">
        <f t="shared" si="710"/>
        <v>-0.3825099383539507</v>
      </c>
      <c r="AN1237" s="68">
        <f t="shared" si="711"/>
        <v>5.5529908059563349</v>
      </c>
      <c r="AO1237" s="68">
        <f t="shared" si="712"/>
        <v>5.5529908059563349</v>
      </c>
      <c r="AP1237" s="68">
        <f t="shared" si="713"/>
        <v>5.5529908059563349</v>
      </c>
      <c r="AQ1237" s="68">
        <f t="shared" si="714"/>
        <v>5.5529908059563349</v>
      </c>
      <c r="AR1237" s="68">
        <f t="shared" si="715"/>
        <v>5.5529908059564104</v>
      </c>
      <c r="AS1237" s="68">
        <f t="shared" si="716"/>
        <v>5.5529908060962514</v>
      </c>
      <c r="AT1237" s="68">
        <f t="shared" si="717"/>
        <v>5.5529910657292758</v>
      </c>
      <c r="AU1237" s="68">
        <f t="shared" si="718"/>
        <v>5.5534730052779748</v>
      </c>
    </row>
    <row r="1238" spans="1:47" ht="12.95" customHeight="1">
      <c r="A1238" s="130" t="s">
        <v>3351</v>
      </c>
      <c r="B1238" s="129"/>
      <c r="C1238" s="171">
        <v>59525.870999999999</v>
      </c>
      <c r="D1238" s="130">
        <v>4.8700000000000002E-4</v>
      </c>
      <c r="E1238" s="12">
        <f t="shared" si="693"/>
        <v>26191.155754384879</v>
      </c>
      <c r="F1238">
        <f t="shared" si="694"/>
        <v>26191</v>
      </c>
      <c r="G1238">
        <f t="shared" si="695"/>
        <v>0.21140200000081677</v>
      </c>
      <c r="K1238">
        <f t="shared" si="692"/>
        <v>0.21140200000081677</v>
      </c>
      <c r="O1238">
        <f t="shared" ca="1" si="696"/>
        <v>7.5834871124351375E-2</v>
      </c>
      <c r="P1238">
        <f t="shared" si="697"/>
        <v>0.22956379313729919</v>
      </c>
      <c r="Q1238" s="2">
        <f t="shared" si="698"/>
        <v>44507.370999999999</v>
      </c>
      <c r="S1238" s="94">
        <f t="shared" si="691"/>
        <v>1</v>
      </c>
      <c r="Z1238">
        <f t="shared" si="699"/>
        <v>26191</v>
      </c>
      <c r="AA1238" s="68">
        <f t="shared" si="700"/>
        <v>0.21573502523934202</v>
      </c>
      <c r="AB1238" s="68">
        <f t="shared" si="701"/>
        <v>0.22523076789877394</v>
      </c>
      <c r="AC1238" s="68">
        <f t="shared" si="702"/>
        <v>-4.3330252385252455E-3</v>
      </c>
      <c r="AD1238" s="68"/>
      <c r="AE1238" s="68">
        <f t="shared" si="703"/>
        <v>1.8775107717696761E-5</v>
      </c>
      <c r="AF1238">
        <f t="shared" si="704"/>
        <v>-1.8161793136482418E-2</v>
      </c>
      <c r="AG1238" s="92"/>
      <c r="AH1238">
        <f t="shared" si="705"/>
        <v>-1.3828767897957173E-2</v>
      </c>
      <c r="AI1238">
        <f t="shared" si="706"/>
        <v>1.0005383763508842</v>
      </c>
      <c r="AJ1238">
        <f t="shared" si="707"/>
        <v>-0.62030006123804393</v>
      </c>
      <c r="AK1238">
        <f t="shared" si="708"/>
        <v>-4.8245905242120396E-4</v>
      </c>
      <c r="AL1238">
        <f t="shared" si="709"/>
        <v>-0.73067683049200194</v>
      </c>
      <c r="AM1238">
        <f t="shared" si="710"/>
        <v>-0.3825099383539507</v>
      </c>
      <c r="AN1238" s="68">
        <f t="shared" si="711"/>
        <v>5.5529908059563349</v>
      </c>
      <c r="AO1238" s="68">
        <f t="shared" si="712"/>
        <v>5.5529908059563349</v>
      </c>
      <c r="AP1238" s="68">
        <f t="shared" si="713"/>
        <v>5.5529908059563349</v>
      </c>
      <c r="AQ1238" s="68">
        <f t="shared" si="714"/>
        <v>5.5529908059563349</v>
      </c>
      <c r="AR1238" s="68">
        <f t="shared" si="715"/>
        <v>5.5529908059564104</v>
      </c>
      <c r="AS1238" s="68">
        <f t="shared" si="716"/>
        <v>5.5529908060962514</v>
      </c>
      <c r="AT1238" s="68">
        <f t="shared" si="717"/>
        <v>5.5529910657292758</v>
      </c>
      <c r="AU1238" s="68">
        <f t="shared" si="718"/>
        <v>5.5534730052779748</v>
      </c>
    </row>
    <row r="1239" spans="1:47" ht="12.95" customHeight="1">
      <c r="A1239" s="130" t="s">
        <v>3351</v>
      </c>
      <c r="B1239" s="129"/>
      <c r="C1239" s="171">
        <v>59525.870999999999</v>
      </c>
      <c r="D1239" s="130">
        <v>2.03E-4</v>
      </c>
      <c r="E1239" s="12">
        <f t="shared" si="693"/>
        <v>26191.155754384879</v>
      </c>
      <c r="F1239">
        <f t="shared" si="694"/>
        <v>26191</v>
      </c>
      <c r="G1239">
        <f t="shared" si="695"/>
        <v>0.21140200000081677</v>
      </c>
      <c r="K1239">
        <f t="shared" si="692"/>
        <v>0.21140200000081677</v>
      </c>
      <c r="O1239">
        <f t="shared" ca="1" si="696"/>
        <v>7.5834871124351375E-2</v>
      </c>
      <c r="P1239">
        <f t="shared" si="697"/>
        <v>0.22956379313729919</v>
      </c>
      <c r="Q1239" s="2">
        <f t="shared" si="698"/>
        <v>44507.370999999999</v>
      </c>
      <c r="S1239" s="94">
        <f t="shared" si="691"/>
        <v>1</v>
      </c>
      <c r="Z1239">
        <f t="shared" si="699"/>
        <v>26191</v>
      </c>
      <c r="AA1239" s="68">
        <f t="shared" si="700"/>
        <v>0.21573502523934202</v>
      </c>
      <c r="AB1239" s="68">
        <f t="shared" si="701"/>
        <v>0.22523076789877394</v>
      </c>
      <c r="AC1239" s="68">
        <f t="shared" si="702"/>
        <v>-4.3330252385252455E-3</v>
      </c>
      <c r="AD1239" s="68"/>
      <c r="AE1239" s="68">
        <f t="shared" si="703"/>
        <v>1.8775107717696761E-5</v>
      </c>
      <c r="AF1239">
        <f t="shared" si="704"/>
        <v>-1.8161793136482418E-2</v>
      </c>
      <c r="AG1239" s="92"/>
      <c r="AH1239">
        <f t="shared" si="705"/>
        <v>-1.3828767897957173E-2</v>
      </c>
      <c r="AI1239">
        <f t="shared" si="706"/>
        <v>1.0005383763508842</v>
      </c>
      <c r="AJ1239">
        <f t="shared" si="707"/>
        <v>-0.62030006123804393</v>
      </c>
      <c r="AK1239">
        <f t="shared" si="708"/>
        <v>-4.8245905242120396E-4</v>
      </c>
      <c r="AL1239">
        <f t="shared" si="709"/>
        <v>-0.73067683049200194</v>
      </c>
      <c r="AM1239">
        <f t="shared" si="710"/>
        <v>-0.3825099383539507</v>
      </c>
      <c r="AN1239" s="68">
        <f t="shared" si="711"/>
        <v>5.5529908059563349</v>
      </c>
      <c r="AO1239" s="68">
        <f t="shared" si="712"/>
        <v>5.5529908059563349</v>
      </c>
      <c r="AP1239" s="68">
        <f t="shared" si="713"/>
        <v>5.5529908059563349</v>
      </c>
      <c r="AQ1239" s="68">
        <f t="shared" si="714"/>
        <v>5.5529908059563349</v>
      </c>
      <c r="AR1239" s="68">
        <f t="shared" si="715"/>
        <v>5.5529908059564104</v>
      </c>
      <c r="AS1239" s="68">
        <f t="shared" si="716"/>
        <v>5.5529908060962514</v>
      </c>
      <c r="AT1239" s="68">
        <f t="shared" si="717"/>
        <v>5.5529910657292758</v>
      </c>
      <c r="AU1239" s="68">
        <f t="shared" si="718"/>
        <v>5.5534730052779748</v>
      </c>
    </row>
    <row r="1240" spans="1:47" ht="12.95" customHeight="1">
      <c r="A1240" s="130" t="s">
        <v>3350</v>
      </c>
      <c r="B1240" s="129" t="s">
        <v>2053</v>
      </c>
      <c r="C1240" s="171">
        <v>59592.377200000003</v>
      </c>
      <c r="D1240" s="130">
        <v>1E-4</v>
      </c>
      <c r="E1240" s="12">
        <f t="shared" si="693"/>
        <v>26240.155443468473</v>
      </c>
      <c r="F1240">
        <f t="shared" si="694"/>
        <v>26240</v>
      </c>
      <c r="G1240">
        <f t="shared" si="695"/>
        <v>0.21098000000347383</v>
      </c>
      <c r="K1240">
        <f t="shared" si="692"/>
        <v>0.21098000000347383</v>
      </c>
      <c r="O1240">
        <f t="shared" ca="1" si="696"/>
        <v>7.6171697556038573E-2</v>
      </c>
      <c r="P1240">
        <f t="shared" si="697"/>
        <v>0.23092978708672579</v>
      </c>
      <c r="Q1240" s="2">
        <f t="shared" si="698"/>
        <v>44573.877200000003</v>
      </c>
      <c r="S1240" s="94">
        <f t="shared" si="691"/>
        <v>1</v>
      </c>
      <c r="Z1240">
        <f t="shared" si="699"/>
        <v>26240</v>
      </c>
      <c r="AA1240" s="68">
        <f t="shared" si="700"/>
        <v>0.21656089700878309</v>
      </c>
      <c r="AB1240" s="68">
        <f t="shared" si="701"/>
        <v>0.22534889008141654</v>
      </c>
      <c r="AC1240" s="68">
        <f t="shared" si="702"/>
        <v>-5.5808970053092509E-3</v>
      </c>
      <c r="AD1240" s="68"/>
      <c r="AE1240" s="68">
        <f t="shared" si="703"/>
        <v>3.1146411383869803E-5</v>
      </c>
      <c r="AF1240">
        <f t="shared" si="704"/>
        <v>-1.9949787083251957E-2</v>
      </c>
      <c r="AG1240" s="92"/>
      <c r="AH1240">
        <f t="shared" si="705"/>
        <v>-1.4368890077942707E-2</v>
      </c>
      <c r="AI1240">
        <f t="shared" si="706"/>
        <v>1.0005532246814828</v>
      </c>
      <c r="AJ1240">
        <f t="shared" si="707"/>
        <v>-0.64456506305880612</v>
      </c>
      <c r="AK1240">
        <f t="shared" si="708"/>
        <v>-4.6535823217470207E-4</v>
      </c>
      <c r="AL1240">
        <f t="shared" si="709"/>
        <v>-0.69934776245881558</v>
      </c>
      <c r="AM1240">
        <f t="shared" si="710"/>
        <v>-0.3646589660792644</v>
      </c>
      <c r="AN1240" s="68">
        <f t="shared" si="711"/>
        <v>5.5843027743170888</v>
      </c>
      <c r="AO1240" s="68">
        <f t="shared" si="712"/>
        <v>5.5843027743170888</v>
      </c>
      <c r="AP1240" s="68">
        <f t="shared" si="713"/>
        <v>5.5843027743170888</v>
      </c>
      <c r="AQ1240" s="68">
        <f t="shared" si="714"/>
        <v>5.5843027743170888</v>
      </c>
      <c r="AR1240" s="68">
        <f t="shared" si="715"/>
        <v>5.5843027743171678</v>
      </c>
      <c r="AS1240" s="68">
        <f t="shared" si="716"/>
        <v>5.5843027744595757</v>
      </c>
      <c r="AT1240" s="68">
        <f t="shared" si="717"/>
        <v>5.5843030317732953</v>
      </c>
      <c r="AU1240" s="68">
        <f t="shared" si="718"/>
        <v>5.5847678751224166</v>
      </c>
    </row>
    <row r="1241" spans="1:47" ht="12.95" customHeight="1">
      <c r="A1241" s="132" t="s">
        <v>3352</v>
      </c>
      <c r="B1241" s="131" t="s">
        <v>2053</v>
      </c>
      <c r="C1241" s="171">
        <v>59798.686699999998</v>
      </c>
      <c r="D1241" s="130">
        <v>2.9999999999999997E-4</v>
      </c>
      <c r="E1241" s="12">
        <f t="shared" si="693"/>
        <v>26392.157833546258</v>
      </c>
      <c r="F1241">
        <f t="shared" si="694"/>
        <v>26392</v>
      </c>
      <c r="G1241">
        <f t="shared" si="695"/>
        <v>0.21422399999573827</v>
      </c>
      <c r="K1241">
        <f t="shared" si="692"/>
        <v>0.21422399999573827</v>
      </c>
      <c r="O1241">
        <f t="shared" ca="1" si="696"/>
        <v>7.7216546895149854E-2</v>
      </c>
      <c r="P1241">
        <f t="shared" si="697"/>
        <v>0.23518915177968719</v>
      </c>
      <c r="Q1241" s="2">
        <f t="shared" si="698"/>
        <v>44780.186699999998</v>
      </c>
      <c r="S1241" s="94">
        <f t="shared" si="691"/>
        <v>1</v>
      </c>
      <c r="Z1241">
        <f t="shared" si="699"/>
        <v>26392</v>
      </c>
      <c r="AA1241" s="68">
        <f t="shared" si="700"/>
        <v>0.2192366424447699</v>
      </c>
      <c r="AB1241" s="68">
        <f t="shared" si="701"/>
        <v>0.23017650933065556</v>
      </c>
      <c r="AC1241" s="68">
        <f t="shared" si="702"/>
        <v>-5.0126424490316221E-3</v>
      </c>
      <c r="AD1241" s="68"/>
      <c r="AE1241" s="68">
        <f t="shared" si="703"/>
        <v>2.5126584321833808E-5</v>
      </c>
      <c r="AF1241">
        <f t="shared" si="704"/>
        <v>-2.0965151783948921E-2</v>
      </c>
      <c r="AG1241" s="92"/>
      <c r="AH1241">
        <f t="shared" si="705"/>
        <v>-1.5952509334917299E-2</v>
      </c>
      <c r="AI1241">
        <f t="shared" si="706"/>
        <v>1.0005957707608277</v>
      </c>
      <c r="AJ1241">
        <f t="shared" si="707"/>
        <v>-0.7157126384941741</v>
      </c>
      <c r="AK1241">
        <f t="shared" si="708"/>
        <v>-4.0947897747901945E-4</v>
      </c>
      <c r="AL1241">
        <f t="shared" si="709"/>
        <v>-0.60215806060203536</v>
      </c>
      <c r="AM1241">
        <f t="shared" si="710"/>
        <v>-0.31051892636636136</v>
      </c>
      <c r="AN1241" s="68">
        <f t="shared" si="711"/>
        <v>5.6814366036613055</v>
      </c>
      <c r="AO1241" s="68">
        <f t="shared" si="712"/>
        <v>5.6814366036613055</v>
      </c>
      <c r="AP1241" s="68">
        <f t="shared" si="713"/>
        <v>5.6814366036613055</v>
      </c>
      <c r="AQ1241" s="68">
        <f t="shared" si="714"/>
        <v>5.6814366036613055</v>
      </c>
      <c r="AR1241" s="68">
        <f t="shared" si="715"/>
        <v>5.6814366036613917</v>
      </c>
      <c r="AS1241" s="68">
        <f t="shared" si="716"/>
        <v>5.681436603806663</v>
      </c>
      <c r="AT1241" s="68">
        <f t="shared" si="717"/>
        <v>5.6814368475744264</v>
      </c>
      <c r="AU1241" s="68">
        <f t="shared" si="718"/>
        <v>5.6818458387215012</v>
      </c>
    </row>
    <row r="1242" spans="1:47" ht="12.95" customHeight="1">
      <c r="A1242" s="132" t="s">
        <v>3352</v>
      </c>
      <c r="B1242" s="131" t="s">
        <v>2053</v>
      </c>
      <c r="C1242" s="171">
        <v>59874.695099999997</v>
      </c>
      <c r="D1242" s="130">
        <v>2.9999999999999997E-4</v>
      </c>
      <c r="E1242" s="12">
        <f t="shared" si="693"/>
        <v>26448.158446537847</v>
      </c>
      <c r="F1242">
        <f t="shared" si="694"/>
        <v>26448</v>
      </c>
      <c r="G1242">
        <f t="shared" si="695"/>
        <v>0.21505599999363767</v>
      </c>
      <c r="K1242">
        <f t="shared" si="692"/>
        <v>0.21505599999363767</v>
      </c>
      <c r="O1242">
        <f t="shared" ca="1" si="696"/>
        <v>7.7601491388506652E-2</v>
      </c>
      <c r="P1242">
        <f t="shared" si="697"/>
        <v>0.23676677730269508</v>
      </c>
      <c r="Q1242" s="2">
        <f t="shared" si="698"/>
        <v>44856.195099999997</v>
      </c>
      <c r="S1242" s="94">
        <f t="shared" si="691"/>
        <v>1</v>
      </c>
      <c r="Z1242">
        <f t="shared" si="699"/>
        <v>26448</v>
      </c>
      <c r="AA1242" s="68">
        <f t="shared" si="700"/>
        <v>0.22026797594829037</v>
      </c>
      <c r="AB1242" s="68">
        <f t="shared" si="701"/>
        <v>0.23155480134804238</v>
      </c>
      <c r="AC1242" s="68">
        <f t="shared" si="702"/>
        <v>-5.2119759546526874E-3</v>
      </c>
      <c r="AD1242" s="68"/>
      <c r="AE1242" s="68">
        <f t="shared" si="703"/>
        <v>2.7164693351877902E-5</v>
      </c>
      <c r="AF1242">
        <f t="shared" si="704"/>
        <v>-2.1710777309057405E-2</v>
      </c>
      <c r="AG1242" s="92"/>
      <c r="AH1242">
        <f t="shared" si="705"/>
        <v>-1.6498801354404718E-2</v>
      </c>
      <c r="AI1242">
        <f t="shared" si="706"/>
        <v>1.0006100486254366</v>
      </c>
      <c r="AJ1242">
        <f t="shared" si="707"/>
        <v>-0.74025711593033727</v>
      </c>
      <c r="AK1242">
        <f t="shared" si="708"/>
        <v>-3.8788723497618831E-4</v>
      </c>
      <c r="AL1242">
        <f t="shared" si="709"/>
        <v>-0.56634932257125947</v>
      </c>
      <c r="AM1242">
        <f t="shared" si="710"/>
        <v>-0.29099464398325825</v>
      </c>
      <c r="AN1242" s="68">
        <f t="shared" si="711"/>
        <v>5.7172237536101331</v>
      </c>
      <c r="AO1242" s="68">
        <f t="shared" si="712"/>
        <v>5.7172237536101331</v>
      </c>
      <c r="AP1242" s="68">
        <f t="shared" si="713"/>
        <v>5.7172237536101331</v>
      </c>
      <c r="AQ1242" s="68">
        <f t="shared" si="714"/>
        <v>5.7172237536101331</v>
      </c>
      <c r="AR1242" s="68">
        <f t="shared" si="715"/>
        <v>5.7172237536102211</v>
      </c>
      <c r="AS1242" s="68">
        <f t="shared" si="716"/>
        <v>5.7172237537544897</v>
      </c>
      <c r="AT1242" s="68">
        <f t="shared" si="717"/>
        <v>5.717223990183288</v>
      </c>
      <c r="AU1242" s="68">
        <f t="shared" si="718"/>
        <v>5.7176114042580064</v>
      </c>
    </row>
    <row r="1243" spans="1:47" ht="12.95" customHeight="1">
      <c r="A1243" s="138" t="s">
        <v>3354</v>
      </c>
      <c r="B1243" s="133" t="s">
        <v>2053</v>
      </c>
      <c r="C1243" s="130">
        <v>59987.350200000001</v>
      </c>
      <c r="D1243" s="130">
        <v>1E-4</v>
      </c>
      <c r="E1243" s="12">
        <f t="shared" si="693"/>
        <v>26531.159202462575</v>
      </c>
      <c r="F1243">
        <f t="shared" si="694"/>
        <v>26531</v>
      </c>
      <c r="G1243">
        <f t="shared" si="695"/>
        <v>0.21608199999900535</v>
      </c>
      <c r="K1243">
        <f t="shared" si="692"/>
        <v>0.21608199999900535</v>
      </c>
      <c r="O1243">
        <f t="shared" ca="1" si="696"/>
        <v>7.8172034119731879E-2</v>
      </c>
      <c r="P1243">
        <f t="shared" si="697"/>
        <v>0.239113349688449</v>
      </c>
      <c r="Q1243" s="2">
        <f t="shared" si="698"/>
        <v>44968.850200000001</v>
      </c>
      <c r="S1243" s="94">
        <f t="shared" si="691"/>
        <v>1</v>
      </c>
      <c r="Z1243">
        <f t="shared" si="699"/>
        <v>26531</v>
      </c>
      <c r="AA1243" s="68">
        <f t="shared" si="700"/>
        <v>0.22184391661116604</v>
      </c>
      <c r="AB1243" s="68">
        <f t="shared" si="701"/>
        <v>0.23335143307628831</v>
      </c>
      <c r="AC1243" s="68">
        <f t="shared" si="702"/>
        <v>-5.7619166121606925E-3</v>
      </c>
      <c r="AD1243" s="68"/>
      <c r="AE1243" s="68">
        <f t="shared" si="703"/>
        <v>3.3199683045493313E-5</v>
      </c>
      <c r="AF1243">
        <f t="shared" si="704"/>
        <v>-2.3031349689443648E-2</v>
      </c>
      <c r="AG1243" s="92"/>
      <c r="AH1243">
        <f t="shared" si="705"/>
        <v>-1.7269433077282955E-2</v>
      </c>
      <c r="AI1243">
        <f t="shared" si="706"/>
        <v>1.0006297672074025</v>
      </c>
      <c r="AJ1243">
        <f t="shared" si="707"/>
        <v>-0.77488186576000051</v>
      </c>
      <c r="AK1243">
        <f t="shared" si="708"/>
        <v>-3.549776006101794E-4</v>
      </c>
      <c r="AL1243">
        <f t="shared" si="709"/>
        <v>-0.51327384542712606</v>
      </c>
      <c r="AM1243">
        <f t="shared" si="710"/>
        <v>-0.26242367327256194</v>
      </c>
      <c r="AN1243" s="68">
        <f t="shared" si="711"/>
        <v>5.7702663276542561</v>
      </c>
      <c r="AO1243" s="68">
        <f t="shared" si="712"/>
        <v>5.7702663276542561</v>
      </c>
      <c r="AP1243" s="68">
        <f t="shared" si="713"/>
        <v>5.7702663276542561</v>
      </c>
      <c r="AQ1243" s="68">
        <f t="shared" si="714"/>
        <v>5.7702663276542561</v>
      </c>
      <c r="AR1243" s="68">
        <f t="shared" si="715"/>
        <v>5.7702663276543449</v>
      </c>
      <c r="AS1243" s="68">
        <f t="shared" si="716"/>
        <v>5.7702663277950244</v>
      </c>
      <c r="AT1243" s="68">
        <f t="shared" si="717"/>
        <v>5.7702665511337443</v>
      </c>
      <c r="AU1243" s="68">
        <f t="shared" si="718"/>
        <v>5.7706210817496117</v>
      </c>
    </row>
    <row r="1244" spans="1:47" ht="12.95" customHeight="1">
      <c r="A1244" s="132" t="s">
        <v>3355</v>
      </c>
      <c r="B1244" s="175" t="s">
        <v>2053</v>
      </c>
      <c r="C1244" s="174">
        <v>60205.874799999998</v>
      </c>
      <c r="D1244" s="174">
        <v>1E-4</v>
      </c>
      <c r="E1244" s="12">
        <f t="shared" si="693"/>
        <v>26692.161296359329</v>
      </c>
      <c r="F1244">
        <f t="shared" si="694"/>
        <v>26692</v>
      </c>
      <c r="G1244">
        <f t="shared" si="695"/>
        <v>0.21892400000069756</v>
      </c>
      <c r="K1244">
        <f t="shared" si="692"/>
        <v>0.21892400000069756</v>
      </c>
      <c r="O1244">
        <f t="shared" ca="1" si="696"/>
        <v>7.9278749538132673E-2</v>
      </c>
      <c r="P1244">
        <f t="shared" si="697"/>
        <v>0.24369341692935875</v>
      </c>
      <c r="Q1244" s="2">
        <f t="shared" si="698"/>
        <v>45187.374799999998</v>
      </c>
      <c r="S1244" s="94">
        <f t="shared" si="691"/>
        <v>1</v>
      </c>
      <c r="Z1244">
        <f t="shared" si="699"/>
        <v>26692</v>
      </c>
      <c r="AA1244" s="68">
        <f t="shared" si="700"/>
        <v>0.22506942780414652</v>
      </c>
      <c r="AB1244" s="68">
        <f t="shared" si="701"/>
        <v>0.2375479891259098</v>
      </c>
      <c r="AC1244" s="68">
        <f t="shared" si="702"/>
        <v>-6.1454278034489412E-3</v>
      </c>
      <c r="AD1244" s="68"/>
      <c r="AE1244" s="68">
        <f t="shared" si="703"/>
        <v>3.7766282887403448E-5</v>
      </c>
      <c r="AF1244">
        <f t="shared" si="704"/>
        <v>-2.4769416928661192E-2</v>
      </c>
      <c r="AG1244" s="92"/>
      <c r="AH1244">
        <f t="shared" si="705"/>
        <v>-1.8623989125212251E-2</v>
      </c>
      <c r="AI1244">
        <f t="shared" si="706"/>
        <v>1.0006629158622704</v>
      </c>
      <c r="AJ1244">
        <f t="shared" si="707"/>
        <v>-0.83574458141354047</v>
      </c>
      <c r="AK1244">
        <f t="shared" si="708"/>
        <v>-2.8837196813292912E-4</v>
      </c>
      <c r="AL1244">
        <f t="shared" si="709"/>
        <v>-0.41031468181792763</v>
      </c>
      <c r="AM1244">
        <f t="shared" si="710"/>
        <v>-0.20808496540861404</v>
      </c>
      <c r="AN1244" s="68">
        <f t="shared" si="711"/>
        <v>5.8731589018139427</v>
      </c>
      <c r="AO1244" s="68">
        <f t="shared" si="712"/>
        <v>5.8731589018139427</v>
      </c>
      <c r="AP1244" s="68">
        <f t="shared" si="713"/>
        <v>5.8731589018139427</v>
      </c>
      <c r="AQ1244" s="68">
        <f t="shared" si="714"/>
        <v>5.8731589018139427</v>
      </c>
      <c r="AR1244" s="68">
        <f t="shared" si="715"/>
        <v>5.8731589018140271</v>
      </c>
      <c r="AS1244" s="68">
        <f t="shared" si="716"/>
        <v>5.8731589019406254</v>
      </c>
      <c r="AT1244" s="68">
        <f t="shared" si="717"/>
        <v>5.8731590928895141</v>
      </c>
      <c r="AU1244" s="68">
        <f t="shared" si="718"/>
        <v>5.8734470826670631</v>
      </c>
    </row>
    <row r="1245" spans="1:47" ht="12.95" customHeight="1">
      <c r="A1245" s="132" t="s">
        <v>3355</v>
      </c>
      <c r="B1245" s="175" t="s">
        <v>2053</v>
      </c>
      <c r="C1245" s="174">
        <v>60208.589099999997</v>
      </c>
      <c r="D1245" s="174">
        <v>2.9999999999999997E-4</v>
      </c>
      <c r="E1245" s="12">
        <f t="shared" si="693"/>
        <v>26694.161107746531</v>
      </c>
      <c r="F1245">
        <f t="shared" si="694"/>
        <v>26694</v>
      </c>
      <c r="G1245">
        <f t="shared" si="695"/>
        <v>0.21866799999406794</v>
      </c>
      <c r="K1245">
        <f t="shared" si="692"/>
        <v>0.21866799999406794</v>
      </c>
      <c r="O1245">
        <f t="shared" ca="1" si="696"/>
        <v>7.9292497555752559E-2</v>
      </c>
      <c r="P1245">
        <f t="shared" si="697"/>
        <v>0.24375054687609549</v>
      </c>
      <c r="Q1245" s="2">
        <f t="shared" si="698"/>
        <v>45190.089099999997</v>
      </c>
      <c r="S1245" s="94">
        <f t="shared" si="691"/>
        <v>1</v>
      </c>
      <c r="Z1245">
        <f t="shared" si="699"/>
        <v>26694</v>
      </c>
      <c r="AA1245" s="68">
        <f t="shared" si="700"/>
        <v>0.22511094194527403</v>
      </c>
      <c r="AB1245" s="68">
        <f t="shared" si="701"/>
        <v>0.23730760492488939</v>
      </c>
      <c r="AC1245" s="68">
        <f t="shared" si="702"/>
        <v>-6.4429419512061041E-3</v>
      </c>
      <c r="AD1245" s="68"/>
      <c r="AE1245" s="68">
        <f t="shared" si="703"/>
        <v>4.1511500986611384E-5</v>
      </c>
      <c r="AF1245">
        <f t="shared" si="704"/>
        <v>-2.5082546882027545E-2</v>
      </c>
      <c r="AG1245" s="92"/>
      <c r="AH1245">
        <f t="shared" si="705"/>
        <v>-1.8639604930821441E-2</v>
      </c>
      <c r="AI1245">
        <f t="shared" si="706"/>
        <v>1.0006632841584009</v>
      </c>
      <c r="AJ1245">
        <f t="shared" si="707"/>
        <v>-0.83644624044498728</v>
      </c>
      <c r="AK1245">
        <f t="shared" si="708"/>
        <v>-2.8752383843587583E-4</v>
      </c>
      <c r="AL1245">
        <f t="shared" si="709"/>
        <v>-0.40903564461658587</v>
      </c>
      <c r="AM1245">
        <f t="shared" si="710"/>
        <v>-0.20741784475201633</v>
      </c>
      <c r="AN1245" s="68">
        <f t="shared" si="711"/>
        <v>5.8744370911136086</v>
      </c>
      <c r="AO1245" s="68">
        <f t="shared" si="712"/>
        <v>5.8744370911136086</v>
      </c>
      <c r="AP1245" s="68">
        <f t="shared" si="713"/>
        <v>5.8744370911136086</v>
      </c>
      <c r="AQ1245" s="68">
        <f t="shared" si="714"/>
        <v>5.8744370911136095</v>
      </c>
      <c r="AR1245" s="68">
        <f t="shared" si="715"/>
        <v>5.8744370911136929</v>
      </c>
      <c r="AS1245" s="68">
        <f t="shared" si="716"/>
        <v>5.8744370912400594</v>
      </c>
      <c r="AT1245" s="68">
        <f t="shared" si="717"/>
        <v>5.8744372817327521</v>
      </c>
      <c r="AU1245" s="68">
        <f t="shared" si="718"/>
        <v>5.8747244242933663</v>
      </c>
    </row>
    <row r="1246" spans="1:47" ht="12.95" customHeight="1">
      <c r="A1246" s="45"/>
      <c r="B1246" s="44"/>
      <c r="C1246" s="45"/>
      <c r="D1246" s="45"/>
      <c r="AA1246" s="68"/>
      <c r="AB1246" s="68"/>
      <c r="AC1246" s="68"/>
      <c r="AD1246" s="68"/>
      <c r="AE1246" s="68"/>
      <c r="AG1246" s="92"/>
      <c r="AN1246" s="68"/>
      <c r="AO1246" s="68"/>
      <c r="AP1246" s="68"/>
      <c r="AQ1246" s="68"/>
      <c r="AR1246" s="68"/>
      <c r="AS1246" s="68"/>
      <c r="AT1246" s="68"/>
      <c r="AU1246" s="68"/>
    </row>
    <row r="1247" spans="1:47" ht="12.95" customHeight="1">
      <c r="A1247" s="45"/>
      <c r="B1247" s="44"/>
      <c r="C1247" s="45"/>
      <c r="D1247" s="45"/>
      <c r="AA1247" s="68"/>
      <c r="AB1247" s="68"/>
      <c r="AC1247" s="68"/>
      <c r="AD1247" s="68"/>
      <c r="AE1247" s="68"/>
      <c r="AG1247" s="92"/>
      <c r="AN1247" s="68"/>
      <c r="AO1247" s="68"/>
      <c r="AP1247" s="68"/>
      <c r="AQ1247" s="68"/>
      <c r="AR1247" s="68"/>
      <c r="AS1247" s="68"/>
      <c r="AT1247" s="68"/>
      <c r="AU1247" s="68"/>
    </row>
    <row r="1248" spans="1:47" ht="12.95" customHeight="1">
      <c r="A1248" s="45"/>
      <c r="B1248" s="44"/>
      <c r="C1248" s="45"/>
      <c r="D1248" s="45"/>
      <c r="AA1248" s="68"/>
      <c r="AB1248" s="68"/>
      <c r="AC1248" s="68"/>
      <c r="AD1248" s="68"/>
      <c r="AE1248" s="68"/>
      <c r="AG1248" s="92"/>
      <c r="AN1248" s="68"/>
      <c r="AO1248" s="68"/>
      <c r="AP1248" s="68"/>
      <c r="AQ1248" s="68"/>
      <c r="AR1248" s="68"/>
      <c r="AS1248" s="68"/>
      <c r="AT1248" s="68"/>
      <c r="AU1248" s="68"/>
    </row>
    <row r="1249" spans="1:64" ht="12.95" customHeight="1">
      <c r="A1249" s="45"/>
      <c r="B1249" s="44"/>
      <c r="C1249" s="45"/>
      <c r="D1249" s="45"/>
      <c r="AA1249" s="68"/>
      <c r="AB1249" s="68"/>
      <c r="AC1249" s="68"/>
      <c r="AD1249" s="68"/>
      <c r="AE1249" s="68"/>
      <c r="AG1249" s="92"/>
      <c r="AN1249" s="68"/>
      <c r="AO1249" s="68"/>
      <c r="AP1249" s="68"/>
      <c r="AQ1249" s="68"/>
      <c r="AR1249" s="68"/>
      <c r="AS1249" s="68"/>
      <c r="AT1249" s="68"/>
      <c r="AU1249" s="68"/>
    </row>
    <row r="1250" spans="1:64" ht="12.95" customHeight="1">
      <c r="A1250" s="45"/>
      <c r="B1250" s="44"/>
      <c r="C1250" s="45"/>
      <c r="D1250" s="45"/>
      <c r="AA1250" s="68"/>
      <c r="AB1250" s="68"/>
      <c r="AC1250" s="68"/>
      <c r="AD1250" s="68"/>
      <c r="AE1250" s="68"/>
      <c r="AG1250" s="92"/>
      <c r="AN1250" s="68"/>
      <c r="AO1250" s="68"/>
      <c r="AP1250" s="68"/>
      <c r="AQ1250" s="68"/>
      <c r="AR1250" s="68"/>
      <c r="AS1250" s="68"/>
      <c r="AT1250" s="68"/>
      <c r="AU1250" s="68"/>
    </row>
    <row r="1251" spans="1:64" ht="12.95" customHeight="1">
      <c r="A1251" s="45"/>
      <c r="B1251" s="44"/>
      <c r="C1251" s="45"/>
      <c r="D1251" s="45"/>
      <c r="AA1251" s="68"/>
      <c r="AB1251" s="68"/>
      <c r="AC1251" s="68"/>
      <c r="AD1251" s="68"/>
      <c r="AE1251" s="68"/>
      <c r="AG1251" s="92"/>
      <c r="AN1251" s="68"/>
      <c r="AO1251" s="68"/>
      <c r="AP1251" s="68"/>
      <c r="AQ1251" s="68"/>
      <c r="AR1251" s="68"/>
      <c r="AS1251" s="68"/>
      <c r="AT1251" s="68"/>
      <c r="AU1251" s="68"/>
      <c r="AV1251" s="68"/>
      <c r="AW1251" s="68"/>
      <c r="AX1251" s="68"/>
      <c r="AY1251" s="68"/>
      <c r="AZ1251" s="68"/>
      <c r="BA1251" s="68"/>
      <c r="BB1251" s="68"/>
      <c r="BC1251" s="68"/>
      <c r="BD1251" s="68"/>
      <c r="BE1251" s="68"/>
      <c r="BF1251" s="68"/>
      <c r="BG1251" s="68"/>
      <c r="BH1251" s="68"/>
      <c r="BI1251" s="68"/>
      <c r="BJ1251" s="68"/>
      <c r="BK1251" s="68"/>
      <c r="BL1251" s="68"/>
    </row>
    <row r="1252" spans="1:64" ht="12.95" customHeight="1">
      <c r="A1252" s="45"/>
      <c r="B1252" s="44"/>
      <c r="C1252" s="45"/>
      <c r="D1252" s="45"/>
      <c r="AA1252" s="68"/>
      <c r="AB1252" s="68"/>
      <c r="AC1252" s="68"/>
      <c r="AD1252" s="68"/>
      <c r="AE1252" s="68"/>
      <c r="AG1252" s="92"/>
      <c r="AN1252" s="68"/>
      <c r="AO1252" s="68"/>
      <c r="AP1252" s="68"/>
      <c r="AQ1252" s="68"/>
      <c r="AR1252" s="68"/>
      <c r="AS1252" s="68"/>
      <c r="AT1252" s="68"/>
      <c r="AU1252" s="68"/>
    </row>
    <row r="1253" spans="1:64" ht="12.95" customHeight="1">
      <c r="A1253" s="45"/>
      <c r="B1253" s="44"/>
      <c r="C1253" s="45"/>
      <c r="D1253" s="45"/>
      <c r="AA1253" s="68"/>
      <c r="AB1253" s="68"/>
      <c r="AC1253" s="68"/>
      <c r="AD1253" s="68"/>
      <c r="AE1253" s="68"/>
      <c r="AG1253" s="92"/>
      <c r="AN1253" s="68"/>
      <c r="AO1253" s="68"/>
      <c r="AP1253" s="68"/>
      <c r="AQ1253" s="68"/>
      <c r="AR1253" s="68"/>
      <c r="AS1253" s="68"/>
      <c r="AT1253" s="68"/>
      <c r="AU1253" s="68"/>
      <c r="AV1253" s="68"/>
      <c r="AW1253" s="68"/>
      <c r="AX1253" s="68"/>
      <c r="AY1253" s="68"/>
      <c r="AZ1253" s="68"/>
      <c r="BA1253" s="68"/>
      <c r="BB1253" s="68"/>
      <c r="BC1253" s="68"/>
      <c r="BD1253" s="68"/>
      <c r="BE1253" s="68"/>
      <c r="BF1253" s="68"/>
      <c r="BG1253" s="68"/>
      <c r="BH1253" s="68"/>
      <c r="BI1253" s="68"/>
      <c r="BJ1253" s="68"/>
      <c r="BK1253" s="68"/>
      <c r="BL1253" s="68"/>
    </row>
    <row r="1254" spans="1:64" ht="12.95" customHeight="1">
      <c r="A1254" s="45"/>
      <c r="B1254" s="44"/>
      <c r="C1254" s="45"/>
      <c r="D1254" s="45"/>
      <c r="AA1254" s="68"/>
      <c r="AB1254" s="68"/>
      <c r="AC1254" s="68"/>
      <c r="AD1254" s="68"/>
      <c r="AE1254" s="68"/>
      <c r="AG1254" s="92"/>
      <c r="AN1254" s="68"/>
      <c r="AO1254" s="68"/>
      <c r="AP1254" s="68"/>
      <c r="AQ1254" s="68"/>
      <c r="AR1254" s="68"/>
      <c r="AS1254" s="68"/>
      <c r="AT1254" s="68"/>
      <c r="AU1254" s="68"/>
    </row>
    <row r="1255" spans="1:64" ht="12.95" customHeight="1">
      <c r="A1255" s="45"/>
      <c r="B1255" s="44"/>
      <c r="C1255" s="45"/>
      <c r="D1255" s="45"/>
      <c r="AA1255" s="68"/>
      <c r="AB1255" s="68"/>
      <c r="AC1255" s="68"/>
      <c r="AD1255" s="68"/>
      <c r="AE1255" s="68"/>
      <c r="AG1255" s="92"/>
      <c r="AN1255" s="68"/>
      <c r="AO1255" s="68"/>
      <c r="AP1255" s="68"/>
      <c r="AQ1255" s="68"/>
      <c r="AR1255" s="68"/>
      <c r="AS1255" s="68"/>
      <c r="AT1255" s="68"/>
      <c r="AU1255" s="68"/>
      <c r="AV1255" s="68"/>
    </row>
    <row r="1256" spans="1:64" ht="12.95" customHeight="1">
      <c r="A1256" s="45"/>
      <c r="B1256" s="44"/>
      <c r="C1256" s="45"/>
      <c r="D1256" s="45"/>
      <c r="AA1256" s="68"/>
      <c r="AB1256" s="68"/>
      <c r="AC1256" s="68"/>
      <c r="AD1256" s="68"/>
      <c r="AE1256" s="68"/>
      <c r="AG1256" s="92"/>
      <c r="AN1256" s="68"/>
      <c r="AO1256" s="68"/>
      <c r="AP1256" s="68"/>
      <c r="AQ1256" s="68"/>
      <c r="AR1256" s="68"/>
      <c r="AS1256" s="68"/>
      <c r="AT1256" s="68"/>
      <c r="AU1256" s="68"/>
    </row>
    <row r="1257" spans="1:64">
      <c r="A1257" s="45"/>
      <c r="B1257" s="44"/>
      <c r="C1257" s="45"/>
      <c r="D1257" s="45"/>
      <c r="AA1257" s="68"/>
      <c r="AB1257" s="68"/>
      <c r="AC1257" s="68"/>
      <c r="AD1257" s="68"/>
      <c r="AE1257" s="68"/>
      <c r="AG1257" s="92"/>
      <c r="AN1257" s="68"/>
      <c r="AO1257" s="68"/>
      <c r="AP1257" s="68"/>
      <c r="AQ1257" s="68"/>
      <c r="AR1257" s="68"/>
      <c r="AS1257" s="68"/>
      <c r="AT1257" s="68"/>
      <c r="AU1257" s="68"/>
      <c r="AV1257" s="68"/>
      <c r="AW1257" s="68"/>
      <c r="AX1257" s="68"/>
      <c r="AY1257" s="68"/>
      <c r="AZ1257" s="68"/>
      <c r="BA1257" s="68"/>
      <c r="BB1257" s="68"/>
      <c r="BC1257" s="68"/>
      <c r="BD1257" s="68"/>
      <c r="BE1257" s="68"/>
      <c r="BF1257" s="68"/>
      <c r="BG1257" s="68"/>
      <c r="BH1257" s="68"/>
      <c r="BI1257" s="68"/>
      <c r="BJ1257" s="68"/>
      <c r="BK1257" s="68"/>
      <c r="BL1257" s="68"/>
    </row>
    <row r="1258" spans="1:64">
      <c r="A1258" s="45"/>
      <c r="B1258" s="44"/>
      <c r="C1258" s="45"/>
      <c r="D1258" s="45"/>
      <c r="AA1258" s="68"/>
      <c r="AB1258" s="68"/>
      <c r="AC1258" s="68"/>
      <c r="AD1258" s="68"/>
      <c r="AE1258" s="68"/>
      <c r="AG1258" s="92"/>
      <c r="AN1258" s="68"/>
      <c r="AO1258" s="68"/>
      <c r="AP1258" s="68"/>
      <c r="AQ1258" s="68"/>
      <c r="AR1258" s="68"/>
      <c r="AS1258" s="68"/>
      <c r="AT1258" s="68"/>
      <c r="AU1258" s="68"/>
    </row>
    <row r="1259" spans="1:64">
      <c r="A1259" s="45"/>
      <c r="B1259" s="44"/>
      <c r="C1259" s="45"/>
      <c r="D1259" s="45"/>
      <c r="AA1259" s="68"/>
      <c r="AB1259" s="68"/>
      <c r="AC1259" s="68"/>
      <c r="AD1259" s="68"/>
      <c r="AE1259" s="68"/>
      <c r="AG1259" s="92"/>
      <c r="AN1259" s="68"/>
      <c r="AO1259" s="68"/>
      <c r="AP1259" s="68"/>
      <c r="AQ1259" s="68"/>
      <c r="AR1259" s="68"/>
      <c r="AS1259" s="68"/>
      <c r="AT1259" s="68"/>
      <c r="AU1259" s="68"/>
    </row>
    <row r="1260" spans="1:64">
      <c r="A1260" s="45"/>
      <c r="B1260" s="44"/>
      <c r="C1260" s="45"/>
      <c r="D1260" s="45"/>
      <c r="AA1260" s="68"/>
      <c r="AB1260" s="68"/>
      <c r="AC1260" s="68"/>
      <c r="AD1260" s="68"/>
      <c r="AE1260" s="68"/>
      <c r="AG1260" s="92"/>
      <c r="AN1260" s="68"/>
      <c r="AO1260" s="68"/>
      <c r="AP1260" s="68"/>
      <c r="AQ1260" s="68"/>
      <c r="AR1260" s="68"/>
      <c r="AS1260" s="68"/>
      <c r="AT1260" s="68"/>
      <c r="AU1260" s="68"/>
    </row>
    <row r="1261" spans="1:64">
      <c r="A1261" s="45"/>
      <c r="B1261" s="44"/>
      <c r="C1261" s="45"/>
      <c r="D1261" s="45"/>
      <c r="AA1261" s="68"/>
      <c r="AB1261" s="68"/>
      <c r="AC1261" s="68"/>
      <c r="AD1261" s="68"/>
      <c r="AE1261" s="68"/>
      <c r="AG1261" s="92"/>
      <c r="AN1261" s="68"/>
      <c r="AO1261" s="68"/>
      <c r="AP1261" s="68"/>
      <c r="AQ1261" s="68"/>
      <c r="AR1261" s="68"/>
      <c r="AS1261" s="68"/>
      <c r="AT1261" s="68"/>
      <c r="AU1261" s="68"/>
      <c r="AV1261" s="68"/>
    </row>
    <row r="1262" spans="1:64">
      <c r="A1262" s="12"/>
      <c r="B1262" s="44"/>
      <c r="C1262" s="45"/>
      <c r="D1262" s="45"/>
      <c r="AA1262" s="68"/>
      <c r="AB1262" s="68"/>
      <c r="AC1262" s="68"/>
      <c r="AD1262" s="68"/>
      <c r="AE1262" s="68"/>
      <c r="AG1262" s="92"/>
      <c r="AN1262" s="68"/>
      <c r="AO1262" s="68"/>
      <c r="AP1262" s="68"/>
      <c r="AQ1262" s="68"/>
      <c r="AR1262" s="68"/>
      <c r="AS1262" s="68"/>
      <c r="AT1262" s="68"/>
      <c r="AU1262" s="68"/>
    </row>
    <row r="1263" spans="1:64">
      <c r="A1263" s="12"/>
      <c r="B1263" s="44"/>
      <c r="C1263" s="45"/>
      <c r="D1263" s="45"/>
      <c r="AA1263" s="68"/>
      <c r="AB1263" s="68"/>
      <c r="AC1263" s="68"/>
      <c r="AD1263" s="68"/>
      <c r="AE1263" s="68"/>
      <c r="AG1263" s="92"/>
      <c r="AN1263" s="68"/>
      <c r="AO1263" s="68"/>
      <c r="AP1263" s="68"/>
      <c r="AQ1263" s="68"/>
      <c r="AR1263" s="68"/>
      <c r="AS1263" s="68"/>
      <c r="AT1263" s="68"/>
      <c r="AU1263" s="68"/>
    </row>
    <row r="1264" spans="1:64">
      <c r="A1264" s="12"/>
      <c r="B1264" s="44"/>
      <c r="C1264" s="45"/>
      <c r="D1264" s="45"/>
      <c r="AA1264" s="68"/>
      <c r="AB1264" s="68"/>
      <c r="AC1264" s="68"/>
      <c r="AD1264" s="68"/>
      <c r="AE1264" s="68"/>
      <c r="AG1264" s="92"/>
      <c r="AN1264" s="68"/>
      <c r="AO1264" s="68"/>
      <c r="AP1264" s="68"/>
      <c r="AQ1264" s="68"/>
      <c r="AR1264" s="68"/>
      <c r="AS1264" s="68"/>
      <c r="AT1264" s="68"/>
      <c r="AU1264" s="68"/>
    </row>
    <row r="1265" spans="1:47">
      <c r="A1265" s="12"/>
      <c r="B1265" s="44"/>
      <c r="C1265" s="45"/>
      <c r="D1265" s="45"/>
      <c r="AA1265" s="68"/>
      <c r="AB1265" s="68"/>
      <c r="AC1265" s="68"/>
      <c r="AD1265" s="68"/>
      <c r="AE1265" s="68"/>
      <c r="AG1265" s="92"/>
      <c r="AN1265" s="68"/>
      <c r="AO1265" s="68"/>
      <c r="AP1265" s="68"/>
      <c r="AQ1265" s="68"/>
      <c r="AR1265" s="68"/>
      <c r="AS1265" s="68"/>
      <c r="AT1265" s="68"/>
      <c r="AU1265" s="68"/>
    </row>
    <row r="1266" spans="1:47">
      <c r="A1266" s="12"/>
      <c r="B1266" s="44"/>
      <c r="C1266" s="45"/>
      <c r="D1266" s="45"/>
      <c r="AA1266" s="68"/>
      <c r="AB1266" s="68"/>
      <c r="AC1266" s="68"/>
      <c r="AD1266" s="68"/>
      <c r="AE1266" s="68"/>
      <c r="AG1266" s="92"/>
      <c r="AN1266" s="68"/>
      <c r="AO1266" s="68"/>
      <c r="AP1266" s="68"/>
      <c r="AQ1266" s="68"/>
      <c r="AR1266" s="68"/>
      <c r="AS1266" s="68"/>
      <c r="AT1266" s="68"/>
      <c r="AU1266" s="68"/>
    </row>
    <row r="1267" spans="1:47">
      <c r="A1267" s="12"/>
      <c r="B1267" s="44"/>
      <c r="C1267" s="45"/>
      <c r="D1267" s="45"/>
      <c r="AA1267" s="68"/>
      <c r="AB1267" s="68"/>
      <c r="AC1267" s="68"/>
      <c r="AD1267" s="68"/>
      <c r="AE1267" s="68"/>
      <c r="AG1267" s="92"/>
      <c r="AN1267" s="68"/>
      <c r="AO1267" s="68"/>
      <c r="AP1267" s="68"/>
      <c r="AQ1267" s="68"/>
      <c r="AR1267" s="68"/>
      <c r="AS1267" s="68"/>
      <c r="AT1267" s="68"/>
      <c r="AU1267" s="68"/>
    </row>
    <row r="1268" spans="1:47">
      <c r="A1268" s="12"/>
      <c r="B1268" s="44"/>
      <c r="C1268" s="45"/>
      <c r="D1268" s="45"/>
      <c r="AA1268" s="68"/>
      <c r="AB1268" s="68"/>
      <c r="AC1268" s="68"/>
      <c r="AD1268" s="68"/>
      <c r="AE1268" s="68"/>
      <c r="AG1268" s="92"/>
      <c r="AN1268" s="68"/>
      <c r="AO1268" s="68"/>
      <c r="AP1268" s="68"/>
      <c r="AQ1268" s="68"/>
      <c r="AR1268" s="68"/>
      <c r="AS1268" s="68"/>
      <c r="AT1268" s="68"/>
      <c r="AU1268" s="68"/>
    </row>
    <row r="1269" spans="1:47">
      <c r="A1269" s="12"/>
      <c r="B1269" s="44"/>
      <c r="C1269" s="45"/>
      <c r="D1269" s="45"/>
      <c r="AA1269" s="68"/>
      <c r="AB1269" s="68"/>
      <c r="AC1269" s="68"/>
      <c r="AD1269" s="68"/>
      <c r="AE1269" s="68"/>
      <c r="AG1269" s="92"/>
      <c r="AN1269" s="68"/>
      <c r="AO1269" s="68"/>
      <c r="AP1269" s="68"/>
      <c r="AQ1269" s="68"/>
      <c r="AR1269" s="68"/>
      <c r="AS1269" s="68"/>
      <c r="AT1269" s="68"/>
      <c r="AU1269" s="68"/>
    </row>
    <row r="1270" spans="1:47">
      <c r="A1270" s="12"/>
      <c r="B1270" s="44"/>
      <c r="C1270" s="45"/>
      <c r="D1270" s="45"/>
      <c r="AA1270" s="68"/>
      <c r="AB1270" s="68"/>
      <c r="AC1270" s="68"/>
      <c r="AD1270" s="68"/>
      <c r="AE1270" s="68"/>
      <c r="AG1270" s="92"/>
      <c r="AN1270" s="68"/>
      <c r="AO1270" s="68"/>
      <c r="AP1270" s="68"/>
      <c r="AQ1270" s="68"/>
      <c r="AR1270" s="68"/>
      <c r="AS1270" s="68"/>
      <c r="AT1270" s="68"/>
      <c r="AU1270" s="68"/>
    </row>
    <row r="1271" spans="1:47">
      <c r="A1271" s="12"/>
      <c r="B1271" s="44"/>
      <c r="C1271" s="45"/>
      <c r="D1271" s="45"/>
      <c r="AA1271" s="68"/>
      <c r="AB1271" s="68"/>
      <c r="AC1271" s="68"/>
      <c r="AD1271" s="68"/>
      <c r="AE1271" s="68"/>
      <c r="AG1271" s="92"/>
      <c r="AN1271" s="68"/>
      <c r="AO1271" s="68"/>
      <c r="AP1271" s="68"/>
      <c r="AQ1271" s="68"/>
      <c r="AR1271" s="68"/>
      <c r="AS1271" s="68"/>
      <c r="AT1271" s="68"/>
      <c r="AU1271" s="68"/>
    </row>
    <row r="1272" spans="1:47">
      <c r="A1272" s="12"/>
      <c r="B1272" s="44"/>
      <c r="C1272" s="45"/>
      <c r="D1272" s="45"/>
      <c r="AA1272" s="68"/>
      <c r="AB1272" s="68"/>
      <c r="AC1272" s="68"/>
      <c r="AD1272" s="68"/>
      <c r="AE1272" s="68"/>
      <c r="AG1272" s="92"/>
      <c r="AN1272" s="68"/>
      <c r="AO1272" s="68"/>
      <c r="AP1272" s="68"/>
      <c r="AQ1272" s="68"/>
      <c r="AR1272" s="68"/>
      <c r="AS1272" s="68"/>
      <c r="AT1272" s="68"/>
      <c r="AU1272" s="68"/>
    </row>
    <row r="1273" spans="1:47">
      <c r="A1273" s="12"/>
      <c r="B1273" s="44"/>
      <c r="C1273" s="45"/>
      <c r="D1273" s="45"/>
      <c r="AA1273" s="68"/>
      <c r="AB1273" s="68"/>
      <c r="AC1273" s="68"/>
      <c r="AD1273" s="68"/>
      <c r="AE1273" s="68"/>
      <c r="AG1273" s="92"/>
      <c r="AN1273" s="68"/>
      <c r="AO1273" s="68"/>
      <c r="AP1273" s="68"/>
      <c r="AQ1273" s="68"/>
      <c r="AR1273" s="68"/>
      <c r="AS1273" s="68"/>
      <c r="AT1273" s="68"/>
      <c r="AU1273" s="68"/>
    </row>
    <row r="1274" spans="1:47">
      <c r="A1274" s="12"/>
      <c r="B1274" s="44"/>
      <c r="C1274" s="45"/>
      <c r="D1274" s="45"/>
      <c r="AA1274" s="68"/>
      <c r="AB1274" s="68"/>
      <c r="AC1274" s="68"/>
      <c r="AD1274" s="68"/>
      <c r="AE1274" s="68"/>
      <c r="AG1274" s="92"/>
      <c r="AN1274" s="68"/>
      <c r="AO1274" s="68"/>
      <c r="AP1274" s="68"/>
      <c r="AQ1274" s="68"/>
      <c r="AR1274" s="68"/>
      <c r="AS1274" s="68"/>
      <c r="AT1274" s="68"/>
      <c r="AU1274" s="68"/>
    </row>
    <row r="1275" spans="1:47">
      <c r="A1275" s="12"/>
      <c r="B1275" s="44"/>
      <c r="C1275" s="45"/>
      <c r="D1275" s="45"/>
      <c r="AA1275" s="68"/>
      <c r="AB1275" s="68"/>
      <c r="AC1275" s="68"/>
      <c r="AD1275" s="68"/>
      <c r="AE1275" s="68"/>
      <c r="AG1275" s="92"/>
      <c r="AN1275" s="68"/>
      <c r="AO1275" s="68"/>
      <c r="AP1275" s="68"/>
      <c r="AQ1275" s="68"/>
      <c r="AR1275" s="68"/>
      <c r="AS1275" s="68"/>
      <c r="AT1275" s="68"/>
      <c r="AU1275" s="68"/>
    </row>
    <row r="1276" spans="1:47">
      <c r="A1276" s="12"/>
      <c r="B1276" s="44"/>
      <c r="C1276" s="45"/>
      <c r="D1276" s="45"/>
      <c r="AA1276" s="68"/>
      <c r="AB1276" s="68"/>
      <c r="AC1276" s="68"/>
      <c r="AD1276" s="68"/>
      <c r="AE1276" s="68"/>
      <c r="AG1276" s="92"/>
      <c r="AN1276" s="68"/>
      <c r="AO1276" s="68"/>
      <c r="AP1276" s="68"/>
      <c r="AQ1276" s="68"/>
      <c r="AR1276" s="68"/>
      <c r="AS1276" s="68"/>
      <c r="AT1276" s="68"/>
      <c r="AU1276" s="68"/>
    </row>
    <row r="1277" spans="1:47">
      <c r="A1277" s="12"/>
      <c r="B1277" s="44"/>
      <c r="C1277" s="45"/>
      <c r="D1277" s="45"/>
      <c r="AA1277" s="68"/>
      <c r="AB1277" s="68"/>
      <c r="AC1277" s="68"/>
      <c r="AD1277" s="68"/>
      <c r="AE1277" s="68"/>
      <c r="AG1277" s="92"/>
      <c r="AN1277" s="68"/>
      <c r="AO1277" s="68"/>
      <c r="AP1277" s="68"/>
      <c r="AQ1277" s="68"/>
      <c r="AR1277" s="68"/>
      <c r="AS1277" s="68"/>
      <c r="AT1277" s="68"/>
      <c r="AU1277" s="68"/>
    </row>
    <row r="1278" spans="1:47">
      <c r="A1278" s="12"/>
      <c r="B1278" s="44"/>
      <c r="C1278" s="45"/>
      <c r="D1278" s="45"/>
      <c r="AA1278" s="68"/>
      <c r="AB1278" s="68"/>
      <c r="AC1278" s="68"/>
      <c r="AD1278" s="68"/>
      <c r="AE1278" s="68"/>
      <c r="AG1278" s="92"/>
      <c r="AN1278" s="68"/>
      <c r="AO1278" s="68"/>
      <c r="AP1278" s="68"/>
      <c r="AQ1278" s="68"/>
      <c r="AR1278" s="68"/>
      <c r="AS1278" s="68"/>
      <c r="AT1278" s="68"/>
      <c r="AU1278" s="68"/>
    </row>
    <row r="1279" spans="1:47">
      <c r="A1279" s="12"/>
      <c r="B1279" s="44"/>
      <c r="C1279" s="45"/>
      <c r="D1279" s="45"/>
      <c r="AA1279" s="68"/>
      <c r="AB1279" s="68"/>
      <c r="AC1279" s="68"/>
      <c r="AD1279" s="68"/>
      <c r="AE1279" s="68"/>
      <c r="AG1279" s="92"/>
      <c r="AN1279" s="68"/>
      <c r="AO1279" s="68"/>
      <c r="AP1279" s="68"/>
      <c r="AQ1279" s="68"/>
      <c r="AR1279" s="68"/>
      <c r="AS1279" s="68"/>
      <c r="AT1279" s="68"/>
      <c r="AU1279" s="68"/>
    </row>
    <row r="1280" spans="1:47">
      <c r="A1280" s="12"/>
      <c r="B1280" s="44"/>
      <c r="C1280" s="45"/>
      <c r="D1280" s="45"/>
      <c r="AA1280" s="68"/>
      <c r="AB1280" s="68"/>
      <c r="AC1280" s="68"/>
      <c r="AD1280" s="68"/>
      <c r="AE1280" s="68"/>
      <c r="AG1280" s="92"/>
      <c r="AN1280" s="68"/>
      <c r="AO1280" s="68"/>
      <c r="AP1280" s="68"/>
      <c r="AQ1280" s="68"/>
      <c r="AR1280" s="68"/>
      <c r="AS1280" s="68"/>
      <c r="AT1280" s="68"/>
      <c r="AU1280" s="68"/>
    </row>
    <row r="1281" spans="1:64">
      <c r="A1281" s="12"/>
      <c r="B1281" s="44"/>
      <c r="C1281" s="45"/>
      <c r="D1281" s="45"/>
      <c r="AA1281" s="68"/>
      <c r="AB1281" s="68"/>
      <c r="AC1281" s="68"/>
      <c r="AD1281" s="68"/>
      <c r="AE1281" s="68"/>
      <c r="AG1281" s="92"/>
      <c r="AN1281" s="68"/>
      <c r="AO1281" s="68"/>
      <c r="AP1281" s="68"/>
      <c r="AQ1281" s="68"/>
      <c r="AR1281" s="68"/>
      <c r="AS1281" s="68"/>
      <c r="AT1281" s="68"/>
      <c r="AU1281" s="68"/>
    </row>
    <row r="1282" spans="1:64">
      <c r="A1282" s="12"/>
      <c r="B1282" s="44"/>
      <c r="C1282" s="45"/>
      <c r="D1282" s="45"/>
      <c r="AA1282" s="68"/>
      <c r="AB1282" s="68"/>
      <c r="AC1282" s="68"/>
      <c r="AD1282" s="68"/>
      <c r="AE1282" s="68"/>
      <c r="AG1282" s="92"/>
      <c r="AN1282" s="68"/>
      <c r="AO1282" s="68"/>
      <c r="AP1282" s="68"/>
      <c r="AQ1282" s="68"/>
      <c r="AR1282" s="68"/>
      <c r="AS1282" s="68"/>
      <c r="AT1282" s="68"/>
      <c r="AU1282" s="68"/>
    </row>
    <row r="1283" spans="1:64">
      <c r="A1283" s="12"/>
      <c r="B1283" s="44"/>
      <c r="C1283" s="45"/>
      <c r="D1283" s="45"/>
      <c r="AA1283" s="68"/>
      <c r="AB1283" s="68"/>
      <c r="AC1283" s="68"/>
      <c r="AD1283" s="68"/>
      <c r="AE1283" s="68"/>
      <c r="AG1283" s="92"/>
      <c r="AN1283" s="68"/>
      <c r="AO1283" s="68"/>
      <c r="AP1283" s="68"/>
      <c r="AQ1283" s="68"/>
      <c r="AR1283" s="68"/>
      <c r="AS1283" s="68"/>
      <c r="AT1283" s="68"/>
      <c r="AU1283" s="68"/>
    </row>
    <row r="1284" spans="1:64">
      <c r="A1284" s="12"/>
      <c r="B1284" s="44"/>
      <c r="C1284" s="45"/>
      <c r="D1284" s="45"/>
      <c r="AA1284" s="68"/>
      <c r="AB1284" s="68"/>
      <c r="AC1284" s="68"/>
      <c r="AD1284" s="68"/>
      <c r="AE1284" s="68"/>
      <c r="AG1284" s="92"/>
      <c r="AN1284" s="68"/>
      <c r="AO1284" s="68"/>
      <c r="AP1284" s="68"/>
      <c r="AQ1284" s="68"/>
      <c r="AR1284" s="68"/>
      <c r="AS1284" s="68"/>
      <c r="AT1284" s="68"/>
      <c r="AU1284" s="68"/>
    </row>
    <row r="1285" spans="1:64">
      <c r="A1285" s="12"/>
      <c r="B1285" s="44"/>
      <c r="C1285" s="45"/>
      <c r="D1285" s="45"/>
      <c r="AA1285" s="68"/>
      <c r="AB1285" s="68"/>
      <c r="AC1285" s="68"/>
      <c r="AD1285" s="68"/>
      <c r="AE1285" s="68"/>
      <c r="AG1285" s="92"/>
      <c r="AN1285" s="68"/>
      <c r="AO1285" s="68"/>
      <c r="AP1285" s="68"/>
      <c r="AQ1285" s="68"/>
      <c r="AR1285" s="68"/>
      <c r="AS1285" s="68"/>
      <c r="AT1285" s="68"/>
      <c r="AU1285" s="68"/>
      <c r="AV1285" s="68"/>
      <c r="AW1285" s="68"/>
      <c r="AX1285" s="68"/>
      <c r="AY1285" s="68"/>
      <c r="AZ1285" s="68"/>
      <c r="BA1285" s="68"/>
      <c r="BB1285" s="68"/>
      <c r="BC1285" s="68"/>
      <c r="BD1285" s="68"/>
      <c r="BE1285" s="68"/>
      <c r="BF1285" s="68"/>
      <c r="BG1285" s="68"/>
      <c r="BH1285" s="68"/>
      <c r="BI1285" s="68"/>
      <c r="BJ1285" s="68"/>
      <c r="BK1285" s="68"/>
      <c r="BL1285" s="68"/>
    </row>
    <row r="1286" spans="1:64">
      <c r="A1286" s="12"/>
      <c r="B1286" s="44"/>
      <c r="C1286" s="45"/>
      <c r="D1286" s="45"/>
      <c r="AA1286" s="68"/>
      <c r="AB1286" s="68"/>
      <c r="AC1286" s="68"/>
      <c r="AD1286" s="68"/>
      <c r="AE1286" s="68"/>
      <c r="AG1286" s="92"/>
      <c r="AN1286" s="68"/>
      <c r="AO1286" s="68"/>
      <c r="AP1286" s="68"/>
      <c r="AQ1286" s="68"/>
      <c r="AR1286" s="68"/>
      <c r="AS1286" s="68"/>
      <c r="AT1286" s="68"/>
      <c r="AU1286" s="68"/>
    </row>
    <row r="1287" spans="1:64">
      <c r="A1287" s="12"/>
      <c r="B1287" s="44"/>
      <c r="C1287" s="45"/>
      <c r="D1287" s="45"/>
      <c r="AA1287" s="68"/>
      <c r="AB1287" s="68"/>
      <c r="AC1287" s="68"/>
      <c r="AD1287" s="68"/>
      <c r="AE1287" s="68"/>
      <c r="AG1287" s="92"/>
      <c r="AN1287" s="68"/>
      <c r="AO1287" s="68"/>
      <c r="AP1287" s="68"/>
      <c r="AQ1287" s="68"/>
      <c r="AR1287" s="68"/>
      <c r="AS1287" s="68"/>
      <c r="AT1287" s="68"/>
      <c r="AU1287" s="68"/>
      <c r="AV1287" s="68"/>
      <c r="AW1287" s="68"/>
      <c r="AX1287" s="68"/>
      <c r="AY1287" s="68"/>
      <c r="AZ1287" s="68"/>
      <c r="BA1287" s="68"/>
      <c r="BB1287" s="68"/>
      <c r="BC1287" s="68"/>
      <c r="BD1287" s="68"/>
      <c r="BE1287" s="68"/>
      <c r="BF1287" s="68"/>
      <c r="BG1287" s="68"/>
      <c r="BH1287" s="68"/>
      <c r="BI1287" s="68"/>
      <c r="BJ1287" s="68"/>
      <c r="BK1287" s="68"/>
      <c r="BL1287" s="68"/>
    </row>
    <row r="1288" spans="1:64">
      <c r="A1288" s="12"/>
      <c r="B1288" s="44"/>
      <c r="C1288" s="45"/>
      <c r="D1288" s="45"/>
      <c r="AA1288" s="68"/>
      <c r="AB1288" s="68"/>
      <c r="AC1288" s="68"/>
      <c r="AD1288" s="68"/>
      <c r="AE1288" s="68"/>
      <c r="AG1288" s="92"/>
      <c r="AN1288" s="68"/>
      <c r="AO1288" s="68"/>
      <c r="AP1288" s="68"/>
      <c r="AQ1288" s="68"/>
      <c r="AR1288" s="68"/>
      <c r="AS1288" s="68"/>
      <c r="AT1288" s="68"/>
      <c r="AU1288" s="68"/>
    </row>
    <row r="1289" spans="1:64">
      <c r="A1289" s="12"/>
      <c r="B1289" s="44"/>
      <c r="C1289" s="45"/>
      <c r="D1289" s="45"/>
      <c r="AA1289" s="68"/>
      <c r="AB1289" s="68"/>
      <c r="AC1289" s="68"/>
      <c r="AD1289" s="68"/>
      <c r="AE1289" s="68"/>
      <c r="AG1289" s="92"/>
      <c r="AN1289" s="68"/>
      <c r="AO1289" s="68"/>
      <c r="AP1289" s="68"/>
      <c r="AQ1289" s="68"/>
      <c r="AR1289" s="68"/>
      <c r="AS1289" s="68"/>
      <c r="AT1289" s="68"/>
      <c r="AU1289" s="68"/>
      <c r="AV1289" s="68"/>
      <c r="AW1289" s="68"/>
      <c r="AX1289" s="68"/>
      <c r="AY1289" s="68"/>
      <c r="AZ1289" s="68"/>
      <c r="BA1289" s="68"/>
      <c r="BB1289" s="68"/>
      <c r="BC1289" s="68"/>
      <c r="BD1289" s="68"/>
      <c r="BE1289" s="68"/>
      <c r="BF1289" s="68"/>
      <c r="BG1289" s="68"/>
      <c r="BH1289" s="68"/>
      <c r="BI1289" s="68"/>
      <c r="BJ1289" s="68"/>
      <c r="BK1289" s="68"/>
      <c r="BL1289" s="68"/>
    </row>
    <row r="1290" spans="1:64">
      <c r="A1290" s="12"/>
      <c r="B1290" s="44"/>
      <c r="C1290" s="45"/>
      <c r="D1290" s="45"/>
      <c r="AA1290" s="68"/>
      <c r="AB1290" s="68"/>
      <c r="AC1290" s="68"/>
      <c r="AD1290" s="68"/>
      <c r="AE1290" s="68"/>
      <c r="AG1290" s="92"/>
      <c r="AN1290" s="68"/>
      <c r="AO1290" s="68"/>
      <c r="AP1290" s="68"/>
      <c r="AQ1290" s="68"/>
      <c r="AR1290" s="68"/>
      <c r="AS1290" s="68"/>
      <c r="AT1290" s="68"/>
      <c r="AU1290" s="68"/>
    </row>
    <row r="1291" spans="1:64">
      <c r="A1291" s="12"/>
      <c r="B1291" s="44"/>
      <c r="C1291" s="45"/>
      <c r="D1291" s="45"/>
      <c r="AA1291" s="68"/>
      <c r="AB1291" s="68"/>
      <c r="AC1291" s="68"/>
      <c r="AD1291" s="68"/>
      <c r="AE1291" s="68"/>
      <c r="AG1291" s="92"/>
      <c r="AN1291" s="68"/>
      <c r="AO1291" s="68"/>
      <c r="AP1291" s="68"/>
      <c r="AQ1291" s="68"/>
      <c r="AR1291" s="68"/>
      <c r="AS1291" s="68"/>
      <c r="AT1291" s="68"/>
      <c r="AU1291" s="68"/>
    </row>
    <row r="1292" spans="1:64">
      <c r="A1292" s="12"/>
      <c r="B1292" s="44"/>
      <c r="C1292" s="45"/>
      <c r="D1292" s="45"/>
      <c r="AA1292" s="68"/>
      <c r="AB1292" s="68"/>
      <c r="AC1292" s="68"/>
      <c r="AD1292" s="68"/>
      <c r="AE1292" s="68"/>
      <c r="AG1292" s="92"/>
      <c r="AN1292" s="68"/>
      <c r="AO1292" s="68"/>
      <c r="AP1292" s="68"/>
      <c r="AQ1292" s="68"/>
      <c r="AR1292" s="68"/>
      <c r="AS1292" s="68"/>
      <c r="AT1292" s="68"/>
      <c r="AU1292" s="68"/>
    </row>
    <row r="1293" spans="1:64">
      <c r="A1293" s="12"/>
      <c r="B1293" s="44"/>
      <c r="C1293" s="45"/>
      <c r="D1293" s="45"/>
      <c r="AA1293" s="68"/>
      <c r="AB1293" s="68"/>
      <c r="AC1293" s="68"/>
      <c r="AD1293" s="68"/>
      <c r="AE1293" s="68"/>
      <c r="AG1293" s="92"/>
      <c r="AN1293" s="68"/>
      <c r="AO1293" s="68"/>
      <c r="AP1293" s="68"/>
      <c r="AQ1293" s="68"/>
      <c r="AR1293" s="68"/>
      <c r="AS1293" s="68"/>
      <c r="AT1293" s="68"/>
      <c r="AU1293" s="68"/>
    </row>
    <row r="1294" spans="1:64">
      <c r="A1294" s="12"/>
      <c r="B1294" s="44"/>
      <c r="C1294" s="45"/>
      <c r="D1294" s="45"/>
      <c r="AA1294" s="68"/>
      <c r="AB1294" s="68"/>
      <c r="AC1294" s="68"/>
      <c r="AD1294" s="68"/>
      <c r="AE1294" s="68"/>
      <c r="AG1294" s="92"/>
      <c r="AN1294" s="68"/>
      <c r="AO1294" s="68"/>
      <c r="AP1294" s="68"/>
      <c r="AQ1294" s="68"/>
      <c r="AR1294" s="68"/>
      <c r="AS1294" s="68"/>
      <c r="AT1294" s="68"/>
      <c r="AU1294" s="68"/>
    </row>
    <row r="1295" spans="1:64">
      <c r="A1295" s="12"/>
      <c r="B1295" s="44"/>
      <c r="C1295" s="45"/>
      <c r="D1295" s="45"/>
      <c r="AA1295" s="68"/>
      <c r="AB1295" s="68"/>
      <c r="AC1295" s="68"/>
      <c r="AD1295" s="68"/>
      <c r="AE1295" s="68"/>
      <c r="AG1295" s="92"/>
      <c r="AN1295" s="68"/>
      <c r="AO1295" s="68"/>
      <c r="AP1295" s="68"/>
      <c r="AQ1295" s="68"/>
      <c r="AR1295" s="68"/>
      <c r="AS1295" s="68"/>
      <c r="AT1295" s="68"/>
      <c r="AU1295" s="68"/>
    </row>
    <row r="1296" spans="1:64">
      <c r="A1296" s="12"/>
      <c r="B1296" s="44"/>
      <c r="C1296" s="45"/>
      <c r="D1296" s="45"/>
      <c r="AA1296" s="68"/>
      <c r="AB1296" s="68"/>
      <c r="AC1296" s="68"/>
      <c r="AD1296" s="68"/>
      <c r="AE1296" s="68"/>
      <c r="AG1296" s="92"/>
      <c r="AN1296" s="68"/>
      <c r="AO1296" s="68"/>
      <c r="AP1296" s="68"/>
      <c r="AQ1296" s="68"/>
      <c r="AR1296" s="68"/>
      <c r="AS1296" s="68"/>
      <c r="AT1296" s="68"/>
      <c r="AU1296" s="68"/>
    </row>
    <row r="1297" spans="1:64">
      <c r="A1297" s="12"/>
      <c r="B1297" s="44"/>
      <c r="C1297" s="45"/>
      <c r="D1297" s="45"/>
      <c r="AA1297" s="68"/>
      <c r="AB1297" s="68"/>
      <c r="AC1297" s="68"/>
      <c r="AD1297" s="68"/>
      <c r="AE1297" s="68"/>
      <c r="AG1297" s="92"/>
      <c r="AN1297" s="68"/>
      <c r="AO1297" s="68"/>
      <c r="AP1297" s="68"/>
      <c r="AQ1297" s="68"/>
      <c r="AR1297" s="68"/>
      <c r="AS1297" s="68"/>
      <c r="AT1297" s="68"/>
      <c r="AU1297" s="68"/>
    </row>
    <row r="1298" spans="1:64">
      <c r="A1298" s="12"/>
      <c r="B1298" s="44"/>
      <c r="C1298" s="45"/>
      <c r="D1298" s="45"/>
      <c r="AA1298" s="68"/>
      <c r="AB1298" s="68"/>
      <c r="AC1298" s="68"/>
      <c r="AD1298" s="68"/>
      <c r="AE1298" s="68"/>
      <c r="AG1298" s="92"/>
      <c r="AN1298" s="68"/>
      <c r="AO1298" s="68"/>
      <c r="AP1298" s="68"/>
      <c r="AQ1298" s="68"/>
      <c r="AR1298" s="68"/>
      <c r="AS1298" s="68"/>
      <c r="AT1298" s="68"/>
      <c r="AU1298" s="68"/>
      <c r="AV1298" s="68"/>
    </row>
    <row r="1299" spans="1:64">
      <c r="A1299" s="12"/>
      <c r="B1299" s="44"/>
      <c r="C1299" s="45"/>
      <c r="D1299" s="45"/>
      <c r="AA1299" s="68"/>
      <c r="AB1299" s="68"/>
      <c r="AC1299" s="68"/>
      <c r="AD1299" s="68"/>
      <c r="AE1299" s="68"/>
      <c r="AG1299" s="92"/>
      <c r="AN1299" s="68"/>
      <c r="AO1299" s="68"/>
      <c r="AP1299" s="68"/>
      <c r="AQ1299" s="68"/>
      <c r="AR1299" s="68"/>
      <c r="AS1299" s="68"/>
      <c r="AT1299" s="68"/>
      <c r="AU1299" s="68"/>
    </row>
    <row r="1300" spans="1:64">
      <c r="A1300" s="12"/>
      <c r="B1300" s="44"/>
      <c r="C1300" s="45"/>
      <c r="D1300" s="45"/>
      <c r="AA1300" s="68"/>
      <c r="AB1300" s="68"/>
      <c r="AC1300" s="68"/>
      <c r="AD1300" s="68"/>
      <c r="AE1300" s="68"/>
      <c r="AG1300" s="92"/>
      <c r="AN1300" s="68"/>
      <c r="AO1300" s="68"/>
      <c r="AP1300" s="68"/>
      <c r="AQ1300" s="68"/>
      <c r="AR1300" s="68"/>
      <c r="AS1300" s="68"/>
      <c r="AT1300" s="68"/>
      <c r="AU1300" s="68"/>
      <c r="AV1300" s="68"/>
    </row>
    <row r="1301" spans="1:64">
      <c r="A1301" s="12"/>
      <c r="B1301" s="44"/>
      <c r="C1301" s="45"/>
      <c r="D1301" s="45"/>
      <c r="AA1301" s="68"/>
      <c r="AB1301" s="68"/>
      <c r="AC1301" s="68"/>
      <c r="AD1301" s="68"/>
      <c r="AE1301" s="68"/>
      <c r="AG1301" s="92"/>
      <c r="AN1301" s="68"/>
      <c r="AO1301" s="68"/>
      <c r="AP1301" s="68"/>
      <c r="AQ1301" s="68"/>
      <c r="AR1301" s="68"/>
      <c r="AS1301" s="68"/>
      <c r="AT1301" s="68"/>
      <c r="AU1301" s="68"/>
      <c r="AV1301" s="68"/>
      <c r="AW1301" s="68"/>
      <c r="AX1301" s="68"/>
      <c r="AY1301" s="68"/>
      <c r="AZ1301" s="68"/>
      <c r="BA1301" s="68"/>
      <c r="BB1301" s="68"/>
      <c r="BC1301" s="68"/>
      <c r="BD1301" s="68"/>
      <c r="BE1301" s="68"/>
      <c r="BF1301" s="68"/>
      <c r="BG1301" s="68"/>
      <c r="BH1301" s="68"/>
      <c r="BI1301" s="68"/>
      <c r="BJ1301" s="68"/>
      <c r="BK1301" s="68"/>
      <c r="BL1301" s="68"/>
    </row>
    <row r="1302" spans="1:64">
      <c r="A1302" s="12"/>
      <c r="B1302" s="44"/>
      <c r="C1302" s="45"/>
      <c r="D1302" s="45"/>
      <c r="AA1302" s="68"/>
      <c r="AB1302" s="68"/>
      <c r="AC1302" s="68"/>
      <c r="AD1302" s="68"/>
      <c r="AE1302" s="68"/>
      <c r="AG1302" s="92"/>
      <c r="AN1302" s="68"/>
      <c r="AO1302" s="68"/>
      <c r="AP1302" s="68"/>
      <c r="AQ1302" s="68"/>
      <c r="AR1302" s="68"/>
      <c r="AS1302" s="68"/>
      <c r="AT1302" s="68"/>
      <c r="AU1302" s="68"/>
    </row>
    <row r="1303" spans="1:64">
      <c r="A1303" s="12"/>
      <c r="B1303" s="44"/>
      <c r="C1303" s="45"/>
      <c r="D1303" s="45"/>
      <c r="AA1303" s="68"/>
      <c r="AB1303" s="68"/>
      <c r="AC1303" s="68"/>
      <c r="AD1303" s="68"/>
      <c r="AE1303" s="68"/>
      <c r="AG1303" s="92"/>
      <c r="AN1303" s="68"/>
      <c r="AO1303" s="68"/>
      <c r="AP1303" s="68"/>
      <c r="AQ1303" s="68"/>
      <c r="AR1303" s="68"/>
      <c r="AS1303" s="68"/>
      <c r="AT1303" s="68"/>
      <c r="AU1303" s="68"/>
    </row>
    <row r="1304" spans="1:64">
      <c r="A1304" s="12"/>
      <c r="B1304" s="44"/>
      <c r="C1304" s="45"/>
      <c r="D1304" s="45"/>
      <c r="AA1304" s="68"/>
      <c r="AB1304" s="68"/>
      <c r="AC1304" s="68"/>
      <c r="AD1304" s="68"/>
      <c r="AE1304" s="68"/>
      <c r="AG1304" s="92"/>
      <c r="AN1304" s="68"/>
      <c r="AO1304" s="68"/>
      <c r="AP1304" s="68"/>
      <c r="AQ1304" s="68"/>
      <c r="AR1304" s="68"/>
      <c r="AS1304" s="68"/>
      <c r="AT1304" s="68"/>
      <c r="AU1304" s="68"/>
    </row>
    <row r="1305" spans="1:64">
      <c r="A1305" s="12"/>
      <c r="B1305" s="44"/>
      <c r="C1305" s="45"/>
      <c r="D1305" s="45"/>
      <c r="AA1305" s="68"/>
      <c r="AB1305" s="68"/>
      <c r="AC1305" s="68"/>
      <c r="AD1305" s="68"/>
      <c r="AE1305" s="68"/>
      <c r="AG1305" s="92"/>
      <c r="AN1305" s="68"/>
      <c r="AO1305" s="68"/>
      <c r="AP1305" s="68"/>
      <c r="AQ1305" s="68"/>
      <c r="AR1305" s="68"/>
      <c r="AS1305" s="68"/>
      <c r="AT1305" s="68"/>
      <c r="AU1305" s="68"/>
    </row>
    <row r="1306" spans="1:64">
      <c r="A1306" s="12"/>
      <c r="B1306" s="44"/>
      <c r="C1306" s="45"/>
      <c r="D1306" s="45"/>
      <c r="AA1306" s="68"/>
      <c r="AB1306" s="68"/>
      <c r="AC1306" s="68"/>
      <c r="AD1306" s="68"/>
      <c r="AE1306" s="68"/>
      <c r="AG1306" s="92"/>
      <c r="AN1306" s="68"/>
      <c r="AO1306" s="68"/>
      <c r="AP1306" s="68"/>
      <c r="AQ1306" s="68"/>
      <c r="AR1306" s="68"/>
      <c r="AS1306" s="68"/>
      <c r="AT1306" s="68"/>
      <c r="AU1306" s="68"/>
    </row>
    <row r="1307" spans="1:64">
      <c r="A1307" s="12"/>
      <c r="B1307" s="44"/>
      <c r="C1307" s="45"/>
      <c r="D1307" s="45"/>
      <c r="AA1307" s="68"/>
      <c r="AB1307" s="68"/>
      <c r="AC1307" s="68"/>
      <c r="AD1307" s="68"/>
      <c r="AE1307" s="68"/>
      <c r="AG1307" s="92"/>
      <c r="AN1307" s="68"/>
      <c r="AO1307" s="68"/>
      <c r="AP1307" s="68"/>
      <c r="AQ1307" s="68"/>
      <c r="AR1307" s="68"/>
      <c r="AS1307" s="68"/>
      <c r="AT1307" s="68"/>
      <c r="AU1307" s="68"/>
    </row>
    <row r="1308" spans="1:64">
      <c r="A1308" s="12"/>
      <c r="B1308" s="44"/>
      <c r="C1308" s="45"/>
      <c r="D1308" s="45"/>
      <c r="AA1308" s="68"/>
      <c r="AB1308" s="68"/>
      <c r="AC1308" s="68"/>
      <c r="AD1308" s="68"/>
      <c r="AE1308" s="68"/>
      <c r="AG1308" s="92"/>
      <c r="AN1308" s="68"/>
      <c r="AO1308" s="68"/>
      <c r="AP1308" s="68"/>
      <c r="AQ1308" s="68"/>
      <c r="AR1308" s="68"/>
      <c r="AS1308" s="68"/>
      <c r="AT1308" s="68"/>
      <c r="AU1308" s="68"/>
      <c r="AV1308" s="68"/>
      <c r="AW1308" s="68"/>
      <c r="AX1308" s="68"/>
      <c r="AY1308" s="68"/>
      <c r="AZ1308" s="68"/>
      <c r="BA1308" s="68"/>
      <c r="BB1308" s="68"/>
      <c r="BC1308" s="68"/>
      <c r="BD1308" s="68"/>
      <c r="BE1308" s="68"/>
      <c r="BF1308" s="68"/>
      <c r="BG1308" s="68"/>
      <c r="BH1308" s="68"/>
      <c r="BI1308" s="68"/>
      <c r="BJ1308" s="68"/>
      <c r="BK1308" s="68"/>
      <c r="BL1308" s="68"/>
    </row>
    <row r="1309" spans="1:64">
      <c r="A1309" s="12"/>
      <c r="B1309" s="44"/>
      <c r="C1309" s="45"/>
      <c r="D1309" s="45"/>
      <c r="AA1309" s="68"/>
      <c r="AB1309" s="68"/>
      <c r="AC1309" s="68"/>
      <c r="AD1309" s="68"/>
      <c r="AE1309" s="68"/>
      <c r="AG1309" s="92"/>
      <c r="AN1309" s="68"/>
      <c r="AO1309" s="68"/>
      <c r="AP1309" s="68"/>
      <c r="AQ1309" s="68"/>
      <c r="AR1309" s="68"/>
      <c r="AS1309" s="68"/>
      <c r="AT1309" s="68"/>
      <c r="AU1309" s="68"/>
      <c r="AV1309" s="68"/>
      <c r="AX1309" s="68"/>
    </row>
    <row r="1310" spans="1:64">
      <c r="A1310" s="12"/>
      <c r="B1310" s="44"/>
      <c r="C1310" s="45"/>
      <c r="D1310" s="45"/>
      <c r="AA1310" s="68"/>
      <c r="AB1310" s="68"/>
      <c r="AC1310" s="68"/>
      <c r="AD1310" s="68"/>
      <c r="AE1310" s="68"/>
      <c r="AG1310" s="92"/>
      <c r="AN1310" s="68"/>
      <c r="AO1310" s="68"/>
      <c r="AP1310" s="68"/>
      <c r="AQ1310" s="68"/>
      <c r="AR1310" s="68"/>
      <c r="AS1310" s="68"/>
      <c r="AT1310" s="68"/>
      <c r="AU1310" s="68"/>
      <c r="AV1310" s="68"/>
      <c r="AW1310" s="68"/>
      <c r="AX1310" s="68"/>
      <c r="AY1310" s="68"/>
      <c r="AZ1310" s="68"/>
      <c r="BA1310" s="68"/>
      <c r="BB1310" s="68"/>
      <c r="BC1310" s="68"/>
      <c r="BD1310" s="68"/>
      <c r="BE1310" s="68"/>
      <c r="BF1310" s="68"/>
      <c r="BG1310" s="68"/>
      <c r="BH1310" s="68"/>
      <c r="BI1310" s="68"/>
      <c r="BJ1310" s="68"/>
      <c r="BK1310" s="68"/>
      <c r="BL1310" s="68"/>
    </row>
    <row r="1311" spans="1:64">
      <c r="A1311" s="12"/>
      <c r="B1311" s="44"/>
      <c r="C1311" s="45"/>
      <c r="D1311" s="45"/>
      <c r="AA1311" s="68"/>
      <c r="AB1311" s="68"/>
      <c r="AC1311" s="68"/>
      <c r="AD1311" s="68"/>
      <c r="AE1311" s="68"/>
      <c r="AG1311" s="92"/>
      <c r="AN1311" s="68"/>
      <c r="AO1311" s="68"/>
      <c r="AP1311" s="68"/>
      <c r="AQ1311" s="68"/>
      <c r="AR1311" s="68"/>
      <c r="AS1311" s="68"/>
      <c r="AT1311" s="68"/>
      <c r="AU1311" s="68"/>
      <c r="AV1311" s="68"/>
      <c r="AW1311" s="68"/>
      <c r="AX1311" s="68"/>
      <c r="AY1311" s="68"/>
      <c r="AZ1311" s="68"/>
      <c r="BA1311" s="68"/>
      <c r="BB1311" s="68"/>
      <c r="BC1311" s="68"/>
      <c r="BD1311" s="68"/>
      <c r="BE1311" s="68"/>
      <c r="BF1311" s="68"/>
      <c r="BG1311" s="68"/>
      <c r="BH1311" s="68"/>
      <c r="BI1311" s="68"/>
      <c r="BJ1311" s="68"/>
      <c r="BK1311" s="68"/>
      <c r="BL1311" s="68"/>
    </row>
    <row r="1312" spans="1:64">
      <c r="A1312" s="12"/>
      <c r="B1312" s="44"/>
      <c r="C1312" s="45"/>
      <c r="D1312" s="45"/>
      <c r="AA1312" s="68"/>
      <c r="AB1312" s="68"/>
      <c r="AC1312" s="68"/>
      <c r="AD1312" s="68"/>
      <c r="AE1312" s="68"/>
      <c r="AG1312" s="92"/>
      <c r="AN1312" s="68"/>
      <c r="AO1312" s="68"/>
      <c r="AP1312" s="68"/>
      <c r="AQ1312" s="68"/>
      <c r="AR1312" s="68"/>
      <c r="AS1312" s="68"/>
      <c r="AT1312" s="68"/>
      <c r="AU1312" s="68"/>
    </row>
    <row r="1313" spans="1:47">
      <c r="A1313" s="12"/>
      <c r="B1313" s="44"/>
      <c r="C1313" s="45"/>
      <c r="D1313" s="45"/>
      <c r="AA1313" s="68"/>
      <c r="AB1313" s="68"/>
      <c r="AC1313" s="68"/>
      <c r="AD1313" s="68"/>
      <c r="AE1313" s="68"/>
      <c r="AG1313" s="92"/>
      <c r="AN1313" s="68"/>
      <c r="AO1313" s="68"/>
      <c r="AP1313" s="68"/>
      <c r="AQ1313" s="68"/>
      <c r="AR1313" s="68"/>
      <c r="AS1313" s="68"/>
      <c r="AT1313" s="68"/>
      <c r="AU1313" s="68"/>
    </row>
    <row r="1314" spans="1:47">
      <c r="A1314" s="12"/>
      <c r="B1314" s="44"/>
      <c r="C1314" s="45"/>
      <c r="D1314" s="45"/>
      <c r="AA1314" s="68"/>
      <c r="AB1314" s="68"/>
      <c r="AC1314" s="68"/>
      <c r="AD1314" s="68"/>
      <c r="AE1314" s="68"/>
      <c r="AG1314" s="92"/>
      <c r="AN1314" s="68"/>
      <c r="AO1314" s="68"/>
      <c r="AP1314" s="68"/>
      <c r="AQ1314" s="68"/>
      <c r="AR1314" s="68"/>
      <c r="AS1314" s="68"/>
      <c r="AT1314" s="68"/>
      <c r="AU1314" s="68"/>
    </row>
    <row r="1315" spans="1:47">
      <c r="A1315" s="12"/>
      <c r="B1315" s="44"/>
      <c r="C1315" s="45"/>
      <c r="D1315" s="45"/>
      <c r="AA1315" s="68"/>
      <c r="AB1315" s="68"/>
      <c r="AC1315" s="68"/>
      <c r="AD1315" s="68"/>
      <c r="AE1315" s="68"/>
      <c r="AG1315" s="92"/>
      <c r="AN1315" s="68"/>
      <c r="AO1315" s="68"/>
      <c r="AP1315" s="68"/>
      <c r="AQ1315" s="68"/>
      <c r="AR1315" s="68"/>
      <c r="AS1315" s="68"/>
      <c r="AT1315" s="68"/>
      <c r="AU1315" s="68"/>
    </row>
    <row r="1316" spans="1:47">
      <c r="A1316" s="12"/>
      <c r="B1316" s="44"/>
      <c r="C1316" s="45"/>
      <c r="D1316" s="45"/>
      <c r="AA1316" s="68"/>
      <c r="AB1316" s="68"/>
      <c r="AC1316" s="68"/>
      <c r="AD1316" s="68"/>
      <c r="AE1316" s="68"/>
      <c r="AG1316" s="92"/>
      <c r="AN1316" s="68"/>
      <c r="AO1316" s="68"/>
      <c r="AP1316" s="68"/>
      <c r="AQ1316" s="68"/>
      <c r="AR1316" s="68"/>
      <c r="AS1316" s="68"/>
      <c r="AT1316" s="68"/>
      <c r="AU1316" s="68"/>
    </row>
    <row r="1317" spans="1:47">
      <c r="A1317" s="12"/>
      <c r="B1317" s="44"/>
      <c r="C1317" s="45"/>
      <c r="D1317" s="45"/>
      <c r="AA1317" s="68"/>
      <c r="AB1317" s="68"/>
      <c r="AC1317" s="68"/>
      <c r="AD1317" s="68"/>
      <c r="AE1317" s="68"/>
      <c r="AG1317" s="92"/>
      <c r="AN1317" s="68"/>
      <c r="AO1317" s="68"/>
      <c r="AP1317" s="68"/>
      <c r="AQ1317" s="68"/>
      <c r="AR1317" s="68"/>
      <c r="AS1317" s="68"/>
      <c r="AT1317" s="68"/>
      <c r="AU1317" s="68"/>
    </row>
    <row r="1318" spans="1:47">
      <c r="A1318" s="12"/>
      <c r="B1318" s="44"/>
      <c r="C1318" s="45"/>
      <c r="D1318" s="45"/>
      <c r="AA1318" s="68"/>
      <c r="AB1318" s="68"/>
      <c r="AC1318" s="68"/>
      <c r="AD1318" s="68"/>
      <c r="AE1318" s="68"/>
      <c r="AG1318" s="92"/>
      <c r="AN1318" s="68"/>
      <c r="AO1318" s="68"/>
      <c r="AP1318" s="68"/>
      <c r="AQ1318" s="68"/>
      <c r="AR1318" s="68"/>
      <c r="AS1318" s="68"/>
      <c r="AT1318" s="68"/>
      <c r="AU1318" s="68"/>
    </row>
    <row r="1319" spans="1:47">
      <c r="A1319" s="12"/>
      <c r="B1319" s="44"/>
      <c r="C1319" s="45"/>
      <c r="D1319" s="45"/>
      <c r="AA1319" s="68"/>
      <c r="AB1319" s="68"/>
      <c r="AC1319" s="68"/>
      <c r="AD1319" s="68"/>
      <c r="AE1319" s="68"/>
      <c r="AG1319" s="92"/>
      <c r="AN1319" s="68"/>
      <c r="AO1319" s="68"/>
      <c r="AP1319" s="68"/>
      <c r="AQ1319" s="68"/>
      <c r="AR1319" s="68"/>
      <c r="AS1319" s="68"/>
      <c r="AT1319" s="68"/>
      <c r="AU1319" s="68"/>
    </row>
    <row r="1320" spans="1:47">
      <c r="A1320" s="12"/>
      <c r="B1320" s="44"/>
      <c r="C1320" s="45"/>
      <c r="D1320" s="45"/>
      <c r="AA1320" s="68"/>
      <c r="AB1320" s="68"/>
      <c r="AC1320" s="68"/>
      <c r="AD1320" s="68"/>
      <c r="AE1320" s="68"/>
      <c r="AG1320" s="92"/>
      <c r="AN1320" s="68"/>
      <c r="AO1320" s="68"/>
      <c r="AP1320" s="68"/>
      <c r="AQ1320" s="68"/>
      <c r="AR1320" s="68"/>
      <c r="AS1320" s="68"/>
      <c r="AT1320" s="68"/>
      <c r="AU1320" s="68"/>
    </row>
    <row r="1321" spans="1:47">
      <c r="A1321" s="12"/>
      <c r="B1321" s="44"/>
      <c r="C1321" s="45"/>
      <c r="D1321" s="45"/>
      <c r="AA1321" s="68"/>
      <c r="AB1321" s="68"/>
      <c r="AC1321" s="68"/>
      <c r="AD1321" s="68"/>
      <c r="AE1321" s="68"/>
      <c r="AG1321" s="92"/>
      <c r="AN1321" s="68"/>
      <c r="AO1321" s="68"/>
      <c r="AP1321" s="68"/>
      <c r="AQ1321" s="68"/>
      <c r="AR1321" s="68"/>
      <c r="AS1321" s="68"/>
      <c r="AT1321" s="68"/>
      <c r="AU1321" s="68"/>
    </row>
    <row r="1322" spans="1:47">
      <c r="A1322" s="12"/>
      <c r="B1322" s="44"/>
      <c r="C1322" s="45"/>
      <c r="D1322" s="45"/>
      <c r="AA1322" s="68"/>
      <c r="AB1322" s="68"/>
      <c r="AC1322" s="68"/>
      <c r="AD1322" s="68"/>
      <c r="AE1322" s="68"/>
      <c r="AG1322" s="92"/>
      <c r="AN1322" s="68"/>
      <c r="AO1322" s="68"/>
      <c r="AP1322" s="68"/>
      <c r="AQ1322" s="68"/>
      <c r="AR1322" s="68"/>
      <c r="AS1322" s="68"/>
      <c r="AT1322" s="68"/>
      <c r="AU1322" s="68"/>
    </row>
    <row r="1323" spans="1:47">
      <c r="A1323" s="12"/>
      <c r="B1323" s="44"/>
      <c r="C1323" s="45"/>
      <c r="D1323" s="45"/>
      <c r="AA1323" s="68"/>
      <c r="AB1323" s="68"/>
      <c r="AC1323" s="68"/>
      <c r="AD1323" s="68"/>
      <c r="AE1323" s="68"/>
      <c r="AG1323" s="92"/>
      <c r="AN1323" s="68"/>
      <c r="AO1323" s="68"/>
      <c r="AP1323" s="68"/>
      <c r="AQ1323" s="68"/>
      <c r="AR1323" s="68"/>
      <c r="AS1323" s="68"/>
      <c r="AT1323" s="68"/>
      <c r="AU1323" s="68"/>
    </row>
    <row r="1324" spans="1:47">
      <c r="A1324" s="12"/>
      <c r="B1324" s="44"/>
      <c r="C1324" s="45"/>
      <c r="D1324" s="45"/>
      <c r="AA1324" s="68"/>
      <c r="AB1324" s="68"/>
      <c r="AC1324" s="68"/>
      <c r="AD1324" s="68"/>
      <c r="AE1324" s="68"/>
      <c r="AG1324" s="92"/>
      <c r="AN1324" s="68"/>
      <c r="AO1324" s="68"/>
      <c r="AP1324" s="68"/>
      <c r="AQ1324" s="68"/>
      <c r="AR1324" s="68"/>
      <c r="AS1324" s="68"/>
      <c r="AT1324" s="68"/>
      <c r="AU1324" s="68"/>
    </row>
    <row r="1325" spans="1:47">
      <c r="A1325" s="12"/>
      <c r="B1325" s="44"/>
      <c r="C1325" s="45"/>
      <c r="D1325" s="45"/>
      <c r="AA1325" s="68"/>
      <c r="AB1325" s="68"/>
      <c r="AC1325" s="68"/>
      <c r="AD1325" s="68"/>
      <c r="AE1325" s="68"/>
      <c r="AG1325" s="92"/>
      <c r="AN1325" s="68"/>
      <c r="AO1325" s="68"/>
      <c r="AP1325" s="68"/>
      <c r="AQ1325" s="68"/>
      <c r="AR1325" s="68"/>
      <c r="AS1325" s="68"/>
      <c r="AT1325" s="68"/>
      <c r="AU1325" s="68"/>
    </row>
    <row r="1326" spans="1:47">
      <c r="A1326" s="12"/>
      <c r="B1326" s="44"/>
      <c r="C1326" s="45"/>
      <c r="D1326" s="45"/>
      <c r="AA1326" s="68"/>
      <c r="AB1326" s="68"/>
      <c r="AC1326" s="68"/>
      <c r="AD1326" s="68"/>
      <c r="AE1326" s="68"/>
      <c r="AG1326" s="92"/>
      <c r="AN1326" s="68"/>
      <c r="AO1326" s="68"/>
      <c r="AP1326" s="68"/>
      <c r="AQ1326" s="68"/>
      <c r="AR1326" s="68"/>
      <c r="AS1326" s="68"/>
      <c r="AT1326" s="68"/>
      <c r="AU1326" s="68"/>
    </row>
    <row r="1327" spans="1:47">
      <c r="A1327" s="12"/>
      <c r="B1327" s="44"/>
      <c r="C1327" s="45"/>
      <c r="D1327" s="45"/>
      <c r="AA1327" s="68"/>
      <c r="AB1327" s="68"/>
      <c r="AC1327" s="68"/>
      <c r="AD1327" s="68"/>
      <c r="AE1327" s="68"/>
      <c r="AG1327" s="92"/>
      <c r="AN1327" s="68"/>
      <c r="AO1327" s="68"/>
      <c r="AP1327" s="68"/>
      <c r="AQ1327" s="68"/>
      <c r="AR1327" s="68"/>
      <c r="AS1327" s="68"/>
      <c r="AT1327" s="68"/>
      <c r="AU1327" s="68"/>
    </row>
    <row r="1328" spans="1:47">
      <c r="A1328" s="12"/>
      <c r="B1328" s="44"/>
      <c r="C1328" s="45"/>
      <c r="D1328" s="45"/>
      <c r="AA1328" s="68"/>
      <c r="AB1328" s="68"/>
      <c r="AC1328" s="68"/>
      <c r="AD1328" s="68"/>
      <c r="AE1328" s="68"/>
      <c r="AG1328" s="92"/>
      <c r="AN1328" s="68"/>
      <c r="AO1328" s="68"/>
      <c r="AP1328" s="68"/>
      <c r="AQ1328" s="68"/>
      <c r="AR1328" s="68"/>
      <c r="AS1328" s="68"/>
      <c r="AT1328" s="68"/>
      <c r="AU1328" s="68"/>
    </row>
    <row r="1329" spans="1:64">
      <c r="A1329" s="12"/>
      <c r="B1329" s="44"/>
      <c r="C1329" s="45"/>
      <c r="D1329" s="45"/>
      <c r="AA1329" s="68"/>
      <c r="AB1329" s="68"/>
      <c r="AC1329" s="68"/>
      <c r="AD1329" s="68"/>
      <c r="AE1329" s="68"/>
      <c r="AG1329" s="92"/>
      <c r="AN1329" s="68"/>
      <c r="AO1329" s="68"/>
      <c r="AP1329" s="68"/>
      <c r="AQ1329" s="68"/>
      <c r="AR1329" s="68"/>
      <c r="AS1329" s="68"/>
      <c r="AT1329" s="68"/>
      <c r="AU1329" s="68"/>
      <c r="AV1329" s="68"/>
      <c r="AX1329" s="68"/>
      <c r="AY1329" s="68"/>
      <c r="AZ1329" s="68"/>
      <c r="BA1329" s="68"/>
      <c r="BB1329" s="68"/>
      <c r="BC1329" s="68"/>
      <c r="BD1329" s="68"/>
      <c r="BE1329" s="68"/>
      <c r="BF1329" s="68"/>
      <c r="BG1329" s="68"/>
      <c r="BH1329" s="68"/>
      <c r="BI1329" s="68"/>
      <c r="BJ1329" s="68"/>
      <c r="BK1329" s="68"/>
      <c r="BL1329" s="68"/>
    </row>
    <row r="1330" spans="1:64">
      <c r="A1330" s="12"/>
      <c r="B1330" s="44"/>
      <c r="C1330" s="45"/>
      <c r="D1330" s="45"/>
      <c r="AA1330" s="68"/>
      <c r="AB1330" s="68"/>
      <c r="AC1330" s="68"/>
      <c r="AD1330" s="68"/>
      <c r="AE1330" s="68"/>
      <c r="AG1330" s="92"/>
      <c r="AN1330" s="68"/>
      <c r="AO1330" s="68"/>
      <c r="AP1330" s="68"/>
      <c r="AQ1330" s="68"/>
      <c r="AR1330" s="68"/>
      <c r="AS1330" s="68"/>
      <c r="AT1330" s="68"/>
      <c r="AU1330" s="68"/>
    </row>
    <row r="1331" spans="1:64">
      <c r="A1331" s="12"/>
      <c r="B1331" s="44"/>
      <c r="C1331" s="45"/>
      <c r="D1331" s="45"/>
      <c r="AA1331" s="68"/>
      <c r="AB1331" s="68"/>
      <c r="AC1331" s="68"/>
      <c r="AD1331" s="68"/>
      <c r="AE1331" s="68"/>
      <c r="AG1331" s="92"/>
      <c r="AN1331" s="68"/>
      <c r="AO1331" s="68"/>
      <c r="AP1331" s="68"/>
      <c r="AQ1331" s="68"/>
      <c r="AR1331" s="68"/>
      <c r="AS1331" s="68"/>
      <c r="AT1331" s="68"/>
      <c r="AU1331" s="68"/>
    </row>
    <row r="1332" spans="1:64">
      <c r="A1332" s="12"/>
      <c r="B1332" s="44"/>
      <c r="C1332" s="45"/>
      <c r="D1332" s="45"/>
      <c r="AA1332" s="68"/>
      <c r="AB1332" s="68"/>
      <c r="AC1332" s="68"/>
      <c r="AD1332" s="68"/>
      <c r="AE1332" s="68"/>
      <c r="AG1332" s="92"/>
      <c r="AN1332" s="68"/>
      <c r="AO1332" s="68"/>
      <c r="AP1332" s="68"/>
      <c r="AQ1332" s="68"/>
      <c r="AR1332" s="68"/>
      <c r="AS1332" s="68"/>
      <c r="AT1332" s="68"/>
      <c r="AU1332" s="68"/>
    </row>
    <row r="1333" spans="1:64">
      <c r="A1333" s="12"/>
      <c r="B1333" s="44"/>
      <c r="C1333" s="45"/>
      <c r="D1333" s="45"/>
      <c r="AA1333" s="68"/>
      <c r="AB1333" s="68"/>
      <c r="AC1333" s="68"/>
      <c r="AD1333" s="68"/>
      <c r="AE1333" s="68"/>
      <c r="AG1333" s="92"/>
      <c r="AN1333" s="68"/>
      <c r="AO1333" s="68"/>
      <c r="AP1333" s="68"/>
      <c r="AQ1333" s="68"/>
      <c r="AR1333" s="68"/>
      <c r="AS1333" s="68"/>
      <c r="AT1333" s="68"/>
      <c r="AU1333" s="68"/>
      <c r="AV1333" s="68"/>
      <c r="AX1333" s="68"/>
    </row>
    <row r="1334" spans="1:64">
      <c r="A1334" s="12"/>
      <c r="B1334" s="44"/>
      <c r="C1334" s="45"/>
      <c r="D1334" s="45"/>
      <c r="AA1334" s="68"/>
      <c r="AB1334" s="68"/>
      <c r="AC1334" s="68"/>
      <c r="AD1334" s="68"/>
      <c r="AE1334" s="68"/>
      <c r="AG1334" s="92"/>
      <c r="AN1334" s="68"/>
      <c r="AO1334" s="68"/>
      <c r="AP1334" s="68"/>
      <c r="AQ1334" s="68"/>
      <c r="AR1334" s="68"/>
      <c r="AS1334" s="68"/>
      <c r="AT1334" s="68"/>
      <c r="AU1334" s="68"/>
    </row>
    <row r="1335" spans="1:64">
      <c r="A1335" s="12"/>
      <c r="B1335" s="44"/>
      <c r="C1335" s="45"/>
      <c r="D1335" s="45"/>
      <c r="AA1335" s="68"/>
      <c r="AB1335" s="68"/>
      <c r="AC1335" s="68"/>
      <c r="AD1335" s="68"/>
      <c r="AE1335" s="68"/>
      <c r="AG1335" s="92"/>
      <c r="AN1335" s="68"/>
      <c r="AO1335" s="68"/>
      <c r="AP1335" s="68"/>
      <c r="AQ1335" s="68"/>
      <c r="AR1335" s="68"/>
      <c r="AS1335" s="68"/>
      <c r="AT1335" s="68"/>
      <c r="AU1335" s="68"/>
      <c r="AV1335" s="68"/>
      <c r="AX1335" s="68"/>
      <c r="AY1335" s="68"/>
      <c r="AZ1335" s="68"/>
      <c r="BA1335" s="68"/>
      <c r="BB1335" s="68"/>
      <c r="BC1335" s="68"/>
      <c r="BD1335" s="68"/>
      <c r="BE1335" s="68"/>
      <c r="BF1335" s="68"/>
      <c r="BG1335" s="68"/>
      <c r="BH1335" s="68"/>
      <c r="BI1335" s="68"/>
      <c r="BJ1335" s="68"/>
      <c r="BK1335" s="68"/>
      <c r="BL1335" s="68"/>
    </row>
    <row r="1336" spans="1:64">
      <c r="A1336" s="12"/>
      <c r="B1336" s="44"/>
      <c r="C1336" s="45"/>
      <c r="D1336" s="45"/>
      <c r="AA1336" s="68"/>
      <c r="AB1336" s="68"/>
      <c r="AC1336" s="68"/>
      <c r="AD1336" s="68"/>
      <c r="AE1336" s="68"/>
      <c r="AG1336" s="92"/>
      <c r="AN1336" s="68"/>
      <c r="AO1336" s="68"/>
      <c r="AP1336" s="68"/>
      <c r="AQ1336" s="68"/>
      <c r="AR1336" s="68"/>
      <c r="AS1336" s="68"/>
      <c r="AT1336" s="68"/>
      <c r="AU1336" s="68"/>
    </row>
    <row r="1337" spans="1:64">
      <c r="A1337" s="12"/>
      <c r="B1337" s="44"/>
      <c r="C1337" s="45"/>
      <c r="D1337" s="45"/>
      <c r="AA1337" s="68"/>
      <c r="AB1337" s="68"/>
      <c r="AC1337" s="68"/>
      <c r="AD1337" s="68"/>
      <c r="AE1337" s="68"/>
      <c r="AG1337" s="92"/>
      <c r="AN1337" s="68"/>
      <c r="AO1337" s="68"/>
      <c r="AP1337" s="68"/>
      <c r="AQ1337" s="68"/>
      <c r="AR1337" s="68"/>
      <c r="AS1337" s="68"/>
      <c r="AT1337" s="68"/>
      <c r="AU1337" s="68"/>
    </row>
    <row r="1338" spans="1:64">
      <c r="A1338" s="12"/>
      <c r="B1338" s="44"/>
      <c r="C1338" s="45"/>
      <c r="D1338" s="45"/>
      <c r="AA1338" s="68"/>
      <c r="AB1338" s="68"/>
      <c r="AC1338" s="68"/>
      <c r="AD1338" s="68"/>
      <c r="AE1338" s="68"/>
      <c r="AG1338" s="92"/>
      <c r="AN1338" s="68"/>
      <c r="AO1338" s="68"/>
      <c r="AP1338" s="68"/>
      <c r="AQ1338" s="68"/>
      <c r="AR1338" s="68"/>
      <c r="AS1338" s="68"/>
      <c r="AT1338" s="68"/>
      <c r="AU1338" s="68"/>
      <c r="AV1338" s="68"/>
    </row>
    <row r="1339" spans="1:64">
      <c r="A1339" s="12"/>
      <c r="B1339" s="44"/>
      <c r="C1339" s="45"/>
      <c r="D1339" s="45"/>
      <c r="AA1339" s="68"/>
      <c r="AB1339" s="68"/>
      <c r="AC1339" s="68"/>
      <c r="AD1339" s="68"/>
      <c r="AE1339" s="68"/>
      <c r="AG1339" s="92"/>
      <c r="AN1339" s="68"/>
      <c r="AO1339" s="68"/>
      <c r="AP1339" s="68"/>
      <c r="AQ1339" s="68"/>
      <c r="AR1339" s="68"/>
      <c r="AS1339" s="68"/>
      <c r="AT1339" s="68"/>
      <c r="AU1339" s="68"/>
      <c r="AV1339" s="68"/>
    </row>
    <row r="1340" spans="1:64">
      <c r="A1340" s="12"/>
      <c r="B1340" s="44"/>
      <c r="C1340" s="45"/>
      <c r="D1340" s="45"/>
      <c r="AA1340" s="68"/>
      <c r="AB1340" s="68"/>
      <c r="AC1340" s="68"/>
      <c r="AD1340" s="68"/>
      <c r="AE1340" s="68"/>
      <c r="AG1340" s="92"/>
      <c r="AN1340" s="68"/>
      <c r="AO1340" s="68"/>
      <c r="AP1340" s="68"/>
      <c r="AQ1340" s="68"/>
      <c r="AR1340" s="68"/>
      <c r="AS1340" s="68"/>
      <c r="AT1340" s="68"/>
      <c r="AU1340" s="68"/>
      <c r="AV1340" s="68"/>
      <c r="AW1340" s="68"/>
      <c r="AX1340" s="68"/>
      <c r="AY1340" s="68"/>
      <c r="AZ1340" s="68"/>
      <c r="BA1340" s="68"/>
      <c r="BB1340" s="68"/>
      <c r="BC1340" s="68"/>
      <c r="BD1340" s="68"/>
      <c r="BE1340" s="68"/>
      <c r="BF1340" s="68"/>
      <c r="BG1340" s="68"/>
      <c r="BH1340" s="68"/>
      <c r="BI1340" s="68"/>
      <c r="BJ1340" s="68"/>
      <c r="BK1340" s="68"/>
      <c r="BL1340" s="68"/>
    </row>
    <row r="1341" spans="1:64">
      <c r="A1341" s="12"/>
      <c r="B1341" s="44"/>
      <c r="C1341" s="45"/>
      <c r="D1341" s="45"/>
      <c r="AA1341" s="68"/>
      <c r="AB1341" s="68"/>
      <c r="AC1341" s="68"/>
      <c r="AD1341" s="68"/>
      <c r="AE1341" s="68"/>
      <c r="AG1341" s="92"/>
      <c r="AN1341" s="68"/>
      <c r="AO1341" s="68"/>
      <c r="AP1341" s="68"/>
      <c r="AQ1341" s="68"/>
      <c r="AR1341" s="68"/>
      <c r="AS1341" s="68"/>
      <c r="AT1341" s="68"/>
      <c r="AU1341" s="68"/>
    </row>
    <row r="1342" spans="1:64">
      <c r="A1342" s="12"/>
      <c r="B1342" s="44"/>
      <c r="C1342" s="45"/>
      <c r="D1342" s="45"/>
      <c r="AA1342" s="68"/>
      <c r="AB1342" s="68"/>
      <c r="AC1342" s="68"/>
      <c r="AD1342" s="68"/>
      <c r="AE1342" s="68"/>
      <c r="AG1342" s="92"/>
      <c r="AN1342" s="68"/>
      <c r="AO1342" s="68"/>
      <c r="AP1342" s="68"/>
      <c r="AQ1342" s="68"/>
      <c r="AR1342" s="68"/>
      <c r="AS1342" s="68"/>
      <c r="AT1342" s="68"/>
      <c r="AU1342" s="68"/>
    </row>
    <row r="1343" spans="1:64">
      <c r="A1343" s="12"/>
      <c r="B1343" s="44"/>
      <c r="C1343" s="45"/>
      <c r="D1343" s="45"/>
      <c r="AA1343" s="68"/>
      <c r="AB1343" s="68"/>
      <c r="AC1343" s="68"/>
      <c r="AD1343" s="68"/>
      <c r="AE1343" s="68"/>
      <c r="AG1343" s="92"/>
      <c r="AN1343" s="68"/>
      <c r="AO1343" s="68"/>
      <c r="AP1343" s="68"/>
      <c r="AQ1343" s="68"/>
      <c r="AR1343" s="68"/>
      <c r="AS1343" s="68"/>
      <c r="AT1343" s="68"/>
      <c r="AU1343" s="68"/>
      <c r="AV1343" s="68"/>
      <c r="AX1343" s="68"/>
      <c r="AY1343" s="68"/>
      <c r="AZ1343" s="68"/>
      <c r="BA1343" s="68"/>
      <c r="BB1343" s="68"/>
      <c r="BC1343" s="68"/>
      <c r="BD1343" s="68"/>
      <c r="BE1343" s="68"/>
      <c r="BF1343" s="68"/>
      <c r="BG1343" s="68"/>
      <c r="BH1343" s="68"/>
      <c r="BI1343" s="68"/>
      <c r="BJ1343" s="68"/>
      <c r="BK1343" s="68"/>
      <c r="BL1343" s="68"/>
    </row>
    <row r="1344" spans="1:64">
      <c r="A1344" s="12"/>
      <c r="B1344" s="44"/>
      <c r="C1344" s="45"/>
      <c r="D1344" s="45"/>
      <c r="AA1344" s="68"/>
      <c r="AB1344" s="68"/>
      <c r="AC1344" s="68"/>
      <c r="AD1344" s="68"/>
      <c r="AE1344" s="68"/>
      <c r="AG1344" s="92"/>
      <c r="AN1344" s="68"/>
      <c r="AO1344" s="68"/>
      <c r="AP1344" s="68"/>
      <c r="AQ1344" s="68"/>
      <c r="AR1344" s="68"/>
      <c r="AS1344" s="68"/>
      <c r="AT1344" s="68"/>
      <c r="AU1344" s="68"/>
      <c r="AV1344" s="68"/>
      <c r="AW1344" s="68"/>
      <c r="AX1344" s="68"/>
      <c r="AY1344" s="68"/>
      <c r="AZ1344" s="68"/>
      <c r="BA1344" s="68"/>
      <c r="BB1344" s="68"/>
      <c r="BC1344" s="68"/>
      <c r="BD1344" s="68"/>
      <c r="BE1344" s="68"/>
      <c r="BF1344" s="68"/>
      <c r="BG1344" s="68"/>
      <c r="BH1344" s="68"/>
      <c r="BI1344" s="68"/>
      <c r="BJ1344" s="68"/>
      <c r="BK1344" s="68"/>
      <c r="BL1344" s="68"/>
    </row>
    <row r="1345" spans="1:64">
      <c r="A1345" s="12"/>
      <c r="B1345" s="44"/>
      <c r="C1345" s="45"/>
      <c r="D1345" s="45"/>
      <c r="AA1345" s="68"/>
      <c r="AB1345" s="68"/>
      <c r="AC1345" s="68"/>
      <c r="AD1345" s="68"/>
      <c r="AE1345" s="68"/>
      <c r="AG1345" s="92"/>
      <c r="AN1345" s="68"/>
      <c r="AO1345" s="68"/>
      <c r="AP1345" s="68"/>
      <c r="AQ1345" s="68"/>
      <c r="AR1345" s="68"/>
      <c r="AS1345" s="68"/>
      <c r="AT1345" s="68"/>
      <c r="AU1345" s="68"/>
    </row>
    <row r="1346" spans="1:64">
      <c r="A1346" s="12"/>
      <c r="B1346" s="44"/>
      <c r="C1346" s="45"/>
      <c r="D1346" s="45"/>
      <c r="AA1346" s="68"/>
      <c r="AB1346" s="68"/>
      <c r="AC1346" s="68"/>
      <c r="AD1346" s="68"/>
      <c r="AE1346" s="68"/>
      <c r="AG1346" s="92"/>
      <c r="AN1346" s="68"/>
      <c r="AO1346" s="68"/>
      <c r="AP1346" s="68"/>
      <c r="AQ1346" s="68"/>
      <c r="AR1346" s="68"/>
      <c r="AS1346" s="68"/>
      <c r="AT1346" s="68"/>
      <c r="AU1346" s="68"/>
    </row>
    <row r="1347" spans="1:64">
      <c r="A1347" s="12"/>
      <c r="B1347" s="44"/>
      <c r="C1347" s="45"/>
      <c r="D1347" s="45"/>
      <c r="AA1347" s="68"/>
      <c r="AB1347" s="68"/>
      <c r="AC1347" s="68"/>
      <c r="AD1347" s="68"/>
      <c r="AE1347" s="68"/>
      <c r="AG1347" s="92"/>
      <c r="AN1347" s="68"/>
      <c r="AO1347" s="68"/>
      <c r="AP1347" s="68"/>
      <c r="AQ1347" s="68"/>
      <c r="AR1347" s="68"/>
      <c r="AS1347" s="68"/>
      <c r="AT1347" s="68"/>
      <c r="AU1347" s="68"/>
    </row>
    <row r="1348" spans="1:64">
      <c r="A1348" s="12"/>
      <c r="B1348" s="44"/>
      <c r="C1348" s="45"/>
      <c r="D1348" s="45"/>
      <c r="AA1348" s="68"/>
      <c r="AB1348" s="68"/>
      <c r="AC1348" s="68"/>
      <c r="AD1348" s="68"/>
      <c r="AE1348" s="68"/>
      <c r="AG1348" s="92"/>
      <c r="AN1348" s="68"/>
      <c r="AO1348" s="68"/>
      <c r="AP1348" s="68"/>
      <c r="AQ1348" s="68"/>
      <c r="AR1348" s="68"/>
      <c r="AS1348" s="68"/>
      <c r="AT1348" s="68"/>
      <c r="AU1348" s="68"/>
    </row>
    <row r="1349" spans="1:64">
      <c r="A1349" s="12"/>
      <c r="B1349" s="44"/>
      <c r="C1349" s="45"/>
      <c r="D1349" s="45"/>
      <c r="AA1349" s="68"/>
      <c r="AB1349" s="68"/>
      <c r="AC1349" s="68"/>
      <c r="AD1349" s="68"/>
      <c r="AE1349" s="68"/>
      <c r="AG1349" s="92"/>
      <c r="AN1349" s="68"/>
      <c r="AO1349" s="68"/>
      <c r="AP1349" s="68"/>
      <c r="AQ1349" s="68"/>
      <c r="AR1349" s="68"/>
      <c r="AS1349" s="68"/>
      <c r="AT1349" s="68"/>
      <c r="AU1349" s="68"/>
      <c r="AV1349" s="68"/>
      <c r="AX1349" s="68"/>
      <c r="AY1349" s="68"/>
      <c r="AZ1349" s="68"/>
      <c r="BA1349" s="68"/>
      <c r="BB1349" s="68"/>
      <c r="BC1349" s="68"/>
      <c r="BD1349" s="68"/>
      <c r="BE1349" s="68"/>
      <c r="BF1349" s="68"/>
      <c r="BG1349" s="68"/>
      <c r="BH1349" s="68"/>
      <c r="BI1349" s="68"/>
      <c r="BJ1349" s="68"/>
      <c r="BK1349" s="68"/>
      <c r="BL1349" s="68"/>
    </row>
    <row r="1350" spans="1:64">
      <c r="A1350" s="12"/>
      <c r="B1350" s="44"/>
      <c r="C1350" s="45"/>
      <c r="D1350" s="45"/>
      <c r="AA1350" s="68"/>
      <c r="AB1350" s="68"/>
      <c r="AC1350" s="68"/>
      <c r="AD1350" s="68"/>
      <c r="AE1350" s="68"/>
      <c r="AG1350" s="92"/>
      <c r="AN1350" s="68"/>
      <c r="AO1350" s="68"/>
      <c r="AP1350" s="68"/>
      <c r="AQ1350" s="68"/>
      <c r="AR1350" s="68"/>
      <c r="AS1350" s="68"/>
      <c r="AT1350" s="68"/>
      <c r="AU1350" s="68"/>
      <c r="AV1350" s="68"/>
      <c r="AX1350" s="68"/>
      <c r="AY1350" s="68"/>
      <c r="AZ1350" s="68"/>
      <c r="BA1350" s="68"/>
      <c r="BB1350" s="68"/>
      <c r="BC1350" s="68"/>
      <c r="BD1350" s="68"/>
      <c r="BE1350" s="68"/>
      <c r="BF1350" s="68"/>
      <c r="BG1350" s="68"/>
      <c r="BH1350" s="68"/>
      <c r="BI1350" s="68"/>
      <c r="BJ1350" s="68"/>
      <c r="BK1350" s="68"/>
      <c r="BL1350" s="68"/>
    </row>
    <row r="1351" spans="1:64">
      <c r="A1351" s="12"/>
      <c r="B1351" s="44"/>
      <c r="C1351" s="45"/>
      <c r="D1351" s="45"/>
      <c r="AA1351" s="68"/>
      <c r="AB1351" s="68"/>
      <c r="AC1351" s="68"/>
      <c r="AD1351" s="68"/>
      <c r="AE1351" s="68"/>
      <c r="AG1351" s="92"/>
      <c r="AN1351" s="68"/>
      <c r="AO1351" s="68"/>
      <c r="AP1351" s="68"/>
      <c r="AQ1351" s="68"/>
      <c r="AR1351" s="68"/>
      <c r="AS1351" s="68"/>
      <c r="AT1351" s="68"/>
      <c r="AU1351" s="68"/>
    </row>
    <row r="1352" spans="1:64">
      <c r="A1352" s="12"/>
      <c r="B1352" s="44"/>
      <c r="C1352" s="45"/>
      <c r="D1352" s="45"/>
      <c r="AA1352" s="68"/>
      <c r="AB1352" s="68"/>
      <c r="AC1352" s="68"/>
      <c r="AD1352" s="68"/>
      <c r="AE1352" s="68"/>
      <c r="AG1352" s="92"/>
      <c r="AN1352" s="68"/>
      <c r="AO1352" s="68"/>
      <c r="AP1352" s="68"/>
      <c r="AQ1352" s="68"/>
      <c r="AR1352" s="68"/>
      <c r="AS1352" s="68"/>
      <c r="AT1352" s="68"/>
      <c r="AU1352" s="68"/>
    </row>
    <row r="1353" spans="1:64">
      <c r="A1353" s="12"/>
      <c r="B1353" s="44"/>
      <c r="C1353" s="45"/>
      <c r="D1353" s="45"/>
      <c r="AA1353" s="68"/>
      <c r="AB1353" s="68"/>
      <c r="AC1353" s="68"/>
      <c r="AD1353" s="68"/>
      <c r="AE1353" s="68"/>
      <c r="AG1353" s="92"/>
      <c r="AN1353" s="68"/>
      <c r="AO1353" s="68"/>
      <c r="AP1353" s="68"/>
      <c r="AQ1353" s="68"/>
      <c r="AR1353" s="68"/>
      <c r="AS1353" s="68"/>
      <c r="AT1353" s="68"/>
      <c r="AU1353" s="68"/>
    </row>
    <row r="1354" spans="1:64">
      <c r="A1354" s="12"/>
      <c r="B1354" s="44"/>
      <c r="C1354" s="45"/>
      <c r="D1354" s="45"/>
      <c r="AA1354" s="68"/>
      <c r="AB1354" s="68"/>
      <c r="AC1354" s="68"/>
      <c r="AD1354" s="68"/>
      <c r="AE1354" s="68"/>
      <c r="AG1354" s="92"/>
      <c r="AN1354" s="68"/>
      <c r="AO1354" s="68"/>
      <c r="AP1354" s="68"/>
      <c r="AQ1354" s="68"/>
      <c r="AR1354" s="68"/>
      <c r="AS1354" s="68"/>
      <c r="AT1354" s="68"/>
      <c r="AU1354" s="68"/>
    </row>
    <row r="1355" spans="1:64">
      <c r="A1355" s="12"/>
      <c r="B1355" s="44"/>
      <c r="C1355" s="45"/>
      <c r="D1355" s="45"/>
      <c r="AA1355" s="68"/>
      <c r="AB1355" s="68"/>
      <c r="AC1355" s="68"/>
      <c r="AD1355" s="68"/>
      <c r="AE1355" s="68"/>
      <c r="AG1355" s="92"/>
      <c r="AN1355" s="68"/>
      <c r="AO1355" s="68"/>
      <c r="AP1355" s="68"/>
      <c r="AQ1355" s="68"/>
      <c r="AR1355" s="68"/>
      <c r="AS1355" s="68"/>
      <c r="AT1355" s="68"/>
      <c r="AU1355" s="68"/>
    </row>
    <row r="1356" spans="1:64">
      <c r="A1356" s="12"/>
      <c r="B1356" s="44"/>
      <c r="C1356" s="45"/>
      <c r="D1356" s="45"/>
      <c r="AA1356" s="68"/>
      <c r="AB1356" s="68"/>
      <c r="AC1356" s="68"/>
      <c r="AD1356" s="68"/>
      <c r="AE1356" s="68"/>
      <c r="AG1356" s="92"/>
      <c r="AN1356" s="68"/>
      <c r="AO1356" s="68"/>
      <c r="AP1356" s="68"/>
      <c r="AQ1356" s="68"/>
      <c r="AR1356" s="68"/>
      <c r="AS1356" s="68"/>
      <c r="AT1356" s="68"/>
      <c r="AU1356" s="68"/>
    </row>
    <row r="1357" spans="1:64">
      <c r="A1357" s="12"/>
      <c r="B1357" s="44"/>
      <c r="C1357" s="45"/>
      <c r="D1357" s="45"/>
      <c r="AA1357" s="68"/>
      <c r="AB1357" s="68"/>
      <c r="AC1357" s="68"/>
      <c r="AD1357" s="68"/>
      <c r="AE1357" s="68"/>
      <c r="AG1357" s="92"/>
      <c r="AN1357" s="68"/>
      <c r="AO1357" s="68"/>
      <c r="AP1357" s="68"/>
      <c r="AQ1357" s="68"/>
      <c r="AR1357" s="68"/>
      <c r="AS1357" s="68"/>
      <c r="AT1357" s="68"/>
      <c r="AU1357" s="68"/>
    </row>
    <row r="1358" spans="1:64">
      <c r="A1358" s="12"/>
      <c r="B1358" s="44"/>
      <c r="C1358" s="45"/>
      <c r="D1358" s="45"/>
      <c r="AA1358" s="68"/>
      <c r="AB1358" s="68"/>
      <c r="AC1358" s="68"/>
      <c r="AD1358" s="68"/>
      <c r="AE1358" s="68"/>
      <c r="AG1358" s="92"/>
      <c r="AN1358" s="68"/>
      <c r="AO1358" s="68"/>
      <c r="AP1358" s="68"/>
      <c r="AQ1358" s="68"/>
      <c r="AR1358" s="68"/>
      <c r="AS1358" s="68"/>
      <c r="AT1358" s="68"/>
      <c r="AU1358" s="68"/>
      <c r="AV1358" s="68"/>
      <c r="AX1358" s="68"/>
      <c r="AY1358" s="68"/>
      <c r="AZ1358" s="68"/>
      <c r="BA1358" s="68"/>
      <c r="BB1358" s="68"/>
      <c r="BC1358" s="68"/>
      <c r="BD1358" s="68"/>
      <c r="BE1358" s="68"/>
      <c r="BF1358" s="68"/>
      <c r="BG1358" s="68"/>
      <c r="BH1358" s="68"/>
      <c r="BI1358" s="68"/>
      <c r="BJ1358" s="68"/>
      <c r="BK1358" s="68"/>
      <c r="BL1358" s="68"/>
    </row>
    <row r="1359" spans="1:64">
      <c r="A1359" s="12"/>
      <c r="B1359" s="44"/>
      <c r="C1359" s="45"/>
      <c r="D1359" s="45"/>
      <c r="AA1359" s="68"/>
      <c r="AB1359" s="68"/>
      <c r="AC1359" s="68"/>
      <c r="AD1359" s="68"/>
      <c r="AE1359" s="68"/>
      <c r="AG1359" s="92"/>
      <c r="AN1359" s="68"/>
      <c r="AO1359" s="68"/>
      <c r="AP1359" s="68"/>
      <c r="AQ1359" s="68"/>
      <c r="AR1359" s="68"/>
      <c r="AS1359" s="68"/>
      <c r="AT1359" s="68"/>
      <c r="AU1359" s="68"/>
    </row>
    <row r="1360" spans="1:64">
      <c r="A1360" s="12"/>
      <c r="B1360" s="44"/>
      <c r="C1360" s="45"/>
      <c r="D1360" s="45"/>
      <c r="AA1360" s="68"/>
      <c r="AB1360" s="68"/>
      <c r="AC1360" s="68"/>
      <c r="AD1360" s="68"/>
      <c r="AE1360" s="68"/>
      <c r="AG1360" s="92"/>
      <c r="AN1360" s="68"/>
      <c r="AO1360" s="68"/>
      <c r="AP1360" s="68"/>
      <c r="AQ1360" s="68"/>
      <c r="AR1360" s="68"/>
      <c r="AS1360" s="68"/>
      <c r="AT1360" s="68"/>
      <c r="AU1360" s="68"/>
    </row>
    <row r="1361" spans="1:64">
      <c r="A1361" s="12"/>
      <c r="B1361" s="44"/>
      <c r="C1361" s="45"/>
      <c r="D1361" s="45"/>
      <c r="AA1361" s="68"/>
      <c r="AB1361" s="68"/>
      <c r="AC1361" s="68"/>
      <c r="AD1361" s="68"/>
      <c r="AE1361" s="68"/>
      <c r="AG1361" s="92"/>
      <c r="AN1361" s="68"/>
      <c r="AO1361" s="68"/>
      <c r="AP1361" s="68"/>
      <c r="AQ1361" s="68"/>
      <c r="AR1361" s="68"/>
      <c r="AS1361" s="68"/>
      <c r="AT1361" s="68"/>
      <c r="AU1361" s="68"/>
    </row>
    <row r="1362" spans="1:64">
      <c r="A1362" s="12"/>
      <c r="B1362" s="44"/>
      <c r="C1362" s="45"/>
      <c r="D1362" s="45"/>
      <c r="AA1362" s="68"/>
      <c r="AB1362" s="68"/>
      <c r="AC1362" s="68"/>
      <c r="AD1362" s="68"/>
      <c r="AE1362" s="68"/>
      <c r="AG1362" s="92"/>
      <c r="AN1362" s="68"/>
      <c r="AO1362" s="68"/>
      <c r="AP1362" s="68"/>
      <c r="AQ1362" s="68"/>
      <c r="AR1362" s="68"/>
      <c r="AS1362" s="68"/>
      <c r="AT1362" s="68"/>
      <c r="AU1362" s="68"/>
    </row>
    <row r="1363" spans="1:64">
      <c r="A1363" s="12"/>
      <c r="B1363" s="44"/>
      <c r="C1363" s="45"/>
      <c r="D1363" s="45"/>
      <c r="AA1363" s="68"/>
      <c r="AB1363" s="68"/>
      <c r="AC1363" s="68"/>
      <c r="AD1363" s="68"/>
      <c r="AE1363" s="68"/>
      <c r="AG1363" s="92"/>
      <c r="AN1363" s="68"/>
      <c r="AO1363" s="68"/>
      <c r="AP1363" s="68"/>
      <c r="AQ1363" s="68"/>
      <c r="AR1363" s="68"/>
      <c r="AS1363" s="68"/>
      <c r="AT1363" s="68"/>
      <c r="AU1363" s="68"/>
    </row>
    <row r="1364" spans="1:64">
      <c r="A1364" s="12"/>
      <c r="B1364" s="44"/>
      <c r="C1364" s="45"/>
      <c r="D1364" s="45"/>
      <c r="AA1364" s="68"/>
      <c r="AB1364" s="68"/>
      <c r="AC1364" s="68"/>
      <c r="AD1364" s="68"/>
      <c r="AE1364" s="68"/>
      <c r="AG1364" s="92"/>
      <c r="AN1364" s="68"/>
      <c r="AO1364" s="68"/>
      <c r="AP1364" s="68"/>
      <c r="AQ1364" s="68"/>
      <c r="AR1364" s="68"/>
      <c r="AS1364" s="68"/>
      <c r="AT1364" s="68"/>
      <c r="AU1364" s="68"/>
      <c r="AV1364" s="68"/>
      <c r="AW1364" s="68"/>
      <c r="AX1364" s="68"/>
      <c r="AY1364" s="68"/>
      <c r="AZ1364" s="68"/>
      <c r="BA1364" s="68"/>
      <c r="BB1364" s="68"/>
      <c r="BC1364" s="68"/>
      <c r="BD1364" s="68"/>
      <c r="BE1364" s="68"/>
      <c r="BF1364" s="68"/>
      <c r="BG1364" s="68"/>
      <c r="BH1364" s="68"/>
      <c r="BI1364" s="68"/>
      <c r="BJ1364" s="68"/>
      <c r="BK1364" s="68"/>
      <c r="BL1364" s="68"/>
    </row>
    <row r="1365" spans="1:64">
      <c r="A1365" s="12"/>
      <c r="B1365" s="44"/>
      <c r="C1365" s="45"/>
      <c r="D1365" s="45"/>
      <c r="AA1365" s="68"/>
      <c r="AB1365" s="68"/>
      <c r="AC1365" s="68"/>
      <c r="AD1365" s="68"/>
      <c r="AE1365" s="68"/>
      <c r="AG1365" s="92"/>
      <c r="AN1365" s="68"/>
      <c r="AO1365" s="68"/>
      <c r="AP1365" s="68"/>
      <c r="AQ1365" s="68"/>
      <c r="AR1365" s="68"/>
      <c r="AS1365" s="68"/>
      <c r="AT1365" s="68"/>
      <c r="AU1365" s="68"/>
    </row>
    <row r="1366" spans="1:64">
      <c r="A1366" s="12"/>
      <c r="B1366" s="44"/>
      <c r="C1366" s="45"/>
      <c r="D1366" s="45"/>
      <c r="AA1366" s="68"/>
      <c r="AB1366" s="68"/>
      <c r="AC1366" s="68"/>
      <c r="AD1366" s="68"/>
      <c r="AE1366" s="68"/>
      <c r="AG1366" s="92"/>
      <c r="AN1366" s="68"/>
      <c r="AO1366" s="68"/>
      <c r="AP1366" s="68"/>
      <c r="AQ1366" s="68"/>
      <c r="AR1366" s="68"/>
      <c r="AS1366" s="68"/>
      <c r="AT1366" s="68"/>
      <c r="AU1366" s="68"/>
    </row>
    <row r="1367" spans="1:64">
      <c r="A1367" s="12"/>
      <c r="B1367" s="44"/>
      <c r="C1367" s="45"/>
      <c r="D1367" s="45"/>
      <c r="AA1367" s="68"/>
      <c r="AB1367" s="68"/>
      <c r="AC1367" s="68"/>
      <c r="AD1367" s="68"/>
      <c r="AE1367" s="68"/>
      <c r="AG1367" s="92"/>
      <c r="AN1367" s="68"/>
      <c r="AO1367" s="68"/>
      <c r="AP1367" s="68"/>
      <c r="AQ1367" s="68"/>
      <c r="AR1367" s="68"/>
      <c r="AS1367" s="68"/>
      <c r="AT1367" s="68"/>
      <c r="AU1367" s="68"/>
    </row>
    <row r="1368" spans="1:64">
      <c r="A1368" s="12"/>
      <c r="B1368" s="44"/>
      <c r="C1368" s="45"/>
      <c r="D1368" s="45"/>
      <c r="AA1368" s="68"/>
      <c r="AB1368" s="68"/>
      <c r="AC1368" s="68"/>
      <c r="AD1368" s="68"/>
      <c r="AE1368" s="68"/>
      <c r="AG1368" s="92"/>
      <c r="AN1368" s="68"/>
      <c r="AO1368" s="68"/>
      <c r="AP1368" s="68"/>
      <c r="AQ1368" s="68"/>
      <c r="AR1368" s="68"/>
      <c r="AS1368" s="68"/>
      <c r="AT1368" s="68"/>
      <c r="AU1368" s="68"/>
    </row>
    <row r="1369" spans="1:64">
      <c r="A1369" s="12"/>
      <c r="B1369" s="44"/>
      <c r="C1369" s="45"/>
      <c r="D1369" s="45"/>
      <c r="AA1369" s="68"/>
      <c r="AB1369" s="68"/>
      <c r="AC1369" s="68"/>
      <c r="AD1369" s="68"/>
      <c r="AE1369" s="68"/>
      <c r="AG1369" s="92"/>
      <c r="AN1369" s="68"/>
      <c r="AO1369" s="68"/>
      <c r="AP1369" s="68"/>
      <c r="AQ1369" s="68"/>
      <c r="AR1369" s="68"/>
      <c r="AS1369" s="68"/>
      <c r="AT1369" s="68"/>
      <c r="AU1369" s="68"/>
    </row>
    <row r="1370" spans="1:64">
      <c r="A1370" s="12"/>
      <c r="B1370" s="44"/>
      <c r="C1370" s="45"/>
      <c r="D1370" s="45"/>
      <c r="AA1370" s="68"/>
      <c r="AB1370" s="68"/>
      <c r="AC1370" s="68"/>
      <c r="AD1370" s="68"/>
      <c r="AE1370" s="68"/>
      <c r="AG1370" s="92"/>
      <c r="AN1370" s="68"/>
      <c r="AO1370" s="68"/>
      <c r="AP1370" s="68"/>
      <c r="AQ1370" s="68"/>
      <c r="AR1370" s="68"/>
      <c r="AS1370" s="68"/>
      <c r="AT1370" s="68"/>
      <c r="AU1370" s="68"/>
    </row>
    <row r="1371" spans="1:64">
      <c r="A1371" s="12"/>
      <c r="B1371" s="44"/>
      <c r="C1371" s="45"/>
      <c r="D1371" s="45"/>
      <c r="AA1371" s="68"/>
      <c r="AB1371" s="68"/>
      <c r="AC1371" s="68"/>
      <c r="AD1371" s="68"/>
      <c r="AE1371" s="68"/>
      <c r="AG1371" s="92"/>
      <c r="AN1371" s="68"/>
      <c r="AO1371" s="68"/>
      <c r="AP1371" s="68"/>
      <c r="AQ1371" s="68"/>
      <c r="AR1371" s="68"/>
      <c r="AS1371" s="68"/>
      <c r="AT1371" s="68"/>
      <c r="AU1371" s="68"/>
    </row>
    <row r="1372" spans="1:64">
      <c r="A1372" s="12"/>
      <c r="B1372" s="44"/>
      <c r="C1372" s="45"/>
      <c r="D1372" s="45"/>
      <c r="AA1372" s="68"/>
      <c r="AB1372" s="68"/>
      <c r="AC1372" s="68"/>
      <c r="AD1372" s="68"/>
      <c r="AE1372" s="68"/>
      <c r="AG1372" s="92"/>
      <c r="AN1372" s="68"/>
      <c r="AO1372" s="68"/>
      <c r="AP1372" s="68"/>
      <c r="AQ1372" s="68"/>
      <c r="AR1372" s="68"/>
      <c r="AS1372" s="68"/>
      <c r="AT1372" s="68"/>
      <c r="AU1372" s="68"/>
    </row>
    <row r="1373" spans="1:64">
      <c r="A1373" s="12"/>
      <c r="B1373" s="44"/>
      <c r="C1373" s="45"/>
      <c r="D1373" s="45"/>
      <c r="AA1373" s="68"/>
      <c r="AB1373" s="68"/>
      <c r="AC1373" s="68"/>
      <c r="AD1373" s="68"/>
      <c r="AE1373" s="68"/>
      <c r="AG1373" s="92"/>
      <c r="AN1373" s="68"/>
      <c r="AO1373" s="68"/>
      <c r="AP1373" s="68"/>
      <c r="AQ1373" s="68"/>
      <c r="AR1373" s="68"/>
      <c r="AS1373" s="68"/>
      <c r="AT1373" s="68"/>
      <c r="AU1373" s="68"/>
    </row>
    <row r="1374" spans="1:64">
      <c r="A1374" s="12"/>
      <c r="B1374" s="44"/>
      <c r="C1374" s="45"/>
      <c r="D1374" s="45"/>
      <c r="AA1374" s="68"/>
      <c r="AB1374" s="68"/>
      <c r="AC1374" s="68"/>
      <c r="AD1374" s="68"/>
      <c r="AE1374" s="68"/>
      <c r="AG1374" s="92"/>
      <c r="AN1374" s="68"/>
      <c r="AO1374" s="68"/>
      <c r="AP1374" s="68"/>
      <c r="AQ1374" s="68"/>
      <c r="AR1374" s="68"/>
      <c r="AS1374" s="68"/>
      <c r="AT1374" s="68"/>
      <c r="AU1374" s="68"/>
    </row>
    <row r="1375" spans="1:64">
      <c r="A1375" s="12"/>
      <c r="B1375" s="44"/>
      <c r="C1375" s="45"/>
      <c r="D1375" s="45"/>
      <c r="AA1375" s="68"/>
      <c r="AB1375" s="68"/>
      <c r="AC1375" s="68"/>
      <c r="AD1375" s="68"/>
      <c r="AE1375" s="68"/>
      <c r="AG1375" s="92"/>
      <c r="AN1375" s="68"/>
      <c r="AO1375" s="68"/>
      <c r="AP1375" s="68"/>
      <c r="AQ1375" s="68"/>
      <c r="AR1375" s="68"/>
      <c r="AS1375" s="68"/>
      <c r="AT1375" s="68"/>
      <c r="AU1375" s="68"/>
    </row>
    <row r="1376" spans="1:64">
      <c r="A1376" s="12"/>
      <c r="B1376" s="44"/>
      <c r="C1376" s="45"/>
      <c r="D1376" s="45"/>
      <c r="AA1376" s="68"/>
      <c r="AB1376" s="68"/>
      <c r="AC1376" s="68"/>
      <c r="AD1376" s="68"/>
      <c r="AE1376" s="68"/>
      <c r="AG1376" s="92"/>
      <c r="AN1376" s="68"/>
      <c r="AO1376" s="68"/>
      <c r="AP1376" s="68"/>
      <c r="AQ1376" s="68"/>
      <c r="AR1376" s="68"/>
      <c r="AS1376" s="68"/>
      <c r="AT1376" s="68"/>
      <c r="AU1376" s="68"/>
    </row>
    <row r="1377" spans="1:64">
      <c r="A1377" s="12"/>
      <c r="B1377" s="44"/>
      <c r="C1377" s="45"/>
      <c r="D1377" s="45"/>
      <c r="AA1377" s="68"/>
      <c r="AB1377" s="68"/>
      <c r="AC1377" s="68"/>
      <c r="AD1377" s="68"/>
      <c r="AE1377" s="68"/>
      <c r="AG1377" s="92"/>
      <c r="AN1377" s="68"/>
      <c r="AO1377" s="68"/>
      <c r="AP1377" s="68"/>
      <c r="AQ1377" s="68"/>
      <c r="AR1377" s="68"/>
      <c r="AS1377" s="68"/>
      <c r="AT1377" s="68"/>
      <c r="AU1377" s="68"/>
    </row>
    <row r="1378" spans="1:64">
      <c r="A1378" s="12"/>
      <c r="B1378" s="44"/>
      <c r="C1378" s="45"/>
      <c r="D1378" s="45"/>
      <c r="AA1378" s="68"/>
      <c r="AB1378" s="68"/>
      <c r="AC1378" s="68"/>
      <c r="AD1378" s="68"/>
      <c r="AE1378" s="68"/>
      <c r="AG1378" s="92"/>
      <c r="AN1378" s="68"/>
      <c r="AO1378" s="68"/>
      <c r="AP1378" s="68"/>
      <c r="AQ1378" s="68"/>
      <c r="AR1378" s="68"/>
      <c r="AS1378" s="68"/>
      <c r="AT1378" s="68"/>
      <c r="AU1378" s="68"/>
      <c r="AV1378" s="68"/>
      <c r="AW1378" s="68"/>
      <c r="AX1378" s="68"/>
      <c r="AY1378" s="68"/>
      <c r="AZ1378" s="68"/>
      <c r="BA1378" s="68"/>
      <c r="BB1378" s="68"/>
      <c r="BC1378" s="68"/>
      <c r="BD1378" s="68"/>
      <c r="BE1378" s="68"/>
      <c r="BF1378" s="68"/>
      <c r="BG1378" s="68"/>
      <c r="BH1378" s="68"/>
      <c r="BI1378" s="68"/>
      <c r="BJ1378" s="68"/>
      <c r="BK1378" s="68"/>
      <c r="BL1378" s="68"/>
    </row>
    <row r="1379" spans="1:64">
      <c r="A1379" s="12"/>
      <c r="B1379" s="44"/>
      <c r="C1379" s="45"/>
      <c r="D1379" s="45"/>
      <c r="AA1379" s="68"/>
      <c r="AB1379" s="68"/>
      <c r="AC1379" s="68"/>
      <c r="AD1379" s="68"/>
      <c r="AE1379" s="68"/>
      <c r="AG1379" s="92"/>
      <c r="AN1379" s="68"/>
      <c r="AO1379" s="68"/>
      <c r="AP1379" s="68"/>
      <c r="AQ1379" s="68"/>
      <c r="AR1379" s="68"/>
      <c r="AS1379" s="68"/>
      <c r="AT1379" s="68"/>
      <c r="AU1379" s="68"/>
    </row>
    <row r="1380" spans="1:64">
      <c r="A1380" s="12"/>
      <c r="B1380" s="44"/>
      <c r="C1380" s="45"/>
      <c r="D1380" s="45"/>
      <c r="AA1380" s="68"/>
      <c r="AB1380" s="68"/>
      <c r="AC1380" s="68"/>
      <c r="AD1380" s="68"/>
      <c r="AE1380" s="68"/>
      <c r="AG1380" s="92"/>
      <c r="AN1380" s="68"/>
      <c r="AO1380" s="68"/>
      <c r="AP1380" s="68"/>
      <c r="AQ1380" s="68"/>
      <c r="AR1380" s="68"/>
      <c r="AS1380" s="68"/>
      <c r="AT1380" s="68"/>
      <c r="AU1380" s="68"/>
    </row>
    <row r="1381" spans="1:64">
      <c r="A1381" s="12"/>
      <c r="B1381" s="44"/>
      <c r="C1381" s="45"/>
      <c r="D1381" s="45"/>
      <c r="AA1381" s="68"/>
      <c r="AB1381" s="68"/>
      <c r="AC1381" s="68"/>
      <c r="AD1381" s="68"/>
      <c r="AE1381" s="68"/>
      <c r="AG1381" s="92"/>
      <c r="AN1381" s="68"/>
      <c r="AO1381" s="68"/>
      <c r="AP1381" s="68"/>
      <c r="AQ1381" s="68"/>
      <c r="AR1381" s="68"/>
      <c r="AS1381" s="68"/>
      <c r="AT1381" s="68"/>
      <c r="AU1381" s="68"/>
    </row>
    <row r="1382" spans="1:64">
      <c r="A1382" s="12"/>
      <c r="B1382" s="44"/>
      <c r="C1382" s="45"/>
      <c r="D1382" s="45"/>
      <c r="AA1382" s="68"/>
      <c r="AB1382" s="68"/>
      <c r="AC1382" s="68"/>
      <c r="AD1382" s="68"/>
      <c r="AE1382" s="68"/>
      <c r="AG1382" s="92"/>
      <c r="AN1382" s="68"/>
      <c r="AO1382" s="68"/>
      <c r="AP1382" s="68"/>
      <c r="AQ1382" s="68"/>
      <c r="AR1382" s="68"/>
      <c r="AS1382" s="68"/>
      <c r="AT1382" s="68"/>
      <c r="AU1382" s="68"/>
    </row>
    <row r="1383" spans="1:64">
      <c r="A1383" s="12"/>
      <c r="B1383" s="44"/>
      <c r="C1383" s="45"/>
      <c r="D1383" s="45"/>
      <c r="AA1383" s="68"/>
      <c r="AB1383" s="68"/>
      <c r="AC1383" s="68"/>
      <c r="AD1383" s="68"/>
      <c r="AE1383" s="68"/>
      <c r="AG1383" s="92"/>
      <c r="AN1383" s="68"/>
      <c r="AO1383" s="68"/>
      <c r="AP1383" s="68"/>
      <c r="AQ1383" s="68"/>
      <c r="AR1383" s="68"/>
      <c r="AS1383" s="68"/>
      <c r="AT1383" s="68"/>
      <c r="AU1383" s="68"/>
    </row>
    <row r="1384" spans="1:64">
      <c r="A1384" s="12"/>
      <c r="B1384" s="44"/>
      <c r="C1384" s="45"/>
      <c r="D1384" s="45"/>
      <c r="AA1384" s="68"/>
      <c r="AB1384" s="68"/>
      <c r="AC1384" s="68"/>
      <c r="AD1384" s="68"/>
      <c r="AE1384" s="68"/>
      <c r="AG1384" s="92"/>
      <c r="AN1384" s="68"/>
      <c r="AO1384" s="68"/>
      <c r="AP1384" s="68"/>
      <c r="AQ1384" s="68"/>
      <c r="AR1384" s="68"/>
      <c r="AS1384" s="68"/>
      <c r="AT1384" s="68"/>
      <c r="AU1384" s="68"/>
    </row>
    <row r="1385" spans="1:64">
      <c r="A1385" s="12"/>
      <c r="B1385" s="44"/>
      <c r="C1385" s="45"/>
      <c r="D1385" s="45"/>
      <c r="AA1385" s="68"/>
      <c r="AB1385" s="68"/>
      <c r="AC1385" s="68"/>
      <c r="AD1385" s="68"/>
      <c r="AE1385" s="68"/>
      <c r="AG1385" s="92"/>
      <c r="AN1385" s="68"/>
      <c r="AO1385" s="68"/>
      <c r="AP1385" s="68"/>
      <c r="AQ1385" s="68"/>
      <c r="AR1385" s="68"/>
      <c r="AS1385" s="68"/>
      <c r="AT1385" s="68"/>
      <c r="AU1385" s="68"/>
    </row>
    <row r="1386" spans="1:64">
      <c r="A1386" s="12"/>
      <c r="B1386" s="44"/>
      <c r="C1386" s="12"/>
      <c r="D1386" s="12"/>
      <c r="AA1386" s="68"/>
      <c r="AB1386" s="68"/>
      <c r="AC1386" s="68"/>
      <c r="AD1386" s="68"/>
      <c r="AE1386" s="68"/>
      <c r="AG1386" s="92"/>
      <c r="AN1386" s="68"/>
      <c r="AO1386" s="68"/>
      <c r="AP1386" s="68"/>
      <c r="AQ1386" s="68"/>
      <c r="AR1386" s="68"/>
      <c r="AS1386" s="68"/>
      <c r="AT1386" s="68"/>
      <c r="AU1386" s="68"/>
    </row>
    <row r="1387" spans="1:64">
      <c r="A1387" s="12"/>
      <c r="B1387" s="44"/>
      <c r="C1387" s="12"/>
      <c r="D1387" s="12"/>
      <c r="AA1387" s="68"/>
      <c r="AB1387" s="68"/>
      <c r="AC1387" s="68"/>
      <c r="AD1387" s="68"/>
      <c r="AE1387" s="68"/>
      <c r="AG1387" s="92"/>
      <c r="AN1387" s="68"/>
      <c r="AO1387" s="68"/>
      <c r="AP1387" s="68"/>
      <c r="AQ1387" s="68"/>
      <c r="AR1387" s="68"/>
      <c r="AS1387" s="68"/>
      <c r="AT1387" s="68"/>
      <c r="AU1387" s="68"/>
    </row>
    <row r="1388" spans="1:64">
      <c r="A1388" s="12"/>
      <c r="B1388" s="44"/>
      <c r="C1388" s="12"/>
      <c r="D1388" s="12"/>
      <c r="AA1388" s="68"/>
      <c r="AB1388" s="68"/>
      <c r="AC1388" s="68"/>
      <c r="AD1388" s="68"/>
      <c r="AE1388" s="68"/>
      <c r="AG1388" s="92"/>
      <c r="AN1388" s="68"/>
      <c r="AO1388" s="68"/>
      <c r="AP1388" s="68"/>
      <c r="AQ1388" s="68"/>
      <c r="AR1388" s="68"/>
      <c r="AS1388" s="68"/>
      <c r="AT1388" s="68"/>
      <c r="AU1388" s="68"/>
    </row>
    <row r="1389" spans="1:64">
      <c r="A1389" s="12"/>
      <c r="B1389" s="44"/>
      <c r="C1389" s="12"/>
      <c r="D1389" s="12"/>
      <c r="AA1389" s="68"/>
      <c r="AB1389" s="68"/>
      <c r="AC1389" s="68"/>
      <c r="AD1389" s="68"/>
      <c r="AE1389" s="68"/>
      <c r="AG1389" s="92"/>
      <c r="AN1389" s="68"/>
      <c r="AO1389" s="68"/>
      <c r="AP1389" s="68"/>
      <c r="AQ1389" s="68"/>
      <c r="AR1389" s="68"/>
      <c r="AS1389" s="68"/>
      <c r="AT1389" s="68"/>
      <c r="AU1389" s="68"/>
    </row>
    <row r="1390" spans="1:64">
      <c r="A1390" s="12"/>
      <c r="B1390" s="44"/>
      <c r="C1390" s="12"/>
      <c r="D1390" s="12"/>
      <c r="AA1390" s="68"/>
      <c r="AB1390" s="68"/>
      <c r="AC1390" s="68"/>
      <c r="AD1390" s="68"/>
      <c r="AE1390" s="68"/>
      <c r="AG1390" s="92"/>
      <c r="AN1390" s="68"/>
      <c r="AO1390" s="68"/>
      <c r="AP1390" s="68"/>
      <c r="AQ1390" s="68"/>
      <c r="AR1390" s="68"/>
      <c r="AS1390" s="68"/>
      <c r="AT1390" s="68"/>
      <c r="AU1390" s="68"/>
    </row>
    <row r="1391" spans="1:64">
      <c r="A1391" s="12"/>
      <c r="B1391" s="44"/>
      <c r="C1391" s="12"/>
      <c r="D1391" s="12"/>
      <c r="AA1391" s="68"/>
      <c r="AB1391" s="68"/>
      <c r="AC1391" s="68"/>
      <c r="AD1391" s="68"/>
      <c r="AE1391" s="68"/>
      <c r="AG1391" s="92"/>
      <c r="AN1391" s="68"/>
      <c r="AO1391" s="68"/>
      <c r="AP1391" s="68"/>
      <c r="AQ1391" s="68"/>
      <c r="AR1391" s="68"/>
      <c r="AS1391" s="68"/>
      <c r="AT1391" s="68"/>
      <c r="AU1391" s="68"/>
    </row>
    <row r="1392" spans="1:64">
      <c r="A1392" s="12"/>
      <c r="B1392" s="44"/>
      <c r="C1392" s="12"/>
      <c r="D1392" s="12"/>
      <c r="AA1392" s="68"/>
      <c r="AB1392" s="68"/>
      <c r="AC1392" s="68"/>
      <c r="AD1392" s="68"/>
      <c r="AE1392" s="68"/>
      <c r="AG1392" s="92"/>
      <c r="AN1392" s="68"/>
      <c r="AO1392" s="68"/>
      <c r="AP1392" s="68"/>
      <c r="AQ1392" s="68"/>
      <c r="AR1392" s="68"/>
      <c r="AS1392" s="68"/>
      <c r="AT1392" s="68"/>
      <c r="AU1392" s="68"/>
    </row>
    <row r="1393" spans="1:64">
      <c r="A1393" s="12"/>
      <c r="B1393" s="44"/>
      <c r="C1393" s="12"/>
      <c r="D1393" s="12"/>
      <c r="AA1393" s="68"/>
      <c r="AB1393" s="68"/>
      <c r="AC1393" s="68"/>
      <c r="AD1393" s="68"/>
      <c r="AE1393" s="68"/>
      <c r="AG1393" s="92"/>
      <c r="AN1393" s="68"/>
      <c r="AO1393" s="68"/>
      <c r="AP1393" s="68"/>
      <c r="AQ1393" s="68"/>
      <c r="AR1393" s="68"/>
      <c r="AS1393" s="68"/>
      <c r="AT1393" s="68"/>
      <c r="AU1393" s="68"/>
    </row>
    <row r="1394" spans="1:64">
      <c r="A1394" s="12"/>
      <c r="B1394" s="44"/>
      <c r="C1394" s="12"/>
      <c r="D1394" s="12"/>
      <c r="AA1394" s="68"/>
      <c r="AB1394" s="68"/>
      <c r="AC1394" s="68"/>
      <c r="AD1394" s="68"/>
      <c r="AE1394" s="68"/>
      <c r="AG1394" s="92"/>
      <c r="AN1394" s="68"/>
      <c r="AO1394" s="68"/>
      <c r="AP1394" s="68"/>
      <c r="AQ1394" s="68"/>
      <c r="AR1394" s="68"/>
      <c r="AS1394" s="68"/>
      <c r="AT1394" s="68"/>
      <c r="AU1394" s="68"/>
    </row>
    <row r="1395" spans="1:64">
      <c r="A1395" s="12"/>
      <c r="B1395" s="44"/>
      <c r="C1395" s="12"/>
      <c r="D1395" s="12"/>
      <c r="AA1395" s="68"/>
      <c r="AB1395" s="68"/>
      <c r="AC1395" s="68"/>
      <c r="AD1395" s="68"/>
      <c r="AE1395" s="68"/>
      <c r="AG1395" s="92"/>
      <c r="AN1395" s="68"/>
      <c r="AO1395" s="68"/>
      <c r="AP1395" s="68"/>
      <c r="AQ1395" s="68"/>
      <c r="AR1395" s="68"/>
      <c r="AS1395" s="68"/>
      <c r="AT1395" s="68"/>
      <c r="AU1395" s="68"/>
      <c r="AV1395" s="68"/>
      <c r="AW1395" s="68"/>
      <c r="AX1395" s="68"/>
      <c r="AY1395" s="68"/>
      <c r="AZ1395" s="68"/>
      <c r="BA1395" s="68"/>
      <c r="BB1395" s="68"/>
      <c r="BC1395" s="68"/>
      <c r="BD1395" s="68"/>
      <c r="BE1395" s="68"/>
      <c r="BF1395" s="68"/>
      <c r="BG1395" s="68"/>
      <c r="BH1395" s="68"/>
      <c r="BI1395" s="68"/>
      <c r="BJ1395" s="68"/>
      <c r="BK1395" s="68"/>
      <c r="BL1395" s="68"/>
    </row>
    <row r="1396" spans="1:64">
      <c r="A1396" s="12"/>
      <c r="B1396" s="44"/>
      <c r="C1396" s="12"/>
      <c r="D1396" s="12"/>
      <c r="AA1396" s="68"/>
      <c r="AB1396" s="68"/>
      <c r="AC1396" s="68"/>
      <c r="AD1396" s="68"/>
      <c r="AE1396" s="68"/>
      <c r="AG1396" s="92"/>
      <c r="AN1396" s="68"/>
      <c r="AO1396" s="68"/>
      <c r="AP1396" s="68"/>
      <c r="AQ1396" s="68"/>
      <c r="AR1396" s="68"/>
      <c r="AS1396" s="68"/>
      <c r="AT1396" s="68"/>
      <c r="AU1396" s="68"/>
    </row>
    <row r="1397" spans="1:64">
      <c r="A1397" s="12"/>
      <c r="B1397" s="44"/>
      <c r="C1397" s="12"/>
      <c r="D1397" s="12"/>
      <c r="AA1397" s="68"/>
      <c r="AB1397" s="68"/>
      <c r="AC1397" s="68"/>
      <c r="AD1397" s="68"/>
      <c r="AE1397" s="68"/>
      <c r="AG1397" s="92"/>
      <c r="AN1397" s="68"/>
      <c r="AO1397" s="68"/>
      <c r="AP1397" s="68"/>
      <c r="AQ1397" s="68"/>
      <c r="AR1397" s="68"/>
      <c r="AS1397" s="68"/>
      <c r="AT1397" s="68"/>
      <c r="AU1397" s="68"/>
      <c r="AV1397" s="68"/>
    </row>
    <row r="1398" spans="1:64">
      <c r="A1398" s="12"/>
      <c r="B1398" s="44"/>
      <c r="C1398" s="12"/>
      <c r="D1398" s="12"/>
      <c r="AA1398" s="68"/>
      <c r="AB1398" s="68"/>
      <c r="AC1398" s="68"/>
      <c r="AD1398" s="68"/>
      <c r="AE1398" s="68"/>
      <c r="AG1398" s="92"/>
      <c r="AN1398" s="68"/>
      <c r="AO1398" s="68"/>
      <c r="AP1398" s="68"/>
      <c r="AQ1398" s="68"/>
      <c r="AR1398" s="68"/>
      <c r="AS1398" s="68"/>
      <c r="AT1398" s="68"/>
      <c r="AU1398" s="68"/>
      <c r="AV1398" s="68"/>
    </row>
    <row r="1399" spans="1:64">
      <c r="A1399" s="12"/>
      <c r="B1399" s="44"/>
      <c r="C1399" s="12"/>
      <c r="D1399" s="12"/>
      <c r="AA1399" s="68"/>
      <c r="AB1399" s="68"/>
      <c r="AC1399" s="68"/>
      <c r="AD1399" s="68"/>
      <c r="AE1399" s="68"/>
      <c r="AG1399" s="92"/>
      <c r="AN1399" s="68"/>
      <c r="AO1399" s="68"/>
      <c r="AP1399" s="68"/>
      <c r="AQ1399" s="68"/>
      <c r="AR1399" s="68"/>
      <c r="AS1399" s="68"/>
      <c r="AT1399" s="68"/>
      <c r="AU1399" s="68"/>
      <c r="AV1399" s="68"/>
    </row>
    <row r="1400" spans="1:64">
      <c r="A1400" s="12"/>
      <c r="B1400" s="44"/>
      <c r="C1400" s="12"/>
      <c r="D1400" s="12"/>
      <c r="AA1400" s="68"/>
      <c r="AB1400" s="68"/>
      <c r="AC1400" s="68"/>
      <c r="AD1400" s="68"/>
      <c r="AE1400" s="68"/>
      <c r="AG1400" s="92"/>
      <c r="AN1400" s="68"/>
      <c r="AO1400" s="68"/>
      <c r="AP1400" s="68"/>
      <c r="AQ1400" s="68"/>
      <c r="AR1400" s="68"/>
      <c r="AS1400" s="68"/>
      <c r="AT1400" s="68"/>
      <c r="AU1400" s="68"/>
      <c r="AV1400" s="68"/>
      <c r="AX1400" s="68"/>
    </row>
    <row r="1401" spans="1:64">
      <c r="A1401" s="12"/>
      <c r="B1401" s="44"/>
      <c r="C1401" s="12"/>
      <c r="D1401" s="12"/>
      <c r="AA1401" s="68"/>
      <c r="AB1401" s="68"/>
      <c r="AC1401" s="68"/>
      <c r="AD1401" s="68"/>
      <c r="AE1401" s="68"/>
      <c r="AG1401" s="92"/>
      <c r="AN1401" s="68"/>
      <c r="AO1401" s="68"/>
      <c r="AP1401" s="68"/>
      <c r="AQ1401" s="68"/>
      <c r="AR1401" s="68"/>
      <c r="AS1401" s="68"/>
      <c r="AT1401" s="68"/>
      <c r="AU1401" s="68"/>
      <c r="AV1401" s="68"/>
      <c r="AX1401" s="68"/>
    </row>
    <row r="1402" spans="1:64">
      <c r="A1402" s="12"/>
      <c r="B1402" s="44"/>
      <c r="C1402" s="12"/>
      <c r="D1402" s="12"/>
      <c r="AA1402" s="68"/>
      <c r="AB1402" s="68"/>
      <c r="AC1402" s="68"/>
      <c r="AD1402" s="68"/>
      <c r="AE1402" s="68"/>
      <c r="AG1402" s="92"/>
      <c r="AN1402" s="68"/>
      <c r="AO1402" s="68"/>
      <c r="AP1402" s="68"/>
      <c r="AQ1402" s="68"/>
      <c r="AR1402" s="68"/>
      <c r="AS1402" s="68"/>
      <c r="AT1402" s="68"/>
      <c r="AU1402" s="68"/>
      <c r="AV1402" s="68"/>
      <c r="AW1402" s="68"/>
      <c r="AX1402" s="68"/>
      <c r="AY1402" s="68"/>
      <c r="AZ1402" s="68"/>
      <c r="BA1402" s="68"/>
      <c r="BB1402" s="68"/>
      <c r="BC1402" s="68"/>
      <c r="BD1402" s="68"/>
      <c r="BE1402" s="68"/>
      <c r="BF1402" s="68"/>
      <c r="BG1402" s="68"/>
      <c r="BH1402" s="68"/>
      <c r="BI1402" s="68"/>
      <c r="BJ1402" s="68"/>
      <c r="BK1402" s="68"/>
      <c r="BL1402" s="68"/>
    </row>
    <row r="1403" spans="1:64">
      <c r="A1403" s="12"/>
      <c r="B1403" s="44"/>
      <c r="C1403" s="12"/>
      <c r="D1403" s="12"/>
      <c r="AA1403" s="68"/>
      <c r="AB1403" s="68"/>
      <c r="AC1403" s="68"/>
      <c r="AD1403" s="68"/>
      <c r="AE1403" s="68"/>
      <c r="AG1403" s="92"/>
      <c r="AN1403" s="68"/>
      <c r="AO1403" s="68"/>
      <c r="AP1403" s="68"/>
      <c r="AQ1403" s="68"/>
      <c r="AR1403" s="68"/>
      <c r="AS1403" s="68"/>
      <c r="AT1403" s="68"/>
      <c r="AU1403" s="68"/>
    </row>
    <row r="1404" spans="1:64">
      <c r="A1404" s="12"/>
      <c r="B1404" s="44"/>
      <c r="C1404" s="12"/>
      <c r="D1404" s="12"/>
      <c r="AA1404" s="68"/>
      <c r="AB1404" s="68"/>
      <c r="AC1404" s="68"/>
      <c r="AD1404" s="68"/>
      <c r="AE1404" s="68"/>
      <c r="AG1404" s="92"/>
      <c r="AN1404" s="68"/>
      <c r="AO1404" s="68"/>
      <c r="AP1404" s="68"/>
      <c r="AQ1404" s="68"/>
      <c r="AR1404" s="68"/>
      <c r="AS1404" s="68"/>
      <c r="AT1404" s="68"/>
      <c r="AU1404" s="68"/>
    </row>
    <row r="1405" spans="1:64">
      <c r="A1405" s="12"/>
      <c r="B1405" s="44"/>
      <c r="C1405" s="12"/>
      <c r="D1405" s="12"/>
      <c r="AA1405" s="68"/>
      <c r="AB1405" s="68"/>
      <c r="AC1405" s="68"/>
      <c r="AD1405" s="68"/>
      <c r="AE1405" s="68"/>
      <c r="AG1405" s="92"/>
      <c r="AN1405" s="68"/>
      <c r="AO1405" s="68"/>
      <c r="AP1405" s="68"/>
      <c r="AQ1405" s="68"/>
      <c r="AR1405" s="68"/>
      <c r="AS1405" s="68"/>
      <c r="AT1405" s="68"/>
      <c r="AU1405" s="68"/>
    </row>
    <row r="1406" spans="1:64">
      <c r="A1406" s="12"/>
      <c r="B1406" s="44"/>
      <c r="C1406" s="12"/>
      <c r="D1406" s="12"/>
      <c r="AA1406" s="68"/>
      <c r="AB1406" s="68"/>
      <c r="AC1406" s="68"/>
      <c r="AD1406" s="68"/>
      <c r="AE1406" s="68"/>
      <c r="AG1406" s="92"/>
      <c r="AN1406" s="68"/>
      <c r="AO1406" s="68"/>
      <c r="AP1406" s="68"/>
      <c r="AQ1406" s="68"/>
      <c r="AR1406" s="68"/>
      <c r="AS1406" s="68"/>
      <c r="AT1406" s="68"/>
      <c r="AU1406" s="68"/>
      <c r="AV1406" s="68"/>
      <c r="AW1406" s="68"/>
      <c r="AX1406" s="68"/>
      <c r="AY1406" s="68"/>
      <c r="AZ1406" s="68"/>
      <c r="BA1406" s="68"/>
      <c r="BB1406" s="68"/>
      <c r="BC1406" s="68"/>
      <c r="BD1406" s="68"/>
      <c r="BE1406" s="68"/>
      <c r="BF1406" s="68"/>
      <c r="BG1406" s="68"/>
      <c r="BH1406" s="68"/>
      <c r="BI1406" s="68"/>
      <c r="BJ1406" s="68"/>
      <c r="BK1406" s="68"/>
      <c r="BL1406" s="68"/>
    </row>
    <row r="1407" spans="1:64">
      <c r="A1407" s="12"/>
      <c r="B1407" s="44"/>
      <c r="C1407" s="12"/>
      <c r="D1407" s="12"/>
      <c r="AA1407" s="68"/>
      <c r="AB1407" s="68"/>
      <c r="AC1407" s="68"/>
      <c r="AD1407" s="68"/>
      <c r="AE1407" s="68"/>
      <c r="AG1407" s="92"/>
      <c r="AN1407" s="68"/>
      <c r="AO1407" s="68"/>
      <c r="AP1407" s="68"/>
      <c r="AQ1407" s="68"/>
      <c r="AR1407" s="68"/>
      <c r="AS1407" s="68"/>
      <c r="AT1407" s="68"/>
      <c r="AU1407" s="68"/>
      <c r="AV1407" s="68"/>
      <c r="AX1407" s="68"/>
    </row>
    <row r="1408" spans="1:64">
      <c r="A1408" s="12"/>
      <c r="B1408" s="44"/>
      <c r="C1408" s="12"/>
      <c r="D1408" s="12"/>
      <c r="AA1408" s="68"/>
      <c r="AB1408" s="68"/>
      <c r="AC1408" s="68"/>
      <c r="AD1408" s="68"/>
      <c r="AE1408" s="68"/>
      <c r="AG1408" s="92"/>
      <c r="AN1408" s="68"/>
      <c r="AO1408" s="68"/>
      <c r="AP1408" s="68"/>
      <c r="AQ1408" s="68"/>
      <c r="AR1408" s="68"/>
      <c r="AS1408" s="68"/>
      <c r="AT1408" s="68"/>
      <c r="AU1408" s="68"/>
      <c r="AV1408" s="68"/>
      <c r="AX1408" s="68"/>
      <c r="AY1408" s="68"/>
      <c r="AZ1408" s="68"/>
      <c r="BA1408" s="68"/>
      <c r="BB1408" s="68"/>
      <c r="BC1408" s="68"/>
      <c r="BD1408" s="68"/>
      <c r="BE1408" s="68"/>
      <c r="BF1408" s="68"/>
      <c r="BG1408" s="68"/>
      <c r="BH1408" s="68"/>
      <c r="BI1408" s="68"/>
      <c r="BJ1408" s="68"/>
      <c r="BK1408" s="68"/>
      <c r="BL1408" s="68"/>
    </row>
    <row r="1409" spans="1:64">
      <c r="A1409" s="12"/>
      <c r="B1409" s="44"/>
      <c r="C1409" s="12"/>
      <c r="D1409" s="12"/>
      <c r="AA1409" s="68"/>
      <c r="AB1409" s="68"/>
      <c r="AC1409" s="68"/>
      <c r="AD1409" s="68"/>
      <c r="AE1409" s="68"/>
      <c r="AG1409" s="92"/>
      <c r="AN1409" s="68"/>
      <c r="AO1409" s="68"/>
      <c r="AP1409" s="68"/>
      <c r="AQ1409" s="68"/>
      <c r="AR1409" s="68"/>
      <c r="AS1409" s="68"/>
      <c r="AT1409" s="68"/>
      <c r="AU1409" s="68"/>
      <c r="AV1409" s="68"/>
      <c r="AW1409" s="68"/>
      <c r="AX1409" s="68"/>
      <c r="AY1409" s="68"/>
      <c r="AZ1409" s="68"/>
      <c r="BA1409" s="68"/>
      <c r="BB1409" s="68"/>
      <c r="BC1409" s="68"/>
      <c r="BD1409" s="68"/>
      <c r="BE1409" s="68"/>
      <c r="BF1409" s="68"/>
      <c r="BG1409" s="68"/>
      <c r="BH1409" s="68"/>
      <c r="BI1409" s="68"/>
      <c r="BJ1409" s="68"/>
      <c r="BK1409" s="68"/>
      <c r="BL1409" s="68"/>
    </row>
    <row r="1410" spans="1:64">
      <c r="A1410" s="12"/>
      <c r="B1410" s="44"/>
      <c r="C1410" s="12"/>
      <c r="D1410" s="12"/>
      <c r="AA1410" s="68"/>
      <c r="AB1410" s="68"/>
      <c r="AC1410" s="68"/>
      <c r="AD1410" s="68"/>
      <c r="AE1410" s="68"/>
      <c r="AG1410" s="92"/>
      <c r="AN1410" s="68"/>
      <c r="AO1410" s="68"/>
      <c r="AP1410" s="68"/>
      <c r="AQ1410" s="68"/>
      <c r="AR1410" s="68"/>
      <c r="AS1410" s="68"/>
      <c r="AT1410" s="68"/>
      <c r="AU1410" s="68"/>
      <c r="AV1410" s="68"/>
      <c r="AW1410" s="68"/>
      <c r="AX1410" s="68"/>
      <c r="AY1410" s="68"/>
      <c r="AZ1410" s="68"/>
      <c r="BA1410" s="68"/>
      <c r="BB1410" s="68"/>
      <c r="BC1410" s="68"/>
      <c r="BD1410" s="68"/>
      <c r="BE1410" s="68"/>
      <c r="BF1410" s="68"/>
      <c r="BG1410" s="68"/>
      <c r="BH1410" s="68"/>
      <c r="BI1410" s="68"/>
      <c r="BJ1410" s="68"/>
      <c r="BK1410" s="68"/>
      <c r="BL1410" s="68"/>
    </row>
    <row r="1411" spans="1:64">
      <c r="A1411" s="12"/>
      <c r="B1411" s="44"/>
      <c r="C1411" s="12"/>
      <c r="D1411" s="12"/>
      <c r="AA1411" s="68"/>
      <c r="AB1411" s="68"/>
      <c r="AC1411" s="68"/>
      <c r="AD1411" s="68"/>
      <c r="AE1411" s="68"/>
      <c r="AG1411" s="92"/>
      <c r="AN1411" s="68"/>
      <c r="AO1411" s="68"/>
      <c r="AP1411" s="68"/>
      <c r="AQ1411" s="68"/>
      <c r="AR1411" s="68"/>
      <c r="AS1411" s="68"/>
      <c r="AT1411" s="68"/>
      <c r="AU1411" s="68"/>
      <c r="AV1411" s="68"/>
    </row>
    <row r="1412" spans="1:64">
      <c r="A1412" s="12"/>
      <c r="B1412" s="44"/>
      <c r="C1412" s="12"/>
      <c r="D1412" s="12"/>
      <c r="AA1412" s="68"/>
      <c r="AB1412" s="68"/>
      <c r="AC1412" s="68"/>
      <c r="AD1412" s="68"/>
      <c r="AE1412" s="68"/>
      <c r="AG1412" s="92"/>
      <c r="AN1412" s="68"/>
      <c r="AO1412" s="68"/>
      <c r="AP1412" s="68"/>
      <c r="AQ1412" s="68"/>
      <c r="AR1412" s="68"/>
      <c r="AS1412" s="68"/>
      <c r="AT1412" s="68"/>
      <c r="AU1412" s="68"/>
    </row>
    <row r="1413" spans="1:64">
      <c r="A1413" s="12"/>
      <c r="B1413" s="44"/>
      <c r="C1413" s="12"/>
      <c r="D1413" s="12"/>
      <c r="AA1413" s="68"/>
      <c r="AB1413" s="68"/>
      <c r="AC1413" s="68"/>
      <c r="AD1413" s="68"/>
      <c r="AE1413" s="68"/>
      <c r="AG1413" s="92"/>
      <c r="AN1413" s="68"/>
      <c r="AO1413" s="68"/>
      <c r="AP1413" s="68"/>
      <c r="AQ1413" s="68"/>
      <c r="AR1413" s="68"/>
      <c r="AS1413" s="68"/>
      <c r="AT1413" s="68"/>
      <c r="AU1413" s="68"/>
      <c r="AV1413" s="68"/>
      <c r="AX1413" s="68"/>
    </row>
    <row r="1414" spans="1:64">
      <c r="A1414" s="12"/>
      <c r="B1414" s="44"/>
      <c r="C1414" s="12"/>
      <c r="D1414" s="12"/>
      <c r="AA1414" s="68"/>
      <c r="AB1414" s="68"/>
      <c r="AC1414" s="68"/>
      <c r="AD1414" s="68"/>
      <c r="AE1414" s="68"/>
      <c r="AG1414" s="92"/>
      <c r="AN1414" s="68"/>
      <c r="AO1414" s="68"/>
      <c r="AP1414" s="68"/>
      <c r="AQ1414" s="68"/>
      <c r="AR1414" s="68"/>
      <c r="AS1414" s="68"/>
      <c r="AT1414" s="68"/>
      <c r="AU1414" s="68"/>
      <c r="AV1414" s="68"/>
      <c r="AX1414" s="68"/>
      <c r="AY1414" s="68"/>
      <c r="AZ1414" s="68"/>
      <c r="BA1414" s="68"/>
      <c r="BB1414" s="68"/>
      <c r="BC1414" s="68"/>
      <c r="BD1414" s="68"/>
      <c r="BE1414" s="68"/>
      <c r="BF1414" s="68"/>
      <c r="BG1414" s="68"/>
      <c r="BH1414" s="68"/>
      <c r="BI1414" s="68"/>
      <c r="BJ1414" s="68"/>
      <c r="BK1414" s="68"/>
      <c r="BL1414" s="68"/>
    </row>
    <row r="1415" spans="1:64">
      <c r="A1415" s="12"/>
      <c r="B1415" s="44"/>
      <c r="C1415" s="12"/>
      <c r="D1415" s="12"/>
      <c r="AA1415" s="68"/>
      <c r="AB1415" s="68"/>
      <c r="AC1415" s="68"/>
      <c r="AD1415" s="68"/>
      <c r="AE1415" s="68"/>
      <c r="AG1415" s="92"/>
      <c r="AN1415" s="68"/>
      <c r="AO1415" s="68"/>
      <c r="AP1415" s="68"/>
      <c r="AQ1415" s="68"/>
      <c r="AR1415" s="68"/>
      <c r="AS1415" s="68"/>
      <c r="AT1415" s="68"/>
      <c r="AU1415" s="68"/>
      <c r="AV1415" s="68"/>
      <c r="AW1415" s="68"/>
      <c r="AX1415" s="68"/>
      <c r="AY1415" s="68"/>
      <c r="AZ1415" s="68"/>
      <c r="BA1415" s="68"/>
      <c r="BB1415" s="68"/>
      <c r="BC1415" s="68"/>
      <c r="BD1415" s="68"/>
      <c r="BE1415" s="68"/>
      <c r="BF1415" s="68"/>
      <c r="BG1415" s="68"/>
      <c r="BH1415" s="68"/>
      <c r="BI1415" s="68"/>
      <c r="BJ1415" s="68"/>
      <c r="BK1415" s="68"/>
      <c r="BL1415" s="68"/>
    </row>
    <row r="1416" spans="1:64">
      <c r="A1416" s="12"/>
      <c r="B1416" s="44"/>
      <c r="C1416" s="12"/>
      <c r="D1416" s="12"/>
      <c r="AA1416" s="68"/>
      <c r="AB1416" s="68"/>
      <c r="AC1416" s="68"/>
      <c r="AD1416" s="68"/>
      <c r="AE1416" s="68"/>
      <c r="AG1416" s="92"/>
      <c r="AN1416" s="68"/>
      <c r="AO1416" s="68"/>
      <c r="AP1416" s="68"/>
      <c r="AQ1416" s="68"/>
      <c r="AR1416" s="68"/>
      <c r="AS1416" s="68"/>
      <c r="AT1416" s="68"/>
      <c r="AU1416" s="68"/>
      <c r="AV1416" s="68"/>
      <c r="AW1416" s="68"/>
      <c r="AX1416" s="68"/>
      <c r="AY1416" s="68"/>
      <c r="AZ1416" s="68"/>
      <c r="BA1416" s="68"/>
      <c r="BB1416" s="68"/>
      <c r="BC1416" s="68"/>
      <c r="BD1416" s="68"/>
      <c r="BE1416" s="68"/>
      <c r="BF1416" s="68"/>
      <c r="BG1416" s="68"/>
      <c r="BH1416" s="68"/>
      <c r="BI1416" s="68"/>
      <c r="BJ1416" s="68"/>
      <c r="BK1416" s="68"/>
      <c r="BL1416" s="68"/>
    </row>
    <row r="1417" spans="1:64">
      <c r="A1417" s="12"/>
      <c r="B1417" s="44"/>
      <c r="C1417" s="12"/>
      <c r="D1417" s="12"/>
      <c r="AA1417" s="68"/>
      <c r="AB1417" s="68"/>
      <c r="AC1417" s="68"/>
      <c r="AD1417" s="68"/>
      <c r="AE1417" s="68"/>
      <c r="AG1417" s="92"/>
      <c r="AN1417" s="68"/>
      <c r="AO1417" s="68"/>
      <c r="AP1417" s="68"/>
      <c r="AQ1417" s="68"/>
      <c r="AR1417" s="68"/>
      <c r="AS1417" s="68"/>
      <c r="AT1417" s="68"/>
      <c r="AU1417" s="68"/>
    </row>
    <row r="1418" spans="1:64">
      <c r="A1418" s="12"/>
      <c r="B1418" s="44"/>
      <c r="C1418" s="12"/>
      <c r="D1418" s="12"/>
      <c r="AA1418" s="68"/>
      <c r="AB1418" s="68"/>
      <c r="AC1418" s="68"/>
      <c r="AD1418" s="68"/>
      <c r="AE1418" s="68"/>
      <c r="AG1418" s="92"/>
      <c r="AN1418" s="68"/>
      <c r="AO1418" s="68"/>
      <c r="AP1418" s="68"/>
      <c r="AQ1418" s="68"/>
      <c r="AR1418" s="68"/>
      <c r="AS1418" s="68"/>
      <c r="AT1418" s="68"/>
      <c r="AU1418" s="68"/>
    </row>
    <row r="1419" spans="1:64">
      <c r="A1419" s="12"/>
      <c r="B1419" s="44"/>
      <c r="C1419" s="12"/>
      <c r="D1419" s="12"/>
      <c r="AA1419" s="68"/>
      <c r="AB1419" s="68"/>
      <c r="AC1419" s="68"/>
      <c r="AD1419" s="68"/>
      <c r="AE1419" s="68"/>
      <c r="AG1419" s="92"/>
      <c r="AN1419" s="68"/>
      <c r="AO1419" s="68"/>
      <c r="AP1419" s="68"/>
      <c r="AQ1419" s="68"/>
      <c r="AR1419" s="68"/>
      <c r="AS1419" s="68"/>
      <c r="AT1419" s="68"/>
      <c r="AU1419" s="68"/>
      <c r="AV1419" s="68"/>
      <c r="AX1419" s="68"/>
      <c r="AY1419" s="68"/>
      <c r="AZ1419" s="68"/>
      <c r="BA1419" s="68"/>
      <c r="BB1419" s="68"/>
      <c r="BC1419" s="68"/>
      <c r="BD1419" s="68"/>
      <c r="BE1419" s="68"/>
      <c r="BF1419" s="68"/>
      <c r="BG1419" s="68"/>
      <c r="BH1419" s="68"/>
      <c r="BI1419" s="68"/>
      <c r="BJ1419" s="68"/>
      <c r="BK1419" s="68"/>
      <c r="BL1419" s="68"/>
    </row>
    <row r="1420" spans="1:64">
      <c r="A1420" s="12"/>
      <c r="B1420" s="44"/>
      <c r="C1420" s="12"/>
      <c r="D1420" s="12"/>
      <c r="AA1420" s="68"/>
      <c r="AB1420" s="68"/>
      <c r="AC1420" s="68"/>
      <c r="AD1420" s="68"/>
      <c r="AE1420" s="68"/>
      <c r="AG1420" s="92"/>
      <c r="AN1420" s="68"/>
      <c r="AO1420" s="68"/>
      <c r="AP1420" s="68"/>
      <c r="AQ1420" s="68"/>
      <c r="AR1420" s="68"/>
      <c r="AS1420" s="68"/>
      <c r="AT1420" s="68"/>
      <c r="AU1420" s="68"/>
      <c r="AV1420" s="68"/>
      <c r="AW1420" s="68"/>
      <c r="AX1420" s="68"/>
      <c r="AY1420" s="68"/>
      <c r="AZ1420" s="68"/>
      <c r="BA1420" s="68"/>
      <c r="BB1420" s="68"/>
      <c r="BC1420" s="68"/>
      <c r="BD1420" s="68"/>
      <c r="BE1420" s="68"/>
      <c r="BF1420" s="68"/>
      <c r="BG1420" s="68"/>
      <c r="BH1420" s="68"/>
      <c r="BI1420" s="68"/>
      <c r="BJ1420" s="68"/>
      <c r="BK1420" s="68"/>
      <c r="BL1420" s="68"/>
    </row>
    <row r="1421" spans="1:64">
      <c r="A1421" s="12"/>
      <c r="B1421" s="44"/>
      <c r="C1421" s="12"/>
      <c r="D1421" s="12"/>
      <c r="AA1421" s="68"/>
      <c r="AB1421" s="68"/>
      <c r="AC1421" s="68"/>
      <c r="AD1421" s="68"/>
      <c r="AE1421" s="68"/>
      <c r="AG1421" s="92"/>
      <c r="AN1421" s="68"/>
      <c r="AO1421" s="68"/>
      <c r="AP1421" s="68"/>
      <c r="AQ1421" s="68"/>
      <c r="AR1421" s="68"/>
      <c r="AS1421" s="68"/>
      <c r="AT1421" s="68"/>
      <c r="AU1421" s="68"/>
      <c r="AV1421" s="68"/>
      <c r="AW1421" s="68"/>
      <c r="AX1421" s="68"/>
      <c r="AY1421" s="68"/>
      <c r="AZ1421" s="68"/>
      <c r="BA1421" s="68"/>
      <c r="BB1421" s="68"/>
      <c r="BC1421" s="68"/>
      <c r="BD1421" s="68"/>
      <c r="BE1421" s="68"/>
      <c r="BF1421" s="68"/>
      <c r="BG1421" s="68"/>
      <c r="BH1421" s="68"/>
      <c r="BI1421" s="68"/>
      <c r="BJ1421" s="68"/>
      <c r="BK1421" s="68"/>
      <c r="BL1421" s="68"/>
    </row>
    <row r="1422" spans="1:64">
      <c r="A1422" s="12"/>
      <c r="B1422" s="44"/>
      <c r="C1422" s="12"/>
      <c r="D1422" s="12"/>
      <c r="AA1422" s="68"/>
      <c r="AB1422" s="68"/>
      <c r="AC1422" s="68"/>
      <c r="AD1422" s="68"/>
      <c r="AE1422" s="68"/>
      <c r="AG1422" s="92"/>
      <c r="AN1422" s="68"/>
      <c r="AO1422" s="68"/>
      <c r="AP1422" s="68"/>
      <c r="AQ1422" s="68"/>
      <c r="AR1422" s="68"/>
      <c r="AS1422" s="68"/>
      <c r="AT1422" s="68"/>
      <c r="AU1422" s="68"/>
    </row>
    <row r="1423" spans="1:64">
      <c r="A1423" s="12"/>
      <c r="B1423" s="44"/>
      <c r="C1423" s="12"/>
      <c r="D1423" s="12"/>
      <c r="AA1423" s="68"/>
      <c r="AB1423" s="68"/>
      <c r="AC1423" s="68"/>
      <c r="AD1423" s="68"/>
      <c r="AE1423" s="68"/>
      <c r="AG1423" s="92"/>
      <c r="AN1423" s="68"/>
      <c r="AO1423" s="68"/>
      <c r="AP1423" s="68"/>
      <c r="AQ1423" s="68"/>
      <c r="AR1423" s="68"/>
      <c r="AS1423" s="68"/>
      <c r="AT1423" s="68"/>
      <c r="AU1423" s="68"/>
      <c r="AV1423" s="68"/>
      <c r="AW1423" s="68"/>
      <c r="AX1423" s="68"/>
      <c r="AY1423" s="68"/>
      <c r="AZ1423" s="68"/>
      <c r="BA1423" s="68"/>
      <c r="BB1423" s="68"/>
      <c r="BC1423" s="68"/>
      <c r="BD1423" s="68"/>
      <c r="BE1423" s="68"/>
      <c r="BF1423" s="68"/>
      <c r="BG1423" s="68"/>
      <c r="BH1423" s="68"/>
      <c r="BI1423" s="68"/>
      <c r="BJ1423" s="68"/>
      <c r="BK1423" s="68"/>
      <c r="BL1423" s="68"/>
    </row>
    <row r="1424" spans="1:64">
      <c r="A1424" s="12"/>
      <c r="B1424" s="44"/>
      <c r="C1424" s="12"/>
      <c r="D1424" s="12"/>
      <c r="AA1424" s="68"/>
      <c r="AB1424" s="68"/>
      <c r="AC1424" s="68"/>
      <c r="AD1424" s="68"/>
      <c r="AE1424" s="68"/>
      <c r="AG1424" s="92"/>
      <c r="AN1424" s="68"/>
      <c r="AO1424" s="68"/>
      <c r="AP1424" s="68"/>
      <c r="AQ1424" s="68"/>
      <c r="AR1424" s="68"/>
      <c r="AS1424" s="68"/>
      <c r="AT1424" s="68"/>
      <c r="AU1424" s="68"/>
      <c r="AV1424" s="68"/>
    </row>
    <row r="1425" spans="1:64">
      <c r="A1425" s="12"/>
      <c r="B1425" s="44"/>
      <c r="C1425" s="12"/>
      <c r="D1425" s="12"/>
      <c r="AA1425" s="68"/>
      <c r="AB1425" s="68"/>
      <c r="AC1425" s="68"/>
      <c r="AD1425" s="68"/>
      <c r="AE1425" s="68"/>
      <c r="AG1425" s="92"/>
      <c r="AN1425" s="68"/>
      <c r="AO1425" s="68"/>
      <c r="AP1425" s="68"/>
      <c r="AQ1425" s="68"/>
      <c r="AR1425" s="68"/>
      <c r="AS1425" s="68"/>
      <c r="AT1425" s="68"/>
      <c r="AU1425" s="68"/>
      <c r="AV1425" s="68"/>
    </row>
    <row r="1426" spans="1:64">
      <c r="A1426" s="12"/>
      <c r="B1426" s="44"/>
      <c r="C1426" s="12"/>
      <c r="D1426" s="12"/>
      <c r="AA1426" s="68"/>
      <c r="AB1426" s="68"/>
      <c r="AC1426" s="68"/>
      <c r="AD1426" s="68"/>
      <c r="AE1426" s="68"/>
      <c r="AG1426" s="92"/>
      <c r="AN1426" s="68"/>
      <c r="AO1426" s="68"/>
      <c r="AP1426" s="68"/>
      <c r="AQ1426" s="68"/>
      <c r="AR1426" s="68"/>
      <c r="AS1426" s="68"/>
      <c r="AT1426" s="68"/>
      <c r="AU1426" s="68"/>
      <c r="AV1426" s="68"/>
    </row>
    <row r="1427" spans="1:64">
      <c r="A1427" s="12"/>
      <c r="B1427" s="44"/>
      <c r="C1427" s="12"/>
      <c r="D1427" s="12"/>
      <c r="AA1427" s="68"/>
      <c r="AB1427" s="68"/>
      <c r="AC1427" s="68"/>
      <c r="AD1427" s="68"/>
      <c r="AE1427" s="68"/>
      <c r="AG1427" s="92"/>
      <c r="AN1427" s="68"/>
      <c r="AO1427" s="68"/>
      <c r="AP1427" s="68"/>
      <c r="AQ1427" s="68"/>
      <c r="AR1427" s="68"/>
      <c r="AS1427" s="68"/>
      <c r="AT1427" s="68"/>
      <c r="AU1427" s="68"/>
      <c r="AV1427" s="68"/>
      <c r="AW1427" s="68"/>
      <c r="AX1427" s="68"/>
      <c r="AY1427" s="68"/>
      <c r="AZ1427" s="68"/>
      <c r="BA1427" s="68"/>
      <c r="BB1427" s="68"/>
      <c r="BC1427" s="68"/>
      <c r="BD1427" s="68"/>
      <c r="BE1427" s="68"/>
      <c r="BF1427" s="68"/>
      <c r="BG1427" s="68"/>
      <c r="BH1427" s="68"/>
      <c r="BI1427" s="68"/>
      <c r="BJ1427" s="68"/>
      <c r="BK1427" s="68"/>
      <c r="BL1427" s="68"/>
    </row>
    <row r="1428" spans="1:64">
      <c r="A1428" s="12"/>
      <c r="B1428" s="44"/>
      <c r="C1428" s="12"/>
      <c r="D1428" s="12"/>
      <c r="AA1428" s="68"/>
      <c r="AB1428" s="68"/>
      <c r="AC1428" s="68"/>
      <c r="AD1428" s="68"/>
      <c r="AE1428" s="68"/>
      <c r="AG1428" s="92"/>
      <c r="AN1428" s="68"/>
      <c r="AO1428" s="68"/>
      <c r="AP1428" s="68"/>
      <c r="AQ1428" s="68"/>
      <c r="AR1428" s="68"/>
      <c r="AS1428" s="68"/>
      <c r="AT1428" s="68"/>
      <c r="AU1428" s="68"/>
      <c r="AV1428" s="68"/>
      <c r="AW1428" s="68"/>
      <c r="AX1428" s="68"/>
      <c r="AY1428" s="68"/>
      <c r="AZ1428" s="68"/>
      <c r="BA1428" s="68"/>
      <c r="BB1428" s="68"/>
      <c r="BC1428" s="68"/>
      <c r="BD1428" s="68"/>
      <c r="BE1428" s="68"/>
      <c r="BF1428" s="68"/>
      <c r="BG1428" s="68"/>
      <c r="BH1428" s="68"/>
      <c r="BI1428" s="68"/>
      <c r="BJ1428" s="68"/>
      <c r="BK1428" s="68"/>
      <c r="BL1428" s="68"/>
    </row>
    <row r="1429" spans="1:64">
      <c r="A1429" s="12"/>
      <c r="B1429" s="44"/>
      <c r="C1429" s="12"/>
      <c r="D1429" s="12"/>
      <c r="AA1429" s="68"/>
      <c r="AB1429" s="68"/>
      <c r="AC1429" s="68"/>
      <c r="AD1429" s="68"/>
      <c r="AE1429" s="68"/>
      <c r="AG1429" s="92"/>
      <c r="AN1429" s="68"/>
      <c r="AO1429" s="68"/>
      <c r="AP1429" s="68"/>
      <c r="AQ1429" s="68"/>
      <c r="AR1429" s="68"/>
      <c r="AS1429" s="68"/>
      <c r="AT1429" s="68"/>
      <c r="AU1429" s="68"/>
    </row>
    <row r="1430" spans="1:64">
      <c r="A1430" s="12"/>
      <c r="B1430" s="44"/>
      <c r="C1430" s="12"/>
      <c r="D1430" s="12"/>
      <c r="AA1430" s="68"/>
      <c r="AB1430" s="68"/>
      <c r="AC1430" s="68"/>
      <c r="AD1430" s="68"/>
      <c r="AE1430" s="68"/>
      <c r="AG1430" s="92"/>
      <c r="AN1430" s="68"/>
      <c r="AO1430" s="68"/>
      <c r="AP1430" s="68"/>
      <c r="AQ1430" s="68"/>
      <c r="AR1430" s="68"/>
      <c r="AS1430" s="68"/>
      <c r="AT1430" s="68"/>
      <c r="AU1430" s="68"/>
      <c r="AV1430" s="68"/>
      <c r="AW1430" s="68"/>
      <c r="AX1430" s="68"/>
      <c r="AY1430" s="68"/>
      <c r="AZ1430" s="68"/>
      <c r="BA1430" s="68"/>
      <c r="BB1430" s="68"/>
      <c r="BC1430" s="68"/>
      <c r="BD1430" s="68"/>
      <c r="BE1430" s="68"/>
      <c r="BF1430" s="68"/>
      <c r="BG1430" s="68"/>
      <c r="BH1430" s="68"/>
      <c r="BI1430" s="68"/>
      <c r="BJ1430" s="68"/>
      <c r="BK1430" s="68"/>
      <c r="BL1430" s="68"/>
    </row>
    <row r="1431" spans="1:64">
      <c r="A1431" s="12"/>
      <c r="B1431" s="44"/>
      <c r="C1431" s="12"/>
      <c r="D1431" s="12"/>
      <c r="AA1431" s="68"/>
      <c r="AB1431" s="68"/>
      <c r="AC1431" s="68"/>
      <c r="AD1431" s="68"/>
      <c r="AE1431" s="68"/>
      <c r="AG1431" s="92"/>
      <c r="AN1431" s="68"/>
      <c r="AO1431" s="68"/>
      <c r="AP1431" s="68"/>
      <c r="AQ1431" s="68"/>
      <c r="AR1431" s="68"/>
      <c r="AS1431" s="68"/>
      <c r="AT1431" s="68"/>
      <c r="AU1431" s="68"/>
      <c r="AV1431" s="68"/>
    </row>
    <row r="1432" spans="1:64">
      <c r="A1432" s="12"/>
      <c r="B1432" s="44"/>
      <c r="C1432" s="12"/>
      <c r="D1432" s="12"/>
      <c r="AA1432" s="68"/>
      <c r="AB1432" s="68"/>
      <c r="AC1432" s="68"/>
      <c r="AD1432" s="68"/>
      <c r="AE1432" s="68"/>
      <c r="AG1432" s="92"/>
      <c r="AN1432" s="68"/>
      <c r="AO1432" s="68"/>
      <c r="AP1432" s="68"/>
      <c r="AQ1432" s="68"/>
      <c r="AR1432" s="68"/>
      <c r="AS1432" s="68"/>
      <c r="AT1432" s="68"/>
      <c r="AU1432" s="68"/>
      <c r="AV1432" s="68"/>
    </row>
    <row r="1433" spans="1:64">
      <c r="A1433" s="12"/>
      <c r="B1433" s="44"/>
      <c r="C1433" s="12"/>
      <c r="D1433" s="12"/>
      <c r="AA1433" s="68"/>
      <c r="AB1433" s="68"/>
      <c r="AC1433" s="68"/>
      <c r="AD1433" s="68"/>
      <c r="AE1433" s="68"/>
      <c r="AG1433" s="92"/>
      <c r="AN1433" s="68"/>
      <c r="AO1433" s="68"/>
      <c r="AP1433" s="68"/>
      <c r="AQ1433" s="68"/>
      <c r="AR1433" s="68"/>
      <c r="AS1433" s="68"/>
      <c r="AT1433" s="68"/>
      <c r="AU1433" s="68"/>
    </row>
    <row r="1434" spans="1:64">
      <c r="A1434" s="12"/>
      <c r="B1434" s="44"/>
      <c r="C1434" s="12"/>
      <c r="D1434" s="12"/>
      <c r="AA1434" s="68"/>
      <c r="AB1434" s="68"/>
      <c r="AC1434" s="68"/>
      <c r="AD1434" s="68"/>
      <c r="AE1434" s="68"/>
      <c r="AG1434" s="92"/>
      <c r="AN1434" s="68"/>
      <c r="AO1434" s="68"/>
      <c r="AP1434" s="68"/>
      <c r="AQ1434" s="68"/>
      <c r="AR1434" s="68"/>
      <c r="AS1434" s="68"/>
      <c r="AT1434" s="68"/>
      <c r="AU1434" s="68"/>
      <c r="AV1434" s="68"/>
      <c r="AX1434" s="68"/>
      <c r="AY1434" s="68"/>
      <c r="AZ1434" s="68"/>
      <c r="BA1434" s="68"/>
      <c r="BB1434" s="68"/>
      <c r="BC1434" s="68"/>
      <c r="BD1434" s="68"/>
      <c r="BE1434" s="68"/>
      <c r="BF1434" s="68"/>
      <c r="BG1434" s="68"/>
      <c r="BH1434" s="68"/>
      <c r="BI1434" s="68"/>
      <c r="BJ1434" s="68"/>
      <c r="BK1434" s="68"/>
      <c r="BL1434" s="68"/>
    </row>
    <row r="1435" spans="1:64">
      <c r="A1435" s="12"/>
      <c r="B1435" s="44"/>
      <c r="C1435" s="12"/>
      <c r="D1435" s="12"/>
      <c r="AA1435" s="68"/>
      <c r="AB1435" s="68"/>
      <c r="AC1435" s="68"/>
      <c r="AD1435" s="68"/>
      <c r="AE1435" s="68"/>
      <c r="AG1435" s="92"/>
      <c r="AN1435" s="68"/>
      <c r="AO1435" s="68"/>
      <c r="AP1435" s="68"/>
      <c r="AQ1435" s="68"/>
      <c r="AR1435" s="68"/>
      <c r="AS1435" s="68"/>
      <c r="AT1435" s="68"/>
      <c r="AU1435" s="68"/>
      <c r="AV1435" s="68"/>
      <c r="AX1435" s="68"/>
    </row>
    <row r="1436" spans="1:64">
      <c r="A1436" s="12"/>
      <c r="B1436" s="44"/>
      <c r="C1436" s="12"/>
      <c r="D1436" s="12"/>
      <c r="AA1436" s="68"/>
      <c r="AB1436" s="68"/>
      <c r="AC1436" s="68"/>
      <c r="AD1436" s="68"/>
      <c r="AE1436" s="68"/>
      <c r="AG1436" s="92"/>
      <c r="AN1436" s="68"/>
      <c r="AO1436" s="68"/>
      <c r="AP1436" s="68"/>
      <c r="AQ1436" s="68"/>
      <c r="AR1436" s="68"/>
      <c r="AS1436" s="68"/>
      <c r="AT1436" s="68"/>
      <c r="AU1436" s="68"/>
      <c r="AV1436" s="68"/>
      <c r="AX1436" s="68"/>
    </row>
    <row r="1437" spans="1:64">
      <c r="A1437" s="12"/>
      <c r="B1437" s="44"/>
      <c r="C1437" s="12"/>
      <c r="D1437" s="12"/>
      <c r="AA1437" s="68"/>
      <c r="AB1437" s="68"/>
      <c r="AC1437" s="68"/>
      <c r="AD1437" s="68"/>
      <c r="AE1437" s="68"/>
      <c r="AG1437" s="92"/>
      <c r="AN1437" s="68"/>
      <c r="AO1437" s="68"/>
      <c r="AP1437" s="68"/>
      <c r="AQ1437" s="68"/>
      <c r="AR1437" s="68"/>
      <c r="AS1437" s="68"/>
      <c r="AT1437" s="68"/>
      <c r="AU1437" s="68"/>
      <c r="AV1437" s="68"/>
      <c r="AW1437" s="68"/>
      <c r="AX1437" s="68"/>
      <c r="AY1437" s="68"/>
      <c r="AZ1437" s="68"/>
      <c r="BA1437" s="68"/>
      <c r="BB1437" s="68"/>
      <c r="BC1437" s="68"/>
      <c r="BD1437" s="68"/>
      <c r="BE1437" s="68"/>
      <c r="BF1437" s="68"/>
      <c r="BG1437" s="68"/>
      <c r="BH1437" s="68"/>
      <c r="BI1437" s="68"/>
      <c r="BJ1437" s="68"/>
      <c r="BK1437" s="68"/>
      <c r="BL1437" s="68"/>
    </row>
    <row r="1438" spans="1:64">
      <c r="A1438" s="12"/>
      <c r="B1438" s="44"/>
      <c r="C1438" s="12"/>
      <c r="D1438" s="12"/>
      <c r="AA1438" s="68"/>
      <c r="AB1438" s="68"/>
      <c r="AC1438" s="68"/>
      <c r="AD1438" s="68"/>
      <c r="AE1438" s="68"/>
      <c r="AG1438" s="92"/>
      <c r="AN1438" s="68"/>
      <c r="AO1438" s="68"/>
      <c r="AP1438" s="68"/>
      <c r="AQ1438" s="68"/>
      <c r="AR1438" s="68"/>
      <c r="AS1438" s="68"/>
      <c r="AT1438" s="68"/>
      <c r="AU1438" s="68"/>
      <c r="AV1438" s="68"/>
      <c r="AW1438" s="68"/>
      <c r="AX1438" s="68"/>
      <c r="AY1438" s="68"/>
      <c r="AZ1438" s="68"/>
      <c r="BA1438" s="68"/>
      <c r="BB1438" s="68"/>
      <c r="BC1438" s="68"/>
      <c r="BD1438" s="68"/>
      <c r="BE1438" s="68"/>
      <c r="BF1438" s="68"/>
      <c r="BG1438" s="68"/>
      <c r="BH1438" s="68"/>
      <c r="BI1438" s="68"/>
      <c r="BJ1438" s="68"/>
      <c r="BK1438" s="68"/>
      <c r="BL1438" s="68"/>
    </row>
    <row r="1439" spans="1:64">
      <c r="A1439" s="12"/>
      <c r="B1439" s="44"/>
      <c r="C1439" s="12"/>
      <c r="D1439" s="12"/>
      <c r="AA1439" s="68"/>
      <c r="AB1439" s="68"/>
      <c r="AC1439" s="68"/>
      <c r="AD1439" s="68"/>
      <c r="AE1439" s="68"/>
      <c r="AG1439" s="92"/>
      <c r="AN1439" s="68"/>
      <c r="AO1439" s="68"/>
      <c r="AP1439" s="68"/>
      <c r="AQ1439" s="68"/>
      <c r="AR1439" s="68"/>
      <c r="AS1439" s="68"/>
      <c r="AT1439" s="68"/>
      <c r="AU1439" s="68"/>
      <c r="AV1439" s="68"/>
      <c r="AW1439" s="68"/>
      <c r="AX1439" s="68"/>
      <c r="AY1439" s="68"/>
      <c r="AZ1439" s="68"/>
      <c r="BA1439" s="68"/>
      <c r="BB1439" s="68"/>
      <c r="BC1439" s="68"/>
      <c r="BD1439" s="68"/>
      <c r="BE1439" s="68"/>
      <c r="BF1439" s="68"/>
      <c r="BG1439" s="68"/>
      <c r="BH1439" s="68"/>
      <c r="BI1439" s="68"/>
      <c r="BJ1439" s="68"/>
      <c r="BK1439" s="68"/>
      <c r="BL1439" s="68"/>
    </row>
    <row r="1440" spans="1:64">
      <c r="A1440" s="12"/>
      <c r="B1440" s="44"/>
      <c r="C1440" s="12"/>
      <c r="D1440" s="12"/>
      <c r="AA1440" s="68"/>
      <c r="AB1440" s="68"/>
      <c r="AC1440" s="68"/>
      <c r="AD1440" s="68"/>
      <c r="AE1440" s="68"/>
      <c r="AG1440" s="92"/>
      <c r="AN1440" s="68"/>
      <c r="AO1440" s="68"/>
      <c r="AP1440" s="68"/>
      <c r="AQ1440" s="68"/>
      <c r="AR1440" s="68"/>
      <c r="AS1440" s="68"/>
      <c r="AT1440" s="68"/>
      <c r="AU1440" s="68"/>
      <c r="AV1440" s="68"/>
      <c r="AW1440" s="68"/>
      <c r="AX1440" s="68"/>
      <c r="AY1440" s="68"/>
      <c r="AZ1440" s="68"/>
      <c r="BA1440" s="68"/>
      <c r="BB1440" s="68"/>
      <c r="BC1440" s="68"/>
      <c r="BD1440" s="68"/>
      <c r="BE1440" s="68"/>
      <c r="BF1440" s="68"/>
      <c r="BG1440" s="68"/>
      <c r="BH1440" s="68"/>
      <c r="BI1440" s="68"/>
      <c r="BJ1440" s="68"/>
      <c r="BK1440" s="68"/>
      <c r="BL1440" s="68"/>
    </row>
    <row r="1441" spans="1:64">
      <c r="A1441" s="12"/>
      <c r="B1441" s="44"/>
      <c r="C1441" s="12"/>
      <c r="D1441" s="12"/>
      <c r="AA1441" s="68"/>
      <c r="AB1441" s="68"/>
      <c r="AC1441" s="68"/>
      <c r="AD1441" s="68"/>
      <c r="AE1441" s="68"/>
      <c r="AG1441" s="92"/>
      <c r="AN1441" s="68"/>
      <c r="AO1441" s="68"/>
      <c r="AP1441" s="68"/>
      <c r="AQ1441" s="68"/>
      <c r="AR1441" s="68"/>
      <c r="AS1441" s="68"/>
      <c r="AT1441" s="68"/>
      <c r="AU1441" s="68"/>
      <c r="AV1441" s="68"/>
    </row>
    <row r="1442" spans="1:64">
      <c r="A1442" s="12"/>
      <c r="B1442" s="44"/>
      <c r="C1442" s="12"/>
      <c r="D1442" s="12"/>
      <c r="AA1442" s="68"/>
      <c r="AB1442" s="68"/>
      <c r="AC1442" s="68"/>
      <c r="AD1442" s="68"/>
      <c r="AE1442" s="68"/>
      <c r="AG1442" s="92"/>
      <c r="AN1442" s="68"/>
      <c r="AO1442" s="68"/>
      <c r="AP1442" s="68"/>
      <c r="AQ1442" s="68"/>
      <c r="AR1442" s="68"/>
      <c r="AS1442" s="68"/>
      <c r="AT1442" s="68"/>
      <c r="AU1442" s="68"/>
    </row>
    <row r="1443" spans="1:64">
      <c r="A1443" s="12"/>
      <c r="B1443" s="44"/>
      <c r="C1443" s="12"/>
      <c r="D1443" s="12"/>
      <c r="AA1443" s="68"/>
      <c r="AB1443" s="68"/>
      <c r="AC1443" s="68"/>
      <c r="AD1443" s="68"/>
      <c r="AE1443" s="68"/>
      <c r="AG1443" s="92"/>
      <c r="AN1443" s="68"/>
      <c r="AO1443" s="68"/>
      <c r="AP1443" s="68"/>
      <c r="AQ1443" s="68"/>
      <c r="AR1443" s="68"/>
      <c r="AS1443" s="68"/>
      <c r="AT1443" s="68"/>
      <c r="AU1443" s="68"/>
    </row>
    <row r="1444" spans="1:64">
      <c r="A1444" s="12"/>
      <c r="B1444" s="44"/>
      <c r="C1444" s="12"/>
      <c r="D1444" s="12"/>
      <c r="AA1444" s="68"/>
      <c r="AB1444" s="68"/>
      <c r="AC1444" s="68"/>
      <c r="AD1444" s="68"/>
      <c r="AE1444" s="68"/>
      <c r="AG1444" s="92"/>
      <c r="AN1444" s="68"/>
      <c r="AO1444" s="68"/>
      <c r="AP1444" s="68"/>
      <c r="AQ1444" s="68"/>
      <c r="AR1444" s="68"/>
      <c r="AS1444" s="68"/>
      <c r="AT1444" s="68"/>
      <c r="AU1444" s="68"/>
      <c r="AV1444" s="68"/>
    </row>
    <row r="1445" spans="1:64">
      <c r="A1445" s="12"/>
      <c r="B1445" s="44"/>
      <c r="C1445" s="12"/>
      <c r="D1445" s="12"/>
      <c r="AA1445" s="68"/>
      <c r="AB1445" s="68"/>
      <c r="AC1445" s="68"/>
      <c r="AD1445" s="68"/>
      <c r="AE1445" s="68"/>
      <c r="AG1445" s="92"/>
      <c r="AN1445" s="68"/>
      <c r="AO1445" s="68"/>
      <c r="AP1445" s="68"/>
      <c r="AQ1445" s="68"/>
      <c r="AR1445" s="68"/>
      <c r="AS1445" s="68"/>
      <c r="AT1445" s="68"/>
      <c r="AU1445" s="68"/>
      <c r="AV1445" s="68"/>
      <c r="AW1445" s="68"/>
      <c r="AX1445" s="68"/>
      <c r="AY1445" s="68"/>
      <c r="AZ1445" s="68"/>
      <c r="BA1445" s="68"/>
      <c r="BB1445" s="68"/>
      <c r="BC1445" s="68"/>
      <c r="BD1445" s="68"/>
      <c r="BE1445" s="68"/>
      <c r="BF1445" s="68"/>
      <c r="BG1445" s="68"/>
      <c r="BH1445" s="68"/>
      <c r="BI1445" s="68"/>
      <c r="BJ1445" s="68"/>
      <c r="BK1445" s="68"/>
      <c r="BL1445" s="68"/>
    </row>
    <row r="1446" spans="1:64">
      <c r="A1446" s="12"/>
      <c r="B1446" s="44"/>
      <c r="C1446" s="12"/>
      <c r="D1446" s="12"/>
      <c r="AA1446" s="68"/>
      <c r="AB1446" s="68"/>
      <c r="AC1446" s="68"/>
      <c r="AD1446" s="68"/>
      <c r="AE1446" s="68"/>
      <c r="AG1446" s="92"/>
      <c r="AN1446" s="68"/>
      <c r="AO1446" s="68"/>
      <c r="AP1446" s="68"/>
      <c r="AQ1446" s="68"/>
      <c r="AR1446" s="68"/>
      <c r="AS1446" s="68"/>
      <c r="AT1446" s="68"/>
      <c r="AU1446" s="68"/>
      <c r="AV1446" s="68"/>
      <c r="AW1446" s="68"/>
      <c r="AX1446" s="68"/>
      <c r="AY1446" s="68"/>
      <c r="AZ1446" s="68"/>
      <c r="BA1446" s="68"/>
      <c r="BB1446" s="68"/>
      <c r="BC1446" s="68"/>
      <c r="BD1446" s="68"/>
      <c r="BE1446" s="68"/>
      <c r="BF1446" s="68"/>
      <c r="BG1446" s="68"/>
      <c r="BH1446" s="68"/>
      <c r="BI1446" s="68"/>
      <c r="BJ1446" s="68"/>
      <c r="BK1446" s="68"/>
      <c r="BL1446" s="68"/>
    </row>
    <row r="1447" spans="1:64">
      <c r="A1447" s="12"/>
      <c r="B1447" s="44"/>
      <c r="C1447" s="12"/>
      <c r="D1447" s="12"/>
      <c r="AA1447" s="68"/>
      <c r="AB1447" s="68"/>
      <c r="AC1447" s="68"/>
      <c r="AD1447" s="68"/>
      <c r="AE1447" s="68"/>
      <c r="AG1447" s="92"/>
      <c r="AN1447" s="68"/>
      <c r="AO1447" s="68"/>
      <c r="AP1447" s="68"/>
      <c r="AQ1447" s="68"/>
      <c r="AR1447" s="68"/>
      <c r="AS1447" s="68"/>
      <c r="AT1447" s="68"/>
      <c r="AU1447" s="68"/>
    </row>
    <row r="1448" spans="1:64">
      <c r="A1448" s="12"/>
      <c r="B1448" s="44"/>
      <c r="C1448" s="12"/>
      <c r="D1448" s="12"/>
      <c r="AA1448" s="68"/>
      <c r="AB1448" s="68"/>
      <c r="AC1448" s="68"/>
      <c r="AD1448" s="68"/>
      <c r="AE1448" s="68"/>
      <c r="AG1448" s="92"/>
      <c r="AN1448" s="68"/>
      <c r="AO1448" s="68"/>
      <c r="AP1448" s="68"/>
      <c r="AQ1448" s="68"/>
      <c r="AR1448" s="68"/>
      <c r="AS1448" s="68"/>
      <c r="AT1448" s="68"/>
      <c r="AU1448" s="68"/>
      <c r="AV1448" s="68"/>
      <c r="AX1448" s="68"/>
    </row>
    <row r="1449" spans="1:64">
      <c r="A1449" s="12"/>
      <c r="B1449" s="44"/>
      <c r="C1449" s="12"/>
      <c r="D1449" s="12"/>
      <c r="AA1449" s="68"/>
      <c r="AB1449" s="68"/>
      <c r="AC1449" s="68"/>
      <c r="AD1449" s="68"/>
      <c r="AE1449" s="68"/>
      <c r="AG1449" s="92"/>
      <c r="AN1449" s="68"/>
      <c r="AO1449" s="68"/>
      <c r="AP1449" s="68"/>
      <c r="AQ1449" s="68"/>
      <c r="AR1449" s="68"/>
      <c r="AS1449" s="68"/>
      <c r="AT1449" s="68"/>
      <c r="AU1449" s="68"/>
      <c r="AV1449" s="68"/>
    </row>
    <row r="1450" spans="1:64">
      <c r="A1450" s="12"/>
      <c r="B1450" s="44"/>
      <c r="C1450" s="12"/>
      <c r="D1450" s="12"/>
      <c r="AA1450" s="68"/>
      <c r="AB1450" s="68"/>
      <c r="AC1450" s="68"/>
      <c r="AD1450" s="68"/>
      <c r="AE1450" s="68"/>
      <c r="AG1450" s="92"/>
      <c r="AN1450" s="68"/>
      <c r="AO1450" s="68"/>
      <c r="AP1450" s="68"/>
      <c r="AQ1450" s="68"/>
      <c r="AR1450" s="68"/>
      <c r="AS1450" s="68"/>
      <c r="AT1450" s="68"/>
      <c r="AU1450" s="68"/>
    </row>
    <row r="1451" spans="1:64">
      <c r="A1451" s="12"/>
      <c r="B1451" s="44"/>
      <c r="C1451" s="12"/>
      <c r="D1451" s="12"/>
      <c r="AA1451" s="68"/>
      <c r="AB1451" s="68"/>
      <c r="AC1451" s="68"/>
      <c r="AD1451" s="68"/>
      <c r="AE1451" s="68"/>
      <c r="AG1451" s="92"/>
      <c r="AN1451" s="68"/>
      <c r="AO1451" s="68"/>
      <c r="AP1451" s="68"/>
      <c r="AQ1451" s="68"/>
      <c r="AR1451" s="68"/>
      <c r="AS1451" s="68"/>
      <c r="AT1451" s="68"/>
      <c r="AU1451" s="68"/>
    </row>
    <row r="1452" spans="1:64">
      <c r="A1452" s="12"/>
      <c r="B1452" s="44"/>
      <c r="C1452" s="12"/>
      <c r="D1452" s="12"/>
      <c r="AA1452" s="68"/>
      <c r="AB1452" s="68"/>
      <c r="AC1452" s="68"/>
      <c r="AD1452" s="68"/>
      <c r="AE1452" s="68"/>
      <c r="AG1452" s="92"/>
      <c r="AN1452" s="68"/>
      <c r="AO1452" s="68"/>
      <c r="AP1452" s="68"/>
      <c r="AQ1452" s="68"/>
      <c r="AR1452" s="68"/>
      <c r="AS1452" s="68"/>
      <c r="AT1452" s="68"/>
      <c r="AU1452" s="68"/>
    </row>
    <row r="1453" spans="1:64">
      <c r="A1453" s="12"/>
      <c r="B1453" s="44"/>
      <c r="C1453" s="12"/>
      <c r="D1453" s="12"/>
      <c r="AA1453" s="68"/>
      <c r="AB1453" s="68"/>
      <c r="AC1453" s="68"/>
      <c r="AD1453" s="68"/>
      <c r="AE1453" s="68"/>
      <c r="AG1453" s="92"/>
      <c r="AN1453" s="68"/>
      <c r="AO1453" s="68"/>
      <c r="AP1453" s="68"/>
      <c r="AQ1453" s="68"/>
      <c r="AR1453" s="68"/>
      <c r="AS1453" s="68"/>
      <c r="AT1453" s="68"/>
      <c r="AU1453" s="68"/>
    </row>
    <row r="1454" spans="1:64">
      <c r="A1454" s="12"/>
      <c r="B1454" s="44"/>
      <c r="C1454" s="12"/>
      <c r="D1454" s="12"/>
      <c r="AA1454" s="68"/>
      <c r="AB1454" s="68"/>
      <c r="AC1454" s="68"/>
      <c r="AD1454" s="68"/>
      <c r="AE1454" s="68"/>
      <c r="AG1454" s="92"/>
      <c r="AN1454" s="68"/>
      <c r="AO1454" s="68"/>
      <c r="AP1454" s="68"/>
      <c r="AQ1454" s="68"/>
      <c r="AR1454" s="68"/>
      <c r="AS1454" s="68"/>
      <c r="AT1454" s="68"/>
      <c r="AU1454" s="68"/>
      <c r="AV1454" s="68"/>
      <c r="AW1454" s="68"/>
      <c r="AX1454" s="68"/>
      <c r="AY1454" s="68"/>
      <c r="AZ1454" s="68"/>
      <c r="BA1454" s="68"/>
      <c r="BB1454" s="68"/>
      <c r="BC1454" s="68"/>
      <c r="BD1454" s="68"/>
      <c r="BE1454" s="68"/>
      <c r="BF1454" s="68"/>
      <c r="BG1454" s="68"/>
      <c r="BH1454" s="68"/>
      <c r="BI1454" s="68"/>
      <c r="BJ1454" s="68"/>
      <c r="BK1454" s="68"/>
      <c r="BL1454" s="68"/>
    </row>
    <row r="1455" spans="1:64">
      <c r="A1455" s="12"/>
      <c r="B1455" s="44"/>
      <c r="C1455" s="12"/>
      <c r="D1455" s="12"/>
      <c r="AA1455" s="68"/>
      <c r="AB1455" s="68"/>
      <c r="AC1455" s="68"/>
      <c r="AD1455" s="68"/>
      <c r="AE1455" s="68"/>
      <c r="AG1455" s="92"/>
      <c r="AN1455" s="68"/>
      <c r="AO1455" s="68"/>
      <c r="AP1455" s="68"/>
      <c r="AQ1455" s="68"/>
      <c r="AR1455" s="68"/>
      <c r="AS1455" s="68"/>
      <c r="AT1455" s="68"/>
      <c r="AU1455" s="68"/>
    </row>
    <row r="1456" spans="1:64">
      <c r="A1456" s="12"/>
      <c r="B1456" s="44"/>
      <c r="C1456" s="12"/>
      <c r="D1456" s="12"/>
      <c r="AA1456" s="68"/>
      <c r="AB1456" s="68"/>
      <c r="AC1456" s="68"/>
      <c r="AD1456" s="68"/>
      <c r="AE1456" s="68"/>
      <c r="AG1456" s="92"/>
      <c r="AN1456" s="68"/>
      <c r="AO1456" s="68"/>
      <c r="AP1456" s="68"/>
      <c r="AQ1456" s="68"/>
      <c r="AR1456" s="68"/>
      <c r="AS1456" s="68"/>
      <c r="AT1456" s="68"/>
      <c r="AU1456" s="68"/>
      <c r="AV1456" s="68"/>
      <c r="AW1456" s="68"/>
      <c r="AX1456" s="68"/>
      <c r="AY1456" s="68"/>
      <c r="AZ1456" s="68"/>
      <c r="BA1456" s="68"/>
      <c r="BB1456" s="68"/>
      <c r="BC1456" s="68"/>
      <c r="BD1456" s="68"/>
      <c r="BE1456" s="68"/>
      <c r="BF1456" s="68"/>
      <c r="BG1456" s="68"/>
      <c r="BH1456" s="68"/>
      <c r="BI1456" s="68"/>
      <c r="BJ1456" s="68"/>
      <c r="BK1456" s="68"/>
      <c r="BL1456" s="68"/>
    </row>
    <row r="1457" spans="1:64">
      <c r="A1457" s="12"/>
      <c r="B1457" s="44"/>
      <c r="C1457" s="12"/>
      <c r="D1457" s="12"/>
      <c r="AA1457" s="68"/>
      <c r="AB1457" s="68"/>
      <c r="AC1457" s="68"/>
      <c r="AD1457" s="68"/>
      <c r="AE1457" s="68"/>
      <c r="AG1457" s="92"/>
      <c r="AN1457" s="68"/>
      <c r="AO1457" s="68"/>
      <c r="AP1457" s="68"/>
      <c r="AQ1457" s="68"/>
      <c r="AR1457" s="68"/>
      <c r="AS1457" s="68"/>
      <c r="AT1457" s="68"/>
      <c r="AU1457" s="68"/>
      <c r="AV1457" s="68"/>
      <c r="AX1457" s="68"/>
    </row>
    <row r="1458" spans="1:64">
      <c r="A1458" s="12"/>
      <c r="B1458" s="44"/>
      <c r="C1458" s="12"/>
      <c r="D1458" s="12"/>
      <c r="AA1458" s="68"/>
      <c r="AB1458" s="68"/>
      <c r="AC1458" s="68"/>
      <c r="AD1458" s="68"/>
      <c r="AE1458" s="68"/>
      <c r="AG1458" s="92"/>
      <c r="AN1458" s="68"/>
      <c r="AO1458" s="68"/>
      <c r="AP1458" s="68"/>
      <c r="AQ1458" s="68"/>
      <c r="AR1458" s="68"/>
      <c r="AS1458" s="68"/>
      <c r="AT1458" s="68"/>
      <c r="AU1458" s="68"/>
      <c r="AV1458" s="68"/>
    </row>
    <row r="1459" spans="1:64">
      <c r="A1459" s="12"/>
      <c r="B1459" s="44"/>
      <c r="C1459" s="12"/>
      <c r="D1459" s="12"/>
      <c r="AA1459" s="68"/>
      <c r="AB1459" s="68"/>
      <c r="AC1459" s="68"/>
      <c r="AD1459" s="68"/>
      <c r="AE1459" s="68"/>
      <c r="AG1459" s="92"/>
      <c r="AN1459" s="68"/>
      <c r="AO1459" s="68"/>
      <c r="AP1459" s="68"/>
      <c r="AQ1459" s="68"/>
      <c r="AR1459" s="68"/>
      <c r="AS1459" s="68"/>
      <c r="AT1459" s="68"/>
      <c r="AU1459" s="68"/>
      <c r="AV1459" s="68"/>
    </row>
    <row r="1460" spans="1:64">
      <c r="A1460" s="12"/>
      <c r="B1460" s="44"/>
      <c r="C1460" s="12"/>
      <c r="D1460" s="12"/>
      <c r="AA1460" s="68"/>
      <c r="AB1460" s="68"/>
      <c r="AC1460" s="68"/>
      <c r="AD1460" s="68"/>
      <c r="AE1460" s="68"/>
      <c r="AG1460" s="92"/>
      <c r="AN1460" s="68"/>
      <c r="AO1460" s="68"/>
      <c r="AP1460" s="68"/>
      <c r="AQ1460" s="68"/>
      <c r="AR1460" s="68"/>
      <c r="AS1460" s="68"/>
      <c r="AT1460" s="68"/>
      <c r="AU1460" s="68"/>
      <c r="AV1460" s="68"/>
      <c r="AX1460" s="68"/>
    </row>
    <row r="1461" spans="1:64">
      <c r="A1461" s="12"/>
      <c r="B1461" s="44"/>
      <c r="C1461" s="12"/>
      <c r="D1461" s="12"/>
      <c r="AA1461" s="68"/>
      <c r="AB1461" s="68"/>
      <c r="AC1461" s="68"/>
      <c r="AD1461" s="68"/>
      <c r="AE1461" s="68"/>
      <c r="AG1461" s="92"/>
      <c r="AN1461" s="68"/>
      <c r="AO1461" s="68"/>
      <c r="AP1461" s="68"/>
      <c r="AQ1461" s="68"/>
      <c r="AR1461" s="68"/>
      <c r="AS1461" s="68"/>
      <c r="AT1461" s="68"/>
      <c r="AU1461" s="68"/>
      <c r="AV1461" s="68"/>
      <c r="AW1461" s="68"/>
      <c r="AX1461" s="68"/>
      <c r="AY1461" s="68"/>
      <c r="AZ1461" s="68"/>
      <c r="BA1461" s="68"/>
      <c r="BB1461" s="68"/>
      <c r="BC1461" s="68"/>
      <c r="BD1461" s="68"/>
      <c r="BE1461" s="68"/>
      <c r="BF1461" s="68"/>
      <c r="BG1461" s="68"/>
      <c r="BH1461" s="68"/>
      <c r="BI1461" s="68"/>
      <c r="BJ1461" s="68"/>
      <c r="BK1461" s="68"/>
      <c r="BL1461" s="68"/>
    </row>
    <row r="1462" spans="1:64">
      <c r="A1462" s="12"/>
      <c r="B1462" s="44"/>
      <c r="C1462" s="12"/>
      <c r="D1462" s="12"/>
      <c r="AA1462" s="68"/>
      <c r="AB1462" s="68"/>
      <c r="AC1462" s="68"/>
      <c r="AD1462" s="68"/>
      <c r="AE1462" s="68"/>
      <c r="AG1462" s="92"/>
      <c r="AN1462" s="68"/>
      <c r="AO1462" s="68"/>
      <c r="AP1462" s="68"/>
      <c r="AQ1462" s="68"/>
      <c r="AR1462" s="68"/>
      <c r="AS1462" s="68"/>
      <c r="AT1462" s="68"/>
      <c r="AU1462" s="68"/>
      <c r="AV1462" s="68"/>
    </row>
    <row r="1463" spans="1:64">
      <c r="A1463" s="12"/>
      <c r="B1463" s="44"/>
      <c r="C1463" s="12"/>
      <c r="D1463" s="12"/>
      <c r="AA1463" s="68"/>
      <c r="AB1463" s="68"/>
      <c r="AC1463" s="68"/>
      <c r="AD1463" s="68"/>
      <c r="AE1463" s="68"/>
      <c r="AG1463" s="92"/>
      <c r="AN1463" s="68"/>
      <c r="AO1463" s="68"/>
      <c r="AP1463" s="68"/>
      <c r="AQ1463" s="68"/>
      <c r="AR1463" s="68"/>
      <c r="AS1463" s="68"/>
      <c r="AT1463" s="68"/>
      <c r="AU1463" s="68"/>
      <c r="AV1463" s="68"/>
      <c r="AX1463" s="68"/>
    </row>
    <row r="1464" spans="1:64">
      <c r="A1464" s="12"/>
      <c r="B1464" s="44"/>
      <c r="C1464" s="12"/>
      <c r="D1464" s="12"/>
      <c r="AA1464" s="68"/>
      <c r="AB1464" s="68"/>
      <c r="AC1464" s="68"/>
      <c r="AD1464" s="68"/>
      <c r="AE1464" s="68"/>
      <c r="AG1464" s="92"/>
      <c r="AN1464" s="68"/>
      <c r="AO1464" s="68"/>
      <c r="AP1464" s="68"/>
      <c r="AQ1464" s="68"/>
      <c r="AR1464" s="68"/>
      <c r="AS1464" s="68"/>
      <c r="AT1464" s="68"/>
      <c r="AU1464" s="68"/>
      <c r="AV1464" s="68"/>
      <c r="AW1464" s="68"/>
      <c r="AX1464" s="68"/>
      <c r="AY1464" s="68"/>
      <c r="AZ1464" s="68"/>
      <c r="BA1464" s="68"/>
      <c r="BB1464" s="68"/>
      <c r="BC1464" s="68"/>
      <c r="BD1464" s="68"/>
      <c r="BE1464" s="68"/>
      <c r="BF1464" s="68"/>
      <c r="BG1464" s="68"/>
      <c r="BH1464" s="68"/>
      <c r="BI1464" s="68"/>
      <c r="BJ1464" s="68"/>
      <c r="BK1464" s="68"/>
      <c r="BL1464" s="68"/>
    </row>
    <row r="1465" spans="1:64">
      <c r="A1465" s="12"/>
      <c r="B1465" s="44"/>
      <c r="C1465" s="12"/>
      <c r="D1465" s="12"/>
      <c r="AA1465" s="68"/>
      <c r="AB1465" s="68"/>
      <c r="AC1465" s="68"/>
      <c r="AD1465" s="68"/>
      <c r="AE1465" s="68"/>
      <c r="AG1465" s="92"/>
      <c r="AN1465" s="68"/>
      <c r="AO1465" s="68"/>
      <c r="AP1465" s="68"/>
      <c r="AQ1465" s="68"/>
      <c r="AR1465" s="68"/>
      <c r="AS1465" s="68"/>
      <c r="AT1465" s="68"/>
      <c r="AU1465" s="68"/>
      <c r="AV1465" s="68"/>
    </row>
    <row r="1466" spans="1:64">
      <c r="A1466" s="12"/>
      <c r="B1466" s="44"/>
      <c r="C1466" s="12"/>
      <c r="D1466" s="12"/>
      <c r="AA1466" s="68"/>
      <c r="AB1466" s="68"/>
      <c r="AC1466" s="68"/>
      <c r="AD1466" s="68"/>
      <c r="AE1466" s="68"/>
      <c r="AG1466" s="92"/>
      <c r="AN1466" s="68"/>
      <c r="AO1466" s="68"/>
      <c r="AP1466" s="68"/>
      <c r="AQ1466" s="68"/>
      <c r="AR1466" s="68"/>
      <c r="AS1466" s="68"/>
      <c r="AT1466" s="68"/>
      <c r="AU1466" s="68"/>
      <c r="AV1466" s="68"/>
    </row>
    <row r="1467" spans="1:64">
      <c r="A1467" s="12"/>
      <c r="B1467" s="44"/>
      <c r="C1467" s="12"/>
      <c r="D1467" s="12"/>
      <c r="AA1467" s="68"/>
      <c r="AB1467" s="68"/>
      <c r="AC1467" s="68"/>
      <c r="AD1467" s="68"/>
      <c r="AE1467" s="68"/>
      <c r="AG1467" s="92"/>
      <c r="AN1467" s="68"/>
      <c r="AO1467" s="68"/>
      <c r="AP1467" s="68"/>
      <c r="AQ1467" s="68"/>
      <c r="AR1467" s="68"/>
      <c r="AS1467" s="68"/>
      <c r="AT1467" s="68"/>
      <c r="AU1467" s="68"/>
      <c r="AV1467" s="68"/>
      <c r="AX1467" s="68"/>
      <c r="AY1467" s="68"/>
      <c r="AZ1467" s="68"/>
      <c r="BA1467" s="68"/>
      <c r="BB1467" s="68"/>
      <c r="BC1467" s="68"/>
      <c r="BD1467" s="68"/>
      <c r="BE1467" s="68"/>
      <c r="BF1467" s="68"/>
      <c r="BG1467" s="68"/>
      <c r="BH1467" s="68"/>
      <c r="BI1467" s="68"/>
      <c r="BJ1467" s="68"/>
      <c r="BK1467" s="68"/>
      <c r="BL1467" s="68"/>
    </row>
    <row r="1468" spans="1:64">
      <c r="A1468" s="12"/>
      <c r="B1468" s="44"/>
      <c r="C1468" s="12"/>
      <c r="D1468" s="12"/>
      <c r="AA1468" s="68"/>
      <c r="AB1468" s="68"/>
      <c r="AC1468" s="68"/>
      <c r="AD1468" s="68"/>
      <c r="AE1468" s="68"/>
      <c r="AG1468" s="92"/>
      <c r="AN1468" s="68"/>
      <c r="AO1468" s="68"/>
      <c r="AP1468" s="68"/>
      <c r="AQ1468" s="68"/>
      <c r="AR1468" s="68"/>
      <c r="AS1468" s="68"/>
      <c r="AT1468" s="68"/>
      <c r="AU1468" s="68"/>
      <c r="AV1468" s="68"/>
    </row>
    <row r="1469" spans="1:64">
      <c r="A1469" s="12"/>
      <c r="B1469" s="44"/>
      <c r="C1469" s="12"/>
      <c r="D1469" s="12"/>
      <c r="AA1469" s="68"/>
      <c r="AB1469" s="68"/>
      <c r="AC1469" s="68"/>
      <c r="AD1469" s="68"/>
      <c r="AE1469" s="68"/>
      <c r="AG1469" s="92"/>
      <c r="AN1469" s="68"/>
      <c r="AO1469" s="68"/>
      <c r="AP1469" s="68"/>
      <c r="AQ1469" s="68"/>
      <c r="AR1469" s="68"/>
      <c r="AS1469" s="68"/>
      <c r="AT1469" s="68"/>
      <c r="AU1469" s="68"/>
      <c r="AV1469" s="68"/>
      <c r="AX1469" s="68"/>
      <c r="AY1469" s="68"/>
      <c r="AZ1469" s="68"/>
      <c r="BA1469" s="68"/>
      <c r="BB1469" s="68"/>
      <c r="BC1469" s="68"/>
      <c r="BD1469" s="68"/>
      <c r="BE1469" s="68"/>
      <c r="BF1469" s="68"/>
      <c r="BG1469" s="68"/>
      <c r="BH1469" s="68"/>
      <c r="BI1469" s="68"/>
      <c r="BJ1469" s="68"/>
      <c r="BK1469" s="68"/>
      <c r="BL1469" s="68"/>
    </row>
    <row r="1470" spans="1:64">
      <c r="A1470" s="12"/>
      <c r="B1470" s="44"/>
      <c r="C1470" s="12"/>
      <c r="D1470" s="12"/>
      <c r="AA1470" s="68"/>
      <c r="AB1470" s="68"/>
      <c r="AC1470" s="68"/>
      <c r="AD1470" s="68"/>
      <c r="AE1470" s="68"/>
      <c r="AG1470" s="92"/>
      <c r="AN1470" s="68"/>
      <c r="AO1470" s="68"/>
      <c r="AP1470" s="68"/>
      <c r="AQ1470" s="68"/>
      <c r="AR1470" s="68"/>
      <c r="AS1470" s="68"/>
      <c r="AT1470" s="68"/>
      <c r="AU1470" s="68"/>
    </row>
    <row r="1471" spans="1:64">
      <c r="A1471" s="12"/>
      <c r="B1471" s="44"/>
      <c r="C1471" s="12"/>
      <c r="D1471" s="12"/>
      <c r="AA1471" s="68"/>
      <c r="AB1471" s="68"/>
      <c r="AC1471" s="68"/>
      <c r="AD1471" s="68"/>
      <c r="AE1471" s="68"/>
      <c r="AG1471" s="92"/>
      <c r="AN1471" s="68"/>
      <c r="AO1471" s="68"/>
      <c r="AP1471" s="68"/>
      <c r="AQ1471" s="68"/>
      <c r="AR1471" s="68"/>
      <c r="AS1471" s="68"/>
      <c r="AT1471" s="68"/>
      <c r="AU1471" s="68"/>
      <c r="AV1471" s="68"/>
      <c r="AX1471" s="68"/>
    </row>
    <row r="1472" spans="1:64">
      <c r="A1472" s="12"/>
      <c r="B1472" s="44"/>
      <c r="C1472" s="12"/>
      <c r="D1472" s="12"/>
      <c r="AA1472" s="68"/>
      <c r="AB1472" s="68"/>
      <c r="AC1472" s="68"/>
      <c r="AD1472" s="68"/>
      <c r="AE1472" s="68"/>
      <c r="AG1472" s="92"/>
      <c r="AN1472" s="68"/>
      <c r="AO1472" s="68"/>
      <c r="AP1472" s="68"/>
      <c r="AQ1472" s="68"/>
      <c r="AR1472" s="68"/>
      <c r="AS1472" s="68"/>
      <c r="AT1472" s="68"/>
      <c r="AU1472" s="68"/>
    </row>
    <row r="1473" spans="1:64">
      <c r="A1473" s="12"/>
      <c r="B1473" s="44"/>
      <c r="C1473" s="12"/>
      <c r="D1473" s="12"/>
      <c r="AA1473" s="68"/>
      <c r="AB1473" s="68"/>
      <c r="AC1473" s="68"/>
      <c r="AD1473" s="68"/>
      <c r="AE1473" s="68"/>
      <c r="AG1473" s="92"/>
      <c r="AN1473" s="68"/>
      <c r="AO1473" s="68"/>
      <c r="AP1473" s="68"/>
      <c r="AQ1473" s="68"/>
      <c r="AR1473" s="68"/>
      <c r="AS1473" s="68"/>
      <c r="AT1473" s="68"/>
      <c r="AU1473" s="68"/>
      <c r="AV1473" s="68"/>
    </row>
    <row r="1474" spans="1:64">
      <c r="A1474" s="12"/>
      <c r="B1474" s="44"/>
      <c r="C1474" s="12"/>
      <c r="D1474" s="12"/>
      <c r="AA1474" s="68"/>
      <c r="AB1474" s="68"/>
      <c r="AC1474" s="68"/>
      <c r="AD1474" s="68"/>
      <c r="AE1474" s="68"/>
      <c r="AG1474" s="92"/>
      <c r="AN1474" s="68"/>
      <c r="AO1474" s="68"/>
      <c r="AP1474" s="68"/>
      <c r="AQ1474" s="68"/>
      <c r="AR1474" s="68"/>
      <c r="AS1474" s="68"/>
      <c r="AT1474" s="68"/>
      <c r="AU1474" s="68"/>
      <c r="AV1474" s="68"/>
      <c r="AW1474" s="68"/>
      <c r="AX1474" s="68"/>
      <c r="AY1474" s="68"/>
      <c r="AZ1474" s="68"/>
      <c r="BA1474" s="68"/>
      <c r="BB1474" s="68"/>
      <c r="BC1474" s="68"/>
      <c r="BD1474" s="68"/>
      <c r="BE1474" s="68"/>
      <c r="BF1474" s="68"/>
      <c r="BG1474" s="68"/>
      <c r="BH1474" s="68"/>
      <c r="BI1474" s="68"/>
      <c r="BJ1474" s="68"/>
      <c r="BK1474" s="68"/>
      <c r="BL1474" s="68"/>
    </row>
    <row r="1475" spans="1:64">
      <c r="A1475" s="12"/>
      <c r="B1475" s="44"/>
      <c r="C1475" s="12"/>
      <c r="D1475" s="12"/>
      <c r="AA1475" s="68"/>
      <c r="AB1475" s="68"/>
      <c r="AC1475" s="68"/>
      <c r="AD1475" s="68"/>
      <c r="AE1475" s="68"/>
      <c r="AG1475" s="92"/>
      <c r="AN1475" s="68"/>
      <c r="AO1475" s="68"/>
      <c r="AP1475" s="68"/>
      <c r="AQ1475" s="68"/>
      <c r="AR1475" s="68"/>
      <c r="AS1475" s="68"/>
      <c r="AT1475" s="68"/>
      <c r="AU1475" s="68"/>
    </row>
    <row r="1476" spans="1:64">
      <c r="A1476" s="12"/>
      <c r="B1476" s="44"/>
      <c r="C1476" s="12"/>
      <c r="D1476" s="12"/>
      <c r="AA1476" s="68"/>
      <c r="AB1476" s="68"/>
      <c r="AC1476" s="68"/>
      <c r="AD1476" s="68"/>
      <c r="AE1476" s="68"/>
      <c r="AG1476" s="92"/>
      <c r="AN1476" s="68"/>
      <c r="AO1476" s="68"/>
      <c r="AP1476" s="68"/>
      <c r="AQ1476" s="68"/>
      <c r="AR1476" s="68"/>
      <c r="AS1476" s="68"/>
      <c r="AT1476" s="68"/>
      <c r="AU1476" s="68"/>
      <c r="AV1476" s="68"/>
      <c r="AX1476" s="68"/>
    </row>
    <row r="1477" spans="1:64">
      <c r="A1477" s="12"/>
      <c r="B1477" s="44"/>
      <c r="C1477" s="12"/>
      <c r="D1477" s="12"/>
      <c r="AA1477" s="68"/>
      <c r="AB1477" s="68"/>
      <c r="AC1477" s="68"/>
      <c r="AD1477" s="68"/>
      <c r="AE1477" s="68"/>
      <c r="AG1477" s="92"/>
      <c r="AN1477" s="68"/>
      <c r="AO1477" s="68"/>
      <c r="AP1477" s="68"/>
      <c r="AQ1477" s="68"/>
      <c r="AR1477" s="68"/>
      <c r="AS1477" s="68"/>
      <c r="AT1477" s="68"/>
      <c r="AU1477" s="68"/>
      <c r="AV1477" s="68"/>
      <c r="AW1477" s="68"/>
      <c r="AX1477" s="68"/>
      <c r="AY1477" s="68"/>
      <c r="AZ1477" s="68"/>
      <c r="BA1477" s="68"/>
      <c r="BB1477" s="68"/>
      <c r="BC1477" s="68"/>
      <c r="BD1477" s="68"/>
      <c r="BE1477" s="68"/>
      <c r="BF1477" s="68"/>
      <c r="BG1477" s="68"/>
      <c r="BH1477" s="68"/>
      <c r="BI1477" s="68"/>
      <c r="BJ1477" s="68"/>
      <c r="BK1477" s="68"/>
      <c r="BL1477" s="68"/>
    </row>
    <row r="1478" spans="1:64">
      <c r="A1478" s="12"/>
      <c r="B1478" s="44"/>
      <c r="C1478" s="12"/>
      <c r="D1478" s="12"/>
      <c r="AA1478" s="68"/>
      <c r="AB1478" s="68"/>
      <c r="AC1478" s="68"/>
      <c r="AD1478" s="68"/>
      <c r="AE1478" s="68"/>
      <c r="AG1478" s="92"/>
      <c r="AN1478" s="68"/>
      <c r="AO1478" s="68"/>
      <c r="AP1478" s="68"/>
      <c r="AQ1478" s="68"/>
      <c r="AR1478" s="68"/>
      <c r="AS1478" s="68"/>
      <c r="AT1478" s="68"/>
      <c r="AU1478" s="68"/>
      <c r="AV1478" s="68"/>
      <c r="AW1478" s="68"/>
      <c r="AX1478" s="68"/>
      <c r="AY1478" s="68"/>
      <c r="AZ1478" s="68"/>
      <c r="BA1478" s="68"/>
      <c r="BB1478" s="68"/>
      <c r="BC1478" s="68"/>
      <c r="BD1478" s="68"/>
      <c r="BE1478" s="68"/>
      <c r="BF1478" s="68"/>
      <c r="BG1478" s="68"/>
      <c r="BH1478" s="68"/>
      <c r="BI1478" s="68"/>
      <c r="BJ1478" s="68"/>
      <c r="BK1478" s="68"/>
      <c r="BL1478" s="68"/>
    </row>
    <row r="1479" spans="1:64">
      <c r="A1479" s="12"/>
      <c r="B1479" s="44"/>
      <c r="C1479" s="12"/>
      <c r="D1479" s="12"/>
      <c r="AA1479" s="68"/>
      <c r="AB1479" s="68"/>
      <c r="AC1479" s="68"/>
      <c r="AD1479" s="68"/>
      <c r="AE1479" s="68"/>
      <c r="AG1479" s="92"/>
      <c r="AN1479" s="68"/>
      <c r="AO1479" s="68"/>
      <c r="AP1479" s="68"/>
      <c r="AQ1479" s="68"/>
      <c r="AR1479" s="68"/>
      <c r="AS1479" s="68"/>
      <c r="AT1479" s="68"/>
      <c r="AU1479" s="68"/>
      <c r="AV1479" s="68"/>
      <c r="AW1479" s="68"/>
      <c r="AX1479" s="68"/>
      <c r="AY1479" s="68"/>
      <c r="AZ1479" s="68"/>
      <c r="BA1479" s="68"/>
      <c r="BB1479" s="68"/>
      <c r="BC1479" s="68"/>
      <c r="BD1479" s="68"/>
      <c r="BE1479" s="68"/>
      <c r="BF1479" s="68"/>
      <c r="BG1479" s="68"/>
      <c r="BH1479" s="68"/>
      <c r="BI1479" s="68"/>
      <c r="BJ1479" s="68"/>
      <c r="BK1479" s="68"/>
      <c r="BL1479" s="68"/>
    </row>
    <row r="1480" spans="1:64">
      <c r="A1480" s="12"/>
      <c r="B1480" s="44"/>
      <c r="C1480" s="12"/>
      <c r="D1480" s="12"/>
      <c r="AA1480" s="68"/>
      <c r="AB1480" s="68"/>
      <c r="AC1480" s="68"/>
      <c r="AD1480" s="68"/>
      <c r="AE1480" s="68"/>
      <c r="AG1480" s="92"/>
      <c r="AN1480" s="68"/>
      <c r="AO1480" s="68"/>
      <c r="AP1480" s="68"/>
      <c r="AQ1480" s="68"/>
      <c r="AR1480" s="68"/>
      <c r="AS1480" s="68"/>
      <c r="AT1480" s="68"/>
      <c r="AU1480" s="68"/>
      <c r="AV1480" s="68"/>
    </row>
    <row r="1481" spans="1:64">
      <c r="A1481" s="12"/>
      <c r="B1481" s="44"/>
      <c r="C1481" s="12"/>
      <c r="D1481" s="12"/>
      <c r="AA1481" s="68"/>
      <c r="AB1481" s="68"/>
      <c r="AC1481" s="68"/>
      <c r="AD1481" s="68"/>
      <c r="AE1481" s="68"/>
      <c r="AG1481" s="92"/>
      <c r="AN1481" s="68"/>
      <c r="AO1481" s="68"/>
      <c r="AP1481" s="68"/>
      <c r="AQ1481" s="68"/>
      <c r="AR1481" s="68"/>
      <c r="AS1481" s="68"/>
      <c r="AT1481" s="68"/>
      <c r="AU1481" s="68"/>
      <c r="AV1481" s="68"/>
    </row>
    <row r="1482" spans="1:64">
      <c r="A1482" s="12"/>
      <c r="B1482" s="44"/>
      <c r="C1482" s="12"/>
      <c r="D1482" s="12"/>
      <c r="AA1482" s="68"/>
      <c r="AB1482" s="68"/>
      <c r="AC1482" s="68"/>
      <c r="AD1482" s="68"/>
      <c r="AE1482" s="68"/>
      <c r="AG1482" s="92"/>
      <c r="AN1482" s="68"/>
      <c r="AO1482" s="68"/>
      <c r="AP1482" s="68"/>
      <c r="AQ1482" s="68"/>
      <c r="AR1482" s="68"/>
      <c r="AS1482" s="68"/>
      <c r="AT1482" s="68"/>
      <c r="AU1482" s="68"/>
      <c r="AV1482" s="68"/>
      <c r="AX1482" s="68"/>
      <c r="AY1482" s="68"/>
      <c r="AZ1482" s="68"/>
      <c r="BA1482" s="68"/>
      <c r="BB1482" s="68"/>
      <c r="BC1482" s="68"/>
      <c r="BD1482" s="68"/>
      <c r="BE1482" s="68"/>
      <c r="BF1482" s="68"/>
      <c r="BG1482" s="68"/>
      <c r="BH1482" s="68"/>
      <c r="BI1482" s="68"/>
      <c r="BJ1482" s="68"/>
      <c r="BK1482" s="68"/>
      <c r="BL1482" s="68"/>
    </row>
    <row r="1483" spans="1:64">
      <c r="A1483" s="12"/>
      <c r="B1483" s="44"/>
      <c r="C1483" s="12"/>
      <c r="D1483" s="12"/>
      <c r="AA1483" s="68"/>
      <c r="AB1483" s="68"/>
      <c r="AC1483" s="68"/>
      <c r="AD1483" s="68"/>
      <c r="AE1483" s="68"/>
      <c r="AG1483" s="92"/>
      <c r="AN1483" s="68"/>
      <c r="AO1483" s="68"/>
      <c r="AP1483" s="68"/>
      <c r="AQ1483" s="68"/>
      <c r="AR1483" s="68"/>
      <c r="AS1483" s="68"/>
      <c r="AT1483" s="68"/>
      <c r="AU1483" s="68"/>
      <c r="AV1483" s="68"/>
    </row>
    <row r="1484" spans="1:64">
      <c r="A1484" s="12"/>
      <c r="B1484" s="44"/>
      <c r="C1484" s="12"/>
      <c r="D1484" s="12"/>
      <c r="AA1484" s="68"/>
      <c r="AB1484" s="68"/>
      <c r="AC1484" s="68"/>
      <c r="AD1484" s="68"/>
      <c r="AE1484" s="68"/>
      <c r="AG1484" s="92"/>
      <c r="AN1484" s="68"/>
      <c r="AO1484" s="68"/>
      <c r="AP1484" s="68"/>
      <c r="AQ1484" s="68"/>
      <c r="AR1484" s="68"/>
      <c r="AS1484" s="68"/>
      <c r="AT1484" s="68"/>
      <c r="AU1484" s="68"/>
      <c r="AV1484" s="68"/>
      <c r="AX1484" s="68"/>
      <c r="AY1484" s="68"/>
      <c r="AZ1484" s="68"/>
      <c r="BA1484" s="68"/>
      <c r="BB1484" s="68"/>
      <c r="BC1484" s="68"/>
      <c r="BD1484" s="68"/>
      <c r="BE1484" s="68"/>
      <c r="BF1484" s="68"/>
      <c r="BG1484" s="68"/>
      <c r="BH1484" s="68"/>
      <c r="BI1484" s="68"/>
      <c r="BJ1484" s="68"/>
      <c r="BK1484" s="68"/>
      <c r="BL1484" s="68"/>
    </row>
    <row r="1485" spans="1:64">
      <c r="A1485" s="12"/>
      <c r="B1485" s="44"/>
      <c r="C1485" s="12"/>
      <c r="D1485" s="12"/>
      <c r="AA1485" s="68"/>
      <c r="AB1485" s="68"/>
      <c r="AC1485" s="68"/>
      <c r="AD1485" s="68"/>
      <c r="AE1485" s="68"/>
      <c r="AG1485" s="92"/>
      <c r="AN1485" s="68"/>
      <c r="AO1485" s="68"/>
      <c r="AP1485" s="68"/>
      <c r="AQ1485" s="68"/>
      <c r="AR1485" s="68"/>
      <c r="AS1485" s="68"/>
      <c r="AT1485" s="68"/>
      <c r="AU1485" s="68"/>
      <c r="AV1485" s="68"/>
    </row>
    <row r="1486" spans="1:64">
      <c r="A1486" s="12"/>
      <c r="B1486" s="44"/>
      <c r="C1486" s="12"/>
      <c r="D1486" s="12"/>
      <c r="AA1486" s="68"/>
      <c r="AB1486" s="68"/>
      <c r="AC1486" s="68"/>
      <c r="AD1486" s="68"/>
      <c r="AE1486" s="68"/>
      <c r="AG1486" s="92"/>
      <c r="AN1486" s="68"/>
      <c r="AO1486" s="68"/>
      <c r="AP1486" s="68"/>
      <c r="AQ1486" s="68"/>
      <c r="AR1486" s="68"/>
      <c r="AS1486" s="68"/>
      <c r="AT1486" s="68"/>
      <c r="AU1486" s="68"/>
      <c r="AV1486" s="68"/>
    </row>
    <row r="1487" spans="1:64">
      <c r="A1487" s="12"/>
      <c r="B1487" s="44"/>
      <c r="C1487" s="12"/>
      <c r="D1487" s="12"/>
      <c r="AA1487" s="68"/>
      <c r="AB1487" s="68"/>
      <c r="AC1487" s="68"/>
      <c r="AD1487" s="68"/>
      <c r="AE1487" s="68"/>
      <c r="AG1487" s="92"/>
      <c r="AN1487" s="68"/>
      <c r="AO1487" s="68"/>
      <c r="AP1487" s="68"/>
      <c r="AQ1487" s="68"/>
      <c r="AR1487" s="68"/>
      <c r="AS1487" s="68"/>
      <c r="AT1487" s="68"/>
      <c r="AU1487" s="68"/>
      <c r="AV1487" s="68"/>
      <c r="AX1487" s="68"/>
    </row>
    <row r="1488" spans="1:64">
      <c r="A1488" s="12"/>
      <c r="B1488" s="44"/>
      <c r="C1488" s="12"/>
      <c r="D1488" s="12"/>
      <c r="AA1488" s="68"/>
      <c r="AB1488" s="68"/>
      <c r="AC1488" s="68"/>
      <c r="AD1488" s="68"/>
      <c r="AE1488" s="68"/>
      <c r="AG1488" s="92"/>
      <c r="AN1488" s="68"/>
      <c r="AO1488" s="68"/>
      <c r="AP1488" s="68"/>
      <c r="AQ1488" s="68"/>
      <c r="AR1488" s="68"/>
      <c r="AS1488" s="68"/>
      <c r="AT1488" s="68"/>
      <c r="AU1488" s="68"/>
      <c r="AV1488" s="68"/>
    </row>
    <row r="1489" spans="1:64">
      <c r="A1489" s="12"/>
      <c r="B1489" s="44"/>
      <c r="C1489" s="12"/>
      <c r="D1489" s="12"/>
      <c r="AA1489" s="68"/>
      <c r="AB1489" s="68"/>
      <c r="AC1489" s="68"/>
      <c r="AD1489" s="68"/>
      <c r="AE1489" s="68"/>
      <c r="AG1489" s="92"/>
      <c r="AN1489" s="68"/>
      <c r="AO1489" s="68"/>
      <c r="AP1489" s="68"/>
      <c r="AQ1489" s="68"/>
      <c r="AR1489" s="68"/>
      <c r="AS1489" s="68"/>
      <c r="AT1489" s="68"/>
      <c r="AU1489" s="68"/>
      <c r="AV1489" s="68"/>
      <c r="AX1489" s="68"/>
    </row>
    <row r="1490" spans="1:64">
      <c r="A1490" s="12"/>
      <c r="B1490" s="44"/>
      <c r="C1490" s="12"/>
      <c r="D1490" s="12"/>
      <c r="AA1490" s="68"/>
      <c r="AB1490" s="68"/>
      <c r="AC1490" s="68"/>
      <c r="AD1490" s="68"/>
      <c r="AE1490" s="68"/>
      <c r="AG1490" s="92"/>
      <c r="AN1490" s="68"/>
      <c r="AO1490" s="68"/>
      <c r="AP1490" s="68"/>
      <c r="AQ1490" s="68"/>
      <c r="AR1490" s="68"/>
      <c r="AS1490" s="68"/>
      <c r="AT1490" s="68"/>
      <c r="AU1490" s="68"/>
      <c r="AV1490" s="68"/>
    </row>
    <row r="1491" spans="1:64">
      <c r="A1491" s="12"/>
      <c r="B1491" s="44"/>
      <c r="C1491" s="12"/>
      <c r="D1491" s="12"/>
      <c r="AA1491" s="68"/>
      <c r="AB1491" s="68"/>
      <c r="AC1491" s="68"/>
      <c r="AD1491" s="68"/>
      <c r="AE1491" s="68"/>
      <c r="AG1491" s="92"/>
      <c r="AN1491" s="68"/>
      <c r="AO1491" s="68"/>
      <c r="AP1491" s="68"/>
      <c r="AQ1491" s="68"/>
      <c r="AR1491" s="68"/>
      <c r="AS1491" s="68"/>
      <c r="AT1491" s="68"/>
      <c r="AU1491" s="68"/>
      <c r="AV1491" s="68"/>
    </row>
    <row r="1492" spans="1:64">
      <c r="A1492" s="12"/>
      <c r="B1492" s="44"/>
      <c r="C1492" s="12"/>
      <c r="D1492" s="12"/>
      <c r="AA1492" s="68"/>
      <c r="AB1492" s="68"/>
      <c r="AC1492" s="68"/>
      <c r="AD1492" s="68"/>
      <c r="AE1492" s="68"/>
      <c r="AG1492" s="92"/>
      <c r="AN1492" s="68"/>
      <c r="AO1492" s="68"/>
      <c r="AP1492" s="68"/>
      <c r="AQ1492" s="68"/>
      <c r="AR1492" s="68"/>
      <c r="AS1492" s="68"/>
      <c r="AT1492" s="68"/>
      <c r="AU1492" s="68"/>
      <c r="AV1492" s="68"/>
    </row>
    <row r="1493" spans="1:64">
      <c r="A1493" s="12"/>
      <c r="B1493" s="44"/>
      <c r="C1493" s="12"/>
      <c r="D1493" s="12"/>
      <c r="AA1493" s="68"/>
      <c r="AB1493" s="68"/>
      <c r="AC1493" s="68"/>
      <c r="AD1493" s="68"/>
      <c r="AE1493" s="68"/>
      <c r="AG1493" s="92"/>
      <c r="AN1493" s="68"/>
      <c r="AO1493" s="68"/>
      <c r="AP1493" s="68"/>
      <c r="AQ1493" s="68"/>
      <c r="AR1493" s="68"/>
      <c r="AS1493" s="68"/>
      <c r="AT1493" s="68"/>
      <c r="AU1493" s="68"/>
    </row>
    <row r="1494" spans="1:64">
      <c r="A1494" s="12"/>
      <c r="B1494" s="44"/>
      <c r="C1494" s="12"/>
      <c r="D1494" s="12"/>
      <c r="AA1494" s="68"/>
      <c r="AB1494" s="68"/>
      <c r="AC1494" s="68"/>
      <c r="AD1494" s="68"/>
      <c r="AE1494" s="68"/>
      <c r="AG1494" s="92"/>
      <c r="AN1494" s="68"/>
      <c r="AO1494" s="68"/>
      <c r="AP1494" s="68"/>
      <c r="AQ1494" s="68"/>
      <c r="AR1494" s="68"/>
      <c r="AS1494" s="68"/>
      <c r="AT1494" s="68"/>
      <c r="AU1494" s="68"/>
      <c r="AV1494" s="68"/>
    </row>
    <row r="1495" spans="1:64">
      <c r="A1495" s="12"/>
      <c r="B1495" s="44"/>
      <c r="C1495" s="12"/>
      <c r="D1495" s="12"/>
      <c r="AA1495" s="68"/>
      <c r="AB1495" s="68"/>
      <c r="AC1495" s="68"/>
      <c r="AD1495" s="68"/>
      <c r="AE1495" s="68"/>
      <c r="AG1495" s="92"/>
      <c r="AN1495" s="68"/>
      <c r="AO1495" s="68"/>
      <c r="AP1495" s="68"/>
      <c r="AQ1495" s="68"/>
      <c r="AR1495" s="68"/>
      <c r="AS1495" s="68"/>
      <c r="AT1495" s="68"/>
      <c r="AU1495" s="68"/>
      <c r="AV1495" s="68"/>
      <c r="AW1495" s="68"/>
      <c r="AX1495" s="68"/>
      <c r="AY1495" s="68"/>
      <c r="AZ1495" s="68"/>
      <c r="BA1495" s="68"/>
      <c r="BB1495" s="68"/>
      <c r="BC1495" s="68"/>
      <c r="BD1495" s="68"/>
      <c r="BE1495" s="68"/>
      <c r="BF1495" s="68"/>
      <c r="BG1495" s="68"/>
      <c r="BH1495" s="68"/>
      <c r="BI1495" s="68"/>
      <c r="BJ1495" s="68"/>
      <c r="BK1495" s="68"/>
      <c r="BL1495" s="68"/>
    </row>
    <row r="1496" spans="1:64">
      <c r="A1496" s="12"/>
      <c r="B1496" s="44"/>
      <c r="C1496" s="12"/>
      <c r="D1496" s="12"/>
      <c r="AA1496" s="68"/>
      <c r="AB1496" s="68"/>
      <c r="AC1496" s="68"/>
      <c r="AD1496" s="68"/>
      <c r="AE1496" s="68"/>
      <c r="AG1496" s="92"/>
      <c r="AN1496" s="68"/>
      <c r="AO1496" s="68"/>
      <c r="AP1496" s="68"/>
      <c r="AQ1496" s="68"/>
      <c r="AR1496" s="68"/>
      <c r="AS1496" s="68"/>
      <c r="AT1496" s="68"/>
      <c r="AU1496" s="68"/>
    </row>
    <row r="1497" spans="1:64">
      <c r="A1497" s="12"/>
      <c r="B1497" s="44"/>
      <c r="C1497" s="12"/>
      <c r="D1497" s="12"/>
      <c r="AA1497" s="68"/>
      <c r="AB1497" s="68"/>
      <c r="AC1497" s="68"/>
      <c r="AD1497" s="68"/>
      <c r="AE1497" s="68"/>
      <c r="AG1497" s="92"/>
      <c r="AN1497" s="68"/>
      <c r="AO1497" s="68"/>
      <c r="AP1497" s="68"/>
      <c r="AQ1497" s="68"/>
      <c r="AR1497" s="68"/>
      <c r="AS1497" s="68"/>
      <c r="AT1497" s="68"/>
      <c r="AU1497" s="68"/>
    </row>
    <row r="1498" spans="1:64">
      <c r="A1498" s="12"/>
      <c r="B1498" s="44"/>
      <c r="C1498" s="12"/>
      <c r="D1498" s="12"/>
      <c r="AA1498" s="68"/>
      <c r="AB1498" s="68"/>
      <c r="AC1498" s="68"/>
      <c r="AD1498" s="68"/>
      <c r="AE1498" s="68"/>
      <c r="AG1498" s="92"/>
      <c r="AN1498" s="68"/>
      <c r="AO1498" s="68"/>
      <c r="AP1498" s="68"/>
      <c r="AQ1498" s="68"/>
      <c r="AR1498" s="68"/>
      <c r="AS1498" s="68"/>
      <c r="AT1498" s="68"/>
      <c r="AU1498" s="68"/>
    </row>
    <row r="1499" spans="1:64">
      <c r="A1499" s="12"/>
      <c r="B1499" s="44"/>
      <c r="C1499" s="12"/>
      <c r="D1499" s="12"/>
      <c r="AA1499" s="68"/>
      <c r="AB1499" s="68"/>
      <c r="AC1499" s="68"/>
      <c r="AD1499" s="68"/>
      <c r="AE1499" s="68"/>
      <c r="AG1499" s="92"/>
      <c r="AN1499" s="68"/>
      <c r="AO1499" s="68"/>
      <c r="AP1499" s="68"/>
      <c r="AQ1499" s="68"/>
      <c r="AR1499" s="68"/>
      <c r="AS1499" s="68"/>
      <c r="AT1499" s="68"/>
      <c r="AU1499" s="68"/>
      <c r="AV1499" s="68"/>
    </row>
    <row r="1500" spans="1:64">
      <c r="A1500" s="12"/>
      <c r="B1500" s="44"/>
      <c r="C1500" s="12"/>
      <c r="D1500" s="12"/>
      <c r="AA1500" s="68"/>
      <c r="AB1500" s="68"/>
      <c r="AC1500" s="68"/>
      <c r="AD1500" s="68"/>
      <c r="AE1500" s="68"/>
      <c r="AG1500" s="92"/>
      <c r="AN1500" s="68"/>
      <c r="AO1500" s="68"/>
      <c r="AP1500" s="68"/>
      <c r="AQ1500" s="68"/>
      <c r="AR1500" s="68"/>
      <c r="AS1500" s="68"/>
      <c r="AT1500" s="68"/>
      <c r="AU1500" s="68"/>
      <c r="AV1500" s="68"/>
    </row>
    <row r="1501" spans="1:64">
      <c r="A1501" s="12"/>
      <c r="B1501" s="44"/>
      <c r="C1501" s="12"/>
      <c r="D1501" s="12"/>
      <c r="AA1501" s="68"/>
      <c r="AB1501" s="68"/>
      <c r="AC1501" s="68"/>
      <c r="AD1501" s="68"/>
      <c r="AE1501" s="68"/>
      <c r="AG1501" s="92"/>
      <c r="AN1501" s="68"/>
      <c r="AO1501" s="68"/>
      <c r="AP1501" s="68"/>
      <c r="AQ1501" s="68"/>
      <c r="AR1501" s="68"/>
      <c r="AS1501" s="68"/>
      <c r="AT1501" s="68"/>
      <c r="AU1501" s="68"/>
      <c r="AV1501" s="68"/>
    </row>
    <row r="1502" spans="1:64">
      <c r="A1502" s="12"/>
      <c r="B1502" s="44"/>
      <c r="C1502" s="12"/>
      <c r="D1502" s="12"/>
      <c r="AA1502" s="68"/>
      <c r="AB1502" s="68"/>
      <c r="AC1502" s="68"/>
      <c r="AD1502" s="68"/>
      <c r="AE1502" s="68"/>
      <c r="AG1502" s="92"/>
      <c r="AN1502" s="68"/>
      <c r="AO1502" s="68"/>
      <c r="AP1502" s="68"/>
      <c r="AQ1502" s="68"/>
      <c r="AR1502" s="68"/>
      <c r="AS1502" s="68"/>
      <c r="AT1502" s="68"/>
      <c r="AU1502" s="68"/>
    </row>
    <row r="1503" spans="1:64">
      <c r="A1503" s="12"/>
      <c r="B1503" s="44"/>
      <c r="C1503" s="12"/>
      <c r="D1503" s="12"/>
      <c r="AA1503" s="68"/>
      <c r="AB1503" s="68"/>
      <c r="AC1503" s="68"/>
      <c r="AD1503" s="68"/>
      <c r="AE1503" s="68"/>
      <c r="AG1503" s="92"/>
      <c r="AN1503" s="68"/>
      <c r="AO1503" s="68"/>
      <c r="AP1503" s="68"/>
      <c r="AQ1503" s="68"/>
      <c r="AR1503" s="68"/>
      <c r="AS1503" s="68"/>
      <c r="AT1503" s="68"/>
      <c r="AU1503" s="68"/>
      <c r="AV1503" s="68"/>
      <c r="AW1503" s="68"/>
      <c r="AX1503" s="68"/>
      <c r="AY1503" s="68"/>
      <c r="AZ1503" s="68"/>
      <c r="BA1503" s="68"/>
      <c r="BB1503" s="68"/>
      <c r="BC1503" s="68"/>
      <c r="BD1503" s="68"/>
      <c r="BE1503" s="68"/>
      <c r="BF1503" s="68"/>
      <c r="BG1503" s="68"/>
      <c r="BH1503" s="68"/>
      <c r="BI1503" s="68"/>
      <c r="BJ1503" s="68"/>
      <c r="BK1503" s="68"/>
      <c r="BL1503" s="68"/>
    </row>
    <row r="1504" spans="1:64">
      <c r="A1504" s="12"/>
      <c r="B1504" s="44"/>
      <c r="C1504" s="12"/>
      <c r="D1504" s="12"/>
      <c r="AA1504" s="68"/>
      <c r="AB1504" s="68"/>
      <c r="AC1504" s="68"/>
      <c r="AD1504" s="68"/>
      <c r="AE1504" s="68"/>
      <c r="AG1504" s="92"/>
      <c r="AN1504" s="68"/>
      <c r="AO1504" s="68"/>
      <c r="AP1504" s="68"/>
      <c r="AQ1504" s="68"/>
      <c r="AR1504" s="68"/>
      <c r="AS1504" s="68"/>
      <c r="AT1504" s="68"/>
      <c r="AU1504" s="68"/>
      <c r="AV1504" s="68"/>
      <c r="AX1504" s="68"/>
      <c r="AY1504" s="68"/>
      <c r="AZ1504" s="68"/>
      <c r="BA1504" s="68"/>
      <c r="BB1504" s="68"/>
      <c r="BC1504" s="68"/>
      <c r="BD1504" s="68"/>
      <c r="BE1504" s="68"/>
      <c r="BF1504" s="68"/>
      <c r="BG1504" s="68"/>
      <c r="BH1504" s="68"/>
      <c r="BI1504" s="68"/>
      <c r="BJ1504" s="68"/>
      <c r="BK1504" s="68"/>
      <c r="BL1504" s="68"/>
    </row>
    <row r="1505" spans="1:64">
      <c r="A1505" s="12"/>
      <c r="B1505" s="44"/>
      <c r="C1505" s="12"/>
      <c r="D1505" s="12"/>
      <c r="AA1505" s="68"/>
      <c r="AB1505" s="68"/>
      <c r="AC1505" s="68"/>
      <c r="AD1505" s="68"/>
      <c r="AE1505" s="68"/>
      <c r="AG1505" s="92"/>
      <c r="AN1505" s="68"/>
      <c r="AO1505" s="68"/>
      <c r="AP1505" s="68"/>
      <c r="AQ1505" s="68"/>
      <c r="AR1505" s="68"/>
      <c r="AS1505" s="68"/>
      <c r="AT1505" s="68"/>
      <c r="AU1505" s="68"/>
    </row>
    <row r="1506" spans="1:64">
      <c r="A1506" s="12"/>
      <c r="B1506" s="44"/>
      <c r="C1506" s="12"/>
      <c r="D1506" s="12"/>
      <c r="AA1506" s="68"/>
      <c r="AB1506" s="68"/>
      <c r="AC1506" s="68"/>
      <c r="AD1506" s="68"/>
      <c r="AE1506" s="68"/>
      <c r="AG1506" s="92"/>
      <c r="AN1506" s="68"/>
      <c r="AO1506" s="68"/>
      <c r="AP1506" s="68"/>
      <c r="AQ1506" s="68"/>
      <c r="AR1506" s="68"/>
      <c r="AS1506" s="68"/>
      <c r="AT1506" s="68"/>
      <c r="AU1506" s="68"/>
      <c r="AV1506" s="68"/>
    </row>
    <row r="1507" spans="1:64">
      <c r="A1507" s="12"/>
      <c r="B1507" s="44"/>
      <c r="C1507" s="12"/>
      <c r="D1507" s="12"/>
      <c r="AA1507" s="68"/>
      <c r="AB1507" s="68"/>
      <c r="AC1507" s="68"/>
      <c r="AD1507" s="68"/>
      <c r="AE1507" s="68"/>
      <c r="AG1507" s="92"/>
      <c r="AN1507" s="68"/>
      <c r="AO1507" s="68"/>
      <c r="AP1507" s="68"/>
      <c r="AQ1507" s="68"/>
      <c r="AR1507" s="68"/>
      <c r="AS1507" s="68"/>
      <c r="AT1507" s="68"/>
      <c r="AU1507" s="68"/>
    </row>
    <row r="1508" spans="1:64">
      <c r="A1508" s="12"/>
      <c r="B1508" s="44"/>
      <c r="C1508" s="12"/>
      <c r="D1508" s="12"/>
      <c r="AA1508" s="68"/>
      <c r="AB1508" s="68"/>
      <c r="AC1508" s="68"/>
      <c r="AD1508" s="68"/>
      <c r="AE1508" s="68"/>
      <c r="AG1508" s="92"/>
      <c r="AN1508" s="68"/>
      <c r="AO1508" s="68"/>
      <c r="AP1508" s="68"/>
      <c r="AQ1508" s="68"/>
      <c r="AR1508" s="68"/>
      <c r="AS1508" s="68"/>
      <c r="AT1508" s="68"/>
      <c r="AU1508" s="68"/>
      <c r="AV1508" s="68"/>
      <c r="AW1508" s="68"/>
      <c r="AX1508" s="68"/>
      <c r="AY1508" s="68"/>
      <c r="AZ1508" s="68"/>
      <c r="BA1508" s="68"/>
      <c r="BB1508" s="68"/>
      <c r="BC1508" s="68"/>
      <c r="BD1508" s="68"/>
      <c r="BE1508" s="68"/>
      <c r="BF1508" s="68"/>
      <c r="BG1508" s="68"/>
      <c r="BH1508" s="68"/>
      <c r="BI1508" s="68"/>
      <c r="BJ1508" s="68"/>
      <c r="BK1508" s="68"/>
      <c r="BL1508" s="68"/>
    </row>
    <row r="1509" spans="1:64">
      <c r="A1509" s="12"/>
      <c r="B1509" s="44"/>
      <c r="C1509" s="12"/>
      <c r="D1509" s="12"/>
      <c r="AA1509" s="68"/>
      <c r="AB1509" s="68"/>
      <c r="AC1509" s="68"/>
      <c r="AD1509" s="68"/>
      <c r="AE1509" s="68"/>
      <c r="AG1509" s="92"/>
      <c r="AN1509" s="68"/>
      <c r="AO1509" s="68"/>
      <c r="AP1509" s="68"/>
      <c r="AQ1509" s="68"/>
      <c r="AR1509" s="68"/>
      <c r="AS1509" s="68"/>
      <c r="AT1509" s="68"/>
      <c r="AU1509" s="68"/>
    </row>
    <row r="1510" spans="1:64">
      <c r="A1510" s="12"/>
      <c r="B1510" s="44"/>
      <c r="C1510" s="12"/>
      <c r="D1510" s="12"/>
      <c r="AA1510" s="68"/>
      <c r="AB1510" s="68"/>
      <c r="AC1510" s="68"/>
      <c r="AD1510" s="68"/>
      <c r="AE1510" s="68"/>
      <c r="AG1510" s="92"/>
      <c r="AN1510" s="68"/>
      <c r="AO1510" s="68"/>
      <c r="AP1510" s="68"/>
      <c r="AQ1510" s="68"/>
      <c r="AR1510" s="68"/>
      <c r="AS1510" s="68"/>
      <c r="AT1510" s="68"/>
      <c r="AU1510" s="68"/>
      <c r="AV1510" s="68"/>
      <c r="AX1510" s="68"/>
    </row>
    <row r="1511" spans="1:64">
      <c r="A1511" s="12"/>
      <c r="B1511" s="44"/>
      <c r="C1511" s="12"/>
      <c r="D1511" s="12"/>
      <c r="AA1511" s="68"/>
      <c r="AB1511" s="68"/>
      <c r="AC1511" s="68"/>
      <c r="AD1511" s="68"/>
      <c r="AE1511" s="68"/>
      <c r="AG1511" s="92"/>
      <c r="AN1511" s="68"/>
      <c r="AO1511" s="68"/>
      <c r="AP1511" s="68"/>
      <c r="AQ1511" s="68"/>
      <c r="AR1511" s="68"/>
      <c r="AS1511" s="68"/>
      <c r="AT1511" s="68"/>
      <c r="AU1511" s="68"/>
      <c r="AV1511" s="68"/>
      <c r="AX1511" s="68"/>
    </row>
    <row r="1512" spans="1:64">
      <c r="A1512" s="12"/>
      <c r="B1512" s="44"/>
      <c r="C1512" s="12"/>
      <c r="D1512" s="12"/>
      <c r="AA1512" s="68"/>
      <c r="AB1512" s="68"/>
      <c r="AC1512" s="68"/>
      <c r="AD1512" s="68"/>
      <c r="AE1512" s="68"/>
      <c r="AG1512" s="92"/>
      <c r="AN1512" s="68"/>
      <c r="AO1512" s="68"/>
      <c r="AP1512" s="68"/>
      <c r="AQ1512" s="68"/>
      <c r="AR1512" s="68"/>
      <c r="AS1512" s="68"/>
      <c r="AT1512" s="68"/>
      <c r="AU1512" s="68"/>
      <c r="AV1512" s="68"/>
      <c r="AX1512" s="68"/>
    </row>
    <row r="1513" spans="1:64">
      <c r="A1513" s="12"/>
      <c r="B1513" s="44"/>
      <c r="C1513" s="12"/>
      <c r="D1513" s="12"/>
      <c r="AA1513" s="68"/>
      <c r="AB1513" s="68"/>
      <c r="AC1513" s="68"/>
      <c r="AD1513" s="68"/>
      <c r="AE1513" s="68"/>
      <c r="AG1513" s="92"/>
      <c r="AN1513" s="68"/>
      <c r="AO1513" s="68"/>
      <c r="AP1513" s="68"/>
      <c r="AQ1513" s="68"/>
      <c r="AR1513" s="68"/>
      <c r="AS1513" s="68"/>
      <c r="AT1513" s="68"/>
      <c r="AU1513" s="68"/>
      <c r="AV1513" s="68"/>
    </row>
    <row r="1514" spans="1:64">
      <c r="A1514" s="12"/>
      <c r="B1514" s="44"/>
      <c r="C1514" s="12"/>
      <c r="D1514" s="12"/>
      <c r="AA1514" s="68"/>
      <c r="AB1514" s="68"/>
      <c r="AC1514" s="68"/>
      <c r="AD1514" s="68"/>
      <c r="AE1514" s="68"/>
      <c r="AG1514" s="92"/>
      <c r="AN1514" s="68"/>
      <c r="AO1514" s="68"/>
      <c r="AP1514" s="68"/>
      <c r="AQ1514" s="68"/>
      <c r="AR1514" s="68"/>
      <c r="AS1514" s="68"/>
      <c r="AT1514" s="68"/>
      <c r="AU1514" s="68"/>
    </row>
    <row r="1515" spans="1:64">
      <c r="A1515" s="12"/>
      <c r="B1515" s="44"/>
      <c r="C1515" s="12"/>
      <c r="D1515" s="12"/>
      <c r="AA1515" s="68"/>
      <c r="AB1515" s="68"/>
      <c r="AC1515" s="68"/>
      <c r="AD1515" s="68"/>
      <c r="AE1515" s="68"/>
      <c r="AG1515" s="92"/>
      <c r="AN1515" s="68"/>
      <c r="AO1515" s="68"/>
      <c r="AP1515" s="68"/>
      <c r="AQ1515" s="68"/>
      <c r="AR1515" s="68"/>
      <c r="AS1515" s="68"/>
      <c r="AT1515" s="68"/>
      <c r="AU1515" s="68"/>
      <c r="AV1515" s="68"/>
    </row>
    <row r="1516" spans="1:64">
      <c r="A1516" s="12"/>
      <c r="B1516" s="44"/>
      <c r="C1516" s="12"/>
      <c r="D1516" s="12"/>
      <c r="AA1516" s="68"/>
      <c r="AB1516" s="68"/>
      <c r="AC1516" s="68"/>
      <c r="AD1516" s="68"/>
      <c r="AE1516" s="68"/>
      <c r="AG1516" s="92"/>
      <c r="AN1516" s="68"/>
      <c r="AO1516" s="68"/>
      <c r="AP1516" s="68"/>
      <c r="AQ1516" s="68"/>
      <c r="AR1516" s="68"/>
      <c r="AS1516" s="68"/>
      <c r="AT1516" s="68"/>
      <c r="AU1516" s="68"/>
      <c r="AV1516" s="68"/>
    </row>
    <row r="1517" spans="1:64">
      <c r="A1517" s="12"/>
      <c r="B1517" s="44"/>
      <c r="C1517" s="12"/>
      <c r="D1517" s="12"/>
      <c r="AA1517" s="68"/>
      <c r="AB1517" s="68"/>
      <c r="AC1517" s="68"/>
      <c r="AD1517" s="68"/>
      <c r="AE1517" s="68"/>
      <c r="AG1517" s="92"/>
      <c r="AN1517" s="68"/>
      <c r="AO1517" s="68"/>
      <c r="AP1517" s="68"/>
      <c r="AQ1517" s="68"/>
      <c r="AR1517" s="68"/>
      <c r="AS1517" s="68"/>
      <c r="AT1517" s="68"/>
      <c r="AU1517" s="68"/>
      <c r="AV1517" s="68"/>
      <c r="AW1517" s="68"/>
      <c r="AX1517" s="68"/>
      <c r="AY1517" s="68"/>
      <c r="AZ1517" s="68"/>
      <c r="BA1517" s="68"/>
      <c r="BB1517" s="68"/>
      <c r="BC1517" s="68"/>
      <c r="BD1517" s="68"/>
      <c r="BE1517" s="68"/>
      <c r="BF1517" s="68"/>
      <c r="BG1517" s="68"/>
      <c r="BH1517" s="68"/>
      <c r="BI1517" s="68"/>
      <c r="BJ1517" s="68"/>
      <c r="BK1517" s="68"/>
      <c r="BL1517" s="68"/>
    </row>
    <row r="1518" spans="1:64">
      <c r="A1518" s="12"/>
      <c r="B1518" s="44"/>
      <c r="C1518" s="12"/>
      <c r="D1518" s="12"/>
      <c r="AA1518" s="68"/>
      <c r="AB1518" s="68"/>
      <c r="AC1518" s="68"/>
      <c r="AD1518" s="68"/>
      <c r="AE1518" s="68"/>
      <c r="AG1518" s="92"/>
      <c r="AN1518" s="68"/>
      <c r="AO1518" s="68"/>
      <c r="AP1518" s="68"/>
      <c r="AQ1518" s="68"/>
      <c r="AR1518" s="68"/>
      <c r="AS1518" s="68"/>
      <c r="AT1518" s="68"/>
      <c r="AU1518" s="68"/>
    </row>
    <row r="1519" spans="1:64">
      <c r="A1519" s="12"/>
      <c r="B1519" s="44"/>
      <c r="C1519" s="12"/>
      <c r="D1519" s="12"/>
      <c r="AA1519" s="68"/>
      <c r="AB1519" s="68"/>
      <c r="AC1519" s="68"/>
      <c r="AD1519" s="68"/>
      <c r="AE1519" s="68"/>
      <c r="AG1519" s="92"/>
      <c r="AN1519" s="68"/>
      <c r="AO1519" s="68"/>
      <c r="AP1519" s="68"/>
      <c r="AQ1519" s="68"/>
      <c r="AR1519" s="68"/>
      <c r="AS1519" s="68"/>
      <c r="AT1519" s="68"/>
      <c r="AU1519" s="68"/>
    </row>
    <row r="1520" spans="1:64">
      <c r="A1520" s="12"/>
      <c r="B1520" s="44"/>
      <c r="C1520" s="12"/>
      <c r="D1520" s="12"/>
      <c r="AA1520" s="68"/>
      <c r="AB1520" s="68"/>
      <c r="AC1520" s="68"/>
      <c r="AD1520" s="68"/>
      <c r="AE1520" s="68"/>
      <c r="AG1520" s="92"/>
      <c r="AN1520" s="68"/>
      <c r="AO1520" s="68"/>
      <c r="AP1520" s="68"/>
      <c r="AQ1520" s="68"/>
      <c r="AR1520" s="68"/>
      <c r="AS1520" s="68"/>
      <c r="AT1520" s="68"/>
      <c r="AU1520" s="68"/>
      <c r="AV1520" s="68"/>
      <c r="AW1520" s="68"/>
      <c r="AX1520" s="68"/>
      <c r="AY1520" s="68"/>
      <c r="AZ1520" s="68"/>
      <c r="BA1520" s="68"/>
      <c r="BB1520" s="68"/>
      <c r="BC1520" s="68"/>
      <c r="BD1520" s="68"/>
      <c r="BE1520" s="68"/>
      <c r="BF1520" s="68"/>
      <c r="BG1520" s="68"/>
      <c r="BH1520" s="68"/>
      <c r="BI1520" s="68"/>
      <c r="BJ1520" s="68"/>
      <c r="BK1520" s="68"/>
      <c r="BL1520" s="68"/>
    </row>
    <row r="1521" spans="1:64">
      <c r="A1521" s="12"/>
      <c r="B1521" s="44"/>
      <c r="C1521" s="12"/>
      <c r="D1521" s="12"/>
      <c r="AA1521" s="68"/>
      <c r="AB1521" s="68"/>
      <c r="AC1521" s="68"/>
      <c r="AD1521" s="68"/>
      <c r="AE1521" s="68"/>
      <c r="AG1521" s="92"/>
      <c r="AN1521" s="68"/>
      <c r="AO1521" s="68"/>
      <c r="AP1521" s="68"/>
      <c r="AQ1521" s="68"/>
      <c r="AR1521" s="68"/>
      <c r="AS1521" s="68"/>
      <c r="AT1521" s="68"/>
      <c r="AU1521" s="68"/>
      <c r="AV1521" s="68"/>
      <c r="AX1521" s="68"/>
      <c r="AY1521" s="68"/>
      <c r="AZ1521" s="68"/>
      <c r="BA1521" s="68"/>
      <c r="BB1521" s="68"/>
      <c r="BC1521" s="68"/>
      <c r="BD1521" s="68"/>
      <c r="BE1521" s="68"/>
      <c r="BF1521" s="68"/>
      <c r="BG1521" s="68"/>
      <c r="BH1521" s="68"/>
      <c r="BI1521" s="68"/>
      <c r="BJ1521" s="68"/>
      <c r="BK1521" s="68"/>
      <c r="BL1521" s="68"/>
    </row>
    <row r="1522" spans="1:64">
      <c r="A1522" s="12"/>
      <c r="B1522" s="44"/>
      <c r="C1522" s="12"/>
      <c r="D1522" s="12"/>
      <c r="AA1522" s="68"/>
      <c r="AB1522" s="68"/>
      <c r="AC1522" s="68"/>
      <c r="AD1522" s="68"/>
      <c r="AE1522" s="68"/>
      <c r="AG1522" s="92"/>
      <c r="AN1522" s="68"/>
      <c r="AO1522" s="68"/>
      <c r="AP1522" s="68"/>
      <c r="AQ1522" s="68"/>
      <c r="AR1522" s="68"/>
      <c r="AS1522" s="68"/>
      <c r="AT1522" s="68"/>
      <c r="AU1522" s="68"/>
      <c r="AV1522" s="68"/>
      <c r="AX1522" s="68"/>
    </row>
    <row r="1523" spans="1:64">
      <c r="A1523" s="12"/>
      <c r="B1523" s="44"/>
      <c r="C1523" s="12"/>
      <c r="D1523" s="12"/>
      <c r="AA1523" s="68"/>
      <c r="AB1523" s="68"/>
      <c r="AC1523" s="68"/>
      <c r="AD1523" s="68"/>
      <c r="AE1523" s="68"/>
      <c r="AG1523" s="92"/>
      <c r="AN1523" s="68"/>
      <c r="AO1523" s="68"/>
      <c r="AP1523" s="68"/>
      <c r="AQ1523" s="68"/>
      <c r="AR1523" s="68"/>
      <c r="AS1523" s="68"/>
      <c r="AT1523" s="68"/>
      <c r="AU1523" s="68"/>
    </row>
    <row r="1524" spans="1:64">
      <c r="A1524" s="12"/>
      <c r="B1524" s="44"/>
      <c r="C1524" s="12"/>
      <c r="D1524" s="12"/>
      <c r="AA1524" s="68"/>
      <c r="AB1524" s="68"/>
      <c r="AC1524" s="68"/>
      <c r="AD1524" s="68"/>
      <c r="AE1524" s="68"/>
      <c r="AG1524" s="92"/>
      <c r="AN1524" s="68"/>
      <c r="AO1524" s="68"/>
      <c r="AP1524" s="68"/>
      <c r="AQ1524" s="68"/>
      <c r="AR1524" s="68"/>
      <c r="AS1524" s="68"/>
      <c r="AT1524" s="68"/>
      <c r="AU1524" s="68"/>
      <c r="AV1524" s="68"/>
    </row>
    <row r="1525" spans="1:64">
      <c r="A1525" s="12"/>
      <c r="B1525" s="44"/>
      <c r="C1525" s="12"/>
      <c r="D1525" s="12"/>
      <c r="AA1525" s="68"/>
      <c r="AB1525" s="68"/>
      <c r="AC1525" s="68"/>
      <c r="AD1525" s="68"/>
      <c r="AE1525" s="68"/>
      <c r="AG1525" s="92"/>
      <c r="AN1525" s="68"/>
      <c r="AO1525" s="68"/>
      <c r="AP1525" s="68"/>
      <c r="AQ1525" s="68"/>
      <c r="AR1525" s="68"/>
      <c r="AS1525" s="68"/>
      <c r="AT1525" s="68"/>
      <c r="AU1525" s="68"/>
      <c r="AV1525" s="68"/>
    </row>
    <row r="1526" spans="1:64">
      <c r="A1526" s="12"/>
      <c r="B1526" s="44"/>
      <c r="C1526" s="12"/>
      <c r="D1526" s="12"/>
      <c r="AA1526" s="68"/>
      <c r="AB1526" s="68"/>
      <c r="AC1526" s="68"/>
      <c r="AD1526" s="68"/>
      <c r="AE1526" s="68"/>
      <c r="AG1526" s="92"/>
      <c r="AN1526" s="68"/>
      <c r="AO1526" s="68"/>
      <c r="AP1526" s="68"/>
      <c r="AQ1526" s="68"/>
      <c r="AR1526" s="68"/>
      <c r="AS1526" s="68"/>
      <c r="AT1526" s="68"/>
      <c r="AU1526" s="68"/>
      <c r="AV1526" s="68"/>
      <c r="AX1526" s="68"/>
    </row>
    <row r="1527" spans="1:64">
      <c r="A1527" s="12"/>
      <c r="B1527" s="44"/>
      <c r="C1527" s="12"/>
      <c r="D1527" s="12"/>
      <c r="AA1527" s="68"/>
      <c r="AB1527" s="68"/>
      <c r="AC1527" s="68"/>
      <c r="AD1527" s="68"/>
      <c r="AE1527" s="68"/>
      <c r="AG1527" s="92"/>
      <c r="AN1527" s="68"/>
      <c r="AO1527" s="68"/>
      <c r="AP1527" s="68"/>
      <c r="AQ1527" s="68"/>
      <c r="AR1527" s="68"/>
      <c r="AS1527" s="68"/>
      <c r="AT1527" s="68"/>
      <c r="AU1527" s="68"/>
      <c r="AV1527" s="68"/>
      <c r="AX1527" s="68"/>
      <c r="AY1527" s="68"/>
      <c r="AZ1527" s="68"/>
      <c r="BA1527" s="68"/>
      <c r="BB1527" s="68"/>
      <c r="BC1527" s="68"/>
      <c r="BD1527" s="68"/>
      <c r="BE1527" s="68"/>
      <c r="BF1527" s="68"/>
      <c r="BG1527" s="68"/>
      <c r="BH1527" s="68"/>
      <c r="BI1527" s="68"/>
      <c r="BJ1527" s="68"/>
      <c r="BK1527" s="68"/>
      <c r="BL1527" s="68"/>
    </row>
    <row r="1528" spans="1:64">
      <c r="A1528" s="12"/>
      <c r="B1528" s="44"/>
      <c r="C1528" s="12"/>
      <c r="D1528" s="12"/>
      <c r="AA1528" s="68"/>
      <c r="AB1528" s="68"/>
      <c r="AC1528" s="68"/>
      <c r="AD1528" s="68"/>
      <c r="AE1528" s="68"/>
      <c r="AG1528" s="92"/>
      <c r="AN1528" s="68"/>
      <c r="AO1528" s="68"/>
      <c r="AP1528" s="68"/>
      <c r="AQ1528" s="68"/>
      <c r="AR1528" s="68"/>
      <c r="AS1528" s="68"/>
      <c r="AT1528" s="68"/>
      <c r="AU1528" s="68"/>
      <c r="AV1528" s="68"/>
    </row>
    <row r="1529" spans="1:64">
      <c r="A1529" s="12"/>
      <c r="B1529" s="44"/>
      <c r="C1529" s="12"/>
      <c r="D1529" s="12"/>
      <c r="AA1529" s="68"/>
      <c r="AB1529" s="68"/>
      <c r="AC1529" s="68"/>
      <c r="AD1529" s="68"/>
      <c r="AE1529" s="68"/>
      <c r="AG1529" s="92"/>
      <c r="AN1529" s="68"/>
      <c r="AO1529" s="68"/>
      <c r="AP1529" s="68"/>
      <c r="AQ1529" s="68"/>
      <c r="AR1529" s="68"/>
      <c r="AS1529" s="68"/>
      <c r="AT1529" s="68"/>
      <c r="AU1529" s="68"/>
      <c r="AV1529" s="68"/>
    </row>
    <row r="1530" spans="1:64">
      <c r="A1530" s="12"/>
      <c r="B1530" s="44"/>
      <c r="C1530" s="12"/>
      <c r="D1530" s="12"/>
      <c r="AA1530" s="68"/>
      <c r="AB1530" s="68"/>
      <c r="AC1530" s="68"/>
      <c r="AD1530" s="68"/>
      <c r="AE1530" s="68"/>
      <c r="AG1530" s="92"/>
      <c r="AN1530" s="68"/>
      <c r="AO1530" s="68"/>
      <c r="AP1530" s="68"/>
      <c r="AQ1530" s="68"/>
      <c r="AR1530" s="68"/>
      <c r="AS1530" s="68"/>
      <c r="AT1530" s="68"/>
      <c r="AU1530" s="68"/>
      <c r="AV1530" s="68"/>
    </row>
    <row r="1531" spans="1:64">
      <c r="A1531" s="12"/>
      <c r="B1531" s="44"/>
      <c r="C1531" s="12"/>
      <c r="D1531" s="12"/>
      <c r="AA1531" s="68"/>
      <c r="AB1531" s="68"/>
      <c r="AC1531" s="68"/>
      <c r="AD1531" s="68"/>
      <c r="AE1531" s="68"/>
      <c r="AG1531" s="92"/>
      <c r="AN1531" s="68"/>
      <c r="AO1531" s="68"/>
      <c r="AP1531" s="68"/>
      <c r="AQ1531" s="68"/>
      <c r="AR1531" s="68"/>
      <c r="AS1531" s="68"/>
      <c r="AT1531" s="68"/>
      <c r="AU1531" s="68"/>
      <c r="AV1531" s="68"/>
      <c r="AX1531" s="68"/>
    </row>
    <row r="1532" spans="1:64">
      <c r="A1532" s="12"/>
      <c r="B1532" s="44"/>
      <c r="C1532" s="12"/>
      <c r="D1532" s="12"/>
      <c r="AA1532" s="68"/>
      <c r="AB1532" s="68"/>
      <c r="AC1532" s="68"/>
      <c r="AD1532" s="68"/>
      <c r="AE1532" s="68"/>
      <c r="AG1532" s="92"/>
      <c r="AN1532" s="68"/>
      <c r="AO1532" s="68"/>
      <c r="AP1532" s="68"/>
      <c r="AQ1532" s="68"/>
      <c r="AR1532" s="68"/>
      <c r="AS1532" s="68"/>
      <c r="AT1532" s="68"/>
      <c r="AU1532" s="68"/>
      <c r="AV1532" s="68"/>
      <c r="AX1532" s="68"/>
      <c r="AY1532" s="68"/>
      <c r="AZ1532" s="68"/>
      <c r="BA1532" s="68"/>
      <c r="BB1532" s="68"/>
      <c r="BC1532" s="68"/>
      <c r="BD1532" s="68"/>
      <c r="BE1532" s="68"/>
      <c r="BF1532" s="68"/>
      <c r="BG1532" s="68"/>
      <c r="BH1532" s="68"/>
      <c r="BI1532" s="68"/>
      <c r="BJ1532" s="68"/>
      <c r="BK1532" s="68"/>
      <c r="BL1532" s="68"/>
    </row>
    <row r="1533" spans="1:64">
      <c r="A1533" s="12"/>
      <c r="B1533" s="44"/>
      <c r="C1533" s="12"/>
      <c r="D1533" s="12"/>
      <c r="AA1533" s="68"/>
      <c r="AB1533" s="68"/>
      <c r="AC1533" s="68"/>
      <c r="AD1533" s="68"/>
      <c r="AE1533" s="68"/>
      <c r="AG1533" s="92"/>
      <c r="AN1533" s="68"/>
      <c r="AO1533" s="68"/>
      <c r="AP1533" s="68"/>
      <c r="AQ1533" s="68"/>
      <c r="AR1533" s="68"/>
      <c r="AS1533" s="68"/>
      <c r="AT1533" s="68"/>
      <c r="AU1533" s="68"/>
    </row>
    <row r="1534" spans="1:64">
      <c r="A1534" s="12"/>
      <c r="B1534" s="44"/>
      <c r="C1534" s="12"/>
      <c r="D1534" s="12"/>
      <c r="AA1534" s="68"/>
      <c r="AB1534" s="68"/>
      <c r="AC1534" s="68"/>
      <c r="AD1534" s="68"/>
      <c r="AE1534" s="68"/>
      <c r="AG1534" s="92"/>
      <c r="AN1534" s="68"/>
      <c r="AO1534" s="68"/>
      <c r="AP1534" s="68"/>
      <c r="AQ1534" s="68"/>
      <c r="AR1534" s="68"/>
      <c r="AS1534" s="68"/>
      <c r="AT1534" s="68"/>
      <c r="AU1534" s="68"/>
      <c r="AV1534" s="68"/>
    </row>
    <row r="1535" spans="1:64">
      <c r="A1535" s="12"/>
      <c r="B1535" s="44"/>
      <c r="C1535" s="12"/>
      <c r="D1535" s="12"/>
      <c r="AA1535" s="68"/>
      <c r="AB1535" s="68"/>
      <c r="AC1535" s="68"/>
      <c r="AD1535" s="68"/>
      <c r="AE1535" s="68"/>
      <c r="AG1535" s="92"/>
      <c r="AN1535" s="68"/>
      <c r="AO1535" s="68"/>
      <c r="AP1535" s="68"/>
      <c r="AQ1535" s="68"/>
      <c r="AR1535" s="68"/>
      <c r="AS1535" s="68"/>
      <c r="AT1535" s="68"/>
      <c r="AU1535" s="68"/>
      <c r="AV1535" s="68"/>
    </row>
    <row r="1536" spans="1:64">
      <c r="A1536" s="12"/>
      <c r="B1536" s="44"/>
      <c r="C1536" s="12"/>
      <c r="D1536" s="12"/>
      <c r="AA1536" s="68"/>
      <c r="AB1536" s="68"/>
      <c r="AC1536" s="68"/>
      <c r="AD1536" s="68"/>
      <c r="AE1536" s="68"/>
      <c r="AG1536" s="92"/>
      <c r="AN1536" s="68"/>
      <c r="AO1536" s="68"/>
      <c r="AP1536" s="68"/>
      <c r="AQ1536" s="68"/>
      <c r="AR1536" s="68"/>
      <c r="AS1536" s="68"/>
      <c r="AT1536" s="68"/>
      <c r="AU1536" s="68"/>
      <c r="AV1536" s="68"/>
      <c r="AX1536" s="68"/>
    </row>
    <row r="1537" spans="1:64">
      <c r="A1537" s="12"/>
      <c r="B1537" s="44"/>
      <c r="C1537" s="12"/>
      <c r="D1537" s="12"/>
      <c r="AA1537" s="68"/>
      <c r="AB1537" s="68"/>
      <c r="AC1537" s="68"/>
      <c r="AD1537" s="68"/>
      <c r="AE1537" s="68"/>
      <c r="AG1537" s="92"/>
      <c r="AN1537" s="68"/>
      <c r="AO1537" s="68"/>
      <c r="AP1537" s="68"/>
      <c r="AQ1537" s="68"/>
      <c r="AR1537" s="68"/>
      <c r="AS1537" s="68"/>
      <c r="AT1537" s="68"/>
      <c r="AU1537" s="68"/>
      <c r="AV1537" s="68"/>
    </row>
    <row r="1538" spans="1:64">
      <c r="A1538" s="12"/>
      <c r="B1538" s="44"/>
      <c r="C1538" s="12"/>
      <c r="D1538" s="12"/>
      <c r="AA1538" s="68"/>
      <c r="AB1538" s="68"/>
      <c r="AC1538" s="68"/>
      <c r="AD1538" s="68"/>
      <c r="AE1538" s="68"/>
      <c r="AG1538" s="92"/>
      <c r="AN1538" s="68"/>
      <c r="AO1538" s="68"/>
      <c r="AP1538" s="68"/>
      <c r="AQ1538" s="68"/>
      <c r="AR1538" s="68"/>
      <c r="AS1538" s="68"/>
      <c r="AT1538" s="68"/>
      <c r="AU1538" s="68"/>
    </row>
    <row r="1539" spans="1:64">
      <c r="A1539" s="12"/>
      <c r="B1539" s="44"/>
      <c r="C1539" s="12"/>
      <c r="D1539" s="12"/>
      <c r="AA1539" s="68"/>
      <c r="AB1539" s="68"/>
      <c r="AC1539" s="68"/>
      <c r="AD1539" s="68"/>
      <c r="AE1539" s="68"/>
      <c r="AG1539" s="92"/>
      <c r="AN1539" s="68"/>
      <c r="AO1539" s="68"/>
      <c r="AP1539" s="68"/>
      <c r="AQ1539" s="68"/>
      <c r="AR1539" s="68"/>
      <c r="AS1539" s="68"/>
      <c r="AT1539" s="68"/>
      <c r="AU1539" s="68"/>
    </row>
    <row r="1540" spans="1:64">
      <c r="A1540" s="12"/>
      <c r="B1540" s="44"/>
      <c r="C1540" s="12"/>
      <c r="D1540" s="12"/>
      <c r="AA1540" s="68"/>
      <c r="AB1540" s="68"/>
      <c r="AC1540" s="68"/>
      <c r="AD1540" s="68"/>
      <c r="AE1540" s="68"/>
      <c r="AG1540" s="92"/>
      <c r="AN1540" s="68"/>
      <c r="AO1540" s="68"/>
      <c r="AP1540" s="68"/>
      <c r="AQ1540" s="68"/>
      <c r="AR1540" s="68"/>
      <c r="AS1540" s="68"/>
      <c r="AT1540" s="68"/>
      <c r="AU1540" s="68"/>
      <c r="AV1540" s="68"/>
      <c r="AW1540" s="68"/>
      <c r="AX1540" s="68"/>
      <c r="AY1540" s="68"/>
      <c r="AZ1540" s="68"/>
      <c r="BA1540" s="68"/>
      <c r="BB1540" s="68"/>
      <c r="BC1540" s="68"/>
      <c r="BD1540" s="68"/>
      <c r="BE1540" s="68"/>
      <c r="BF1540" s="68"/>
      <c r="BG1540" s="68"/>
      <c r="BH1540" s="68"/>
      <c r="BI1540" s="68"/>
      <c r="BJ1540" s="68"/>
      <c r="BK1540" s="68"/>
      <c r="BL1540" s="68"/>
    </row>
    <row r="1541" spans="1:64">
      <c r="A1541" s="12"/>
      <c r="B1541" s="44"/>
      <c r="C1541" s="12"/>
      <c r="D1541" s="12"/>
      <c r="AA1541" s="68"/>
      <c r="AB1541" s="68"/>
      <c r="AC1541" s="68"/>
      <c r="AD1541" s="68"/>
      <c r="AE1541" s="68"/>
      <c r="AG1541" s="92"/>
      <c r="AN1541" s="68"/>
      <c r="AO1541" s="68"/>
      <c r="AP1541" s="68"/>
      <c r="AQ1541" s="68"/>
      <c r="AR1541" s="68"/>
      <c r="AS1541" s="68"/>
      <c r="AT1541" s="68"/>
      <c r="AU1541" s="68"/>
    </row>
    <row r="1542" spans="1:64">
      <c r="A1542" s="12"/>
      <c r="B1542" s="44"/>
      <c r="C1542" s="12"/>
      <c r="D1542" s="12"/>
      <c r="AA1542" s="68"/>
      <c r="AB1542" s="68"/>
      <c r="AC1542" s="68"/>
      <c r="AD1542" s="68"/>
      <c r="AE1542" s="68"/>
      <c r="AG1542" s="92"/>
      <c r="AN1542" s="68"/>
      <c r="AO1542" s="68"/>
      <c r="AP1542" s="68"/>
      <c r="AQ1542" s="68"/>
      <c r="AR1542" s="68"/>
      <c r="AS1542" s="68"/>
      <c r="AT1542" s="68"/>
      <c r="AU1542" s="68"/>
      <c r="AV1542" s="68"/>
      <c r="AW1542" s="68"/>
      <c r="AX1542" s="68"/>
      <c r="AY1542" s="68"/>
      <c r="AZ1542" s="68"/>
      <c r="BA1542" s="68"/>
      <c r="BB1542" s="68"/>
      <c r="BC1542" s="68"/>
      <c r="BD1542" s="68"/>
      <c r="BE1542" s="68"/>
      <c r="BF1542" s="68"/>
      <c r="BG1542" s="68"/>
      <c r="BH1542" s="68"/>
      <c r="BI1542" s="68"/>
      <c r="BJ1542" s="68"/>
      <c r="BK1542" s="68"/>
      <c r="BL1542" s="68"/>
    </row>
    <row r="1543" spans="1:64">
      <c r="A1543" s="12"/>
      <c r="B1543" s="44"/>
      <c r="C1543" s="12"/>
      <c r="D1543" s="12"/>
      <c r="AA1543" s="68"/>
      <c r="AB1543" s="68"/>
      <c r="AC1543" s="68"/>
      <c r="AD1543" s="68"/>
      <c r="AE1543" s="68"/>
      <c r="AG1543" s="92"/>
      <c r="AN1543" s="68"/>
      <c r="AO1543" s="68"/>
      <c r="AP1543" s="68"/>
      <c r="AQ1543" s="68"/>
      <c r="AR1543" s="68"/>
      <c r="AS1543" s="68"/>
      <c r="AT1543" s="68"/>
      <c r="AU1543" s="68"/>
      <c r="AV1543" s="68"/>
      <c r="AX1543" s="68"/>
      <c r="AY1543" s="68"/>
      <c r="AZ1543" s="68"/>
      <c r="BA1543" s="68"/>
      <c r="BB1543" s="68"/>
      <c r="BC1543" s="68"/>
      <c r="BD1543" s="68"/>
      <c r="BE1543" s="68"/>
      <c r="BF1543" s="68"/>
      <c r="BG1543" s="68"/>
      <c r="BH1543" s="68"/>
      <c r="BI1543" s="68"/>
      <c r="BJ1543" s="68"/>
      <c r="BK1543" s="68"/>
      <c r="BL1543" s="68"/>
    </row>
    <row r="1544" spans="1:64">
      <c r="A1544" s="12"/>
      <c r="B1544" s="44"/>
      <c r="C1544" s="12"/>
      <c r="D1544" s="12"/>
      <c r="AA1544" s="68"/>
      <c r="AB1544" s="68"/>
      <c r="AC1544" s="68"/>
      <c r="AD1544" s="68"/>
      <c r="AE1544" s="68"/>
      <c r="AG1544" s="92"/>
      <c r="AN1544" s="68"/>
      <c r="AO1544" s="68"/>
      <c r="AP1544" s="68"/>
      <c r="AQ1544" s="68"/>
      <c r="AR1544" s="68"/>
      <c r="AS1544" s="68"/>
      <c r="AT1544" s="68"/>
      <c r="AU1544" s="68"/>
      <c r="AV1544" s="68"/>
      <c r="AW1544" s="68"/>
      <c r="AX1544" s="68"/>
      <c r="AY1544" s="68"/>
      <c r="AZ1544" s="68"/>
      <c r="BA1544" s="68"/>
      <c r="BB1544" s="68"/>
      <c r="BC1544" s="68"/>
      <c r="BD1544" s="68"/>
      <c r="BE1544" s="68"/>
      <c r="BF1544" s="68"/>
      <c r="BG1544" s="68"/>
      <c r="BH1544" s="68"/>
      <c r="BI1544" s="68"/>
      <c r="BJ1544" s="68"/>
      <c r="BK1544" s="68"/>
      <c r="BL1544" s="68"/>
    </row>
    <row r="1545" spans="1:64">
      <c r="A1545" s="12"/>
      <c r="B1545" s="44"/>
      <c r="C1545" s="12"/>
      <c r="D1545" s="12"/>
      <c r="AA1545" s="68"/>
      <c r="AB1545" s="68"/>
      <c r="AC1545" s="68"/>
      <c r="AD1545" s="68"/>
      <c r="AE1545" s="68"/>
      <c r="AG1545" s="92"/>
      <c r="AN1545" s="68"/>
      <c r="AO1545" s="68"/>
      <c r="AP1545" s="68"/>
      <c r="AQ1545" s="68"/>
      <c r="AR1545" s="68"/>
      <c r="AS1545" s="68"/>
      <c r="AT1545" s="68"/>
      <c r="AU1545" s="68"/>
      <c r="AV1545" s="68"/>
      <c r="AX1545" s="68"/>
      <c r="AY1545" s="68"/>
      <c r="AZ1545" s="68"/>
      <c r="BA1545" s="68"/>
      <c r="BB1545" s="68"/>
      <c r="BC1545" s="68"/>
      <c r="BD1545" s="68"/>
      <c r="BE1545" s="68"/>
      <c r="BF1545" s="68"/>
      <c r="BG1545" s="68"/>
      <c r="BH1545" s="68"/>
      <c r="BI1545" s="68"/>
      <c r="BJ1545" s="68"/>
      <c r="BK1545" s="68"/>
      <c r="BL1545" s="68"/>
    </row>
    <row r="1546" spans="1:64">
      <c r="A1546" s="12"/>
      <c r="B1546" s="44"/>
      <c r="C1546" s="12"/>
      <c r="D1546" s="12"/>
      <c r="AA1546" s="68"/>
      <c r="AB1546" s="68"/>
      <c r="AC1546" s="68"/>
      <c r="AD1546" s="68"/>
      <c r="AE1546" s="68"/>
      <c r="AG1546" s="92"/>
      <c r="AN1546" s="68"/>
      <c r="AO1546" s="68"/>
      <c r="AP1546" s="68"/>
      <c r="AQ1546" s="68"/>
      <c r="AR1546" s="68"/>
      <c r="AS1546" s="68"/>
      <c r="AT1546" s="68"/>
      <c r="AU1546" s="68"/>
      <c r="AV1546" s="68"/>
      <c r="AW1546" s="68"/>
      <c r="AX1546" s="68"/>
      <c r="AY1546" s="68"/>
      <c r="AZ1546" s="68"/>
      <c r="BA1546" s="68"/>
      <c r="BB1546" s="68"/>
      <c r="BC1546" s="68"/>
      <c r="BD1546" s="68"/>
      <c r="BE1546" s="68"/>
      <c r="BF1546" s="68"/>
      <c r="BG1546" s="68"/>
      <c r="BH1546" s="68"/>
      <c r="BI1546" s="68"/>
      <c r="BJ1546" s="68"/>
      <c r="BK1546" s="68"/>
      <c r="BL1546" s="68"/>
    </row>
    <row r="1547" spans="1:64">
      <c r="A1547" s="12"/>
      <c r="B1547" s="44"/>
      <c r="C1547" s="12"/>
      <c r="D1547" s="12"/>
      <c r="AA1547" s="68"/>
      <c r="AB1547" s="68"/>
      <c r="AC1547" s="68"/>
      <c r="AD1547" s="68"/>
      <c r="AE1547" s="68"/>
      <c r="AG1547" s="92"/>
      <c r="AN1547" s="68"/>
      <c r="AO1547" s="68"/>
      <c r="AP1547" s="68"/>
      <c r="AQ1547" s="68"/>
      <c r="AR1547" s="68"/>
      <c r="AS1547" s="68"/>
      <c r="AT1547" s="68"/>
      <c r="AU1547" s="68"/>
      <c r="AV1547" s="68"/>
      <c r="AX1547" s="68"/>
    </row>
    <row r="1548" spans="1:64">
      <c r="A1548" s="12"/>
      <c r="B1548" s="44"/>
      <c r="C1548" s="12"/>
      <c r="D1548" s="12"/>
      <c r="AA1548" s="68"/>
      <c r="AB1548" s="68"/>
      <c r="AC1548" s="68"/>
      <c r="AD1548" s="68"/>
      <c r="AE1548" s="68"/>
      <c r="AG1548" s="92"/>
      <c r="AN1548" s="68"/>
      <c r="AO1548" s="68"/>
      <c r="AP1548" s="68"/>
      <c r="AQ1548" s="68"/>
      <c r="AR1548" s="68"/>
      <c r="AS1548" s="68"/>
      <c r="AT1548" s="68"/>
      <c r="AU1548" s="68"/>
      <c r="AV1548" s="68"/>
      <c r="AW1548" s="68"/>
      <c r="AX1548" s="68"/>
      <c r="AY1548" s="68"/>
      <c r="AZ1548" s="68"/>
      <c r="BA1548" s="68"/>
      <c r="BB1548" s="68"/>
      <c r="BC1548" s="68"/>
      <c r="BD1548" s="68"/>
      <c r="BE1548" s="68"/>
      <c r="BF1548" s="68"/>
      <c r="BG1548" s="68"/>
      <c r="BH1548" s="68"/>
      <c r="BI1548" s="68"/>
      <c r="BJ1548" s="68"/>
      <c r="BK1548" s="68"/>
      <c r="BL1548" s="68"/>
    </row>
    <row r="1549" spans="1:64">
      <c r="A1549" s="12"/>
      <c r="B1549" s="44"/>
      <c r="C1549" s="12"/>
      <c r="D1549" s="12"/>
      <c r="AA1549" s="68"/>
      <c r="AB1549" s="68"/>
      <c r="AC1549" s="68"/>
      <c r="AD1549" s="68"/>
      <c r="AE1549" s="68"/>
      <c r="AG1549" s="92"/>
      <c r="AN1549" s="68"/>
      <c r="AO1549" s="68"/>
      <c r="AP1549" s="68"/>
      <c r="AQ1549" s="68"/>
      <c r="AR1549" s="68"/>
      <c r="AS1549" s="68"/>
      <c r="AT1549" s="68"/>
      <c r="AU1549" s="68"/>
      <c r="AV1549" s="68"/>
      <c r="AX1549" s="68"/>
    </row>
    <row r="1550" spans="1:64">
      <c r="A1550" s="12"/>
      <c r="B1550" s="44"/>
      <c r="C1550" s="12"/>
      <c r="D1550" s="12"/>
      <c r="AA1550" s="68"/>
      <c r="AB1550" s="68"/>
      <c r="AC1550" s="68"/>
      <c r="AD1550" s="68"/>
      <c r="AE1550" s="68"/>
      <c r="AG1550" s="92"/>
      <c r="AN1550" s="68"/>
      <c r="AO1550" s="68"/>
      <c r="AP1550" s="68"/>
      <c r="AQ1550" s="68"/>
      <c r="AR1550" s="68"/>
      <c r="AS1550" s="68"/>
      <c r="AT1550" s="68"/>
      <c r="AU1550" s="68"/>
      <c r="AV1550" s="68"/>
      <c r="AW1550" s="68"/>
      <c r="AX1550" s="68"/>
      <c r="AY1550" s="68"/>
      <c r="AZ1550" s="68"/>
      <c r="BA1550" s="68"/>
      <c r="BB1550" s="68"/>
      <c r="BC1550" s="68"/>
      <c r="BD1550" s="68"/>
      <c r="BE1550" s="68"/>
      <c r="BF1550" s="68"/>
      <c r="BG1550" s="68"/>
      <c r="BH1550" s="68"/>
      <c r="BI1550" s="68"/>
      <c r="BJ1550" s="68"/>
      <c r="BK1550" s="68"/>
      <c r="BL1550" s="68"/>
    </row>
    <row r="1551" spans="1:64">
      <c r="A1551" s="12"/>
      <c r="B1551" s="44"/>
      <c r="C1551" s="12"/>
      <c r="D1551" s="12"/>
      <c r="AA1551" s="68"/>
      <c r="AB1551" s="68"/>
      <c r="AC1551" s="68"/>
      <c r="AD1551" s="68"/>
      <c r="AE1551" s="68"/>
      <c r="AG1551" s="92"/>
      <c r="AN1551" s="68"/>
      <c r="AO1551" s="68"/>
      <c r="AP1551" s="68"/>
      <c r="AQ1551" s="68"/>
      <c r="AR1551" s="68"/>
      <c r="AS1551" s="68"/>
      <c r="AT1551" s="68"/>
      <c r="AU1551" s="68"/>
      <c r="AV1551" s="68"/>
      <c r="AW1551" s="68"/>
      <c r="AX1551" s="68"/>
      <c r="AY1551" s="68"/>
      <c r="AZ1551" s="68"/>
      <c r="BA1551" s="68"/>
      <c r="BB1551" s="68"/>
      <c r="BC1551" s="68"/>
      <c r="BD1551" s="68"/>
      <c r="BE1551" s="68"/>
      <c r="BF1551" s="68"/>
      <c r="BG1551" s="68"/>
      <c r="BH1551" s="68"/>
      <c r="BI1551" s="68"/>
      <c r="BJ1551" s="68"/>
      <c r="BK1551" s="68"/>
      <c r="BL1551" s="68"/>
    </row>
    <row r="1552" spans="1:64">
      <c r="A1552" s="12"/>
      <c r="B1552" s="44"/>
      <c r="C1552" s="12"/>
      <c r="D1552" s="12"/>
      <c r="AA1552" s="68"/>
      <c r="AB1552" s="68"/>
      <c r="AC1552" s="68"/>
      <c r="AD1552" s="68"/>
      <c r="AE1552" s="68"/>
      <c r="AG1552" s="92"/>
      <c r="AN1552" s="68"/>
      <c r="AO1552" s="68"/>
      <c r="AP1552" s="68"/>
      <c r="AQ1552" s="68"/>
      <c r="AR1552" s="68"/>
      <c r="AS1552" s="68"/>
      <c r="AT1552" s="68"/>
      <c r="AU1552" s="68"/>
      <c r="AV1552" s="68"/>
      <c r="AW1552" s="68"/>
      <c r="AX1552" s="68"/>
      <c r="AY1552" s="68"/>
      <c r="AZ1552" s="68"/>
      <c r="BA1552" s="68"/>
      <c r="BB1552" s="68"/>
      <c r="BC1552" s="68"/>
      <c r="BD1552" s="68"/>
      <c r="BE1552" s="68"/>
      <c r="BF1552" s="68"/>
      <c r="BG1552" s="68"/>
      <c r="BH1552" s="68"/>
      <c r="BI1552" s="68"/>
      <c r="BJ1552" s="68"/>
      <c r="BK1552" s="68"/>
      <c r="BL1552" s="68"/>
    </row>
    <row r="1553" spans="1:64">
      <c r="A1553" s="12"/>
      <c r="B1553" s="44"/>
      <c r="C1553" s="12"/>
      <c r="D1553" s="12"/>
      <c r="AA1553" s="68"/>
      <c r="AB1553" s="68"/>
      <c r="AC1553" s="68"/>
      <c r="AD1553" s="68"/>
      <c r="AE1553" s="68"/>
      <c r="AG1553" s="92"/>
      <c r="AN1553" s="68"/>
      <c r="AO1553" s="68"/>
      <c r="AP1553" s="68"/>
      <c r="AQ1553" s="68"/>
      <c r="AR1553" s="68"/>
      <c r="AS1553" s="68"/>
      <c r="AT1553" s="68"/>
      <c r="AU1553" s="68"/>
      <c r="AV1553" s="68"/>
      <c r="AW1553" s="68"/>
      <c r="AX1553" s="68"/>
      <c r="AY1553" s="68"/>
      <c r="AZ1553" s="68"/>
      <c r="BA1553" s="68"/>
      <c r="BB1553" s="68"/>
      <c r="BC1553" s="68"/>
      <c r="BD1553" s="68"/>
      <c r="BE1553" s="68"/>
      <c r="BF1553" s="68"/>
      <c r="BG1553" s="68"/>
      <c r="BH1553" s="68"/>
      <c r="BI1553" s="68"/>
      <c r="BJ1553" s="68"/>
      <c r="BK1553" s="68"/>
      <c r="BL1553" s="68"/>
    </row>
    <row r="1554" spans="1:64">
      <c r="A1554" s="12"/>
      <c r="B1554" s="44"/>
      <c r="C1554" s="12"/>
      <c r="D1554" s="12"/>
      <c r="AA1554" s="68"/>
      <c r="AB1554" s="68"/>
      <c r="AC1554" s="68"/>
      <c r="AD1554" s="68"/>
      <c r="AE1554" s="68"/>
      <c r="AG1554" s="92"/>
      <c r="AN1554" s="68"/>
      <c r="AO1554" s="68"/>
      <c r="AP1554" s="68"/>
      <c r="AQ1554" s="68"/>
      <c r="AR1554" s="68"/>
      <c r="AS1554" s="68"/>
      <c r="AT1554" s="68"/>
      <c r="AU1554" s="68"/>
      <c r="AV1554" s="68"/>
      <c r="AX1554" s="68"/>
    </row>
    <row r="1555" spans="1:64">
      <c r="A1555" s="12"/>
      <c r="B1555" s="44"/>
      <c r="C1555" s="12"/>
      <c r="D1555" s="12"/>
      <c r="AA1555" s="68"/>
      <c r="AB1555" s="68"/>
      <c r="AC1555" s="68"/>
      <c r="AD1555" s="68"/>
      <c r="AE1555" s="68"/>
      <c r="AG1555" s="92"/>
      <c r="AN1555" s="68"/>
      <c r="AO1555" s="68"/>
      <c r="AP1555" s="68"/>
      <c r="AQ1555" s="68"/>
      <c r="AR1555" s="68"/>
      <c r="AS1555" s="68"/>
      <c r="AT1555" s="68"/>
      <c r="AU1555" s="68"/>
    </row>
    <row r="1556" spans="1:64">
      <c r="A1556" s="12"/>
      <c r="B1556" s="44"/>
      <c r="C1556" s="12"/>
      <c r="D1556" s="12"/>
      <c r="AA1556" s="68"/>
      <c r="AB1556" s="68"/>
      <c r="AC1556" s="68"/>
      <c r="AD1556" s="68"/>
      <c r="AE1556" s="68"/>
      <c r="AG1556" s="92"/>
      <c r="AN1556" s="68"/>
      <c r="AO1556" s="68"/>
      <c r="AP1556" s="68"/>
      <c r="AQ1556" s="68"/>
      <c r="AR1556" s="68"/>
      <c r="AS1556" s="68"/>
      <c r="AT1556" s="68"/>
      <c r="AU1556" s="68"/>
    </row>
    <row r="1557" spans="1:64">
      <c r="A1557" s="12"/>
      <c r="B1557" s="44"/>
      <c r="C1557" s="12"/>
      <c r="D1557" s="12"/>
      <c r="AA1557" s="68"/>
      <c r="AB1557" s="68"/>
      <c r="AC1557" s="68"/>
      <c r="AD1557" s="68"/>
      <c r="AE1557" s="68"/>
      <c r="AG1557" s="92"/>
      <c r="AN1557" s="68"/>
      <c r="AO1557" s="68"/>
      <c r="AP1557" s="68"/>
      <c r="AQ1557" s="68"/>
      <c r="AR1557" s="68"/>
      <c r="AS1557" s="68"/>
      <c r="AT1557" s="68"/>
      <c r="AU1557" s="68"/>
    </row>
    <row r="1558" spans="1:64">
      <c r="A1558" s="12"/>
      <c r="B1558" s="44"/>
      <c r="C1558" s="12"/>
      <c r="D1558" s="12"/>
      <c r="AA1558" s="68"/>
      <c r="AB1558" s="68"/>
      <c r="AC1558" s="68"/>
      <c r="AD1558" s="68"/>
      <c r="AE1558" s="68"/>
      <c r="AG1558" s="92"/>
      <c r="AN1558" s="68"/>
      <c r="AO1558" s="68"/>
      <c r="AP1558" s="68"/>
      <c r="AQ1558" s="68"/>
      <c r="AR1558" s="68"/>
      <c r="AS1558" s="68"/>
      <c r="AT1558" s="68"/>
      <c r="AU1558" s="68"/>
      <c r="AV1558" s="68"/>
    </row>
    <row r="1559" spans="1:64">
      <c r="A1559" s="12"/>
      <c r="B1559" s="44"/>
      <c r="C1559" s="12"/>
      <c r="D1559" s="12"/>
      <c r="AA1559" s="68"/>
      <c r="AB1559" s="68"/>
      <c r="AC1559" s="68"/>
      <c r="AD1559" s="68"/>
      <c r="AE1559" s="68"/>
      <c r="AG1559" s="92"/>
      <c r="AN1559" s="68"/>
      <c r="AO1559" s="68"/>
      <c r="AP1559" s="68"/>
      <c r="AQ1559" s="68"/>
      <c r="AR1559" s="68"/>
      <c r="AS1559" s="68"/>
      <c r="AT1559" s="68"/>
      <c r="AU1559" s="68"/>
      <c r="AV1559" s="68"/>
      <c r="AX1559" s="68"/>
    </row>
    <row r="1560" spans="1:64">
      <c r="A1560" s="12"/>
      <c r="B1560" s="44"/>
      <c r="C1560" s="12"/>
      <c r="D1560" s="12"/>
      <c r="AA1560" s="68"/>
      <c r="AB1560" s="68"/>
      <c r="AC1560" s="68"/>
      <c r="AD1560" s="68"/>
      <c r="AE1560" s="68"/>
      <c r="AG1560" s="92"/>
      <c r="AN1560" s="68"/>
      <c r="AO1560" s="68"/>
      <c r="AP1560" s="68"/>
      <c r="AQ1560" s="68"/>
      <c r="AR1560" s="68"/>
      <c r="AS1560" s="68"/>
      <c r="AT1560" s="68"/>
      <c r="AU1560" s="68"/>
      <c r="AV1560" s="68"/>
      <c r="AW1560" s="68"/>
      <c r="AX1560" s="68"/>
      <c r="AY1560" s="68"/>
      <c r="AZ1560" s="68"/>
      <c r="BA1560" s="68"/>
      <c r="BB1560" s="68"/>
      <c r="BC1560" s="68"/>
      <c r="BD1560" s="68"/>
      <c r="BE1560" s="68"/>
      <c r="BF1560" s="68"/>
      <c r="BG1560" s="68"/>
      <c r="BH1560" s="68"/>
      <c r="BI1560" s="68"/>
      <c r="BJ1560" s="68"/>
      <c r="BK1560" s="68"/>
      <c r="BL1560" s="68"/>
    </row>
    <row r="1561" spans="1:64">
      <c r="A1561" s="12"/>
      <c r="B1561" s="44"/>
      <c r="C1561" s="12"/>
      <c r="D1561" s="12"/>
      <c r="AA1561" s="68"/>
      <c r="AB1561" s="68"/>
      <c r="AC1561" s="68"/>
      <c r="AD1561" s="68"/>
      <c r="AE1561" s="68"/>
      <c r="AG1561" s="92"/>
      <c r="AN1561" s="68"/>
      <c r="AO1561" s="68"/>
      <c r="AP1561" s="68"/>
      <c r="AQ1561" s="68"/>
      <c r="AR1561" s="68"/>
      <c r="AS1561" s="68"/>
      <c r="AT1561" s="68"/>
      <c r="AU1561" s="68"/>
      <c r="AV1561" s="68"/>
    </row>
    <row r="1562" spans="1:64">
      <c r="A1562" s="12"/>
      <c r="B1562" s="44"/>
      <c r="C1562" s="12"/>
      <c r="D1562" s="12"/>
      <c r="AA1562" s="68"/>
      <c r="AB1562" s="68"/>
      <c r="AC1562" s="68"/>
      <c r="AD1562" s="68"/>
      <c r="AE1562" s="68"/>
      <c r="AG1562" s="92"/>
      <c r="AN1562" s="68"/>
      <c r="AO1562" s="68"/>
      <c r="AP1562" s="68"/>
      <c r="AQ1562" s="68"/>
      <c r="AR1562" s="68"/>
      <c r="AS1562" s="68"/>
      <c r="AT1562" s="68"/>
      <c r="AU1562" s="68"/>
      <c r="AV1562" s="68"/>
      <c r="AX1562" s="68"/>
    </row>
    <row r="1563" spans="1:64">
      <c r="A1563" s="12"/>
      <c r="B1563" s="44"/>
      <c r="C1563" s="12"/>
      <c r="D1563" s="12"/>
      <c r="AA1563" s="68"/>
      <c r="AB1563" s="68"/>
      <c r="AC1563" s="68"/>
      <c r="AD1563" s="68"/>
      <c r="AE1563" s="68"/>
      <c r="AG1563" s="92"/>
      <c r="AN1563" s="68"/>
      <c r="AO1563" s="68"/>
      <c r="AP1563" s="68"/>
      <c r="AQ1563" s="68"/>
      <c r="AR1563" s="68"/>
      <c r="AS1563" s="68"/>
      <c r="AT1563" s="68"/>
      <c r="AU1563" s="68"/>
    </row>
    <row r="1564" spans="1:64">
      <c r="A1564" s="12"/>
      <c r="B1564" s="44"/>
      <c r="C1564" s="12"/>
      <c r="D1564" s="12"/>
      <c r="AA1564" s="68"/>
      <c r="AB1564" s="68"/>
      <c r="AC1564" s="68"/>
      <c r="AD1564" s="68"/>
      <c r="AE1564" s="68"/>
      <c r="AG1564" s="92"/>
      <c r="AN1564" s="68"/>
      <c r="AO1564" s="68"/>
      <c r="AP1564" s="68"/>
      <c r="AQ1564" s="68"/>
      <c r="AR1564" s="68"/>
      <c r="AS1564" s="68"/>
      <c r="AT1564" s="68"/>
      <c r="AU1564" s="68"/>
      <c r="AV1564" s="68"/>
      <c r="AX1564" s="68"/>
    </row>
    <row r="1565" spans="1:64">
      <c r="A1565" s="12"/>
      <c r="B1565" s="44"/>
      <c r="C1565" s="12"/>
      <c r="D1565" s="12"/>
      <c r="AA1565" s="68"/>
      <c r="AB1565" s="68"/>
      <c r="AC1565" s="68"/>
      <c r="AD1565" s="68"/>
      <c r="AE1565" s="68"/>
      <c r="AG1565" s="92"/>
      <c r="AN1565" s="68"/>
      <c r="AO1565" s="68"/>
      <c r="AP1565" s="68"/>
      <c r="AQ1565" s="68"/>
      <c r="AR1565" s="68"/>
      <c r="AS1565" s="68"/>
      <c r="AT1565" s="68"/>
      <c r="AU1565" s="68"/>
    </row>
    <row r="1566" spans="1:64">
      <c r="A1566" s="12"/>
      <c r="B1566" s="44"/>
      <c r="C1566" s="12"/>
      <c r="D1566" s="12"/>
      <c r="AA1566" s="68"/>
      <c r="AB1566" s="68"/>
      <c r="AC1566" s="68"/>
      <c r="AD1566" s="68"/>
      <c r="AE1566" s="68"/>
      <c r="AG1566" s="92"/>
      <c r="AN1566" s="68"/>
      <c r="AO1566" s="68"/>
      <c r="AP1566" s="68"/>
      <c r="AQ1566" s="68"/>
      <c r="AR1566" s="68"/>
      <c r="AS1566" s="68"/>
      <c r="AT1566" s="68"/>
      <c r="AU1566" s="68"/>
      <c r="AV1566" s="68"/>
    </row>
    <row r="1567" spans="1:64">
      <c r="A1567" s="12"/>
      <c r="B1567" s="44"/>
      <c r="C1567" s="12"/>
      <c r="D1567" s="12"/>
      <c r="AA1567" s="68"/>
      <c r="AB1567" s="68"/>
      <c r="AC1567" s="68"/>
      <c r="AD1567" s="68"/>
      <c r="AE1567" s="68"/>
      <c r="AG1567" s="92"/>
      <c r="AN1567" s="68"/>
      <c r="AO1567" s="68"/>
      <c r="AP1567" s="68"/>
      <c r="AQ1567" s="68"/>
      <c r="AR1567" s="68"/>
      <c r="AS1567" s="68"/>
      <c r="AT1567" s="68"/>
      <c r="AU1567" s="68"/>
      <c r="AV1567" s="68"/>
      <c r="AW1567" s="68"/>
      <c r="AX1567" s="68"/>
      <c r="AY1567" s="68"/>
      <c r="AZ1567" s="68"/>
      <c r="BA1567" s="68"/>
      <c r="BB1567" s="68"/>
      <c r="BC1567" s="68"/>
      <c r="BD1567" s="68"/>
      <c r="BE1567" s="68"/>
      <c r="BF1567" s="68"/>
      <c r="BG1567" s="68"/>
      <c r="BH1567" s="68"/>
      <c r="BI1567" s="68"/>
      <c r="BJ1567" s="68"/>
      <c r="BK1567" s="68"/>
      <c r="BL1567" s="68"/>
    </row>
    <row r="1568" spans="1:64">
      <c r="A1568" s="12"/>
      <c r="B1568" s="44"/>
      <c r="C1568" s="12"/>
      <c r="D1568" s="12"/>
      <c r="AA1568" s="68"/>
      <c r="AB1568" s="68"/>
      <c r="AC1568" s="68"/>
      <c r="AD1568" s="68"/>
      <c r="AE1568" s="68"/>
      <c r="AG1568" s="92"/>
      <c r="AN1568" s="68"/>
      <c r="AO1568" s="68"/>
      <c r="AP1568" s="68"/>
      <c r="AQ1568" s="68"/>
      <c r="AR1568" s="68"/>
      <c r="AS1568" s="68"/>
      <c r="AT1568" s="68"/>
      <c r="AU1568" s="68"/>
    </row>
    <row r="1569" spans="1:64">
      <c r="A1569" s="12"/>
      <c r="B1569" s="44"/>
      <c r="C1569" s="12"/>
      <c r="D1569" s="12"/>
      <c r="AA1569" s="68"/>
      <c r="AB1569" s="68"/>
      <c r="AC1569" s="68"/>
      <c r="AD1569" s="68"/>
      <c r="AE1569" s="68"/>
      <c r="AG1569" s="92"/>
      <c r="AN1569" s="68"/>
      <c r="AO1569" s="68"/>
      <c r="AP1569" s="68"/>
      <c r="AQ1569" s="68"/>
      <c r="AR1569" s="68"/>
      <c r="AS1569" s="68"/>
      <c r="AT1569" s="68"/>
      <c r="AU1569" s="68"/>
      <c r="AV1569" s="68"/>
    </row>
    <row r="1570" spans="1:64">
      <c r="A1570" s="12"/>
      <c r="B1570" s="44"/>
      <c r="C1570" s="12"/>
      <c r="D1570" s="12"/>
      <c r="AA1570" s="68"/>
      <c r="AB1570" s="68"/>
      <c r="AC1570" s="68"/>
      <c r="AD1570" s="68"/>
      <c r="AE1570" s="68"/>
      <c r="AG1570" s="92"/>
      <c r="AN1570" s="68"/>
      <c r="AO1570" s="68"/>
      <c r="AP1570" s="68"/>
      <c r="AQ1570" s="68"/>
      <c r="AR1570" s="68"/>
      <c r="AS1570" s="68"/>
      <c r="AT1570" s="68"/>
      <c r="AU1570" s="68"/>
    </row>
    <row r="1571" spans="1:64">
      <c r="A1571" s="12"/>
      <c r="B1571" s="44"/>
      <c r="C1571" s="12"/>
      <c r="D1571" s="12"/>
      <c r="AA1571" s="68"/>
      <c r="AB1571" s="68"/>
      <c r="AC1571" s="68"/>
      <c r="AD1571" s="68"/>
      <c r="AE1571" s="68"/>
      <c r="AG1571" s="92"/>
      <c r="AN1571" s="68"/>
      <c r="AO1571" s="68"/>
      <c r="AP1571" s="68"/>
      <c r="AQ1571" s="68"/>
      <c r="AR1571" s="68"/>
      <c r="AS1571" s="68"/>
      <c r="AT1571" s="68"/>
      <c r="AU1571" s="68"/>
      <c r="AV1571" s="68"/>
      <c r="AX1571" s="68"/>
    </row>
    <row r="1572" spans="1:64">
      <c r="A1572" s="12"/>
      <c r="B1572" s="44"/>
      <c r="C1572" s="12"/>
      <c r="D1572" s="12"/>
      <c r="AA1572" s="68"/>
      <c r="AB1572" s="68"/>
      <c r="AC1572" s="68"/>
      <c r="AD1572" s="68"/>
      <c r="AE1572" s="68"/>
      <c r="AG1572" s="92"/>
      <c r="AN1572" s="68"/>
      <c r="AO1572" s="68"/>
      <c r="AP1572" s="68"/>
      <c r="AQ1572" s="68"/>
      <c r="AR1572" s="68"/>
      <c r="AS1572" s="68"/>
      <c r="AT1572" s="68"/>
      <c r="AU1572" s="68"/>
      <c r="AV1572" s="68"/>
    </row>
    <row r="1573" spans="1:64">
      <c r="A1573" s="12"/>
      <c r="B1573" s="44"/>
      <c r="C1573" s="12"/>
      <c r="D1573" s="12"/>
      <c r="AA1573" s="68"/>
      <c r="AB1573" s="68"/>
      <c r="AC1573" s="68"/>
      <c r="AD1573" s="68"/>
      <c r="AE1573" s="68"/>
      <c r="AG1573" s="92"/>
      <c r="AN1573" s="68"/>
      <c r="AO1573" s="68"/>
      <c r="AP1573" s="68"/>
      <c r="AQ1573" s="68"/>
      <c r="AR1573" s="68"/>
      <c r="AS1573" s="68"/>
      <c r="AT1573" s="68"/>
      <c r="AU1573" s="68"/>
    </row>
    <row r="1574" spans="1:64">
      <c r="A1574" s="12"/>
      <c r="B1574" s="44"/>
      <c r="C1574" s="12"/>
      <c r="D1574" s="12"/>
      <c r="AA1574" s="68"/>
      <c r="AB1574" s="68"/>
      <c r="AC1574" s="68"/>
      <c r="AD1574" s="68"/>
      <c r="AE1574" s="68"/>
      <c r="AG1574" s="92"/>
      <c r="AN1574" s="68"/>
      <c r="AO1574" s="68"/>
      <c r="AP1574" s="68"/>
      <c r="AQ1574" s="68"/>
      <c r="AR1574" s="68"/>
      <c r="AS1574" s="68"/>
      <c r="AT1574" s="68"/>
      <c r="AU1574" s="68"/>
    </row>
    <row r="1575" spans="1:64">
      <c r="A1575" s="12"/>
      <c r="B1575" s="44"/>
      <c r="C1575" s="12"/>
      <c r="D1575" s="12"/>
      <c r="AA1575" s="68"/>
      <c r="AB1575" s="68"/>
      <c r="AC1575" s="68"/>
      <c r="AD1575" s="68"/>
      <c r="AE1575" s="68"/>
      <c r="AG1575" s="92"/>
      <c r="AN1575" s="68"/>
      <c r="AO1575" s="68"/>
      <c r="AP1575" s="68"/>
      <c r="AQ1575" s="68"/>
      <c r="AR1575" s="68"/>
      <c r="AS1575" s="68"/>
      <c r="AT1575" s="68"/>
      <c r="AU1575" s="68"/>
      <c r="AV1575" s="68"/>
      <c r="AX1575" s="68"/>
      <c r="AY1575" s="68"/>
      <c r="AZ1575" s="68"/>
      <c r="BA1575" s="68"/>
      <c r="BB1575" s="68"/>
      <c r="BC1575" s="68"/>
      <c r="BD1575" s="68"/>
      <c r="BE1575" s="68"/>
      <c r="BF1575" s="68"/>
      <c r="BG1575" s="68"/>
      <c r="BH1575" s="68"/>
      <c r="BI1575" s="68"/>
      <c r="BJ1575" s="68"/>
      <c r="BK1575" s="68"/>
      <c r="BL1575" s="68"/>
    </row>
    <row r="1576" spans="1:64">
      <c r="A1576" s="12"/>
      <c r="B1576" s="44"/>
      <c r="C1576" s="12"/>
      <c r="D1576" s="12"/>
      <c r="AA1576" s="68"/>
      <c r="AB1576" s="68"/>
      <c r="AC1576" s="68"/>
      <c r="AD1576" s="68"/>
      <c r="AE1576" s="68"/>
      <c r="AG1576" s="92"/>
      <c r="AN1576" s="68"/>
      <c r="AO1576" s="68"/>
      <c r="AP1576" s="68"/>
      <c r="AQ1576" s="68"/>
      <c r="AR1576" s="68"/>
      <c r="AS1576" s="68"/>
      <c r="AT1576" s="68"/>
      <c r="AU1576" s="68"/>
      <c r="AV1576" s="68"/>
    </row>
    <row r="1577" spans="1:64">
      <c r="A1577" s="12"/>
      <c r="B1577" s="44"/>
      <c r="C1577" s="12"/>
      <c r="D1577" s="12"/>
      <c r="AA1577" s="68"/>
      <c r="AB1577" s="68"/>
      <c r="AC1577" s="68"/>
      <c r="AD1577" s="68"/>
      <c r="AE1577" s="68"/>
      <c r="AG1577" s="92"/>
      <c r="AN1577" s="68"/>
      <c r="AO1577" s="68"/>
      <c r="AP1577" s="68"/>
      <c r="AQ1577" s="68"/>
      <c r="AR1577" s="68"/>
      <c r="AS1577" s="68"/>
      <c r="AT1577" s="68"/>
      <c r="AU1577" s="68"/>
      <c r="AV1577" s="68"/>
    </row>
    <row r="1578" spans="1:64">
      <c r="A1578" s="12"/>
      <c r="B1578" s="44"/>
      <c r="C1578" s="12"/>
      <c r="D1578" s="12"/>
      <c r="AA1578" s="68"/>
      <c r="AB1578" s="68"/>
      <c r="AC1578" s="68"/>
      <c r="AD1578" s="68"/>
      <c r="AE1578" s="68"/>
      <c r="AG1578" s="92"/>
      <c r="AN1578" s="68"/>
      <c r="AO1578" s="68"/>
      <c r="AP1578" s="68"/>
      <c r="AQ1578" s="68"/>
      <c r="AR1578" s="68"/>
      <c r="AS1578" s="68"/>
      <c r="AT1578" s="68"/>
      <c r="AU1578" s="68"/>
      <c r="AV1578" s="68"/>
    </row>
    <row r="1579" spans="1:64">
      <c r="A1579" s="12"/>
      <c r="B1579" s="44"/>
      <c r="C1579" s="12"/>
      <c r="D1579" s="12"/>
      <c r="AA1579" s="68"/>
      <c r="AB1579" s="68"/>
      <c r="AC1579" s="68"/>
      <c r="AD1579" s="68"/>
      <c r="AE1579" s="68"/>
      <c r="AG1579" s="92"/>
      <c r="AN1579" s="68"/>
      <c r="AO1579" s="68"/>
      <c r="AP1579" s="68"/>
      <c r="AQ1579" s="68"/>
      <c r="AR1579" s="68"/>
      <c r="AS1579" s="68"/>
      <c r="AT1579" s="68"/>
      <c r="AU1579" s="68"/>
      <c r="AV1579" s="68"/>
      <c r="AX1579" s="68"/>
    </row>
    <row r="1580" spans="1:64">
      <c r="A1580" s="12"/>
      <c r="B1580" s="44"/>
      <c r="C1580" s="12"/>
      <c r="D1580" s="12"/>
      <c r="AA1580" s="68"/>
      <c r="AB1580" s="68"/>
      <c r="AC1580" s="68"/>
      <c r="AD1580" s="68"/>
      <c r="AE1580" s="68"/>
      <c r="AG1580" s="92"/>
      <c r="AN1580" s="68"/>
      <c r="AO1580" s="68"/>
      <c r="AP1580" s="68"/>
      <c r="AQ1580" s="68"/>
      <c r="AR1580" s="68"/>
      <c r="AS1580" s="68"/>
      <c r="AT1580" s="68"/>
      <c r="AU1580" s="68"/>
      <c r="AV1580" s="68"/>
    </row>
    <row r="1581" spans="1:64">
      <c r="A1581" s="12"/>
      <c r="B1581" s="44"/>
      <c r="C1581" s="12"/>
      <c r="D1581" s="12"/>
      <c r="AA1581" s="68"/>
      <c r="AB1581" s="68"/>
      <c r="AC1581" s="68"/>
      <c r="AD1581" s="68"/>
      <c r="AE1581" s="68"/>
      <c r="AG1581" s="92"/>
      <c r="AN1581" s="68"/>
      <c r="AO1581" s="68"/>
      <c r="AP1581" s="68"/>
      <c r="AQ1581" s="68"/>
      <c r="AR1581" s="68"/>
      <c r="AS1581" s="68"/>
      <c r="AT1581" s="68"/>
      <c r="AU1581" s="68"/>
      <c r="AV1581" s="68"/>
    </row>
    <row r="1582" spans="1:64">
      <c r="A1582" s="12"/>
      <c r="B1582" s="44"/>
      <c r="C1582" s="12"/>
      <c r="D1582" s="12"/>
      <c r="AA1582" s="68"/>
      <c r="AB1582" s="68"/>
      <c r="AC1582" s="68"/>
      <c r="AD1582" s="68"/>
      <c r="AE1582" s="68"/>
      <c r="AG1582" s="92"/>
      <c r="AN1582" s="68"/>
      <c r="AO1582" s="68"/>
      <c r="AP1582" s="68"/>
      <c r="AQ1582" s="68"/>
      <c r="AR1582" s="68"/>
      <c r="AS1582" s="68"/>
      <c r="AT1582" s="68"/>
      <c r="AU1582" s="68"/>
      <c r="AV1582" s="68"/>
      <c r="AW1582" s="68"/>
      <c r="AX1582" s="68"/>
      <c r="AY1582" s="68"/>
      <c r="AZ1582" s="68"/>
      <c r="BA1582" s="68"/>
      <c r="BB1582" s="68"/>
      <c r="BC1582" s="68"/>
      <c r="BD1582" s="68"/>
      <c r="BE1582" s="68"/>
      <c r="BF1582" s="68"/>
      <c r="BG1582" s="68"/>
      <c r="BH1582" s="68"/>
      <c r="BI1582" s="68"/>
      <c r="BJ1582" s="68"/>
      <c r="BK1582" s="68"/>
      <c r="BL1582" s="68"/>
    </row>
    <row r="1583" spans="1:64">
      <c r="A1583" s="12"/>
      <c r="B1583" s="44"/>
      <c r="C1583" s="12"/>
      <c r="D1583" s="12"/>
      <c r="AA1583" s="68"/>
      <c r="AB1583" s="68"/>
      <c r="AC1583" s="68"/>
      <c r="AD1583" s="68"/>
      <c r="AE1583" s="68"/>
      <c r="AG1583" s="92"/>
      <c r="AN1583" s="68"/>
      <c r="AO1583" s="68"/>
      <c r="AP1583" s="68"/>
      <c r="AQ1583" s="68"/>
      <c r="AR1583" s="68"/>
      <c r="AS1583" s="68"/>
      <c r="AT1583" s="68"/>
      <c r="AU1583" s="68"/>
      <c r="AV1583" s="68"/>
      <c r="AX1583" s="68"/>
      <c r="AY1583" s="68"/>
      <c r="AZ1583" s="68"/>
      <c r="BA1583" s="68"/>
      <c r="BB1583" s="68"/>
      <c r="BC1583" s="68"/>
      <c r="BD1583" s="68"/>
      <c r="BE1583" s="68"/>
      <c r="BF1583" s="68"/>
      <c r="BG1583" s="68"/>
      <c r="BH1583" s="68"/>
      <c r="BI1583" s="68"/>
      <c r="BJ1583" s="68"/>
      <c r="BK1583" s="68"/>
      <c r="BL1583" s="68"/>
    </row>
    <row r="1584" spans="1:64">
      <c r="A1584" s="12"/>
      <c r="B1584" s="44"/>
      <c r="C1584" s="12"/>
      <c r="D1584" s="12"/>
      <c r="AA1584" s="68"/>
      <c r="AB1584" s="68"/>
      <c r="AC1584" s="68"/>
      <c r="AD1584" s="68"/>
      <c r="AE1584" s="68"/>
      <c r="AG1584" s="92"/>
      <c r="AN1584" s="68"/>
      <c r="AO1584" s="68"/>
      <c r="AP1584" s="68"/>
      <c r="AQ1584" s="68"/>
      <c r="AR1584" s="68"/>
      <c r="AS1584" s="68"/>
      <c r="AT1584" s="68"/>
      <c r="AU1584" s="68"/>
      <c r="AV1584" s="68"/>
      <c r="AX1584" s="68"/>
    </row>
    <row r="1585" spans="1:64">
      <c r="A1585" s="12"/>
      <c r="B1585" s="44"/>
      <c r="C1585" s="12"/>
      <c r="D1585" s="12"/>
      <c r="AA1585" s="68"/>
      <c r="AB1585" s="68"/>
      <c r="AC1585" s="68"/>
      <c r="AD1585" s="68"/>
      <c r="AE1585" s="68"/>
      <c r="AG1585" s="92"/>
      <c r="AN1585" s="68"/>
      <c r="AO1585" s="68"/>
      <c r="AP1585" s="68"/>
      <c r="AQ1585" s="68"/>
      <c r="AR1585" s="68"/>
      <c r="AS1585" s="68"/>
      <c r="AT1585" s="68"/>
      <c r="AU1585" s="68"/>
      <c r="AV1585" s="68"/>
      <c r="AW1585" s="68"/>
      <c r="AX1585" s="68"/>
      <c r="AY1585" s="68"/>
      <c r="AZ1585" s="68"/>
      <c r="BA1585" s="68"/>
      <c r="BB1585" s="68"/>
      <c r="BC1585" s="68"/>
      <c r="BD1585" s="68"/>
      <c r="BE1585" s="68"/>
      <c r="BF1585" s="68"/>
      <c r="BG1585" s="68"/>
      <c r="BH1585" s="68"/>
      <c r="BI1585" s="68"/>
      <c r="BJ1585" s="68"/>
      <c r="BK1585" s="68"/>
      <c r="BL1585" s="68"/>
    </row>
    <row r="1586" spans="1:64">
      <c r="A1586" s="12"/>
      <c r="B1586" s="44"/>
      <c r="C1586" s="12"/>
      <c r="D1586" s="12"/>
      <c r="AA1586" s="68"/>
      <c r="AB1586" s="68"/>
      <c r="AC1586" s="68"/>
      <c r="AD1586" s="68"/>
      <c r="AE1586" s="68"/>
      <c r="AG1586" s="92"/>
      <c r="AN1586" s="68"/>
      <c r="AO1586" s="68"/>
      <c r="AP1586" s="68"/>
      <c r="AQ1586" s="68"/>
      <c r="AR1586" s="68"/>
      <c r="AS1586" s="68"/>
      <c r="AT1586" s="68"/>
      <c r="AU1586" s="68"/>
    </row>
    <row r="1587" spans="1:64">
      <c r="A1587" s="12"/>
      <c r="B1587" s="44"/>
      <c r="C1587" s="12"/>
      <c r="D1587" s="12"/>
      <c r="AA1587" s="68"/>
      <c r="AB1587" s="68"/>
      <c r="AC1587" s="68"/>
      <c r="AD1587" s="68"/>
      <c r="AE1587" s="68"/>
      <c r="AG1587" s="92"/>
      <c r="AN1587" s="68"/>
      <c r="AO1587" s="68"/>
      <c r="AP1587" s="68"/>
      <c r="AQ1587" s="68"/>
      <c r="AR1587" s="68"/>
      <c r="AS1587" s="68"/>
      <c r="AT1587" s="68"/>
      <c r="AU1587" s="68"/>
    </row>
    <row r="1588" spans="1:64">
      <c r="A1588" s="12"/>
      <c r="B1588" s="44"/>
      <c r="C1588" s="12"/>
      <c r="D1588" s="12"/>
      <c r="AA1588" s="68"/>
      <c r="AB1588" s="68"/>
      <c r="AC1588" s="68"/>
      <c r="AD1588" s="68"/>
      <c r="AE1588" s="68"/>
      <c r="AG1588" s="92"/>
      <c r="AN1588" s="68"/>
      <c r="AO1588" s="68"/>
      <c r="AP1588" s="68"/>
      <c r="AQ1588" s="68"/>
      <c r="AR1588" s="68"/>
      <c r="AS1588" s="68"/>
      <c r="AT1588" s="68"/>
      <c r="AU1588" s="68"/>
      <c r="AV1588" s="68"/>
      <c r="AX1588" s="68"/>
      <c r="AY1588" s="68"/>
      <c r="AZ1588" s="68"/>
      <c r="BA1588" s="68"/>
      <c r="BB1588" s="68"/>
      <c r="BC1588" s="68"/>
      <c r="BD1588" s="68"/>
      <c r="BE1588" s="68"/>
      <c r="BF1588" s="68"/>
      <c r="BG1588" s="68"/>
      <c r="BH1588" s="68"/>
      <c r="BI1588" s="68"/>
      <c r="BJ1588" s="68"/>
      <c r="BK1588" s="68"/>
      <c r="BL1588" s="68"/>
    </row>
    <row r="1589" spans="1:64">
      <c r="A1589" s="12"/>
      <c r="B1589" s="44"/>
      <c r="C1589" s="12"/>
      <c r="D1589" s="12"/>
      <c r="AA1589" s="68"/>
      <c r="AB1589" s="68"/>
      <c r="AC1589" s="68"/>
      <c r="AD1589" s="68"/>
      <c r="AE1589" s="68"/>
      <c r="AG1589" s="92"/>
      <c r="AN1589" s="68"/>
      <c r="AO1589" s="68"/>
      <c r="AP1589" s="68"/>
      <c r="AQ1589" s="68"/>
      <c r="AR1589" s="68"/>
      <c r="AS1589" s="68"/>
      <c r="AT1589" s="68"/>
      <c r="AU1589" s="68"/>
      <c r="AV1589" s="68"/>
    </row>
    <row r="1590" spans="1:64">
      <c r="A1590" s="12"/>
      <c r="B1590" s="44"/>
      <c r="C1590" s="12"/>
      <c r="D1590" s="12"/>
      <c r="AA1590" s="68"/>
      <c r="AB1590" s="68"/>
      <c r="AC1590" s="68"/>
      <c r="AD1590" s="68"/>
      <c r="AE1590" s="68"/>
      <c r="AG1590" s="92"/>
      <c r="AN1590" s="68"/>
      <c r="AO1590" s="68"/>
      <c r="AP1590" s="68"/>
      <c r="AQ1590" s="68"/>
      <c r="AR1590" s="68"/>
      <c r="AS1590" s="68"/>
      <c r="AT1590" s="68"/>
      <c r="AU1590" s="68"/>
      <c r="AV1590" s="68"/>
      <c r="AW1590" s="68"/>
      <c r="AX1590" s="68"/>
      <c r="AY1590" s="68"/>
      <c r="AZ1590" s="68"/>
      <c r="BA1590" s="68"/>
      <c r="BB1590" s="68"/>
      <c r="BC1590" s="68"/>
      <c r="BD1590" s="68"/>
      <c r="BE1590" s="68"/>
      <c r="BF1590" s="68"/>
      <c r="BG1590" s="68"/>
      <c r="BH1590" s="68"/>
      <c r="BI1590" s="68"/>
      <c r="BJ1590" s="68"/>
      <c r="BK1590" s="68"/>
      <c r="BL1590" s="68"/>
    </row>
    <row r="1591" spans="1:64">
      <c r="A1591" s="12"/>
      <c r="B1591" s="44"/>
      <c r="C1591" s="12"/>
      <c r="D1591" s="12"/>
      <c r="AA1591" s="68"/>
      <c r="AB1591" s="68"/>
      <c r="AC1591" s="68"/>
      <c r="AD1591" s="68"/>
      <c r="AE1591" s="68"/>
      <c r="AG1591" s="92"/>
      <c r="AN1591" s="68"/>
      <c r="AO1591" s="68"/>
      <c r="AP1591" s="68"/>
      <c r="AQ1591" s="68"/>
      <c r="AR1591" s="68"/>
      <c r="AS1591" s="68"/>
      <c r="AT1591" s="68"/>
      <c r="AU1591" s="68"/>
    </row>
    <row r="1592" spans="1:64">
      <c r="A1592" s="12"/>
      <c r="B1592" s="44"/>
      <c r="C1592" s="12"/>
      <c r="D1592" s="12"/>
      <c r="AA1592" s="68"/>
      <c r="AB1592" s="68"/>
      <c r="AC1592" s="68"/>
      <c r="AD1592" s="68"/>
      <c r="AE1592" s="68"/>
      <c r="AG1592" s="92"/>
      <c r="AN1592" s="68"/>
      <c r="AO1592" s="68"/>
      <c r="AP1592" s="68"/>
      <c r="AQ1592" s="68"/>
      <c r="AR1592" s="68"/>
      <c r="AS1592" s="68"/>
      <c r="AT1592" s="68"/>
      <c r="AU1592" s="68"/>
      <c r="AV1592" s="68"/>
      <c r="AW1592" s="68"/>
      <c r="AX1592" s="68"/>
      <c r="AY1592" s="68"/>
      <c r="AZ1592" s="68"/>
      <c r="BA1592" s="68"/>
      <c r="BB1592" s="68"/>
      <c r="BC1592" s="68"/>
      <c r="BD1592" s="68"/>
      <c r="BE1592" s="68"/>
      <c r="BF1592" s="68"/>
      <c r="BG1592" s="68"/>
      <c r="BH1592" s="68"/>
      <c r="BI1592" s="68"/>
      <c r="BJ1592" s="68"/>
      <c r="BK1592" s="68"/>
      <c r="BL1592" s="68"/>
    </row>
    <row r="1593" spans="1:64">
      <c r="A1593" s="12"/>
      <c r="B1593" s="44"/>
      <c r="C1593" s="12"/>
      <c r="D1593" s="12"/>
      <c r="AA1593" s="68"/>
      <c r="AB1593" s="68"/>
      <c r="AC1593" s="68"/>
      <c r="AD1593" s="68"/>
      <c r="AE1593" s="68"/>
      <c r="AG1593" s="92"/>
      <c r="AN1593" s="68"/>
      <c r="AO1593" s="68"/>
      <c r="AP1593" s="68"/>
      <c r="AQ1593" s="68"/>
      <c r="AR1593" s="68"/>
      <c r="AS1593" s="68"/>
      <c r="AT1593" s="68"/>
      <c r="AU1593" s="68"/>
    </row>
    <row r="1594" spans="1:64">
      <c r="A1594" s="12"/>
      <c r="B1594" s="44"/>
      <c r="C1594" s="12"/>
      <c r="D1594" s="12"/>
      <c r="AA1594" s="68"/>
      <c r="AB1594" s="68"/>
      <c r="AC1594" s="68"/>
      <c r="AD1594" s="68"/>
      <c r="AE1594" s="68"/>
      <c r="AG1594" s="92"/>
      <c r="AN1594" s="68"/>
      <c r="AO1594" s="68"/>
      <c r="AP1594" s="68"/>
      <c r="AQ1594" s="68"/>
      <c r="AR1594" s="68"/>
      <c r="AS1594" s="68"/>
      <c r="AT1594" s="68"/>
      <c r="AU1594" s="68"/>
    </row>
    <row r="1595" spans="1:64">
      <c r="A1595" s="12"/>
      <c r="B1595" s="44"/>
      <c r="C1595" s="12"/>
      <c r="D1595" s="12"/>
      <c r="AA1595" s="68"/>
      <c r="AB1595" s="68"/>
      <c r="AC1595" s="68"/>
      <c r="AD1595" s="68"/>
      <c r="AE1595" s="68"/>
      <c r="AG1595" s="92"/>
      <c r="AN1595" s="68"/>
      <c r="AO1595" s="68"/>
      <c r="AP1595" s="68"/>
      <c r="AQ1595" s="68"/>
      <c r="AR1595" s="68"/>
      <c r="AS1595" s="68"/>
      <c r="AT1595" s="68"/>
      <c r="AU1595" s="68"/>
    </row>
    <row r="1596" spans="1:64">
      <c r="A1596" s="12"/>
      <c r="B1596" s="44"/>
      <c r="C1596" s="12"/>
      <c r="D1596" s="12"/>
      <c r="AA1596" s="68"/>
      <c r="AB1596" s="68"/>
      <c r="AC1596" s="68"/>
      <c r="AD1596" s="68"/>
      <c r="AE1596" s="68"/>
      <c r="AG1596" s="92"/>
      <c r="AN1596" s="68"/>
      <c r="AO1596" s="68"/>
      <c r="AP1596" s="68"/>
      <c r="AQ1596" s="68"/>
      <c r="AR1596" s="68"/>
      <c r="AS1596" s="68"/>
      <c r="AT1596" s="68"/>
      <c r="AU1596" s="68"/>
    </row>
    <row r="1597" spans="1:64">
      <c r="A1597" s="12"/>
      <c r="B1597" s="44"/>
      <c r="C1597" s="12"/>
      <c r="D1597" s="12"/>
      <c r="AA1597" s="68"/>
      <c r="AB1597" s="68"/>
      <c r="AC1597" s="68"/>
      <c r="AD1597" s="68"/>
      <c r="AE1597" s="68"/>
      <c r="AG1597" s="92"/>
      <c r="AN1597" s="68"/>
      <c r="AO1597" s="68"/>
      <c r="AP1597" s="68"/>
      <c r="AQ1597" s="68"/>
      <c r="AR1597" s="68"/>
      <c r="AS1597" s="68"/>
      <c r="AT1597" s="68"/>
      <c r="AU1597" s="68"/>
    </row>
    <row r="1598" spans="1:64">
      <c r="A1598" s="12"/>
      <c r="B1598" s="44"/>
      <c r="C1598" s="12"/>
      <c r="D1598" s="12"/>
      <c r="AA1598" s="68"/>
      <c r="AB1598" s="68"/>
      <c r="AC1598" s="68"/>
      <c r="AD1598" s="68"/>
      <c r="AE1598" s="68"/>
      <c r="AG1598" s="92"/>
      <c r="AN1598" s="68"/>
      <c r="AO1598" s="68"/>
      <c r="AP1598" s="68"/>
      <c r="AQ1598" s="68"/>
      <c r="AR1598" s="68"/>
      <c r="AS1598" s="68"/>
      <c r="AT1598" s="68"/>
      <c r="AU1598" s="68"/>
      <c r="AV1598" s="68"/>
      <c r="AX1598" s="68"/>
    </row>
    <row r="1599" spans="1:64">
      <c r="A1599" s="12"/>
      <c r="B1599" s="44"/>
      <c r="C1599" s="12"/>
      <c r="D1599" s="12"/>
      <c r="AA1599" s="68"/>
      <c r="AB1599" s="68"/>
      <c r="AC1599" s="68"/>
      <c r="AD1599" s="68"/>
      <c r="AE1599" s="68"/>
      <c r="AG1599" s="92"/>
      <c r="AN1599" s="68"/>
      <c r="AO1599" s="68"/>
      <c r="AP1599" s="68"/>
      <c r="AQ1599" s="68"/>
      <c r="AR1599" s="68"/>
      <c r="AS1599" s="68"/>
      <c r="AT1599" s="68"/>
      <c r="AU1599" s="68"/>
      <c r="AV1599" s="68"/>
      <c r="AX1599" s="68"/>
    </row>
    <row r="1600" spans="1:64">
      <c r="A1600" s="12"/>
      <c r="B1600" s="44"/>
      <c r="C1600" s="12"/>
      <c r="D1600" s="12"/>
      <c r="AA1600" s="68"/>
      <c r="AB1600" s="68"/>
      <c r="AC1600" s="68"/>
      <c r="AD1600" s="68"/>
      <c r="AE1600" s="68"/>
      <c r="AG1600" s="92"/>
      <c r="AN1600" s="68"/>
      <c r="AO1600" s="68"/>
      <c r="AP1600" s="68"/>
      <c r="AQ1600" s="68"/>
      <c r="AR1600" s="68"/>
      <c r="AS1600" s="68"/>
      <c r="AT1600" s="68"/>
      <c r="AU1600" s="68"/>
      <c r="AV1600" s="68"/>
      <c r="AW1600" s="68"/>
      <c r="AX1600" s="68"/>
      <c r="AY1600" s="68"/>
      <c r="AZ1600" s="68"/>
      <c r="BA1600" s="68"/>
      <c r="BB1600" s="68"/>
      <c r="BC1600" s="68"/>
      <c r="BD1600" s="68"/>
      <c r="BE1600" s="68"/>
      <c r="BF1600" s="68"/>
      <c r="BG1600" s="68"/>
      <c r="BH1600" s="68"/>
      <c r="BI1600" s="68"/>
      <c r="BJ1600" s="68"/>
      <c r="BK1600" s="68"/>
      <c r="BL1600" s="68"/>
    </row>
    <row r="1601" spans="1:64">
      <c r="A1601" s="12"/>
      <c r="B1601" s="44"/>
      <c r="C1601" s="12"/>
      <c r="D1601" s="12"/>
      <c r="AA1601" s="68"/>
      <c r="AB1601" s="68"/>
      <c r="AC1601" s="68"/>
      <c r="AD1601" s="68"/>
      <c r="AE1601" s="68"/>
      <c r="AG1601" s="92"/>
      <c r="AN1601" s="68"/>
      <c r="AO1601" s="68"/>
      <c r="AP1601" s="68"/>
      <c r="AQ1601" s="68"/>
      <c r="AR1601" s="68"/>
      <c r="AS1601" s="68"/>
      <c r="AT1601" s="68"/>
      <c r="AU1601" s="68"/>
    </row>
    <row r="1602" spans="1:64">
      <c r="A1602" s="12"/>
      <c r="B1602" s="44"/>
      <c r="C1602" s="12"/>
      <c r="D1602" s="12"/>
      <c r="AA1602" s="68"/>
      <c r="AB1602" s="68"/>
      <c r="AC1602" s="68"/>
      <c r="AD1602" s="68"/>
      <c r="AE1602" s="68"/>
      <c r="AG1602" s="92"/>
      <c r="AN1602" s="68"/>
      <c r="AO1602" s="68"/>
      <c r="AP1602" s="68"/>
      <c r="AQ1602" s="68"/>
      <c r="AR1602" s="68"/>
      <c r="AS1602" s="68"/>
      <c r="AT1602" s="68"/>
      <c r="AU1602" s="68"/>
      <c r="AV1602" s="68"/>
      <c r="AX1602" s="68"/>
      <c r="AY1602" s="68"/>
      <c r="AZ1602" s="68"/>
      <c r="BA1602" s="68"/>
      <c r="BB1602" s="68"/>
      <c r="BC1602" s="68"/>
      <c r="BD1602" s="68"/>
      <c r="BE1602" s="68"/>
      <c r="BF1602" s="68"/>
      <c r="BG1602" s="68"/>
      <c r="BH1602" s="68"/>
      <c r="BI1602" s="68"/>
      <c r="BJ1602" s="68"/>
      <c r="BK1602" s="68"/>
      <c r="BL1602" s="68"/>
    </row>
    <row r="1603" spans="1:64">
      <c r="A1603" s="12"/>
      <c r="B1603" s="44"/>
      <c r="C1603" s="12"/>
      <c r="D1603" s="12"/>
      <c r="AA1603" s="68"/>
      <c r="AB1603" s="68"/>
      <c r="AC1603" s="68"/>
      <c r="AD1603" s="68"/>
      <c r="AE1603" s="68"/>
      <c r="AG1603" s="92"/>
      <c r="AN1603" s="68"/>
      <c r="AO1603" s="68"/>
      <c r="AP1603" s="68"/>
      <c r="AQ1603" s="68"/>
      <c r="AR1603" s="68"/>
      <c r="AS1603" s="68"/>
      <c r="AT1603" s="68"/>
      <c r="AU1603" s="68"/>
      <c r="AV1603" s="7"/>
    </row>
    <row r="1604" spans="1:64">
      <c r="A1604" s="12"/>
      <c r="B1604" s="44"/>
      <c r="C1604" s="12"/>
      <c r="D1604" s="12"/>
      <c r="AA1604" s="68"/>
      <c r="AB1604" s="68"/>
      <c r="AC1604" s="68"/>
      <c r="AD1604" s="68"/>
      <c r="AE1604" s="68"/>
      <c r="AG1604" s="92"/>
      <c r="AN1604" s="68"/>
      <c r="AO1604" s="68"/>
      <c r="AP1604" s="68"/>
      <c r="AQ1604" s="68"/>
      <c r="AR1604" s="68"/>
      <c r="AS1604" s="68"/>
      <c r="AT1604" s="68"/>
      <c r="AU1604" s="68"/>
      <c r="AV1604" s="68"/>
    </row>
    <row r="1605" spans="1:64">
      <c r="A1605" s="12"/>
      <c r="B1605" s="44"/>
      <c r="C1605" s="12"/>
      <c r="D1605" s="12"/>
      <c r="AA1605" s="68"/>
      <c r="AB1605" s="68"/>
      <c r="AC1605" s="68"/>
      <c r="AD1605" s="68"/>
      <c r="AE1605" s="68"/>
      <c r="AG1605" s="92"/>
      <c r="AN1605" s="68"/>
      <c r="AO1605" s="68"/>
      <c r="AP1605" s="68"/>
      <c r="AQ1605" s="68"/>
      <c r="AR1605" s="68"/>
      <c r="AS1605" s="68"/>
      <c r="AT1605" s="68"/>
      <c r="AU1605" s="68"/>
      <c r="AV1605" s="68"/>
      <c r="AX1605" s="68"/>
      <c r="AY1605" s="68"/>
      <c r="AZ1605" s="68"/>
      <c r="BA1605" s="68"/>
      <c r="BB1605" s="68"/>
      <c r="BC1605" s="68"/>
      <c r="BD1605" s="68"/>
      <c r="BE1605" s="68"/>
      <c r="BF1605" s="68"/>
      <c r="BG1605" s="68"/>
      <c r="BH1605" s="68"/>
      <c r="BI1605" s="68"/>
      <c r="BJ1605" s="68"/>
      <c r="BK1605" s="68"/>
      <c r="BL1605" s="68"/>
    </row>
    <row r="1606" spans="1:64">
      <c r="A1606" s="12"/>
      <c r="B1606" s="44"/>
      <c r="C1606" s="12"/>
      <c r="D1606" s="12"/>
      <c r="AA1606" s="68"/>
      <c r="AB1606" s="68"/>
      <c r="AC1606" s="68"/>
      <c r="AD1606" s="68"/>
      <c r="AE1606" s="68"/>
      <c r="AG1606" s="92"/>
      <c r="AN1606" s="68"/>
      <c r="AO1606" s="68"/>
      <c r="AP1606" s="68"/>
      <c r="AQ1606" s="68"/>
      <c r="AR1606" s="68"/>
      <c r="AS1606" s="68"/>
      <c r="AT1606" s="68"/>
      <c r="AU1606" s="68"/>
      <c r="AV1606" s="68"/>
    </row>
    <row r="1607" spans="1:64">
      <c r="A1607" s="12"/>
      <c r="B1607" s="44"/>
      <c r="C1607" s="12"/>
      <c r="D1607" s="12"/>
      <c r="AA1607" s="68"/>
      <c r="AB1607" s="68"/>
      <c r="AC1607" s="68"/>
      <c r="AD1607" s="68"/>
      <c r="AE1607" s="68"/>
      <c r="AG1607" s="92"/>
      <c r="AN1607" s="68"/>
      <c r="AO1607" s="68"/>
      <c r="AP1607" s="68"/>
      <c r="AQ1607" s="68"/>
      <c r="AR1607" s="68"/>
      <c r="AS1607" s="68"/>
      <c r="AT1607" s="68"/>
      <c r="AU1607" s="68"/>
      <c r="AV1607" s="68"/>
    </row>
    <row r="1608" spans="1:64">
      <c r="A1608" s="12"/>
      <c r="B1608" s="44"/>
      <c r="C1608" s="12"/>
      <c r="D1608" s="12"/>
      <c r="AA1608" s="68"/>
      <c r="AB1608" s="68"/>
      <c r="AC1608" s="68"/>
      <c r="AD1608" s="68"/>
      <c r="AE1608" s="68"/>
      <c r="AG1608" s="92"/>
      <c r="AN1608" s="68"/>
      <c r="AO1608" s="68"/>
      <c r="AP1608" s="68"/>
      <c r="AQ1608" s="68"/>
      <c r="AR1608" s="68"/>
      <c r="AS1608" s="68"/>
      <c r="AT1608" s="68"/>
      <c r="AU1608" s="68"/>
    </row>
    <row r="1609" spans="1:64">
      <c r="A1609" s="12"/>
      <c r="B1609" s="44"/>
      <c r="C1609" s="12"/>
      <c r="D1609" s="12"/>
      <c r="AA1609" s="68"/>
      <c r="AB1609" s="68"/>
      <c r="AC1609" s="68"/>
      <c r="AD1609" s="68"/>
      <c r="AE1609" s="68"/>
      <c r="AG1609" s="92"/>
      <c r="AN1609" s="68"/>
      <c r="AO1609" s="68"/>
      <c r="AP1609" s="68"/>
      <c r="AQ1609" s="68"/>
      <c r="AR1609" s="68"/>
      <c r="AS1609" s="68"/>
      <c r="AT1609" s="68"/>
      <c r="AU1609" s="68"/>
    </row>
    <row r="1610" spans="1:64">
      <c r="A1610" s="12"/>
      <c r="B1610" s="44"/>
      <c r="C1610" s="12"/>
      <c r="D1610" s="12"/>
      <c r="AA1610" s="68"/>
      <c r="AB1610" s="68"/>
      <c r="AC1610" s="68"/>
      <c r="AD1610" s="68"/>
      <c r="AE1610" s="68"/>
      <c r="AG1610" s="92"/>
      <c r="AN1610" s="68"/>
      <c r="AO1610" s="68"/>
      <c r="AP1610" s="68"/>
      <c r="AQ1610" s="68"/>
      <c r="AR1610" s="68"/>
      <c r="AS1610" s="68"/>
      <c r="AT1610" s="68"/>
      <c r="AU1610" s="68"/>
    </row>
    <row r="1611" spans="1:64">
      <c r="A1611" s="12"/>
      <c r="B1611" s="44"/>
      <c r="C1611" s="12"/>
      <c r="D1611" s="12"/>
      <c r="AA1611" s="68"/>
      <c r="AB1611" s="68"/>
      <c r="AC1611" s="68"/>
      <c r="AD1611" s="68"/>
      <c r="AE1611" s="68"/>
      <c r="AG1611" s="92"/>
      <c r="AN1611" s="68"/>
      <c r="AO1611" s="68"/>
      <c r="AP1611" s="68"/>
      <c r="AQ1611" s="68"/>
      <c r="AR1611" s="68"/>
      <c r="AS1611" s="68"/>
      <c r="AT1611" s="68"/>
      <c r="AU1611" s="68"/>
    </row>
    <row r="1612" spans="1:64">
      <c r="A1612" s="12"/>
      <c r="B1612" s="44"/>
      <c r="C1612" s="12"/>
      <c r="D1612" s="12"/>
      <c r="AA1612" s="68"/>
      <c r="AB1612" s="68"/>
      <c r="AC1612" s="68"/>
      <c r="AD1612" s="68"/>
      <c r="AE1612" s="68"/>
      <c r="AG1612" s="92"/>
      <c r="AN1612" s="68"/>
      <c r="AO1612" s="68"/>
      <c r="AP1612" s="68"/>
      <c r="AQ1612" s="68"/>
      <c r="AR1612" s="68"/>
      <c r="AS1612" s="68"/>
      <c r="AT1612" s="68"/>
      <c r="AU1612" s="68"/>
    </row>
    <row r="1613" spans="1:64">
      <c r="A1613" s="12"/>
      <c r="B1613" s="44"/>
      <c r="C1613" s="12"/>
      <c r="D1613" s="12"/>
      <c r="AA1613" s="68"/>
      <c r="AB1613" s="68"/>
      <c r="AC1613" s="68"/>
      <c r="AD1613" s="68"/>
      <c r="AE1613" s="68"/>
      <c r="AG1613" s="92"/>
      <c r="AN1613" s="68"/>
      <c r="AO1613" s="68"/>
      <c r="AP1613" s="68"/>
      <c r="AQ1613" s="68"/>
      <c r="AR1613" s="68"/>
      <c r="AS1613" s="68"/>
      <c r="AT1613" s="68"/>
      <c r="AU1613" s="68"/>
    </row>
    <row r="1614" spans="1:64">
      <c r="A1614" s="12"/>
      <c r="B1614" s="44"/>
      <c r="C1614" s="12"/>
      <c r="D1614" s="12"/>
      <c r="AA1614" s="68"/>
      <c r="AB1614" s="68"/>
      <c r="AC1614" s="68"/>
      <c r="AD1614" s="68"/>
      <c r="AE1614" s="68"/>
      <c r="AG1614" s="92"/>
      <c r="AN1614" s="68"/>
      <c r="AO1614" s="68"/>
      <c r="AP1614" s="68"/>
      <c r="AQ1614" s="68"/>
      <c r="AR1614" s="68"/>
      <c r="AS1614" s="68"/>
      <c r="AT1614" s="68"/>
      <c r="AU1614" s="68"/>
    </row>
    <row r="1615" spans="1:64">
      <c r="A1615" s="12"/>
      <c r="B1615" s="44"/>
      <c r="C1615" s="12"/>
      <c r="D1615" s="12"/>
      <c r="AA1615" s="68"/>
      <c r="AB1615" s="68"/>
      <c r="AC1615" s="68"/>
      <c r="AD1615" s="68"/>
      <c r="AE1615" s="68"/>
      <c r="AG1615" s="92"/>
      <c r="AN1615" s="68"/>
      <c r="AO1615" s="68"/>
      <c r="AP1615" s="68"/>
      <c r="AQ1615" s="68"/>
      <c r="AR1615" s="68"/>
      <c r="AS1615" s="68"/>
      <c r="AT1615" s="68"/>
      <c r="AU1615" s="68"/>
      <c r="AV1615" s="68"/>
    </row>
    <row r="1616" spans="1:64">
      <c r="A1616" s="12"/>
      <c r="B1616" s="44"/>
      <c r="C1616" s="12"/>
      <c r="D1616" s="12"/>
      <c r="AA1616" s="68"/>
      <c r="AB1616" s="68"/>
      <c r="AC1616" s="68"/>
      <c r="AD1616" s="68"/>
      <c r="AE1616" s="68"/>
      <c r="AG1616" s="92"/>
      <c r="AN1616" s="68"/>
      <c r="AO1616" s="68"/>
      <c r="AP1616" s="68"/>
      <c r="AQ1616" s="68"/>
      <c r="AR1616" s="68"/>
      <c r="AS1616" s="68"/>
      <c r="AT1616" s="68"/>
      <c r="AU1616" s="68"/>
      <c r="AV1616" s="68"/>
      <c r="AW1616" s="68"/>
      <c r="AX1616" s="68"/>
      <c r="AY1616" s="68"/>
      <c r="AZ1616" s="68"/>
      <c r="BA1616" s="68"/>
      <c r="BB1616" s="68"/>
      <c r="BC1616" s="68"/>
      <c r="BD1616" s="68"/>
      <c r="BE1616" s="68"/>
      <c r="BF1616" s="68"/>
      <c r="BG1616" s="68"/>
      <c r="BH1616" s="68"/>
      <c r="BI1616" s="68"/>
      <c r="BJ1616" s="68"/>
      <c r="BK1616" s="68"/>
      <c r="BL1616" s="68"/>
    </row>
    <row r="1617" spans="1:64">
      <c r="A1617" s="12"/>
      <c r="B1617" s="44"/>
      <c r="C1617" s="12"/>
      <c r="D1617" s="12"/>
      <c r="AA1617" s="68"/>
      <c r="AB1617" s="68"/>
      <c r="AC1617" s="68"/>
      <c r="AD1617" s="68"/>
      <c r="AE1617" s="68"/>
      <c r="AG1617" s="92"/>
      <c r="AN1617" s="68"/>
      <c r="AO1617" s="68"/>
      <c r="AP1617" s="68"/>
      <c r="AQ1617" s="68"/>
      <c r="AR1617" s="68"/>
      <c r="AS1617" s="68"/>
      <c r="AT1617" s="68"/>
      <c r="AU1617" s="68"/>
    </row>
    <row r="1618" spans="1:64">
      <c r="A1618" s="12"/>
      <c r="B1618" s="44"/>
      <c r="C1618" s="12"/>
      <c r="D1618" s="12"/>
      <c r="AA1618" s="68"/>
      <c r="AB1618" s="68"/>
      <c r="AC1618" s="68"/>
      <c r="AD1618" s="68"/>
      <c r="AE1618" s="68"/>
      <c r="AG1618" s="92"/>
      <c r="AN1618" s="68"/>
      <c r="AO1618" s="68"/>
      <c r="AP1618" s="68"/>
      <c r="AQ1618" s="68"/>
      <c r="AR1618" s="68"/>
      <c r="AS1618" s="68"/>
      <c r="AT1618" s="68"/>
      <c r="AU1618" s="68"/>
    </row>
    <row r="1619" spans="1:64">
      <c r="A1619" s="12"/>
      <c r="B1619" s="44"/>
      <c r="C1619" s="12"/>
      <c r="D1619" s="12"/>
      <c r="AA1619" s="68"/>
      <c r="AB1619" s="68"/>
      <c r="AC1619" s="68"/>
      <c r="AD1619" s="68"/>
      <c r="AE1619" s="68"/>
      <c r="AG1619" s="92"/>
      <c r="AN1619" s="68"/>
      <c r="AO1619" s="68"/>
      <c r="AP1619" s="68"/>
      <c r="AQ1619" s="68"/>
      <c r="AR1619" s="68"/>
      <c r="AS1619" s="68"/>
      <c r="AT1619" s="68"/>
      <c r="AU1619" s="68"/>
    </row>
    <row r="1620" spans="1:64">
      <c r="A1620" s="12"/>
      <c r="B1620" s="44"/>
      <c r="C1620" s="12"/>
      <c r="D1620" s="12"/>
      <c r="AA1620" s="68"/>
      <c r="AB1620" s="68"/>
      <c r="AC1620" s="68"/>
      <c r="AD1620" s="68"/>
      <c r="AE1620" s="68"/>
      <c r="AG1620" s="92"/>
      <c r="AN1620" s="68"/>
      <c r="AO1620" s="68"/>
      <c r="AP1620" s="68"/>
      <c r="AQ1620" s="68"/>
      <c r="AR1620" s="68"/>
      <c r="AS1620" s="68"/>
      <c r="AT1620" s="68"/>
      <c r="AU1620" s="68"/>
    </row>
    <row r="1621" spans="1:64">
      <c r="A1621" s="12"/>
      <c r="B1621" s="44"/>
      <c r="C1621" s="12"/>
      <c r="D1621" s="12"/>
      <c r="AA1621" s="68"/>
      <c r="AB1621" s="68"/>
      <c r="AC1621" s="68"/>
      <c r="AD1621" s="68"/>
      <c r="AE1621" s="68"/>
      <c r="AG1621" s="92"/>
      <c r="AN1621" s="68"/>
      <c r="AO1621" s="68"/>
      <c r="AP1621" s="68"/>
      <c r="AQ1621" s="68"/>
      <c r="AR1621" s="68"/>
      <c r="AS1621" s="68"/>
      <c r="AT1621" s="68"/>
      <c r="AU1621" s="68"/>
      <c r="AV1621" s="68"/>
      <c r="AW1621" s="68"/>
      <c r="AX1621" s="68"/>
      <c r="AY1621" s="68"/>
      <c r="AZ1621" s="68"/>
      <c r="BA1621" s="68"/>
      <c r="BB1621" s="68"/>
      <c r="BC1621" s="68"/>
      <c r="BD1621" s="68"/>
      <c r="BE1621" s="68"/>
      <c r="BF1621" s="68"/>
      <c r="BG1621" s="68"/>
      <c r="BH1621" s="68"/>
      <c r="BI1621" s="68"/>
      <c r="BJ1621" s="68"/>
      <c r="BK1621" s="68"/>
      <c r="BL1621" s="68"/>
    </row>
    <row r="1622" spans="1:64">
      <c r="A1622" s="12"/>
      <c r="B1622" s="44"/>
      <c r="C1622" s="12"/>
      <c r="D1622" s="12"/>
      <c r="AA1622" s="68"/>
      <c r="AB1622" s="68"/>
      <c r="AC1622" s="68"/>
      <c r="AD1622" s="68"/>
      <c r="AE1622" s="68"/>
      <c r="AG1622" s="92"/>
      <c r="AN1622" s="68"/>
      <c r="AO1622" s="68"/>
      <c r="AP1622" s="68"/>
      <c r="AQ1622" s="68"/>
      <c r="AR1622" s="68"/>
      <c r="AS1622" s="68"/>
      <c r="AT1622" s="68"/>
      <c r="AU1622" s="68"/>
    </row>
    <row r="1623" spans="1:64">
      <c r="A1623" s="12"/>
      <c r="B1623" s="44"/>
      <c r="C1623" s="12"/>
      <c r="D1623" s="12"/>
      <c r="AA1623" s="68"/>
      <c r="AB1623" s="68"/>
      <c r="AC1623" s="68"/>
      <c r="AD1623" s="68"/>
      <c r="AE1623" s="68"/>
      <c r="AG1623" s="92"/>
      <c r="AN1623" s="68"/>
      <c r="AO1623" s="68"/>
      <c r="AP1623" s="68"/>
      <c r="AQ1623" s="68"/>
      <c r="AR1623" s="68"/>
      <c r="AS1623" s="68"/>
      <c r="AT1623" s="68"/>
      <c r="AU1623" s="68"/>
    </row>
    <row r="1624" spans="1:64">
      <c r="A1624" s="12"/>
      <c r="B1624" s="44"/>
      <c r="C1624" s="12"/>
      <c r="D1624" s="12"/>
      <c r="AA1624" s="68"/>
      <c r="AB1624" s="68"/>
      <c r="AC1624" s="68"/>
      <c r="AD1624" s="68"/>
      <c r="AE1624" s="68"/>
      <c r="AG1624" s="92"/>
      <c r="AN1624" s="68"/>
      <c r="AO1624" s="68"/>
      <c r="AP1624" s="68"/>
      <c r="AQ1624" s="68"/>
      <c r="AR1624" s="68"/>
      <c r="AS1624" s="68"/>
      <c r="AT1624" s="68"/>
      <c r="AU1624" s="68"/>
      <c r="AV1624" s="68"/>
      <c r="AX1624" s="68"/>
    </row>
    <row r="1625" spans="1:64">
      <c r="A1625" s="12"/>
      <c r="B1625" s="44"/>
      <c r="C1625" s="12"/>
      <c r="D1625" s="12"/>
      <c r="AA1625" s="68"/>
      <c r="AB1625" s="68"/>
      <c r="AC1625" s="68"/>
      <c r="AD1625" s="68"/>
      <c r="AE1625" s="68"/>
      <c r="AG1625" s="92"/>
      <c r="AN1625" s="68"/>
      <c r="AO1625" s="68"/>
      <c r="AP1625" s="68"/>
      <c r="AQ1625" s="68"/>
      <c r="AR1625" s="68"/>
      <c r="AS1625" s="68"/>
      <c r="AT1625" s="68"/>
      <c r="AU1625" s="68"/>
      <c r="AV1625" s="68"/>
      <c r="AX1625" s="68"/>
      <c r="AY1625" s="68"/>
      <c r="AZ1625" s="68"/>
      <c r="BA1625" s="68"/>
      <c r="BB1625" s="68"/>
      <c r="BC1625" s="68"/>
      <c r="BD1625" s="68"/>
      <c r="BE1625" s="68"/>
      <c r="BF1625" s="68"/>
      <c r="BG1625" s="68"/>
      <c r="BH1625" s="68"/>
      <c r="BI1625" s="68"/>
      <c r="BJ1625" s="68"/>
      <c r="BK1625" s="68"/>
      <c r="BL1625" s="68"/>
    </row>
    <row r="1626" spans="1:64">
      <c r="A1626" s="12"/>
      <c r="B1626" s="44"/>
      <c r="C1626" s="12"/>
      <c r="D1626" s="12"/>
      <c r="AA1626" s="68"/>
      <c r="AB1626" s="68"/>
      <c r="AC1626" s="68"/>
      <c r="AD1626" s="68"/>
      <c r="AE1626" s="68"/>
      <c r="AG1626" s="92"/>
      <c r="AN1626" s="68"/>
      <c r="AO1626" s="68"/>
      <c r="AP1626" s="68"/>
      <c r="AQ1626" s="68"/>
      <c r="AR1626" s="68"/>
      <c r="AS1626" s="68"/>
      <c r="AT1626" s="68"/>
      <c r="AU1626" s="68"/>
      <c r="AV1626" s="68"/>
      <c r="AW1626" s="68"/>
      <c r="AX1626" s="68"/>
      <c r="AY1626" s="68"/>
      <c r="AZ1626" s="68"/>
      <c r="BA1626" s="68"/>
      <c r="BB1626" s="68"/>
      <c r="BC1626" s="68"/>
      <c r="BD1626" s="68"/>
      <c r="BE1626" s="68"/>
      <c r="BF1626" s="68"/>
      <c r="BG1626" s="68"/>
      <c r="BH1626" s="68"/>
      <c r="BI1626" s="68"/>
      <c r="BJ1626" s="68"/>
      <c r="BK1626" s="68"/>
      <c r="BL1626" s="68"/>
    </row>
    <row r="1627" spans="1:64">
      <c r="A1627" s="12"/>
      <c r="B1627" s="44"/>
      <c r="C1627" s="12"/>
      <c r="D1627" s="12"/>
      <c r="AA1627" s="68"/>
      <c r="AB1627" s="68"/>
      <c r="AC1627" s="68"/>
      <c r="AD1627" s="68"/>
      <c r="AE1627" s="68"/>
      <c r="AG1627" s="92"/>
      <c r="AN1627" s="68"/>
      <c r="AO1627" s="68"/>
      <c r="AP1627" s="68"/>
      <c r="AQ1627" s="68"/>
      <c r="AR1627" s="68"/>
      <c r="AS1627" s="68"/>
      <c r="AT1627" s="68"/>
      <c r="AU1627" s="68"/>
      <c r="AV1627" s="68"/>
    </row>
    <row r="1628" spans="1:64">
      <c r="A1628" s="12"/>
      <c r="B1628" s="44"/>
      <c r="C1628" s="12"/>
      <c r="D1628" s="12"/>
      <c r="AA1628" s="68"/>
      <c r="AB1628" s="68"/>
      <c r="AC1628" s="68"/>
      <c r="AD1628" s="68"/>
      <c r="AE1628" s="68"/>
      <c r="AG1628" s="92"/>
      <c r="AN1628" s="68"/>
      <c r="AO1628" s="68"/>
      <c r="AP1628" s="68"/>
      <c r="AQ1628" s="68"/>
      <c r="AR1628" s="68"/>
      <c r="AS1628" s="68"/>
      <c r="AT1628" s="68"/>
      <c r="AU1628" s="68"/>
    </row>
    <row r="1629" spans="1:64">
      <c r="A1629" s="12"/>
      <c r="B1629" s="44"/>
      <c r="C1629" s="12"/>
      <c r="D1629" s="12"/>
      <c r="AA1629" s="68"/>
      <c r="AB1629" s="68"/>
      <c r="AC1629" s="68"/>
      <c r="AD1629" s="68"/>
      <c r="AE1629" s="68"/>
      <c r="AG1629" s="92"/>
      <c r="AN1629" s="68"/>
      <c r="AO1629" s="68"/>
      <c r="AP1629" s="68"/>
      <c r="AQ1629" s="68"/>
      <c r="AR1629" s="68"/>
      <c r="AS1629" s="68"/>
      <c r="AT1629" s="68"/>
      <c r="AU1629" s="68"/>
      <c r="AV1629" s="68"/>
    </row>
    <row r="1630" spans="1:64">
      <c r="A1630" s="12"/>
      <c r="B1630" s="44"/>
      <c r="C1630" s="12"/>
      <c r="D1630" s="12"/>
      <c r="AA1630" s="68"/>
      <c r="AB1630" s="68"/>
      <c r="AC1630" s="68"/>
      <c r="AD1630" s="68"/>
      <c r="AE1630" s="68"/>
      <c r="AG1630" s="92"/>
      <c r="AN1630" s="68"/>
      <c r="AO1630" s="68"/>
      <c r="AP1630" s="68"/>
      <c r="AQ1630" s="68"/>
      <c r="AR1630" s="68"/>
      <c r="AS1630" s="68"/>
      <c r="AT1630" s="68"/>
      <c r="AU1630" s="68"/>
      <c r="AV1630" s="68"/>
    </row>
    <row r="1631" spans="1:64">
      <c r="A1631" s="12"/>
      <c r="B1631" s="44"/>
      <c r="C1631" s="12"/>
      <c r="D1631" s="12"/>
      <c r="AA1631" s="68"/>
      <c r="AB1631" s="68"/>
      <c r="AC1631" s="68"/>
      <c r="AD1631" s="68"/>
      <c r="AE1631" s="68"/>
      <c r="AG1631" s="92"/>
      <c r="AN1631" s="68"/>
      <c r="AO1631" s="68"/>
      <c r="AP1631" s="68"/>
      <c r="AQ1631" s="68"/>
      <c r="AR1631" s="68"/>
      <c r="AS1631" s="68"/>
      <c r="AT1631" s="68"/>
      <c r="AU1631" s="68"/>
    </row>
    <row r="1632" spans="1:64">
      <c r="A1632" s="12"/>
      <c r="B1632" s="44"/>
      <c r="C1632" s="12"/>
      <c r="D1632" s="12"/>
      <c r="AA1632" s="68"/>
      <c r="AB1632" s="68"/>
      <c r="AC1632" s="68"/>
      <c r="AD1632" s="68"/>
      <c r="AE1632" s="68"/>
      <c r="AG1632" s="92"/>
      <c r="AN1632" s="68"/>
      <c r="AO1632" s="68"/>
      <c r="AP1632" s="68"/>
      <c r="AQ1632" s="68"/>
      <c r="AR1632" s="68"/>
      <c r="AS1632" s="68"/>
      <c r="AT1632" s="68"/>
      <c r="AU1632" s="68"/>
      <c r="AV1632" s="68"/>
      <c r="AX1632" s="68"/>
    </row>
    <row r="1633" spans="1:64">
      <c r="A1633" s="12"/>
      <c r="B1633" s="44"/>
      <c r="C1633" s="12"/>
      <c r="D1633" s="12"/>
      <c r="AA1633" s="68"/>
      <c r="AB1633" s="68"/>
      <c r="AC1633" s="68"/>
      <c r="AD1633" s="68"/>
      <c r="AE1633" s="68"/>
      <c r="AG1633" s="92"/>
      <c r="AN1633" s="68"/>
      <c r="AO1633" s="68"/>
      <c r="AP1633" s="68"/>
      <c r="AQ1633" s="68"/>
      <c r="AR1633" s="68"/>
      <c r="AS1633" s="68"/>
      <c r="AT1633" s="68"/>
      <c r="AU1633" s="68"/>
    </row>
    <row r="1634" spans="1:64">
      <c r="A1634" s="12"/>
      <c r="B1634" s="44"/>
      <c r="C1634" s="12"/>
      <c r="D1634" s="12"/>
      <c r="AA1634" s="68"/>
      <c r="AB1634" s="68"/>
      <c r="AC1634" s="68"/>
      <c r="AD1634" s="68"/>
      <c r="AE1634" s="68"/>
      <c r="AG1634" s="92"/>
      <c r="AN1634" s="68"/>
      <c r="AO1634" s="68"/>
      <c r="AP1634" s="68"/>
      <c r="AQ1634" s="68"/>
      <c r="AR1634" s="68"/>
      <c r="AS1634" s="68"/>
      <c r="AT1634" s="68"/>
      <c r="AU1634" s="68"/>
    </row>
    <row r="1635" spans="1:64">
      <c r="A1635" s="12"/>
      <c r="B1635" s="44"/>
      <c r="C1635" s="12"/>
      <c r="D1635" s="12"/>
      <c r="AA1635" s="68"/>
      <c r="AB1635" s="68"/>
      <c r="AC1635" s="68"/>
      <c r="AD1635" s="68"/>
      <c r="AE1635" s="68"/>
      <c r="AG1635" s="92"/>
      <c r="AN1635" s="68"/>
      <c r="AO1635" s="68"/>
      <c r="AP1635" s="68"/>
      <c r="AQ1635" s="68"/>
      <c r="AR1635" s="68"/>
      <c r="AS1635" s="68"/>
      <c r="AT1635" s="68"/>
      <c r="AU1635" s="68"/>
    </row>
    <row r="1636" spans="1:64">
      <c r="A1636" s="12"/>
      <c r="B1636" s="44"/>
      <c r="C1636" s="12"/>
      <c r="D1636" s="12"/>
      <c r="AA1636" s="68"/>
      <c r="AB1636" s="68"/>
      <c r="AC1636" s="68"/>
      <c r="AD1636" s="68"/>
      <c r="AE1636" s="68"/>
      <c r="AG1636" s="92"/>
      <c r="AN1636" s="68"/>
      <c r="AO1636" s="68"/>
      <c r="AP1636" s="68"/>
      <c r="AQ1636" s="68"/>
      <c r="AR1636" s="68"/>
      <c r="AS1636" s="68"/>
      <c r="AT1636" s="68"/>
      <c r="AU1636" s="68"/>
      <c r="AV1636" s="68"/>
      <c r="AX1636" s="68"/>
    </row>
    <row r="1637" spans="1:64">
      <c r="A1637" s="12"/>
      <c r="B1637" s="44"/>
      <c r="C1637" s="12"/>
      <c r="D1637" s="12"/>
      <c r="AA1637" s="68"/>
      <c r="AB1637" s="68"/>
      <c r="AC1637" s="68"/>
      <c r="AD1637" s="68"/>
      <c r="AE1637" s="68"/>
      <c r="AG1637" s="92"/>
      <c r="AN1637" s="68"/>
      <c r="AO1637" s="68"/>
      <c r="AP1637" s="68"/>
      <c r="AQ1637" s="68"/>
      <c r="AR1637" s="68"/>
      <c r="AS1637" s="68"/>
      <c r="AT1637" s="68"/>
      <c r="AU1637" s="68"/>
      <c r="AV1637" s="68"/>
    </row>
    <row r="1638" spans="1:64">
      <c r="A1638" s="12"/>
      <c r="B1638" s="44"/>
      <c r="C1638" s="12"/>
      <c r="D1638" s="12"/>
      <c r="AA1638" s="68"/>
      <c r="AB1638" s="68"/>
      <c r="AC1638" s="68"/>
      <c r="AD1638" s="68"/>
      <c r="AE1638" s="68"/>
      <c r="AG1638" s="92"/>
      <c r="AN1638" s="68"/>
      <c r="AO1638" s="68"/>
      <c r="AP1638" s="68"/>
      <c r="AQ1638" s="68"/>
      <c r="AR1638" s="68"/>
      <c r="AS1638" s="68"/>
      <c r="AT1638" s="68"/>
      <c r="AU1638" s="68"/>
      <c r="AV1638" s="68"/>
      <c r="AW1638" s="68"/>
      <c r="AX1638" s="68"/>
      <c r="AY1638" s="68"/>
      <c r="AZ1638" s="68"/>
      <c r="BA1638" s="68"/>
      <c r="BB1638" s="68"/>
      <c r="BC1638" s="68"/>
      <c r="BD1638" s="68"/>
      <c r="BE1638" s="68"/>
      <c r="BF1638" s="68"/>
      <c r="BG1638" s="68"/>
      <c r="BH1638" s="68"/>
      <c r="BI1638" s="68"/>
      <c r="BJ1638" s="68"/>
      <c r="BK1638" s="68"/>
      <c r="BL1638" s="68"/>
    </row>
    <row r="1639" spans="1:64">
      <c r="A1639" s="12"/>
      <c r="B1639" s="44"/>
      <c r="C1639" s="12"/>
      <c r="D1639" s="12"/>
      <c r="AA1639" s="68"/>
      <c r="AB1639" s="68"/>
      <c r="AC1639" s="68"/>
      <c r="AD1639" s="68"/>
      <c r="AE1639" s="68"/>
      <c r="AG1639" s="92"/>
      <c r="AN1639" s="68"/>
      <c r="AO1639" s="68"/>
      <c r="AP1639" s="68"/>
      <c r="AQ1639" s="68"/>
      <c r="AR1639" s="68"/>
      <c r="AS1639" s="68"/>
      <c r="AT1639" s="68"/>
      <c r="AU1639" s="68"/>
      <c r="AV1639" s="68"/>
      <c r="AW1639" s="68"/>
      <c r="AX1639" s="68"/>
      <c r="AY1639" s="68"/>
      <c r="AZ1639" s="68"/>
      <c r="BA1639" s="68"/>
      <c r="BB1639" s="68"/>
      <c r="BC1639" s="68"/>
      <c r="BD1639" s="68"/>
      <c r="BE1639" s="68"/>
      <c r="BF1639" s="68"/>
      <c r="BG1639" s="68"/>
      <c r="BH1639" s="68"/>
      <c r="BI1639" s="68"/>
      <c r="BJ1639" s="68"/>
      <c r="BK1639" s="68"/>
      <c r="BL1639" s="68"/>
    </row>
    <row r="1640" spans="1:64">
      <c r="A1640" s="12"/>
      <c r="B1640" s="44"/>
      <c r="C1640" s="12"/>
      <c r="D1640" s="12"/>
      <c r="AA1640" s="68"/>
      <c r="AB1640" s="68"/>
      <c r="AC1640" s="68"/>
      <c r="AD1640" s="68"/>
      <c r="AE1640" s="68"/>
      <c r="AG1640" s="92"/>
      <c r="AN1640" s="68"/>
      <c r="AO1640" s="68"/>
      <c r="AP1640" s="68"/>
      <c r="AQ1640" s="68"/>
      <c r="AR1640" s="68"/>
      <c r="AS1640" s="68"/>
      <c r="AT1640" s="68"/>
      <c r="AU1640" s="68"/>
      <c r="AV1640" s="68"/>
      <c r="AW1640" s="68"/>
      <c r="AX1640" s="68"/>
      <c r="AY1640" s="68"/>
      <c r="AZ1640" s="68"/>
      <c r="BA1640" s="68"/>
      <c r="BB1640" s="68"/>
      <c r="BC1640" s="68"/>
      <c r="BD1640" s="68"/>
      <c r="BE1640" s="68"/>
      <c r="BF1640" s="68"/>
      <c r="BG1640" s="68"/>
      <c r="BH1640" s="68"/>
      <c r="BI1640" s="68"/>
      <c r="BJ1640" s="68"/>
      <c r="BK1640" s="68"/>
      <c r="BL1640" s="68"/>
    </row>
    <row r="1641" spans="1:64">
      <c r="A1641" s="12"/>
      <c r="B1641" s="44"/>
      <c r="C1641" s="12"/>
      <c r="D1641" s="12"/>
      <c r="AA1641" s="68"/>
      <c r="AB1641" s="68"/>
      <c r="AC1641" s="68"/>
      <c r="AD1641" s="68"/>
      <c r="AE1641" s="68"/>
      <c r="AG1641" s="92"/>
      <c r="AN1641" s="68"/>
      <c r="AO1641" s="68"/>
      <c r="AP1641" s="68"/>
      <c r="AQ1641" s="68"/>
      <c r="AR1641" s="68"/>
      <c r="AS1641" s="68"/>
      <c r="AT1641" s="68"/>
      <c r="AU1641" s="68"/>
      <c r="AV1641" s="68"/>
      <c r="AW1641" s="68"/>
      <c r="AX1641" s="68"/>
      <c r="AY1641" s="68"/>
      <c r="AZ1641" s="68"/>
      <c r="BA1641" s="68"/>
      <c r="BB1641" s="68"/>
      <c r="BC1641" s="68"/>
      <c r="BD1641" s="68"/>
      <c r="BE1641" s="68"/>
      <c r="BF1641" s="68"/>
      <c r="BG1641" s="68"/>
      <c r="BH1641" s="68"/>
      <c r="BI1641" s="68"/>
      <c r="BJ1641" s="68"/>
      <c r="BK1641" s="68"/>
      <c r="BL1641" s="68"/>
    </row>
    <row r="1642" spans="1:64">
      <c r="A1642" s="12"/>
      <c r="B1642" s="44"/>
      <c r="C1642" s="12"/>
      <c r="D1642" s="12"/>
      <c r="AA1642" s="68"/>
      <c r="AB1642" s="68"/>
      <c r="AC1642" s="68"/>
      <c r="AD1642" s="68"/>
      <c r="AE1642" s="68"/>
      <c r="AG1642" s="92"/>
      <c r="AN1642" s="68"/>
      <c r="AO1642" s="68"/>
      <c r="AP1642" s="68"/>
      <c r="AQ1642" s="68"/>
      <c r="AR1642" s="68"/>
      <c r="AS1642" s="68"/>
      <c r="AT1642" s="68"/>
      <c r="AU1642" s="68"/>
      <c r="AV1642" s="68"/>
      <c r="AX1642" s="68"/>
    </row>
    <row r="1643" spans="1:64">
      <c r="A1643" s="12"/>
      <c r="B1643" s="44"/>
      <c r="C1643" s="12"/>
      <c r="D1643" s="12"/>
      <c r="AA1643" s="68"/>
      <c r="AB1643" s="68"/>
      <c r="AC1643" s="68"/>
      <c r="AD1643" s="68"/>
      <c r="AE1643" s="68"/>
      <c r="AG1643" s="92"/>
      <c r="AN1643" s="68"/>
      <c r="AO1643" s="68"/>
      <c r="AP1643" s="68"/>
      <c r="AQ1643" s="68"/>
      <c r="AR1643" s="68"/>
      <c r="AS1643" s="68"/>
      <c r="AT1643" s="68"/>
      <c r="AU1643" s="68"/>
      <c r="AV1643" s="68"/>
      <c r="AW1643" s="68"/>
      <c r="AX1643" s="68"/>
      <c r="AY1643" s="68"/>
      <c r="AZ1643" s="68"/>
      <c r="BA1643" s="68"/>
      <c r="BB1643" s="68"/>
      <c r="BC1643" s="68"/>
      <c r="BD1643" s="68"/>
      <c r="BE1643" s="68"/>
      <c r="BF1643" s="68"/>
      <c r="BG1643" s="68"/>
      <c r="BH1643" s="68"/>
      <c r="BI1643" s="68"/>
      <c r="BJ1643" s="68"/>
      <c r="BK1643" s="68"/>
      <c r="BL1643" s="68"/>
    </row>
    <row r="1644" spans="1:64">
      <c r="A1644" s="12"/>
      <c r="B1644" s="44"/>
      <c r="C1644" s="12"/>
      <c r="D1644" s="12"/>
      <c r="AA1644" s="68"/>
      <c r="AB1644" s="68"/>
      <c r="AC1644" s="68"/>
      <c r="AD1644" s="68"/>
      <c r="AE1644" s="68"/>
      <c r="AG1644" s="92"/>
      <c r="AN1644" s="68"/>
      <c r="AO1644" s="68"/>
      <c r="AP1644" s="68"/>
      <c r="AQ1644" s="68"/>
      <c r="AR1644" s="68"/>
      <c r="AS1644" s="68"/>
      <c r="AT1644" s="68"/>
      <c r="AU1644" s="68"/>
      <c r="AV1644" s="68"/>
      <c r="AW1644" s="68"/>
      <c r="AX1644" s="68"/>
      <c r="AY1644" s="68"/>
      <c r="AZ1644" s="68"/>
      <c r="BA1644" s="68"/>
      <c r="BB1644" s="68"/>
      <c r="BC1644" s="68"/>
      <c r="BD1644" s="68"/>
      <c r="BE1644" s="68"/>
      <c r="BF1644" s="68"/>
      <c r="BG1644" s="68"/>
      <c r="BH1644" s="68"/>
      <c r="BI1644" s="68"/>
      <c r="BJ1644" s="68"/>
      <c r="BK1644" s="68"/>
      <c r="BL1644" s="68"/>
    </row>
    <row r="1645" spans="1:64">
      <c r="A1645" s="12"/>
      <c r="B1645" s="44"/>
      <c r="C1645" s="12"/>
      <c r="D1645" s="12"/>
      <c r="AA1645" s="68"/>
      <c r="AB1645" s="68"/>
      <c r="AC1645" s="68"/>
      <c r="AD1645" s="68"/>
      <c r="AE1645" s="68"/>
      <c r="AG1645" s="92"/>
      <c r="AN1645" s="68"/>
      <c r="AO1645" s="68"/>
      <c r="AP1645" s="68"/>
      <c r="AQ1645" s="68"/>
      <c r="AR1645" s="68"/>
      <c r="AS1645" s="68"/>
      <c r="AT1645" s="68"/>
      <c r="AU1645" s="68"/>
      <c r="AV1645" s="68"/>
      <c r="AX1645" s="68"/>
    </row>
    <row r="1646" spans="1:64">
      <c r="A1646" s="12"/>
      <c r="B1646" s="44"/>
      <c r="C1646" s="12"/>
      <c r="D1646" s="12"/>
      <c r="AA1646" s="68"/>
      <c r="AB1646" s="68"/>
      <c r="AC1646" s="68"/>
      <c r="AD1646" s="68"/>
      <c r="AE1646" s="68"/>
      <c r="AG1646" s="92"/>
      <c r="AN1646" s="68"/>
      <c r="AO1646" s="68"/>
      <c r="AP1646" s="68"/>
      <c r="AQ1646" s="68"/>
      <c r="AR1646" s="68"/>
      <c r="AS1646" s="68"/>
      <c r="AT1646" s="68"/>
      <c r="AU1646" s="68"/>
      <c r="AV1646" s="68"/>
      <c r="AX1646" s="68"/>
    </row>
    <row r="1647" spans="1:64">
      <c r="A1647" s="12"/>
      <c r="B1647" s="44"/>
      <c r="C1647" s="12"/>
      <c r="D1647" s="12"/>
      <c r="AA1647" s="68"/>
      <c r="AB1647" s="68"/>
      <c r="AC1647" s="68"/>
      <c r="AD1647" s="68"/>
      <c r="AE1647" s="68"/>
      <c r="AG1647" s="92"/>
      <c r="AN1647" s="68"/>
      <c r="AO1647" s="68"/>
      <c r="AP1647" s="68"/>
      <c r="AQ1647" s="68"/>
      <c r="AR1647" s="68"/>
      <c r="AS1647" s="68"/>
      <c r="AT1647" s="68"/>
      <c r="AU1647" s="68"/>
      <c r="AV1647" s="68"/>
      <c r="AX1647" s="68"/>
      <c r="AY1647" s="68"/>
      <c r="AZ1647" s="68"/>
      <c r="BA1647" s="68"/>
      <c r="BB1647" s="68"/>
      <c r="BC1647" s="68"/>
      <c r="BD1647" s="68"/>
      <c r="BE1647" s="68"/>
      <c r="BF1647" s="68"/>
      <c r="BG1647" s="68"/>
      <c r="BH1647" s="68"/>
      <c r="BI1647" s="68"/>
      <c r="BJ1647" s="68"/>
      <c r="BK1647" s="68"/>
      <c r="BL1647" s="68"/>
    </row>
    <row r="1648" spans="1:64">
      <c r="A1648" s="12"/>
      <c r="B1648" s="44"/>
      <c r="C1648" s="12"/>
      <c r="D1648" s="12"/>
      <c r="AA1648" s="68"/>
      <c r="AB1648" s="68"/>
      <c r="AC1648" s="68"/>
      <c r="AD1648" s="68"/>
      <c r="AE1648" s="68"/>
      <c r="AG1648" s="92"/>
      <c r="AN1648" s="68"/>
      <c r="AO1648" s="68"/>
      <c r="AP1648" s="68"/>
      <c r="AQ1648" s="68"/>
      <c r="AR1648" s="68"/>
      <c r="AS1648" s="68"/>
      <c r="AT1648" s="68"/>
      <c r="AU1648" s="68"/>
      <c r="AV1648" s="68"/>
      <c r="AW1648" s="68"/>
      <c r="AX1648" s="68"/>
      <c r="AY1648" s="68"/>
      <c r="AZ1648" s="68"/>
      <c r="BA1648" s="68"/>
      <c r="BB1648" s="68"/>
      <c r="BC1648" s="68"/>
      <c r="BD1648" s="68"/>
      <c r="BE1648" s="68"/>
      <c r="BF1648" s="68"/>
      <c r="BG1648" s="68"/>
      <c r="BH1648" s="68"/>
      <c r="BI1648" s="68"/>
      <c r="BJ1648" s="68"/>
      <c r="BK1648" s="68"/>
      <c r="BL1648" s="68"/>
    </row>
    <row r="1649" spans="1:64">
      <c r="A1649" s="12"/>
      <c r="B1649" s="44"/>
      <c r="C1649" s="12"/>
      <c r="D1649" s="12"/>
      <c r="AA1649" s="68"/>
      <c r="AB1649" s="68"/>
      <c r="AC1649" s="68"/>
      <c r="AD1649" s="68"/>
      <c r="AE1649" s="68"/>
      <c r="AG1649" s="92"/>
      <c r="AN1649" s="68"/>
      <c r="AO1649" s="68"/>
      <c r="AP1649" s="68"/>
      <c r="AQ1649" s="68"/>
      <c r="AR1649" s="68"/>
      <c r="AS1649" s="68"/>
      <c r="AT1649" s="68"/>
      <c r="AU1649" s="68"/>
      <c r="AV1649" s="68"/>
      <c r="AW1649" s="68"/>
      <c r="AX1649" s="68"/>
      <c r="AY1649" s="68"/>
      <c r="AZ1649" s="68"/>
      <c r="BA1649" s="68"/>
      <c r="BB1649" s="68"/>
      <c r="BC1649" s="68"/>
      <c r="BD1649" s="68"/>
      <c r="BE1649" s="68"/>
      <c r="BF1649" s="68"/>
      <c r="BG1649" s="68"/>
      <c r="BH1649" s="68"/>
      <c r="BI1649" s="68"/>
      <c r="BJ1649" s="68"/>
      <c r="BK1649" s="68"/>
      <c r="BL1649" s="68"/>
    </row>
    <row r="1650" spans="1:64">
      <c r="A1650" s="12"/>
      <c r="B1650" s="44"/>
      <c r="C1650" s="12"/>
      <c r="D1650" s="12"/>
      <c r="AA1650" s="68"/>
      <c r="AB1650" s="68"/>
      <c r="AC1650" s="68"/>
      <c r="AD1650" s="68"/>
      <c r="AE1650" s="68"/>
      <c r="AG1650" s="92"/>
      <c r="AN1650" s="68"/>
      <c r="AO1650" s="68"/>
      <c r="AP1650" s="68"/>
      <c r="AQ1650" s="68"/>
      <c r="AR1650" s="68"/>
      <c r="AS1650" s="68"/>
      <c r="AT1650" s="68"/>
      <c r="AU1650" s="68"/>
      <c r="AV1650" s="68"/>
    </row>
    <row r="1651" spans="1:64">
      <c r="A1651" s="12"/>
      <c r="B1651" s="44"/>
      <c r="C1651" s="12"/>
      <c r="D1651" s="12"/>
      <c r="AA1651" s="68"/>
      <c r="AB1651" s="68"/>
      <c r="AC1651" s="68"/>
      <c r="AD1651" s="68"/>
      <c r="AE1651" s="68"/>
      <c r="AG1651" s="92"/>
      <c r="AN1651" s="68"/>
      <c r="AO1651" s="68"/>
      <c r="AP1651" s="68"/>
      <c r="AQ1651" s="68"/>
      <c r="AR1651" s="68"/>
      <c r="AS1651" s="68"/>
      <c r="AT1651" s="68"/>
      <c r="AU1651" s="68"/>
      <c r="AV1651" s="68"/>
    </row>
    <row r="1652" spans="1:64">
      <c r="A1652" s="12"/>
      <c r="B1652" s="44"/>
      <c r="C1652" s="12"/>
      <c r="D1652" s="12"/>
      <c r="AA1652" s="68"/>
      <c r="AB1652" s="68"/>
      <c r="AC1652" s="68"/>
      <c r="AD1652" s="68"/>
      <c r="AE1652" s="68"/>
      <c r="AG1652" s="92"/>
      <c r="AN1652" s="68"/>
      <c r="AO1652" s="68"/>
      <c r="AP1652" s="68"/>
      <c r="AQ1652" s="68"/>
      <c r="AR1652" s="68"/>
      <c r="AS1652" s="68"/>
      <c r="AT1652" s="68"/>
      <c r="AU1652" s="68"/>
      <c r="AV1652" s="68"/>
    </row>
    <row r="1653" spans="1:64">
      <c r="A1653" s="12"/>
      <c r="B1653" s="44"/>
      <c r="C1653" s="12"/>
      <c r="D1653" s="12"/>
      <c r="AA1653" s="68"/>
      <c r="AB1653" s="68"/>
      <c r="AC1653" s="68"/>
      <c r="AD1653" s="68"/>
      <c r="AE1653" s="68"/>
      <c r="AG1653" s="92"/>
      <c r="AN1653" s="68"/>
      <c r="AO1653" s="68"/>
      <c r="AP1653" s="68"/>
      <c r="AQ1653" s="68"/>
      <c r="AR1653" s="68"/>
      <c r="AS1653" s="68"/>
      <c r="AT1653" s="68"/>
      <c r="AU1653" s="68"/>
      <c r="AV1653" s="68"/>
      <c r="AX1653" s="68"/>
    </row>
    <row r="1654" spans="1:64">
      <c r="A1654" s="12"/>
      <c r="B1654" s="44"/>
      <c r="C1654" s="12"/>
      <c r="D1654" s="12"/>
      <c r="AA1654" s="68"/>
      <c r="AB1654" s="68"/>
      <c r="AC1654" s="68"/>
      <c r="AD1654" s="68"/>
      <c r="AE1654" s="68"/>
      <c r="AG1654" s="92"/>
      <c r="AN1654" s="68"/>
      <c r="AO1654" s="68"/>
      <c r="AP1654" s="68"/>
      <c r="AQ1654" s="68"/>
      <c r="AR1654" s="68"/>
      <c r="AS1654" s="68"/>
      <c r="AT1654" s="68"/>
      <c r="AU1654" s="68"/>
      <c r="AV1654" s="68"/>
      <c r="AW1654" s="68"/>
      <c r="AX1654" s="68"/>
      <c r="AY1654" s="68"/>
      <c r="AZ1654" s="68"/>
      <c r="BA1654" s="68"/>
      <c r="BB1654" s="68"/>
      <c r="BC1654" s="68"/>
      <c r="BD1654" s="68"/>
      <c r="BE1654" s="68"/>
      <c r="BF1654" s="68"/>
      <c r="BG1654" s="68"/>
      <c r="BH1654" s="68"/>
      <c r="BI1654" s="68"/>
      <c r="BJ1654" s="68"/>
      <c r="BK1654" s="68"/>
      <c r="BL1654" s="68"/>
    </row>
    <row r="1655" spans="1:64">
      <c r="A1655" s="12"/>
      <c r="B1655" s="44"/>
      <c r="C1655" s="12"/>
      <c r="D1655" s="12"/>
      <c r="AA1655" s="68"/>
      <c r="AB1655" s="68"/>
      <c r="AC1655" s="68"/>
      <c r="AD1655" s="68"/>
      <c r="AE1655" s="68"/>
      <c r="AG1655" s="92"/>
      <c r="AN1655" s="68"/>
      <c r="AO1655" s="68"/>
      <c r="AP1655" s="68"/>
      <c r="AQ1655" s="68"/>
      <c r="AR1655" s="68"/>
      <c r="AS1655" s="68"/>
      <c r="AT1655" s="68"/>
      <c r="AU1655" s="68"/>
      <c r="AV1655" s="68"/>
      <c r="AW1655" s="68"/>
      <c r="AX1655" s="68"/>
      <c r="AY1655" s="68"/>
      <c r="AZ1655" s="68"/>
      <c r="BA1655" s="68"/>
      <c r="BB1655" s="68"/>
      <c r="BC1655" s="68"/>
      <c r="BD1655" s="68"/>
      <c r="BE1655" s="68"/>
      <c r="BF1655" s="68"/>
      <c r="BG1655" s="68"/>
      <c r="BH1655" s="68"/>
      <c r="BI1655" s="68"/>
      <c r="BJ1655" s="68"/>
      <c r="BK1655" s="68"/>
      <c r="BL1655" s="68"/>
    </row>
    <row r="1656" spans="1:64">
      <c r="A1656" s="12"/>
      <c r="B1656" s="44"/>
      <c r="C1656" s="12"/>
      <c r="D1656" s="12"/>
      <c r="AA1656" s="68"/>
      <c r="AB1656" s="68"/>
      <c r="AC1656" s="68"/>
      <c r="AD1656" s="68"/>
      <c r="AE1656" s="68"/>
      <c r="AG1656" s="92"/>
      <c r="AN1656" s="68"/>
      <c r="AO1656" s="68"/>
      <c r="AP1656" s="68"/>
      <c r="AQ1656" s="68"/>
      <c r="AR1656" s="68"/>
      <c r="AS1656" s="68"/>
      <c r="AT1656" s="68"/>
      <c r="AU1656" s="68"/>
    </row>
    <row r="1657" spans="1:64">
      <c r="A1657" s="12"/>
      <c r="B1657" s="44"/>
      <c r="C1657" s="12"/>
      <c r="D1657" s="12"/>
      <c r="AA1657" s="68"/>
      <c r="AB1657" s="68"/>
      <c r="AC1657" s="68"/>
      <c r="AD1657" s="68"/>
      <c r="AE1657" s="68"/>
      <c r="AG1657" s="92"/>
      <c r="AN1657" s="68"/>
      <c r="AO1657" s="68"/>
      <c r="AP1657" s="68"/>
      <c r="AQ1657" s="68"/>
      <c r="AR1657" s="68"/>
      <c r="AS1657" s="68"/>
      <c r="AT1657" s="68"/>
      <c r="AU1657" s="68"/>
      <c r="AV1657" s="68"/>
      <c r="AX1657" s="68"/>
    </row>
    <row r="1658" spans="1:64">
      <c r="A1658" s="12"/>
      <c r="B1658" s="44"/>
      <c r="C1658" s="12"/>
      <c r="D1658" s="12"/>
      <c r="AA1658" s="68"/>
      <c r="AB1658" s="68"/>
      <c r="AC1658" s="68"/>
      <c r="AD1658" s="68"/>
      <c r="AE1658" s="68"/>
      <c r="AG1658" s="92"/>
      <c r="AN1658" s="68"/>
      <c r="AO1658" s="68"/>
      <c r="AP1658" s="68"/>
      <c r="AQ1658" s="68"/>
      <c r="AR1658" s="68"/>
      <c r="AS1658" s="68"/>
      <c r="AT1658" s="68"/>
      <c r="AU1658" s="68"/>
      <c r="AV1658" s="68"/>
    </row>
    <row r="1659" spans="1:64">
      <c r="A1659" s="12"/>
      <c r="B1659" s="44"/>
      <c r="C1659" s="12"/>
      <c r="D1659" s="12"/>
      <c r="AA1659" s="68"/>
      <c r="AB1659" s="68"/>
      <c r="AC1659" s="68"/>
      <c r="AD1659" s="68"/>
      <c r="AE1659" s="68"/>
      <c r="AG1659" s="92"/>
      <c r="AN1659" s="68"/>
      <c r="AO1659" s="68"/>
      <c r="AP1659" s="68"/>
      <c r="AQ1659" s="68"/>
      <c r="AR1659" s="68"/>
      <c r="AS1659" s="68"/>
      <c r="AT1659" s="68"/>
      <c r="AU1659" s="68"/>
      <c r="AV1659" s="68"/>
    </row>
    <row r="1660" spans="1:64">
      <c r="A1660" s="12"/>
      <c r="B1660" s="44"/>
      <c r="C1660" s="12"/>
      <c r="D1660" s="12"/>
      <c r="AA1660" s="68"/>
      <c r="AB1660" s="68"/>
      <c r="AC1660" s="68"/>
      <c r="AD1660" s="68"/>
      <c r="AE1660" s="68"/>
      <c r="AG1660" s="92"/>
      <c r="AN1660" s="68"/>
      <c r="AO1660" s="68"/>
      <c r="AP1660" s="68"/>
      <c r="AQ1660" s="68"/>
      <c r="AR1660" s="68"/>
      <c r="AS1660" s="68"/>
      <c r="AT1660" s="68"/>
      <c r="AU1660" s="68"/>
    </row>
    <row r="1661" spans="1:64">
      <c r="A1661" s="12"/>
      <c r="B1661" s="44"/>
      <c r="C1661" s="12"/>
      <c r="D1661" s="12"/>
      <c r="AA1661" s="68"/>
      <c r="AB1661" s="68"/>
      <c r="AC1661" s="68"/>
      <c r="AD1661" s="68"/>
      <c r="AE1661" s="68"/>
      <c r="AG1661" s="92"/>
      <c r="AN1661" s="68"/>
      <c r="AO1661" s="68"/>
      <c r="AP1661" s="68"/>
      <c r="AQ1661" s="68"/>
      <c r="AR1661" s="68"/>
      <c r="AS1661" s="68"/>
      <c r="AT1661" s="68"/>
      <c r="AU1661" s="68"/>
    </row>
    <row r="1662" spans="1:64">
      <c r="A1662" s="12"/>
      <c r="B1662" s="44"/>
      <c r="C1662" s="12"/>
      <c r="D1662" s="12"/>
      <c r="AA1662" s="68"/>
      <c r="AB1662" s="68"/>
      <c r="AC1662" s="68"/>
      <c r="AD1662" s="68"/>
      <c r="AE1662" s="68"/>
      <c r="AG1662" s="92"/>
      <c r="AN1662" s="68"/>
      <c r="AO1662" s="68"/>
      <c r="AP1662" s="68"/>
      <c r="AQ1662" s="68"/>
      <c r="AR1662" s="68"/>
      <c r="AS1662" s="68"/>
      <c r="AT1662" s="68"/>
      <c r="AU1662" s="68"/>
    </row>
    <row r="1663" spans="1:64">
      <c r="A1663" s="12"/>
      <c r="B1663" s="44"/>
      <c r="C1663" s="12"/>
      <c r="D1663" s="12"/>
      <c r="AA1663" s="68"/>
      <c r="AB1663" s="68"/>
      <c r="AC1663" s="68"/>
      <c r="AD1663" s="68"/>
      <c r="AE1663" s="68"/>
      <c r="AG1663" s="92"/>
      <c r="AN1663" s="68"/>
      <c r="AO1663" s="68"/>
      <c r="AP1663" s="68"/>
      <c r="AQ1663" s="68"/>
      <c r="AR1663" s="68"/>
      <c r="AS1663" s="68"/>
      <c r="AT1663" s="68"/>
      <c r="AU1663" s="68"/>
    </row>
    <row r="1664" spans="1:64">
      <c r="A1664" s="12"/>
      <c r="B1664" s="44"/>
      <c r="C1664" s="12"/>
      <c r="D1664" s="12"/>
      <c r="AA1664" s="68"/>
      <c r="AB1664" s="68"/>
      <c r="AC1664" s="68"/>
      <c r="AD1664" s="68"/>
      <c r="AE1664" s="68"/>
      <c r="AG1664" s="92"/>
      <c r="AN1664" s="68"/>
      <c r="AO1664" s="68"/>
      <c r="AP1664" s="68"/>
      <c r="AQ1664" s="68"/>
      <c r="AR1664" s="68"/>
      <c r="AS1664" s="68"/>
      <c r="AT1664" s="68"/>
      <c r="AU1664" s="68"/>
    </row>
    <row r="1665" spans="1:64">
      <c r="A1665" s="12"/>
      <c r="B1665" s="44"/>
      <c r="C1665" s="12"/>
      <c r="D1665" s="12"/>
      <c r="AA1665" s="68"/>
      <c r="AB1665" s="68"/>
      <c r="AC1665" s="68"/>
      <c r="AD1665" s="68"/>
      <c r="AE1665" s="68"/>
      <c r="AG1665" s="92"/>
      <c r="AN1665" s="68"/>
      <c r="AO1665" s="68"/>
      <c r="AP1665" s="68"/>
      <c r="AQ1665" s="68"/>
      <c r="AR1665" s="68"/>
      <c r="AS1665" s="68"/>
      <c r="AT1665" s="68"/>
      <c r="AU1665" s="68"/>
    </row>
    <row r="1666" spans="1:64">
      <c r="A1666" s="12"/>
      <c r="B1666" s="44"/>
      <c r="C1666" s="12"/>
      <c r="D1666" s="12"/>
      <c r="AA1666" s="68"/>
      <c r="AB1666" s="68"/>
      <c r="AC1666" s="68"/>
      <c r="AD1666" s="68"/>
      <c r="AE1666" s="68"/>
      <c r="AG1666" s="92"/>
      <c r="AN1666" s="68"/>
      <c r="AO1666" s="68"/>
      <c r="AP1666" s="68"/>
      <c r="AQ1666" s="68"/>
      <c r="AR1666" s="68"/>
      <c r="AS1666" s="68"/>
      <c r="AT1666" s="68"/>
      <c r="AU1666" s="68"/>
    </row>
    <row r="1667" spans="1:64">
      <c r="A1667" s="12"/>
      <c r="B1667" s="44"/>
      <c r="C1667" s="12"/>
      <c r="D1667" s="12"/>
      <c r="AA1667" s="68"/>
      <c r="AB1667" s="68"/>
      <c r="AC1667" s="68"/>
      <c r="AD1667" s="68"/>
      <c r="AE1667" s="68"/>
      <c r="AG1667" s="92"/>
      <c r="AN1667" s="68"/>
      <c r="AO1667" s="68"/>
      <c r="AP1667" s="68"/>
      <c r="AQ1667" s="68"/>
      <c r="AR1667" s="68"/>
      <c r="AS1667" s="68"/>
      <c r="AT1667" s="68"/>
      <c r="AU1667" s="68"/>
    </row>
    <row r="1668" spans="1:64">
      <c r="A1668" s="12"/>
      <c r="B1668" s="44"/>
      <c r="C1668" s="12"/>
      <c r="D1668" s="12"/>
      <c r="AA1668" s="68"/>
      <c r="AB1668" s="68"/>
      <c r="AC1668" s="68"/>
      <c r="AD1668" s="68"/>
      <c r="AE1668" s="68"/>
      <c r="AG1668" s="92"/>
      <c r="AN1668" s="68"/>
      <c r="AO1668" s="68"/>
      <c r="AP1668" s="68"/>
      <c r="AQ1668" s="68"/>
      <c r="AR1668" s="68"/>
      <c r="AS1668" s="68"/>
      <c r="AT1668" s="68"/>
      <c r="AU1668" s="68"/>
      <c r="AV1668" s="68"/>
    </row>
    <row r="1669" spans="1:64">
      <c r="A1669" s="12"/>
      <c r="B1669" s="44"/>
      <c r="C1669" s="12"/>
      <c r="D1669" s="12"/>
      <c r="AA1669" s="68"/>
      <c r="AB1669" s="68"/>
      <c r="AC1669" s="68"/>
      <c r="AD1669" s="68"/>
      <c r="AE1669" s="68"/>
      <c r="AG1669" s="92"/>
      <c r="AN1669" s="68"/>
      <c r="AO1669" s="68"/>
      <c r="AP1669" s="68"/>
      <c r="AQ1669" s="68"/>
      <c r="AR1669" s="68"/>
      <c r="AS1669" s="68"/>
      <c r="AT1669" s="68"/>
      <c r="AU1669" s="68"/>
      <c r="AV1669" s="68"/>
      <c r="AW1669" s="68"/>
      <c r="AX1669" s="68"/>
      <c r="AY1669" s="68"/>
      <c r="AZ1669" s="68"/>
      <c r="BA1669" s="68"/>
      <c r="BB1669" s="68"/>
      <c r="BC1669" s="68"/>
      <c r="BD1669" s="68"/>
      <c r="BE1669" s="68"/>
      <c r="BF1669" s="68"/>
      <c r="BG1669" s="68"/>
      <c r="BH1669" s="68"/>
      <c r="BI1669" s="68"/>
      <c r="BJ1669" s="68"/>
      <c r="BK1669" s="68"/>
      <c r="BL1669" s="68"/>
    </row>
    <row r="1670" spans="1:64">
      <c r="A1670" s="12"/>
      <c r="B1670" s="44"/>
      <c r="C1670" s="12"/>
      <c r="D1670" s="12"/>
      <c r="AA1670" s="68"/>
      <c r="AB1670" s="68"/>
      <c r="AC1670" s="68"/>
      <c r="AD1670" s="68"/>
      <c r="AE1670" s="68"/>
      <c r="AG1670" s="92"/>
      <c r="AN1670" s="68"/>
      <c r="AO1670" s="68"/>
      <c r="AP1670" s="68"/>
      <c r="AQ1670" s="68"/>
      <c r="AR1670" s="68"/>
      <c r="AS1670" s="68"/>
      <c r="AT1670" s="68"/>
      <c r="AU1670" s="68"/>
      <c r="AV1670" s="68"/>
    </row>
    <row r="1671" spans="1:64">
      <c r="A1671" s="12"/>
      <c r="B1671" s="44"/>
      <c r="C1671" s="12"/>
      <c r="D1671" s="12"/>
      <c r="AA1671" s="68"/>
      <c r="AB1671" s="68"/>
      <c r="AC1671" s="68"/>
      <c r="AD1671" s="68"/>
      <c r="AE1671" s="68"/>
      <c r="AG1671" s="92"/>
      <c r="AN1671" s="68"/>
      <c r="AO1671" s="68"/>
      <c r="AP1671" s="68"/>
      <c r="AQ1671" s="68"/>
      <c r="AR1671" s="68"/>
      <c r="AS1671" s="68"/>
      <c r="AT1671" s="68"/>
      <c r="AU1671" s="68"/>
      <c r="AV1671" s="68"/>
    </row>
    <row r="1672" spans="1:64">
      <c r="A1672" s="12"/>
      <c r="B1672" s="44"/>
      <c r="C1672" s="12"/>
      <c r="D1672" s="12"/>
      <c r="AA1672" s="68"/>
      <c r="AB1672" s="68"/>
      <c r="AC1672" s="68"/>
      <c r="AD1672" s="68"/>
      <c r="AE1672" s="68"/>
      <c r="AG1672" s="92"/>
      <c r="AN1672" s="68"/>
      <c r="AO1672" s="68"/>
      <c r="AP1672" s="68"/>
      <c r="AQ1672" s="68"/>
      <c r="AR1672" s="68"/>
      <c r="AS1672" s="68"/>
      <c r="AT1672" s="68"/>
      <c r="AU1672" s="68"/>
      <c r="AV1672" s="68"/>
      <c r="AX1672" s="68"/>
    </row>
    <row r="1673" spans="1:64">
      <c r="A1673" s="12"/>
      <c r="B1673" s="44"/>
      <c r="C1673" s="12"/>
      <c r="D1673" s="12"/>
      <c r="AA1673" s="68"/>
      <c r="AB1673" s="68"/>
      <c r="AC1673" s="68"/>
      <c r="AD1673" s="68"/>
      <c r="AE1673" s="68"/>
      <c r="AG1673" s="92"/>
      <c r="AN1673" s="68"/>
      <c r="AO1673" s="68"/>
      <c r="AP1673" s="68"/>
      <c r="AQ1673" s="68"/>
      <c r="AR1673" s="68"/>
      <c r="AS1673" s="68"/>
      <c r="AT1673" s="68"/>
      <c r="AU1673" s="68"/>
      <c r="AV1673" s="68"/>
    </row>
    <row r="1674" spans="1:64">
      <c r="A1674" s="12"/>
      <c r="B1674" s="44"/>
      <c r="C1674" s="12"/>
      <c r="D1674" s="12"/>
      <c r="AA1674" s="68"/>
      <c r="AB1674" s="68"/>
      <c r="AC1674" s="68"/>
      <c r="AD1674" s="68"/>
      <c r="AE1674" s="68"/>
      <c r="AG1674" s="92"/>
      <c r="AN1674" s="68"/>
      <c r="AO1674" s="68"/>
      <c r="AP1674" s="68"/>
      <c r="AQ1674" s="68"/>
      <c r="AR1674" s="68"/>
      <c r="AS1674" s="68"/>
      <c r="AT1674" s="68"/>
      <c r="AU1674" s="68"/>
    </row>
    <row r="1675" spans="1:64">
      <c r="A1675" s="12"/>
      <c r="B1675" s="44"/>
      <c r="C1675" s="12"/>
      <c r="D1675" s="12"/>
      <c r="AA1675" s="68"/>
      <c r="AB1675" s="68"/>
      <c r="AC1675" s="68"/>
      <c r="AD1675" s="68"/>
      <c r="AE1675" s="68"/>
      <c r="AG1675" s="92"/>
      <c r="AN1675" s="68"/>
      <c r="AO1675" s="68"/>
      <c r="AP1675" s="68"/>
      <c r="AQ1675" s="68"/>
      <c r="AR1675" s="68"/>
      <c r="AS1675" s="68"/>
      <c r="AT1675" s="68"/>
      <c r="AU1675" s="68"/>
      <c r="AV1675" s="68"/>
      <c r="AX1675" s="68"/>
    </row>
    <row r="1676" spans="1:64">
      <c r="A1676" s="12"/>
      <c r="B1676" s="44"/>
      <c r="C1676" s="12"/>
      <c r="D1676" s="12"/>
      <c r="AA1676" s="68"/>
      <c r="AB1676" s="68"/>
      <c r="AC1676" s="68"/>
      <c r="AD1676" s="68"/>
      <c r="AE1676" s="68"/>
      <c r="AG1676" s="92"/>
      <c r="AN1676" s="68"/>
      <c r="AO1676" s="68"/>
      <c r="AP1676" s="68"/>
      <c r="AQ1676" s="68"/>
      <c r="AR1676" s="68"/>
      <c r="AS1676" s="68"/>
      <c r="AT1676" s="68"/>
      <c r="AU1676" s="68"/>
      <c r="AV1676" s="68"/>
      <c r="AX1676" s="68"/>
      <c r="AY1676" s="68"/>
      <c r="AZ1676" s="68"/>
      <c r="BA1676" s="68"/>
      <c r="BB1676" s="68"/>
      <c r="BC1676" s="68"/>
      <c r="BD1676" s="68"/>
      <c r="BE1676" s="68"/>
      <c r="BF1676" s="68"/>
      <c r="BG1676" s="68"/>
      <c r="BH1676" s="68"/>
      <c r="BI1676" s="68"/>
      <c r="BJ1676" s="68"/>
      <c r="BK1676" s="68"/>
      <c r="BL1676" s="68"/>
    </row>
    <row r="1677" spans="1:64">
      <c r="A1677" s="12"/>
      <c r="B1677" s="44"/>
      <c r="C1677" s="12"/>
      <c r="D1677" s="12"/>
      <c r="AA1677" s="68"/>
      <c r="AB1677" s="68"/>
      <c r="AC1677" s="68"/>
      <c r="AD1677" s="68"/>
      <c r="AE1677" s="68"/>
      <c r="AG1677" s="92"/>
      <c r="AN1677" s="68"/>
      <c r="AO1677" s="68"/>
      <c r="AP1677" s="68"/>
      <c r="AQ1677" s="68"/>
      <c r="AR1677" s="68"/>
      <c r="AS1677" s="68"/>
      <c r="AT1677" s="68"/>
      <c r="AU1677" s="68"/>
      <c r="AV1677" s="68"/>
      <c r="AW1677" s="68"/>
      <c r="AX1677" s="68"/>
      <c r="AY1677" s="68"/>
      <c r="AZ1677" s="68"/>
      <c r="BA1677" s="68"/>
      <c r="BB1677" s="68"/>
      <c r="BC1677" s="68"/>
      <c r="BD1677" s="68"/>
      <c r="BE1677" s="68"/>
      <c r="BF1677" s="68"/>
      <c r="BG1677" s="68"/>
      <c r="BH1677" s="68"/>
      <c r="BI1677" s="68"/>
      <c r="BJ1677" s="68"/>
      <c r="BK1677" s="68"/>
      <c r="BL1677" s="68"/>
    </row>
    <row r="1678" spans="1:64">
      <c r="A1678" s="12"/>
      <c r="B1678" s="44"/>
      <c r="C1678" s="12"/>
      <c r="D1678" s="12"/>
      <c r="AA1678" s="68"/>
      <c r="AB1678" s="68"/>
      <c r="AC1678" s="68"/>
      <c r="AD1678" s="68"/>
      <c r="AE1678" s="68"/>
      <c r="AG1678" s="92"/>
      <c r="AN1678" s="68"/>
      <c r="AO1678" s="68"/>
      <c r="AP1678" s="68"/>
      <c r="AQ1678" s="68"/>
      <c r="AR1678" s="68"/>
      <c r="AS1678" s="68"/>
      <c r="AT1678" s="68"/>
      <c r="AU1678" s="68"/>
      <c r="AV1678" s="68"/>
    </row>
    <row r="1679" spans="1:64">
      <c r="A1679" s="12"/>
      <c r="B1679" s="44"/>
      <c r="C1679" s="12"/>
      <c r="D1679" s="12"/>
      <c r="AA1679" s="68"/>
      <c r="AB1679" s="68"/>
      <c r="AC1679" s="68"/>
      <c r="AD1679" s="68"/>
      <c r="AE1679" s="68"/>
      <c r="AG1679" s="92"/>
      <c r="AN1679" s="68"/>
      <c r="AO1679" s="68"/>
      <c r="AP1679" s="68"/>
      <c r="AQ1679" s="68"/>
      <c r="AR1679" s="68"/>
      <c r="AS1679" s="68"/>
      <c r="AT1679" s="68"/>
      <c r="AU1679" s="68"/>
    </row>
    <row r="1680" spans="1:64">
      <c r="A1680" s="12"/>
      <c r="B1680" s="44"/>
      <c r="C1680" s="12"/>
      <c r="D1680" s="12"/>
      <c r="AA1680" s="68"/>
      <c r="AB1680" s="68"/>
      <c r="AC1680" s="68"/>
      <c r="AD1680" s="68"/>
      <c r="AE1680" s="68"/>
      <c r="AG1680" s="92"/>
      <c r="AN1680" s="68"/>
      <c r="AO1680" s="68"/>
      <c r="AP1680" s="68"/>
      <c r="AQ1680" s="68"/>
      <c r="AR1680" s="68"/>
      <c r="AS1680" s="68"/>
      <c r="AT1680" s="68"/>
      <c r="AU1680" s="68"/>
      <c r="AV1680" s="68"/>
    </row>
    <row r="1681" spans="1:64">
      <c r="A1681" s="12"/>
      <c r="B1681" s="44"/>
      <c r="C1681" s="12"/>
      <c r="D1681" s="12"/>
      <c r="AA1681" s="68"/>
      <c r="AB1681" s="68"/>
      <c r="AC1681" s="68"/>
      <c r="AD1681" s="68"/>
      <c r="AE1681" s="68"/>
      <c r="AG1681" s="92"/>
      <c r="AN1681" s="68"/>
      <c r="AO1681" s="68"/>
      <c r="AP1681" s="68"/>
      <c r="AQ1681" s="68"/>
      <c r="AR1681" s="68"/>
      <c r="AS1681" s="68"/>
      <c r="AT1681" s="68"/>
      <c r="AU1681" s="68"/>
      <c r="AV1681" s="68"/>
    </row>
    <row r="1682" spans="1:64">
      <c r="A1682" s="12"/>
      <c r="B1682" s="44"/>
      <c r="C1682" s="12"/>
      <c r="D1682" s="12"/>
      <c r="AA1682" s="68"/>
      <c r="AB1682" s="68"/>
      <c r="AC1682" s="68"/>
      <c r="AD1682" s="68"/>
      <c r="AE1682" s="68"/>
      <c r="AG1682" s="92"/>
      <c r="AN1682" s="68"/>
      <c r="AO1682" s="68"/>
      <c r="AP1682" s="68"/>
      <c r="AQ1682" s="68"/>
      <c r="AR1682" s="68"/>
      <c r="AS1682" s="68"/>
      <c r="AT1682" s="68"/>
      <c r="AU1682" s="68"/>
      <c r="AV1682" s="68"/>
    </row>
    <row r="1683" spans="1:64">
      <c r="A1683" s="12"/>
      <c r="B1683" s="44"/>
      <c r="C1683" s="12"/>
      <c r="D1683" s="12"/>
      <c r="AA1683" s="68"/>
      <c r="AB1683" s="68"/>
      <c r="AC1683" s="68"/>
      <c r="AD1683" s="68"/>
      <c r="AE1683" s="68"/>
      <c r="AG1683" s="92"/>
      <c r="AN1683" s="68"/>
      <c r="AO1683" s="68"/>
      <c r="AP1683" s="68"/>
      <c r="AQ1683" s="68"/>
      <c r="AR1683" s="68"/>
      <c r="AS1683" s="68"/>
      <c r="AT1683" s="68"/>
      <c r="AU1683" s="68"/>
      <c r="AV1683" s="68"/>
    </row>
    <row r="1684" spans="1:64">
      <c r="A1684" s="12"/>
      <c r="B1684" s="44"/>
      <c r="C1684" s="12"/>
      <c r="D1684" s="12"/>
      <c r="AA1684" s="68"/>
      <c r="AB1684" s="68"/>
      <c r="AC1684" s="68"/>
      <c r="AD1684" s="68"/>
      <c r="AE1684" s="68"/>
      <c r="AG1684" s="92"/>
      <c r="AN1684" s="68"/>
      <c r="AO1684" s="68"/>
      <c r="AP1684" s="68"/>
      <c r="AQ1684" s="68"/>
      <c r="AR1684" s="68"/>
      <c r="AS1684" s="68"/>
      <c r="AT1684" s="68"/>
      <c r="AU1684" s="68"/>
      <c r="AV1684" s="68"/>
    </row>
    <row r="1685" spans="1:64">
      <c r="A1685" s="12"/>
      <c r="B1685" s="44"/>
      <c r="C1685" s="12"/>
      <c r="D1685" s="12"/>
      <c r="AA1685" s="68"/>
      <c r="AB1685" s="68"/>
      <c r="AC1685" s="68"/>
      <c r="AD1685" s="68"/>
      <c r="AE1685" s="68"/>
      <c r="AG1685" s="92"/>
      <c r="AN1685" s="68"/>
      <c r="AO1685" s="68"/>
      <c r="AP1685" s="68"/>
      <c r="AQ1685" s="68"/>
      <c r="AR1685" s="68"/>
      <c r="AS1685" s="68"/>
      <c r="AT1685" s="68"/>
      <c r="AU1685" s="68"/>
      <c r="AV1685" s="68"/>
      <c r="AX1685" s="68"/>
      <c r="AY1685" s="68"/>
      <c r="AZ1685" s="68"/>
      <c r="BA1685" s="68"/>
      <c r="BB1685" s="68"/>
      <c r="BC1685" s="68"/>
      <c r="BD1685" s="68"/>
      <c r="BE1685" s="68"/>
      <c r="BF1685" s="68"/>
      <c r="BG1685" s="68"/>
      <c r="BH1685" s="68"/>
      <c r="BI1685" s="68"/>
      <c r="BJ1685" s="68"/>
      <c r="BK1685" s="68"/>
      <c r="BL1685" s="68"/>
    </row>
    <row r="1686" spans="1:64">
      <c r="A1686" s="12"/>
      <c r="B1686" s="44"/>
      <c r="C1686" s="12"/>
      <c r="D1686" s="12"/>
      <c r="AA1686" s="68"/>
      <c r="AB1686" s="68"/>
      <c r="AC1686" s="68"/>
      <c r="AD1686" s="68"/>
      <c r="AE1686" s="68"/>
      <c r="AG1686" s="92"/>
      <c r="AN1686" s="68"/>
      <c r="AO1686" s="68"/>
      <c r="AP1686" s="68"/>
      <c r="AQ1686" s="68"/>
      <c r="AR1686" s="68"/>
      <c r="AS1686" s="68"/>
      <c r="AT1686" s="68"/>
      <c r="AU1686" s="68"/>
    </row>
    <row r="1687" spans="1:64">
      <c r="A1687" s="12"/>
      <c r="B1687" s="44"/>
      <c r="C1687" s="12"/>
      <c r="D1687" s="12"/>
      <c r="AA1687" s="68"/>
      <c r="AB1687" s="68"/>
      <c r="AC1687" s="68"/>
      <c r="AD1687" s="68"/>
      <c r="AE1687" s="68"/>
      <c r="AG1687" s="92"/>
      <c r="AN1687" s="68"/>
      <c r="AO1687" s="68"/>
      <c r="AP1687" s="68"/>
      <c r="AQ1687" s="68"/>
      <c r="AR1687" s="68"/>
      <c r="AS1687" s="68"/>
      <c r="AT1687" s="68"/>
      <c r="AU1687" s="68"/>
      <c r="AV1687" s="68"/>
    </row>
    <row r="1688" spans="1:64">
      <c r="A1688" s="12"/>
      <c r="B1688" s="44"/>
      <c r="C1688" s="12"/>
      <c r="D1688" s="12"/>
      <c r="AA1688" s="68"/>
      <c r="AB1688" s="68"/>
      <c r="AC1688" s="68"/>
      <c r="AD1688" s="68"/>
      <c r="AE1688" s="68"/>
      <c r="AG1688" s="92"/>
      <c r="AN1688" s="68"/>
      <c r="AO1688" s="68"/>
      <c r="AP1688" s="68"/>
      <c r="AQ1688" s="68"/>
      <c r="AR1688" s="68"/>
      <c r="AS1688" s="68"/>
      <c r="AT1688" s="68"/>
      <c r="AU1688" s="68"/>
      <c r="AV1688" s="68"/>
    </row>
    <row r="1689" spans="1:64">
      <c r="A1689" s="12"/>
      <c r="B1689" s="44"/>
      <c r="C1689" s="12"/>
      <c r="D1689" s="12"/>
      <c r="AA1689" s="68"/>
      <c r="AB1689" s="68"/>
      <c r="AC1689" s="68"/>
      <c r="AD1689" s="68"/>
      <c r="AE1689" s="68"/>
      <c r="AG1689" s="92"/>
      <c r="AN1689" s="68"/>
      <c r="AO1689" s="68"/>
      <c r="AP1689" s="68"/>
      <c r="AQ1689" s="68"/>
      <c r="AR1689" s="68"/>
      <c r="AS1689" s="68"/>
      <c r="AT1689" s="68"/>
      <c r="AU1689" s="68"/>
    </row>
    <row r="1690" spans="1:64">
      <c r="A1690" s="12"/>
      <c r="B1690" s="44"/>
      <c r="C1690" s="12"/>
      <c r="D1690" s="12"/>
      <c r="AA1690" s="68"/>
      <c r="AB1690" s="68"/>
      <c r="AC1690" s="68"/>
      <c r="AD1690" s="68"/>
      <c r="AE1690" s="68"/>
      <c r="AG1690" s="92"/>
      <c r="AN1690" s="68"/>
      <c r="AO1690" s="68"/>
      <c r="AP1690" s="68"/>
      <c r="AQ1690" s="68"/>
      <c r="AR1690" s="68"/>
      <c r="AS1690" s="68"/>
      <c r="AT1690" s="68"/>
      <c r="AU1690" s="68"/>
      <c r="AV1690" s="68"/>
      <c r="AX1690" s="68"/>
      <c r="AY1690" s="68"/>
      <c r="AZ1690" s="68"/>
      <c r="BA1690" s="68"/>
      <c r="BB1690" s="68"/>
      <c r="BC1690" s="68"/>
      <c r="BD1690" s="68"/>
      <c r="BE1690" s="68"/>
      <c r="BF1690" s="68"/>
      <c r="BG1690" s="68"/>
      <c r="BH1690" s="68"/>
      <c r="BI1690" s="68"/>
      <c r="BJ1690" s="68"/>
      <c r="BK1690" s="68"/>
      <c r="BL1690" s="68"/>
    </row>
    <row r="1691" spans="1:64">
      <c r="A1691" s="12"/>
      <c r="B1691" s="44"/>
      <c r="C1691" s="12"/>
      <c r="D1691" s="12"/>
      <c r="AA1691" s="68"/>
      <c r="AB1691" s="68"/>
      <c r="AC1691" s="68"/>
      <c r="AD1691" s="68"/>
      <c r="AE1691" s="68"/>
      <c r="AG1691" s="92"/>
      <c r="AN1691" s="68"/>
      <c r="AO1691" s="68"/>
      <c r="AP1691" s="68"/>
      <c r="AQ1691" s="68"/>
      <c r="AR1691" s="68"/>
      <c r="AS1691" s="68"/>
      <c r="AT1691" s="68"/>
      <c r="AU1691" s="68"/>
      <c r="AV1691" s="68"/>
    </row>
    <row r="1692" spans="1:64">
      <c r="A1692" s="12"/>
      <c r="B1692" s="44"/>
      <c r="C1692" s="12"/>
      <c r="D1692" s="12"/>
      <c r="AA1692" s="68"/>
      <c r="AB1692" s="68"/>
      <c r="AC1692" s="68"/>
      <c r="AD1692" s="68"/>
      <c r="AE1692" s="68"/>
      <c r="AG1692" s="92"/>
      <c r="AN1692" s="68"/>
      <c r="AO1692" s="68"/>
      <c r="AP1692" s="68"/>
      <c r="AQ1692" s="68"/>
      <c r="AR1692" s="68"/>
      <c r="AS1692" s="68"/>
      <c r="AT1692" s="68"/>
      <c r="AU1692" s="68"/>
    </row>
    <row r="1693" spans="1:64">
      <c r="A1693" s="12"/>
      <c r="B1693" s="44"/>
      <c r="C1693" s="12"/>
      <c r="D1693" s="12"/>
      <c r="AA1693" s="68"/>
      <c r="AB1693" s="68"/>
      <c r="AC1693" s="68"/>
      <c r="AD1693" s="68"/>
      <c r="AE1693" s="68"/>
      <c r="AG1693" s="92"/>
      <c r="AN1693" s="68"/>
      <c r="AO1693" s="68"/>
      <c r="AP1693" s="68"/>
      <c r="AQ1693" s="68"/>
      <c r="AR1693" s="68"/>
      <c r="AS1693" s="68"/>
      <c r="AT1693" s="68"/>
      <c r="AU1693" s="68"/>
    </row>
    <row r="1694" spans="1:64">
      <c r="A1694" s="12"/>
      <c r="B1694" s="44"/>
      <c r="C1694" s="12"/>
      <c r="D1694" s="12"/>
      <c r="AA1694" s="68"/>
      <c r="AB1694" s="68"/>
      <c r="AC1694" s="68"/>
      <c r="AD1694" s="68"/>
      <c r="AE1694" s="68"/>
      <c r="AG1694" s="92"/>
      <c r="AN1694" s="68"/>
      <c r="AO1694" s="68"/>
      <c r="AP1694" s="68"/>
      <c r="AQ1694" s="68"/>
      <c r="AR1694" s="68"/>
      <c r="AS1694" s="68"/>
      <c r="AT1694" s="68"/>
      <c r="AU1694" s="68"/>
    </row>
    <row r="1695" spans="1:64">
      <c r="A1695" s="12"/>
      <c r="B1695" s="44"/>
      <c r="C1695" s="12"/>
      <c r="D1695" s="12"/>
      <c r="AA1695" s="68"/>
      <c r="AB1695" s="68"/>
      <c r="AC1695" s="68"/>
      <c r="AD1695" s="68"/>
      <c r="AE1695" s="68"/>
      <c r="AG1695" s="92"/>
      <c r="AN1695" s="68"/>
      <c r="AO1695" s="68"/>
      <c r="AP1695" s="68"/>
      <c r="AQ1695" s="68"/>
      <c r="AR1695" s="68"/>
      <c r="AS1695" s="68"/>
      <c r="AT1695" s="68"/>
      <c r="AU1695" s="68"/>
      <c r="AV1695" s="68"/>
      <c r="AX1695" s="68"/>
      <c r="AY1695" s="68"/>
      <c r="AZ1695" s="68"/>
      <c r="BA1695" s="68"/>
      <c r="BB1695" s="68"/>
      <c r="BC1695" s="68"/>
      <c r="BD1695" s="68"/>
      <c r="BE1695" s="68"/>
      <c r="BF1695" s="68"/>
      <c r="BG1695" s="68"/>
      <c r="BH1695" s="68"/>
      <c r="BI1695" s="68"/>
      <c r="BJ1695" s="68"/>
      <c r="BK1695" s="68"/>
      <c r="BL1695" s="68"/>
    </row>
    <row r="1696" spans="1:64">
      <c r="A1696" s="12"/>
      <c r="B1696" s="44"/>
      <c r="C1696" s="12"/>
      <c r="D1696" s="12"/>
      <c r="AA1696" s="68"/>
      <c r="AB1696" s="68"/>
      <c r="AC1696" s="68"/>
      <c r="AD1696" s="68"/>
      <c r="AE1696" s="68"/>
      <c r="AG1696" s="92"/>
      <c r="AN1696" s="68"/>
      <c r="AO1696" s="68"/>
      <c r="AP1696" s="68"/>
      <c r="AQ1696" s="68"/>
      <c r="AR1696" s="68"/>
      <c r="AS1696" s="68"/>
      <c r="AT1696" s="68"/>
      <c r="AU1696" s="68"/>
    </row>
    <row r="1697" spans="1:64">
      <c r="A1697" s="12"/>
      <c r="B1697" s="44"/>
      <c r="C1697" s="12"/>
      <c r="D1697" s="12"/>
      <c r="AA1697" s="68"/>
      <c r="AB1697" s="68"/>
      <c r="AC1697" s="68"/>
      <c r="AD1697" s="68"/>
      <c r="AE1697" s="68"/>
      <c r="AG1697" s="92"/>
      <c r="AN1697" s="68"/>
      <c r="AO1697" s="68"/>
      <c r="AP1697" s="68"/>
      <c r="AQ1697" s="68"/>
      <c r="AR1697" s="68"/>
      <c r="AS1697" s="68"/>
      <c r="AT1697" s="68"/>
      <c r="AU1697" s="68"/>
      <c r="AV1697" s="68"/>
      <c r="AX1697" s="68"/>
    </row>
    <row r="1698" spans="1:64">
      <c r="A1698" s="12"/>
      <c r="B1698" s="44"/>
      <c r="C1698" s="12"/>
      <c r="D1698" s="12"/>
      <c r="AA1698" s="68"/>
      <c r="AB1698" s="68"/>
      <c r="AC1698" s="68"/>
      <c r="AD1698" s="68"/>
      <c r="AE1698" s="68"/>
      <c r="AG1698" s="92"/>
      <c r="AN1698" s="68"/>
      <c r="AO1698" s="68"/>
      <c r="AP1698" s="68"/>
      <c r="AQ1698" s="68"/>
      <c r="AR1698" s="68"/>
      <c r="AS1698" s="68"/>
      <c r="AT1698" s="68"/>
      <c r="AU1698" s="68"/>
    </row>
    <row r="1699" spans="1:64">
      <c r="A1699" s="12"/>
      <c r="B1699" s="44"/>
      <c r="C1699" s="12"/>
      <c r="D1699" s="12"/>
      <c r="AA1699" s="68"/>
      <c r="AB1699" s="68"/>
      <c r="AC1699" s="68"/>
      <c r="AD1699" s="68"/>
      <c r="AE1699" s="68"/>
      <c r="AG1699" s="92"/>
      <c r="AN1699" s="68"/>
      <c r="AO1699" s="68"/>
      <c r="AP1699" s="68"/>
      <c r="AQ1699" s="68"/>
      <c r="AR1699" s="68"/>
      <c r="AS1699" s="68"/>
      <c r="AT1699" s="68"/>
      <c r="AU1699" s="68"/>
    </row>
    <row r="1700" spans="1:64">
      <c r="A1700" s="12"/>
      <c r="B1700" s="44"/>
      <c r="C1700" s="12"/>
      <c r="D1700" s="12"/>
      <c r="AA1700" s="68"/>
      <c r="AB1700" s="68"/>
      <c r="AC1700" s="68"/>
      <c r="AD1700" s="68"/>
      <c r="AE1700" s="68"/>
      <c r="AG1700" s="92"/>
      <c r="AN1700" s="68"/>
      <c r="AO1700" s="68"/>
      <c r="AP1700" s="68"/>
      <c r="AQ1700" s="68"/>
      <c r="AR1700" s="68"/>
      <c r="AS1700" s="68"/>
      <c r="AT1700" s="68"/>
      <c r="AU1700" s="68"/>
      <c r="AV1700" s="68"/>
      <c r="AW1700" s="68"/>
      <c r="AX1700" s="68"/>
      <c r="AY1700" s="68"/>
      <c r="AZ1700" s="68"/>
      <c r="BA1700" s="68"/>
      <c r="BB1700" s="68"/>
      <c r="BC1700" s="68"/>
      <c r="BD1700" s="68"/>
      <c r="BE1700" s="68"/>
      <c r="BF1700" s="68"/>
      <c r="BG1700" s="68"/>
      <c r="BH1700" s="68"/>
      <c r="BI1700" s="68"/>
      <c r="BJ1700" s="68"/>
      <c r="BK1700" s="68"/>
      <c r="BL1700" s="68"/>
    </row>
    <row r="1701" spans="1:64">
      <c r="A1701" s="12"/>
      <c r="B1701" s="44"/>
      <c r="C1701" s="12"/>
      <c r="D1701" s="12"/>
      <c r="AA1701" s="68"/>
      <c r="AB1701" s="68"/>
      <c r="AC1701" s="68"/>
      <c r="AD1701" s="68"/>
      <c r="AE1701" s="68"/>
      <c r="AG1701" s="92"/>
      <c r="AN1701" s="68"/>
      <c r="AO1701" s="68"/>
      <c r="AP1701" s="68"/>
      <c r="AQ1701" s="68"/>
      <c r="AR1701" s="68"/>
      <c r="AS1701" s="68"/>
      <c r="AT1701" s="68"/>
      <c r="AU1701" s="68"/>
      <c r="AV1701" s="68"/>
      <c r="AW1701" s="68"/>
      <c r="AX1701" s="68"/>
      <c r="AY1701" s="68"/>
      <c r="AZ1701" s="68"/>
      <c r="BA1701" s="68"/>
      <c r="BB1701" s="68"/>
      <c r="BC1701" s="68"/>
      <c r="BD1701" s="68"/>
      <c r="BE1701" s="68"/>
      <c r="BF1701" s="68"/>
      <c r="BG1701" s="68"/>
      <c r="BH1701" s="68"/>
      <c r="BI1701" s="68"/>
      <c r="BJ1701" s="68"/>
      <c r="BK1701" s="68"/>
      <c r="BL1701" s="68"/>
    </row>
    <row r="1702" spans="1:64">
      <c r="A1702" s="12"/>
      <c r="B1702" s="44"/>
      <c r="C1702" s="12"/>
      <c r="D1702" s="12"/>
      <c r="AA1702" s="68"/>
      <c r="AB1702" s="68"/>
      <c r="AC1702" s="68"/>
      <c r="AD1702" s="68"/>
      <c r="AE1702" s="68"/>
      <c r="AG1702" s="92"/>
      <c r="AN1702" s="68"/>
      <c r="AO1702" s="68"/>
      <c r="AP1702" s="68"/>
      <c r="AQ1702" s="68"/>
      <c r="AR1702" s="68"/>
      <c r="AS1702" s="68"/>
      <c r="AT1702" s="68"/>
      <c r="AU1702" s="68"/>
    </row>
    <row r="1703" spans="1:64">
      <c r="A1703" s="12"/>
      <c r="B1703" s="44"/>
      <c r="C1703" s="12"/>
      <c r="D1703" s="12"/>
      <c r="AA1703" s="68"/>
      <c r="AB1703" s="68"/>
      <c r="AC1703" s="68"/>
      <c r="AD1703" s="68"/>
      <c r="AE1703" s="68"/>
      <c r="AG1703" s="92"/>
      <c r="AN1703" s="68"/>
      <c r="AO1703" s="68"/>
      <c r="AP1703" s="68"/>
      <c r="AQ1703" s="68"/>
      <c r="AR1703" s="68"/>
      <c r="AS1703" s="68"/>
      <c r="AT1703" s="68"/>
      <c r="AU1703" s="68"/>
    </row>
    <row r="1704" spans="1:64">
      <c r="A1704" s="12"/>
      <c r="B1704" s="44"/>
      <c r="C1704" s="12"/>
      <c r="D1704" s="12"/>
      <c r="AA1704" s="68"/>
      <c r="AB1704" s="68"/>
      <c r="AC1704" s="68"/>
      <c r="AD1704" s="68"/>
      <c r="AE1704" s="68"/>
      <c r="AG1704" s="92"/>
      <c r="AN1704" s="68"/>
      <c r="AO1704" s="68"/>
      <c r="AP1704" s="68"/>
      <c r="AQ1704" s="68"/>
      <c r="AR1704" s="68"/>
      <c r="AS1704" s="68"/>
      <c r="AT1704" s="68"/>
      <c r="AU1704" s="68"/>
      <c r="AV1704" s="68"/>
    </row>
    <row r="1705" spans="1:64">
      <c r="A1705" s="12"/>
      <c r="B1705" s="44"/>
      <c r="C1705" s="12"/>
      <c r="D1705" s="12"/>
      <c r="AA1705" s="68"/>
      <c r="AB1705" s="68"/>
      <c r="AC1705" s="68"/>
      <c r="AD1705" s="68"/>
      <c r="AE1705" s="68"/>
      <c r="AG1705" s="92"/>
      <c r="AN1705" s="68"/>
      <c r="AO1705" s="68"/>
      <c r="AP1705" s="68"/>
      <c r="AQ1705" s="68"/>
      <c r="AR1705" s="68"/>
      <c r="AS1705" s="68"/>
      <c r="AT1705" s="68"/>
      <c r="AU1705" s="68"/>
    </row>
    <row r="1706" spans="1:64">
      <c r="A1706" s="12"/>
      <c r="B1706" s="44"/>
      <c r="C1706" s="12"/>
      <c r="D1706" s="12"/>
      <c r="AA1706" s="68"/>
      <c r="AB1706" s="68"/>
      <c r="AC1706" s="68"/>
      <c r="AD1706" s="68"/>
      <c r="AE1706" s="68"/>
      <c r="AG1706" s="92"/>
      <c r="AN1706" s="68"/>
      <c r="AO1706" s="68"/>
      <c r="AP1706" s="68"/>
      <c r="AQ1706" s="68"/>
      <c r="AR1706" s="68"/>
      <c r="AS1706" s="68"/>
      <c r="AT1706" s="68"/>
      <c r="AU1706" s="68"/>
    </row>
    <row r="1707" spans="1:64">
      <c r="A1707" s="12"/>
      <c r="B1707" s="44"/>
      <c r="C1707" s="12"/>
      <c r="D1707" s="12"/>
      <c r="AA1707" s="68"/>
      <c r="AB1707" s="68"/>
      <c r="AC1707" s="68"/>
      <c r="AD1707" s="68"/>
      <c r="AE1707" s="68"/>
      <c r="AG1707" s="92"/>
      <c r="AN1707" s="68"/>
      <c r="AO1707" s="68"/>
      <c r="AP1707" s="68"/>
      <c r="AQ1707" s="68"/>
      <c r="AR1707" s="68"/>
      <c r="AS1707" s="68"/>
      <c r="AT1707" s="68"/>
      <c r="AU1707" s="68"/>
    </row>
    <row r="1708" spans="1:64">
      <c r="A1708" s="12"/>
      <c r="B1708" s="44"/>
      <c r="C1708" s="12"/>
      <c r="D1708" s="12"/>
      <c r="AA1708" s="68"/>
      <c r="AB1708" s="68"/>
      <c r="AC1708" s="68"/>
      <c r="AD1708" s="68"/>
      <c r="AE1708" s="68"/>
      <c r="AG1708" s="92"/>
      <c r="AN1708" s="68"/>
      <c r="AO1708" s="68"/>
      <c r="AP1708" s="68"/>
      <c r="AQ1708" s="68"/>
      <c r="AR1708" s="68"/>
      <c r="AS1708" s="68"/>
      <c r="AT1708" s="68"/>
      <c r="AU1708" s="68"/>
    </row>
    <row r="1709" spans="1:64">
      <c r="A1709" s="12"/>
      <c r="B1709" s="44"/>
      <c r="C1709" s="12"/>
      <c r="D1709" s="12"/>
      <c r="AA1709" s="68"/>
      <c r="AB1709" s="68"/>
      <c r="AC1709" s="68"/>
      <c r="AD1709" s="68"/>
      <c r="AE1709" s="68"/>
      <c r="AG1709" s="92"/>
      <c r="AN1709" s="68"/>
      <c r="AO1709" s="68"/>
      <c r="AP1709" s="68"/>
      <c r="AQ1709" s="68"/>
      <c r="AR1709" s="68"/>
      <c r="AS1709" s="68"/>
      <c r="AT1709" s="68"/>
      <c r="AU1709" s="68"/>
    </row>
    <row r="1710" spans="1:64">
      <c r="A1710" s="12"/>
      <c r="B1710" s="44"/>
      <c r="C1710" s="12"/>
      <c r="D1710" s="12"/>
      <c r="AA1710" s="68"/>
      <c r="AB1710" s="68"/>
      <c r="AC1710" s="68"/>
      <c r="AD1710" s="68"/>
      <c r="AE1710" s="68"/>
      <c r="AG1710" s="92"/>
      <c r="AN1710" s="68"/>
      <c r="AO1710" s="68"/>
      <c r="AP1710" s="68"/>
      <c r="AQ1710" s="68"/>
      <c r="AR1710" s="68"/>
      <c r="AS1710" s="68"/>
      <c r="AT1710" s="68"/>
      <c r="AU1710" s="68"/>
      <c r="AV1710" s="68"/>
    </row>
    <row r="1711" spans="1:64">
      <c r="A1711" s="12"/>
      <c r="B1711" s="44"/>
      <c r="C1711" s="12"/>
      <c r="D1711" s="12"/>
      <c r="AA1711" s="68"/>
      <c r="AB1711" s="68"/>
      <c r="AC1711" s="68"/>
      <c r="AD1711" s="68"/>
      <c r="AE1711" s="68"/>
      <c r="AG1711" s="92"/>
      <c r="AN1711" s="68"/>
      <c r="AO1711" s="68"/>
      <c r="AP1711" s="68"/>
      <c r="AQ1711" s="68"/>
      <c r="AR1711" s="68"/>
      <c r="AS1711" s="68"/>
      <c r="AT1711" s="68"/>
      <c r="AU1711" s="68"/>
    </row>
    <row r="1712" spans="1:64">
      <c r="A1712" s="12"/>
      <c r="B1712" s="44"/>
      <c r="C1712" s="12"/>
      <c r="D1712" s="12"/>
      <c r="AA1712" s="68"/>
      <c r="AB1712" s="68"/>
      <c r="AC1712" s="68"/>
      <c r="AD1712" s="68"/>
      <c r="AE1712" s="68"/>
      <c r="AG1712" s="92"/>
      <c r="AN1712" s="68"/>
      <c r="AO1712" s="68"/>
      <c r="AP1712" s="68"/>
      <c r="AQ1712" s="68"/>
      <c r="AR1712" s="68"/>
      <c r="AS1712" s="68"/>
      <c r="AT1712" s="68"/>
      <c r="AU1712" s="68"/>
    </row>
    <row r="1713" spans="1:64">
      <c r="A1713" s="12"/>
      <c r="B1713" s="44"/>
      <c r="C1713" s="12"/>
      <c r="D1713" s="12"/>
      <c r="AA1713" s="68"/>
      <c r="AB1713" s="68"/>
      <c r="AC1713" s="68"/>
      <c r="AD1713" s="68"/>
      <c r="AE1713" s="68"/>
      <c r="AG1713" s="92"/>
      <c r="AN1713" s="68"/>
      <c r="AO1713" s="68"/>
      <c r="AP1713" s="68"/>
      <c r="AQ1713" s="68"/>
      <c r="AR1713" s="68"/>
      <c r="AS1713" s="68"/>
      <c r="AT1713" s="68"/>
      <c r="AU1713" s="68"/>
      <c r="AV1713" s="68"/>
      <c r="AW1713" s="68"/>
      <c r="AX1713" s="68"/>
      <c r="AY1713" s="68"/>
      <c r="AZ1713" s="68"/>
      <c r="BA1713" s="68"/>
      <c r="BB1713" s="68"/>
      <c r="BC1713" s="68"/>
      <c r="BD1713" s="68"/>
      <c r="BE1713" s="68"/>
      <c r="BF1713" s="68"/>
      <c r="BG1713" s="68"/>
      <c r="BH1713" s="68"/>
      <c r="BI1713" s="68"/>
      <c r="BJ1713" s="68"/>
      <c r="BK1713" s="68"/>
      <c r="BL1713" s="68"/>
    </row>
    <row r="1714" spans="1:64">
      <c r="A1714" s="12"/>
      <c r="B1714" s="44"/>
      <c r="C1714" s="12"/>
      <c r="D1714" s="12"/>
      <c r="AA1714" s="68"/>
      <c r="AB1714" s="68"/>
      <c r="AC1714" s="68"/>
      <c r="AD1714" s="68"/>
      <c r="AE1714" s="68"/>
      <c r="AG1714" s="92"/>
      <c r="AN1714" s="68"/>
      <c r="AO1714" s="68"/>
      <c r="AP1714" s="68"/>
      <c r="AQ1714" s="68"/>
      <c r="AR1714" s="68"/>
      <c r="AS1714" s="68"/>
      <c r="AT1714" s="68"/>
      <c r="AU1714" s="68"/>
    </row>
    <row r="1715" spans="1:64">
      <c r="A1715" s="12"/>
      <c r="B1715" s="44"/>
      <c r="C1715" s="12"/>
      <c r="D1715" s="12"/>
      <c r="AA1715" s="68"/>
      <c r="AB1715" s="68"/>
      <c r="AC1715" s="68"/>
      <c r="AD1715" s="68"/>
      <c r="AE1715" s="68"/>
      <c r="AG1715" s="92"/>
      <c r="AN1715" s="68"/>
      <c r="AO1715" s="68"/>
      <c r="AP1715" s="68"/>
      <c r="AQ1715" s="68"/>
      <c r="AR1715" s="68"/>
      <c r="AS1715" s="68"/>
      <c r="AT1715" s="68"/>
      <c r="AU1715" s="68"/>
    </row>
    <row r="1716" spans="1:64">
      <c r="A1716" s="12"/>
      <c r="B1716" s="44"/>
      <c r="C1716" s="12"/>
      <c r="D1716" s="12"/>
      <c r="AA1716" s="68"/>
      <c r="AB1716" s="68"/>
      <c r="AC1716" s="68"/>
      <c r="AD1716" s="68"/>
      <c r="AE1716" s="68"/>
      <c r="AG1716" s="92"/>
      <c r="AN1716" s="68"/>
      <c r="AO1716" s="68"/>
      <c r="AP1716" s="68"/>
      <c r="AQ1716" s="68"/>
      <c r="AR1716" s="68"/>
      <c r="AS1716" s="68"/>
      <c r="AT1716" s="68"/>
      <c r="AU1716" s="68"/>
    </row>
    <row r="1717" spans="1:64">
      <c r="A1717" s="12"/>
      <c r="B1717" s="44"/>
      <c r="C1717" s="12"/>
      <c r="D1717" s="12"/>
      <c r="AA1717" s="68"/>
      <c r="AB1717" s="68"/>
      <c r="AC1717" s="68"/>
      <c r="AD1717" s="68"/>
      <c r="AE1717" s="68"/>
      <c r="AG1717" s="92"/>
      <c r="AN1717" s="68"/>
      <c r="AO1717" s="68"/>
      <c r="AP1717" s="68"/>
      <c r="AQ1717" s="68"/>
      <c r="AR1717" s="68"/>
      <c r="AS1717" s="68"/>
      <c r="AT1717" s="68"/>
      <c r="AU1717" s="68"/>
    </row>
    <row r="1718" spans="1:64">
      <c r="A1718" s="12"/>
      <c r="B1718" s="44"/>
      <c r="C1718" s="12"/>
      <c r="D1718" s="12"/>
      <c r="AA1718" s="68"/>
      <c r="AB1718" s="68"/>
      <c r="AC1718" s="68"/>
      <c r="AD1718" s="68"/>
      <c r="AE1718" s="68"/>
      <c r="AG1718" s="92"/>
      <c r="AN1718" s="68"/>
      <c r="AO1718" s="68"/>
      <c r="AP1718" s="68"/>
      <c r="AQ1718" s="68"/>
      <c r="AR1718" s="68"/>
      <c r="AS1718" s="68"/>
      <c r="AT1718" s="68"/>
      <c r="AU1718" s="68"/>
    </row>
    <row r="1719" spans="1:64">
      <c r="A1719" s="12"/>
      <c r="B1719" s="44"/>
      <c r="C1719" s="12"/>
      <c r="D1719" s="12"/>
      <c r="AA1719" s="68"/>
      <c r="AB1719" s="68"/>
      <c r="AC1719" s="68"/>
      <c r="AD1719" s="68"/>
      <c r="AE1719" s="68"/>
      <c r="AG1719" s="92"/>
      <c r="AN1719" s="68"/>
      <c r="AO1719" s="68"/>
      <c r="AP1719" s="68"/>
      <c r="AQ1719" s="68"/>
      <c r="AR1719" s="68"/>
      <c r="AS1719" s="68"/>
      <c r="AT1719" s="68"/>
      <c r="AU1719" s="68"/>
      <c r="AV1719" s="68"/>
      <c r="AW1719" s="68"/>
      <c r="AX1719" s="68"/>
      <c r="AY1719" s="68"/>
      <c r="AZ1719" s="68"/>
      <c r="BA1719" s="68"/>
      <c r="BB1719" s="68"/>
      <c r="BC1719" s="68"/>
      <c r="BD1719" s="68"/>
      <c r="BE1719" s="68"/>
      <c r="BF1719" s="68"/>
      <c r="BG1719" s="68"/>
      <c r="BH1719" s="68"/>
      <c r="BI1719" s="68"/>
      <c r="BJ1719" s="68"/>
      <c r="BK1719" s="68"/>
      <c r="BL1719" s="68"/>
    </row>
    <row r="1720" spans="1:64">
      <c r="A1720" s="12"/>
      <c r="B1720" s="44"/>
      <c r="C1720" s="12"/>
      <c r="D1720" s="12"/>
      <c r="AA1720" s="68"/>
      <c r="AB1720" s="68"/>
      <c r="AC1720" s="68"/>
      <c r="AD1720" s="68"/>
      <c r="AE1720" s="68"/>
      <c r="AG1720" s="92"/>
      <c r="AN1720" s="68"/>
      <c r="AO1720" s="68"/>
      <c r="AP1720" s="68"/>
      <c r="AQ1720" s="68"/>
      <c r="AR1720" s="68"/>
      <c r="AS1720" s="68"/>
      <c r="AT1720" s="68"/>
      <c r="AU1720" s="68"/>
      <c r="AV1720" s="68"/>
      <c r="AW1720" s="68"/>
      <c r="AX1720" s="68"/>
      <c r="AY1720" s="68"/>
      <c r="AZ1720" s="68"/>
      <c r="BA1720" s="68"/>
      <c r="BB1720" s="68"/>
      <c r="BC1720" s="68"/>
      <c r="BD1720" s="68"/>
      <c r="BE1720" s="68"/>
      <c r="BF1720" s="68"/>
      <c r="BG1720" s="68"/>
      <c r="BH1720" s="68"/>
      <c r="BI1720" s="68"/>
      <c r="BJ1720" s="68"/>
      <c r="BK1720" s="68"/>
      <c r="BL1720" s="68"/>
    </row>
    <row r="1721" spans="1:64">
      <c r="A1721" s="12"/>
      <c r="B1721" s="44"/>
      <c r="C1721" s="12"/>
      <c r="D1721" s="12"/>
      <c r="AA1721" s="68"/>
      <c r="AB1721" s="68"/>
      <c r="AC1721" s="68"/>
      <c r="AD1721" s="68"/>
      <c r="AE1721" s="68"/>
      <c r="AG1721" s="92"/>
      <c r="AN1721" s="68"/>
      <c r="AO1721" s="68"/>
      <c r="AP1721" s="68"/>
      <c r="AQ1721" s="68"/>
      <c r="AR1721" s="68"/>
      <c r="AS1721" s="68"/>
      <c r="AT1721" s="68"/>
      <c r="AU1721" s="68"/>
      <c r="AV1721" s="68"/>
    </row>
    <row r="1722" spans="1:64">
      <c r="A1722" s="12"/>
      <c r="B1722" s="44"/>
      <c r="C1722" s="12"/>
      <c r="D1722" s="12"/>
      <c r="AA1722" s="68"/>
      <c r="AB1722" s="68"/>
      <c r="AC1722" s="68"/>
      <c r="AD1722" s="68"/>
      <c r="AE1722" s="68"/>
      <c r="AG1722" s="92"/>
      <c r="AN1722" s="68"/>
      <c r="AO1722" s="68"/>
      <c r="AP1722" s="68"/>
      <c r="AQ1722" s="68"/>
      <c r="AR1722" s="68"/>
      <c r="AS1722" s="68"/>
      <c r="AT1722" s="68"/>
      <c r="AU1722" s="68"/>
      <c r="AV1722" s="68"/>
    </row>
    <row r="1723" spans="1:64">
      <c r="A1723" s="12"/>
      <c r="B1723" s="44"/>
      <c r="C1723" s="12"/>
      <c r="D1723" s="12"/>
      <c r="AA1723" s="68"/>
      <c r="AB1723" s="68"/>
      <c r="AC1723" s="68"/>
      <c r="AD1723" s="68"/>
      <c r="AE1723" s="68"/>
      <c r="AG1723" s="92"/>
      <c r="AN1723" s="68"/>
      <c r="AO1723" s="68"/>
      <c r="AP1723" s="68"/>
      <c r="AQ1723" s="68"/>
      <c r="AR1723" s="68"/>
      <c r="AS1723" s="68"/>
      <c r="AT1723" s="68"/>
      <c r="AU1723" s="68"/>
    </row>
    <row r="1724" spans="1:64">
      <c r="A1724" s="12"/>
      <c r="B1724" s="44"/>
      <c r="C1724" s="12"/>
      <c r="D1724" s="12"/>
      <c r="AA1724" s="68"/>
      <c r="AB1724" s="68"/>
      <c r="AC1724" s="68"/>
      <c r="AD1724" s="68"/>
      <c r="AE1724" s="68"/>
      <c r="AG1724" s="92"/>
      <c r="AN1724" s="68"/>
      <c r="AO1724" s="68"/>
      <c r="AP1724" s="68"/>
      <c r="AQ1724" s="68"/>
      <c r="AR1724" s="68"/>
      <c r="AS1724" s="68"/>
      <c r="AT1724" s="68"/>
      <c r="AU1724" s="68"/>
    </row>
    <row r="1725" spans="1:64">
      <c r="A1725" s="12"/>
      <c r="B1725" s="44"/>
      <c r="C1725" s="12"/>
      <c r="D1725" s="12"/>
      <c r="AA1725" s="68"/>
      <c r="AB1725" s="68"/>
      <c r="AC1725" s="68"/>
      <c r="AD1725" s="68"/>
      <c r="AE1725" s="68"/>
      <c r="AG1725" s="92"/>
      <c r="AN1725" s="68"/>
      <c r="AO1725" s="68"/>
      <c r="AP1725" s="68"/>
      <c r="AQ1725" s="68"/>
      <c r="AR1725" s="68"/>
      <c r="AS1725" s="68"/>
      <c r="AT1725" s="68"/>
      <c r="AU1725" s="68"/>
      <c r="AV1725" s="68"/>
      <c r="AW1725" s="68"/>
      <c r="AX1725" s="68"/>
      <c r="AY1725" s="68"/>
      <c r="AZ1725" s="68"/>
      <c r="BA1725" s="68"/>
      <c r="BB1725" s="68"/>
      <c r="BC1725" s="68"/>
      <c r="BD1725" s="68"/>
      <c r="BE1725" s="68"/>
      <c r="BF1725" s="68"/>
      <c r="BG1725" s="68"/>
      <c r="BH1725" s="68"/>
      <c r="BI1725" s="68"/>
      <c r="BJ1725" s="68"/>
      <c r="BK1725" s="68"/>
      <c r="BL1725" s="68"/>
    </row>
    <row r="1726" spans="1:64">
      <c r="A1726" s="12"/>
      <c r="B1726" s="44"/>
      <c r="C1726" s="12"/>
      <c r="D1726" s="12"/>
      <c r="AA1726" s="68"/>
      <c r="AB1726" s="68"/>
      <c r="AC1726" s="68"/>
      <c r="AD1726" s="68"/>
      <c r="AE1726" s="68"/>
      <c r="AG1726" s="92"/>
      <c r="AN1726" s="68"/>
      <c r="AO1726" s="68"/>
      <c r="AP1726" s="68"/>
      <c r="AQ1726" s="68"/>
      <c r="AR1726" s="68"/>
      <c r="AS1726" s="68"/>
      <c r="AT1726" s="68"/>
      <c r="AU1726" s="68"/>
      <c r="AV1726" s="68"/>
      <c r="AX1726" s="68"/>
      <c r="AY1726" s="68"/>
      <c r="AZ1726" s="68"/>
      <c r="BA1726" s="68"/>
      <c r="BB1726" s="68"/>
      <c r="BC1726" s="68"/>
      <c r="BD1726" s="68"/>
      <c r="BE1726" s="68"/>
      <c r="BF1726" s="68"/>
      <c r="BG1726" s="68"/>
      <c r="BH1726" s="68"/>
      <c r="BI1726" s="68"/>
      <c r="BJ1726" s="68"/>
      <c r="BK1726" s="68"/>
      <c r="BL1726" s="68"/>
    </row>
    <row r="1727" spans="1:64">
      <c r="A1727" s="12"/>
      <c r="B1727" s="44"/>
      <c r="C1727" s="12"/>
      <c r="D1727" s="12"/>
      <c r="AA1727" s="68"/>
      <c r="AB1727" s="68"/>
      <c r="AC1727" s="68"/>
      <c r="AD1727" s="68"/>
      <c r="AE1727" s="68"/>
      <c r="AG1727" s="92"/>
      <c r="AN1727" s="68"/>
      <c r="AO1727" s="68"/>
      <c r="AP1727" s="68"/>
      <c r="AQ1727" s="68"/>
      <c r="AR1727" s="68"/>
      <c r="AS1727" s="68"/>
      <c r="AT1727" s="68"/>
      <c r="AU1727" s="68"/>
    </row>
    <row r="1728" spans="1:64">
      <c r="A1728" s="12"/>
      <c r="B1728" s="44"/>
      <c r="C1728" s="12"/>
      <c r="D1728" s="12"/>
      <c r="AA1728" s="68"/>
      <c r="AB1728" s="68"/>
      <c r="AC1728" s="68"/>
      <c r="AD1728" s="68"/>
      <c r="AE1728" s="68"/>
      <c r="AG1728" s="92"/>
      <c r="AN1728" s="68"/>
      <c r="AO1728" s="68"/>
      <c r="AP1728" s="68"/>
      <c r="AQ1728" s="68"/>
      <c r="AR1728" s="68"/>
      <c r="AS1728" s="68"/>
      <c r="AT1728" s="68"/>
      <c r="AU1728" s="68"/>
      <c r="AV1728" s="68"/>
    </row>
    <row r="1729" spans="1:64">
      <c r="A1729" s="12"/>
      <c r="B1729" s="44"/>
      <c r="C1729" s="12"/>
      <c r="D1729" s="12"/>
      <c r="AA1729" s="68"/>
      <c r="AB1729" s="68"/>
      <c r="AC1729" s="68"/>
      <c r="AD1729" s="68"/>
      <c r="AE1729" s="68"/>
      <c r="AG1729" s="92"/>
      <c r="AN1729" s="68"/>
      <c r="AO1729" s="68"/>
      <c r="AP1729" s="68"/>
      <c r="AQ1729" s="68"/>
      <c r="AR1729" s="68"/>
      <c r="AS1729" s="68"/>
      <c r="AT1729" s="68"/>
      <c r="AU1729" s="68"/>
    </row>
    <row r="1730" spans="1:64">
      <c r="A1730" s="12"/>
      <c r="B1730" s="44"/>
      <c r="C1730" s="12"/>
      <c r="D1730" s="12"/>
      <c r="AA1730" s="68"/>
      <c r="AB1730" s="68"/>
      <c r="AC1730" s="68"/>
      <c r="AD1730" s="68"/>
      <c r="AE1730" s="68"/>
      <c r="AG1730" s="92"/>
      <c r="AN1730" s="68"/>
      <c r="AO1730" s="68"/>
      <c r="AP1730" s="68"/>
      <c r="AQ1730" s="68"/>
      <c r="AR1730" s="68"/>
      <c r="AS1730" s="68"/>
      <c r="AT1730" s="68"/>
      <c r="AU1730" s="68"/>
      <c r="AV1730" s="68"/>
    </row>
    <row r="1731" spans="1:64">
      <c r="A1731" s="12"/>
      <c r="B1731" s="44"/>
      <c r="C1731" s="12"/>
      <c r="D1731" s="12"/>
      <c r="AA1731" s="68"/>
      <c r="AB1731" s="68"/>
      <c r="AC1731" s="68"/>
      <c r="AD1731" s="68"/>
      <c r="AE1731" s="68"/>
      <c r="AG1731" s="92"/>
      <c r="AN1731" s="68"/>
      <c r="AO1731" s="68"/>
      <c r="AP1731" s="68"/>
      <c r="AQ1731" s="68"/>
      <c r="AR1731" s="68"/>
      <c r="AS1731" s="68"/>
      <c r="AT1731" s="68"/>
      <c r="AU1731" s="68"/>
    </row>
    <row r="1732" spans="1:64">
      <c r="A1732" s="12"/>
      <c r="B1732" s="44"/>
      <c r="C1732" s="12"/>
      <c r="D1732" s="12"/>
      <c r="AA1732" s="68"/>
      <c r="AB1732" s="68"/>
      <c r="AC1732" s="68"/>
      <c r="AD1732" s="68"/>
      <c r="AE1732" s="68"/>
      <c r="AG1732" s="92"/>
      <c r="AN1732" s="68"/>
      <c r="AO1732" s="68"/>
      <c r="AP1732" s="68"/>
      <c r="AQ1732" s="68"/>
      <c r="AR1732" s="68"/>
      <c r="AS1732" s="68"/>
      <c r="AT1732" s="68"/>
      <c r="AU1732" s="68"/>
      <c r="AV1732" s="68"/>
    </row>
    <row r="1733" spans="1:64">
      <c r="A1733" s="12"/>
      <c r="B1733" s="44"/>
      <c r="C1733" s="12"/>
      <c r="D1733" s="12"/>
      <c r="AA1733" s="68"/>
      <c r="AB1733" s="68"/>
      <c r="AC1733" s="68"/>
      <c r="AD1733" s="68"/>
      <c r="AE1733" s="68"/>
      <c r="AG1733" s="92"/>
      <c r="AN1733" s="68"/>
      <c r="AO1733" s="68"/>
      <c r="AP1733" s="68"/>
      <c r="AQ1733" s="68"/>
      <c r="AR1733" s="68"/>
      <c r="AS1733" s="68"/>
      <c r="AT1733" s="68"/>
      <c r="AU1733" s="68"/>
      <c r="AV1733" s="68"/>
      <c r="AW1733" s="68"/>
      <c r="AX1733" s="68"/>
      <c r="AY1733" s="68"/>
      <c r="AZ1733" s="68"/>
      <c r="BA1733" s="68"/>
      <c r="BB1733" s="68"/>
      <c r="BC1733" s="68"/>
      <c r="BD1733" s="68"/>
      <c r="BE1733" s="68"/>
      <c r="BF1733" s="68"/>
      <c r="BG1733" s="68"/>
      <c r="BH1733" s="68"/>
      <c r="BI1733" s="68"/>
      <c r="BJ1733" s="68"/>
      <c r="BK1733" s="68"/>
      <c r="BL1733" s="68"/>
    </row>
    <row r="1734" spans="1:64">
      <c r="A1734" s="12"/>
      <c r="B1734" s="44"/>
      <c r="C1734" s="12"/>
      <c r="D1734" s="12"/>
      <c r="AA1734" s="68"/>
      <c r="AB1734" s="68"/>
      <c r="AC1734" s="68"/>
      <c r="AD1734" s="68"/>
      <c r="AE1734" s="68"/>
      <c r="AG1734" s="92"/>
      <c r="AN1734" s="68"/>
      <c r="AO1734" s="68"/>
      <c r="AP1734" s="68"/>
      <c r="AQ1734" s="68"/>
      <c r="AR1734" s="68"/>
      <c r="AS1734" s="68"/>
      <c r="AT1734" s="68"/>
      <c r="AU1734" s="68"/>
    </row>
    <row r="1735" spans="1:64">
      <c r="A1735" s="12"/>
      <c r="B1735" s="44"/>
      <c r="C1735" s="12"/>
      <c r="D1735" s="12"/>
      <c r="AA1735" s="68"/>
      <c r="AB1735" s="68"/>
      <c r="AC1735" s="68"/>
      <c r="AD1735" s="68"/>
      <c r="AE1735" s="68"/>
      <c r="AG1735" s="92"/>
      <c r="AN1735" s="68"/>
      <c r="AO1735" s="68"/>
      <c r="AP1735" s="68"/>
      <c r="AQ1735" s="68"/>
      <c r="AR1735" s="68"/>
      <c r="AS1735" s="68"/>
      <c r="AT1735" s="68"/>
      <c r="AU1735" s="68"/>
    </row>
    <row r="1736" spans="1:64">
      <c r="A1736" s="12"/>
      <c r="B1736" s="44"/>
      <c r="C1736" s="12"/>
      <c r="D1736" s="12"/>
      <c r="AA1736" s="68"/>
      <c r="AB1736" s="68"/>
      <c r="AC1736" s="68"/>
      <c r="AD1736" s="68"/>
      <c r="AE1736" s="68"/>
      <c r="AG1736" s="92"/>
      <c r="AN1736" s="68"/>
      <c r="AO1736" s="68"/>
      <c r="AP1736" s="68"/>
      <c r="AQ1736" s="68"/>
      <c r="AR1736" s="68"/>
      <c r="AS1736" s="68"/>
      <c r="AT1736" s="68"/>
      <c r="AU1736" s="68"/>
    </row>
    <row r="1737" spans="1:64">
      <c r="A1737" s="12"/>
      <c r="B1737" s="44"/>
      <c r="C1737" s="12"/>
      <c r="D1737" s="12"/>
      <c r="AA1737" s="68"/>
      <c r="AB1737" s="68"/>
      <c r="AC1737" s="68"/>
      <c r="AD1737" s="68"/>
      <c r="AE1737" s="68"/>
      <c r="AG1737" s="92"/>
      <c r="AN1737" s="68"/>
      <c r="AO1737" s="68"/>
      <c r="AP1737" s="68"/>
      <c r="AQ1737" s="68"/>
      <c r="AR1737" s="68"/>
      <c r="AS1737" s="68"/>
      <c r="AT1737" s="68"/>
      <c r="AU1737" s="68"/>
    </row>
    <row r="1738" spans="1:64">
      <c r="A1738" s="12"/>
      <c r="B1738" s="44"/>
      <c r="C1738" s="12"/>
      <c r="D1738" s="12"/>
      <c r="AA1738" s="68"/>
      <c r="AB1738" s="68"/>
      <c r="AC1738" s="68"/>
      <c r="AD1738" s="68"/>
      <c r="AE1738" s="68"/>
      <c r="AG1738" s="92"/>
      <c r="AN1738" s="68"/>
      <c r="AO1738" s="68"/>
      <c r="AP1738" s="68"/>
      <c r="AQ1738" s="68"/>
      <c r="AR1738" s="68"/>
      <c r="AS1738" s="68"/>
      <c r="AT1738" s="68"/>
      <c r="AU1738" s="68"/>
    </row>
    <row r="1739" spans="1:64">
      <c r="A1739" s="12"/>
      <c r="B1739" s="44"/>
      <c r="C1739" s="12"/>
      <c r="D1739" s="12"/>
      <c r="AA1739" s="68"/>
      <c r="AB1739" s="68"/>
      <c r="AC1739" s="68"/>
      <c r="AD1739" s="68"/>
      <c r="AE1739" s="68"/>
      <c r="AG1739" s="92"/>
      <c r="AN1739" s="68"/>
      <c r="AO1739" s="68"/>
      <c r="AP1739" s="68"/>
      <c r="AQ1739" s="68"/>
      <c r="AR1739" s="68"/>
      <c r="AS1739" s="68"/>
      <c r="AT1739" s="68"/>
      <c r="AU1739" s="68"/>
    </row>
    <row r="1740" spans="1:64">
      <c r="A1740" s="12"/>
      <c r="B1740" s="44"/>
      <c r="C1740" s="12"/>
      <c r="D1740" s="12"/>
      <c r="AA1740" s="68"/>
      <c r="AB1740" s="68"/>
      <c r="AC1740" s="68"/>
      <c r="AD1740" s="68"/>
      <c r="AE1740" s="68"/>
      <c r="AG1740" s="92"/>
      <c r="AN1740" s="68"/>
      <c r="AO1740" s="68"/>
      <c r="AP1740" s="68"/>
      <c r="AQ1740" s="68"/>
      <c r="AR1740" s="68"/>
      <c r="AS1740" s="68"/>
      <c r="AT1740" s="68"/>
      <c r="AU1740" s="68"/>
    </row>
    <row r="1741" spans="1:64">
      <c r="A1741" s="12"/>
      <c r="B1741" s="44"/>
      <c r="C1741" s="12"/>
      <c r="D1741" s="12"/>
      <c r="AA1741" s="68"/>
      <c r="AB1741" s="68"/>
      <c r="AC1741" s="68"/>
      <c r="AD1741" s="68"/>
      <c r="AE1741" s="68"/>
      <c r="AG1741" s="92"/>
      <c r="AN1741" s="68"/>
      <c r="AO1741" s="68"/>
      <c r="AP1741" s="68"/>
      <c r="AQ1741" s="68"/>
      <c r="AR1741" s="68"/>
      <c r="AS1741" s="68"/>
      <c r="AT1741" s="68"/>
      <c r="AU1741" s="68"/>
    </row>
    <row r="1742" spans="1:64">
      <c r="A1742" s="12"/>
      <c r="B1742" s="44"/>
      <c r="C1742" s="12"/>
      <c r="D1742" s="12"/>
      <c r="AA1742" s="68"/>
      <c r="AB1742" s="68"/>
      <c r="AC1742" s="68"/>
      <c r="AD1742" s="68"/>
      <c r="AE1742" s="68"/>
      <c r="AG1742" s="92"/>
      <c r="AN1742" s="68"/>
      <c r="AO1742" s="68"/>
      <c r="AP1742" s="68"/>
      <c r="AQ1742" s="68"/>
      <c r="AR1742" s="68"/>
      <c r="AS1742" s="68"/>
      <c r="AT1742" s="68"/>
      <c r="AU1742" s="68"/>
    </row>
    <row r="1743" spans="1:64">
      <c r="A1743" s="12"/>
      <c r="B1743" s="44"/>
      <c r="C1743" s="12"/>
      <c r="D1743" s="12"/>
      <c r="AA1743" s="68"/>
      <c r="AB1743" s="68"/>
      <c r="AC1743" s="68"/>
      <c r="AD1743" s="68"/>
      <c r="AE1743" s="68"/>
      <c r="AG1743" s="92"/>
      <c r="AN1743" s="68"/>
      <c r="AO1743" s="68"/>
      <c r="AP1743" s="68"/>
      <c r="AQ1743" s="68"/>
      <c r="AR1743" s="68"/>
      <c r="AS1743" s="68"/>
      <c r="AT1743" s="68"/>
      <c r="AU1743" s="68"/>
    </row>
    <row r="1744" spans="1:64">
      <c r="A1744" s="12"/>
      <c r="B1744" s="44"/>
      <c r="C1744" s="12"/>
      <c r="D1744" s="12"/>
      <c r="AA1744" s="68"/>
      <c r="AB1744" s="68"/>
      <c r="AC1744" s="68"/>
      <c r="AD1744" s="68"/>
      <c r="AE1744" s="68"/>
      <c r="AG1744" s="92"/>
      <c r="AN1744" s="68"/>
      <c r="AO1744" s="68"/>
      <c r="AP1744" s="68"/>
      <c r="AQ1744" s="68"/>
      <c r="AR1744" s="68"/>
      <c r="AS1744" s="68"/>
      <c r="AT1744" s="68"/>
      <c r="AU1744" s="68"/>
      <c r="AV1744" s="68"/>
    </row>
    <row r="1745" spans="1:50">
      <c r="A1745" s="12"/>
      <c r="B1745" s="44"/>
      <c r="C1745" s="12"/>
      <c r="D1745" s="12"/>
      <c r="AA1745" s="68"/>
      <c r="AB1745" s="68"/>
      <c r="AC1745" s="68"/>
      <c r="AD1745" s="68"/>
      <c r="AE1745" s="68"/>
      <c r="AG1745" s="92"/>
      <c r="AN1745" s="68"/>
      <c r="AO1745" s="68"/>
      <c r="AP1745" s="68"/>
      <c r="AQ1745" s="68"/>
      <c r="AR1745" s="68"/>
      <c r="AS1745" s="68"/>
      <c r="AT1745" s="68"/>
      <c r="AU1745" s="68"/>
    </row>
    <row r="1746" spans="1:50">
      <c r="A1746" s="12"/>
      <c r="B1746" s="44"/>
      <c r="C1746" s="12"/>
      <c r="D1746" s="12"/>
      <c r="AA1746" s="68"/>
      <c r="AB1746" s="68"/>
      <c r="AC1746" s="68"/>
      <c r="AD1746" s="68"/>
      <c r="AE1746" s="68"/>
      <c r="AG1746" s="92"/>
      <c r="AN1746" s="68"/>
      <c r="AO1746" s="68"/>
      <c r="AP1746" s="68"/>
      <c r="AQ1746" s="68"/>
      <c r="AR1746" s="68"/>
      <c r="AS1746" s="68"/>
      <c r="AT1746" s="68"/>
      <c r="AU1746" s="68"/>
    </row>
    <row r="1747" spans="1:50">
      <c r="A1747" s="12"/>
      <c r="B1747" s="44"/>
      <c r="C1747" s="12"/>
      <c r="D1747" s="12"/>
      <c r="AA1747" s="68"/>
      <c r="AB1747" s="68"/>
      <c r="AC1747" s="68"/>
      <c r="AD1747" s="68"/>
      <c r="AE1747" s="68"/>
      <c r="AG1747" s="92"/>
      <c r="AN1747" s="68"/>
      <c r="AO1747" s="68"/>
      <c r="AP1747" s="68"/>
      <c r="AQ1747" s="68"/>
      <c r="AR1747" s="68"/>
      <c r="AS1747" s="68"/>
      <c r="AT1747" s="68"/>
      <c r="AU1747" s="68"/>
    </row>
    <row r="1748" spans="1:50">
      <c r="A1748" s="12"/>
      <c r="B1748" s="44"/>
      <c r="C1748" s="12"/>
      <c r="D1748" s="12"/>
      <c r="AA1748" s="68"/>
      <c r="AB1748" s="68"/>
      <c r="AC1748" s="68"/>
      <c r="AD1748" s="68"/>
      <c r="AE1748" s="68"/>
      <c r="AG1748" s="92"/>
      <c r="AN1748" s="68"/>
      <c r="AO1748" s="68"/>
      <c r="AP1748" s="68"/>
      <c r="AQ1748" s="68"/>
      <c r="AR1748" s="68"/>
      <c r="AS1748" s="68"/>
      <c r="AT1748" s="68"/>
      <c r="AU1748" s="68"/>
    </row>
    <row r="1749" spans="1:50">
      <c r="A1749" s="12"/>
      <c r="B1749" s="44"/>
      <c r="C1749" s="12"/>
      <c r="D1749" s="12"/>
      <c r="AA1749" s="68"/>
      <c r="AB1749" s="68"/>
      <c r="AC1749" s="68"/>
      <c r="AD1749" s="68"/>
      <c r="AE1749" s="68"/>
      <c r="AG1749" s="92"/>
      <c r="AN1749" s="68"/>
      <c r="AO1749" s="68"/>
      <c r="AP1749" s="68"/>
      <c r="AQ1749" s="68"/>
      <c r="AR1749" s="68"/>
      <c r="AS1749" s="68"/>
      <c r="AT1749" s="68"/>
      <c r="AU1749" s="68"/>
      <c r="AV1749" s="68"/>
    </row>
    <row r="1750" spans="1:50">
      <c r="A1750" s="12"/>
      <c r="B1750" s="44"/>
      <c r="C1750" s="12"/>
      <c r="D1750" s="12"/>
      <c r="AA1750" s="68"/>
      <c r="AB1750" s="68"/>
      <c r="AC1750" s="68"/>
      <c r="AD1750" s="68"/>
      <c r="AE1750" s="68"/>
      <c r="AG1750" s="92"/>
      <c r="AN1750" s="68"/>
      <c r="AO1750" s="68"/>
      <c r="AP1750" s="68"/>
      <c r="AQ1750" s="68"/>
      <c r="AR1750" s="68"/>
      <c r="AS1750" s="68"/>
      <c r="AT1750" s="68"/>
      <c r="AU1750" s="68"/>
    </row>
    <row r="1751" spans="1:50">
      <c r="A1751" s="12"/>
      <c r="B1751" s="44"/>
      <c r="C1751" s="12"/>
      <c r="D1751" s="12"/>
      <c r="AA1751" s="68"/>
      <c r="AB1751" s="68"/>
      <c r="AC1751" s="68"/>
      <c r="AD1751" s="68"/>
      <c r="AE1751" s="68"/>
      <c r="AG1751" s="92"/>
      <c r="AN1751" s="68"/>
      <c r="AO1751" s="68"/>
      <c r="AP1751" s="68"/>
      <c r="AQ1751" s="68"/>
      <c r="AR1751" s="68"/>
      <c r="AS1751" s="68"/>
      <c r="AT1751" s="68"/>
      <c r="AU1751" s="68"/>
    </row>
    <row r="1752" spans="1:50">
      <c r="A1752" s="12"/>
      <c r="B1752" s="44"/>
      <c r="C1752" s="12"/>
      <c r="D1752" s="12"/>
      <c r="AA1752" s="68"/>
      <c r="AB1752" s="68"/>
      <c r="AC1752" s="68"/>
      <c r="AD1752" s="68"/>
      <c r="AE1752" s="68"/>
      <c r="AG1752" s="92"/>
      <c r="AN1752" s="68"/>
      <c r="AO1752" s="68"/>
      <c r="AP1752" s="68"/>
      <c r="AQ1752" s="68"/>
      <c r="AR1752" s="68"/>
      <c r="AS1752" s="68"/>
      <c r="AT1752" s="68"/>
      <c r="AU1752" s="68"/>
    </row>
    <row r="1753" spans="1:50">
      <c r="A1753" s="12"/>
      <c r="B1753" s="44"/>
      <c r="C1753" s="12"/>
      <c r="D1753" s="12"/>
      <c r="AA1753" s="68"/>
      <c r="AB1753" s="68"/>
      <c r="AC1753" s="68"/>
      <c r="AD1753" s="68"/>
      <c r="AE1753" s="68"/>
      <c r="AG1753" s="92"/>
      <c r="AN1753" s="68"/>
      <c r="AO1753" s="68"/>
      <c r="AP1753" s="68"/>
      <c r="AQ1753" s="68"/>
      <c r="AR1753" s="68"/>
      <c r="AS1753" s="68"/>
      <c r="AT1753" s="68"/>
      <c r="AU1753" s="68"/>
    </row>
    <row r="1754" spans="1:50">
      <c r="A1754" s="12"/>
      <c r="B1754" s="44"/>
      <c r="C1754" s="12"/>
      <c r="D1754" s="12"/>
      <c r="AA1754" s="68"/>
      <c r="AB1754" s="68"/>
      <c r="AC1754" s="68"/>
      <c r="AD1754" s="68"/>
      <c r="AE1754" s="68"/>
      <c r="AG1754" s="92"/>
      <c r="AN1754" s="68"/>
      <c r="AO1754" s="68"/>
      <c r="AP1754" s="68"/>
      <c r="AQ1754" s="68"/>
      <c r="AR1754" s="68"/>
      <c r="AS1754" s="68"/>
      <c r="AT1754" s="68"/>
      <c r="AU1754" s="68"/>
    </row>
    <row r="1755" spans="1:50">
      <c r="A1755" s="12"/>
      <c r="B1755" s="44"/>
      <c r="C1755" s="12"/>
      <c r="D1755" s="12"/>
      <c r="AA1755" s="68"/>
      <c r="AB1755" s="68"/>
      <c r="AC1755" s="68"/>
      <c r="AD1755" s="68"/>
      <c r="AE1755" s="68"/>
      <c r="AG1755" s="92"/>
      <c r="AN1755" s="68"/>
      <c r="AO1755" s="68"/>
      <c r="AP1755" s="68"/>
      <c r="AQ1755" s="68"/>
      <c r="AR1755" s="68"/>
      <c r="AS1755" s="68"/>
      <c r="AT1755" s="68"/>
      <c r="AU1755" s="68"/>
    </row>
    <row r="1756" spans="1:50">
      <c r="A1756" s="12"/>
      <c r="B1756" s="44"/>
      <c r="C1756" s="12"/>
      <c r="D1756" s="12"/>
      <c r="AA1756" s="68"/>
      <c r="AB1756" s="68"/>
      <c r="AC1756" s="68"/>
      <c r="AD1756" s="68"/>
      <c r="AE1756" s="68"/>
      <c r="AG1756" s="92"/>
      <c r="AN1756" s="68"/>
      <c r="AO1756" s="68"/>
      <c r="AP1756" s="68"/>
      <c r="AQ1756" s="68"/>
      <c r="AR1756" s="68"/>
      <c r="AS1756" s="68"/>
      <c r="AT1756" s="68"/>
      <c r="AU1756" s="68"/>
    </row>
    <row r="1757" spans="1:50">
      <c r="A1757" s="12"/>
      <c r="B1757" s="44"/>
      <c r="C1757" s="12"/>
      <c r="D1757" s="12"/>
      <c r="AA1757" s="68"/>
      <c r="AB1757" s="68"/>
      <c r="AC1757" s="68"/>
      <c r="AD1757" s="68"/>
      <c r="AE1757" s="68"/>
      <c r="AG1757" s="92"/>
      <c r="AN1757" s="68"/>
      <c r="AO1757" s="68"/>
      <c r="AP1757" s="68"/>
      <c r="AQ1757" s="68"/>
      <c r="AR1757" s="68"/>
      <c r="AS1757" s="68"/>
      <c r="AT1757" s="68"/>
      <c r="AU1757" s="68"/>
    </row>
    <row r="1758" spans="1:50">
      <c r="A1758" s="12"/>
      <c r="B1758" s="44"/>
      <c r="C1758" s="12"/>
      <c r="D1758" s="12"/>
      <c r="AA1758" s="68"/>
      <c r="AB1758" s="68"/>
      <c r="AC1758" s="68"/>
      <c r="AD1758" s="68"/>
      <c r="AE1758" s="68"/>
      <c r="AG1758" s="92"/>
      <c r="AN1758" s="68"/>
      <c r="AO1758" s="68"/>
      <c r="AP1758" s="68"/>
      <c r="AQ1758" s="68"/>
      <c r="AR1758" s="68"/>
      <c r="AS1758" s="68"/>
      <c r="AT1758" s="68"/>
      <c r="AU1758" s="68"/>
      <c r="AV1758" s="68"/>
    </row>
    <row r="1759" spans="1:50">
      <c r="A1759" s="12"/>
      <c r="B1759" s="44"/>
      <c r="C1759" s="12"/>
      <c r="D1759" s="12"/>
      <c r="AA1759" s="68"/>
      <c r="AB1759" s="68"/>
      <c r="AC1759" s="68"/>
      <c r="AD1759" s="68"/>
      <c r="AE1759" s="68"/>
      <c r="AG1759" s="92"/>
      <c r="AN1759" s="68"/>
      <c r="AO1759" s="68"/>
      <c r="AP1759" s="68"/>
      <c r="AQ1759" s="68"/>
      <c r="AR1759" s="68"/>
      <c r="AS1759" s="68"/>
      <c r="AT1759" s="68"/>
      <c r="AU1759" s="68"/>
    </row>
    <row r="1760" spans="1:50">
      <c r="A1760" s="12"/>
      <c r="B1760" s="44"/>
      <c r="C1760" s="12"/>
      <c r="D1760" s="12"/>
      <c r="AA1760" s="68"/>
      <c r="AB1760" s="68"/>
      <c r="AC1760" s="68"/>
      <c r="AD1760" s="68"/>
      <c r="AE1760" s="68"/>
      <c r="AG1760" s="92"/>
      <c r="AN1760" s="68"/>
      <c r="AO1760" s="68"/>
      <c r="AP1760" s="68"/>
      <c r="AQ1760" s="68"/>
      <c r="AR1760" s="68"/>
      <c r="AS1760" s="68"/>
      <c r="AT1760" s="68"/>
      <c r="AU1760" s="68"/>
      <c r="AV1760" s="68"/>
      <c r="AX1760" s="68"/>
    </row>
    <row r="1761" spans="1:64">
      <c r="A1761" s="12"/>
      <c r="B1761" s="44"/>
      <c r="C1761" s="12"/>
      <c r="D1761" s="12"/>
      <c r="AA1761" s="68"/>
      <c r="AB1761" s="68"/>
      <c r="AC1761" s="68"/>
      <c r="AD1761" s="68"/>
      <c r="AE1761" s="68"/>
      <c r="AG1761" s="92"/>
      <c r="AN1761" s="68"/>
      <c r="AO1761" s="68"/>
      <c r="AP1761" s="68"/>
      <c r="AQ1761" s="68"/>
      <c r="AR1761" s="68"/>
      <c r="AS1761" s="68"/>
      <c r="AT1761" s="68"/>
      <c r="AU1761" s="68"/>
      <c r="AV1761" s="68"/>
      <c r="AW1761" s="68"/>
      <c r="AX1761" s="68"/>
      <c r="AY1761" s="68"/>
      <c r="AZ1761" s="68"/>
      <c r="BA1761" s="68"/>
      <c r="BB1761" s="68"/>
      <c r="BC1761" s="68"/>
      <c r="BD1761" s="68"/>
      <c r="BE1761" s="68"/>
      <c r="BF1761" s="68"/>
      <c r="BG1761" s="68"/>
      <c r="BH1761" s="68"/>
      <c r="BI1761" s="68"/>
      <c r="BJ1761" s="68"/>
      <c r="BK1761" s="68"/>
      <c r="BL1761" s="68"/>
    </row>
    <row r="1762" spans="1:64">
      <c r="A1762" s="12"/>
      <c r="B1762" s="44"/>
      <c r="C1762" s="12"/>
      <c r="D1762" s="12"/>
      <c r="AA1762" s="68"/>
      <c r="AB1762" s="68"/>
      <c r="AC1762" s="68"/>
      <c r="AD1762" s="68"/>
      <c r="AE1762" s="68"/>
      <c r="AG1762" s="92"/>
      <c r="AN1762" s="68"/>
      <c r="AO1762" s="68"/>
      <c r="AP1762" s="68"/>
      <c r="AQ1762" s="68"/>
      <c r="AR1762" s="68"/>
      <c r="AS1762" s="68"/>
      <c r="AT1762" s="68"/>
      <c r="AU1762" s="68"/>
    </row>
    <row r="1763" spans="1:64">
      <c r="A1763" s="12"/>
      <c r="B1763" s="44"/>
      <c r="C1763" s="12"/>
      <c r="D1763" s="12"/>
      <c r="AA1763" s="68"/>
      <c r="AB1763" s="68"/>
      <c r="AC1763" s="68"/>
      <c r="AD1763" s="68"/>
      <c r="AE1763" s="68"/>
      <c r="AG1763" s="92"/>
      <c r="AN1763" s="68"/>
      <c r="AO1763" s="68"/>
      <c r="AP1763" s="68"/>
      <c r="AQ1763" s="68"/>
      <c r="AR1763" s="68"/>
      <c r="AS1763" s="68"/>
      <c r="AT1763" s="68"/>
      <c r="AU1763" s="68"/>
    </row>
    <row r="1764" spans="1:64">
      <c r="AA1764" s="68"/>
      <c r="AB1764" s="68"/>
      <c r="AC1764" s="68"/>
      <c r="AD1764" s="68"/>
      <c r="AE1764" s="68"/>
      <c r="AG1764" s="92"/>
      <c r="AN1764" s="68"/>
      <c r="AO1764" s="68"/>
      <c r="AP1764" s="68"/>
      <c r="AQ1764" s="68"/>
      <c r="AR1764" s="68"/>
      <c r="AS1764" s="68"/>
      <c r="AT1764" s="68"/>
      <c r="AU1764" s="68"/>
      <c r="AV1764" s="68"/>
      <c r="AX1764" s="68"/>
    </row>
    <row r="1765" spans="1:64">
      <c r="AA1765" s="68"/>
      <c r="AB1765" s="68"/>
      <c r="AC1765" s="68"/>
      <c r="AD1765" s="68"/>
      <c r="AE1765" s="68"/>
      <c r="AG1765" s="92"/>
      <c r="AN1765" s="68"/>
      <c r="AO1765" s="68"/>
      <c r="AP1765" s="68"/>
      <c r="AQ1765" s="68"/>
      <c r="AR1765" s="68"/>
      <c r="AS1765" s="68"/>
      <c r="AT1765" s="68"/>
      <c r="AU1765" s="68"/>
      <c r="AV1765" s="68"/>
      <c r="AW1765" s="68"/>
      <c r="AX1765" s="68"/>
      <c r="AY1765" s="68"/>
      <c r="AZ1765" s="68"/>
      <c r="BA1765" s="68"/>
      <c r="BB1765" s="68"/>
      <c r="BC1765" s="68"/>
      <c r="BD1765" s="68"/>
      <c r="BE1765" s="68"/>
      <c r="BF1765" s="68"/>
      <c r="BG1765" s="68"/>
      <c r="BH1765" s="68"/>
      <c r="BI1765" s="68"/>
      <c r="BJ1765" s="68"/>
      <c r="BK1765" s="68"/>
      <c r="BL1765" s="68"/>
    </row>
    <row r="1766" spans="1:64">
      <c r="AA1766" s="68"/>
      <c r="AB1766" s="68"/>
      <c r="AC1766" s="68"/>
      <c r="AD1766" s="68"/>
      <c r="AE1766" s="68"/>
      <c r="AG1766" s="92"/>
      <c r="AN1766" s="68"/>
      <c r="AO1766" s="68"/>
      <c r="AP1766" s="68"/>
      <c r="AQ1766" s="68"/>
      <c r="AR1766" s="68"/>
      <c r="AS1766" s="68"/>
      <c r="AT1766" s="68"/>
      <c r="AU1766" s="68"/>
    </row>
    <row r="1767" spans="1:64">
      <c r="AA1767" s="68"/>
      <c r="AB1767" s="68"/>
      <c r="AC1767" s="68"/>
      <c r="AD1767" s="68"/>
      <c r="AE1767" s="68"/>
      <c r="AG1767" s="92"/>
      <c r="AN1767" s="68"/>
      <c r="AO1767" s="68"/>
      <c r="AP1767" s="68"/>
      <c r="AQ1767" s="68"/>
      <c r="AR1767" s="68"/>
      <c r="AS1767" s="68"/>
      <c r="AT1767" s="68"/>
      <c r="AU1767" s="68"/>
    </row>
    <row r="1768" spans="1:64">
      <c r="AA1768" s="68"/>
      <c r="AB1768" s="68"/>
      <c r="AC1768" s="68"/>
      <c r="AD1768" s="68"/>
      <c r="AE1768" s="68"/>
      <c r="AG1768" s="92"/>
      <c r="AN1768" s="68"/>
      <c r="AO1768" s="68"/>
      <c r="AP1768" s="68"/>
      <c r="AQ1768" s="68"/>
      <c r="AR1768" s="68"/>
      <c r="AS1768" s="68"/>
      <c r="AT1768" s="68"/>
      <c r="AU1768" s="68"/>
    </row>
    <row r="1769" spans="1:64">
      <c r="AA1769" s="68"/>
      <c r="AB1769" s="68"/>
      <c r="AC1769" s="68"/>
      <c r="AD1769" s="68"/>
      <c r="AE1769" s="68"/>
      <c r="AG1769" s="92"/>
      <c r="AN1769" s="68"/>
      <c r="AO1769" s="68"/>
      <c r="AP1769" s="68"/>
      <c r="AQ1769" s="68"/>
      <c r="AR1769" s="68"/>
      <c r="AS1769" s="68"/>
      <c r="AT1769" s="68"/>
      <c r="AU1769" s="68"/>
    </row>
    <row r="1770" spans="1:64">
      <c r="AA1770" s="68"/>
      <c r="AB1770" s="68"/>
      <c r="AC1770" s="68"/>
      <c r="AD1770" s="68"/>
      <c r="AE1770" s="68"/>
      <c r="AG1770" s="92"/>
      <c r="AN1770" s="68"/>
      <c r="AO1770" s="68"/>
      <c r="AP1770" s="68"/>
      <c r="AQ1770" s="68"/>
      <c r="AR1770" s="68"/>
      <c r="AS1770" s="68"/>
      <c r="AT1770" s="68"/>
      <c r="AU1770" s="68"/>
      <c r="AV1770" s="68"/>
      <c r="AX1770" s="68"/>
    </row>
    <row r="1771" spans="1:64">
      <c r="AA1771" s="68"/>
      <c r="AB1771" s="68"/>
      <c r="AC1771" s="68"/>
      <c r="AD1771" s="68"/>
      <c r="AE1771" s="68"/>
      <c r="AG1771" s="92"/>
      <c r="AN1771" s="68"/>
      <c r="AO1771" s="68"/>
      <c r="AP1771" s="68"/>
      <c r="AQ1771" s="68"/>
      <c r="AR1771" s="68"/>
      <c r="AS1771" s="68"/>
      <c r="AT1771" s="68"/>
      <c r="AU1771" s="68"/>
    </row>
    <row r="1772" spans="1:64">
      <c r="AA1772" s="68"/>
      <c r="AB1772" s="68"/>
      <c r="AC1772" s="68"/>
      <c r="AD1772" s="68"/>
      <c r="AE1772" s="68"/>
      <c r="AG1772" s="92"/>
      <c r="AN1772" s="68"/>
      <c r="AO1772" s="68"/>
      <c r="AP1772" s="68"/>
      <c r="AQ1772" s="68"/>
      <c r="AR1772" s="68"/>
      <c r="AS1772" s="68"/>
      <c r="AT1772" s="68"/>
      <c r="AU1772" s="68"/>
    </row>
    <row r="1773" spans="1:64">
      <c r="AA1773" s="68"/>
      <c r="AB1773" s="68"/>
      <c r="AC1773" s="68"/>
      <c r="AD1773" s="68"/>
      <c r="AE1773" s="68"/>
      <c r="AG1773" s="92"/>
      <c r="AN1773" s="68"/>
      <c r="AO1773" s="68"/>
      <c r="AP1773" s="68"/>
      <c r="AQ1773" s="68"/>
      <c r="AR1773" s="68"/>
      <c r="AS1773" s="68"/>
      <c r="AT1773" s="68"/>
      <c r="AU1773" s="68"/>
    </row>
    <row r="1774" spans="1:64">
      <c r="AA1774" s="68"/>
      <c r="AB1774" s="68"/>
      <c r="AC1774" s="68"/>
      <c r="AD1774" s="68"/>
      <c r="AE1774" s="68"/>
      <c r="AG1774" s="92"/>
      <c r="AN1774" s="68"/>
      <c r="AO1774" s="68"/>
      <c r="AP1774" s="68"/>
      <c r="AQ1774" s="68"/>
      <c r="AR1774" s="68"/>
      <c r="AS1774" s="68"/>
      <c r="AT1774" s="68"/>
      <c r="AU1774" s="68"/>
    </row>
    <row r="1775" spans="1:64">
      <c r="AA1775" s="68"/>
      <c r="AB1775" s="68"/>
      <c r="AC1775" s="68"/>
      <c r="AD1775" s="68"/>
      <c r="AE1775" s="68"/>
      <c r="AG1775" s="92"/>
      <c r="AN1775" s="68"/>
      <c r="AO1775" s="68"/>
      <c r="AP1775" s="68"/>
      <c r="AQ1775" s="68"/>
      <c r="AR1775" s="68"/>
      <c r="AS1775" s="68"/>
      <c r="AT1775" s="68"/>
      <c r="AU1775" s="68"/>
    </row>
    <row r="1776" spans="1:64">
      <c r="AA1776" s="68"/>
      <c r="AB1776" s="68"/>
      <c r="AC1776" s="68"/>
      <c r="AD1776" s="68"/>
      <c r="AE1776" s="68"/>
      <c r="AG1776" s="92"/>
      <c r="AN1776" s="68"/>
      <c r="AO1776" s="68"/>
      <c r="AP1776" s="68"/>
      <c r="AQ1776" s="68"/>
      <c r="AR1776" s="68"/>
      <c r="AS1776" s="68"/>
      <c r="AT1776" s="68"/>
      <c r="AU1776" s="68"/>
    </row>
    <row r="1777" spans="27:64">
      <c r="AA1777" s="68"/>
      <c r="AB1777" s="68"/>
      <c r="AC1777" s="68"/>
      <c r="AD1777" s="68"/>
      <c r="AE1777" s="68"/>
      <c r="AG1777" s="92"/>
      <c r="AN1777" s="68"/>
      <c r="AO1777" s="68"/>
      <c r="AP1777" s="68"/>
      <c r="AQ1777" s="68"/>
      <c r="AR1777" s="68"/>
      <c r="AS1777" s="68"/>
      <c r="AT1777" s="68"/>
      <c r="AU1777" s="68"/>
      <c r="AV1777" s="68"/>
      <c r="AX1777" s="68"/>
      <c r="AY1777" s="68"/>
      <c r="AZ1777" s="68"/>
      <c r="BA1777" s="68"/>
      <c r="BB1777" s="68"/>
      <c r="BC1777" s="68"/>
      <c r="BD1777" s="68"/>
      <c r="BE1777" s="68"/>
      <c r="BF1777" s="68"/>
      <c r="BG1777" s="68"/>
      <c r="BH1777" s="68"/>
      <c r="BI1777" s="68"/>
      <c r="BJ1777" s="68"/>
      <c r="BK1777" s="68"/>
      <c r="BL1777" s="68"/>
    </row>
    <row r="1778" spans="27:64">
      <c r="AA1778" s="68"/>
      <c r="AB1778" s="68"/>
      <c r="AC1778" s="68"/>
      <c r="AD1778" s="68"/>
      <c r="AE1778" s="68"/>
      <c r="AG1778" s="92"/>
      <c r="AN1778" s="68"/>
      <c r="AO1778" s="68"/>
      <c r="AP1778" s="68"/>
      <c r="AQ1778" s="68"/>
      <c r="AR1778" s="68"/>
      <c r="AS1778" s="68"/>
      <c r="AT1778" s="68"/>
      <c r="AU1778" s="68"/>
      <c r="AV1778" s="68"/>
    </row>
    <row r="1779" spans="27:64">
      <c r="AA1779" s="68"/>
      <c r="AB1779" s="68"/>
      <c r="AC1779" s="68"/>
      <c r="AD1779" s="68"/>
      <c r="AE1779" s="68"/>
      <c r="AG1779" s="92"/>
      <c r="AN1779" s="68"/>
      <c r="AO1779" s="68"/>
      <c r="AP1779" s="68"/>
      <c r="AQ1779" s="68"/>
      <c r="AR1779" s="68"/>
      <c r="AS1779" s="68"/>
      <c r="AT1779" s="68"/>
      <c r="AU1779" s="68"/>
    </row>
    <row r="1780" spans="27:64">
      <c r="AA1780" s="68"/>
      <c r="AB1780" s="68"/>
      <c r="AC1780" s="68"/>
      <c r="AD1780" s="68"/>
      <c r="AE1780" s="68"/>
      <c r="AG1780" s="92"/>
      <c r="AN1780" s="68"/>
      <c r="AO1780" s="68"/>
      <c r="AP1780" s="68"/>
      <c r="AQ1780" s="68"/>
      <c r="AR1780" s="68"/>
      <c r="AS1780" s="68"/>
      <c r="AT1780" s="68"/>
      <c r="AU1780" s="68"/>
      <c r="AV1780" s="68"/>
    </row>
    <row r="1781" spans="27:64">
      <c r="AA1781" s="68"/>
      <c r="AB1781" s="68"/>
      <c r="AC1781" s="68"/>
      <c r="AD1781" s="68"/>
      <c r="AE1781" s="68"/>
      <c r="AG1781" s="92"/>
      <c r="AN1781" s="68"/>
      <c r="AO1781" s="68"/>
      <c r="AP1781" s="68"/>
      <c r="AQ1781" s="68"/>
      <c r="AR1781" s="68"/>
      <c r="AS1781" s="68"/>
      <c r="AT1781" s="68"/>
      <c r="AU1781" s="68"/>
    </row>
    <row r="1782" spans="27:64">
      <c r="AA1782" s="68"/>
      <c r="AB1782" s="68"/>
      <c r="AC1782" s="68"/>
      <c r="AD1782" s="68"/>
      <c r="AE1782" s="68"/>
      <c r="AG1782" s="92"/>
      <c r="AN1782" s="68"/>
      <c r="AO1782" s="68"/>
      <c r="AP1782" s="68"/>
      <c r="AQ1782" s="68"/>
      <c r="AR1782" s="68"/>
      <c r="AS1782" s="68"/>
      <c r="AT1782" s="68"/>
      <c r="AU1782" s="68"/>
    </row>
    <row r="1783" spans="27:64">
      <c r="AA1783" s="68"/>
      <c r="AB1783" s="68"/>
      <c r="AC1783" s="68"/>
      <c r="AD1783" s="68"/>
      <c r="AE1783" s="68"/>
      <c r="AG1783" s="92"/>
      <c r="AN1783" s="68"/>
      <c r="AO1783" s="68"/>
      <c r="AP1783" s="68"/>
      <c r="AQ1783" s="68"/>
      <c r="AR1783" s="68"/>
      <c r="AS1783" s="68"/>
      <c r="AT1783" s="68"/>
      <c r="AU1783" s="68"/>
    </row>
    <row r="1784" spans="27:64">
      <c r="AA1784" s="68"/>
      <c r="AB1784" s="68"/>
      <c r="AC1784" s="68"/>
      <c r="AD1784" s="68"/>
      <c r="AE1784" s="68"/>
      <c r="AG1784" s="92"/>
      <c r="AN1784" s="68"/>
      <c r="AO1784" s="68"/>
      <c r="AP1784" s="68"/>
      <c r="AQ1784" s="68"/>
      <c r="AR1784" s="68"/>
      <c r="AS1784" s="68"/>
      <c r="AT1784" s="68"/>
      <c r="AU1784" s="68"/>
    </row>
    <row r="1785" spans="27:64">
      <c r="AA1785" s="68"/>
      <c r="AB1785" s="68"/>
      <c r="AC1785" s="68"/>
      <c r="AD1785" s="68"/>
      <c r="AE1785" s="68"/>
      <c r="AG1785" s="92"/>
      <c r="AN1785" s="68"/>
      <c r="AO1785" s="68"/>
      <c r="AP1785" s="68"/>
      <c r="AQ1785" s="68"/>
      <c r="AR1785" s="68"/>
      <c r="AS1785" s="68"/>
      <c r="AT1785" s="68"/>
      <c r="AU1785" s="68"/>
    </row>
    <row r="1786" spans="27:64">
      <c r="AA1786" s="68"/>
      <c r="AB1786" s="68"/>
      <c r="AC1786" s="68"/>
      <c r="AD1786" s="68"/>
      <c r="AE1786" s="68"/>
      <c r="AG1786" s="92"/>
      <c r="AN1786" s="68"/>
      <c r="AO1786" s="68"/>
      <c r="AP1786" s="68"/>
      <c r="AQ1786" s="68"/>
      <c r="AR1786" s="68"/>
      <c r="AS1786" s="68"/>
      <c r="AT1786" s="68"/>
      <c r="AU1786" s="68"/>
    </row>
    <row r="1787" spans="27:64">
      <c r="AA1787" s="68"/>
      <c r="AB1787" s="68"/>
      <c r="AC1787" s="68"/>
      <c r="AD1787" s="68"/>
      <c r="AE1787" s="68"/>
      <c r="AG1787" s="92"/>
      <c r="AN1787" s="68"/>
      <c r="AO1787" s="68"/>
      <c r="AP1787" s="68"/>
      <c r="AQ1787" s="68"/>
      <c r="AR1787" s="68"/>
      <c r="AS1787" s="68"/>
      <c r="AT1787" s="68"/>
      <c r="AU1787" s="68"/>
    </row>
    <row r="1788" spans="27:64">
      <c r="AA1788" s="68"/>
      <c r="AB1788" s="68"/>
      <c r="AC1788" s="68"/>
      <c r="AD1788" s="68"/>
      <c r="AE1788" s="68"/>
      <c r="AG1788" s="92"/>
      <c r="AN1788" s="68"/>
      <c r="AO1788" s="68"/>
      <c r="AP1788" s="68"/>
      <c r="AQ1788" s="68"/>
      <c r="AR1788" s="68"/>
      <c r="AS1788" s="68"/>
      <c r="AT1788" s="68"/>
      <c r="AU1788" s="68"/>
    </row>
    <row r="1789" spans="27:64">
      <c r="AA1789" s="68"/>
      <c r="AB1789" s="68"/>
      <c r="AC1789" s="68"/>
      <c r="AD1789" s="68"/>
      <c r="AE1789" s="68"/>
      <c r="AG1789" s="92"/>
      <c r="AN1789" s="68"/>
      <c r="AO1789" s="68"/>
      <c r="AP1789" s="68"/>
      <c r="AQ1789" s="68"/>
      <c r="AR1789" s="68"/>
      <c r="AS1789" s="68"/>
      <c r="AT1789" s="68"/>
      <c r="AU1789" s="68"/>
    </row>
    <row r="1790" spans="27:64">
      <c r="AA1790" s="68"/>
      <c r="AB1790" s="68"/>
      <c r="AC1790" s="68"/>
      <c r="AD1790" s="68"/>
      <c r="AE1790" s="68"/>
      <c r="AG1790" s="92"/>
      <c r="AN1790" s="68"/>
      <c r="AO1790" s="68"/>
      <c r="AP1790" s="68"/>
      <c r="AQ1790" s="68"/>
      <c r="AR1790" s="68"/>
      <c r="AS1790" s="68"/>
      <c r="AT1790" s="68"/>
      <c r="AU1790" s="68"/>
      <c r="AV1790" s="68"/>
      <c r="AW1790" s="68"/>
      <c r="AX1790" s="68"/>
      <c r="AY1790" s="68"/>
      <c r="AZ1790" s="68"/>
      <c r="BA1790" s="68"/>
      <c r="BB1790" s="68"/>
      <c r="BC1790" s="68"/>
      <c r="BD1790" s="68"/>
      <c r="BE1790" s="68"/>
      <c r="BF1790" s="68"/>
      <c r="BG1790" s="68"/>
      <c r="BH1790" s="68"/>
      <c r="BI1790" s="68"/>
      <c r="BJ1790" s="68"/>
      <c r="BK1790" s="68"/>
      <c r="BL1790" s="68"/>
    </row>
    <row r="1791" spans="27:64">
      <c r="AA1791" s="68"/>
      <c r="AB1791" s="68"/>
      <c r="AC1791" s="68"/>
      <c r="AD1791" s="68"/>
      <c r="AE1791" s="68"/>
      <c r="AG1791" s="92"/>
      <c r="AN1791" s="68"/>
      <c r="AO1791" s="68"/>
      <c r="AP1791" s="68"/>
      <c r="AQ1791" s="68"/>
      <c r="AR1791" s="68"/>
      <c r="AS1791" s="68"/>
      <c r="AT1791" s="68"/>
      <c r="AU1791" s="68"/>
    </row>
    <row r="1792" spans="27:64">
      <c r="AA1792" s="68"/>
      <c r="AB1792" s="68"/>
      <c r="AC1792" s="68"/>
      <c r="AD1792" s="68"/>
      <c r="AE1792" s="68"/>
      <c r="AG1792" s="92"/>
      <c r="AN1792" s="68"/>
      <c r="AO1792" s="68"/>
      <c r="AP1792" s="68"/>
      <c r="AQ1792" s="68"/>
      <c r="AR1792" s="68"/>
      <c r="AS1792" s="68"/>
      <c r="AT1792" s="68"/>
      <c r="AU1792" s="68"/>
    </row>
    <row r="1793" spans="27:47">
      <c r="AA1793" s="68"/>
      <c r="AB1793" s="68"/>
      <c r="AC1793" s="68"/>
      <c r="AD1793" s="68"/>
      <c r="AE1793" s="68"/>
      <c r="AG1793" s="92"/>
      <c r="AN1793" s="68"/>
      <c r="AO1793" s="68"/>
      <c r="AP1793" s="68"/>
      <c r="AQ1793" s="68"/>
      <c r="AR1793" s="68"/>
      <c r="AS1793" s="68"/>
      <c r="AT1793" s="68"/>
      <c r="AU1793" s="68"/>
    </row>
    <row r="1794" spans="27:47">
      <c r="AA1794" s="68"/>
      <c r="AB1794" s="68"/>
      <c r="AC1794" s="68"/>
      <c r="AD1794" s="68"/>
      <c r="AE1794" s="68"/>
      <c r="AG1794" s="92"/>
      <c r="AN1794" s="68"/>
      <c r="AO1794" s="68"/>
      <c r="AP1794" s="68"/>
      <c r="AQ1794" s="68"/>
      <c r="AR1794" s="68"/>
      <c r="AS1794" s="68"/>
      <c r="AT1794" s="68"/>
      <c r="AU1794" s="68"/>
    </row>
    <row r="1795" spans="27:47">
      <c r="AA1795" s="68"/>
      <c r="AB1795" s="68"/>
      <c r="AC1795" s="68"/>
      <c r="AD1795" s="68"/>
      <c r="AE1795" s="68"/>
      <c r="AG1795" s="92"/>
      <c r="AN1795" s="68"/>
      <c r="AO1795" s="68"/>
      <c r="AP1795" s="68"/>
      <c r="AQ1795" s="68"/>
      <c r="AR1795" s="68"/>
      <c r="AS1795" s="68"/>
      <c r="AT1795" s="68"/>
      <c r="AU1795" s="68"/>
    </row>
    <row r="1796" spans="27:47">
      <c r="AA1796" s="68"/>
      <c r="AB1796" s="68"/>
      <c r="AC1796" s="68"/>
      <c r="AD1796" s="68"/>
      <c r="AE1796" s="68"/>
      <c r="AG1796" s="92"/>
      <c r="AN1796" s="68"/>
      <c r="AO1796" s="68"/>
      <c r="AP1796" s="68"/>
      <c r="AQ1796" s="68"/>
      <c r="AR1796" s="68"/>
      <c r="AS1796" s="68"/>
      <c r="AT1796" s="68"/>
      <c r="AU1796" s="68"/>
    </row>
    <row r="1797" spans="27:47">
      <c r="AA1797" s="68"/>
      <c r="AB1797" s="68"/>
      <c r="AC1797" s="68"/>
      <c r="AD1797" s="68"/>
      <c r="AE1797" s="68"/>
      <c r="AG1797" s="92"/>
      <c r="AN1797" s="68"/>
      <c r="AO1797" s="68"/>
      <c r="AP1797" s="68"/>
      <c r="AQ1797" s="68"/>
      <c r="AR1797" s="68"/>
      <c r="AS1797" s="68"/>
      <c r="AT1797" s="68"/>
      <c r="AU1797" s="68"/>
    </row>
    <row r="1798" spans="27:47">
      <c r="AA1798" s="68"/>
      <c r="AB1798" s="68"/>
      <c r="AC1798" s="68"/>
      <c r="AD1798" s="68"/>
      <c r="AE1798" s="68"/>
      <c r="AG1798" s="92"/>
      <c r="AN1798" s="68"/>
      <c r="AO1798" s="68"/>
      <c r="AP1798" s="68"/>
      <c r="AQ1798" s="68"/>
      <c r="AR1798" s="68"/>
      <c r="AS1798" s="68"/>
      <c r="AT1798" s="68"/>
      <c r="AU1798" s="68"/>
    </row>
    <row r="1799" spans="27:47">
      <c r="AA1799" s="68"/>
      <c r="AB1799" s="68"/>
      <c r="AC1799" s="68"/>
      <c r="AD1799" s="68"/>
      <c r="AE1799" s="68"/>
      <c r="AG1799" s="92"/>
      <c r="AN1799" s="68"/>
      <c r="AO1799" s="68"/>
      <c r="AP1799" s="68"/>
      <c r="AQ1799" s="68"/>
      <c r="AR1799" s="68"/>
      <c r="AS1799" s="68"/>
      <c r="AT1799" s="68"/>
      <c r="AU1799" s="68"/>
    </row>
    <row r="1800" spans="27:47">
      <c r="AA1800" s="68"/>
      <c r="AB1800" s="68"/>
      <c r="AC1800" s="68"/>
      <c r="AD1800" s="68"/>
      <c r="AE1800" s="68"/>
      <c r="AG1800" s="92"/>
      <c r="AN1800" s="68"/>
      <c r="AO1800" s="68"/>
      <c r="AP1800" s="68"/>
      <c r="AQ1800" s="68"/>
      <c r="AR1800" s="68"/>
      <c r="AS1800" s="68"/>
      <c r="AT1800" s="68"/>
      <c r="AU1800" s="68"/>
    </row>
    <row r="1801" spans="27:47">
      <c r="AA1801" s="68"/>
      <c r="AB1801" s="68"/>
      <c r="AC1801" s="68"/>
      <c r="AD1801" s="68"/>
      <c r="AE1801" s="68"/>
      <c r="AG1801" s="92"/>
      <c r="AN1801" s="68"/>
      <c r="AO1801" s="68"/>
      <c r="AP1801" s="68"/>
      <c r="AQ1801" s="68"/>
      <c r="AR1801" s="68"/>
      <c r="AS1801" s="68"/>
      <c r="AT1801" s="68"/>
      <c r="AU1801" s="68"/>
    </row>
    <row r="1802" spans="27:47">
      <c r="AA1802" s="68"/>
      <c r="AB1802" s="68"/>
      <c r="AC1802" s="68"/>
      <c r="AD1802" s="68"/>
      <c r="AE1802" s="68"/>
      <c r="AG1802" s="92"/>
      <c r="AN1802" s="68"/>
      <c r="AO1802" s="68"/>
      <c r="AP1802" s="68"/>
      <c r="AQ1802" s="68"/>
      <c r="AR1802" s="68"/>
      <c r="AS1802" s="68"/>
      <c r="AT1802" s="68"/>
      <c r="AU1802" s="68"/>
    </row>
    <row r="1803" spans="27:47">
      <c r="AA1803" s="68"/>
      <c r="AB1803" s="68"/>
      <c r="AC1803" s="68"/>
      <c r="AD1803" s="68"/>
      <c r="AE1803" s="68"/>
      <c r="AG1803" s="92"/>
      <c r="AN1803" s="68"/>
      <c r="AO1803" s="68"/>
      <c r="AP1803" s="68"/>
      <c r="AQ1803" s="68"/>
      <c r="AR1803" s="68"/>
      <c r="AS1803" s="68"/>
      <c r="AT1803" s="68"/>
      <c r="AU1803" s="68"/>
    </row>
    <row r="1804" spans="27:47">
      <c r="AA1804" s="68"/>
      <c r="AB1804" s="68"/>
      <c r="AC1804" s="68"/>
      <c r="AD1804" s="68"/>
      <c r="AE1804" s="68"/>
      <c r="AG1804" s="92"/>
      <c r="AN1804" s="68"/>
      <c r="AO1804" s="68"/>
      <c r="AP1804" s="68"/>
      <c r="AQ1804" s="68"/>
      <c r="AR1804" s="68"/>
      <c r="AS1804" s="68"/>
      <c r="AT1804" s="68"/>
      <c r="AU1804" s="68"/>
    </row>
    <row r="1805" spans="27:47">
      <c r="AA1805" s="68"/>
      <c r="AB1805" s="68"/>
      <c r="AC1805" s="68"/>
      <c r="AD1805" s="68"/>
      <c r="AE1805" s="68"/>
      <c r="AG1805" s="92"/>
      <c r="AN1805" s="68"/>
      <c r="AO1805" s="68"/>
      <c r="AP1805" s="68"/>
      <c r="AQ1805" s="68"/>
      <c r="AR1805" s="68"/>
      <c r="AS1805" s="68"/>
      <c r="AT1805" s="68"/>
      <c r="AU1805" s="68"/>
    </row>
    <row r="1806" spans="27:47">
      <c r="AA1806" s="68"/>
      <c r="AB1806" s="68"/>
      <c r="AC1806" s="68"/>
      <c r="AD1806" s="68"/>
      <c r="AE1806" s="68"/>
      <c r="AG1806" s="92"/>
      <c r="AN1806" s="68"/>
      <c r="AO1806" s="68"/>
      <c r="AP1806" s="68"/>
      <c r="AQ1806" s="68"/>
      <c r="AR1806" s="68"/>
      <c r="AS1806" s="68"/>
      <c r="AT1806" s="68"/>
      <c r="AU1806" s="68"/>
    </row>
    <row r="1807" spans="27:47">
      <c r="AA1807" s="68"/>
      <c r="AB1807" s="68"/>
      <c r="AC1807" s="68"/>
      <c r="AD1807" s="68"/>
      <c r="AE1807" s="68"/>
      <c r="AG1807" s="92"/>
      <c r="AN1807" s="68"/>
      <c r="AO1807" s="68"/>
      <c r="AP1807" s="68"/>
      <c r="AQ1807" s="68"/>
      <c r="AR1807" s="68"/>
      <c r="AS1807" s="68"/>
      <c r="AT1807" s="68"/>
      <c r="AU1807" s="68"/>
    </row>
    <row r="1808" spans="27:47">
      <c r="AA1808" s="68"/>
      <c r="AB1808" s="68"/>
      <c r="AC1808" s="68"/>
      <c r="AD1808" s="68"/>
      <c r="AE1808" s="68"/>
      <c r="AG1808" s="92"/>
      <c r="AN1808" s="68"/>
      <c r="AO1808" s="68"/>
      <c r="AP1808" s="68"/>
      <c r="AQ1808" s="68"/>
      <c r="AR1808" s="68"/>
      <c r="AS1808" s="68"/>
      <c r="AT1808" s="68"/>
      <c r="AU1808" s="68"/>
    </row>
    <row r="1809" spans="27:64">
      <c r="AA1809" s="68"/>
      <c r="AB1809" s="68"/>
      <c r="AC1809" s="68"/>
      <c r="AD1809" s="68"/>
      <c r="AE1809" s="68"/>
      <c r="AG1809" s="92"/>
      <c r="AN1809" s="68"/>
      <c r="AO1809" s="68"/>
      <c r="AP1809" s="68"/>
      <c r="AQ1809" s="68"/>
      <c r="AR1809" s="68"/>
      <c r="AS1809" s="68"/>
      <c r="AT1809" s="68"/>
      <c r="AU1809" s="68"/>
      <c r="AV1809" s="68"/>
    </row>
    <row r="1810" spans="27:64">
      <c r="AA1810" s="68"/>
      <c r="AB1810" s="68"/>
      <c r="AC1810" s="68"/>
      <c r="AD1810" s="68"/>
      <c r="AE1810" s="68"/>
      <c r="AG1810" s="92"/>
      <c r="AN1810" s="68"/>
      <c r="AO1810" s="68"/>
      <c r="AP1810" s="68"/>
      <c r="AQ1810" s="68"/>
      <c r="AR1810" s="68"/>
      <c r="AS1810" s="68"/>
      <c r="AT1810" s="68"/>
      <c r="AU1810" s="68"/>
    </row>
    <row r="1811" spans="27:64">
      <c r="AA1811" s="68"/>
      <c r="AB1811" s="68"/>
      <c r="AC1811" s="68"/>
      <c r="AD1811" s="68"/>
      <c r="AE1811" s="68"/>
      <c r="AG1811" s="92"/>
      <c r="AN1811" s="68"/>
      <c r="AO1811" s="68"/>
      <c r="AP1811" s="68"/>
      <c r="AQ1811" s="68"/>
      <c r="AR1811" s="68"/>
      <c r="AS1811" s="68"/>
      <c r="AT1811" s="68"/>
      <c r="AU1811" s="68"/>
      <c r="AV1811" s="68"/>
      <c r="AW1811" s="68"/>
      <c r="AX1811" s="68"/>
      <c r="AY1811" s="68"/>
      <c r="AZ1811" s="68"/>
      <c r="BA1811" s="68"/>
      <c r="BB1811" s="68"/>
      <c r="BC1811" s="68"/>
      <c r="BD1811" s="68"/>
      <c r="BE1811" s="68"/>
      <c r="BF1811" s="68"/>
      <c r="BG1811" s="68"/>
      <c r="BH1811" s="68"/>
      <c r="BI1811" s="68"/>
      <c r="BJ1811" s="68"/>
      <c r="BK1811" s="68"/>
      <c r="BL1811" s="68"/>
    </row>
    <row r="1812" spans="27:64">
      <c r="AA1812" s="68"/>
      <c r="AB1812" s="68"/>
      <c r="AC1812" s="68"/>
      <c r="AD1812" s="68"/>
      <c r="AE1812" s="68"/>
      <c r="AG1812" s="92"/>
      <c r="AN1812" s="68"/>
      <c r="AO1812" s="68"/>
      <c r="AP1812" s="68"/>
      <c r="AQ1812" s="68"/>
      <c r="AR1812" s="68"/>
      <c r="AS1812" s="68"/>
      <c r="AT1812" s="68"/>
      <c r="AU1812" s="68"/>
      <c r="AV1812" s="68"/>
    </row>
    <row r="1813" spans="27:64">
      <c r="AA1813" s="68"/>
      <c r="AB1813" s="68"/>
      <c r="AC1813" s="68"/>
      <c r="AD1813" s="68"/>
      <c r="AE1813" s="68"/>
      <c r="AG1813" s="92"/>
      <c r="AN1813" s="68"/>
      <c r="AO1813" s="68"/>
      <c r="AP1813" s="68"/>
      <c r="AQ1813" s="68"/>
      <c r="AR1813" s="68"/>
      <c r="AS1813" s="68"/>
      <c r="AT1813" s="68"/>
      <c r="AU1813" s="68"/>
    </row>
    <row r="1814" spans="27:64">
      <c r="AA1814" s="68"/>
      <c r="AB1814" s="68"/>
      <c r="AC1814" s="68"/>
      <c r="AD1814" s="68"/>
      <c r="AE1814" s="68"/>
      <c r="AG1814" s="92"/>
      <c r="AN1814" s="68"/>
      <c r="AO1814" s="68"/>
      <c r="AP1814" s="68"/>
      <c r="AQ1814" s="68"/>
      <c r="AR1814" s="68"/>
      <c r="AS1814" s="68"/>
      <c r="AT1814" s="68"/>
      <c r="AU1814" s="68"/>
    </row>
    <row r="1815" spans="27:64">
      <c r="AA1815" s="68"/>
      <c r="AB1815" s="68"/>
      <c r="AC1815" s="68"/>
      <c r="AD1815" s="68"/>
      <c r="AE1815" s="68"/>
      <c r="AG1815" s="92"/>
      <c r="AN1815" s="68"/>
      <c r="AO1815" s="68"/>
      <c r="AP1815" s="68"/>
      <c r="AQ1815" s="68"/>
      <c r="AR1815" s="68"/>
      <c r="AS1815" s="68"/>
      <c r="AT1815" s="68"/>
      <c r="AU1815" s="68"/>
    </row>
    <row r="1816" spans="27:64">
      <c r="AA1816" s="68"/>
      <c r="AB1816" s="68"/>
      <c r="AC1816" s="68"/>
      <c r="AD1816" s="68"/>
      <c r="AE1816" s="68"/>
      <c r="AG1816" s="92"/>
      <c r="AN1816" s="68"/>
      <c r="AO1816" s="68"/>
      <c r="AP1816" s="68"/>
      <c r="AQ1816" s="68"/>
      <c r="AR1816" s="68"/>
      <c r="AS1816" s="68"/>
      <c r="AT1816" s="68"/>
      <c r="AU1816" s="68"/>
    </row>
    <row r="1817" spans="27:64">
      <c r="AA1817" s="68"/>
      <c r="AB1817" s="68"/>
      <c r="AC1817" s="68"/>
      <c r="AD1817" s="68"/>
      <c r="AE1817" s="68"/>
      <c r="AG1817" s="92"/>
      <c r="AN1817" s="68"/>
      <c r="AO1817" s="68"/>
      <c r="AP1817" s="68"/>
      <c r="AQ1817" s="68"/>
      <c r="AR1817" s="68"/>
      <c r="AS1817" s="68"/>
      <c r="AT1817" s="68"/>
      <c r="AU1817" s="68"/>
    </row>
    <row r="1818" spans="27:64">
      <c r="AA1818" s="68"/>
      <c r="AB1818" s="68"/>
      <c r="AC1818" s="68"/>
      <c r="AD1818" s="68"/>
      <c r="AE1818" s="68"/>
      <c r="AG1818" s="92"/>
      <c r="AN1818" s="68"/>
      <c r="AO1818" s="68"/>
      <c r="AP1818" s="68"/>
      <c r="AQ1818" s="68"/>
      <c r="AR1818" s="68"/>
      <c r="AS1818" s="68"/>
      <c r="AT1818" s="68"/>
      <c r="AU1818" s="68"/>
    </row>
    <row r="1819" spans="27:64">
      <c r="AA1819" s="68"/>
      <c r="AB1819" s="68"/>
      <c r="AC1819" s="68"/>
      <c r="AD1819" s="68"/>
      <c r="AE1819" s="68"/>
      <c r="AG1819" s="92"/>
      <c r="AN1819" s="68"/>
      <c r="AO1819" s="68"/>
      <c r="AP1819" s="68"/>
      <c r="AQ1819" s="68"/>
      <c r="AR1819" s="68"/>
      <c r="AS1819" s="68"/>
      <c r="AT1819" s="68"/>
      <c r="AU1819" s="68"/>
    </row>
    <row r="1820" spans="27:64">
      <c r="AA1820" s="68"/>
      <c r="AB1820" s="68"/>
      <c r="AC1820" s="68"/>
      <c r="AD1820" s="68"/>
      <c r="AE1820" s="68"/>
      <c r="AG1820" s="92"/>
      <c r="AN1820" s="68"/>
      <c r="AO1820" s="68"/>
      <c r="AP1820" s="68"/>
      <c r="AQ1820" s="68"/>
      <c r="AR1820" s="68"/>
      <c r="AS1820" s="68"/>
      <c r="AT1820" s="68"/>
      <c r="AU1820" s="68"/>
    </row>
    <row r="1821" spans="27:64">
      <c r="AA1821" s="68"/>
      <c r="AB1821" s="68"/>
      <c r="AC1821" s="68"/>
      <c r="AD1821" s="68"/>
      <c r="AE1821" s="68"/>
      <c r="AG1821" s="92"/>
      <c r="AN1821" s="68"/>
      <c r="AO1821" s="68"/>
      <c r="AP1821" s="68"/>
      <c r="AQ1821" s="68"/>
      <c r="AR1821" s="68"/>
      <c r="AS1821" s="68"/>
      <c r="AT1821" s="68"/>
      <c r="AU1821" s="68"/>
    </row>
    <row r="1822" spans="27:64">
      <c r="AA1822" s="68"/>
      <c r="AB1822" s="68"/>
      <c r="AC1822" s="68"/>
      <c r="AD1822" s="68"/>
      <c r="AE1822" s="68"/>
      <c r="AG1822" s="92"/>
      <c r="AN1822" s="68"/>
      <c r="AO1822" s="68"/>
      <c r="AP1822" s="68"/>
      <c r="AQ1822" s="68"/>
      <c r="AR1822" s="68"/>
      <c r="AS1822" s="68"/>
      <c r="AT1822" s="68"/>
      <c r="AU1822" s="68"/>
    </row>
    <row r="1823" spans="27:64">
      <c r="AA1823" s="68"/>
      <c r="AB1823" s="68"/>
      <c r="AC1823" s="68"/>
      <c r="AD1823" s="68"/>
      <c r="AE1823" s="68"/>
      <c r="AG1823" s="92"/>
      <c r="AN1823" s="68"/>
      <c r="AO1823" s="68"/>
      <c r="AP1823" s="68"/>
      <c r="AQ1823" s="68"/>
      <c r="AR1823" s="68"/>
      <c r="AS1823" s="68"/>
      <c r="AT1823" s="68"/>
      <c r="AU1823" s="68"/>
    </row>
    <row r="1824" spans="27:64">
      <c r="AA1824" s="68"/>
      <c r="AB1824" s="68"/>
      <c r="AC1824" s="68"/>
      <c r="AD1824" s="68"/>
      <c r="AE1824" s="68"/>
      <c r="AG1824" s="92"/>
      <c r="AN1824" s="68"/>
      <c r="AO1824" s="68"/>
      <c r="AP1824" s="68"/>
      <c r="AQ1824" s="68"/>
      <c r="AR1824" s="68"/>
      <c r="AS1824" s="68"/>
      <c r="AT1824" s="68"/>
      <c r="AU1824" s="68"/>
    </row>
    <row r="1825" spans="27:47">
      <c r="AA1825" s="68"/>
      <c r="AB1825" s="68"/>
      <c r="AC1825" s="68"/>
      <c r="AD1825" s="68"/>
      <c r="AE1825" s="68"/>
      <c r="AG1825" s="92"/>
      <c r="AN1825" s="68"/>
      <c r="AO1825" s="68"/>
      <c r="AP1825" s="68"/>
      <c r="AQ1825" s="68"/>
      <c r="AR1825" s="68"/>
      <c r="AS1825" s="68"/>
      <c r="AT1825" s="68"/>
      <c r="AU1825" s="68"/>
    </row>
    <row r="1826" spans="27:47">
      <c r="AA1826" s="68"/>
      <c r="AB1826" s="68"/>
      <c r="AC1826" s="68"/>
      <c r="AD1826" s="68"/>
      <c r="AE1826" s="68"/>
      <c r="AG1826" s="92"/>
      <c r="AN1826" s="68"/>
      <c r="AO1826" s="68"/>
      <c r="AP1826" s="68"/>
      <c r="AQ1826" s="68"/>
      <c r="AR1826" s="68"/>
      <c r="AS1826" s="68"/>
      <c r="AT1826" s="68"/>
      <c r="AU1826" s="68"/>
    </row>
    <row r="1827" spans="27:47">
      <c r="AA1827" s="68"/>
      <c r="AB1827" s="68"/>
      <c r="AC1827" s="68"/>
      <c r="AD1827" s="68"/>
      <c r="AE1827" s="68"/>
      <c r="AG1827" s="92"/>
      <c r="AN1827" s="68"/>
      <c r="AO1827" s="68"/>
      <c r="AP1827" s="68"/>
      <c r="AQ1827" s="68"/>
      <c r="AR1827" s="68"/>
      <c r="AS1827" s="68"/>
      <c r="AT1827" s="68"/>
      <c r="AU1827" s="68"/>
    </row>
    <row r="1828" spans="27:47">
      <c r="AA1828" s="68"/>
      <c r="AB1828" s="68"/>
      <c r="AC1828" s="68"/>
      <c r="AD1828" s="68"/>
      <c r="AE1828" s="68"/>
      <c r="AG1828" s="92"/>
      <c r="AN1828" s="68"/>
      <c r="AO1828" s="68"/>
      <c r="AP1828" s="68"/>
      <c r="AQ1828" s="68"/>
      <c r="AR1828" s="68"/>
      <c r="AS1828" s="68"/>
      <c r="AT1828" s="68"/>
      <c r="AU1828" s="68"/>
    </row>
    <row r="1829" spans="27:47">
      <c r="AA1829" s="68"/>
      <c r="AB1829" s="68"/>
      <c r="AC1829" s="68"/>
      <c r="AD1829" s="68"/>
      <c r="AE1829" s="68"/>
      <c r="AG1829" s="92"/>
      <c r="AN1829" s="68"/>
      <c r="AO1829" s="68"/>
      <c r="AP1829" s="68"/>
      <c r="AQ1829" s="68"/>
      <c r="AR1829" s="68"/>
      <c r="AS1829" s="68"/>
      <c r="AT1829" s="68"/>
      <c r="AU1829" s="68"/>
    </row>
    <row r="1830" spans="27:47">
      <c r="AA1830" s="68"/>
      <c r="AB1830" s="68"/>
      <c r="AC1830" s="68"/>
      <c r="AD1830" s="68"/>
      <c r="AE1830" s="68"/>
      <c r="AG1830" s="92"/>
      <c r="AN1830" s="68"/>
      <c r="AO1830" s="68"/>
      <c r="AP1830" s="68"/>
      <c r="AQ1830" s="68"/>
      <c r="AR1830" s="68"/>
      <c r="AS1830" s="68"/>
      <c r="AT1830" s="68"/>
      <c r="AU1830" s="68"/>
    </row>
    <row r="1831" spans="27:47">
      <c r="AA1831" s="68"/>
      <c r="AB1831" s="68"/>
      <c r="AC1831" s="68"/>
      <c r="AD1831" s="68"/>
      <c r="AE1831" s="68"/>
      <c r="AG1831" s="92"/>
      <c r="AN1831" s="68"/>
      <c r="AO1831" s="68"/>
      <c r="AP1831" s="68"/>
      <c r="AQ1831" s="68"/>
      <c r="AR1831" s="68"/>
      <c r="AS1831" s="68"/>
      <c r="AT1831" s="68"/>
      <c r="AU1831" s="68"/>
    </row>
    <row r="1832" spans="27:47">
      <c r="AA1832" s="68"/>
      <c r="AB1832" s="68"/>
      <c r="AC1832" s="68"/>
      <c r="AD1832" s="68"/>
      <c r="AE1832" s="68"/>
      <c r="AG1832" s="92"/>
      <c r="AN1832" s="68"/>
      <c r="AO1832" s="68"/>
      <c r="AP1832" s="68"/>
      <c r="AQ1832" s="68"/>
      <c r="AR1832" s="68"/>
      <c r="AS1832" s="68"/>
      <c r="AT1832" s="68"/>
      <c r="AU1832" s="68"/>
    </row>
    <row r="1833" spans="27:47">
      <c r="AA1833" s="68"/>
      <c r="AB1833" s="68"/>
      <c r="AC1833" s="68"/>
      <c r="AD1833" s="68"/>
      <c r="AE1833" s="68"/>
      <c r="AG1833" s="92"/>
      <c r="AN1833" s="68"/>
      <c r="AO1833" s="68"/>
      <c r="AP1833" s="68"/>
      <c r="AQ1833" s="68"/>
      <c r="AR1833" s="68"/>
      <c r="AS1833" s="68"/>
      <c r="AT1833" s="68"/>
      <c r="AU1833" s="68"/>
    </row>
    <row r="1834" spans="27:47">
      <c r="AA1834" s="68"/>
      <c r="AB1834" s="68"/>
      <c r="AC1834" s="68"/>
      <c r="AD1834" s="68"/>
      <c r="AE1834" s="68"/>
      <c r="AG1834" s="92"/>
      <c r="AN1834" s="68"/>
      <c r="AO1834" s="68"/>
      <c r="AP1834" s="68"/>
      <c r="AQ1834" s="68"/>
      <c r="AR1834" s="68"/>
      <c r="AS1834" s="68"/>
      <c r="AT1834" s="68"/>
      <c r="AU1834" s="68"/>
    </row>
    <row r="1835" spans="27:47">
      <c r="AA1835" s="68"/>
      <c r="AB1835" s="68"/>
      <c r="AC1835" s="68"/>
      <c r="AD1835" s="68"/>
      <c r="AE1835" s="68"/>
      <c r="AG1835" s="92"/>
      <c r="AN1835" s="68"/>
      <c r="AO1835" s="68"/>
      <c r="AP1835" s="68"/>
      <c r="AQ1835" s="68"/>
      <c r="AR1835" s="68"/>
      <c r="AS1835" s="68"/>
      <c r="AT1835" s="68"/>
      <c r="AU1835" s="68"/>
    </row>
    <row r="1836" spans="27:47">
      <c r="AA1836" s="68"/>
      <c r="AB1836" s="68"/>
      <c r="AC1836" s="68"/>
      <c r="AD1836" s="68"/>
      <c r="AE1836" s="68"/>
      <c r="AG1836" s="92"/>
      <c r="AN1836" s="68"/>
      <c r="AO1836" s="68"/>
      <c r="AP1836" s="68"/>
      <c r="AQ1836" s="68"/>
      <c r="AR1836" s="68"/>
      <c r="AS1836" s="68"/>
      <c r="AT1836" s="68"/>
      <c r="AU1836" s="68"/>
    </row>
    <row r="1837" spans="27:47">
      <c r="AA1837" s="68"/>
      <c r="AB1837" s="68"/>
      <c r="AC1837" s="68"/>
      <c r="AD1837" s="68"/>
      <c r="AE1837" s="68"/>
      <c r="AG1837" s="92"/>
      <c r="AN1837" s="68"/>
      <c r="AO1837" s="68"/>
      <c r="AP1837" s="68"/>
      <c r="AQ1837" s="68"/>
      <c r="AR1837" s="68"/>
      <c r="AS1837" s="68"/>
      <c r="AT1837" s="68"/>
      <c r="AU1837" s="68"/>
    </row>
    <row r="1838" spans="27:47">
      <c r="AA1838" s="68"/>
      <c r="AB1838" s="68"/>
      <c r="AC1838" s="68"/>
      <c r="AD1838" s="68"/>
      <c r="AE1838" s="68"/>
      <c r="AG1838" s="92"/>
      <c r="AN1838" s="68"/>
      <c r="AO1838" s="68"/>
      <c r="AP1838" s="68"/>
      <c r="AQ1838" s="68"/>
      <c r="AR1838" s="68"/>
      <c r="AS1838" s="68"/>
      <c r="AT1838" s="68"/>
      <c r="AU1838" s="68"/>
    </row>
    <row r="1839" spans="27:47">
      <c r="AA1839" s="68"/>
      <c r="AB1839" s="68"/>
      <c r="AC1839" s="68"/>
      <c r="AD1839" s="68"/>
      <c r="AE1839" s="68"/>
      <c r="AG1839" s="92"/>
      <c r="AN1839" s="68"/>
      <c r="AO1839" s="68"/>
      <c r="AP1839" s="68"/>
      <c r="AQ1839" s="68"/>
      <c r="AR1839" s="68"/>
      <c r="AS1839" s="68"/>
      <c r="AT1839" s="68"/>
      <c r="AU1839" s="68"/>
    </row>
    <row r="1840" spans="27:47">
      <c r="AA1840" s="68"/>
      <c r="AB1840" s="68"/>
      <c r="AC1840" s="68"/>
      <c r="AD1840" s="68"/>
      <c r="AE1840" s="68"/>
      <c r="AG1840" s="92"/>
      <c r="AN1840" s="68"/>
      <c r="AO1840" s="68"/>
      <c r="AP1840" s="68"/>
      <c r="AQ1840" s="68"/>
      <c r="AR1840" s="68"/>
      <c r="AS1840" s="68"/>
      <c r="AT1840" s="68"/>
      <c r="AU1840" s="68"/>
    </row>
    <row r="1841" spans="27:47">
      <c r="AA1841" s="68"/>
      <c r="AB1841" s="68"/>
      <c r="AC1841" s="68"/>
      <c r="AD1841" s="68"/>
      <c r="AE1841" s="68"/>
      <c r="AG1841" s="92"/>
      <c r="AN1841" s="68"/>
      <c r="AO1841" s="68"/>
      <c r="AP1841" s="68"/>
      <c r="AQ1841" s="68"/>
      <c r="AR1841" s="68"/>
      <c r="AS1841" s="68"/>
      <c r="AT1841" s="68"/>
      <c r="AU1841" s="68"/>
    </row>
    <row r="1842" spans="27:47">
      <c r="AA1842" s="68"/>
      <c r="AB1842" s="68"/>
      <c r="AC1842" s="68"/>
      <c r="AD1842" s="68"/>
      <c r="AE1842" s="68"/>
      <c r="AG1842" s="92"/>
      <c r="AN1842" s="68"/>
      <c r="AO1842" s="68"/>
      <c r="AP1842" s="68"/>
      <c r="AQ1842" s="68"/>
      <c r="AR1842" s="68"/>
      <c r="AS1842" s="68"/>
      <c r="AT1842" s="68"/>
      <c r="AU1842" s="68"/>
    </row>
    <row r="1843" spans="27:47">
      <c r="AA1843" s="68"/>
      <c r="AB1843" s="68"/>
      <c r="AC1843" s="68"/>
      <c r="AD1843" s="68"/>
      <c r="AE1843" s="68"/>
      <c r="AG1843" s="92"/>
      <c r="AN1843" s="68"/>
      <c r="AO1843" s="68"/>
      <c r="AP1843" s="68"/>
      <c r="AQ1843" s="68"/>
      <c r="AR1843" s="68"/>
      <c r="AS1843" s="68"/>
      <c r="AT1843" s="68"/>
      <c r="AU1843" s="68"/>
    </row>
    <row r="1844" spans="27:47">
      <c r="AA1844" s="68"/>
      <c r="AB1844" s="68"/>
      <c r="AC1844" s="68"/>
      <c r="AD1844" s="68"/>
      <c r="AE1844" s="68"/>
      <c r="AG1844" s="92"/>
      <c r="AN1844" s="68"/>
      <c r="AO1844" s="68"/>
      <c r="AP1844" s="68"/>
      <c r="AQ1844" s="68"/>
      <c r="AR1844" s="68"/>
      <c r="AS1844" s="68"/>
      <c r="AT1844" s="68"/>
      <c r="AU1844" s="68"/>
    </row>
    <row r="1845" spans="27:47">
      <c r="AA1845" s="68"/>
      <c r="AB1845" s="68"/>
      <c r="AC1845" s="68"/>
      <c r="AD1845" s="68"/>
      <c r="AE1845" s="68"/>
      <c r="AG1845" s="92"/>
      <c r="AN1845" s="68"/>
      <c r="AO1845" s="68"/>
      <c r="AP1845" s="68"/>
      <c r="AQ1845" s="68"/>
      <c r="AR1845" s="68"/>
      <c r="AS1845" s="68"/>
      <c r="AT1845" s="68"/>
      <c r="AU1845" s="68"/>
    </row>
    <row r="1846" spans="27:47">
      <c r="AA1846" s="68"/>
      <c r="AB1846" s="68"/>
      <c r="AC1846" s="68"/>
      <c r="AD1846" s="68"/>
      <c r="AE1846" s="68"/>
      <c r="AG1846" s="92"/>
      <c r="AN1846" s="68"/>
      <c r="AO1846" s="68"/>
      <c r="AP1846" s="68"/>
      <c r="AQ1846" s="68"/>
      <c r="AR1846" s="68"/>
      <c r="AS1846" s="68"/>
      <c r="AT1846" s="68"/>
      <c r="AU1846" s="68"/>
    </row>
    <row r="1847" spans="27:47">
      <c r="AA1847" s="68"/>
      <c r="AB1847" s="68"/>
      <c r="AC1847" s="68"/>
      <c r="AD1847" s="68"/>
      <c r="AE1847" s="68"/>
      <c r="AG1847" s="92"/>
      <c r="AN1847" s="68"/>
      <c r="AO1847" s="68"/>
      <c r="AP1847" s="68"/>
      <c r="AQ1847" s="68"/>
      <c r="AR1847" s="68"/>
      <c r="AS1847" s="68"/>
      <c r="AT1847" s="68"/>
      <c r="AU1847" s="68"/>
    </row>
    <row r="1848" spans="27:47">
      <c r="AA1848" s="68"/>
      <c r="AB1848" s="68"/>
      <c r="AC1848" s="68"/>
      <c r="AD1848" s="68"/>
      <c r="AE1848" s="68"/>
      <c r="AG1848" s="92"/>
      <c r="AN1848" s="68"/>
      <c r="AO1848" s="68"/>
      <c r="AP1848" s="68"/>
      <c r="AQ1848" s="68"/>
      <c r="AR1848" s="68"/>
      <c r="AS1848" s="68"/>
      <c r="AT1848" s="68"/>
      <c r="AU1848" s="68"/>
    </row>
    <row r="1849" spans="27:47">
      <c r="AA1849" s="68"/>
      <c r="AB1849" s="68"/>
      <c r="AC1849" s="68"/>
      <c r="AD1849" s="68"/>
      <c r="AE1849" s="68"/>
      <c r="AG1849" s="92"/>
      <c r="AN1849" s="68"/>
      <c r="AO1849" s="68"/>
      <c r="AP1849" s="68"/>
      <c r="AQ1849" s="68"/>
      <c r="AR1849" s="68"/>
      <c r="AS1849" s="68"/>
      <c r="AT1849" s="68"/>
      <c r="AU1849" s="68"/>
    </row>
    <row r="1850" spans="27:47">
      <c r="AA1850" s="68"/>
      <c r="AB1850" s="68"/>
      <c r="AC1850" s="68"/>
      <c r="AD1850" s="68"/>
      <c r="AE1850" s="68"/>
      <c r="AG1850" s="92"/>
      <c r="AN1850" s="68"/>
      <c r="AO1850" s="68"/>
      <c r="AP1850" s="68"/>
      <c r="AQ1850" s="68"/>
      <c r="AR1850" s="68"/>
      <c r="AS1850" s="68"/>
      <c r="AT1850" s="68"/>
      <c r="AU1850" s="68"/>
    </row>
    <row r="1851" spans="27:47">
      <c r="AA1851" s="68"/>
      <c r="AB1851" s="68"/>
      <c r="AC1851" s="68"/>
      <c r="AD1851" s="68"/>
      <c r="AE1851" s="68"/>
      <c r="AG1851" s="92"/>
      <c r="AN1851" s="68"/>
      <c r="AO1851" s="68"/>
      <c r="AP1851" s="68"/>
      <c r="AQ1851" s="68"/>
      <c r="AR1851" s="68"/>
      <c r="AS1851" s="68"/>
      <c r="AT1851" s="68"/>
      <c r="AU1851" s="68"/>
    </row>
    <row r="1852" spans="27:47">
      <c r="AA1852" s="68"/>
      <c r="AB1852" s="68"/>
      <c r="AC1852" s="68"/>
      <c r="AD1852" s="68"/>
      <c r="AE1852" s="68"/>
      <c r="AG1852" s="92"/>
      <c r="AN1852" s="68"/>
      <c r="AO1852" s="68"/>
      <c r="AP1852" s="68"/>
      <c r="AQ1852" s="68"/>
      <c r="AR1852" s="68"/>
      <c r="AS1852" s="68"/>
      <c r="AT1852" s="68"/>
      <c r="AU1852" s="68"/>
    </row>
    <row r="1853" spans="27:47">
      <c r="AA1853" s="68"/>
      <c r="AB1853" s="68"/>
      <c r="AC1853" s="68"/>
      <c r="AD1853" s="68"/>
      <c r="AE1853" s="68"/>
      <c r="AG1853" s="92"/>
      <c r="AN1853" s="68"/>
      <c r="AO1853" s="68"/>
      <c r="AP1853" s="68"/>
      <c r="AQ1853" s="68"/>
      <c r="AR1853" s="68"/>
      <c r="AS1853" s="68"/>
      <c r="AT1853" s="68"/>
      <c r="AU1853" s="68"/>
    </row>
    <row r="1854" spans="27:47">
      <c r="AA1854" s="68"/>
      <c r="AB1854" s="68"/>
      <c r="AC1854" s="68"/>
      <c r="AD1854" s="68"/>
      <c r="AE1854" s="68"/>
      <c r="AG1854" s="92"/>
      <c r="AN1854" s="68"/>
      <c r="AO1854" s="68"/>
      <c r="AP1854" s="68"/>
      <c r="AQ1854" s="68"/>
      <c r="AR1854" s="68"/>
      <c r="AS1854" s="68"/>
      <c r="AT1854" s="68"/>
      <c r="AU1854" s="68"/>
    </row>
    <row r="1855" spans="27:47">
      <c r="AA1855" s="68"/>
      <c r="AB1855" s="68"/>
      <c r="AC1855" s="68"/>
      <c r="AD1855" s="68"/>
      <c r="AE1855" s="68"/>
      <c r="AG1855" s="92"/>
      <c r="AN1855" s="68"/>
      <c r="AO1855" s="68"/>
      <c r="AP1855" s="68"/>
      <c r="AQ1855" s="68"/>
      <c r="AR1855" s="68"/>
      <c r="AS1855" s="68"/>
      <c r="AT1855" s="68"/>
      <c r="AU1855" s="68"/>
    </row>
    <row r="1856" spans="27:47">
      <c r="AA1856" s="68"/>
      <c r="AB1856" s="68"/>
      <c r="AC1856" s="68"/>
      <c r="AD1856" s="68"/>
      <c r="AE1856" s="68"/>
      <c r="AG1856" s="92"/>
      <c r="AN1856" s="68"/>
      <c r="AO1856" s="68"/>
      <c r="AP1856" s="68"/>
      <c r="AQ1856" s="68"/>
      <c r="AR1856" s="68"/>
      <c r="AS1856" s="68"/>
      <c r="AT1856" s="68"/>
      <c r="AU1856" s="68"/>
    </row>
    <row r="1857" spans="27:47">
      <c r="AA1857" s="68"/>
      <c r="AB1857" s="68"/>
      <c r="AC1857" s="68"/>
      <c r="AD1857" s="68"/>
      <c r="AE1857" s="68"/>
      <c r="AG1857" s="92"/>
      <c r="AN1857" s="68"/>
      <c r="AO1857" s="68"/>
      <c r="AP1857" s="68"/>
      <c r="AQ1857" s="68"/>
      <c r="AR1857" s="68"/>
      <c r="AS1857" s="68"/>
      <c r="AT1857" s="68"/>
      <c r="AU1857" s="68"/>
    </row>
    <row r="1858" spans="27:47">
      <c r="AA1858" s="68"/>
      <c r="AB1858" s="68"/>
      <c r="AC1858" s="68"/>
      <c r="AD1858" s="68"/>
      <c r="AE1858" s="68"/>
      <c r="AG1858" s="92"/>
      <c r="AN1858" s="68"/>
      <c r="AO1858" s="68"/>
      <c r="AP1858" s="68"/>
      <c r="AQ1858" s="68"/>
      <c r="AR1858" s="68"/>
      <c r="AS1858" s="68"/>
      <c r="AT1858" s="68"/>
      <c r="AU1858" s="68"/>
    </row>
    <row r="1859" spans="27:47">
      <c r="AA1859" s="68"/>
      <c r="AB1859" s="68"/>
      <c r="AC1859" s="68"/>
      <c r="AD1859" s="68"/>
      <c r="AE1859" s="68"/>
      <c r="AG1859" s="92"/>
      <c r="AN1859" s="68"/>
      <c r="AO1859" s="68"/>
      <c r="AP1859" s="68"/>
      <c r="AQ1859" s="68"/>
      <c r="AR1859" s="68"/>
      <c r="AS1859" s="68"/>
      <c r="AT1859" s="68"/>
      <c r="AU1859" s="68"/>
    </row>
    <row r="1860" spans="27:47">
      <c r="AA1860" s="68"/>
      <c r="AB1860" s="68"/>
      <c r="AC1860" s="68"/>
      <c r="AD1860" s="68"/>
      <c r="AE1860" s="68"/>
      <c r="AG1860" s="92"/>
      <c r="AN1860" s="68"/>
      <c r="AO1860" s="68"/>
      <c r="AP1860" s="68"/>
      <c r="AQ1860" s="68"/>
      <c r="AR1860" s="68"/>
      <c r="AS1860" s="68"/>
      <c r="AT1860" s="68"/>
      <c r="AU1860" s="68"/>
    </row>
    <row r="1861" spans="27:47">
      <c r="AA1861" s="68"/>
      <c r="AB1861" s="68"/>
      <c r="AC1861" s="68"/>
      <c r="AD1861" s="68"/>
      <c r="AE1861" s="68"/>
      <c r="AG1861" s="92"/>
      <c r="AN1861" s="68"/>
      <c r="AO1861" s="68"/>
      <c r="AP1861" s="68"/>
      <c r="AQ1861" s="68"/>
      <c r="AR1861" s="68"/>
      <c r="AS1861" s="68"/>
      <c r="AT1861" s="68"/>
      <c r="AU1861" s="68"/>
    </row>
    <row r="1862" spans="27:47">
      <c r="AA1862" s="68"/>
      <c r="AB1862" s="68"/>
      <c r="AC1862" s="68"/>
      <c r="AD1862" s="68"/>
      <c r="AE1862" s="68"/>
      <c r="AG1862" s="92"/>
      <c r="AN1862" s="68"/>
      <c r="AO1862" s="68"/>
      <c r="AP1862" s="68"/>
      <c r="AQ1862" s="68"/>
      <c r="AR1862" s="68"/>
      <c r="AS1862" s="68"/>
      <c r="AT1862" s="68"/>
      <c r="AU1862" s="68"/>
    </row>
    <row r="1863" spans="27:47">
      <c r="AA1863" s="68"/>
      <c r="AB1863" s="68"/>
      <c r="AC1863" s="68"/>
      <c r="AD1863" s="68"/>
      <c r="AE1863" s="68"/>
      <c r="AG1863" s="92"/>
      <c r="AN1863" s="68"/>
      <c r="AO1863" s="68"/>
      <c r="AP1863" s="68"/>
      <c r="AQ1863" s="68"/>
      <c r="AR1863" s="68"/>
      <c r="AS1863" s="68"/>
      <c r="AT1863" s="68"/>
      <c r="AU1863" s="68"/>
    </row>
    <row r="1864" spans="27:47">
      <c r="AA1864" s="68"/>
      <c r="AB1864" s="68"/>
      <c r="AC1864" s="68"/>
      <c r="AD1864" s="68"/>
      <c r="AE1864" s="68"/>
      <c r="AG1864" s="92"/>
      <c r="AN1864" s="68"/>
      <c r="AO1864" s="68"/>
      <c r="AP1864" s="68"/>
      <c r="AQ1864" s="68"/>
      <c r="AR1864" s="68"/>
      <c r="AS1864" s="68"/>
      <c r="AT1864" s="68"/>
      <c r="AU1864" s="68"/>
    </row>
    <row r="1865" spans="27:47">
      <c r="AA1865" s="68"/>
      <c r="AB1865" s="68"/>
      <c r="AC1865" s="68"/>
      <c r="AD1865" s="68"/>
      <c r="AE1865" s="68"/>
      <c r="AG1865" s="92"/>
      <c r="AN1865" s="68"/>
      <c r="AO1865" s="68"/>
      <c r="AP1865" s="68"/>
      <c r="AQ1865" s="68"/>
      <c r="AR1865" s="68"/>
      <c r="AS1865" s="68"/>
      <c r="AT1865" s="68"/>
      <c r="AU1865" s="68"/>
    </row>
    <row r="1866" spans="27:47">
      <c r="AA1866" s="68"/>
      <c r="AB1866" s="68"/>
      <c r="AC1866" s="68"/>
      <c r="AD1866" s="68"/>
      <c r="AE1866" s="68"/>
      <c r="AG1866" s="92"/>
      <c r="AN1866" s="68"/>
      <c r="AO1866" s="68"/>
      <c r="AP1866" s="68"/>
      <c r="AQ1866" s="68"/>
      <c r="AR1866" s="68"/>
      <c r="AS1866" s="68"/>
      <c r="AT1866" s="68"/>
      <c r="AU1866" s="68"/>
    </row>
    <row r="1867" spans="27:47">
      <c r="AA1867" s="68"/>
      <c r="AB1867" s="68"/>
      <c r="AC1867" s="68"/>
      <c r="AD1867" s="68"/>
      <c r="AE1867" s="68"/>
      <c r="AG1867" s="92"/>
      <c r="AN1867" s="68"/>
      <c r="AO1867" s="68"/>
      <c r="AP1867" s="68"/>
      <c r="AQ1867" s="68"/>
      <c r="AR1867" s="68"/>
      <c r="AS1867" s="68"/>
      <c r="AT1867" s="68"/>
      <c r="AU1867" s="68"/>
    </row>
    <row r="1868" spans="27:47">
      <c r="AA1868" s="68"/>
      <c r="AB1868" s="68"/>
      <c r="AC1868" s="68"/>
      <c r="AD1868" s="68"/>
      <c r="AE1868" s="68"/>
      <c r="AG1868" s="92"/>
      <c r="AN1868" s="68"/>
      <c r="AO1868" s="68"/>
      <c r="AP1868" s="68"/>
      <c r="AQ1868" s="68"/>
      <c r="AR1868" s="68"/>
      <c r="AS1868" s="68"/>
      <c r="AT1868" s="68"/>
      <c r="AU1868" s="68"/>
    </row>
    <row r="1869" spans="27:47">
      <c r="AA1869" s="68"/>
      <c r="AB1869" s="68"/>
      <c r="AC1869" s="68"/>
      <c r="AD1869" s="68"/>
      <c r="AE1869" s="68"/>
      <c r="AG1869" s="92"/>
      <c r="AN1869" s="68"/>
      <c r="AO1869" s="68"/>
      <c r="AP1869" s="68"/>
      <c r="AQ1869" s="68"/>
      <c r="AR1869" s="68"/>
      <c r="AS1869" s="68"/>
      <c r="AT1869" s="68"/>
      <c r="AU1869" s="68"/>
    </row>
    <row r="1870" spans="27:47">
      <c r="AA1870" s="68"/>
      <c r="AB1870" s="68"/>
      <c r="AC1870" s="68"/>
      <c r="AD1870" s="68"/>
      <c r="AE1870" s="68"/>
      <c r="AG1870" s="92"/>
      <c r="AN1870" s="68"/>
      <c r="AO1870" s="68"/>
      <c r="AP1870" s="68"/>
      <c r="AQ1870" s="68"/>
      <c r="AR1870" s="68"/>
      <c r="AS1870" s="68"/>
      <c r="AT1870" s="68"/>
      <c r="AU1870" s="68"/>
    </row>
    <row r="1871" spans="27:47">
      <c r="AA1871" s="68"/>
      <c r="AB1871" s="68"/>
      <c r="AC1871" s="68"/>
      <c r="AD1871" s="68"/>
      <c r="AE1871" s="68"/>
      <c r="AG1871" s="92"/>
      <c r="AN1871" s="68"/>
      <c r="AO1871" s="68"/>
      <c r="AP1871" s="68"/>
      <c r="AQ1871" s="68"/>
      <c r="AR1871" s="68"/>
      <c r="AS1871" s="68"/>
      <c r="AT1871" s="68"/>
      <c r="AU1871" s="68"/>
    </row>
    <row r="1872" spans="27:47">
      <c r="AA1872" s="68"/>
      <c r="AB1872" s="68"/>
      <c r="AC1872" s="68"/>
      <c r="AD1872" s="68"/>
      <c r="AE1872" s="68"/>
      <c r="AG1872" s="92"/>
      <c r="AN1872" s="68"/>
      <c r="AO1872" s="68"/>
      <c r="AP1872" s="68"/>
      <c r="AQ1872" s="68"/>
      <c r="AR1872" s="68"/>
      <c r="AS1872" s="68"/>
      <c r="AT1872" s="68"/>
      <c r="AU1872" s="68"/>
    </row>
    <row r="1873" spans="27:48">
      <c r="AA1873" s="68"/>
      <c r="AB1873" s="68"/>
      <c r="AC1873" s="68"/>
      <c r="AD1873" s="68"/>
      <c r="AE1873" s="68"/>
      <c r="AG1873" s="92"/>
      <c r="AN1873" s="68"/>
      <c r="AO1873" s="68"/>
      <c r="AP1873" s="68"/>
      <c r="AQ1873" s="68"/>
      <c r="AR1873" s="68"/>
      <c r="AS1873" s="68"/>
      <c r="AT1873" s="68"/>
      <c r="AU1873" s="68"/>
    </row>
    <row r="1874" spans="27:48">
      <c r="AA1874" s="68"/>
      <c r="AB1874" s="68"/>
      <c r="AC1874" s="68"/>
      <c r="AD1874" s="68"/>
      <c r="AE1874" s="68"/>
      <c r="AG1874" s="92"/>
      <c r="AN1874" s="68"/>
      <c r="AO1874" s="68"/>
      <c r="AP1874" s="68"/>
      <c r="AQ1874" s="68"/>
      <c r="AR1874" s="68"/>
      <c r="AS1874" s="68"/>
      <c r="AT1874" s="68"/>
      <c r="AU1874" s="68"/>
    </row>
    <row r="1875" spans="27:48">
      <c r="AA1875" s="68"/>
      <c r="AB1875" s="68"/>
      <c r="AC1875" s="68"/>
      <c r="AD1875" s="68"/>
      <c r="AE1875" s="68"/>
      <c r="AG1875" s="92"/>
      <c r="AN1875" s="68"/>
      <c r="AO1875" s="68"/>
      <c r="AP1875" s="68"/>
      <c r="AQ1875" s="68"/>
      <c r="AR1875" s="68"/>
      <c r="AS1875" s="68"/>
      <c r="AT1875" s="68"/>
      <c r="AU1875" s="68"/>
      <c r="AV1875" s="68"/>
    </row>
    <row r="1876" spans="27:48">
      <c r="AA1876" s="68"/>
      <c r="AB1876" s="68"/>
      <c r="AC1876" s="68"/>
      <c r="AD1876" s="68"/>
      <c r="AE1876" s="68"/>
      <c r="AG1876" s="92"/>
      <c r="AN1876" s="68"/>
      <c r="AO1876" s="68"/>
      <c r="AP1876" s="68"/>
      <c r="AQ1876" s="68"/>
      <c r="AR1876" s="68"/>
      <c r="AS1876" s="68"/>
      <c r="AT1876" s="68"/>
      <c r="AU1876" s="68"/>
    </row>
    <row r="1877" spans="27:48">
      <c r="AA1877" s="68"/>
      <c r="AB1877" s="68"/>
      <c r="AC1877" s="68"/>
      <c r="AD1877" s="68"/>
      <c r="AE1877" s="68"/>
      <c r="AG1877" s="92"/>
      <c r="AN1877" s="68"/>
      <c r="AO1877" s="68"/>
      <c r="AP1877" s="68"/>
      <c r="AQ1877" s="68"/>
      <c r="AR1877" s="68"/>
      <c r="AS1877" s="68"/>
      <c r="AT1877" s="68"/>
      <c r="AU1877" s="68"/>
    </row>
    <row r="1878" spans="27:48">
      <c r="AA1878" s="68"/>
      <c r="AB1878" s="68"/>
      <c r="AC1878" s="68"/>
      <c r="AD1878" s="68"/>
      <c r="AE1878" s="68"/>
      <c r="AG1878" s="92"/>
      <c r="AN1878" s="68"/>
      <c r="AO1878" s="68"/>
      <c r="AP1878" s="68"/>
      <c r="AQ1878" s="68"/>
      <c r="AR1878" s="68"/>
      <c r="AS1878" s="68"/>
      <c r="AT1878" s="68"/>
      <c r="AU1878" s="68"/>
    </row>
    <row r="1879" spans="27:48">
      <c r="AA1879" s="68"/>
      <c r="AB1879" s="68"/>
      <c r="AC1879" s="68"/>
      <c r="AD1879" s="68"/>
      <c r="AE1879" s="68"/>
      <c r="AG1879" s="92"/>
      <c r="AN1879" s="68"/>
      <c r="AO1879" s="68"/>
      <c r="AP1879" s="68"/>
      <c r="AQ1879" s="68"/>
      <c r="AR1879" s="68"/>
      <c r="AS1879" s="68"/>
      <c r="AT1879" s="68"/>
      <c r="AU1879" s="68"/>
      <c r="AV1879" s="68"/>
    </row>
    <row r="1880" spans="27:48">
      <c r="AA1880" s="68"/>
      <c r="AB1880" s="68"/>
      <c r="AC1880" s="68"/>
      <c r="AD1880" s="68"/>
      <c r="AE1880" s="68"/>
      <c r="AG1880" s="92"/>
      <c r="AN1880" s="68"/>
      <c r="AO1880" s="68"/>
      <c r="AP1880" s="68"/>
      <c r="AQ1880" s="68"/>
      <c r="AR1880" s="68"/>
      <c r="AS1880" s="68"/>
      <c r="AT1880" s="68"/>
      <c r="AU1880" s="68"/>
    </row>
    <row r="1881" spans="27:48">
      <c r="AA1881" s="68"/>
      <c r="AB1881" s="68"/>
      <c r="AC1881" s="68"/>
      <c r="AD1881" s="68"/>
      <c r="AE1881" s="68"/>
      <c r="AG1881" s="92"/>
      <c r="AN1881" s="68"/>
      <c r="AO1881" s="68"/>
      <c r="AP1881" s="68"/>
      <c r="AQ1881" s="68"/>
      <c r="AR1881" s="68"/>
      <c r="AS1881" s="68"/>
      <c r="AT1881" s="68"/>
      <c r="AU1881" s="68"/>
    </row>
    <row r="1882" spans="27:48">
      <c r="AA1882" s="68"/>
      <c r="AB1882" s="68"/>
      <c r="AC1882" s="68"/>
      <c r="AD1882" s="68"/>
      <c r="AE1882" s="68"/>
      <c r="AG1882" s="92"/>
      <c r="AN1882" s="68"/>
      <c r="AO1882" s="68"/>
      <c r="AP1882" s="68"/>
      <c r="AQ1882" s="68"/>
      <c r="AR1882" s="68"/>
      <c r="AS1882" s="68"/>
      <c r="AT1882" s="68"/>
      <c r="AU1882" s="68"/>
      <c r="AV1882" s="68"/>
    </row>
    <row r="1883" spans="27:48">
      <c r="AA1883" s="68"/>
      <c r="AB1883" s="68"/>
      <c r="AC1883" s="68"/>
      <c r="AD1883" s="68"/>
      <c r="AE1883" s="68"/>
      <c r="AG1883" s="92"/>
      <c r="AN1883" s="68"/>
      <c r="AO1883" s="68"/>
      <c r="AP1883" s="68"/>
      <c r="AQ1883" s="68"/>
      <c r="AR1883" s="68"/>
      <c r="AS1883" s="68"/>
      <c r="AT1883" s="68"/>
      <c r="AU1883" s="68"/>
    </row>
    <row r="1884" spans="27:48">
      <c r="AA1884" s="68"/>
      <c r="AB1884" s="68"/>
      <c r="AC1884" s="68"/>
      <c r="AD1884" s="68"/>
      <c r="AE1884" s="68"/>
      <c r="AG1884" s="92"/>
      <c r="AN1884" s="68"/>
      <c r="AO1884" s="68"/>
      <c r="AP1884" s="68"/>
      <c r="AQ1884" s="68"/>
      <c r="AR1884" s="68"/>
      <c r="AS1884" s="68"/>
      <c r="AT1884" s="68"/>
      <c r="AU1884" s="68"/>
    </row>
    <row r="1885" spans="27:48">
      <c r="AA1885" s="68"/>
      <c r="AB1885" s="68"/>
      <c r="AC1885" s="68"/>
      <c r="AD1885" s="68"/>
      <c r="AE1885" s="68"/>
      <c r="AG1885" s="92"/>
      <c r="AN1885" s="68"/>
      <c r="AO1885" s="68"/>
      <c r="AP1885" s="68"/>
      <c r="AQ1885" s="68"/>
      <c r="AR1885" s="68"/>
      <c r="AS1885" s="68"/>
      <c r="AT1885" s="68"/>
      <c r="AU1885" s="68"/>
    </row>
    <row r="1886" spans="27:48">
      <c r="AA1886" s="68"/>
      <c r="AB1886" s="68"/>
      <c r="AC1886" s="68"/>
      <c r="AD1886" s="68"/>
      <c r="AE1886" s="68"/>
      <c r="AG1886" s="92"/>
      <c r="AN1886" s="68"/>
      <c r="AO1886" s="68"/>
      <c r="AP1886" s="68"/>
      <c r="AQ1886" s="68"/>
      <c r="AR1886" s="68"/>
      <c r="AS1886" s="68"/>
      <c r="AT1886" s="68"/>
      <c r="AU1886" s="68"/>
    </row>
    <row r="1887" spans="27:48">
      <c r="AA1887" s="68"/>
      <c r="AB1887" s="68"/>
      <c r="AC1887" s="68"/>
      <c r="AD1887" s="68"/>
      <c r="AE1887" s="68"/>
      <c r="AG1887" s="92"/>
      <c r="AN1887" s="68"/>
      <c r="AO1887" s="68"/>
      <c r="AP1887" s="68"/>
      <c r="AQ1887" s="68"/>
      <c r="AR1887" s="68"/>
      <c r="AS1887" s="68"/>
      <c r="AT1887" s="68"/>
      <c r="AU1887" s="68"/>
    </row>
    <row r="1888" spans="27:48">
      <c r="AA1888" s="68"/>
      <c r="AB1888" s="68"/>
      <c r="AC1888" s="68"/>
      <c r="AD1888" s="68"/>
      <c r="AE1888" s="68"/>
      <c r="AG1888" s="92"/>
      <c r="AN1888" s="68"/>
      <c r="AO1888" s="68"/>
      <c r="AP1888" s="68"/>
      <c r="AQ1888" s="68"/>
      <c r="AR1888" s="68"/>
      <c r="AS1888" s="68"/>
      <c r="AT1888" s="68"/>
      <c r="AU1888" s="68"/>
    </row>
    <row r="1889" spans="27:47">
      <c r="AA1889" s="68"/>
      <c r="AB1889" s="68"/>
      <c r="AC1889" s="68"/>
      <c r="AD1889" s="68"/>
      <c r="AE1889" s="68"/>
      <c r="AG1889" s="92"/>
      <c r="AN1889" s="68"/>
      <c r="AO1889" s="68"/>
      <c r="AP1889" s="68"/>
      <c r="AQ1889" s="68"/>
      <c r="AR1889" s="68"/>
      <c r="AS1889" s="68"/>
      <c r="AT1889" s="68"/>
      <c r="AU1889" s="68"/>
    </row>
    <row r="1890" spans="27:47">
      <c r="AA1890" s="68"/>
      <c r="AB1890" s="68"/>
      <c r="AC1890" s="68"/>
      <c r="AD1890" s="68"/>
      <c r="AE1890" s="68"/>
      <c r="AG1890" s="92"/>
      <c r="AN1890" s="68"/>
      <c r="AO1890" s="68"/>
      <c r="AP1890" s="68"/>
      <c r="AQ1890" s="68"/>
      <c r="AR1890" s="68"/>
      <c r="AS1890" s="68"/>
      <c r="AT1890" s="68"/>
      <c r="AU1890" s="68"/>
    </row>
    <row r="1891" spans="27:47">
      <c r="AA1891" s="68"/>
      <c r="AB1891" s="68"/>
      <c r="AC1891" s="68"/>
      <c r="AD1891" s="68"/>
      <c r="AE1891" s="68"/>
      <c r="AG1891" s="92"/>
      <c r="AN1891" s="68"/>
      <c r="AO1891" s="68"/>
      <c r="AP1891" s="68"/>
      <c r="AQ1891" s="68"/>
      <c r="AR1891" s="68"/>
      <c r="AS1891" s="68"/>
      <c r="AT1891" s="68"/>
      <c r="AU1891" s="68"/>
    </row>
    <row r="1892" spans="27:47">
      <c r="AA1892" s="68"/>
      <c r="AB1892" s="68"/>
      <c r="AC1892" s="68"/>
      <c r="AD1892" s="68"/>
      <c r="AE1892" s="68"/>
      <c r="AG1892" s="92"/>
      <c r="AN1892" s="68"/>
      <c r="AO1892" s="68"/>
      <c r="AP1892" s="68"/>
      <c r="AQ1892" s="68"/>
      <c r="AR1892" s="68"/>
      <c r="AS1892" s="68"/>
      <c r="AT1892" s="68"/>
      <c r="AU1892" s="68"/>
    </row>
    <row r="1893" spans="27:47">
      <c r="AA1893" s="68"/>
      <c r="AB1893" s="68"/>
      <c r="AC1893" s="68"/>
      <c r="AD1893" s="68"/>
      <c r="AE1893" s="68"/>
      <c r="AG1893" s="92"/>
      <c r="AN1893" s="68"/>
      <c r="AO1893" s="68"/>
      <c r="AP1893" s="68"/>
      <c r="AQ1893" s="68"/>
      <c r="AR1893" s="68"/>
      <c r="AS1893" s="68"/>
      <c r="AT1893" s="68"/>
      <c r="AU1893" s="68"/>
    </row>
    <row r="1894" spans="27:47">
      <c r="AA1894" s="68"/>
      <c r="AB1894" s="68"/>
      <c r="AC1894" s="68"/>
      <c r="AD1894" s="68"/>
      <c r="AE1894" s="68"/>
      <c r="AG1894" s="92"/>
      <c r="AN1894" s="68"/>
      <c r="AO1894" s="68"/>
      <c r="AP1894" s="68"/>
      <c r="AQ1894" s="68"/>
      <c r="AR1894" s="68"/>
      <c r="AS1894" s="68"/>
      <c r="AT1894" s="68"/>
      <c r="AU1894" s="68"/>
    </row>
    <row r="1895" spans="27:47">
      <c r="AA1895" s="68"/>
      <c r="AB1895" s="68"/>
      <c r="AC1895" s="68"/>
      <c r="AD1895" s="68"/>
      <c r="AE1895" s="68"/>
      <c r="AG1895" s="92"/>
      <c r="AN1895" s="68"/>
      <c r="AO1895" s="68"/>
      <c r="AP1895" s="68"/>
      <c r="AQ1895" s="68"/>
      <c r="AR1895" s="68"/>
      <c r="AS1895" s="68"/>
      <c r="AT1895" s="68"/>
      <c r="AU1895" s="68"/>
    </row>
    <row r="1896" spans="27:47">
      <c r="AA1896" s="68"/>
      <c r="AB1896" s="68"/>
      <c r="AC1896" s="68"/>
      <c r="AD1896" s="68"/>
      <c r="AE1896" s="68"/>
      <c r="AG1896" s="92"/>
      <c r="AN1896" s="68"/>
      <c r="AO1896" s="68"/>
      <c r="AP1896" s="68"/>
      <c r="AQ1896" s="68"/>
      <c r="AR1896" s="68"/>
      <c r="AS1896" s="68"/>
      <c r="AT1896" s="68"/>
      <c r="AU1896" s="68"/>
    </row>
    <row r="1897" spans="27:47">
      <c r="AA1897" s="68"/>
      <c r="AB1897" s="68"/>
      <c r="AC1897" s="68"/>
      <c r="AD1897" s="68"/>
      <c r="AE1897" s="68"/>
      <c r="AG1897" s="92"/>
      <c r="AN1897" s="68"/>
      <c r="AO1897" s="68"/>
      <c r="AP1897" s="68"/>
      <c r="AQ1897" s="68"/>
      <c r="AR1897" s="68"/>
      <c r="AS1897" s="68"/>
      <c r="AT1897" s="68"/>
      <c r="AU1897" s="68"/>
    </row>
    <row r="1898" spans="27:47">
      <c r="AA1898" s="68"/>
      <c r="AB1898" s="68"/>
      <c r="AC1898" s="68"/>
      <c r="AD1898" s="68"/>
      <c r="AE1898" s="68"/>
      <c r="AG1898" s="92"/>
      <c r="AN1898" s="68"/>
      <c r="AO1898" s="68"/>
      <c r="AP1898" s="68"/>
      <c r="AQ1898" s="68"/>
      <c r="AR1898" s="68"/>
      <c r="AS1898" s="68"/>
      <c r="AT1898" s="68"/>
      <c r="AU1898" s="68"/>
    </row>
    <row r="1899" spans="27:47">
      <c r="AA1899" s="68"/>
      <c r="AB1899" s="68"/>
      <c r="AC1899" s="68"/>
      <c r="AD1899" s="68"/>
      <c r="AE1899" s="68"/>
      <c r="AG1899" s="92"/>
      <c r="AN1899" s="68"/>
      <c r="AO1899" s="68"/>
      <c r="AP1899" s="68"/>
      <c r="AQ1899" s="68"/>
      <c r="AR1899" s="68"/>
      <c r="AS1899" s="68"/>
      <c r="AT1899" s="68"/>
      <c r="AU1899" s="68"/>
    </row>
    <row r="1900" spans="27:47">
      <c r="AA1900" s="68"/>
      <c r="AB1900" s="68"/>
      <c r="AC1900" s="68"/>
      <c r="AD1900" s="68"/>
      <c r="AE1900" s="68"/>
      <c r="AG1900" s="92"/>
      <c r="AN1900" s="68"/>
      <c r="AO1900" s="68"/>
      <c r="AP1900" s="68"/>
      <c r="AQ1900" s="68"/>
      <c r="AR1900" s="68"/>
      <c r="AS1900" s="68"/>
      <c r="AT1900" s="68"/>
      <c r="AU1900" s="68"/>
    </row>
    <row r="1901" spans="27:47">
      <c r="AA1901" s="68"/>
      <c r="AB1901" s="68"/>
      <c r="AC1901" s="68"/>
      <c r="AD1901" s="68"/>
      <c r="AE1901" s="68"/>
      <c r="AG1901" s="92"/>
      <c r="AN1901" s="68"/>
      <c r="AO1901" s="68"/>
      <c r="AP1901" s="68"/>
      <c r="AQ1901" s="68"/>
      <c r="AR1901" s="68"/>
      <c r="AS1901" s="68"/>
      <c r="AT1901" s="68"/>
      <c r="AU1901" s="68"/>
    </row>
    <row r="1902" spans="27:47">
      <c r="AA1902" s="68"/>
      <c r="AB1902" s="68"/>
      <c r="AC1902" s="68"/>
      <c r="AD1902" s="68"/>
      <c r="AE1902" s="68"/>
      <c r="AG1902" s="92"/>
      <c r="AN1902" s="68"/>
      <c r="AO1902" s="68"/>
      <c r="AP1902" s="68"/>
      <c r="AQ1902" s="68"/>
      <c r="AR1902" s="68"/>
      <c r="AS1902" s="68"/>
      <c r="AT1902" s="68"/>
      <c r="AU1902" s="68"/>
    </row>
    <row r="1903" spans="27:47">
      <c r="AA1903" s="68"/>
      <c r="AB1903" s="68"/>
      <c r="AC1903" s="68"/>
      <c r="AD1903" s="68"/>
      <c r="AE1903" s="68"/>
      <c r="AG1903" s="92"/>
      <c r="AN1903" s="68"/>
      <c r="AO1903" s="68"/>
      <c r="AP1903" s="68"/>
      <c r="AQ1903" s="68"/>
      <c r="AR1903" s="68"/>
      <c r="AS1903" s="68"/>
      <c r="AT1903" s="68"/>
      <c r="AU1903" s="68"/>
    </row>
    <row r="1904" spans="27:47">
      <c r="AA1904" s="68"/>
      <c r="AB1904" s="68"/>
      <c r="AC1904" s="68"/>
      <c r="AD1904" s="68"/>
      <c r="AE1904" s="68"/>
      <c r="AG1904" s="92"/>
      <c r="AN1904" s="68"/>
      <c r="AO1904" s="68"/>
      <c r="AP1904" s="68"/>
      <c r="AQ1904" s="68"/>
      <c r="AR1904" s="68"/>
      <c r="AS1904" s="68"/>
      <c r="AT1904" s="68"/>
      <c r="AU1904" s="68"/>
    </row>
    <row r="1905" spans="27:47">
      <c r="AA1905" s="68"/>
      <c r="AB1905" s="68"/>
      <c r="AC1905" s="68"/>
      <c r="AD1905" s="68"/>
      <c r="AE1905" s="68"/>
      <c r="AG1905" s="92"/>
      <c r="AN1905" s="68"/>
      <c r="AO1905" s="68"/>
      <c r="AP1905" s="68"/>
      <c r="AQ1905" s="68"/>
      <c r="AR1905" s="68"/>
      <c r="AS1905" s="68"/>
      <c r="AT1905" s="68"/>
      <c r="AU1905" s="68"/>
    </row>
    <row r="1906" spans="27:47">
      <c r="AA1906" s="68"/>
      <c r="AB1906" s="68"/>
      <c r="AC1906" s="68"/>
      <c r="AD1906" s="68"/>
      <c r="AE1906" s="68"/>
      <c r="AG1906" s="92"/>
      <c r="AN1906" s="68"/>
      <c r="AO1906" s="68"/>
      <c r="AP1906" s="68"/>
      <c r="AQ1906" s="68"/>
      <c r="AR1906" s="68"/>
      <c r="AS1906" s="68"/>
      <c r="AT1906" s="68"/>
      <c r="AU1906" s="68"/>
    </row>
    <row r="1907" spans="27:47">
      <c r="AA1907" s="68"/>
      <c r="AB1907" s="68"/>
      <c r="AC1907" s="68"/>
      <c r="AD1907" s="68"/>
      <c r="AE1907" s="68"/>
      <c r="AG1907" s="92"/>
      <c r="AN1907" s="68"/>
      <c r="AO1907" s="68"/>
      <c r="AP1907" s="68"/>
      <c r="AQ1907" s="68"/>
      <c r="AR1907" s="68"/>
      <c r="AS1907" s="68"/>
      <c r="AT1907" s="68"/>
      <c r="AU1907" s="68"/>
    </row>
    <row r="1908" spans="27:47">
      <c r="AA1908" s="68"/>
      <c r="AB1908" s="68"/>
      <c r="AC1908" s="68"/>
      <c r="AD1908" s="68"/>
      <c r="AE1908" s="68"/>
      <c r="AG1908" s="92"/>
      <c r="AN1908" s="68"/>
      <c r="AO1908" s="68"/>
      <c r="AP1908" s="68"/>
      <c r="AQ1908" s="68"/>
      <c r="AR1908" s="68"/>
      <c r="AS1908" s="68"/>
      <c r="AT1908" s="68"/>
      <c r="AU1908" s="68"/>
    </row>
    <row r="1909" spans="27:47">
      <c r="AA1909" s="68"/>
      <c r="AB1909" s="68"/>
      <c r="AC1909" s="68"/>
      <c r="AD1909" s="68"/>
      <c r="AE1909" s="68"/>
      <c r="AG1909" s="92"/>
      <c r="AN1909" s="68"/>
      <c r="AO1909" s="68"/>
      <c r="AP1909" s="68"/>
      <c r="AQ1909" s="68"/>
      <c r="AR1909" s="68"/>
      <c r="AS1909" s="68"/>
      <c r="AT1909" s="68"/>
      <c r="AU1909" s="68"/>
    </row>
    <row r="1910" spans="27:47">
      <c r="AA1910" s="68"/>
      <c r="AB1910" s="68"/>
      <c r="AC1910" s="68"/>
      <c r="AD1910" s="68"/>
      <c r="AE1910" s="68"/>
      <c r="AG1910" s="92"/>
      <c r="AN1910" s="68"/>
      <c r="AO1910" s="68"/>
      <c r="AP1910" s="68"/>
      <c r="AQ1910" s="68"/>
      <c r="AR1910" s="68"/>
      <c r="AS1910" s="68"/>
      <c r="AT1910" s="68"/>
      <c r="AU1910" s="68"/>
    </row>
    <row r="1911" spans="27:47">
      <c r="AA1911" s="68"/>
      <c r="AB1911" s="68"/>
      <c r="AC1911" s="68"/>
      <c r="AD1911" s="68"/>
      <c r="AE1911" s="68"/>
      <c r="AG1911" s="92"/>
      <c r="AN1911" s="68"/>
      <c r="AO1911" s="68"/>
      <c r="AP1911" s="68"/>
      <c r="AQ1911" s="68"/>
      <c r="AR1911" s="68"/>
      <c r="AS1911" s="68"/>
      <c r="AT1911" s="68"/>
      <c r="AU1911" s="68"/>
    </row>
    <row r="1912" spans="27:47">
      <c r="AA1912" s="68"/>
      <c r="AB1912" s="68"/>
      <c r="AC1912" s="68"/>
      <c r="AD1912" s="68"/>
      <c r="AE1912" s="68"/>
      <c r="AG1912" s="92"/>
      <c r="AN1912" s="68"/>
      <c r="AO1912" s="68"/>
      <c r="AP1912" s="68"/>
      <c r="AQ1912" s="68"/>
      <c r="AR1912" s="68"/>
      <c r="AS1912" s="68"/>
      <c r="AT1912" s="68"/>
      <c r="AU1912" s="68"/>
    </row>
    <row r="1913" spans="27:47">
      <c r="AA1913" s="68"/>
      <c r="AB1913" s="68"/>
      <c r="AC1913" s="68"/>
      <c r="AD1913" s="68"/>
      <c r="AE1913" s="68"/>
      <c r="AG1913" s="92"/>
      <c r="AN1913" s="68"/>
      <c r="AO1913" s="68"/>
      <c r="AP1913" s="68"/>
      <c r="AQ1913" s="68"/>
      <c r="AR1913" s="68"/>
      <c r="AS1913" s="68"/>
      <c r="AT1913" s="68"/>
      <c r="AU1913" s="68"/>
    </row>
    <row r="1914" spans="27:47">
      <c r="AA1914" s="68"/>
      <c r="AB1914" s="68"/>
      <c r="AC1914" s="68"/>
      <c r="AD1914" s="68"/>
      <c r="AE1914" s="68"/>
      <c r="AG1914" s="92"/>
      <c r="AN1914" s="68"/>
      <c r="AO1914" s="68"/>
      <c r="AP1914" s="68"/>
      <c r="AQ1914" s="68"/>
      <c r="AR1914" s="68"/>
      <c r="AS1914" s="68"/>
      <c r="AT1914" s="68"/>
      <c r="AU1914" s="68"/>
    </row>
    <row r="1915" spans="27:47">
      <c r="AA1915" s="68"/>
      <c r="AB1915" s="68"/>
      <c r="AC1915" s="68"/>
      <c r="AD1915" s="68"/>
      <c r="AE1915" s="68"/>
      <c r="AG1915" s="92"/>
      <c r="AN1915" s="68"/>
      <c r="AO1915" s="68"/>
      <c r="AP1915" s="68"/>
      <c r="AQ1915" s="68"/>
      <c r="AR1915" s="68"/>
      <c r="AS1915" s="68"/>
      <c r="AT1915" s="68"/>
      <c r="AU1915" s="68"/>
    </row>
    <row r="1916" spans="27:47">
      <c r="AA1916" s="68"/>
      <c r="AB1916" s="68"/>
      <c r="AC1916" s="68"/>
      <c r="AD1916" s="68"/>
      <c r="AE1916" s="68"/>
      <c r="AG1916" s="92"/>
      <c r="AN1916" s="68"/>
      <c r="AO1916" s="68"/>
      <c r="AP1916" s="68"/>
      <c r="AQ1916" s="68"/>
      <c r="AR1916" s="68"/>
      <c r="AS1916" s="68"/>
      <c r="AT1916" s="68"/>
      <c r="AU1916" s="68"/>
    </row>
    <row r="1917" spans="27:47">
      <c r="AA1917" s="68"/>
      <c r="AB1917" s="68"/>
      <c r="AC1917" s="68"/>
      <c r="AD1917" s="68"/>
      <c r="AE1917" s="68"/>
      <c r="AG1917" s="92"/>
      <c r="AN1917" s="68"/>
      <c r="AO1917" s="68"/>
      <c r="AP1917" s="68"/>
      <c r="AQ1917" s="68"/>
      <c r="AR1917" s="68"/>
      <c r="AS1917" s="68"/>
      <c r="AT1917" s="68"/>
      <c r="AU1917" s="68"/>
    </row>
    <row r="1918" spans="27:47">
      <c r="AA1918" s="68"/>
      <c r="AB1918" s="68"/>
      <c r="AC1918" s="68"/>
      <c r="AD1918" s="68"/>
      <c r="AE1918" s="68"/>
      <c r="AG1918" s="92"/>
      <c r="AN1918" s="68"/>
      <c r="AO1918" s="68"/>
      <c r="AP1918" s="68"/>
      <c r="AQ1918" s="68"/>
      <c r="AR1918" s="68"/>
      <c r="AS1918" s="68"/>
      <c r="AT1918" s="68"/>
      <c r="AU1918" s="68"/>
    </row>
    <row r="1919" spans="27:47">
      <c r="AA1919" s="68"/>
      <c r="AB1919" s="68"/>
      <c r="AC1919" s="68"/>
      <c r="AD1919" s="68"/>
      <c r="AE1919" s="68"/>
      <c r="AG1919" s="92"/>
      <c r="AN1919" s="68"/>
      <c r="AO1919" s="68"/>
      <c r="AP1919" s="68"/>
      <c r="AQ1919" s="68"/>
      <c r="AR1919" s="68"/>
      <c r="AS1919" s="68"/>
      <c r="AT1919" s="68"/>
      <c r="AU1919" s="68"/>
    </row>
    <row r="1920" spans="27:47">
      <c r="AA1920" s="68"/>
      <c r="AB1920" s="68"/>
      <c r="AC1920" s="68"/>
      <c r="AD1920" s="68"/>
      <c r="AE1920" s="68"/>
      <c r="AG1920" s="92"/>
      <c r="AN1920" s="68"/>
      <c r="AO1920" s="68"/>
      <c r="AP1920" s="68"/>
      <c r="AQ1920" s="68"/>
      <c r="AR1920" s="68"/>
      <c r="AS1920" s="68"/>
      <c r="AT1920" s="68"/>
      <c r="AU1920" s="68"/>
    </row>
    <row r="1921" spans="27:47">
      <c r="AA1921" s="68"/>
      <c r="AB1921" s="68"/>
      <c r="AC1921" s="68"/>
      <c r="AD1921" s="68"/>
      <c r="AE1921" s="68"/>
      <c r="AG1921" s="92"/>
      <c r="AN1921" s="68"/>
      <c r="AO1921" s="68"/>
      <c r="AP1921" s="68"/>
      <c r="AQ1921" s="68"/>
      <c r="AR1921" s="68"/>
      <c r="AS1921" s="68"/>
      <c r="AT1921" s="68"/>
      <c r="AU1921" s="68"/>
    </row>
    <row r="1922" spans="27:47">
      <c r="AA1922" s="68"/>
      <c r="AB1922" s="68"/>
      <c r="AC1922" s="68"/>
      <c r="AD1922" s="68"/>
      <c r="AE1922" s="68"/>
      <c r="AG1922" s="92"/>
      <c r="AN1922" s="68"/>
      <c r="AO1922" s="68"/>
      <c r="AP1922" s="68"/>
      <c r="AQ1922" s="68"/>
      <c r="AR1922" s="68"/>
      <c r="AS1922" s="68"/>
      <c r="AT1922" s="68"/>
      <c r="AU1922" s="68"/>
    </row>
    <row r="1923" spans="27:47">
      <c r="AA1923" s="68"/>
      <c r="AB1923" s="68"/>
      <c r="AC1923" s="68"/>
      <c r="AD1923" s="68"/>
      <c r="AE1923" s="68"/>
      <c r="AG1923" s="92"/>
      <c r="AN1923" s="68"/>
      <c r="AO1923" s="68"/>
      <c r="AP1923" s="68"/>
      <c r="AQ1923" s="68"/>
      <c r="AR1923" s="68"/>
      <c r="AS1923" s="68"/>
      <c r="AT1923" s="68"/>
      <c r="AU1923" s="68"/>
    </row>
    <row r="1924" spans="27:47">
      <c r="AA1924" s="68"/>
      <c r="AB1924" s="68"/>
      <c r="AC1924" s="68"/>
      <c r="AD1924" s="68"/>
      <c r="AE1924" s="68"/>
      <c r="AG1924" s="92"/>
      <c r="AN1924" s="68"/>
      <c r="AO1924" s="68"/>
      <c r="AP1924" s="68"/>
      <c r="AQ1924" s="68"/>
      <c r="AR1924" s="68"/>
      <c r="AS1924" s="68"/>
      <c r="AT1924" s="68"/>
      <c r="AU1924" s="68"/>
    </row>
    <row r="1925" spans="27:47">
      <c r="AA1925" s="68"/>
      <c r="AB1925" s="68"/>
      <c r="AC1925" s="68"/>
      <c r="AD1925" s="68"/>
      <c r="AE1925" s="68"/>
      <c r="AG1925" s="92"/>
      <c r="AN1925" s="68"/>
      <c r="AO1925" s="68"/>
      <c r="AP1925" s="68"/>
      <c r="AQ1925" s="68"/>
      <c r="AR1925" s="68"/>
      <c r="AS1925" s="68"/>
      <c r="AT1925" s="68"/>
      <c r="AU1925" s="68"/>
    </row>
    <row r="1926" spans="27:47">
      <c r="AA1926" s="68"/>
      <c r="AB1926" s="68"/>
      <c r="AC1926" s="68"/>
      <c r="AD1926" s="68"/>
      <c r="AE1926" s="68"/>
      <c r="AG1926" s="92"/>
      <c r="AN1926" s="68"/>
      <c r="AO1926" s="68"/>
      <c r="AP1926" s="68"/>
      <c r="AQ1926" s="68"/>
      <c r="AR1926" s="68"/>
      <c r="AS1926" s="68"/>
      <c r="AT1926" s="68"/>
      <c r="AU1926" s="68"/>
    </row>
    <row r="1927" spans="27:47">
      <c r="AA1927" s="68"/>
      <c r="AB1927" s="68"/>
      <c r="AC1927" s="68"/>
      <c r="AD1927" s="68"/>
      <c r="AE1927" s="68"/>
      <c r="AG1927" s="92"/>
      <c r="AN1927" s="68"/>
      <c r="AO1927" s="68"/>
      <c r="AP1927" s="68"/>
      <c r="AQ1927" s="68"/>
      <c r="AR1927" s="68"/>
      <c r="AS1927" s="68"/>
      <c r="AT1927" s="68"/>
      <c r="AU1927" s="68"/>
    </row>
    <row r="1928" spans="27:47">
      <c r="AA1928" s="68"/>
      <c r="AB1928" s="68"/>
      <c r="AC1928" s="68"/>
      <c r="AD1928" s="68"/>
      <c r="AE1928" s="68"/>
      <c r="AG1928" s="92"/>
      <c r="AN1928" s="68"/>
      <c r="AO1928" s="68"/>
      <c r="AP1928" s="68"/>
      <c r="AQ1928" s="68"/>
      <c r="AR1928" s="68"/>
      <c r="AS1928" s="68"/>
      <c r="AT1928" s="68"/>
      <c r="AU1928" s="68"/>
    </row>
    <row r="1929" spans="27:47">
      <c r="AA1929" s="68"/>
      <c r="AB1929" s="68"/>
      <c r="AC1929" s="68"/>
      <c r="AD1929" s="68"/>
      <c r="AE1929" s="68"/>
      <c r="AG1929" s="92"/>
      <c r="AN1929" s="68"/>
      <c r="AO1929" s="68"/>
      <c r="AP1929" s="68"/>
      <c r="AQ1929" s="68"/>
      <c r="AR1929" s="68"/>
      <c r="AS1929" s="68"/>
      <c r="AT1929" s="68"/>
      <c r="AU1929" s="68"/>
    </row>
    <row r="1930" spans="27:47">
      <c r="AA1930" s="68"/>
      <c r="AB1930" s="68"/>
      <c r="AC1930" s="68"/>
      <c r="AD1930" s="68"/>
      <c r="AE1930" s="68"/>
      <c r="AG1930" s="92"/>
      <c r="AN1930" s="68"/>
      <c r="AO1930" s="68"/>
      <c r="AP1930" s="68"/>
      <c r="AQ1930" s="68"/>
      <c r="AR1930" s="68"/>
      <c r="AS1930" s="68"/>
      <c r="AT1930" s="68"/>
      <c r="AU1930" s="68"/>
    </row>
    <row r="1931" spans="27:47">
      <c r="AA1931" s="68"/>
      <c r="AB1931" s="68"/>
      <c r="AC1931" s="68"/>
      <c r="AD1931" s="68"/>
      <c r="AE1931" s="68"/>
      <c r="AG1931" s="92"/>
      <c r="AN1931" s="68"/>
      <c r="AO1931" s="68"/>
      <c r="AP1931" s="68"/>
      <c r="AQ1931" s="68"/>
      <c r="AR1931" s="68"/>
      <c r="AS1931" s="68"/>
      <c r="AT1931" s="68"/>
      <c r="AU1931" s="68"/>
    </row>
    <row r="1932" spans="27:47">
      <c r="AA1932" s="68"/>
      <c r="AB1932" s="68"/>
      <c r="AC1932" s="68"/>
      <c r="AD1932" s="68"/>
      <c r="AE1932" s="68"/>
      <c r="AG1932" s="92"/>
      <c r="AN1932" s="68"/>
      <c r="AO1932" s="68"/>
      <c r="AP1932" s="68"/>
      <c r="AQ1932" s="68"/>
      <c r="AR1932" s="68"/>
      <c r="AS1932" s="68"/>
      <c r="AT1932" s="68"/>
      <c r="AU1932" s="68"/>
    </row>
    <row r="1933" spans="27:47">
      <c r="AA1933" s="68"/>
      <c r="AB1933" s="68"/>
      <c r="AC1933" s="68"/>
      <c r="AD1933" s="68"/>
      <c r="AE1933" s="68"/>
      <c r="AG1933" s="92"/>
      <c r="AN1933" s="68"/>
      <c r="AO1933" s="68"/>
      <c r="AP1933" s="68"/>
      <c r="AQ1933" s="68"/>
      <c r="AR1933" s="68"/>
      <c r="AS1933" s="68"/>
      <c r="AT1933" s="68"/>
      <c r="AU1933" s="68"/>
    </row>
    <row r="1934" spans="27:47">
      <c r="AA1934" s="68"/>
      <c r="AB1934" s="68"/>
      <c r="AC1934" s="68"/>
      <c r="AD1934" s="68"/>
      <c r="AE1934" s="68"/>
      <c r="AG1934" s="92"/>
      <c r="AN1934" s="68"/>
      <c r="AO1934" s="68"/>
      <c r="AP1934" s="68"/>
      <c r="AQ1934" s="68"/>
      <c r="AR1934" s="68"/>
      <c r="AS1934" s="68"/>
      <c r="AT1934" s="68"/>
      <c r="AU1934" s="68"/>
    </row>
    <row r="1935" spans="27:47">
      <c r="AA1935" s="68"/>
      <c r="AB1935" s="68"/>
      <c r="AC1935" s="68"/>
      <c r="AD1935" s="68"/>
      <c r="AE1935" s="68"/>
      <c r="AG1935" s="92"/>
      <c r="AN1935" s="68"/>
      <c r="AO1935" s="68"/>
      <c r="AP1935" s="68"/>
      <c r="AQ1935" s="68"/>
      <c r="AR1935" s="68"/>
      <c r="AS1935" s="68"/>
      <c r="AT1935" s="68"/>
      <c r="AU1935" s="68"/>
    </row>
    <row r="1936" spans="27:47">
      <c r="AA1936" s="68"/>
      <c r="AB1936" s="68"/>
      <c r="AC1936" s="68"/>
      <c r="AD1936" s="68"/>
      <c r="AE1936" s="68"/>
      <c r="AG1936" s="92"/>
      <c r="AN1936" s="68"/>
      <c r="AO1936" s="68"/>
      <c r="AP1936" s="68"/>
      <c r="AQ1936" s="68"/>
      <c r="AR1936" s="68"/>
      <c r="AS1936" s="68"/>
      <c r="AT1936" s="68"/>
      <c r="AU1936" s="68"/>
    </row>
    <row r="1937" spans="27:47">
      <c r="AA1937" s="68"/>
      <c r="AB1937" s="68"/>
      <c r="AC1937" s="68"/>
      <c r="AD1937" s="68"/>
      <c r="AE1937" s="68"/>
      <c r="AG1937" s="92"/>
      <c r="AN1937" s="68"/>
      <c r="AO1937" s="68"/>
      <c r="AP1937" s="68"/>
      <c r="AQ1937" s="68"/>
      <c r="AR1937" s="68"/>
      <c r="AS1937" s="68"/>
      <c r="AT1937" s="68"/>
      <c r="AU1937" s="68"/>
    </row>
    <row r="1938" spans="27:47">
      <c r="AA1938" s="68"/>
      <c r="AB1938" s="68"/>
      <c r="AC1938" s="68"/>
      <c r="AD1938" s="68"/>
      <c r="AE1938" s="68"/>
      <c r="AG1938" s="92"/>
      <c r="AN1938" s="68"/>
      <c r="AO1938" s="68"/>
      <c r="AP1938" s="68"/>
      <c r="AQ1938" s="68"/>
      <c r="AR1938" s="68"/>
      <c r="AS1938" s="68"/>
      <c r="AT1938" s="68"/>
      <c r="AU1938" s="68"/>
    </row>
    <row r="1939" spans="27:47">
      <c r="AA1939" s="68"/>
      <c r="AB1939" s="68"/>
      <c r="AC1939" s="68"/>
      <c r="AD1939" s="68"/>
      <c r="AE1939" s="68"/>
      <c r="AG1939" s="92"/>
      <c r="AN1939" s="68"/>
      <c r="AO1939" s="68"/>
      <c r="AP1939" s="68"/>
      <c r="AQ1939" s="68"/>
      <c r="AR1939" s="68"/>
      <c r="AS1939" s="68"/>
      <c r="AT1939" s="68"/>
      <c r="AU1939" s="68"/>
    </row>
    <row r="1940" spans="27:47">
      <c r="AA1940" s="68"/>
      <c r="AB1940" s="68"/>
      <c r="AC1940" s="68"/>
      <c r="AD1940" s="68"/>
      <c r="AE1940" s="68"/>
      <c r="AG1940" s="92"/>
      <c r="AN1940" s="68"/>
      <c r="AO1940" s="68"/>
      <c r="AP1940" s="68"/>
      <c r="AQ1940" s="68"/>
      <c r="AR1940" s="68"/>
      <c r="AS1940" s="68"/>
      <c r="AT1940" s="68"/>
      <c r="AU1940" s="68"/>
    </row>
    <row r="1941" spans="27:47">
      <c r="AA1941" s="68"/>
      <c r="AB1941" s="68"/>
      <c r="AC1941" s="68"/>
      <c r="AD1941" s="68"/>
      <c r="AE1941" s="68"/>
      <c r="AG1941" s="92"/>
      <c r="AN1941" s="68"/>
      <c r="AO1941" s="68"/>
      <c r="AP1941" s="68"/>
      <c r="AQ1941" s="68"/>
      <c r="AR1941" s="68"/>
      <c r="AS1941" s="68"/>
      <c r="AT1941" s="68"/>
      <c r="AU1941" s="68"/>
    </row>
    <row r="1942" spans="27:47">
      <c r="AA1942" s="68"/>
      <c r="AB1942" s="68"/>
      <c r="AC1942" s="68"/>
      <c r="AD1942" s="68"/>
      <c r="AE1942" s="68"/>
      <c r="AG1942" s="92"/>
      <c r="AN1942" s="68"/>
      <c r="AO1942" s="68"/>
      <c r="AP1942" s="68"/>
      <c r="AQ1942" s="68"/>
      <c r="AR1942" s="68"/>
      <c r="AS1942" s="68"/>
      <c r="AT1942" s="68"/>
      <c r="AU1942" s="68"/>
    </row>
    <row r="1943" spans="27:47">
      <c r="AA1943" s="68"/>
      <c r="AB1943" s="68"/>
      <c r="AC1943" s="68"/>
      <c r="AD1943" s="68"/>
      <c r="AE1943" s="68"/>
      <c r="AG1943" s="92"/>
      <c r="AN1943" s="68"/>
      <c r="AO1943" s="68"/>
      <c r="AP1943" s="68"/>
      <c r="AQ1943" s="68"/>
      <c r="AR1943" s="68"/>
      <c r="AS1943" s="68"/>
      <c r="AT1943" s="68"/>
      <c r="AU1943" s="68"/>
    </row>
    <row r="1944" spans="27:47">
      <c r="AA1944" s="68"/>
      <c r="AB1944" s="68"/>
      <c r="AC1944" s="68"/>
      <c r="AD1944" s="68"/>
      <c r="AE1944" s="68"/>
      <c r="AG1944" s="92"/>
      <c r="AN1944" s="68"/>
      <c r="AO1944" s="68"/>
      <c r="AP1944" s="68"/>
      <c r="AQ1944" s="68"/>
      <c r="AR1944" s="68"/>
      <c r="AS1944" s="68"/>
      <c r="AT1944" s="68"/>
      <c r="AU1944" s="68"/>
    </row>
    <row r="1945" spans="27:47">
      <c r="AA1945" s="68"/>
      <c r="AB1945" s="68"/>
      <c r="AC1945" s="68"/>
      <c r="AD1945" s="68"/>
      <c r="AE1945" s="68"/>
      <c r="AG1945" s="92"/>
      <c r="AN1945" s="68"/>
      <c r="AO1945" s="68"/>
      <c r="AP1945" s="68"/>
      <c r="AQ1945" s="68"/>
      <c r="AR1945" s="68"/>
      <c r="AS1945" s="68"/>
      <c r="AT1945" s="68"/>
      <c r="AU1945" s="68"/>
    </row>
    <row r="1946" spans="27:47">
      <c r="AA1946" s="68"/>
      <c r="AB1946" s="68"/>
      <c r="AC1946" s="68"/>
      <c r="AD1946" s="68"/>
      <c r="AE1946" s="68"/>
      <c r="AG1946" s="92"/>
      <c r="AN1946" s="68"/>
      <c r="AO1946" s="68"/>
      <c r="AP1946" s="68"/>
      <c r="AQ1946" s="68"/>
      <c r="AR1946" s="68"/>
      <c r="AS1946" s="68"/>
      <c r="AT1946" s="68"/>
      <c r="AU1946" s="68"/>
    </row>
    <row r="1947" spans="27:47">
      <c r="AA1947" s="68"/>
      <c r="AB1947" s="68"/>
      <c r="AC1947" s="68"/>
      <c r="AD1947" s="68"/>
      <c r="AE1947" s="68"/>
      <c r="AG1947" s="92"/>
      <c r="AN1947" s="68"/>
      <c r="AO1947" s="68"/>
      <c r="AP1947" s="68"/>
      <c r="AQ1947" s="68"/>
      <c r="AR1947" s="68"/>
      <c r="AS1947" s="68"/>
      <c r="AT1947" s="68"/>
      <c r="AU1947" s="68"/>
    </row>
    <row r="1948" spans="27:47">
      <c r="AA1948" s="68"/>
      <c r="AB1948" s="68"/>
      <c r="AC1948" s="68"/>
      <c r="AD1948" s="68"/>
      <c r="AE1948" s="68"/>
      <c r="AG1948" s="92"/>
      <c r="AN1948" s="68"/>
      <c r="AO1948" s="68"/>
      <c r="AP1948" s="68"/>
      <c r="AQ1948" s="68"/>
      <c r="AR1948" s="68"/>
      <c r="AS1948" s="68"/>
      <c r="AT1948" s="68"/>
      <c r="AU1948" s="68"/>
    </row>
    <row r="1949" spans="27:47">
      <c r="AA1949" s="68"/>
      <c r="AB1949" s="68"/>
      <c r="AC1949" s="68"/>
      <c r="AD1949" s="68"/>
      <c r="AE1949" s="68"/>
      <c r="AG1949" s="92"/>
      <c r="AN1949" s="68"/>
      <c r="AO1949" s="68"/>
      <c r="AP1949" s="68"/>
      <c r="AQ1949" s="68"/>
      <c r="AR1949" s="68"/>
      <c r="AS1949" s="68"/>
      <c r="AT1949" s="68"/>
      <c r="AU1949" s="68"/>
    </row>
    <row r="1950" spans="27:47">
      <c r="AA1950" s="68"/>
      <c r="AB1950" s="68"/>
      <c r="AC1950" s="68"/>
      <c r="AD1950" s="68"/>
      <c r="AE1950" s="68"/>
      <c r="AG1950" s="92"/>
      <c r="AN1950" s="68"/>
      <c r="AO1950" s="68"/>
      <c r="AP1950" s="68"/>
      <c r="AQ1950" s="68"/>
      <c r="AR1950" s="68"/>
      <c r="AS1950" s="68"/>
      <c r="AT1950" s="68"/>
      <c r="AU1950" s="68"/>
    </row>
    <row r="1951" spans="27:47">
      <c r="AA1951" s="68"/>
      <c r="AB1951" s="68"/>
      <c r="AC1951" s="68"/>
      <c r="AD1951" s="68"/>
      <c r="AE1951" s="68"/>
      <c r="AG1951" s="92"/>
      <c r="AN1951" s="68"/>
      <c r="AO1951" s="68"/>
      <c r="AP1951" s="68"/>
      <c r="AQ1951" s="68"/>
      <c r="AR1951" s="68"/>
      <c r="AS1951" s="68"/>
      <c r="AT1951" s="68"/>
      <c r="AU1951" s="68"/>
    </row>
    <row r="1952" spans="27:47">
      <c r="AA1952" s="68"/>
      <c r="AB1952" s="68"/>
      <c r="AC1952" s="68"/>
      <c r="AD1952" s="68"/>
      <c r="AE1952" s="68"/>
      <c r="AG1952" s="92"/>
      <c r="AN1952" s="68"/>
      <c r="AO1952" s="68"/>
      <c r="AP1952" s="68"/>
      <c r="AQ1952" s="68"/>
      <c r="AR1952" s="68"/>
      <c r="AS1952" s="68"/>
      <c r="AT1952" s="68"/>
      <c r="AU1952" s="68"/>
    </row>
    <row r="1953" spans="27:47">
      <c r="AA1953" s="68"/>
      <c r="AB1953" s="68"/>
      <c r="AC1953" s="68"/>
      <c r="AD1953" s="68"/>
      <c r="AE1953" s="68"/>
      <c r="AG1953" s="92"/>
      <c r="AN1953" s="68"/>
      <c r="AO1953" s="68"/>
      <c r="AP1953" s="68"/>
      <c r="AQ1953" s="68"/>
      <c r="AR1953" s="68"/>
      <c r="AS1953" s="68"/>
      <c r="AT1953" s="68"/>
      <c r="AU1953" s="68"/>
    </row>
    <row r="1954" spans="27:47">
      <c r="AA1954" s="68"/>
      <c r="AB1954" s="68"/>
      <c r="AC1954" s="68"/>
      <c r="AD1954" s="68"/>
      <c r="AE1954" s="68"/>
      <c r="AG1954" s="92"/>
      <c r="AN1954" s="68"/>
      <c r="AO1954" s="68"/>
      <c r="AP1954" s="68"/>
      <c r="AQ1954" s="68"/>
      <c r="AR1954" s="68"/>
      <c r="AS1954" s="68"/>
      <c r="AT1954" s="68"/>
      <c r="AU1954" s="68"/>
    </row>
    <row r="1955" spans="27:47">
      <c r="AA1955" s="68"/>
      <c r="AB1955" s="68"/>
      <c r="AC1955" s="68"/>
      <c r="AD1955" s="68"/>
      <c r="AE1955" s="68"/>
      <c r="AG1955" s="92"/>
      <c r="AN1955" s="68"/>
      <c r="AO1955" s="68"/>
      <c r="AP1955" s="68"/>
      <c r="AQ1955" s="68"/>
      <c r="AR1955" s="68"/>
      <c r="AS1955" s="68"/>
      <c r="AT1955" s="68"/>
      <c r="AU1955" s="68"/>
    </row>
    <row r="1956" spans="27:47">
      <c r="AA1956" s="68"/>
      <c r="AB1956" s="68"/>
      <c r="AC1956" s="68"/>
      <c r="AD1956" s="68"/>
      <c r="AE1956" s="68"/>
      <c r="AG1956" s="92"/>
      <c r="AN1956" s="68"/>
      <c r="AO1956" s="68"/>
      <c r="AP1956" s="68"/>
      <c r="AQ1956" s="68"/>
      <c r="AR1956" s="68"/>
      <c r="AS1956" s="68"/>
      <c r="AT1956" s="68"/>
      <c r="AU1956" s="68"/>
    </row>
    <row r="1957" spans="27:47">
      <c r="AA1957" s="68"/>
      <c r="AB1957" s="68"/>
      <c r="AC1957" s="68"/>
      <c r="AD1957" s="68"/>
      <c r="AE1957" s="68"/>
      <c r="AG1957" s="92"/>
      <c r="AN1957" s="68"/>
      <c r="AO1957" s="68"/>
      <c r="AP1957" s="68"/>
      <c r="AQ1957" s="68"/>
      <c r="AR1957" s="68"/>
      <c r="AS1957" s="68"/>
      <c r="AT1957" s="68"/>
      <c r="AU1957" s="68"/>
    </row>
    <row r="1958" spans="27:47">
      <c r="AA1958" s="68"/>
      <c r="AB1958" s="68"/>
      <c r="AC1958" s="68"/>
      <c r="AD1958" s="68"/>
      <c r="AE1958" s="68"/>
      <c r="AG1958" s="92"/>
      <c r="AN1958" s="68"/>
      <c r="AO1958" s="68"/>
      <c r="AP1958" s="68"/>
      <c r="AQ1958" s="68"/>
      <c r="AR1958" s="68"/>
      <c r="AS1958" s="68"/>
      <c r="AT1958" s="68"/>
      <c r="AU1958" s="68"/>
    </row>
    <row r="1959" spans="27:47">
      <c r="AA1959" s="68"/>
      <c r="AB1959" s="68"/>
      <c r="AC1959" s="68"/>
      <c r="AD1959" s="68"/>
      <c r="AE1959" s="68"/>
      <c r="AG1959" s="92"/>
      <c r="AN1959" s="68"/>
      <c r="AO1959" s="68"/>
      <c r="AP1959" s="68"/>
      <c r="AQ1959" s="68"/>
      <c r="AR1959" s="68"/>
      <c r="AS1959" s="68"/>
      <c r="AT1959" s="68"/>
      <c r="AU1959" s="68"/>
    </row>
    <row r="1960" spans="27:47">
      <c r="AA1960" s="68"/>
      <c r="AB1960" s="68"/>
      <c r="AC1960" s="68"/>
      <c r="AD1960" s="68"/>
      <c r="AE1960" s="68"/>
      <c r="AG1960" s="92"/>
      <c r="AN1960" s="68"/>
      <c r="AO1960" s="68"/>
      <c r="AP1960" s="68"/>
      <c r="AQ1960" s="68"/>
      <c r="AR1960" s="68"/>
      <c r="AS1960" s="68"/>
      <c r="AT1960" s="68"/>
      <c r="AU1960" s="68"/>
    </row>
    <row r="1961" spans="27:47">
      <c r="AA1961" s="68"/>
      <c r="AB1961" s="68"/>
      <c r="AC1961" s="68"/>
      <c r="AD1961" s="68"/>
      <c r="AE1961" s="68"/>
      <c r="AG1961" s="92"/>
      <c r="AN1961" s="68"/>
      <c r="AO1961" s="68"/>
      <c r="AP1961" s="68"/>
      <c r="AQ1961" s="68"/>
      <c r="AR1961" s="68"/>
      <c r="AS1961" s="68"/>
      <c r="AT1961" s="68"/>
      <c r="AU1961" s="68"/>
    </row>
    <row r="1962" spans="27:47">
      <c r="AA1962" s="68"/>
      <c r="AB1962" s="68"/>
      <c r="AC1962" s="68"/>
      <c r="AD1962" s="68"/>
      <c r="AE1962" s="68"/>
      <c r="AG1962" s="92"/>
      <c r="AN1962" s="68"/>
      <c r="AO1962" s="68"/>
      <c r="AP1962" s="68"/>
      <c r="AQ1962" s="68"/>
      <c r="AR1962" s="68"/>
      <c r="AS1962" s="68"/>
      <c r="AT1962" s="68"/>
      <c r="AU1962" s="68"/>
    </row>
    <row r="1963" spans="27:47">
      <c r="AA1963" s="68"/>
      <c r="AB1963" s="68"/>
      <c r="AC1963" s="68"/>
      <c r="AD1963" s="68"/>
      <c r="AE1963" s="68"/>
      <c r="AG1963" s="92"/>
      <c r="AN1963" s="68"/>
      <c r="AO1963" s="68"/>
      <c r="AP1963" s="68"/>
      <c r="AQ1963" s="68"/>
      <c r="AR1963" s="68"/>
      <c r="AS1963" s="68"/>
      <c r="AT1963" s="68"/>
      <c r="AU1963" s="68"/>
    </row>
    <row r="1964" spans="27:47">
      <c r="AA1964" s="68"/>
      <c r="AB1964" s="68"/>
      <c r="AC1964" s="68"/>
      <c r="AD1964" s="68"/>
      <c r="AE1964" s="68"/>
      <c r="AG1964" s="92"/>
      <c r="AN1964" s="68"/>
      <c r="AO1964" s="68"/>
      <c r="AP1964" s="68"/>
      <c r="AQ1964" s="68"/>
      <c r="AR1964" s="68"/>
      <c r="AS1964" s="68"/>
      <c r="AT1964" s="68"/>
      <c r="AU1964" s="68"/>
    </row>
    <row r="1965" spans="27:47">
      <c r="AA1965" s="68"/>
      <c r="AB1965" s="68"/>
      <c r="AC1965" s="68"/>
      <c r="AD1965" s="68"/>
      <c r="AE1965" s="68"/>
      <c r="AG1965" s="92"/>
      <c r="AN1965" s="68"/>
      <c r="AO1965" s="68"/>
      <c r="AP1965" s="68"/>
      <c r="AQ1965" s="68"/>
      <c r="AR1965" s="68"/>
      <c r="AS1965" s="68"/>
      <c r="AT1965" s="68"/>
      <c r="AU1965" s="68"/>
    </row>
    <row r="1966" spans="27:47">
      <c r="AA1966" s="68"/>
      <c r="AB1966" s="68"/>
      <c r="AC1966" s="68"/>
      <c r="AD1966" s="68"/>
      <c r="AE1966" s="68"/>
      <c r="AG1966" s="92"/>
      <c r="AN1966" s="68"/>
      <c r="AO1966" s="68"/>
      <c r="AP1966" s="68"/>
      <c r="AQ1966" s="68"/>
      <c r="AR1966" s="68"/>
      <c r="AS1966" s="68"/>
      <c r="AT1966" s="68"/>
      <c r="AU1966" s="68"/>
    </row>
    <row r="1967" spans="27:47">
      <c r="AA1967" s="68"/>
      <c r="AB1967" s="68"/>
      <c r="AC1967" s="68"/>
      <c r="AD1967" s="68"/>
      <c r="AE1967" s="68"/>
      <c r="AG1967" s="92"/>
      <c r="AN1967" s="68"/>
      <c r="AO1967" s="68"/>
      <c r="AP1967" s="68"/>
      <c r="AQ1967" s="68"/>
      <c r="AR1967" s="68"/>
      <c r="AS1967" s="68"/>
      <c r="AT1967" s="68"/>
      <c r="AU1967" s="68"/>
    </row>
    <row r="1968" spans="27:47">
      <c r="AA1968" s="68"/>
      <c r="AB1968" s="68"/>
      <c r="AC1968" s="68"/>
      <c r="AD1968" s="68"/>
      <c r="AE1968" s="68"/>
      <c r="AG1968" s="92"/>
      <c r="AN1968" s="68"/>
      <c r="AO1968" s="68"/>
      <c r="AP1968" s="68"/>
      <c r="AQ1968" s="68"/>
      <c r="AR1968" s="68"/>
      <c r="AS1968" s="68"/>
      <c r="AT1968" s="68"/>
      <c r="AU1968" s="68"/>
    </row>
    <row r="1969" spans="27:47">
      <c r="AA1969" s="68"/>
      <c r="AB1969" s="68"/>
      <c r="AC1969" s="68"/>
      <c r="AD1969" s="68"/>
      <c r="AE1969" s="68"/>
      <c r="AG1969" s="92"/>
      <c r="AN1969" s="68"/>
      <c r="AO1969" s="68"/>
      <c r="AP1969" s="68"/>
      <c r="AQ1969" s="68"/>
      <c r="AR1969" s="68"/>
      <c r="AS1969" s="68"/>
      <c r="AT1969" s="68"/>
      <c r="AU1969" s="68"/>
    </row>
    <row r="1970" spans="27:47">
      <c r="AA1970" s="68"/>
      <c r="AB1970" s="68"/>
      <c r="AC1970" s="68"/>
      <c r="AD1970" s="68"/>
      <c r="AE1970" s="68"/>
      <c r="AG1970" s="92"/>
      <c r="AN1970" s="68"/>
      <c r="AO1970" s="68"/>
      <c r="AP1970" s="68"/>
      <c r="AQ1970" s="68"/>
      <c r="AR1970" s="68"/>
      <c r="AS1970" s="68"/>
      <c r="AT1970" s="68"/>
      <c r="AU1970" s="68"/>
    </row>
    <row r="1971" spans="27:47">
      <c r="AA1971" s="68"/>
      <c r="AB1971" s="68"/>
      <c r="AC1971" s="68"/>
      <c r="AD1971" s="68"/>
      <c r="AE1971" s="68"/>
      <c r="AG1971" s="92"/>
      <c r="AN1971" s="68"/>
      <c r="AO1971" s="68"/>
      <c r="AP1971" s="68"/>
      <c r="AQ1971" s="68"/>
      <c r="AR1971" s="68"/>
      <c r="AS1971" s="68"/>
      <c r="AT1971" s="68"/>
      <c r="AU1971" s="68"/>
    </row>
    <row r="1972" spans="27:47">
      <c r="AA1972" s="68"/>
      <c r="AB1972" s="68"/>
      <c r="AC1972" s="68"/>
      <c r="AD1972" s="68"/>
      <c r="AE1972" s="68"/>
      <c r="AG1972" s="92"/>
      <c r="AN1972" s="68"/>
      <c r="AO1972" s="68"/>
      <c r="AP1972" s="68"/>
      <c r="AQ1972" s="68"/>
      <c r="AR1972" s="68"/>
      <c r="AS1972" s="68"/>
      <c r="AT1972" s="68"/>
      <c r="AU1972" s="68"/>
    </row>
    <row r="1973" spans="27:47">
      <c r="AA1973" s="68"/>
      <c r="AB1973" s="68"/>
      <c r="AC1973" s="68"/>
      <c r="AD1973" s="68"/>
      <c r="AE1973" s="68"/>
      <c r="AG1973" s="92"/>
      <c r="AN1973" s="68"/>
      <c r="AO1973" s="68"/>
      <c r="AP1973" s="68"/>
      <c r="AQ1973" s="68"/>
      <c r="AR1973" s="68"/>
      <c r="AS1973" s="68"/>
      <c r="AT1973" s="68"/>
      <c r="AU1973" s="68"/>
    </row>
    <row r="1974" spans="27:47">
      <c r="AA1974" s="68"/>
      <c r="AB1974" s="68"/>
      <c r="AC1974" s="68"/>
      <c r="AD1974" s="68"/>
      <c r="AE1974" s="68"/>
      <c r="AG1974" s="92"/>
      <c r="AN1974" s="68"/>
      <c r="AO1974" s="68"/>
      <c r="AP1974" s="68"/>
      <c r="AQ1974" s="68"/>
      <c r="AR1974" s="68"/>
      <c r="AS1974" s="68"/>
      <c r="AT1974" s="68"/>
      <c r="AU1974" s="68"/>
    </row>
    <row r="1975" spans="27:47">
      <c r="AA1975" s="68"/>
      <c r="AB1975" s="68"/>
      <c r="AC1975" s="68"/>
      <c r="AD1975" s="68"/>
      <c r="AE1975" s="68"/>
      <c r="AG1975" s="92"/>
      <c r="AN1975" s="68"/>
      <c r="AO1975" s="68"/>
      <c r="AP1975" s="68"/>
      <c r="AQ1975" s="68"/>
      <c r="AR1975" s="68"/>
      <c r="AS1975" s="68"/>
      <c r="AT1975" s="68"/>
      <c r="AU1975" s="68"/>
    </row>
    <row r="1976" spans="27:47">
      <c r="AA1976" s="68"/>
      <c r="AB1976" s="68"/>
      <c r="AC1976" s="68"/>
      <c r="AD1976" s="68"/>
      <c r="AE1976" s="68"/>
      <c r="AG1976" s="92"/>
      <c r="AN1976" s="68"/>
      <c r="AO1976" s="68"/>
      <c r="AP1976" s="68"/>
      <c r="AQ1976" s="68"/>
      <c r="AR1976" s="68"/>
      <c r="AS1976" s="68"/>
      <c r="AT1976" s="68"/>
      <c r="AU1976" s="68"/>
    </row>
    <row r="1977" spans="27:47">
      <c r="AA1977" s="68"/>
      <c r="AB1977" s="68"/>
      <c r="AC1977" s="68"/>
      <c r="AD1977" s="68"/>
      <c r="AE1977" s="68"/>
      <c r="AG1977" s="92"/>
      <c r="AN1977" s="68"/>
      <c r="AO1977" s="68"/>
      <c r="AP1977" s="68"/>
      <c r="AQ1977" s="68"/>
      <c r="AR1977" s="68"/>
      <c r="AS1977" s="68"/>
      <c r="AT1977" s="68"/>
      <c r="AU1977" s="68"/>
    </row>
    <row r="1978" spans="27:47">
      <c r="AA1978" s="68"/>
      <c r="AB1978" s="68"/>
      <c r="AC1978" s="68"/>
      <c r="AD1978" s="68"/>
      <c r="AE1978" s="68"/>
      <c r="AG1978" s="92"/>
      <c r="AN1978" s="68"/>
      <c r="AO1978" s="68"/>
      <c r="AP1978" s="68"/>
      <c r="AQ1978" s="68"/>
      <c r="AR1978" s="68"/>
      <c r="AS1978" s="68"/>
      <c r="AT1978" s="68"/>
      <c r="AU1978" s="68"/>
    </row>
    <row r="1979" spans="27:47">
      <c r="AA1979" s="68"/>
      <c r="AB1979" s="68"/>
      <c r="AC1979" s="68"/>
      <c r="AD1979" s="68"/>
      <c r="AE1979" s="68"/>
      <c r="AG1979" s="92"/>
      <c r="AN1979" s="68"/>
      <c r="AO1979" s="68"/>
      <c r="AP1979" s="68"/>
      <c r="AQ1979" s="68"/>
      <c r="AR1979" s="68"/>
      <c r="AS1979" s="68"/>
      <c r="AT1979" s="68"/>
      <c r="AU1979" s="68"/>
    </row>
    <row r="1980" spans="27:47">
      <c r="AA1980" s="68"/>
      <c r="AB1980" s="68"/>
      <c r="AC1980" s="68"/>
      <c r="AD1980" s="68"/>
      <c r="AE1980" s="68"/>
      <c r="AG1980" s="92"/>
      <c r="AN1980" s="68"/>
      <c r="AO1980" s="68"/>
      <c r="AP1980" s="68"/>
      <c r="AQ1980" s="68"/>
      <c r="AR1980" s="68"/>
      <c r="AS1980" s="68"/>
      <c r="AT1980" s="68"/>
      <c r="AU1980" s="68"/>
    </row>
    <row r="1981" spans="27:47">
      <c r="AA1981" s="68"/>
      <c r="AB1981" s="68"/>
      <c r="AC1981" s="68"/>
      <c r="AD1981" s="68"/>
      <c r="AE1981" s="68"/>
      <c r="AG1981" s="92"/>
      <c r="AN1981" s="68"/>
      <c r="AO1981" s="68"/>
      <c r="AP1981" s="68"/>
      <c r="AQ1981" s="68"/>
      <c r="AR1981" s="68"/>
      <c r="AS1981" s="68"/>
      <c r="AT1981" s="68"/>
      <c r="AU1981" s="68"/>
    </row>
    <row r="1982" spans="27:47">
      <c r="AA1982" s="68"/>
      <c r="AB1982" s="68"/>
      <c r="AC1982" s="68"/>
      <c r="AD1982" s="68"/>
      <c r="AE1982" s="68"/>
      <c r="AG1982" s="92"/>
      <c r="AN1982" s="68"/>
      <c r="AO1982" s="68"/>
      <c r="AP1982" s="68"/>
      <c r="AQ1982" s="68"/>
      <c r="AR1982" s="68"/>
      <c r="AS1982" s="68"/>
      <c r="AT1982" s="68"/>
      <c r="AU1982" s="68"/>
    </row>
    <row r="1983" spans="27:47">
      <c r="AA1983" s="68"/>
      <c r="AB1983" s="68"/>
      <c r="AC1983" s="68"/>
      <c r="AD1983" s="68"/>
      <c r="AE1983" s="68"/>
      <c r="AG1983" s="92"/>
      <c r="AN1983" s="68"/>
      <c r="AO1983" s="68"/>
      <c r="AP1983" s="68"/>
      <c r="AQ1983" s="68"/>
      <c r="AR1983" s="68"/>
      <c r="AS1983" s="68"/>
      <c r="AT1983" s="68"/>
      <c r="AU1983" s="68"/>
    </row>
    <row r="1984" spans="27:47">
      <c r="AA1984" s="68"/>
      <c r="AB1984" s="68"/>
      <c r="AC1984" s="68"/>
      <c r="AD1984" s="68"/>
      <c r="AE1984" s="68"/>
      <c r="AG1984" s="92"/>
      <c r="AN1984" s="68"/>
      <c r="AO1984" s="68"/>
      <c r="AP1984" s="68"/>
      <c r="AQ1984" s="68"/>
      <c r="AR1984" s="68"/>
      <c r="AS1984" s="68"/>
      <c r="AT1984" s="68"/>
      <c r="AU1984" s="68"/>
    </row>
    <row r="1985" spans="27:47">
      <c r="AA1985" s="68"/>
      <c r="AB1985" s="68"/>
      <c r="AC1985" s="68"/>
      <c r="AD1985" s="68"/>
      <c r="AE1985" s="68"/>
      <c r="AG1985" s="92"/>
      <c r="AN1985" s="68"/>
      <c r="AO1985" s="68"/>
      <c r="AP1985" s="68"/>
      <c r="AQ1985" s="68"/>
      <c r="AR1985" s="68"/>
      <c r="AS1985" s="68"/>
      <c r="AT1985" s="68"/>
      <c r="AU1985" s="68"/>
    </row>
    <row r="1986" spans="27:47">
      <c r="AA1986" s="68"/>
      <c r="AB1986" s="68"/>
      <c r="AC1986" s="68"/>
      <c r="AD1986" s="68"/>
      <c r="AE1986" s="68"/>
      <c r="AG1986" s="92"/>
      <c r="AN1986" s="68"/>
      <c r="AO1986" s="68"/>
      <c r="AP1986" s="68"/>
      <c r="AQ1986" s="68"/>
      <c r="AR1986" s="68"/>
      <c r="AS1986" s="68"/>
      <c r="AT1986" s="68"/>
      <c r="AU1986" s="68"/>
    </row>
    <row r="1987" spans="27:47">
      <c r="AA1987" s="68"/>
      <c r="AB1987" s="68"/>
      <c r="AC1987" s="68"/>
      <c r="AD1987" s="68"/>
      <c r="AE1987" s="68"/>
      <c r="AG1987" s="92"/>
      <c r="AN1987" s="68"/>
      <c r="AO1987" s="68"/>
      <c r="AP1987" s="68"/>
      <c r="AQ1987" s="68"/>
      <c r="AR1987" s="68"/>
      <c r="AS1987" s="68"/>
      <c r="AT1987" s="68"/>
      <c r="AU1987" s="68"/>
    </row>
    <row r="1988" spans="27:47">
      <c r="AA1988" s="68"/>
      <c r="AB1988" s="68"/>
      <c r="AC1988" s="68"/>
      <c r="AD1988" s="68"/>
      <c r="AE1988" s="68"/>
      <c r="AG1988" s="92"/>
      <c r="AN1988" s="68"/>
      <c r="AO1988" s="68"/>
      <c r="AP1988" s="68"/>
      <c r="AQ1988" s="68"/>
      <c r="AR1988" s="68"/>
      <c r="AS1988" s="68"/>
      <c r="AT1988" s="68"/>
      <c r="AU1988" s="68"/>
    </row>
    <row r="1989" spans="27:47">
      <c r="AA1989" s="68"/>
      <c r="AB1989" s="68"/>
      <c r="AC1989" s="68"/>
      <c r="AD1989" s="68"/>
      <c r="AE1989" s="68"/>
      <c r="AG1989" s="92"/>
      <c r="AN1989" s="68"/>
      <c r="AO1989" s="68"/>
      <c r="AP1989" s="68"/>
      <c r="AQ1989" s="68"/>
      <c r="AR1989" s="68"/>
      <c r="AS1989" s="68"/>
      <c r="AT1989" s="68"/>
      <c r="AU1989" s="68"/>
    </row>
    <row r="1990" spans="27:47">
      <c r="AA1990" s="68"/>
      <c r="AB1990" s="68"/>
      <c r="AC1990" s="68"/>
      <c r="AD1990" s="68"/>
      <c r="AE1990" s="68"/>
      <c r="AG1990" s="92"/>
      <c r="AN1990" s="68"/>
      <c r="AO1990" s="68"/>
      <c r="AP1990" s="68"/>
      <c r="AQ1990" s="68"/>
      <c r="AR1990" s="68"/>
      <c r="AS1990" s="68"/>
      <c r="AT1990" s="68"/>
      <c r="AU1990" s="68"/>
    </row>
    <row r="1991" spans="27:47">
      <c r="AA1991" s="68"/>
      <c r="AB1991" s="68"/>
      <c r="AC1991" s="68"/>
      <c r="AD1991" s="68"/>
      <c r="AE1991" s="68"/>
      <c r="AG1991" s="92"/>
      <c r="AN1991" s="68"/>
      <c r="AO1991" s="68"/>
      <c r="AP1991" s="68"/>
      <c r="AQ1991" s="68"/>
      <c r="AR1991" s="68"/>
      <c r="AS1991" s="68"/>
      <c r="AT1991" s="68"/>
      <c r="AU1991" s="68"/>
    </row>
    <row r="1992" spans="27:47">
      <c r="AA1992" s="68"/>
      <c r="AB1992" s="68"/>
      <c r="AC1992" s="68"/>
      <c r="AD1992" s="68"/>
      <c r="AE1992" s="68"/>
      <c r="AG1992" s="92"/>
      <c r="AN1992" s="68"/>
      <c r="AO1992" s="68"/>
      <c r="AP1992" s="68"/>
      <c r="AQ1992" s="68"/>
      <c r="AR1992" s="68"/>
      <c r="AS1992" s="68"/>
      <c r="AT1992" s="68"/>
      <c r="AU1992" s="68"/>
    </row>
    <row r="1993" spans="27:47">
      <c r="AA1993" s="68"/>
      <c r="AB1993" s="68"/>
      <c r="AC1993" s="68"/>
      <c r="AD1993" s="68"/>
      <c r="AE1993" s="68"/>
      <c r="AG1993" s="92"/>
      <c r="AN1993" s="68"/>
      <c r="AO1993" s="68"/>
      <c r="AP1993" s="68"/>
      <c r="AQ1993" s="68"/>
      <c r="AR1993" s="68"/>
      <c r="AS1993" s="68"/>
      <c r="AT1993" s="68"/>
      <c r="AU1993" s="68"/>
    </row>
    <row r="1994" spans="27:47">
      <c r="AA1994" s="68"/>
      <c r="AB1994" s="68"/>
      <c r="AC1994" s="68"/>
      <c r="AD1994" s="68"/>
      <c r="AE1994" s="68"/>
      <c r="AG1994" s="92"/>
      <c r="AN1994" s="68"/>
      <c r="AO1994" s="68"/>
      <c r="AP1994" s="68"/>
      <c r="AQ1994" s="68"/>
      <c r="AR1994" s="68"/>
      <c r="AS1994" s="68"/>
      <c r="AT1994" s="68"/>
      <c r="AU1994" s="68"/>
    </row>
    <row r="1995" spans="27:47">
      <c r="AA1995" s="68"/>
      <c r="AB1995" s="68"/>
      <c r="AC1995" s="68"/>
      <c r="AD1995" s="68"/>
      <c r="AE1995" s="68"/>
      <c r="AG1995" s="92"/>
      <c r="AN1995" s="68"/>
      <c r="AO1995" s="68"/>
      <c r="AP1995" s="68"/>
      <c r="AQ1995" s="68"/>
      <c r="AR1995" s="68"/>
      <c r="AS1995" s="68"/>
      <c r="AT1995" s="68"/>
      <c r="AU1995" s="68"/>
    </row>
    <row r="1996" spans="27:47">
      <c r="AA1996" s="68"/>
      <c r="AB1996" s="68"/>
      <c r="AC1996" s="68"/>
      <c r="AD1996" s="68"/>
      <c r="AE1996" s="68"/>
      <c r="AG1996" s="92"/>
      <c r="AN1996" s="68"/>
      <c r="AO1996" s="68"/>
      <c r="AP1996" s="68"/>
      <c r="AQ1996" s="68"/>
      <c r="AR1996" s="68"/>
      <c r="AS1996" s="68"/>
      <c r="AT1996" s="68"/>
      <c r="AU1996" s="68"/>
    </row>
    <row r="1997" spans="27:47">
      <c r="AA1997" s="68"/>
      <c r="AB1997" s="68"/>
      <c r="AC1997" s="68"/>
      <c r="AD1997" s="68"/>
      <c r="AE1997" s="68"/>
      <c r="AG1997" s="92"/>
      <c r="AN1997" s="68"/>
      <c r="AO1997" s="68"/>
      <c r="AP1997" s="68"/>
      <c r="AQ1997" s="68"/>
      <c r="AR1997" s="68"/>
      <c r="AS1997" s="68"/>
      <c r="AT1997" s="68"/>
      <c r="AU1997" s="68"/>
    </row>
    <row r="1998" spans="27:47">
      <c r="AA1998" s="68"/>
      <c r="AB1998" s="68"/>
      <c r="AC1998" s="68"/>
      <c r="AD1998" s="68"/>
      <c r="AE1998" s="68"/>
      <c r="AG1998" s="92"/>
      <c r="AN1998" s="68"/>
      <c r="AO1998" s="68"/>
      <c r="AP1998" s="68"/>
      <c r="AQ1998" s="68"/>
      <c r="AR1998" s="68"/>
      <c r="AS1998" s="68"/>
      <c r="AT1998" s="68"/>
      <c r="AU1998" s="68"/>
    </row>
    <row r="1999" spans="27:47">
      <c r="AA1999" s="68"/>
      <c r="AB1999" s="68"/>
      <c r="AC1999" s="68"/>
      <c r="AD1999" s="68"/>
      <c r="AE1999" s="68"/>
      <c r="AG1999" s="92"/>
      <c r="AN1999" s="68"/>
      <c r="AO1999" s="68"/>
      <c r="AP1999" s="68"/>
      <c r="AQ1999" s="68"/>
      <c r="AR1999" s="68"/>
      <c r="AS1999" s="68"/>
      <c r="AT1999" s="68"/>
      <c r="AU1999" s="68"/>
    </row>
    <row r="2000" spans="27:47">
      <c r="AA2000" s="68"/>
      <c r="AB2000" s="68"/>
      <c r="AC2000" s="68"/>
      <c r="AD2000" s="68"/>
      <c r="AE2000" s="68"/>
      <c r="AG2000" s="92"/>
      <c r="AN2000" s="68"/>
      <c r="AO2000" s="68"/>
      <c r="AP2000" s="68"/>
      <c r="AQ2000" s="68"/>
      <c r="AR2000" s="68"/>
      <c r="AS2000" s="68"/>
      <c r="AT2000" s="68"/>
      <c r="AU2000" s="68"/>
    </row>
    <row r="2001" spans="27:47">
      <c r="AA2001" s="68"/>
      <c r="AB2001" s="68"/>
      <c r="AC2001" s="68"/>
      <c r="AD2001" s="68"/>
      <c r="AE2001" s="68"/>
      <c r="AG2001" s="92"/>
      <c r="AN2001" s="68"/>
      <c r="AO2001" s="68"/>
      <c r="AP2001" s="68"/>
      <c r="AQ2001" s="68"/>
      <c r="AR2001" s="68"/>
      <c r="AS2001" s="68"/>
      <c r="AT2001" s="68"/>
      <c r="AU2001" s="68"/>
    </row>
    <row r="2002" spans="27:47">
      <c r="AA2002" s="68"/>
      <c r="AB2002" s="68"/>
      <c r="AC2002" s="68"/>
      <c r="AD2002" s="68"/>
      <c r="AE2002" s="68"/>
      <c r="AG2002" s="92"/>
      <c r="AN2002" s="68"/>
      <c r="AO2002" s="68"/>
      <c r="AP2002" s="68"/>
      <c r="AQ2002" s="68"/>
      <c r="AR2002" s="68"/>
      <c r="AS2002" s="68"/>
      <c r="AT2002" s="68"/>
      <c r="AU2002" s="68"/>
    </row>
    <row r="2003" spans="27:47">
      <c r="AA2003" s="68"/>
      <c r="AB2003" s="68"/>
      <c r="AC2003" s="68"/>
      <c r="AD2003" s="68"/>
      <c r="AE2003" s="68"/>
      <c r="AG2003" s="92"/>
      <c r="AN2003" s="68"/>
      <c r="AO2003" s="68"/>
      <c r="AP2003" s="68"/>
      <c r="AQ2003" s="68"/>
      <c r="AR2003" s="68"/>
      <c r="AS2003" s="68"/>
      <c r="AT2003" s="68"/>
      <c r="AU2003" s="68"/>
    </row>
    <row r="2004" spans="27:47">
      <c r="AA2004" s="68"/>
      <c r="AB2004" s="68"/>
      <c r="AC2004" s="68"/>
      <c r="AD2004" s="68"/>
      <c r="AE2004" s="68"/>
      <c r="AG2004" s="92"/>
      <c r="AN2004" s="68"/>
      <c r="AO2004" s="68"/>
      <c r="AP2004" s="68"/>
      <c r="AQ2004" s="68"/>
      <c r="AR2004" s="68"/>
      <c r="AS2004" s="68"/>
      <c r="AT2004" s="68"/>
      <c r="AU2004" s="68"/>
    </row>
    <row r="2005" spans="27:47">
      <c r="AA2005" s="68"/>
      <c r="AB2005" s="68"/>
      <c r="AC2005" s="68"/>
      <c r="AD2005" s="68"/>
      <c r="AE2005" s="68"/>
      <c r="AG2005" s="92"/>
      <c r="AN2005" s="68"/>
      <c r="AO2005" s="68"/>
      <c r="AP2005" s="68"/>
      <c r="AQ2005" s="68"/>
      <c r="AR2005" s="68"/>
      <c r="AS2005" s="68"/>
      <c r="AT2005" s="68"/>
      <c r="AU2005" s="68"/>
    </row>
    <row r="2006" spans="27:47">
      <c r="AA2006" s="68"/>
      <c r="AB2006" s="68"/>
      <c r="AC2006" s="68"/>
      <c r="AD2006" s="68"/>
      <c r="AE2006" s="68"/>
      <c r="AG2006" s="92"/>
      <c r="AN2006" s="68"/>
      <c r="AO2006" s="68"/>
      <c r="AP2006" s="68"/>
      <c r="AQ2006" s="68"/>
      <c r="AR2006" s="68"/>
      <c r="AS2006" s="68"/>
      <c r="AT2006" s="68"/>
      <c r="AU2006" s="68"/>
    </row>
    <row r="2007" spans="27:47">
      <c r="AA2007" s="68"/>
      <c r="AB2007" s="68"/>
      <c r="AC2007" s="68"/>
      <c r="AD2007" s="68"/>
      <c r="AE2007" s="68"/>
      <c r="AG2007" s="92"/>
      <c r="AN2007" s="68"/>
      <c r="AO2007" s="68"/>
      <c r="AP2007" s="68"/>
      <c r="AQ2007" s="68"/>
      <c r="AR2007" s="68"/>
      <c r="AS2007" s="68"/>
      <c r="AT2007" s="68"/>
      <c r="AU2007" s="68"/>
    </row>
    <row r="2008" spans="27:47">
      <c r="AA2008" s="68"/>
      <c r="AB2008" s="68"/>
      <c r="AC2008" s="68"/>
      <c r="AD2008" s="68"/>
      <c r="AE2008" s="68"/>
      <c r="AG2008" s="92"/>
      <c r="AN2008" s="68"/>
      <c r="AO2008" s="68"/>
      <c r="AP2008" s="68"/>
      <c r="AQ2008" s="68"/>
      <c r="AR2008" s="68"/>
      <c r="AS2008" s="68"/>
      <c r="AT2008" s="68"/>
      <c r="AU2008" s="68"/>
    </row>
    <row r="2009" spans="27:47">
      <c r="AA2009" s="68"/>
      <c r="AB2009" s="68"/>
      <c r="AC2009" s="68"/>
      <c r="AD2009" s="68"/>
      <c r="AE2009" s="68"/>
      <c r="AG2009" s="92"/>
      <c r="AN2009" s="68"/>
      <c r="AO2009" s="68"/>
      <c r="AP2009" s="68"/>
      <c r="AQ2009" s="68"/>
      <c r="AR2009" s="68"/>
      <c r="AS2009" s="68"/>
      <c r="AT2009" s="68"/>
      <c r="AU2009" s="68"/>
    </row>
    <row r="2010" spans="27:47">
      <c r="AA2010" s="68"/>
      <c r="AB2010" s="68"/>
      <c r="AC2010" s="68"/>
      <c r="AD2010" s="68"/>
      <c r="AE2010" s="68"/>
      <c r="AG2010" s="92"/>
      <c r="AN2010" s="68"/>
      <c r="AO2010" s="68"/>
      <c r="AP2010" s="68"/>
      <c r="AQ2010" s="68"/>
      <c r="AR2010" s="68"/>
      <c r="AS2010" s="68"/>
      <c r="AT2010" s="68"/>
      <c r="AU2010" s="68"/>
    </row>
    <row r="2011" spans="27:47">
      <c r="AA2011" s="68"/>
      <c r="AB2011" s="68"/>
      <c r="AC2011" s="68"/>
      <c r="AD2011" s="68"/>
      <c r="AE2011" s="68"/>
      <c r="AG2011" s="92"/>
      <c r="AN2011" s="68"/>
      <c r="AO2011" s="68"/>
      <c r="AP2011" s="68"/>
      <c r="AQ2011" s="68"/>
      <c r="AR2011" s="68"/>
      <c r="AS2011" s="68"/>
      <c r="AT2011" s="68"/>
      <c r="AU2011" s="68"/>
    </row>
    <row r="2012" spans="27:47">
      <c r="AA2012" s="68"/>
      <c r="AB2012" s="68"/>
      <c r="AC2012" s="68"/>
      <c r="AD2012" s="68"/>
      <c r="AE2012" s="68"/>
      <c r="AG2012" s="92"/>
      <c r="AN2012" s="68"/>
      <c r="AO2012" s="68"/>
      <c r="AP2012" s="68"/>
      <c r="AQ2012" s="68"/>
      <c r="AR2012" s="68"/>
      <c r="AS2012" s="68"/>
      <c r="AT2012" s="68"/>
      <c r="AU2012" s="68"/>
    </row>
    <row r="2013" spans="27:47">
      <c r="AA2013" s="68"/>
      <c r="AB2013" s="68"/>
      <c r="AC2013" s="68"/>
      <c r="AD2013" s="68"/>
      <c r="AE2013" s="68"/>
      <c r="AG2013" s="92"/>
      <c r="AN2013" s="68"/>
      <c r="AO2013" s="68"/>
      <c r="AP2013" s="68"/>
      <c r="AQ2013" s="68"/>
      <c r="AR2013" s="68"/>
      <c r="AS2013" s="68"/>
      <c r="AT2013" s="68"/>
      <c r="AU2013" s="68"/>
    </row>
    <row r="2014" spans="27:47">
      <c r="AA2014" s="68"/>
      <c r="AB2014" s="68"/>
      <c r="AC2014" s="68"/>
      <c r="AD2014" s="68"/>
      <c r="AE2014" s="68"/>
      <c r="AG2014" s="92"/>
      <c r="AN2014" s="68"/>
      <c r="AO2014" s="68"/>
      <c r="AP2014" s="68"/>
      <c r="AQ2014" s="68"/>
      <c r="AR2014" s="68"/>
      <c r="AS2014" s="68"/>
      <c r="AT2014" s="68"/>
      <c r="AU2014" s="68"/>
    </row>
    <row r="2015" spans="27:47">
      <c r="AA2015" s="68"/>
      <c r="AB2015" s="68"/>
      <c r="AC2015" s="68"/>
      <c r="AD2015" s="68"/>
      <c r="AE2015" s="68"/>
      <c r="AG2015" s="92"/>
      <c r="AN2015" s="68"/>
      <c r="AO2015" s="68"/>
      <c r="AP2015" s="68"/>
      <c r="AQ2015" s="68"/>
      <c r="AR2015" s="68"/>
      <c r="AS2015" s="68"/>
      <c r="AT2015" s="68"/>
      <c r="AU2015" s="68"/>
    </row>
    <row r="2016" spans="27:47">
      <c r="AA2016" s="68"/>
      <c r="AB2016" s="68"/>
      <c r="AC2016" s="68"/>
      <c r="AD2016" s="68"/>
      <c r="AE2016" s="68"/>
      <c r="AG2016" s="92"/>
      <c r="AN2016" s="68"/>
      <c r="AO2016" s="68"/>
      <c r="AP2016" s="68"/>
      <c r="AQ2016" s="68"/>
      <c r="AR2016" s="68"/>
      <c r="AS2016" s="68"/>
      <c r="AT2016" s="68"/>
      <c r="AU2016" s="68"/>
    </row>
    <row r="2017" spans="27:47">
      <c r="AA2017" s="68"/>
      <c r="AB2017" s="68"/>
      <c r="AC2017" s="68"/>
      <c r="AD2017" s="68"/>
      <c r="AE2017" s="68"/>
      <c r="AG2017" s="92"/>
      <c r="AN2017" s="68"/>
      <c r="AO2017" s="68"/>
      <c r="AP2017" s="68"/>
      <c r="AQ2017" s="68"/>
      <c r="AR2017" s="68"/>
      <c r="AS2017" s="68"/>
      <c r="AT2017" s="68"/>
      <c r="AU2017" s="68"/>
    </row>
    <row r="2018" spans="27:47">
      <c r="AA2018" s="68"/>
      <c r="AB2018" s="68"/>
      <c r="AC2018" s="68"/>
      <c r="AD2018" s="68"/>
      <c r="AE2018" s="68"/>
      <c r="AG2018" s="92"/>
      <c r="AN2018" s="68"/>
      <c r="AO2018" s="68"/>
      <c r="AP2018" s="68"/>
      <c r="AQ2018" s="68"/>
      <c r="AR2018" s="68"/>
      <c r="AS2018" s="68"/>
      <c r="AT2018" s="68"/>
      <c r="AU2018" s="68"/>
    </row>
    <row r="2019" spans="27:47">
      <c r="AA2019" s="68"/>
      <c r="AB2019" s="68"/>
      <c r="AC2019" s="68"/>
      <c r="AD2019" s="68"/>
      <c r="AE2019" s="68"/>
      <c r="AG2019" s="92"/>
      <c r="AN2019" s="68"/>
      <c r="AO2019" s="68"/>
      <c r="AP2019" s="68"/>
      <c r="AQ2019" s="68"/>
      <c r="AR2019" s="68"/>
      <c r="AS2019" s="68"/>
      <c r="AT2019" s="68"/>
      <c r="AU2019" s="68"/>
    </row>
    <row r="2020" spans="27:47">
      <c r="AA2020" s="68"/>
      <c r="AB2020" s="68"/>
      <c r="AC2020" s="68"/>
      <c r="AD2020" s="68"/>
      <c r="AE2020" s="68"/>
      <c r="AG2020" s="92"/>
      <c r="AN2020" s="68"/>
      <c r="AO2020" s="68"/>
      <c r="AP2020" s="68"/>
      <c r="AQ2020" s="68"/>
      <c r="AR2020" s="68"/>
      <c r="AS2020" s="68"/>
      <c r="AT2020" s="68"/>
      <c r="AU2020" s="68"/>
    </row>
    <row r="2021" spans="27:47">
      <c r="AA2021" s="68"/>
      <c r="AB2021" s="68"/>
      <c r="AC2021" s="68"/>
      <c r="AD2021" s="68"/>
      <c r="AE2021" s="68"/>
      <c r="AG2021" s="92"/>
      <c r="AN2021" s="68"/>
      <c r="AO2021" s="68"/>
      <c r="AP2021" s="68"/>
      <c r="AQ2021" s="68"/>
      <c r="AR2021" s="68"/>
      <c r="AS2021" s="68"/>
      <c r="AT2021" s="68"/>
      <c r="AU2021" s="68"/>
    </row>
    <row r="2022" spans="27:47">
      <c r="AA2022" s="68"/>
      <c r="AB2022" s="68"/>
      <c r="AC2022" s="68"/>
      <c r="AD2022" s="68"/>
      <c r="AE2022" s="68"/>
      <c r="AG2022" s="92"/>
      <c r="AN2022" s="68"/>
      <c r="AO2022" s="68"/>
      <c r="AP2022" s="68"/>
      <c r="AQ2022" s="68"/>
      <c r="AR2022" s="68"/>
      <c r="AS2022" s="68"/>
      <c r="AT2022" s="68"/>
      <c r="AU2022" s="68"/>
    </row>
    <row r="2023" spans="27:47">
      <c r="AA2023" s="68"/>
      <c r="AB2023" s="68"/>
      <c r="AC2023" s="68"/>
      <c r="AD2023" s="68"/>
      <c r="AE2023" s="68"/>
      <c r="AG2023" s="92"/>
      <c r="AN2023" s="68"/>
      <c r="AO2023" s="68"/>
      <c r="AP2023" s="68"/>
      <c r="AQ2023" s="68"/>
      <c r="AR2023" s="68"/>
      <c r="AS2023" s="68"/>
      <c r="AT2023" s="68"/>
      <c r="AU2023" s="68"/>
    </row>
    <row r="2024" spans="27:47">
      <c r="AA2024" s="68"/>
      <c r="AB2024" s="68"/>
      <c r="AC2024" s="68"/>
      <c r="AD2024" s="68"/>
      <c r="AE2024" s="68"/>
      <c r="AG2024" s="92"/>
      <c r="AN2024" s="68"/>
      <c r="AO2024" s="68"/>
      <c r="AP2024" s="68"/>
      <c r="AQ2024" s="68"/>
      <c r="AR2024" s="68"/>
      <c r="AS2024" s="68"/>
      <c r="AT2024" s="68"/>
      <c r="AU2024" s="68"/>
    </row>
    <row r="2025" spans="27:47">
      <c r="AA2025" s="68"/>
      <c r="AB2025" s="68"/>
      <c r="AC2025" s="68"/>
      <c r="AD2025" s="68"/>
      <c r="AE2025" s="68"/>
      <c r="AG2025" s="92"/>
      <c r="AN2025" s="68"/>
      <c r="AO2025" s="68"/>
      <c r="AP2025" s="68"/>
      <c r="AQ2025" s="68"/>
      <c r="AR2025" s="68"/>
      <c r="AS2025" s="68"/>
      <c r="AT2025" s="68"/>
      <c r="AU2025" s="68"/>
    </row>
    <row r="2026" spans="27:47">
      <c r="AA2026" s="68"/>
      <c r="AB2026" s="68"/>
      <c r="AC2026" s="68"/>
      <c r="AD2026" s="68"/>
      <c r="AE2026" s="68"/>
      <c r="AG2026" s="92"/>
      <c r="AN2026" s="68"/>
      <c r="AO2026" s="68"/>
      <c r="AP2026" s="68"/>
      <c r="AQ2026" s="68"/>
      <c r="AR2026" s="68"/>
      <c r="AS2026" s="68"/>
      <c r="AT2026" s="68"/>
      <c r="AU2026" s="68"/>
    </row>
    <row r="2027" spans="27:47">
      <c r="AA2027" s="68"/>
      <c r="AB2027" s="68"/>
      <c r="AC2027" s="68"/>
      <c r="AD2027" s="68"/>
      <c r="AE2027" s="68"/>
      <c r="AG2027" s="92"/>
      <c r="AN2027" s="68"/>
      <c r="AO2027" s="68"/>
      <c r="AP2027" s="68"/>
      <c r="AQ2027" s="68"/>
      <c r="AR2027" s="68"/>
      <c r="AS2027" s="68"/>
      <c r="AT2027" s="68"/>
      <c r="AU2027" s="68"/>
    </row>
    <row r="2028" spans="27:47">
      <c r="AA2028" s="68"/>
      <c r="AB2028" s="68"/>
      <c r="AC2028" s="68"/>
      <c r="AD2028" s="68"/>
      <c r="AE2028" s="68"/>
      <c r="AG2028" s="92"/>
      <c r="AN2028" s="68"/>
      <c r="AO2028" s="68"/>
      <c r="AP2028" s="68"/>
      <c r="AQ2028" s="68"/>
      <c r="AR2028" s="68"/>
      <c r="AS2028" s="68"/>
      <c r="AT2028" s="68"/>
      <c r="AU2028" s="68"/>
    </row>
    <row r="2029" spans="27:47">
      <c r="AA2029" s="68"/>
      <c r="AB2029" s="68"/>
      <c r="AC2029" s="68"/>
      <c r="AD2029" s="68"/>
      <c r="AE2029" s="68"/>
      <c r="AG2029" s="92"/>
      <c r="AN2029" s="68"/>
      <c r="AO2029" s="68"/>
      <c r="AP2029" s="68"/>
      <c r="AQ2029" s="68"/>
      <c r="AR2029" s="68"/>
      <c r="AS2029" s="68"/>
      <c r="AT2029" s="68"/>
      <c r="AU2029" s="68"/>
    </row>
    <row r="2030" spans="27:47">
      <c r="AA2030" s="68"/>
      <c r="AB2030" s="68"/>
      <c r="AC2030" s="68"/>
      <c r="AD2030" s="68"/>
      <c r="AE2030" s="68"/>
      <c r="AG2030" s="92"/>
      <c r="AN2030" s="68"/>
      <c r="AO2030" s="68"/>
      <c r="AP2030" s="68"/>
      <c r="AQ2030" s="68"/>
      <c r="AR2030" s="68"/>
      <c r="AS2030" s="68"/>
      <c r="AT2030" s="68"/>
      <c r="AU2030" s="68"/>
    </row>
    <row r="2031" spans="27:47">
      <c r="AA2031" s="68"/>
      <c r="AB2031" s="68"/>
      <c r="AC2031" s="68"/>
      <c r="AD2031" s="68"/>
      <c r="AE2031" s="68"/>
      <c r="AF2031" s="93"/>
      <c r="AG2031" s="92"/>
      <c r="AN2031" s="68"/>
      <c r="AO2031" s="68"/>
      <c r="AP2031" s="68"/>
      <c r="AQ2031" s="68"/>
      <c r="AR2031" s="68"/>
      <c r="AS2031" s="68"/>
      <c r="AT2031" s="68"/>
      <c r="AU2031" s="68"/>
    </row>
    <row r="2032" spans="27:47">
      <c r="AA2032" s="68"/>
      <c r="AB2032" s="68"/>
      <c r="AC2032" s="68"/>
      <c r="AD2032" s="68"/>
      <c r="AE2032" s="68"/>
      <c r="AF2032" s="93"/>
      <c r="AG2032" s="92"/>
      <c r="AN2032" s="68"/>
      <c r="AO2032" s="68"/>
      <c r="AP2032" s="68"/>
      <c r="AQ2032" s="68"/>
      <c r="AR2032" s="68"/>
      <c r="AS2032" s="68"/>
      <c r="AT2032" s="68"/>
      <c r="AU2032" s="68"/>
    </row>
    <row r="2033" spans="27:47">
      <c r="AA2033" s="68"/>
      <c r="AB2033" s="68"/>
      <c r="AC2033" s="68"/>
      <c r="AD2033" s="68"/>
      <c r="AE2033" s="68"/>
      <c r="AF2033" s="93"/>
      <c r="AG2033" s="92"/>
      <c r="AN2033" s="68"/>
      <c r="AO2033" s="68"/>
      <c r="AP2033" s="68"/>
      <c r="AQ2033" s="68"/>
      <c r="AR2033" s="68"/>
      <c r="AS2033" s="68"/>
      <c r="AT2033" s="68"/>
      <c r="AU2033" s="68"/>
    </row>
    <row r="2034" spans="27:47">
      <c r="AA2034" s="68"/>
      <c r="AB2034" s="68"/>
      <c r="AC2034" s="68"/>
      <c r="AD2034" s="68"/>
      <c r="AE2034" s="68"/>
      <c r="AF2034" s="93"/>
      <c r="AG2034" s="92"/>
      <c r="AN2034" s="68"/>
      <c r="AO2034" s="68"/>
      <c r="AP2034" s="68"/>
      <c r="AQ2034" s="68"/>
      <c r="AR2034" s="68"/>
      <c r="AS2034" s="68"/>
      <c r="AT2034" s="68"/>
      <c r="AU2034" s="68"/>
    </row>
    <row r="2035" spans="27:47">
      <c r="AA2035" s="68"/>
      <c r="AB2035" s="68"/>
      <c r="AC2035" s="68"/>
      <c r="AD2035" s="68"/>
      <c r="AE2035" s="68"/>
      <c r="AF2035" s="93"/>
      <c r="AG2035" s="92"/>
      <c r="AN2035" s="68"/>
      <c r="AO2035" s="68"/>
      <c r="AP2035" s="68"/>
      <c r="AQ2035" s="68"/>
      <c r="AR2035" s="68"/>
      <c r="AS2035" s="68"/>
      <c r="AT2035" s="68"/>
      <c r="AU2035" s="68"/>
    </row>
    <row r="2036" spans="27:47">
      <c r="AA2036" s="68"/>
      <c r="AB2036" s="68"/>
      <c r="AC2036" s="68"/>
      <c r="AD2036" s="68"/>
      <c r="AE2036" s="68"/>
      <c r="AF2036" s="93"/>
      <c r="AG2036" s="92"/>
      <c r="AN2036" s="68"/>
      <c r="AO2036" s="68"/>
      <c r="AP2036" s="68"/>
      <c r="AQ2036" s="68"/>
      <c r="AR2036" s="68"/>
      <c r="AS2036" s="68"/>
      <c r="AT2036" s="68"/>
      <c r="AU2036" s="68"/>
    </row>
    <row r="2037" spans="27:47">
      <c r="AA2037" s="68"/>
      <c r="AB2037" s="68"/>
      <c r="AC2037" s="68"/>
      <c r="AD2037" s="68"/>
      <c r="AE2037" s="68"/>
      <c r="AF2037" s="93"/>
      <c r="AG2037" s="92"/>
      <c r="AN2037" s="68"/>
      <c r="AO2037" s="68"/>
      <c r="AP2037" s="68"/>
      <c r="AQ2037" s="68"/>
      <c r="AR2037" s="68"/>
      <c r="AS2037" s="68"/>
      <c r="AT2037" s="68"/>
      <c r="AU2037" s="68"/>
    </row>
    <row r="2038" spans="27:47">
      <c r="AA2038" s="68"/>
      <c r="AB2038" s="68"/>
      <c r="AC2038" s="68"/>
      <c r="AD2038" s="68"/>
      <c r="AE2038" s="68"/>
      <c r="AF2038" s="93"/>
      <c r="AG2038" s="92"/>
      <c r="AN2038" s="68"/>
      <c r="AO2038" s="68"/>
      <c r="AP2038" s="68"/>
      <c r="AQ2038" s="68"/>
      <c r="AR2038" s="68"/>
      <c r="AS2038" s="68"/>
      <c r="AT2038" s="68"/>
      <c r="AU2038" s="68"/>
    </row>
    <row r="2039" spans="27:47">
      <c r="AA2039" s="68"/>
      <c r="AB2039" s="68"/>
      <c r="AC2039" s="68"/>
      <c r="AD2039" s="68"/>
      <c r="AE2039" s="68"/>
      <c r="AF2039" s="93"/>
      <c r="AG2039" s="92"/>
      <c r="AN2039" s="68"/>
      <c r="AO2039" s="68"/>
      <c r="AP2039" s="68"/>
      <c r="AQ2039" s="68"/>
      <c r="AR2039" s="68"/>
      <c r="AS2039" s="68"/>
      <c r="AT2039" s="68"/>
      <c r="AU2039" s="68"/>
    </row>
    <row r="2040" spans="27:47">
      <c r="AA2040" s="68"/>
      <c r="AB2040" s="68"/>
      <c r="AC2040" s="68"/>
      <c r="AD2040" s="68"/>
      <c r="AE2040" s="68"/>
      <c r="AF2040" s="93"/>
      <c r="AG2040" s="92"/>
      <c r="AN2040" s="68"/>
      <c r="AO2040" s="68"/>
      <c r="AP2040" s="68"/>
      <c r="AQ2040" s="68"/>
      <c r="AR2040" s="68"/>
      <c r="AS2040" s="68"/>
      <c r="AT2040" s="68"/>
      <c r="AU2040" s="68"/>
    </row>
    <row r="2041" spans="27:47">
      <c r="AA2041" s="68"/>
      <c r="AB2041" s="68"/>
      <c r="AC2041" s="68"/>
      <c r="AD2041" s="68"/>
      <c r="AE2041" s="68"/>
      <c r="AF2041" s="93"/>
      <c r="AG2041" s="92"/>
      <c r="AN2041" s="68"/>
      <c r="AO2041" s="68"/>
      <c r="AP2041" s="68"/>
      <c r="AQ2041" s="68"/>
      <c r="AR2041" s="68"/>
      <c r="AS2041" s="68"/>
      <c r="AT2041" s="68"/>
      <c r="AU2041" s="68"/>
    </row>
    <row r="2042" spans="27:47">
      <c r="AA2042" s="68"/>
      <c r="AB2042" s="68"/>
      <c r="AC2042" s="68"/>
      <c r="AD2042" s="68"/>
      <c r="AE2042" s="68"/>
      <c r="AF2042" s="93"/>
      <c r="AG2042" s="92"/>
      <c r="AN2042" s="68"/>
      <c r="AO2042" s="68"/>
      <c r="AP2042" s="68"/>
      <c r="AQ2042" s="68"/>
      <c r="AR2042" s="68"/>
      <c r="AS2042" s="68"/>
      <c r="AT2042" s="68"/>
      <c r="AU2042" s="68"/>
    </row>
    <row r="2043" spans="27:47">
      <c r="AA2043" s="68"/>
      <c r="AB2043" s="68"/>
      <c r="AC2043" s="68"/>
      <c r="AD2043" s="68"/>
      <c r="AE2043" s="68"/>
      <c r="AF2043" s="93"/>
      <c r="AG2043" s="92"/>
      <c r="AN2043" s="68"/>
      <c r="AO2043" s="68"/>
      <c r="AP2043" s="68"/>
      <c r="AQ2043" s="68"/>
      <c r="AR2043" s="68"/>
      <c r="AS2043" s="68"/>
      <c r="AT2043" s="68"/>
      <c r="AU2043" s="68"/>
    </row>
    <row r="2044" spans="27:47">
      <c r="AA2044" s="68"/>
      <c r="AB2044" s="68"/>
      <c r="AC2044" s="68"/>
      <c r="AD2044" s="68"/>
      <c r="AE2044" s="68"/>
      <c r="AF2044" s="93"/>
      <c r="AG2044" s="92"/>
      <c r="AN2044" s="68"/>
      <c r="AO2044" s="68"/>
      <c r="AP2044" s="68"/>
      <c r="AQ2044" s="68"/>
      <c r="AR2044" s="68"/>
      <c r="AS2044" s="68"/>
      <c r="AT2044" s="68"/>
      <c r="AU2044" s="68"/>
    </row>
    <row r="2045" spans="27:47">
      <c r="AA2045" s="68"/>
      <c r="AB2045" s="68"/>
      <c r="AC2045" s="68"/>
      <c r="AD2045" s="68"/>
      <c r="AE2045" s="68"/>
      <c r="AF2045" s="93"/>
      <c r="AG2045" s="92"/>
      <c r="AN2045" s="68"/>
      <c r="AO2045" s="68"/>
      <c r="AP2045" s="68"/>
      <c r="AQ2045" s="68"/>
      <c r="AR2045" s="68"/>
      <c r="AS2045" s="68"/>
      <c r="AT2045" s="68"/>
      <c r="AU2045" s="68"/>
    </row>
    <row r="2046" spans="27:47">
      <c r="AA2046" s="68"/>
      <c r="AB2046" s="68"/>
      <c r="AC2046" s="68"/>
      <c r="AD2046" s="68"/>
      <c r="AE2046" s="68"/>
      <c r="AF2046" s="93"/>
      <c r="AG2046" s="92"/>
      <c r="AN2046" s="68"/>
      <c r="AO2046" s="68"/>
      <c r="AP2046" s="68"/>
      <c r="AQ2046" s="68"/>
      <c r="AR2046" s="68"/>
      <c r="AS2046" s="68"/>
      <c r="AT2046" s="68"/>
      <c r="AU2046" s="68"/>
    </row>
    <row r="2047" spans="27:47">
      <c r="AA2047" s="68"/>
      <c r="AB2047" s="68"/>
      <c r="AC2047" s="68"/>
      <c r="AD2047" s="68"/>
      <c r="AE2047" s="68"/>
      <c r="AF2047" s="93"/>
      <c r="AG2047" s="92"/>
      <c r="AN2047" s="68"/>
      <c r="AO2047" s="68"/>
      <c r="AP2047" s="68"/>
      <c r="AQ2047" s="68"/>
      <c r="AR2047" s="68"/>
      <c r="AS2047" s="68"/>
      <c r="AT2047" s="68"/>
      <c r="AU2047" s="68"/>
    </row>
    <row r="2048" spans="27:47">
      <c r="AA2048" s="68"/>
      <c r="AB2048" s="68"/>
      <c r="AC2048" s="68"/>
      <c r="AD2048" s="68"/>
      <c r="AE2048" s="68"/>
      <c r="AF2048" s="93"/>
      <c r="AG2048" s="92"/>
      <c r="AN2048" s="68"/>
      <c r="AO2048" s="68"/>
      <c r="AP2048" s="68"/>
      <c r="AQ2048" s="68"/>
      <c r="AR2048" s="68"/>
      <c r="AS2048" s="68"/>
      <c r="AT2048" s="68"/>
      <c r="AU2048" s="68"/>
    </row>
    <row r="2049" spans="27:47">
      <c r="AA2049" s="68"/>
      <c r="AB2049" s="68"/>
      <c r="AC2049" s="68"/>
      <c r="AD2049" s="68"/>
      <c r="AE2049" s="68"/>
      <c r="AF2049" s="93"/>
      <c r="AG2049" s="92"/>
      <c r="AN2049" s="68"/>
      <c r="AO2049" s="68"/>
      <c r="AP2049" s="68"/>
      <c r="AQ2049" s="68"/>
      <c r="AR2049" s="68"/>
      <c r="AS2049" s="68"/>
      <c r="AT2049" s="68"/>
      <c r="AU2049" s="68"/>
    </row>
    <row r="2050" spans="27:47">
      <c r="AA2050" s="68"/>
      <c r="AB2050" s="68"/>
      <c r="AC2050" s="68"/>
      <c r="AD2050" s="68"/>
      <c r="AE2050" s="68"/>
      <c r="AF2050" s="93"/>
      <c r="AG2050" s="92"/>
      <c r="AN2050" s="68"/>
      <c r="AO2050" s="68"/>
      <c r="AP2050" s="68"/>
      <c r="AQ2050" s="68"/>
      <c r="AR2050" s="68"/>
      <c r="AS2050" s="68"/>
      <c r="AT2050" s="68"/>
      <c r="AU2050" s="68"/>
    </row>
    <row r="2051" spans="27:47">
      <c r="AA2051" s="68"/>
      <c r="AB2051" s="68"/>
      <c r="AC2051" s="68"/>
      <c r="AD2051" s="68"/>
      <c r="AE2051" s="68"/>
      <c r="AF2051" s="93"/>
      <c r="AG2051" s="92"/>
      <c r="AN2051" s="68"/>
      <c r="AO2051" s="68"/>
      <c r="AP2051" s="68"/>
      <c r="AQ2051" s="68"/>
      <c r="AR2051" s="68"/>
      <c r="AS2051" s="68"/>
      <c r="AT2051" s="68"/>
      <c r="AU2051" s="68"/>
    </row>
    <row r="2052" spans="27:47">
      <c r="AA2052" s="68"/>
      <c r="AB2052" s="68"/>
      <c r="AC2052" s="68"/>
      <c r="AD2052" s="68"/>
      <c r="AE2052" s="68"/>
      <c r="AF2052" s="93"/>
      <c r="AG2052" s="92"/>
      <c r="AN2052" s="68"/>
      <c r="AO2052" s="68"/>
      <c r="AP2052" s="68"/>
      <c r="AQ2052" s="68"/>
      <c r="AR2052" s="68"/>
      <c r="AS2052" s="68"/>
      <c r="AT2052" s="68"/>
      <c r="AU2052" s="68"/>
    </row>
    <row r="2053" spans="27:47">
      <c r="AA2053" s="68"/>
      <c r="AB2053" s="68"/>
      <c r="AC2053" s="68"/>
      <c r="AD2053" s="68"/>
      <c r="AE2053" s="68"/>
      <c r="AF2053" s="93"/>
      <c r="AG2053" s="92"/>
      <c r="AN2053" s="68"/>
      <c r="AO2053" s="68"/>
      <c r="AP2053" s="68"/>
      <c r="AQ2053" s="68"/>
      <c r="AR2053" s="68"/>
      <c r="AS2053" s="68"/>
      <c r="AT2053" s="68"/>
      <c r="AU2053" s="68"/>
    </row>
    <row r="2054" spans="27:47">
      <c r="AA2054" s="68"/>
      <c r="AB2054" s="68"/>
      <c r="AC2054" s="68"/>
      <c r="AD2054" s="68"/>
      <c r="AE2054" s="68"/>
      <c r="AF2054" s="93"/>
      <c r="AG2054" s="92"/>
      <c r="AN2054" s="68"/>
      <c r="AO2054" s="68"/>
      <c r="AP2054" s="68"/>
      <c r="AQ2054" s="68"/>
      <c r="AR2054" s="68"/>
      <c r="AS2054" s="68"/>
      <c r="AT2054" s="68"/>
      <c r="AU2054" s="68"/>
    </row>
    <row r="2055" spans="27:47">
      <c r="AA2055" s="68"/>
      <c r="AB2055" s="68"/>
      <c r="AC2055" s="68"/>
      <c r="AD2055" s="68"/>
      <c r="AE2055" s="68"/>
      <c r="AF2055" s="93"/>
      <c r="AG2055" s="92"/>
      <c r="AN2055" s="68"/>
      <c r="AO2055" s="68"/>
      <c r="AP2055" s="68"/>
      <c r="AQ2055" s="68"/>
      <c r="AR2055" s="68"/>
      <c r="AS2055" s="68"/>
      <c r="AT2055" s="68"/>
      <c r="AU2055" s="68"/>
    </row>
    <row r="2056" spans="27:47">
      <c r="AA2056" s="68"/>
      <c r="AB2056" s="68"/>
      <c r="AC2056" s="68"/>
      <c r="AD2056" s="68"/>
      <c r="AE2056" s="68"/>
      <c r="AF2056" s="93"/>
      <c r="AG2056" s="92"/>
      <c r="AN2056" s="68"/>
      <c r="AO2056" s="68"/>
      <c r="AP2056" s="68"/>
      <c r="AQ2056" s="68"/>
      <c r="AR2056" s="68"/>
      <c r="AS2056" s="68"/>
      <c r="AT2056" s="68"/>
      <c r="AU2056" s="68"/>
    </row>
    <row r="2057" spans="27:47">
      <c r="AA2057" s="68"/>
      <c r="AB2057" s="68"/>
      <c r="AC2057" s="68"/>
      <c r="AD2057" s="68"/>
      <c r="AE2057" s="68"/>
      <c r="AF2057" s="93"/>
      <c r="AG2057" s="92"/>
      <c r="AN2057" s="68"/>
      <c r="AO2057" s="68"/>
      <c r="AP2057" s="68"/>
      <c r="AQ2057" s="68"/>
      <c r="AR2057" s="68"/>
      <c r="AS2057" s="68"/>
      <c r="AT2057" s="68"/>
      <c r="AU2057" s="68"/>
    </row>
    <row r="2058" spans="27:47">
      <c r="AA2058" s="68"/>
      <c r="AB2058" s="68"/>
      <c r="AC2058" s="68"/>
      <c r="AD2058" s="68"/>
      <c r="AE2058" s="68"/>
      <c r="AF2058" s="93"/>
      <c r="AG2058" s="92"/>
      <c r="AN2058" s="68"/>
      <c r="AO2058" s="68"/>
      <c r="AP2058" s="68"/>
      <c r="AQ2058" s="68"/>
      <c r="AR2058" s="68"/>
      <c r="AS2058" s="68"/>
      <c r="AT2058" s="68"/>
      <c r="AU2058" s="68"/>
    </row>
    <row r="2059" spans="27:47">
      <c r="AA2059" s="68"/>
      <c r="AB2059" s="68"/>
      <c r="AC2059" s="68"/>
      <c r="AD2059" s="68"/>
      <c r="AE2059" s="68"/>
      <c r="AF2059" s="93"/>
      <c r="AG2059" s="92"/>
      <c r="AN2059" s="68"/>
      <c r="AO2059" s="68"/>
      <c r="AP2059" s="68"/>
      <c r="AQ2059" s="68"/>
      <c r="AR2059" s="68"/>
      <c r="AS2059" s="68"/>
      <c r="AT2059" s="68"/>
      <c r="AU2059" s="68"/>
    </row>
    <row r="2060" spans="27:47">
      <c r="AA2060" s="68"/>
      <c r="AB2060" s="68"/>
      <c r="AC2060" s="68"/>
      <c r="AD2060" s="68"/>
      <c r="AE2060" s="68"/>
      <c r="AF2060" s="93"/>
      <c r="AG2060" s="92"/>
      <c r="AN2060" s="68"/>
      <c r="AO2060" s="68"/>
      <c r="AP2060" s="68"/>
      <c r="AQ2060" s="68"/>
      <c r="AR2060" s="68"/>
      <c r="AS2060" s="68"/>
      <c r="AT2060" s="68"/>
      <c r="AU2060" s="68"/>
    </row>
    <row r="2061" spans="27:47">
      <c r="AA2061" s="68"/>
      <c r="AB2061" s="68"/>
      <c r="AC2061" s="68"/>
      <c r="AD2061" s="68"/>
      <c r="AE2061" s="68"/>
      <c r="AF2061" s="93"/>
      <c r="AG2061" s="92"/>
      <c r="AN2061" s="68"/>
      <c r="AO2061" s="68"/>
      <c r="AP2061" s="68"/>
      <c r="AQ2061" s="68"/>
      <c r="AR2061" s="68"/>
      <c r="AS2061" s="68"/>
      <c r="AT2061" s="68"/>
      <c r="AU2061" s="68"/>
    </row>
    <row r="2062" spans="27:47">
      <c r="AA2062" s="68"/>
      <c r="AB2062" s="68"/>
      <c r="AC2062" s="68"/>
      <c r="AD2062" s="68"/>
      <c r="AE2062" s="68"/>
      <c r="AF2062" s="93"/>
      <c r="AG2062" s="92"/>
      <c r="AN2062" s="68"/>
      <c r="AO2062" s="68"/>
      <c r="AP2062" s="68"/>
      <c r="AQ2062" s="68"/>
      <c r="AR2062" s="68"/>
      <c r="AS2062" s="68"/>
      <c r="AT2062" s="68"/>
      <c r="AU2062" s="68"/>
    </row>
    <row r="2063" spans="27:47">
      <c r="AA2063" s="68"/>
      <c r="AB2063" s="68"/>
      <c r="AC2063" s="68"/>
      <c r="AD2063" s="68"/>
      <c r="AE2063" s="68"/>
      <c r="AF2063" s="93"/>
      <c r="AG2063" s="92"/>
      <c r="AN2063" s="68"/>
      <c r="AO2063" s="68"/>
      <c r="AP2063" s="68"/>
      <c r="AQ2063" s="68"/>
      <c r="AR2063" s="68"/>
      <c r="AS2063" s="68"/>
      <c r="AT2063" s="68"/>
      <c r="AU2063" s="68"/>
    </row>
    <row r="2064" spans="27:47">
      <c r="AA2064" s="68"/>
      <c r="AB2064" s="68"/>
      <c r="AC2064" s="68"/>
      <c r="AD2064" s="68"/>
      <c r="AE2064" s="68"/>
      <c r="AF2064" s="93"/>
      <c r="AG2064" s="92"/>
      <c r="AN2064" s="68"/>
      <c r="AO2064" s="68"/>
      <c r="AP2064" s="68"/>
      <c r="AQ2064" s="68"/>
      <c r="AR2064" s="68"/>
      <c r="AS2064" s="68"/>
      <c r="AT2064" s="68"/>
      <c r="AU2064" s="68"/>
    </row>
    <row r="2065" spans="27:47">
      <c r="AA2065" s="68"/>
      <c r="AB2065" s="68"/>
      <c r="AC2065" s="68"/>
      <c r="AD2065" s="68"/>
      <c r="AE2065" s="68"/>
      <c r="AF2065" s="93"/>
      <c r="AG2065" s="92"/>
      <c r="AN2065" s="68"/>
      <c r="AO2065" s="68"/>
      <c r="AP2065" s="68"/>
      <c r="AQ2065" s="68"/>
      <c r="AR2065" s="68"/>
      <c r="AS2065" s="68"/>
      <c r="AT2065" s="68"/>
      <c r="AU2065" s="68"/>
    </row>
    <row r="2066" spans="27:47">
      <c r="AA2066" s="68"/>
      <c r="AB2066" s="68"/>
      <c r="AC2066" s="68"/>
      <c r="AD2066" s="68"/>
      <c r="AE2066" s="68"/>
      <c r="AF2066" s="93"/>
      <c r="AG2066" s="92"/>
      <c r="AN2066" s="68"/>
      <c r="AO2066" s="68"/>
      <c r="AP2066" s="68"/>
      <c r="AQ2066" s="68"/>
      <c r="AR2066" s="68"/>
      <c r="AS2066" s="68"/>
      <c r="AT2066" s="68"/>
      <c r="AU2066" s="68"/>
    </row>
    <row r="2067" spans="27:47">
      <c r="AA2067" s="68"/>
      <c r="AB2067" s="68"/>
      <c r="AC2067" s="68"/>
      <c r="AD2067" s="68"/>
      <c r="AE2067" s="68"/>
      <c r="AF2067" s="93"/>
      <c r="AG2067" s="92"/>
      <c r="AN2067" s="68"/>
      <c r="AO2067" s="68"/>
      <c r="AP2067" s="68"/>
      <c r="AQ2067" s="68"/>
      <c r="AR2067" s="68"/>
      <c r="AS2067" s="68"/>
      <c r="AT2067" s="68"/>
      <c r="AU2067" s="68"/>
    </row>
    <row r="2068" spans="27:47">
      <c r="AA2068" s="68"/>
      <c r="AB2068" s="68"/>
      <c r="AC2068" s="68"/>
      <c r="AD2068" s="68"/>
      <c r="AE2068" s="68"/>
      <c r="AF2068" s="93"/>
      <c r="AG2068" s="92"/>
      <c r="AN2068" s="68"/>
      <c r="AO2068" s="68"/>
      <c r="AP2068" s="68"/>
      <c r="AQ2068" s="68"/>
      <c r="AR2068" s="68"/>
      <c r="AS2068" s="68"/>
      <c r="AT2068" s="68"/>
      <c r="AU2068" s="68"/>
    </row>
    <row r="2069" spans="27:47">
      <c r="AA2069" s="68"/>
      <c r="AB2069" s="68"/>
      <c r="AC2069" s="68"/>
      <c r="AD2069" s="68"/>
      <c r="AE2069" s="68"/>
      <c r="AF2069" s="93"/>
      <c r="AG2069" s="92"/>
      <c r="AN2069" s="68"/>
      <c r="AO2069" s="68"/>
      <c r="AP2069" s="68"/>
      <c r="AQ2069" s="68"/>
      <c r="AR2069" s="68"/>
      <c r="AS2069" s="68"/>
      <c r="AT2069" s="68"/>
      <c r="AU2069" s="68"/>
    </row>
    <row r="2070" spans="27:47">
      <c r="AA2070" s="68"/>
      <c r="AB2070" s="68"/>
      <c r="AC2070" s="68"/>
      <c r="AD2070" s="68"/>
      <c r="AE2070" s="68"/>
      <c r="AF2070" s="93"/>
      <c r="AG2070" s="92"/>
      <c r="AN2070" s="68"/>
      <c r="AO2070" s="68"/>
      <c r="AP2070" s="68"/>
      <c r="AQ2070" s="68"/>
      <c r="AR2070" s="68"/>
      <c r="AS2070" s="68"/>
      <c r="AT2070" s="68"/>
      <c r="AU2070" s="68"/>
    </row>
    <row r="2071" spans="27:47">
      <c r="AA2071" s="68"/>
      <c r="AB2071" s="68"/>
      <c r="AC2071" s="68"/>
      <c r="AD2071" s="68"/>
      <c r="AE2071" s="68"/>
      <c r="AF2071" s="93"/>
      <c r="AG2071" s="92"/>
      <c r="AN2071" s="68"/>
      <c r="AO2071" s="68"/>
      <c r="AP2071" s="68"/>
      <c r="AQ2071" s="68"/>
      <c r="AR2071" s="68"/>
      <c r="AS2071" s="68"/>
      <c r="AT2071" s="68"/>
      <c r="AU2071" s="68"/>
    </row>
    <row r="2072" spans="27:47">
      <c r="AA2072" s="68"/>
      <c r="AB2072" s="68"/>
      <c r="AC2072" s="68"/>
      <c r="AD2072" s="68"/>
      <c r="AE2072" s="68"/>
      <c r="AF2072" s="93"/>
      <c r="AG2072" s="92"/>
      <c r="AN2072" s="68"/>
      <c r="AO2072" s="68"/>
      <c r="AP2072" s="68"/>
      <c r="AQ2072" s="68"/>
      <c r="AR2072" s="68"/>
      <c r="AS2072" s="68"/>
      <c r="AT2072" s="68"/>
      <c r="AU2072" s="68"/>
    </row>
    <row r="2073" spans="27:47">
      <c r="AA2073" s="68"/>
      <c r="AB2073" s="68"/>
      <c r="AC2073" s="68"/>
      <c r="AD2073" s="68"/>
      <c r="AE2073" s="68"/>
      <c r="AF2073" s="93"/>
      <c r="AG2073" s="92"/>
      <c r="AN2073" s="68"/>
      <c r="AO2073" s="68"/>
      <c r="AP2073" s="68"/>
      <c r="AQ2073" s="68"/>
      <c r="AR2073" s="68"/>
      <c r="AS2073" s="68"/>
      <c r="AT2073" s="68"/>
      <c r="AU2073" s="68"/>
    </row>
    <row r="2074" spans="27:47">
      <c r="AA2074" s="68"/>
      <c r="AB2074" s="68"/>
      <c r="AC2074" s="68"/>
      <c r="AD2074" s="68"/>
      <c r="AE2074" s="68"/>
      <c r="AF2074" s="93"/>
      <c r="AG2074" s="92"/>
      <c r="AN2074" s="68"/>
      <c r="AO2074" s="68"/>
      <c r="AP2074" s="68"/>
      <c r="AQ2074" s="68"/>
      <c r="AR2074" s="68"/>
      <c r="AS2074" s="68"/>
      <c r="AT2074" s="68"/>
      <c r="AU2074" s="68"/>
    </row>
    <row r="2075" spans="27:47">
      <c r="AA2075" s="68"/>
      <c r="AB2075" s="68"/>
      <c r="AC2075" s="68"/>
      <c r="AD2075" s="68"/>
      <c r="AE2075" s="68"/>
      <c r="AF2075" s="93"/>
      <c r="AG2075" s="92"/>
      <c r="AN2075" s="68"/>
      <c r="AO2075" s="68"/>
      <c r="AP2075" s="68"/>
      <c r="AQ2075" s="68"/>
      <c r="AR2075" s="68"/>
      <c r="AS2075" s="68"/>
      <c r="AT2075" s="68"/>
      <c r="AU2075" s="68"/>
    </row>
    <row r="2076" spans="27:47">
      <c r="AA2076" s="68"/>
      <c r="AB2076" s="68"/>
      <c r="AC2076" s="68"/>
      <c r="AD2076" s="68"/>
      <c r="AE2076" s="68"/>
      <c r="AF2076" s="93"/>
      <c r="AG2076" s="92"/>
      <c r="AN2076" s="68"/>
      <c r="AO2076" s="68"/>
      <c r="AP2076" s="68"/>
      <c r="AQ2076" s="68"/>
      <c r="AR2076" s="68"/>
      <c r="AS2076" s="68"/>
      <c r="AT2076" s="68"/>
      <c r="AU2076" s="68"/>
    </row>
    <row r="2077" spans="27:47">
      <c r="AA2077" s="68"/>
      <c r="AB2077" s="68"/>
      <c r="AC2077" s="68"/>
      <c r="AD2077" s="68"/>
      <c r="AE2077" s="68"/>
      <c r="AF2077" s="93"/>
      <c r="AG2077" s="92"/>
      <c r="AN2077" s="68"/>
      <c r="AO2077" s="68"/>
      <c r="AP2077" s="68"/>
      <c r="AQ2077" s="68"/>
      <c r="AR2077" s="68"/>
      <c r="AS2077" s="68"/>
      <c r="AT2077" s="68"/>
      <c r="AU2077" s="68"/>
    </row>
    <row r="2078" spans="27:47">
      <c r="AA2078" s="68"/>
      <c r="AB2078" s="68"/>
      <c r="AC2078" s="68"/>
      <c r="AD2078" s="68"/>
      <c r="AE2078" s="68"/>
      <c r="AF2078" s="93"/>
      <c r="AG2078" s="92"/>
      <c r="AN2078" s="68"/>
      <c r="AO2078" s="68"/>
      <c r="AP2078" s="68"/>
      <c r="AQ2078" s="68"/>
      <c r="AR2078" s="68"/>
      <c r="AS2078" s="68"/>
      <c r="AT2078" s="68"/>
      <c r="AU2078" s="68"/>
    </row>
    <row r="2079" spans="27:47">
      <c r="AA2079" s="68"/>
      <c r="AB2079" s="68"/>
      <c r="AC2079" s="68"/>
      <c r="AD2079" s="68"/>
      <c r="AE2079" s="68"/>
      <c r="AF2079" s="93"/>
      <c r="AG2079" s="92"/>
      <c r="AN2079" s="68"/>
      <c r="AO2079" s="68"/>
      <c r="AP2079" s="68"/>
      <c r="AQ2079" s="68"/>
      <c r="AR2079" s="68"/>
      <c r="AS2079" s="68"/>
      <c r="AT2079" s="68"/>
      <c r="AU2079" s="68"/>
    </row>
    <row r="2080" spans="27:47">
      <c r="AA2080" s="68"/>
      <c r="AB2080" s="68"/>
      <c r="AC2080" s="68"/>
      <c r="AD2080" s="68"/>
      <c r="AE2080" s="68"/>
      <c r="AF2080" s="93"/>
      <c r="AG2080" s="92"/>
      <c r="AN2080" s="68"/>
      <c r="AO2080" s="68"/>
      <c r="AP2080" s="68"/>
      <c r="AQ2080" s="68"/>
      <c r="AR2080" s="68"/>
      <c r="AS2080" s="68"/>
      <c r="AT2080" s="68"/>
      <c r="AU2080" s="68"/>
    </row>
    <row r="2081" spans="27:47">
      <c r="AA2081" s="68"/>
      <c r="AB2081" s="68"/>
      <c r="AC2081" s="68"/>
      <c r="AD2081" s="68"/>
      <c r="AE2081" s="68"/>
      <c r="AF2081" s="93"/>
      <c r="AG2081" s="92"/>
      <c r="AN2081" s="68"/>
      <c r="AO2081" s="68"/>
      <c r="AP2081" s="68"/>
      <c r="AQ2081" s="68"/>
      <c r="AR2081" s="68"/>
      <c r="AS2081" s="68"/>
      <c r="AT2081" s="68"/>
      <c r="AU2081" s="68"/>
    </row>
    <row r="2082" spans="27:47">
      <c r="AA2082" s="68"/>
      <c r="AB2082" s="68"/>
      <c r="AC2082" s="68"/>
      <c r="AD2082" s="68"/>
      <c r="AE2082" s="68"/>
      <c r="AF2082" s="93"/>
      <c r="AG2082" s="92"/>
      <c r="AN2082" s="68"/>
      <c r="AO2082" s="68"/>
      <c r="AP2082" s="68"/>
      <c r="AQ2082" s="68"/>
      <c r="AR2082" s="68"/>
      <c r="AS2082" s="68"/>
      <c r="AT2082" s="68"/>
      <c r="AU2082" s="68"/>
    </row>
    <row r="2083" spans="27:47">
      <c r="AA2083" s="68"/>
      <c r="AB2083" s="68"/>
      <c r="AC2083" s="68"/>
      <c r="AD2083" s="68"/>
      <c r="AE2083" s="68"/>
      <c r="AF2083" s="93"/>
      <c r="AG2083" s="92"/>
      <c r="AN2083" s="68"/>
      <c r="AO2083" s="68"/>
      <c r="AP2083" s="68"/>
      <c r="AQ2083" s="68"/>
      <c r="AR2083" s="68"/>
      <c r="AS2083" s="68"/>
      <c r="AT2083" s="68"/>
      <c r="AU2083" s="68"/>
    </row>
    <row r="2084" spans="27:47">
      <c r="AA2084" s="68"/>
      <c r="AB2084" s="68"/>
      <c r="AC2084" s="68"/>
      <c r="AD2084" s="68"/>
      <c r="AE2084" s="68"/>
      <c r="AF2084" s="93"/>
      <c r="AG2084" s="92"/>
      <c r="AN2084" s="68"/>
      <c r="AO2084" s="68"/>
      <c r="AP2084" s="68"/>
      <c r="AQ2084" s="68"/>
      <c r="AR2084" s="68"/>
      <c r="AS2084" s="68"/>
      <c r="AT2084" s="68"/>
      <c r="AU2084" s="68"/>
    </row>
    <row r="2085" spans="27:47">
      <c r="AA2085" s="68"/>
      <c r="AB2085" s="68"/>
      <c r="AC2085" s="68"/>
      <c r="AD2085" s="68"/>
      <c r="AE2085" s="68"/>
      <c r="AF2085" s="93"/>
      <c r="AG2085" s="92"/>
      <c r="AN2085" s="68"/>
      <c r="AO2085" s="68"/>
      <c r="AP2085" s="68"/>
      <c r="AQ2085" s="68"/>
      <c r="AR2085" s="68"/>
      <c r="AS2085" s="68"/>
      <c r="AT2085" s="68"/>
      <c r="AU2085" s="68"/>
    </row>
    <row r="2086" spans="27:47">
      <c r="AA2086" s="68"/>
      <c r="AB2086" s="68"/>
      <c r="AC2086" s="68"/>
      <c r="AD2086" s="68"/>
      <c r="AE2086" s="68"/>
      <c r="AF2086" s="93"/>
      <c r="AG2086" s="92"/>
      <c r="AN2086" s="68"/>
      <c r="AO2086" s="68"/>
      <c r="AP2086" s="68"/>
      <c r="AQ2086" s="68"/>
      <c r="AR2086" s="68"/>
      <c r="AS2086" s="68"/>
      <c r="AT2086" s="68"/>
      <c r="AU2086" s="68"/>
    </row>
    <row r="2087" spans="27:47">
      <c r="AA2087" s="68"/>
      <c r="AB2087" s="68"/>
      <c r="AC2087" s="68"/>
      <c r="AD2087" s="68"/>
      <c r="AE2087" s="68"/>
      <c r="AF2087" s="93"/>
      <c r="AG2087" s="92"/>
      <c r="AN2087" s="68"/>
      <c r="AO2087" s="68"/>
      <c r="AP2087" s="68"/>
      <c r="AQ2087" s="68"/>
      <c r="AR2087" s="68"/>
      <c r="AS2087" s="68"/>
      <c r="AT2087" s="68"/>
      <c r="AU2087" s="68"/>
    </row>
    <row r="2088" spans="27:47">
      <c r="AA2088" s="68"/>
      <c r="AB2088" s="68"/>
      <c r="AC2088" s="68"/>
      <c r="AD2088" s="68"/>
      <c r="AE2088" s="68"/>
      <c r="AF2088" s="93"/>
      <c r="AG2088" s="92"/>
      <c r="AN2088" s="68"/>
      <c r="AO2088" s="68"/>
      <c r="AP2088" s="68"/>
      <c r="AQ2088" s="68"/>
      <c r="AR2088" s="68"/>
      <c r="AS2088" s="68"/>
      <c r="AT2088" s="68"/>
      <c r="AU2088" s="68"/>
    </row>
    <row r="2089" spans="27:47">
      <c r="AA2089" s="68"/>
      <c r="AB2089" s="68"/>
      <c r="AC2089" s="68"/>
      <c r="AD2089" s="68"/>
      <c r="AE2089" s="68"/>
      <c r="AF2089" s="93"/>
      <c r="AG2089" s="92"/>
      <c r="AN2089" s="68"/>
      <c r="AO2089" s="68"/>
      <c r="AP2089" s="68"/>
      <c r="AQ2089" s="68"/>
      <c r="AR2089" s="68"/>
      <c r="AS2089" s="68"/>
      <c r="AT2089" s="68"/>
      <c r="AU2089" s="68"/>
    </row>
    <row r="2090" spans="27:47">
      <c r="AA2090" s="68"/>
      <c r="AB2090" s="68"/>
      <c r="AC2090" s="68"/>
      <c r="AD2090" s="68"/>
      <c r="AE2090" s="68"/>
      <c r="AF2090" s="93"/>
      <c r="AG2090" s="92"/>
      <c r="AN2090" s="68"/>
      <c r="AO2090" s="68"/>
      <c r="AP2090" s="68"/>
      <c r="AQ2090" s="68"/>
      <c r="AR2090" s="68"/>
      <c r="AS2090" s="68"/>
      <c r="AT2090" s="68"/>
      <c r="AU2090" s="68"/>
    </row>
    <row r="2091" spans="27:47">
      <c r="AA2091" s="68"/>
      <c r="AB2091" s="68"/>
      <c r="AC2091" s="68"/>
      <c r="AD2091" s="68"/>
      <c r="AE2091" s="68"/>
      <c r="AF2091" s="93"/>
      <c r="AG2091" s="92"/>
      <c r="AN2091" s="68"/>
      <c r="AO2091" s="68"/>
      <c r="AP2091" s="68"/>
      <c r="AQ2091" s="68"/>
      <c r="AR2091" s="68"/>
      <c r="AS2091" s="68"/>
      <c r="AT2091" s="68"/>
      <c r="AU2091" s="68"/>
    </row>
    <row r="2092" spans="27:47">
      <c r="AA2092" s="68"/>
      <c r="AB2092" s="68"/>
      <c r="AC2092" s="68"/>
      <c r="AD2092" s="68"/>
      <c r="AE2092" s="68"/>
      <c r="AF2092" s="93"/>
      <c r="AG2092" s="92"/>
      <c r="AN2092" s="68"/>
      <c r="AO2092" s="68"/>
      <c r="AP2092" s="68"/>
      <c r="AQ2092" s="68"/>
      <c r="AR2092" s="68"/>
      <c r="AS2092" s="68"/>
      <c r="AT2092" s="68"/>
      <c r="AU2092" s="68"/>
    </row>
    <row r="2093" spans="27:47">
      <c r="AA2093" s="68"/>
      <c r="AB2093" s="68"/>
      <c r="AC2093" s="68"/>
      <c r="AD2093" s="68"/>
      <c r="AE2093" s="68"/>
      <c r="AF2093" s="93"/>
      <c r="AG2093" s="92"/>
      <c r="AN2093" s="68"/>
      <c r="AO2093" s="68"/>
      <c r="AP2093" s="68"/>
      <c r="AQ2093" s="68"/>
      <c r="AR2093" s="68"/>
      <c r="AS2093" s="68"/>
      <c r="AT2093" s="68"/>
      <c r="AU2093" s="68"/>
    </row>
    <row r="2094" spans="27:47">
      <c r="AA2094" s="68"/>
      <c r="AB2094" s="68"/>
      <c r="AC2094" s="68"/>
      <c r="AD2094" s="68"/>
      <c r="AE2094" s="68"/>
      <c r="AF2094" s="93"/>
      <c r="AG2094" s="92"/>
      <c r="AN2094" s="68"/>
      <c r="AO2094" s="68"/>
      <c r="AP2094" s="68"/>
      <c r="AQ2094" s="68"/>
      <c r="AR2094" s="68"/>
      <c r="AS2094" s="68"/>
      <c r="AT2094" s="68"/>
      <c r="AU2094" s="68"/>
    </row>
    <row r="2095" spans="27:47">
      <c r="AA2095" s="68"/>
      <c r="AB2095" s="68"/>
      <c r="AC2095" s="68"/>
      <c r="AD2095" s="68"/>
      <c r="AE2095" s="68"/>
      <c r="AF2095" s="93"/>
      <c r="AG2095" s="92"/>
      <c r="AN2095" s="68"/>
      <c r="AO2095" s="68"/>
      <c r="AP2095" s="68"/>
      <c r="AQ2095" s="68"/>
      <c r="AR2095" s="68"/>
      <c r="AS2095" s="68"/>
      <c r="AT2095" s="68"/>
      <c r="AU2095" s="68"/>
    </row>
    <row r="2096" spans="27:47">
      <c r="AA2096" s="68"/>
      <c r="AB2096" s="68"/>
      <c r="AC2096" s="68"/>
      <c r="AD2096" s="68"/>
      <c r="AE2096" s="68"/>
      <c r="AF2096" s="93"/>
      <c r="AG2096" s="92"/>
      <c r="AN2096" s="68"/>
      <c r="AO2096" s="68"/>
      <c r="AP2096" s="68"/>
      <c r="AQ2096" s="68"/>
      <c r="AR2096" s="68"/>
      <c r="AS2096" s="68"/>
      <c r="AT2096" s="68"/>
      <c r="AU2096" s="68"/>
    </row>
    <row r="2097" spans="27:47">
      <c r="AA2097" s="68"/>
      <c r="AB2097" s="68"/>
      <c r="AC2097" s="68"/>
      <c r="AD2097" s="68"/>
      <c r="AE2097" s="68"/>
      <c r="AF2097" s="93"/>
      <c r="AG2097" s="92"/>
      <c r="AN2097" s="68"/>
      <c r="AO2097" s="68"/>
      <c r="AP2097" s="68"/>
      <c r="AQ2097" s="68"/>
      <c r="AR2097" s="68"/>
      <c r="AS2097" s="68"/>
      <c r="AT2097" s="68"/>
      <c r="AU2097" s="68"/>
    </row>
    <row r="2098" spans="27:47">
      <c r="AA2098" s="68"/>
      <c r="AB2098" s="68"/>
      <c r="AC2098" s="68"/>
      <c r="AD2098" s="68"/>
      <c r="AE2098" s="68"/>
      <c r="AF2098" s="93"/>
      <c r="AG2098" s="92"/>
      <c r="AN2098" s="68"/>
      <c r="AO2098" s="68"/>
      <c r="AP2098" s="68"/>
      <c r="AQ2098" s="68"/>
      <c r="AR2098" s="68"/>
      <c r="AS2098" s="68"/>
      <c r="AT2098" s="68"/>
      <c r="AU2098" s="68"/>
    </row>
    <row r="2099" spans="27:47">
      <c r="AA2099" s="68"/>
      <c r="AB2099" s="68"/>
      <c r="AC2099" s="68"/>
      <c r="AD2099" s="68"/>
      <c r="AE2099" s="68"/>
      <c r="AF2099" s="93"/>
      <c r="AG2099" s="92"/>
      <c r="AN2099" s="68"/>
      <c r="AO2099" s="68"/>
      <c r="AP2099" s="68"/>
      <c r="AQ2099" s="68"/>
      <c r="AR2099" s="68"/>
      <c r="AS2099" s="68"/>
      <c r="AT2099" s="68"/>
      <c r="AU2099" s="68"/>
    </row>
    <row r="2100" spans="27:47">
      <c r="AA2100" s="68"/>
      <c r="AB2100" s="68"/>
      <c r="AC2100" s="68"/>
      <c r="AD2100" s="68"/>
      <c r="AE2100" s="68"/>
      <c r="AF2100" s="93"/>
      <c r="AG2100" s="92"/>
      <c r="AN2100" s="68"/>
      <c r="AO2100" s="68"/>
      <c r="AP2100" s="68"/>
      <c r="AQ2100" s="68"/>
      <c r="AR2100" s="68"/>
      <c r="AS2100" s="68"/>
      <c r="AT2100" s="68"/>
      <c r="AU2100" s="68"/>
    </row>
    <row r="2101" spans="27:47">
      <c r="AA2101" s="68"/>
      <c r="AB2101" s="68"/>
      <c r="AC2101" s="68"/>
      <c r="AD2101" s="68"/>
      <c r="AE2101" s="68"/>
      <c r="AF2101" s="93"/>
      <c r="AG2101" s="92"/>
      <c r="AN2101" s="68"/>
      <c r="AO2101" s="68"/>
      <c r="AP2101" s="68"/>
      <c r="AQ2101" s="68"/>
      <c r="AR2101" s="68"/>
      <c r="AS2101" s="68"/>
      <c r="AT2101" s="68"/>
      <c r="AU2101" s="68"/>
    </row>
    <row r="2102" spans="27:47">
      <c r="AA2102" s="68"/>
      <c r="AB2102" s="68"/>
      <c r="AC2102" s="68"/>
      <c r="AD2102" s="68"/>
      <c r="AE2102" s="68"/>
      <c r="AF2102" s="93"/>
      <c r="AG2102" s="92"/>
      <c r="AN2102" s="68"/>
      <c r="AO2102" s="68"/>
      <c r="AP2102" s="68"/>
      <c r="AQ2102" s="68"/>
      <c r="AR2102" s="68"/>
      <c r="AS2102" s="68"/>
      <c r="AT2102" s="68"/>
      <c r="AU2102" s="68"/>
    </row>
    <row r="2103" spans="27:47">
      <c r="AA2103" s="68"/>
      <c r="AB2103" s="68"/>
      <c r="AC2103" s="68"/>
      <c r="AD2103" s="68"/>
      <c r="AE2103" s="68"/>
      <c r="AF2103" s="93"/>
      <c r="AG2103" s="92"/>
      <c r="AN2103" s="68"/>
      <c r="AO2103" s="68"/>
      <c r="AP2103" s="68"/>
      <c r="AQ2103" s="68"/>
      <c r="AR2103" s="68"/>
      <c r="AS2103" s="68"/>
      <c r="AT2103" s="68"/>
      <c r="AU2103" s="68"/>
    </row>
    <row r="2104" spans="27:47">
      <c r="AA2104" s="68"/>
      <c r="AB2104" s="68"/>
      <c r="AC2104" s="68"/>
      <c r="AD2104" s="68"/>
      <c r="AE2104" s="68"/>
      <c r="AF2104" s="93"/>
      <c r="AG2104" s="92"/>
      <c r="AN2104" s="68"/>
      <c r="AO2104" s="68"/>
      <c r="AP2104" s="68"/>
      <c r="AQ2104" s="68"/>
      <c r="AR2104" s="68"/>
      <c r="AS2104" s="68"/>
      <c r="AT2104" s="68"/>
      <c r="AU2104" s="68"/>
    </row>
    <row r="2105" spans="27:47">
      <c r="AA2105" s="68"/>
      <c r="AB2105" s="68"/>
      <c r="AC2105" s="68"/>
      <c r="AD2105" s="68"/>
      <c r="AE2105" s="68"/>
      <c r="AF2105" s="93"/>
      <c r="AG2105" s="92"/>
      <c r="AN2105" s="68"/>
      <c r="AO2105" s="68"/>
      <c r="AP2105" s="68"/>
      <c r="AQ2105" s="68"/>
      <c r="AR2105" s="68"/>
      <c r="AS2105" s="68"/>
      <c r="AT2105" s="68"/>
      <c r="AU2105" s="68"/>
    </row>
    <row r="2106" spans="27:47">
      <c r="AA2106" s="68"/>
      <c r="AB2106" s="68"/>
      <c r="AC2106" s="68"/>
      <c r="AD2106" s="68"/>
      <c r="AE2106" s="68"/>
      <c r="AF2106" s="93"/>
      <c r="AG2106" s="92"/>
      <c r="AN2106" s="68"/>
      <c r="AO2106" s="68"/>
      <c r="AP2106" s="68"/>
      <c r="AQ2106" s="68"/>
      <c r="AR2106" s="68"/>
      <c r="AS2106" s="68"/>
      <c r="AT2106" s="68"/>
      <c r="AU2106" s="68"/>
    </row>
    <row r="2107" spans="27:47">
      <c r="AA2107" s="68"/>
      <c r="AB2107" s="68"/>
      <c r="AC2107" s="68"/>
      <c r="AD2107" s="68"/>
      <c r="AE2107" s="68"/>
      <c r="AF2107" s="93"/>
      <c r="AG2107" s="92"/>
      <c r="AN2107" s="68"/>
      <c r="AO2107" s="68"/>
      <c r="AP2107" s="68"/>
      <c r="AQ2107" s="68"/>
      <c r="AR2107" s="68"/>
      <c r="AS2107" s="68"/>
      <c r="AT2107" s="68"/>
      <c r="AU2107" s="68"/>
    </row>
    <row r="2108" spans="27:47">
      <c r="AA2108" s="68"/>
      <c r="AB2108" s="68"/>
      <c r="AC2108" s="68"/>
      <c r="AD2108" s="68"/>
      <c r="AE2108" s="68"/>
      <c r="AF2108" s="93"/>
      <c r="AG2108" s="92"/>
      <c r="AN2108" s="68"/>
      <c r="AO2108" s="68"/>
      <c r="AP2108" s="68"/>
      <c r="AQ2108" s="68"/>
      <c r="AR2108" s="68"/>
      <c r="AS2108" s="68"/>
      <c r="AT2108" s="68"/>
      <c r="AU2108" s="68"/>
    </row>
    <row r="2109" spans="27:47">
      <c r="AA2109" s="68"/>
      <c r="AB2109" s="68"/>
      <c r="AC2109" s="68"/>
      <c r="AD2109" s="68"/>
      <c r="AE2109" s="68"/>
      <c r="AF2109" s="93"/>
      <c r="AG2109" s="92"/>
      <c r="AN2109" s="68"/>
      <c r="AO2109" s="68"/>
      <c r="AP2109" s="68"/>
      <c r="AQ2109" s="68"/>
      <c r="AR2109" s="68"/>
      <c r="AS2109" s="68"/>
      <c r="AT2109" s="68"/>
      <c r="AU2109" s="68"/>
    </row>
    <row r="2110" spans="27:47">
      <c r="AA2110" s="68"/>
      <c r="AB2110" s="68"/>
      <c r="AC2110" s="68"/>
      <c r="AD2110" s="68"/>
      <c r="AE2110" s="68"/>
      <c r="AF2110" s="93"/>
      <c r="AG2110" s="92"/>
      <c r="AN2110" s="68"/>
      <c r="AO2110" s="68"/>
      <c r="AP2110" s="68"/>
      <c r="AQ2110" s="68"/>
      <c r="AR2110" s="68"/>
      <c r="AS2110" s="68"/>
      <c r="AT2110" s="68"/>
      <c r="AU2110" s="68"/>
    </row>
    <row r="2111" spans="27:47">
      <c r="AA2111" s="68"/>
      <c r="AB2111" s="68"/>
      <c r="AC2111" s="68"/>
      <c r="AD2111" s="68"/>
      <c r="AE2111" s="68"/>
      <c r="AF2111" s="93"/>
      <c r="AG2111" s="92"/>
      <c r="AN2111" s="68"/>
      <c r="AO2111" s="68"/>
      <c r="AP2111" s="68"/>
      <c r="AQ2111" s="68"/>
      <c r="AR2111" s="68"/>
      <c r="AS2111" s="68"/>
      <c r="AT2111" s="68"/>
      <c r="AU2111" s="68"/>
    </row>
    <row r="2112" spans="27:47">
      <c r="AA2112" s="68"/>
      <c r="AB2112" s="68"/>
      <c r="AC2112" s="68"/>
      <c r="AD2112" s="68"/>
      <c r="AE2112" s="68"/>
      <c r="AF2112" s="93"/>
      <c r="AG2112" s="92"/>
      <c r="AN2112" s="68"/>
      <c r="AO2112" s="68"/>
      <c r="AP2112" s="68"/>
      <c r="AQ2112" s="68"/>
      <c r="AR2112" s="68"/>
      <c r="AS2112" s="68"/>
      <c r="AT2112" s="68"/>
      <c r="AU2112" s="68"/>
    </row>
    <row r="2113" spans="27:47">
      <c r="AA2113" s="68"/>
      <c r="AB2113" s="68"/>
      <c r="AC2113" s="68"/>
      <c r="AD2113" s="68"/>
      <c r="AE2113" s="68"/>
      <c r="AF2113" s="93"/>
      <c r="AG2113" s="92"/>
      <c r="AN2113" s="68"/>
      <c r="AO2113" s="68"/>
      <c r="AP2113" s="68"/>
      <c r="AQ2113" s="68"/>
      <c r="AR2113" s="68"/>
      <c r="AS2113" s="68"/>
      <c r="AT2113" s="68"/>
      <c r="AU2113" s="68"/>
    </row>
    <row r="2114" spans="27:47">
      <c r="AA2114" s="68"/>
      <c r="AB2114" s="68"/>
      <c r="AC2114" s="68"/>
      <c r="AD2114" s="68"/>
      <c r="AE2114" s="68"/>
      <c r="AF2114" s="93"/>
      <c r="AG2114" s="92"/>
      <c r="AN2114" s="68"/>
      <c r="AO2114" s="68"/>
      <c r="AP2114" s="68"/>
      <c r="AQ2114" s="68"/>
      <c r="AR2114" s="68"/>
      <c r="AS2114" s="68"/>
      <c r="AT2114" s="68"/>
      <c r="AU2114" s="68"/>
    </row>
    <row r="2115" spans="27:47">
      <c r="AA2115" s="68"/>
      <c r="AB2115" s="68"/>
      <c r="AC2115" s="68"/>
      <c r="AD2115" s="68"/>
      <c r="AE2115" s="68"/>
      <c r="AF2115" s="93"/>
      <c r="AG2115" s="92"/>
      <c r="AN2115" s="68"/>
      <c r="AO2115" s="68"/>
      <c r="AP2115" s="68"/>
      <c r="AQ2115" s="68"/>
      <c r="AR2115" s="68"/>
      <c r="AS2115" s="68"/>
      <c r="AT2115" s="68"/>
      <c r="AU2115" s="68"/>
    </row>
    <row r="2116" spans="27:47">
      <c r="AA2116" s="68"/>
      <c r="AB2116" s="68"/>
      <c r="AC2116" s="68"/>
      <c r="AD2116" s="68"/>
      <c r="AE2116" s="68"/>
      <c r="AF2116" s="93"/>
      <c r="AG2116" s="92"/>
      <c r="AN2116" s="68"/>
      <c r="AO2116" s="68"/>
      <c r="AP2116" s="68"/>
      <c r="AQ2116" s="68"/>
      <c r="AR2116" s="68"/>
      <c r="AS2116" s="68"/>
      <c r="AT2116" s="68"/>
      <c r="AU2116" s="68"/>
    </row>
    <row r="2117" spans="27:47">
      <c r="AA2117" s="68"/>
      <c r="AB2117" s="68"/>
      <c r="AC2117" s="68"/>
      <c r="AD2117" s="68"/>
      <c r="AE2117" s="68"/>
      <c r="AF2117" s="93"/>
      <c r="AG2117" s="92"/>
      <c r="AN2117" s="68"/>
      <c r="AO2117" s="68"/>
      <c r="AP2117" s="68"/>
      <c r="AQ2117" s="68"/>
      <c r="AR2117" s="68"/>
      <c r="AS2117" s="68"/>
      <c r="AT2117" s="68"/>
      <c r="AU2117" s="68"/>
    </row>
    <row r="2118" spans="27:47">
      <c r="AA2118" s="68"/>
      <c r="AB2118" s="68"/>
      <c r="AC2118" s="68"/>
      <c r="AD2118" s="68"/>
      <c r="AE2118" s="68"/>
      <c r="AF2118" s="93"/>
      <c r="AG2118" s="92"/>
      <c r="AN2118" s="68"/>
      <c r="AO2118" s="68"/>
      <c r="AP2118" s="68"/>
      <c r="AQ2118" s="68"/>
      <c r="AR2118" s="68"/>
      <c r="AS2118" s="68"/>
      <c r="AT2118" s="68"/>
      <c r="AU2118" s="68"/>
    </row>
    <row r="2119" spans="27:47">
      <c r="AA2119" s="68"/>
      <c r="AB2119" s="68"/>
      <c r="AC2119" s="68"/>
      <c r="AD2119" s="68"/>
      <c r="AE2119" s="68"/>
      <c r="AF2119" s="93"/>
      <c r="AG2119" s="92"/>
      <c r="AN2119" s="68"/>
      <c r="AO2119" s="68"/>
      <c r="AP2119" s="68"/>
      <c r="AQ2119" s="68"/>
      <c r="AR2119" s="68"/>
      <c r="AS2119" s="68"/>
      <c r="AT2119" s="68"/>
      <c r="AU2119" s="68"/>
    </row>
    <row r="2120" spans="27:47">
      <c r="AA2120" s="68"/>
      <c r="AB2120" s="68"/>
      <c r="AC2120" s="68"/>
      <c r="AD2120" s="68"/>
      <c r="AE2120" s="68"/>
      <c r="AF2120" s="93"/>
      <c r="AG2120" s="92"/>
      <c r="AN2120" s="68"/>
      <c r="AO2120" s="68"/>
      <c r="AP2120" s="68"/>
      <c r="AQ2120" s="68"/>
      <c r="AR2120" s="68"/>
      <c r="AS2120" s="68"/>
      <c r="AT2120" s="68"/>
      <c r="AU2120" s="68"/>
    </row>
    <row r="2121" spans="27:47">
      <c r="AA2121" s="68"/>
      <c r="AB2121" s="68"/>
      <c r="AC2121" s="68"/>
      <c r="AD2121" s="68"/>
      <c r="AE2121" s="68"/>
      <c r="AF2121" s="93"/>
      <c r="AG2121" s="92"/>
      <c r="AN2121" s="68"/>
      <c r="AO2121" s="68"/>
      <c r="AP2121" s="68"/>
      <c r="AQ2121" s="68"/>
      <c r="AR2121" s="68"/>
      <c r="AS2121" s="68"/>
      <c r="AT2121" s="68"/>
      <c r="AU2121" s="68"/>
    </row>
    <row r="2122" spans="27:47">
      <c r="AA2122" s="68"/>
      <c r="AB2122" s="68"/>
      <c r="AC2122" s="68"/>
      <c r="AD2122" s="68"/>
      <c r="AE2122" s="68"/>
      <c r="AF2122" s="93"/>
      <c r="AG2122" s="92"/>
      <c r="AN2122" s="68"/>
      <c r="AO2122" s="68"/>
      <c r="AP2122" s="68"/>
      <c r="AQ2122" s="68"/>
      <c r="AR2122" s="68"/>
      <c r="AS2122" s="68"/>
      <c r="AT2122" s="68"/>
      <c r="AU2122" s="68"/>
    </row>
    <row r="2123" spans="27:47">
      <c r="AA2123" s="68"/>
      <c r="AB2123" s="68"/>
      <c r="AC2123" s="68"/>
      <c r="AD2123" s="68"/>
      <c r="AE2123" s="68"/>
      <c r="AF2123" s="93"/>
      <c r="AG2123" s="92"/>
      <c r="AN2123" s="68"/>
      <c r="AO2123" s="68"/>
      <c r="AP2123" s="68"/>
      <c r="AQ2123" s="68"/>
      <c r="AR2123" s="68"/>
      <c r="AS2123" s="68"/>
      <c r="AT2123" s="68"/>
      <c r="AU2123" s="68"/>
    </row>
    <row r="2124" spans="27:47">
      <c r="AA2124" s="68"/>
      <c r="AB2124" s="68"/>
      <c r="AC2124" s="68"/>
      <c r="AD2124" s="68"/>
      <c r="AE2124" s="68"/>
      <c r="AF2124" s="93"/>
      <c r="AG2124" s="92"/>
      <c r="AN2124" s="68"/>
      <c r="AO2124" s="68"/>
      <c r="AP2124" s="68"/>
      <c r="AQ2124" s="68"/>
      <c r="AR2124" s="68"/>
      <c r="AS2124" s="68"/>
      <c r="AT2124" s="68"/>
      <c r="AU2124" s="68"/>
    </row>
    <row r="2125" spans="27:47">
      <c r="AA2125" s="68"/>
      <c r="AB2125" s="68"/>
      <c r="AC2125" s="68"/>
      <c r="AD2125" s="68"/>
      <c r="AE2125" s="68"/>
      <c r="AF2125" s="93"/>
      <c r="AG2125" s="92"/>
      <c r="AN2125" s="68"/>
      <c r="AO2125" s="68"/>
      <c r="AP2125" s="68"/>
      <c r="AQ2125" s="68"/>
      <c r="AR2125" s="68"/>
      <c r="AS2125" s="68"/>
      <c r="AT2125" s="68"/>
      <c r="AU2125" s="68"/>
    </row>
    <row r="2126" spans="27:47">
      <c r="AA2126" s="68"/>
      <c r="AB2126" s="68"/>
      <c r="AC2126" s="68"/>
      <c r="AD2126" s="68"/>
      <c r="AE2126" s="68"/>
      <c r="AF2126" s="93"/>
      <c r="AG2126" s="92"/>
      <c r="AN2126" s="68"/>
      <c r="AO2126" s="68"/>
      <c r="AP2126" s="68"/>
      <c r="AQ2126" s="68"/>
      <c r="AR2126" s="68"/>
      <c r="AS2126" s="68"/>
      <c r="AT2126" s="68"/>
      <c r="AU2126" s="68"/>
    </row>
    <row r="2127" spans="27:47">
      <c r="AA2127" s="68"/>
      <c r="AB2127" s="68"/>
      <c r="AC2127" s="68"/>
      <c r="AD2127" s="68"/>
      <c r="AE2127" s="68"/>
      <c r="AF2127" s="93"/>
      <c r="AG2127" s="92"/>
      <c r="AN2127" s="68"/>
      <c r="AO2127" s="68"/>
      <c r="AP2127" s="68"/>
      <c r="AQ2127" s="68"/>
      <c r="AR2127" s="68"/>
      <c r="AS2127" s="68"/>
      <c r="AT2127" s="68"/>
      <c r="AU2127" s="68"/>
    </row>
    <row r="2128" spans="27:47">
      <c r="AA2128" s="68"/>
      <c r="AB2128" s="68"/>
      <c r="AC2128" s="68"/>
      <c r="AD2128" s="68"/>
      <c r="AE2128" s="68"/>
      <c r="AF2128" s="93"/>
      <c r="AG2128" s="92"/>
      <c r="AN2128" s="68"/>
      <c r="AO2128" s="68"/>
      <c r="AP2128" s="68"/>
      <c r="AQ2128" s="68"/>
      <c r="AR2128" s="68"/>
      <c r="AS2128" s="68"/>
      <c r="AT2128" s="68"/>
      <c r="AU2128" s="68"/>
    </row>
    <row r="2129" spans="27:47">
      <c r="AA2129" s="68"/>
      <c r="AB2129" s="68"/>
      <c r="AC2129" s="68"/>
      <c r="AD2129" s="68"/>
      <c r="AE2129" s="68"/>
      <c r="AF2129" s="93"/>
      <c r="AG2129" s="92"/>
      <c r="AN2129" s="68"/>
      <c r="AO2129" s="68"/>
      <c r="AP2129" s="68"/>
      <c r="AQ2129" s="68"/>
      <c r="AR2129" s="68"/>
      <c r="AS2129" s="68"/>
      <c r="AT2129" s="68"/>
      <c r="AU2129" s="68"/>
    </row>
    <row r="2130" spans="27:47">
      <c r="AA2130" s="68"/>
      <c r="AB2130" s="68"/>
      <c r="AC2130" s="68"/>
      <c r="AD2130" s="68"/>
      <c r="AE2130" s="68"/>
      <c r="AF2130" s="93"/>
      <c r="AG2130" s="92"/>
      <c r="AN2130" s="68"/>
      <c r="AO2130" s="68"/>
      <c r="AP2130" s="68"/>
      <c r="AQ2130" s="68"/>
      <c r="AR2130" s="68"/>
      <c r="AS2130" s="68"/>
      <c r="AT2130" s="68"/>
      <c r="AU2130" s="68"/>
    </row>
    <row r="2131" spans="27:47">
      <c r="AA2131" s="68"/>
      <c r="AB2131" s="68"/>
      <c r="AC2131" s="68"/>
      <c r="AD2131" s="68"/>
      <c r="AE2131" s="68"/>
      <c r="AF2131" s="93"/>
      <c r="AG2131" s="92"/>
      <c r="AN2131" s="68"/>
      <c r="AO2131" s="68"/>
      <c r="AP2131" s="68"/>
      <c r="AQ2131" s="68"/>
      <c r="AR2131" s="68"/>
      <c r="AS2131" s="68"/>
      <c r="AT2131" s="68"/>
      <c r="AU2131" s="68"/>
    </row>
    <row r="2132" spans="27:47">
      <c r="AA2132" s="68"/>
      <c r="AB2132" s="68"/>
      <c r="AC2132" s="68"/>
      <c r="AD2132" s="68"/>
      <c r="AE2132" s="68"/>
      <c r="AF2132" s="93"/>
      <c r="AG2132" s="92"/>
      <c r="AN2132" s="68"/>
      <c r="AO2132" s="68"/>
      <c r="AP2132" s="68"/>
      <c r="AQ2132" s="68"/>
      <c r="AR2132" s="68"/>
      <c r="AS2132" s="68"/>
      <c r="AT2132" s="68"/>
      <c r="AU2132" s="68"/>
    </row>
    <row r="2133" spans="27:47">
      <c r="AA2133" s="68"/>
      <c r="AB2133" s="68"/>
      <c r="AC2133" s="68"/>
      <c r="AD2133" s="68"/>
      <c r="AE2133" s="68"/>
      <c r="AF2133" s="93"/>
      <c r="AG2133" s="92"/>
      <c r="AN2133" s="68"/>
      <c r="AO2133" s="68"/>
      <c r="AP2133" s="68"/>
      <c r="AQ2133" s="68"/>
      <c r="AR2133" s="68"/>
      <c r="AS2133" s="68"/>
      <c r="AT2133" s="68"/>
      <c r="AU2133" s="68"/>
    </row>
    <row r="2134" spans="27:47">
      <c r="AA2134" s="68"/>
      <c r="AB2134" s="68"/>
      <c r="AC2134" s="68"/>
      <c r="AD2134" s="68"/>
      <c r="AE2134" s="68"/>
      <c r="AF2134" s="93"/>
      <c r="AG2134" s="92"/>
      <c r="AN2134" s="68"/>
      <c r="AO2134" s="68"/>
      <c r="AP2134" s="68"/>
      <c r="AQ2134" s="68"/>
      <c r="AR2134" s="68"/>
      <c r="AS2134" s="68"/>
      <c r="AT2134" s="68"/>
      <c r="AU2134" s="68"/>
    </row>
    <row r="2135" spans="27:47">
      <c r="AA2135" s="68"/>
      <c r="AB2135" s="68"/>
      <c r="AC2135" s="68"/>
      <c r="AD2135" s="68"/>
      <c r="AE2135" s="68"/>
      <c r="AF2135" s="93"/>
      <c r="AG2135" s="92"/>
      <c r="AN2135" s="68"/>
      <c r="AO2135" s="68"/>
      <c r="AP2135" s="68"/>
      <c r="AQ2135" s="68"/>
      <c r="AR2135" s="68"/>
      <c r="AS2135" s="68"/>
      <c r="AT2135" s="68"/>
      <c r="AU2135" s="68"/>
    </row>
    <row r="2136" spans="27:47">
      <c r="AA2136" s="68"/>
      <c r="AB2136" s="68"/>
      <c r="AC2136" s="68"/>
      <c r="AD2136" s="68"/>
      <c r="AE2136" s="68"/>
      <c r="AF2136" s="93"/>
      <c r="AG2136" s="92"/>
      <c r="AN2136" s="68"/>
      <c r="AO2136" s="68"/>
      <c r="AP2136" s="68"/>
      <c r="AQ2136" s="68"/>
      <c r="AR2136" s="68"/>
      <c r="AS2136" s="68"/>
      <c r="AT2136" s="68"/>
      <c r="AU2136" s="68"/>
    </row>
    <row r="2137" spans="27:47">
      <c r="AA2137" s="68"/>
      <c r="AB2137" s="68"/>
      <c r="AC2137" s="68"/>
      <c r="AD2137" s="68"/>
      <c r="AE2137" s="68"/>
      <c r="AF2137" s="93"/>
      <c r="AG2137" s="92"/>
      <c r="AN2137" s="68"/>
      <c r="AO2137" s="68"/>
      <c r="AP2137" s="68"/>
      <c r="AQ2137" s="68"/>
      <c r="AR2137" s="68"/>
      <c r="AS2137" s="68"/>
      <c r="AT2137" s="68"/>
      <c r="AU2137" s="68"/>
    </row>
    <row r="2138" spans="27:47">
      <c r="AA2138" s="68"/>
      <c r="AB2138" s="68"/>
      <c r="AC2138" s="68"/>
      <c r="AD2138" s="68"/>
      <c r="AE2138" s="68"/>
      <c r="AF2138" s="93"/>
      <c r="AG2138" s="92"/>
      <c r="AN2138" s="68"/>
      <c r="AO2138" s="68"/>
      <c r="AP2138" s="68"/>
      <c r="AQ2138" s="68"/>
      <c r="AR2138" s="68"/>
      <c r="AS2138" s="68"/>
      <c r="AT2138" s="68"/>
      <c r="AU2138" s="68"/>
    </row>
    <row r="2139" spans="27:47">
      <c r="AA2139" s="68"/>
      <c r="AB2139" s="68"/>
      <c r="AC2139" s="68"/>
      <c r="AD2139" s="68"/>
      <c r="AE2139" s="68"/>
      <c r="AF2139" s="93"/>
      <c r="AG2139" s="92"/>
      <c r="AN2139" s="68"/>
      <c r="AO2139" s="68"/>
      <c r="AP2139" s="68"/>
      <c r="AQ2139" s="68"/>
      <c r="AR2139" s="68"/>
      <c r="AS2139" s="68"/>
      <c r="AT2139" s="68"/>
      <c r="AU2139" s="68"/>
    </row>
    <row r="2140" spans="27:47">
      <c r="AA2140" s="68"/>
      <c r="AB2140" s="68"/>
      <c r="AC2140" s="68"/>
      <c r="AD2140" s="68"/>
      <c r="AE2140" s="68"/>
      <c r="AF2140" s="93"/>
      <c r="AG2140" s="92"/>
      <c r="AN2140" s="68"/>
      <c r="AO2140" s="68"/>
      <c r="AP2140" s="68"/>
      <c r="AQ2140" s="68"/>
      <c r="AR2140" s="68"/>
      <c r="AS2140" s="68"/>
      <c r="AT2140" s="68"/>
      <c r="AU2140" s="68"/>
    </row>
    <row r="2141" spans="27:47">
      <c r="AA2141" s="68"/>
      <c r="AB2141" s="68"/>
      <c r="AC2141" s="68"/>
      <c r="AD2141" s="68"/>
      <c r="AE2141" s="68"/>
      <c r="AF2141" s="93"/>
      <c r="AG2141" s="92"/>
      <c r="AN2141" s="68"/>
      <c r="AO2141" s="68"/>
      <c r="AP2141" s="68"/>
      <c r="AQ2141" s="68"/>
      <c r="AR2141" s="68"/>
      <c r="AS2141" s="68"/>
      <c r="AT2141" s="68"/>
      <c r="AU2141" s="68"/>
    </row>
    <row r="2142" spans="27:47">
      <c r="AA2142" s="68"/>
      <c r="AB2142" s="68"/>
      <c r="AC2142" s="68"/>
      <c r="AD2142" s="68"/>
      <c r="AE2142" s="68"/>
      <c r="AF2142" s="93"/>
      <c r="AG2142" s="92"/>
      <c r="AN2142" s="68"/>
      <c r="AO2142" s="68"/>
      <c r="AP2142" s="68"/>
      <c r="AQ2142" s="68"/>
      <c r="AR2142" s="68"/>
      <c r="AS2142" s="68"/>
      <c r="AT2142" s="68"/>
      <c r="AU2142" s="68"/>
    </row>
    <row r="2143" spans="27:47">
      <c r="AA2143" s="68"/>
      <c r="AB2143" s="68"/>
      <c r="AC2143" s="68"/>
      <c r="AD2143" s="68"/>
      <c r="AE2143" s="68"/>
      <c r="AF2143" s="93"/>
      <c r="AG2143" s="92"/>
      <c r="AN2143" s="68"/>
      <c r="AO2143" s="68"/>
      <c r="AP2143" s="68"/>
      <c r="AQ2143" s="68"/>
      <c r="AR2143" s="68"/>
      <c r="AS2143" s="68"/>
      <c r="AT2143" s="68"/>
      <c r="AU2143" s="68"/>
    </row>
    <row r="2144" spans="27:47">
      <c r="AA2144" s="68"/>
      <c r="AB2144" s="68"/>
      <c r="AC2144" s="68"/>
      <c r="AD2144" s="68"/>
      <c r="AE2144" s="68"/>
      <c r="AF2144" s="93"/>
      <c r="AG2144" s="92"/>
      <c r="AN2144" s="68"/>
      <c r="AO2144" s="68"/>
      <c r="AP2144" s="68"/>
      <c r="AQ2144" s="68"/>
      <c r="AR2144" s="68"/>
      <c r="AS2144" s="68"/>
      <c r="AT2144" s="68"/>
      <c r="AU2144" s="68"/>
    </row>
    <row r="2145" spans="27:47">
      <c r="AA2145" s="68"/>
      <c r="AB2145" s="68"/>
      <c r="AC2145" s="68"/>
      <c r="AD2145" s="68"/>
      <c r="AE2145" s="68"/>
      <c r="AF2145" s="93"/>
      <c r="AG2145" s="92"/>
      <c r="AN2145" s="68"/>
      <c r="AO2145" s="68"/>
      <c r="AP2145" s="68"/>
      <c r="AQ2145" s="68"/>
      <c r="AR2145" s="68"/>
      <c r="AS2145" s="68"/>
      <c r="AT2145" s="68"/>
      <c r="AU2145" s="68"/>
    </row>
    <row r="2146" spans="27:47">
      <c r="AA2146" s="68"/>
      <c r="AB2146" s="68"/>
      <c r="AC2146" s="68"/>
      <c r="AD2146" s="68"/>
      <c r="AE2146" s="68"/>
      <c r="AF2146" s="93"/>
      <c r="AG2146" s="92"/>
      <c r="AN2146" s="68"/>
      <c r="AO2146" s="68"/>
      <c r="AP2146" s="68"/>
      <c r="AQ2146" s="68"/>
      <c r="AR2146" s="68"/>
      <c r="AS2146" s="68"/>
      <c r="AT2146" s="68"/>
      <c r="AU2146" s="68"/>
    </row>
    <row r="2147" spans="27:47">
      <c r="AA2147" s="68"/>
      <c r="AB2147" s="68"/>
      <c r="AC2147" s="68"/>
      <c r="AD2147" s="68"/>
      <c r="AE2147" s="68"/>
      <c r="AF2147" s="93"/>
      <c r="AG2147" s="92"/>
      <c r="AN2147" s="68"/>
      <c r="AO2147" s="68"/>
      <c r="AP2147" s="68"/>
      <c r="AQ2147" s="68"/>
      <c r="AR2147" s="68"/>
      <c r="AS2147" s="68"/>
      <c r="AT2147" s="68"/>
      <c r="AU2147" s="68"/>
    </row>
    <row r="2148" spans="27:47">
      <c r="AA2148" s="68"/>
      <c r="AB2148" s="68"/>
      <c r="AC2148" s="68"/>
      <c r="AD2148" s="68"/>
      <c r="AE2148" s="68"/>
      <c r="AF2148" s="93"/>
      <c r="AG2148" s="92"/>
      <c r="AN2148" s="68"/>
      <c r="AO2148" s="68"/>
      <c r="AP2148" s="68"/>
      <c r="AQ2148" s="68"/>
      <c r="AR2148" s="68"/>
      <c r="AS2148" s="68"/>
      <c r="AT2148" s="68"/>
      <c r="AU2148" s="68"/>
    </row>
    <row r="2149" spans="27:47">
      <c r="AA2149" s="68"/>
      <c r="AB2149" s="68"/>
      <c r="AC2149" s="68"/>
      <c r="AD2149" s="68"/>
      <c r="AE2149" s="68"/>
      <c r="AF2149" s="93"/>
      <c r="AG2149" s="92"/>
      <c r="AN2149" s="68"/>
      <c r="AO2149" s="68"/>
      <c r="AP2149" s="68"/>
      <c r="AQ2149" s="68"/>
      <c r="AR2149" s="68"/>
      <c r="AS2149" s="68"/>
      <c r="AT2149" s="68"/>
      <c r="AU2149" s="68"/>
    </row>
    <row r="2150" spans="27:47">
      <c r="AA2150" s="68"/>
      <c r="AB2150" s="68"/>
      <c r="AC2150" s="68"/>
      <c r="AD2150" s="68"/>
      <c r="AE2150" s="68"/>
      <c r="AF2150" s="93"/>
      <c r="AG2150" s="92"/>
      <c r="AN2150" s="68"/>
      <c r="AO2150" s="68"/>
      <c r="AP2150" s="68"/>
      <c r="AQ2150" s="68"/>
      <c r="AR2150" s="68"/>
      <c r="AS2150" s="68"/>
      <c r="AT2150" s="68"/>
      <c r="AU2150" s="68"/>
    </row>
    <row r="2151" spans="27:47">
      <c r="AA2151" s="68"/>
      <c r="AB2151" s="68"/>
      <c r="AC2151" s="68"/>
      <c r="AD2151" s="68"/>
      <c r="AE2151" s="68"/>
      <c r="AF2151" s="93"/>
      <c r="AG2151" s="92"/>
      <c r="AN2151" s="68"/>
      <c r="AO2151" s="68"/>
      <c r="AP2151" s="68"/>
      <c r="AQ2151" s="68"/>
      <c r="AR2151" s="68"/>
      <c r="AS2151" s="68"/>
      <c r="AT2151" s="68"/>
      <c r="AU2151" s="68"/>
    </row>
    <row r="2152" spans="27:47">
      <c r="AA2152" s="68"/>
      <c r="AB2152" s="68"/>
      <c r="AC2152" s="68"/>
      <c r="AD2152" s="68"/>
      <c r="AE2152" s="68"/>
      <c r="AF2152" s="93"/>
      <c r="AG2152" s="92"/>
      <c r="AN2152" s="68"/>
      <c r="AO2152" s="68"/>
      <c r="AP2152" s="68"/>
      <c r="AQ2152" s="68"/>
      <c r="AR2152" s="68"/>
      <c r="AS2152" s="68"/>
      <c r="AT2152" s="68"/>
      <c r="AU2152" s="68"/>
    </row>
    <row r="2153" spans="27:47">
      <c r="AA2153" s="68"/>
      <c r="AB2153" s="68"/>
      <c r="AC2153" s="68"/>
      <c r="AD2153" s="68"/>
      <c r="AE2153" s="68"/>
      <c r="AF2153" s="93"/>
      <c r="AG2153" s="92"/>
      <c r="AN2153" s="68"/>
      <c r="AO2153" s="68"/>
      <c r="AP2153" s="68"/>
      <c r="AQ2153" s="68"/>
      <c r="AR2153" s="68"/>
      <c r="AS2153" s="68"/>
      <c r="AT2153" s="68"/>
      <c r="AU2153" s="68"/>
    </row>
    <row r="2154" spans="27:47">
      <c r="AA2154" s="68"/>
      <c r="AB2154" s="68"/>
      <c r="AC2154" s="68"/>
      <c r="AD2154" s="68"/>
      <c r="AE2154" s="68"/>
      <c r="AF2154" s="93"/>
      <c r="AG2154" s="92"/>
      <c r="AN2154" s="68"/>
      <c r="AO2154" s="68"/>
      <c r="AP2154" s="68"/>
      <c r="AQ2154" s="68"/>
      <c r="AR2154" s="68"/>
      <c r="AS2154" s="68"/>
      <c r="AT2154" s="68"/>
      <c r="AU2154" s="68"/>
    </row>
    <row r="2155" spans="27:47">
      <c r="AA2155" s="68"/>
      <c r="AB2155" s="68"/>
      <c r="AC2155" s="68"/>
      <c r="AD2155" s="68"/>
      <c r="AE2155" s="68"/>
      <c r="AF2155" s="93"/>
      <c r="AG2155" s="92"/>
      <c r="AN2155" s="68"/>
      <c r="AO2155" s="68"/>
      <c r="AP2155" s="68"/>
      <c r="AQ2155" s="68"/>
      <c r="AR2155" s="68"/>
      <c r="AS2155" s="68"/>
      <c r="AT2155" s="68"/>
      <c r="AU2155" s="68"/>
    </row>
    <row r="2156" spans="27:47">
      <c r="AA2156" s="68"/>
      <c r="AB2156" s="68"/>
      <c r="AC2156" s="68"/>
      <c r="AD2156" s="68"/>
      <c r="AE2156" s="68"/>
      <c r="AF2156" s="93"/>
      <c r="AG2156" s="92"/>
      <c r="AN2156" s="68"/>
      <c r="AO2156" s="68"/>
      <c r="AP2156" s="68"/>
      <c r="AQ2156" s="68"/>
      <c r="AR2156" s="68"/>
      <c r="AS2156" s="68"/>
      <c r="AT2156" s="68"/>
      <c r="AU2156" s="68"/>
    </row>
    <row r="2157" spans="27:47">
      <c r="AA2157" s="68"/>
      <c r="AB2157" s="68"/>
      <c r="AC2157" s="68"/>
      <c r="AD2157" s="68"/>
      <c r="AE2157" s="68"/>
      <c r="AF2157" s="93"/>
      <c r="AG2157" s="92"/>
      <c r="AN2157" s="68"/>
      <c r="AO2157" s="68"/>
      <c r="AP2157" s="68"/>
      <c r="AQ2157" s="68"/>
      <c r="AR2157" s="68"/>
      <c r="AS2157" s="68"/>
      <c r="AT2157" s="68"/>
      <c r="AU2157" s="68"/>
    </row>
    <row r="2158" spans="27:47">
      <c r="AA2158" s="68"/>
      <c r="AB2158" s="68"/>
      <c r="AC2158" s="68"/>
      <c r="AD2158" s="68"/>
      <c r="AE2158" s="68"/>
      <c r="AF2158" s="93"/>
      <c r="AG2158" s="92"/>
      <c r="AN2158" s="68"/>
      <c r="AO2158" s="68"/>
      <c r="AP2158" s="68"/>
      <c r="AQ2158" s="68"/>
      <c r="AR2158" s="68"/>
      <c r="AS2158" s="68"/>
      <c r="AT2158" s="68"/>
      <c r="AU2158" s="68"/>
    </row>
    <row r="2159" spans="27:47">
      <c r="AA2159" s="68"/>
      <c r="AB2159" s="68"/>
      <c r="AC2159" s="68"/>
      <c r="AD2159" s="68"/>
      <c r="AE2159" s="68"/>
      <c r="AF2159" s="93"/>
      <c r="AG2159" s="92"/>
      <c r="AN2159" s="68"/>
      <c r="AO2159" s="68"/>
      <c r="AP2159" s="68"/>
      <c r="AQ2159" s="68"/>
      <c r="AR2159" s="68"/>
      <c r="AS2159" s="68"/>
      <c r="AT2159" s="68"/>
      <c r="AU2159" s="68"/>
    </row>
    <row r="2160" spans="27:47">
      <c r="AA2160" s="68"/>
      <c r="AB2160" s="68"/>
      <c r="AC2160" s="68"/>
      <c r="AD2160" s="68"/>
      <c r="AE2160" s="68"/>
      <c r="AF2160" s="93"/>
      <c r="AG2160" s="92"/>
      <c r="AN2160" s="68"/>
      <c r="AO2160" s="68"/>
      <c r="AP2160" s="68"/>
      <c r="AQ2160" s="68"/>
      <c r="AR2160" s="68"/>
      <c r="AS2160" s="68"/>
      <c r="AT2160" s="68"/>
      <c r="AU2160" s="68"/>
    </row>
    <row r="2161" spans="27:47">
      <c r="AA2161" s="68"/>
      <c r="AB2161" s="68"/>
      <c r="AC2161" s="68"/>
      <c r="AD2161" s="68"/>
      <c r="AE2161" s="68"/>
      <c r="AF2161" s="93"/>
      <c r="AG2161" s="92"/>
      <c r="AN2161" s="68"/>
      <c r="AO2161" s="68"/>
      <c r="AP2161" s="68"/>
      <c r="AQ2161" s="68"/>
      <c r="AR2161" s="68"/>
      <c r="AS2161" s="68"/>
      <c r="AT2161" s="68"/>
      <c r="AU2161" s="68"/>
    </row>
    <row r="2162" spans="27:47">
      <c r="AA2162" s="68"/>
      <c r="AB2162" s="68"/>
      <c r="AC2162" s="68"/>
      <c r="AD2162" s="68"/>
      <c r="AE2162" s="68"/>
      <c r="AF2162" s="93"/>
      <c r="AG2162" s="92"/>
      <c r="AN2162" s="68"/>
      <c r="AO2162" s="68"/>
      <c r="AP2162" s="68"/>
      <c r="AQ2162" s="68"/>
      <c r="AR2162" s="68"/>
      <c r="AS2162" s="68"/>
      <c r="AT2162" s="68"/>
      <c r="AU2162" s="68"/>
    </row>
    <row r="2163" spans="27:47">
      <c r="AA2163" s="68"/>
      <c r="AB2163" s="68"/>
      <c r="AC2163" s="68"/>
      <c r="AD2163" s="68"/>
      <c r="AE2163" s="68"/>
      <c r="AF2163" s="93"/>
      <c r="AG2163" s="92"/>
      <c r="AN2163" s="68"/>
      <c r="AO2163" s="68"/>
      <c r="AP2163" s="68"/>
      <c r="AQ2163" s="68"/>
      <c r="AR2163" s="68"/>
      <c r="AS2163" s="68"/>
      <c r="AT2163" s="68"/>
      <c r="AU2163" s="68"/>
    </row>
    <row r="2164" spans="27:47">
      <c r="AA2164" s="68"/>
      <c r="AB2164" s="68"/>
      <c r="AC2164" s="68"/>
      <c r="AD2164" s="68"/>
      <c r="AE2164" s="68"/>
      <c r="AF2164" s="93"/>
      <c r="AG2164" s="92"/>
      <c r="AN2164" s="68"/>
      <c r="AO2164" s="68"/>
      <c r="AP2164" s="68"/>
      <c r="AQ2164" s="68"/>
      <c r="AR2164" s="68"/>
      <c r="AS2164" s="68"/>
      <c r="AT2164" s="68"/>
      <c r="AU2164" s="68"/>
    </row>
    <row r="2165" spans="27:47">
      <c r="AA2165" s="68"/>
      <c r="AB2165" s="68"/>
      <c r="AC2165" s="68"/>
      <c r="AD2165" s="68"/>
      <c r="AE2165" s="68"/>
      <c r="AF2165" s="93"/>
      <c r="AG2165" s="92"/>
      <c r="AN2165" s="68"/>
      <c r="AO2165" s="68"/>
      <c r="AP2165" s="68"/>
      <c r="AQ2165" s="68"/>
      <c r="AR2165" s="68"/>
      <c r="AS2165" s="68"/>
      <c r="AT2165" s="68"/>
      <c r="AU2165" s="68"/>
    </row>
    <row r="2166" spans="27:47">
      <c r="AA2166" s="68"/>
      <c r="AB2166" s="68"/>
      <c r="AC2166" s="68"/>
      <c r="AD2166" s="68"/>
      <c r="AE2166" s="68"/>
      <c r="AF2166" s="93"/>
      <c r="AG2166" s="92"/>
      <c r="AN2166" s="68"/>
      <c r="AO2166" s="68"/>
      <c r="AP2166" s="68"/>
      <c r="AQ2166" s="68"/>
      <c r="AR2166" s="68"/>
      <c r="AS2166" s="68"/>
      <c r="AT2166" s="68"/>
      <c r="AU2166" s="68"/>
    </row>
    <row r="2167" spans="27:47">
      <c r="AA2167" s="68"/>
      <c r="AB2167" s="68"/>
      <c r="AC2167" s="68"/>
      <c r="AD2167" s="68"/>
      <c r="AE2167" s="68"/>
      <c r="AF2167" s="93"/>
      <c r="AG2167" s="92"/>
      <c r="AN2167" s="68"/>
      <c r="AO2167" s="68"/>
      <c r="AP2167" s="68"/>
      <c r="AQ2167" s="68"/>
      <c r="AR2167" s="68"/>
      <c r="AS2167" s="68"/>
      <c r="AT2167" s="68"/>
      <c r="AU2167" s="68"/>
    </row>
    <row r="2168" spans="27:47">
      <c r="AA2168" s="68"/>
      <c r="AB2168" s="68"/>
      <c r="AC2168" s="68"/>
      <c r="AD2168" s="68"/>
      <c r="AE2168" s="68"/>
      <c r="AF2168" s="93"/>
      <c r="AG2168" s="92"/>
      <c r="AN2168" s="68"/>
      <c r="AO2168" s="68"/>
      <c r="AP2168" s="68"/>
      <c r="AQ2168" s="68"/>
      <c r="AR2168" s="68"/>
      <c r="AS2168" s="68"/>
      <c r="AT2168" s="68"/>
      <c r="AU2168" s="68"/>
    </row>
    <row r="2169" spans="27:47">
      <c r="AA2169" s="68"/>
      <c r="AB2169" s="68"/>
      <c r="AC2169" s="68"/>
      <c r="AD2169" s="68"/>
      <c r="AE2169" s="68"/>
      <c r="AF2169" s="93"/>
      <c r="AG2169" s="92"/>
      <c r="AN2169" s="68"/>
      <c r="AO2169" s="68"/>
      <c r="AP2169" s="68"/>
      <c r="AQ2169" s="68"/>
      <c r="AR2169" s="68"/>
      <c r="AS2169" s="68"/>
      <c r="AT2169" s="68"/>
      <c r="AU2169" s="68"/>
    </row>
    <row r="2170" spans="27:47">
      <c r="AA2170" s="68"/>
      <c r="AB2170" s="68"/>
      <c r="AC2170" s="68"/>
      <c r="AD2170" s="68"/>
      <c r="AE2170" s="68"/>
      <c r="AF2170" s="93"/>
      <c r="AG2170" s="92"/>
      <c r="AN2170" s="68"/>
      <c r="AO2170" s="68"/>
      <c r="AP2170" s="68"/>
      <c r="AQ2170" s="68"/>
      <c r="AR2170" s="68"/>
      <c r="AS2170" s="68"/>
      <c r="AT2170" s="68"/>
      <c r="AU2170" s="68"/>
    </row>
    <row r="2171" spans="27:47">
      <c r="AA2171" s="68"/>
      <c r="AB2171" s="68"/>
      <c r="AC2171" s="68"/>
      <c r="AD2171" s="68"/>
      <c r="AE2171" s="68"/>
      <c r="AF2171" s="93"/>
      <c r="AG2171" s="92"/>
      <c r="AN2171" s="68"/>
      <c r="AO2171" s="68"/>
      <c r="AP2171" s="68"/>
      <c r="AQ2171" s="68"/>
      <c r="AR2171" s="68"/>
      <c r="AS2171" s="68"/>
      <c r="AT2171" s="68"/>
      <c r="AU2171" s="68"/>
    </row>
    <row r="2172" spans="27:47">
      <c r="AA2172" s="68"/>
      <c r="AB2172" s="68"/>
      <c r="AC2172" s="68"/>
      <c r="AD2172" s="68"/>
      <c r="AE2172" s="68"/>
      <c r="AF2172" s="93"/>
      <c r="AG2172" s="92"/>
      <c r="AN2172" s="68"/>
      <c r="AO2172" s="68"/>
      <c r="AP2172" s="68"/>
      <c r="AQ2172" s="68"/>
      <c r="AR2172" s="68"/>
      <c r="AS2172" s="68"/>
      <c r="AT2172" s="68"/>
      <c r="AU2172" s="68"/>
    </row>
    <row r="2173" spans="27:47">
      <c r="AA2173" s="68"/>
      <c r="AB2173" s="68"/>
      <c r="AC2173" s="68"/>
      <c r="AD2173" s="68"/>
      <c r="AE2173" s="68"/>
      <c r="AF2173" s="93"/>
      <c r="AG2173" s="92"/>
      <c r="AN2173" s="68"/>
      <c r="AO2173" s="68"/>
      <c r="AP2173" s="68"/>
      <c r="AQ2173" s="68"/>
      <c r="AR2173" s="68"/>
      <c r="AS2173" s="68"/>
      <c r="AT2173" s="68"/>
      <c r="AU2173" s="68"/>
    </row>
    <row r="2174" spans="27:47">
      <c r="AA2174" s="68"/>
      <c r="AB2174" s="68"/>
      <c r="AC2174" s="68"/>
      <c r="AD2174" s="68"/>
      <c r="AE2174" s="68"/>
      <c r="AF2174" s="93"/>
      <c r="AG2174" s="92"/>
      <c r="AN2174" s="68"/>
      <c r="AO2174" s="68"/>
      <c r="AP2174" s="68"/>
      <c r="AQ2174" s="68"/>
      <c r="AR2174" s="68"/>
      <c r="AS2174" s="68"/>
      <c r="AT2174" s="68"/>
      <c r="AU2174" s="68"/>
    </row>
    <row r="2175" spans="27:47">
      <c r="AA2175" s="68"/>
      <c r="AB2175" s="68"/>
      <c r="AC2175" s="68"/>
      <c r="AD2175" s="68"/>
      <c r="AE2175" s="68"/>
      <c r="AF2175" s="93"/>
      <c r="AG2175" s="92"/>
      <c r="AN2175" s="68"/>
      <c r="AO2175" s="68"/>
      <c r="AP2175" s="68"/>
      <c r="AQ2175" s="68"/>
      <c r="AR2175" s="68"/>
      <c r="AS2175" s="68"/>
      <c r="AT2175" s="68"/>
      <c r="AU2175" s="68"/>
    </row>
    <row r="2176" spans="27:47">
      <c r="AA2176" s="68"/>
      <c r="AB2176" s="68"/>
      <c r="AC2176" s="68"/>
      <c r="AD2176" s="68"/>
      <c r="AE2176" s="68"/>
      <c r="AF2176" s="93"/>
      <c r="AG2176" s="92"/>
      <c r="AN2176" s="68"/>
      <c r="AO2176" s="68"/>
      <c r="AP2176" s="68"/>
      <c r="AQ2176" s="68"/>
      <c r="AR2176" s="68"/>
      <c r="AS2176" s="68"/>
      <c r="AT2176" s="68"/>
      <c r="AU2176" s="68"/>
    </row>
    <row r="2177" spans="27:47">
      <c r="AA2177" s="68"/>
      <c r="AB2177" s="68"/>
      <c r="AC2177" s="68"/>
      <c r="AD2177" s="68"/>
      <c r="AE2177" s="68"/>
      <c r="AF2177" s="93"/>
      <c r="AG2177" s="92"/>
      <c r="AN2177" s="68"/>
      <c r="AO2177" s="68"/>
      <c r="AP2177" s="68"/>
      <c r="AQ2177" s="68"/>
      <c r="AR2177" s="68"/>
      <c r="AS2177" s="68"/>
      <c r="AT2177" s="68"/>
      <c r="AU2177" s="68"/>
    </row>
    <row r="2178" spans="27:47">
      <c r="AA2178" s="68"/>
      <c r="AB2178" s="68"/>
      <c r="AC2178" s="68"/>
      <c r="AD2178" s="68"/>
      <c r="AE2178" s="68"/>
      <c r="AF2178" s="93"/>
      <c r="AG2178" s="92"/>
      <c r="AN2178" s="68"/>
      <c r="AO2178" s="68"/>
      <c r="AP2178" s="68"/>
      <c r="AQ2178" s="68"/>
      <c r="AR2178" s="68"/>
      <c r="AS2178" s="68"/>
      <c r="AT2178" s="68"/>
      <c r="AU2178" s="68"/>
    </row>
    <row r="2179" spans="27:47">
      <c r="AA2179" s="68"/>
      <c r="AB2179" s="68"/>
      <c r="AC2179" s="68"/>
      <c r="AD2179" s="68"/>
      <c r="AE2179" s="68"/>
      <c r="AF2179" s="93"/>
      <c r="AG2179" s="92"/>
      <c r="AN2179" s="68"/>
      <c r="AO2179" s="68"/>
      <c r="AP2179" s="68"/>
      <c r="AQ2179" s="68"/>
      <c r="AR2179" s="68"/>
      <c r="AS2179" s="68"/>
      <c r="AT2179" s="68"/>
      <c r="AU2179" s="68"/>
    </row>
    <row r="2180" spans="27:47">
      <c r="AA2180" s="68"/>
      <c r="AB2180" s="68"/>
      <c r="AC2180" s="68"/>
      <c r="AD2180" s="68"/>
      <c r="AE2180" s="68"/>
      <c r="AF2180" s="93"/>
      <c r="AG2180" s="92"/>
      <c r="AN2180" s="68"/>
      <c r="AO2180" s="68"/>
      <c r="AP2180" s="68"/>
      <c r="AQ2180" s="68"/>
      <c r="AR2180" s="68"/>
      <c r="AS2180" s="68"/>
      <c r="AT2180" s="68"/>
      <c r="AU2180" s="68"/>
    </row>
    <row r="2181" spans="27:47">
      <c r="AA2181" s="68"/>
      <c r="AB2181" s="68"/>
      <c r="AC2181" s="68"/>
      <c r="AD2181" s="68"/>
      <c r="AE2181" s="68"/>
      <c r="AF2181" s="93"/>
      <c r="AG2181" s="92"/>
      <c r="AN2181" s="68"/>
      <c r="AO2181" s="68"/>
      <c r="AP2181" s="68"/>
      <c r="AQ2181" s="68"/>
      <c r="AR2181" s="68"/>
      <c r="AS2181" s="68"/>
      <c r="AT2181" s="68"/>
      <c r="AU2181" s="68"/>
    </row>
    <row r="2182" spans="27:47">
      <c r="AA2182" s="68"/>
      <c r="AB2182" s="68"/>
      <c r="AC2182" s="68"/>
      <c r="AD2182" s="68"/>
      <c r="AE2182" s="68"/>
      <c r="AF2182" s="93"/>
      <c r="AG2182" s="92"/>
      <c r="AN2182" s="68"/>
      <c r="AO2182" s="68"/>
      <c r="AP2182" s="68"/>
      <c r="AQ2182" s="68"/>
      <c r="AR2182" s="68"/>
      <c r="AS2182" s="68"/>
      <c r="AT2182" s="68"/>
      <c r="AU2182" s="68"/>
    </row>
    <row r="2183" spans="27:47">
      <c r="AA2183" s="68"/>
      <c r="AB2183" s="68"/>
      <c r="AC2183" s="68"/>
      <c r="AD2183" s="68"/>
      <c r="AE2183" s="68"/>
      <c r="AF2183" s="93"/>
      <c r="AG2183" s="92"/>
      <c r="AN2183" s="68"/>
      <c r="AO2183" s="68"/>
      <c r="AP2183" s="68"/>
      <c r="AQ2183" s="68"/>
      <c r="AR2183" s="68"/>
      <c r="AS2183" s="68"/>
      <c r="AT2183" s="68"/>
      <c r="AU2183" s="68"/>
    </row>
    <row r="2184" spans="27:47">
      <c r="AA2184" s="68"/>
      <c r="AB2184" s="68"/>
      <c r="AC2184" s="68"/>
      <c r="AD2184" s="68"/>
      <c r="AE2184" s="68"/>
      <c r="AF2184" s="93"/>
      <c r="AG2184" s="92"/>
      <c r="AN2184" s="68"/>
      <c r="AO2184" s="68"/>
      <c r="AP2184" s="68"/>
      <c r="AQ2184" s="68"/>
      <c r="AR2184" s="68"/>
      <c r="AS2184" s="68"/>
      <c r="AT2184" s="68"/>
      <c r="AU2184" s="68"/>
    </row>
    <row r="2185" spans="27:47">
      <c r="AA2185" s="68"/>
      <c r="AB2185" s="68"/>
      <c r="AC2185" s="68"/>
      <c r="AD2185" s="68"/>
      <c r="AE2185" s="68"/>
      <c r="AF2185" s="93"/>
      <c r="AG2185" s="92"/>
      <c r="AN2185" s="68"/>
      <c r="AO2185" s="68"/>
      <c r="AP2185" s="68"/>
      <c r="AQ2185" s="68"/>
      <c r="AR2185" s="68"/>
      <c r="AS2185" s="68"/>
      <c r="AT2185" s="68"/>
      <c r="AU2185" s="68"/>
    </row>
    <row r="2186" spans="27:47">
      <c r="AA2186" s="68"/>
      <c r="AB2186" s="68"/>
      <c r="AC2186" s="68"/>
      <c r="AD2186" s="68"/>
      <c r="AE2186" s="68"/>
      <c r="AF2186" s="93"/>
      <c r="AG2186" s="92"/>
      <c r="AN2186" s="68"/>
      <c r="AO2186" s="68"/>
      <c r="AP2186" s="68"/>
      <c r="AQ2186" s="68"/>
      <c r="AR2186" s="68"/>
      <c r="AS2186" s="68"/>
      <c r="AT2186" s="68"/>
      <c r="AU2186" s="68"/>
    </row>
    <row r="2187" spans="27:47">
      <c r="AA2187" s="68"/>
      <c r="AB2187" s="68"/>
      <c r="AC2187" s="68"/>
      <c r="AD2187" s="68"/>
      <c r="AE2187" s="68"/>
      <c r="AF2187" s="93"/>
      <c r="AG2187" s="92"/>
      <c r="AN2187" s="68"/>
      <c r="AO2187" s="68"/>
      <c r="AP2187" s="68"/>
      <c r="AQ2187" s="68"/>
      <c r="AR2187" s="68"/>
      <c r="AS2187" s="68"/>
      <c r="AT2187" s="68"/>
      <c r="AU2187" s="68"/>
    </row>
    <row r="2188" spans="27:47">
      <c r="AA2188" s="68"/>
      <c r="AB2188" s="68"/>
      <c r="AC2188" s="68"/>
      <c r="AD2188" s="68"/>
      <c r="AE2188" s="68"/>
      <c r="AF2188" s="93"/>
      <c r="AG2188" s="92"/>
      <c r="AN2188" s="68"/>
      <c r="AO2188" s="68"/>
      <c r="AP2188" s="68"/>
      <c r="AQ2188" s="68"/>
      <c r="AR2188" s="68"/>
      <c r="AS2188" s="68"/>
      <c r="AT2188" s="68"/>
      <c r="AU2188" s="68"/>
    </row>
    <row r="2189" spans="27:47">
      <c r="AA2189" s="68"/>
      <c r="AB2189" s="68"/>
      <c r="AC2189" s="68"/>
      <c r="AD2189" s="68"/>
      <c r="AE2189" s="68"/>
      <c r="AF2189" s="93"/>
      <c r="AG2189" s="92"/>
      <c r="AN2189" s="68"/>
      <c r="AO2189" s="68"/>
      <c r="AP2189" s="68"/>
      <c r="AQ2189" s="68"/>
      <c r="AR2189" s="68"/>
      <c r="AS2189" s="68"/>
      <c r="AT2189" s="68"/>
      <c r="AU2189" s="68"/>
    </row>
    <row r="2190" spans="27:47">
      <c r="AA2190" s="68"/>
      <c r="AB2190" s="68"/>
      <c r="AC2190" s="68"/>
      <c r="AD2190" s="68"/>
      <c r="AE2190" s="68"/>
      <c r="AF2190" s="93"/>
      <c r="AG2190" s="92"/>
      <c r="AN2190" s="68"/>
      <c r="AO2190" s="68"/>
      <c r="AP2190" s="68"/>
      <c r="AQ2190" s="68"/>
      <c r="AR2190" s="68"/>
      <c r="AS2190" s="68"/>
      <c r="AT2190" s="68"/>
      <c r="AU2190" s="68"/>
    </row>
    <row r="2191" spans="27:47">
      <c r="AA2191" s="68"/>
      <c r="AB2191" s="68"/>
      <c r="AC2191" s="68"/>
      <c r="AD2191" s="68"/>
      <c r="AE2191" s="68"/>
      <c r="AF2191" s="93"/>
      <c r="AG2191" s="92"/>
      <c r="AN2191" s="68"/>
      <c r="AO2191" s="68"/>
      <c r="AP2191" s="68"/>
      <c r="AQ2191" s="68"/>
      <c r="AR2191" s="68"/>
      <c r="AS2191" s="68"/>
      <c r="AT2191" s="68"/>
      <c r="AU2191" s="68"/>
    </row>
    <row r="2192" spans="27:47">
      <c r="AA2192" s="68"/>
      <c r="AB2192" s="68"/>
      <c r="AC2192" s="68"/>
      <c r="AD2192" s="68"/>
      <c r="AE2192" s="68"/>
      <c r="AF2192" s="93"/>
      <c r="AG2192" s="92"/>
      <c r="AN2192" s="68"/>
      <c r="AO2192" s="68"/>
      <c r="AP2192" s="68"/>
      <c r="AQ2192" s="68"/>
      <c r="AR2192" s="68"/>
      <c r="AS2192" s="68"/>
      <c r="AT2192" s="68"/>
      <c r="AU2192" s="68"/>
    </row>
    <row r="2193" spans="27:47">
      <c r="AA2193" s="68"/>
      <c r="AB2193" s="68"/>
      <c r="AC2193" s="68"/>
      <c r="AD2193" s="68"/>
      <c r="AE2193" s="68"/>
      <c r="AF2193" s="93"/>
      <c r="AG2193" s="92"/>
      <c r="AN2193" s="68"/>
      <c r="AO2193" s="68"/>
      <c r="AP2193" s="68"/>
      <c r="AQ2193" s="68"/>
      <c r="AR2193" s="68"/>
      <c r="AS2193" s="68"/>
      <c r="AT2193" s="68"/>
      <c r="AU2193" s="68"/>
    </row>
    <row r="2194" spans="27:47">
      <c r="AA2194" s="68"/>
      <c r="AB2194" s="68"/>
      <c r="AC2194" s="68"/>
      <c r="AD2194" s="68"/>
      <c r="AE2194" s="68"/>
      <c r="AF2194" s="93"/>
      <c r="AG2194" s="92"/>
      <c r="AN2194" s="68"/>
      <c r="AO2194" s="68"/>
      <c r="AP2194" s="68"/>
      <c r="AQ2194" s="68"/>
      <c r="AR2194" s="68"/>
      <c r="AS2194" s="68"/>
      <c r="AT2194" s="68"/>
      <c r="AU2194" s="68"/>
    </row>
    <row r="2195" spans="27:47">
      <c r="AA2195" s="68"/>
      <c r="AB2195" s="68"/>
      <c r="AC2195" s="68"/>
      <c r="AD2195" s="68"/>
      <c r="AE2195" s="68"/>
      <c r="AF2195" s="93"/>
      <c r="AG2195" s="92"/>
      <c r="AN2195" s="68"/>
      <c r="AO2195" s="68"/>
      <c r="AP2195" s="68"/>
      <c r="AQ2195" s="68"/>
      <c r="AR2195" s="68"/>
      <c r="AS2195" s="68"/>
      <c r="AT2195" s="68"/>
      <c r="AU2195" s="68"/>
    </row>
    <row r="2196" spans="27:47">
      <c r="AA2196" s="68"/>
      <c r="AB2196" s="68"/>
      <c r="AC2196" s="68"/>
      <c r="AD2196" s="68"/>
      <c r="AE2196" s="68"/>
      <c r="AF2196" s="93"/>
      <c r="AG2196" s="92"/>
      <c r="AN2196" s="68"/>
      <c r="AO2196" s="68"/>
      <c r="AP2196" s="68"/>
      <c r="AQ2196" s="68"/>
      <c r="AR2196" s="68"/>
      <c r="AS2196" s="68"/>
      <c r="AT2196" s="68"/>
      <c r="AU2196" s="68"/>
    </row>
    <row r="2197" spans="27:47">
      <c r="AA2197" s="68"/>
      <c r="AB2197" s="68"/>
      <c r="AC2197" s="68"/>
      <c r="AD2197" s="68"/>
      <c r="AE2197" s="68"/>
      <c r="AF2197" s="93"/>
      <c r="AG2197" s="92"/>
      <c r="AN2197" s="68"/>
      <c r="AO2197" s="68"/>
      <c r="AP2197" s="68"/>
      <c r="AQ2197" s="68"/>
      <c r="AR2197" s="68"/>
      <c r="AS2197" s="68"/>
      <c r="AT2197" s="68"/>
      <c r="AU2197" s="68"/>
    </row>
    <row r="2198" spans="27:47">
      <c r="AA2198" s="68"/>
      <c r="AB2198" s="68"/>
      <c r="AC2198" s="68"/>
      <c r="AD2198" s="68"/>
      <c r="AE2198" s="68"/>
      <c r="AF2198" s="93"/>
      <c r="AG2198" s="92"/>
      <c r="AN2198" s="68"/>
      <c r="AO2198" s="68"/>
      <c r="AP2198" s="68"/>
      <c r="AQ2198" s="68"/>
      <c r="AR2198" s="68"/>
      <c r="AS2198" s="68"/>
      <c r="AT2198" s="68"/>
      <c r="AU2198" s="68"/>
    </row>
    <row r="2199" spans="27:47">
      <c r="AA2199" s="68"/>
      <c r="AB2199" s="68"/>
      <c r="AC2199" s="68"/>
      <c r="AD2199" s="68"/>
      <c r="AE2199" s="68"/>
      <c r="AF2199" s="93"/>
      <c r="AG2199" s="92"/>
      <c r="AN2199" s="68"/>
      <c r="AO2199" s="68"/>
      <c r="AP2199" s="68"/>
      <c r="AQ2199" s="68"/>
      <c r="AR2199" s="68"/>
      <c r="AS2199" s="68"/>
      <c r="AT2199" s="68"/>
      <c r="AU2199" s="68"/>
    </row>
    <row r="2200" spans="27:47">
      <c r="AA2200" s="68"/>
      <c r="AB2200" s="68"/>
      <c r="AC2200" s="68"/>
      <c r="AD2200" s="68"/>
      <c r="AE2200" s="68"/>
      <c r="AF2200" s="93"/>
      <c r="AG2200" s="92"/>
      <c r="AN2200" s="68"/>
      <c r="AO2200" s="68"/>
      <c r="AP2200" s="68"/>
      <c r="AQ2200" s="68"/>
      <c r="AR2200" s="68"/>
      <c r="AS2200" s="68"/>
      <c r="AT2200" s="68"/>
      <c r="AU2200" s="68"/>
    </row>
    <row r="2201" spans="27:47">
      <c r="AA2201" s="68"/>
      <c r="AB2201" s="68"/>
      <c r="AC2201" s="68"/>
      <c r="AD2201" s="68"/>
      <c r="AE2201" s="68"/>
      <c r="AF2201" s="93"/>
      <c r="AG2201" s="92"/>
      <c r="AN2201" s="68"/>
      <c r="AO2201" s="68"/>
      <c r="AP2201" s="68"/>
      <c r="AQ2201" s="68"/>
      <c r="AR2201" s="68"/>
      <c r="AS2201" s="68"/>
      <c r="AT2201" s="68"/>
      <c r="AU2201" s="68"/>
    </row>
    <row r="2202" spans="27:47">
      <c r="AA2202" s="68"/>
      <c r="AB2202" s="68"/>
      <c r="AC2202" s="68"/>
      <c r="AD2202" s="68"/>
      <c r="AE2202" s="68"/>
      <c r="AF2202" s="93"/>
      <c r="AG2202" s="92"/>
      <c r="AN2202" s="68"/>
      <c r="AO2202" s="68"/>
      <c r="AP2202" s="68"/>
      <c r="AQ2202" s="68"/>
      <c r="AR2202" s="68"/>
      <c r="AS2202" s="68"/>
      <c r="AT2202" s="68"/>
      <c r="AU2202" s="68"/>
    </row>
    <row r="2203" spans="27:47">
      <c r="AA2203" s="68"/>
      <c r="AB2203" s="68"/>
      <c r="AC2203" s="68"/>
      <c r="AD2203" s="68"/>
      <c r="AE2203" s="68"/>
      <c r="AF2203" s="93"/>
      <c r="AG2203" s="92"/>
      <c r="AN2203" s="68"/>
      <c r="AO2203" s="68"/>
      <c r="AP2203" s="68"/>
      <c r="AQ2203" s="68"/>
      <c r="AR2203" s="68"/>
      <c r="AS2203" s="68"/>
      <c r="AT2203" s="68"/>
      <c r="AU2203" s="68"/>
    </row>
    <row r="2204" spans="27:47">
      <c r="AA2204" s="68"/>
      <c r="AB2204" s="68"/>
      <c r="AC2204" s="68"/>
      <c r="AD2204" s="68"/>
      <c r="AE2204" s="68"/>
      <c r="AF2204" s="93"/>
      <c r="AG2204" s="92"/>
      <c r="AN2204" s="68"/>
      <c r="AO2204" s="68"/>
      <c r="AP2204" s="68"/>
      <c r="AQ2204" s="68"/>
      <c r="AR2204" s="68"/>
      <c r="AS2204" s="68"/>
      <c r="AT2204" s="68"/>
      <c r="AU2204" s="68"/>
    </row>
    <row r="2205" spans="27:47">
      <c r="AA2205" s="68"/>
      <c r="AB2205" s="68"/>
      <c r="AC2205" s="68"/>
      <c r="AD2205" s="68"/>
      <c r="AE2205" s="68"/>
      <c r="AF2205" s="93"/>
      <c r="AG2205" s="92"/>
      <c r="AN2205" s="68"/>
      <c r="AO2205" s="68"/>
      <c r="AP2205" s="68"/>
      <c r="AQ2205" s="68"/>
      <c r="AR2205" s="68"/>
      <c r="AS2205" s="68"/>
      <c r="AT2205" s="68"/>
      <c r="AU2205" s="68"/>
    </row>
    <row r="2206" spans="27:47">
      <c r="AA2206" s="68"/>
      <c r="AB2206" s="68"/>
      <c r="AC2206" s="68"/>
      <c r="AD2206" s="68"/>
      <c r="AE2206" s="68"/>
      <c r="AF2206" s="93"/>
      <c r="AG2206" s="92"/>
      <c r="AN2206" s="68"/>
      <c r="AO2206" s="68"/>
      <c r="AP2206" s="68"/>
      <c r="AQ2206" s="68"/>
      <c r="AR2206" s="68"/>
      <c r="AS2206" s="68"/>
      <c r="AT2206" s="68"/>
      <c r="AU2206" s="68"/>
    </row>
    <row r="2207" spans="27:47">
      <c r="AA2207" s="68"/>
      <c r="AB2207" s="68"/>
      <c r="AC2207" s="68"/>
      <c r="AD2207" s="68"/>
      <c r="AE2207" s="68"/>
      <c r="AF2207" s="93"/>
      <c r="AG2207" s="92"/>
      <c r="AN2207" s="68"/>
      <c r="AO2207" s="68"/>
      <c r="AP2207" s="68"/>
      <c r="AQ2207" s="68"/>
      <c r="AR2207" s="68"/>
      <c r="AS2207" s="68"/>
      <c r="AT2207" s="68"/>
      <c r="AU2207" s="68"/>
    </row>
    <row r="2208" spans="27:47">
      <c r="AA2208" s="68"/>
      <c r="AB2208" s="68"/>
      <c r="AC2208" s="68"/>
      <c r="AD2208" s="68"/>
      <c r="AE2208" s="68"/>
      <c r="AF2208" s="93"/>
      <c r="AG2208" s="92"/>
      <c r="AN2208" s="68"/>
      <c r="AO2208" s="68"/>
      <c r="AP2208" s="68"/>
      <c r="AQ2208" s="68"/>
      <c r="AR2208" s="68"/>
      <c r="AS2208" s="68"/>
      <c r="AT2208" s="68"/>
      <c r="AU2208" s="68"/>
    </row>
    <row r="2209" spans="27:47">
      <c r="AA2209" s="68"/>
      <c r="AB2209" s="68"/>
      <c r="AC2209" s="68"/>
      <c r="AD2209" s="68"/>
      <c r="AE2209" s="68"/>
      <c r="AF2209" s="93"/>
      <c r="AG2209" s="92"/>
      <c r="AN2209" s="68"/>
      <c r="AO2209" s="68"/>
      <c r="AP2209" s="68"/>
      <c r="AQ2209" s="68"/>
      <c r="AR2209" s="68"/>
      <c r="AS2209" s="68"/>
      <c r="AT2209" s="68"/>
      <c r="AU2209" s="68"/>
    </row>
    <row r="2210" spans="27:47">
      <c r="AA2210" s="68"/>
      <c r="AB2210" s="68"/>
      <c r="AC2210" s="68"/>
      <c r="AD2210" s="68"/>
      <c r="AE2210" s="68"/>
      <c r="AF2210" s="93"/>
      <c r="AG2210" s="92"/>
      <c r="AN2210" s="68"/>
      <c r="AO2210" s="68"/>
      <c r="AP2210" s="68"/>
      <c r="AQ2210" s="68"/>
      <c r="AR2210" s="68"/>
      <c r="AS2210" s="68"/>
      <c r="AT2210" s="68"/>
      <c r="AU2210" s="68"/>
    </row>
    <row r="2211" spans="27:47">
      <c r="AA2211" s="68"/>
      <c r="AB2211" s="68"/>
      <c r="AC2211" s="68"/>
      <c r="AD2211" s="68"/>
      <c r="AE2211" s="68"/>
      <c r="AF2211" s="93"/>
      <c r="AG2211" s="92"/>
      <c r="AN2211" s="68"/>
      <c r="AO2211" s="68"/>
      <c r="AP2211" s="68"/>
      <c r="AQ2211" s="68"/>
      <c r="AR2211" s="68"/>
      <c r="AS2211" s="68"/>
      <c r="AT2211" s="68"/>
      <c r="AU2211" s="68"/>
    </row>
    <row r="2212" spans="27:47">
      <c r="AA2212" s="68"/>
      <c r="AB2212" s="68"/>
      <c r="AC2212" s="68"/>
      <c r="AD2212" s="68"/>
      <c r="AE2212" s="68"/>
      <c r="AF2212" s="93"/>
      <c r="AG2212" s="92"/>
      <c r="AN2212" s="68"/>
      <c r="AO2212" s="68"/>
      <c r="AP2212" s="68"/>
      <c r="AQ2212" s="68"/>
      <c r="AR2212" s="68"/>
      <c r="AS2212" s="68"/>
      <c r="AT2212" s="68"/>
      <c r="AU2212" s="68"/>
    </row>
    <row r="2213" spans="27:47">
      <c r="AA2213" s="68"/>
      <c r="AB2213" s="68"/>
      <c r="AC2213" s="68"/>
      <c r="AD2213" s="68"/>
      <c r="AE2213" s="68"/>
      <c r="AF2213" s="93"/>
      <c r="AG2213" s="92"/>
      <c r="AN2213" s="68"/>
      <c r="AO2213" s="68"/>
      <c r="AP2213" s="68"/>
      <c r="AQ2213" s="68"/>
      <c r="AR2213" s="68"/>
      <c r="AS2213" s="68"/>
      <c r="AT2213" s="68"/>
      <c r="AU2213" s="68"/>
    </row>
    <row r="2214" spans="27:47">
      <c r="AA2214" s="68"/>
      <c r="AB2214" s="68"/>
      <c r="AC2214" s="68"/>
      <c r="AD2214" s="68"/>
      <c r="AE2214" s="68"/>
      <c r="AF2214" s="93"/>
      <c r="AG2214" s="92"/>
      <c r="AN2214" s="68"/>
      <c r="AO2214" s="68"/>
      <c r="AP2214" s="68"/>
      <c r="AQ2214" s="68"/>
      <c r="AR2214" s="68"/>
      <c r="AS2214" s="68"/>
      <c r="AT2214" s="68"/>
      <c r="AU2214" s="68"/>
    </row>
    <row r="2215" spans="27:47">
      <c r="AA2215" s="68"/>
      <c r="AB2215" s="68"/>
      <c r="AC2215" s="68"/>
      <c r="AD2215" s="68"/>
      <c r="AE2215" s="68"/>
      <c r="AF2215" s="93"/>
      <c r="AG2215" s="92"/>
      <c r="AN2215" s="68"/>
      <c r="AO2215" s="68"/>
      <c r="AP2215" s="68"/>
      <c r="AQ2215" s="68"/>
      <c r="AR2215" s="68"/>
      <c r="AS2215" s="68"/>
      <c r="AT2215" s="68"/>
      <c r="AU2215" s="68"/>
    </row>
    <row r="2216" spans="27:47">
      <c r="AA2216" s="68"/>
      <c r="AB2216" s="68"/>
      <c r="AC2216" s="68"/>
      <c r="AD2216" s="68"/>
      <c r="AE2216" s="68"/>
      <c r="AF2216" s="93"/>
      <c r="AG2216" s="92"/>
      <c r="AN2216" s="68"/>
      <c r="AO2216" s="68"/>
      <c r="AP2216" s="68"/>
      <c r="AQ2216" s="68"/>
      <c r="AR2216" s="68"/>
      <c r="AS2216" s="68"/>
      <c r="AT2216" s="68"/>
      <c r="AU2216" s="68"/>
    </row>
    <row r="2217" spans="27:47">
      <c r="AA2217" s="68"/>
      <c r="AB2217" s="68"/>
      <c r="AC2217" s="68"/>
      <c r="AD2217" s="68"/>
      <c r="AE2217" s="68"/>
      <c r="AF2217" s="93"/>
      <c r="AG2217" s="92"/>
      <c r="AN2217" s="68"/>
      <c r="AO2217" s="68"/>
      <c r="AP2217" s="68"/>
      <c r="AQ2217" s="68"/>
      <c r="AR2217" s="68"/>
      <c r="AS2217" s="68"/>
      <c r="AT2217" s="68"/>
      <c r="AU2217" s="68"/>
    </row>
    <row r="2218" spans="27:47">
      <c r="AA2218" s="68"/>
      <c r="AB2218" s="68"/>
      <c r="AC2218" s="68"/>
      <c r="AD2218" s="68"/>
      <c r="AE2218" s="68"/>
      <c r="AF2218" s="93"/>
      <c r="AG2218" s="92"/>
      <c r="AN2218" s="68"/>
      <c r="AO2218" s="68"/>
      <c r="AP2218" s="68"/>
      <c r="AQ2218" s="68"/>
      <c r="AR2218" s="68"/>
      <c r="AS2218" s="68"/>
      <c r="AT2218" s="68"/>
      <c r="AU2218" s="68"/>
    </row>
    <row r="2219" spans="27:47">
      <c r="AA2219" s="68"/>
      <c r="AB2219" s="68"/>
      <c r="AC2219" s="68"/>
      <c r="AD2219" s="68"/>
      <c r="AE2219" s="68"/>
      <c r="AF2219" s="93"/>
      <c r="AG2219" s="92"/>
      <c r="AN2219" s="68"/>
      <c r="AO2219" s="68"/>
      <c r="AP2219" s="68"/>
      <c r="AQ2219" s="68"/>
      <c r="AR2219" s="68"/>
      <c r="AS2219" s="68"/>
      <c r="AT2219" s="68"/>
      <c r="AU2219" s="68"/>
    </row>
    <row r="2220" spans="27:47">
      <c r="AA2220" s="68"/>
      <c r="AB2220" s="68"/>
      <c r="AC2220" s="68"/>
      <c r="AD2220" s="68"/>
      <c r="AE2220" s="68"/>
      <c r="AF2220" s="93"/>
      <c r="AG2220" s="92"/>
      <c r="AN2220" s="68"/>
      <c r="AO2220" s="68"/>
      <c r="AP2220" s="68"/>
      <c r="AQ2220" s="68"/>
      <c r="AR2220" s="68"/>
      <c r="AS2220" s="68"/>
      <c r="AT2220" s="68"/>
      <c r="AU2220" s="68"/>
    </row>
    <row r="2221" spans="27:47">
      <c r="AA2221" s="68"/>
      <c r="AB2221" s="68"/>
      <c r="AC2221" s="68"/>
      <c r="AD2221" s="68"/>
      <c r="AE2221" s="68"/>
      <c r="AF2221" s="93"/>
      <c r="AG2221" s="92"/>
      <c r="AN2221" s="68"/>
      <c r="AO2221" s="68"/>
      <c r="AP2221" s="68"/>
      <c r="AQ2221" s="68"/>
      <c r="AR2221" s="68"/>
      <c r="AS2221" s="68"/>
      <c r="AT2221" s="68"/>
      <c r="AU2221" s="68"/>
    </row>
    <row r="2222" spans="27:47">
      <c r="AA2222" s="68"/>
      <c r="AB2222" s="68"/>
      <c r="AC2222" s="68"/>
      <c r="AD2222" s="68"/>
      <c r="AE2222" s="68"/>
      <c r="AF2222" s="93"/>
      <c r="AG2222" s="92"/>
      <c r="AN2222" s="68"/>
      <c r="AO2222" s="68"/>
      <c r="AP2222" s="68"/>
      <c r="AQ2222" s="68"/>
      <c r="AR2222" s="68"/>
      <c r="AS2222" s="68"/>
      <c r="AT2222" s="68"/>
      <c r="AU2222" s="68"/>
    </row>
    <row r="2223" spans="27:47">
      <c r="AA2223" s="68"/>
      <c r="AB2223" s="68"/>
      <c r="AC2223" s="68"/>
      <c r="AD2223" s="68"/>
      <c r="AE2223" s="68"/>
      <c r="AF2223" s="93"/>
      <c r="AG2223" s="92"/>
      <c r="AN2223" s="68"/>
      <c r="AO2223" s="68"/>
      <c r="AP2223" s="68"/>
      <c r="AQ2223" s="68"/>
      <c r="AR2223" s="68"/>
      <c r="AS2223" s="68"/>
      <c r="AT2223" s="68"/>
      <c r="AU2223" s="68"/>
    </row>
    <row r="2224" spans="27:47">
      <c r="AA2224" s="68"/>
      <c r="AB2224" s="68"/>
      <c r="AC2224" s="68"/>
      <c r="AD2224" s="68"/>
      <c r="AE2224" s="68"/>
      <c r="AF2224" s="93"/>
      <c r="AG2224" s="92"/>
      <c r="AN2224" s="68"/>
      <c r="AO2224" s="68"/>
      <c r="AP2224" s="68"/>
      <c r="AQ2224" s="68"/>
      <c r="AR2224" s="68"/>
      <c r="AS2224" s="68"/>
      <c r="AT2224" s="68"/>
      <c r="AU2224" s="68"/>
    </row>
    <row r="2225" spans="27:47">
      <c r="AA2225" s="68"/>
      <c r="AB2225" s="68"/>
      <c r="AC2225" s="68"/>
      <c r="AD2225" s="68"/>
      <c r="AE2225" s="68"/>
      <c r="AF2225" s="93"/>
      <c r="AG2225" s="92"/>
      <c r="AN2225" s="68"/>
      <c r="AO2225" s="68"/>
      <c r="AP2225" s="68"/>
      <c r="AQ2225" s="68"/>
      <c r="AR2225" s="68"/>
      <c r="AS2225" s="68"/>
      <c r="AT2225" s="68"/>
      <c r="AU2225" s="68"/>
    </row>
    <row r="2226" spans="27:47">
      <c r="AA2226" s="68"/>
      <c r="AB2226" s="68"/>
      <c r="AC2226" s="68"/>
      <c r="AD2226" s="68"/>
      <c r="AE2226" s="68"/>
      <c r="AF2226" s="93"/>
      <c r="AG2226" s="92"/>
      <c r="AN2226" s="68"/>
      <c r="AO2226" s="68"/>
      <c r="AP2226" s="68"/>
      <c r="AQ2226" s="68"/>
      <c r="AR2226" s="68"/>
      <c r="AS2226" s="68"/>
      <c r="AT2226" s="68"/>
      <c r="AU2226" s="68"/>
    </row>
    <row r="2227" spans="27:47">
      <c r="AA2227" s="68"/>
      <c r="AB2227" s="68"/>
      <c r="AC2227" s="68"/>
      <c r="AD2227" s="68"/>
      <c r="AE2227" s="68"/>
      <c r="AF2227" s="93"/>
      <c r="AG2227" s="92"/>
      <c r="AN2227" s="68"/>
      <c r="AO2227" s="68"/>
      <c r="AP2227" s="68"/>
      <c r="AQ2227" s="68"/>
      <c r="AR2227" s="68"/>
      <c r="AS2227" s="68"/>
      <c r="AT2227" s="68"/>
      <c r="AU2227" s="68"/>
    </row>
    <row r="2228" spans="27:47">
      <c r="AA2228" s="68"/>
      <c r="AB2228" s="68"/>
      <c r="AC2228" s="68"/>
      <c r="AD2228" s="68"/>
      <c r="AE2228" s="68"/>
      <c r="AF2228" s="93"/>
      <c r="AG2228" s="92"/>
      <c r="AN2228" s="68"/>
      <c r="AO2228" s="68"/>
      <c r="AP2228" s="68"/>
      <c r="AQ2228" s="68"/>
      <c r="AR2228" s="68"/>
      <c r="AS2228" s="68"/>
      <c r="AT2228" s="68"/>
      <c r="AU2228" s="68"/>
    </row>
    <row r="2229" spans="27:47">
      <c r="AA2229" s="68"/>
      <c r="AB2229" s="68"/>
      <c r="AC2229" s="68"/>
      <c r="AD2229" s="68"/>
      <c r="AE2229" s="68"/>
      <c r="AF2229" s="93"/>
      <c r="AG2229" s="92"/>
      <c r="AN2229" s="68"/>
      <c r="AO2229" s="68"/>
      <c r="AP2229" s="68"/>
      <c r="AQ2229" s="68"/>
      <c r="AR2229" s="68"/>
      <c r="AS2229" s="68"/>
      <c r="AT2229" s="68"/>
      <c r="AU2229" s="68"/>
    </row>
    <row r="2230" spans="27:47">
      <c r="AA2230" s="68"/>
      <c r="AB2230" s="68"/>
      <c r="AC2230" s="68"/>
      <c r="AD2230" s="68"/>
      <c r="AE2230" s="68"/>
      <c r="AF2230" s="93"/>
      <c r="AG2230" s="92"/>
      <c r="AN2230" s="68"/>
      <c r="AO2230" s="68"/>
      <c r="AP2230" s="68"/>
      <c r="AQ2230" s="68"/>
      <c r="AR2230" s="68"/>
      <c r="AS2230" s="68"/>
      <c r="AT2230" s="68"/>
      <c r="AU2230" s="68"/>
    </row>
    <row r="2231" spans="27:47">
      <c r="AA2231" s="68"/>
      <c r="AB2231" s="68"/>
      <c r="AC2231" s="68"/>
      <c r="AD2231" s="68"/>
      <c r="AE2231" s="68"/>
      <c r="AF2231" s="93"/>
      <c r="AG2231" s="92"/>
      <c r="AN2231" s="68"/>
      <c r="AO2231" s="68"/>
      <c r="AP2231" s="68"/>
      <c r="AQ2231" s="68"/>
      <c r="AR2231" s="68"/>
      <c r="AS2231" s="68"/>
      <c r="AT2231" s="68"/>
      <c r="AU2231" s="68"/>
    </row>
    <row r="2232" spans="27:47">
      <c r="AA2232" s="68"/>
      <c r="AB2232" s="68"/>
      <c r="AC2232" s="68"/>
      <c r="AD2232" s="68"/>
      <c r="AE2232" s="68"/>
      <c r="AF2232" s="93"/>
      <c r="AG2232" s="92"/>
      <c r="AN2232" s="68"/>
      <c r="AO2232" s="68"/>
      <c r="AP2232" s="68"/>
      <c r="AQ2232" s="68"/>
      <c r="AR2232" s="68"/>
      <c r="AS2232" s="68"/>
      <c r="AT2232" s="68"/>
      <c r="AU2232" s="68"/>
    </row>
    <row r="2233" spans="27:47">
      <c r="AA2233" s="68"/>
      <c r="AB2233" s="68"/>
      <c r="AC2233" s="68"/>
      <c r="AD2233" s="68"/>
      <c r="AE2233" s="68"/>
      <c r="AF2233" s="93"/>
      <c r="AG2233" s="92"/>
      <c r="AN2233" s="68"/>
      <c r="AO2233" s="68"/>
      <c r="AP2233" s="68"/>
      <c r="AQ2233" s="68"/>
      <c r="AR2233" s="68"/>
      <c r="AS2233" s="68"/>
      <c r="AT2233" s="68"/>
      <c r="AU2233" s="68"/>
    </row>
    <row r="2234" spans="27:47">
      <c r="AA2234" s="68"/>
      <c r="AB2234" s="68"/>
      <c r="AC2234" s="68"/>
      <c r="AD2234" s="68"/>
      <c r="AE2234" s="68"/>
      <c r="AF2234" s="93"/>
      <c r="AG2234" s="92"/>
      <c r="AN2234" s="68"/>
      <c r="AO2234" s="68"/>
      <c r="AP2234" s="68"/>
      <c r="AQ2234" s="68"/>
      <c r="AR2234" s="68"/>
      <c r="AS2234" s="68"/>
      <c r="AT2234" s="68"/>
      <c r="AU2234" s="68"/>
    </row>
    <row r="2235" spans="27:47">
      <c r="AA2235" s="68"/>
      <c r="AB2235" s="68"/>
      <c r="AC2235" s="68"/>
      <c r="AD2235" s="68"/>
      <c r="AE2235" s="68"/>
      <c r="AF2235" s="93"/>
      <c r="AG2235" s="92"/>
      <c r="AN2235" s="68"/>
      <c r="AO2235" s="68"/>
      <c r="AP2235" s="68"/>
      <c r="AQ2235" s="68"/>
      <c r="AR2235" s="68"/>
      <c r="AS2235" s="68"/>
      <c r="AT2235" s="68"/>
      <c r="AU2235" s="68"/>
    </row>
    <row r="2236" spans="27:47">
      <c r="AA2236" s="68"/>
      <c r="AB2236" s="68"/>
      <c r="AC2236" s="68"/>
      <c r="AD2236" s="68"/>
      <c r="AE2236" s="68"/>
      <c r="AF2236" s="93"/>
      <c r="AG2236" s="92"/>
      <c r="AN2236" s="68"/>
      <c r="AO2236" s="68"/>
      <c r="AP2236" s="68"/>
      <c r="AQ2236" s="68"/>
      <c r="AR2236" s="68"/>
      <c r="AS2236" s="68"/>
      <c r="AT2236" s="68"/>
      <c r="AU2236" s="68"/>
    </row>
    <row r="2237" spans="27:47">
      <c r="AA2237" s="68"/>
      <c r="AB2237" s="68"/>
      <c r="AC2237" s="68"/>
      <c r="AD2237" s="68"/>
      <c r="AE2237" s="68"/>
      <c r="AF2237" s="93"/>
      <c r="AG2237" s="92"/>
      <c r="AN2237" s="68"/>
      <c r="AO2237" s="68"/>
      <c r="AP2237" s="68"/>
      <c r="AQ2237" s="68"/>
      <c r="AR2237" s="68"/>
      <c r="AS2237" s="68"/>
      <c r="AT2237" s="68"/>
      <c r="AU2237" s="68"/>
    </row>
    <row r="2238" spans="27:47">
      <c r="AA2238" s="68"/>
      <c r="AB2238" s="68"/>
      <c r="AC2238" s="68"/>
      <c r="AD2238" s="68"/>
      <c r="AE2238" s="68"/>
      <c r="AF2238" s="93"/>
      <c r="AG2238" s="92"/>
      <c r="AN2238" s="68"/>
      <c r="AO2238" s="68"/>
      <c r="AP2238" s="68"/>
      <c r="AQ2238" s="68"/>
      <c r="AR2238" s="68"/>
      <c r="AS2238" s="68"/>
      <c r="AT2238" s="68"/>
      <c r="AU2238" s="68"/>
    </row>
    <row r="2239" spans="27:47">
      <c r="AA2239" s="68"/>
      <c r="AB2239" s="68"/>
      <c r="AC2239" s="68"/>
      <c r="AD2239" s="68"/>
      <c r="AE2239" s="68"/>
      <c r="AF2239" s="93"/>
      <c r="AG2239" s="92"/>
      <c r="AN2239" s="68"/>
      <c r="AO2239" s="68"/>
      <c r="AP2239" s="68"/>
      <c r="AQ2239" s="68"/>
      <c r="AR2239" s="68"/>
      <c r="AS2239" s="68"/>
      <c r="AT2239" s="68"/>
      <c r="AU2239" s="68"/>
    </row>
    <row r="2240" spans="27:47">
      <c r="AA2240" s="68"/>
      <c r="AB2240" s="68"/>
      <c r="AC2240" s="68"/>
      <c r="AD2240" s="68"/>
      <c r="AE2240" s="68"/>
      <c r="AF2240" s="93"/>
      <c r="AG2240" s="92"/>
      <c r="AN2240" s="68"/>
      <c r="AO2240" s="68"/>
      <c r="AP2240" s="68"/>
      <c r="AQ2240" s="68"/>
      <c r="AR2240" s="68"/>
      <c r="AS2240" s="68"/>
      <c r="AT2240" s="68"/>
      <c r="AU2240" s="68"/>
    </row>
    <row r="2241" spans="27:47">
      <c r="AA2241" s="68"/>
      <c r="AB2241" s="68"/>
      <c r="AC2241" s="68"/>
      <c r="AD2241" s="68"/>
      <c r="AE2241" s="68"/>
      <c r="AF2241" s="93"/>
      <c r="AG2241" s="92"/>
      <c r="AN2241" s="68"/>
      <c r="AO2241" s="68"/>
      <c r="AP2241" s="68"/>
      <c r="AQ2241" s="68"/>
      <c r="AR2241" s="68"/>
      <c r="AS2241" s="68"/>
      <c r="AT2241" s="68"/>
      <c r="AU2241" s="68"/>
    </row>
    <row r="2242" spans="27:47">
      <c r="AA2242" s="68"/>
      <c r="AB2242" s="68"/>
      <c r="AC2242" s="68"/>
      <c r="AD2242" s="68"/>
      <c r="AE2242" s="68"/>
      <c r="AF2242" s="93"/>
      <c r="AG2242" s="92"/>
      <c r="AN2242" s="68"/>
      <c r="AO2242" s="68"/>
      <c r="AP2242" s="68"/>
      <c r="AQ2242" s="68"/>
      <c r="AR2242" s="68"/>
      <c r="AS2242" s="68"/>
      <c r="AT2242" s="68"/>
      <c r="AU2242" s="68"/>
    </row>
    <row r="2243" spans="27:47">
      <c r="AA2243" s="68"/>
      <c r="AB2243" s="68"/>
      <c r="AC2243" s="68"/>
      <c r="AD2243" s="68"/>
      <c r="AE2243" s="68"/>
      <c r="AF2243" s="93"/>
      <c r="AG2243" s="92"/>
      <c r="AN2243" s="68"/>
      <c r="AO2243" s="68"/>
      <c r="AP2243" s="68"/>
      <c r="AQ2243" s="68"/>
      <c r="AR2243" s="68"/>
      <c r="AS2243" s="68"/>
      <c r="AT2243" s="68"/>
      <c r="AU2243" s="68"/>
    </row>
    <row r="2244" spans="27:47">
      <c r="AA2244" s="68"/>
      <c r="AB2244" s="68"/>
      <c r="AC2244" s="68"/>
      <c r="AD2244" s="68"/>
      <c r="AE2244" s="68"/>
      <c r="AF2244" s="93"/>
      <c r="AG2244" s="92"/>
      <c r="AN2244" s="68"/>
      <c r="AO2244" s="68"/>
      <c r="AP2244" s="68"/>
      <c r="AQ2244" s="68"/>
      <c r="AR2244" s="68"/>
      <c r="AS2244" s="68"/>
      <c r="AT2244" s="68"/>
      <c r="AU2244" s="68"/>
    </row>
    <row r="2245" spans="27:47">
      <c r="AA2245" s="68"/>
      <c r="AB2245" s="68"/>
      <c r="AC2245" s="68"/>
      <c r="AD2245" s="68"/>
      <c r="AE2245" s="68"/>
      <c r="AF2245" s="93"/>
      <c r="AG2245" s="92"/>
      <c r="AN2245" s="68"/>
      <c r="AO2245" s="68"/>
      <c r="AP2245" s="68"/>
      <c r="AQ2245" s="68"/>
      <c r="AR2245" s="68"/>
      <c r="AS2245" s="68"/>
      <c r="AT2245" s="68"/>
      <c r="AU2245" s="68"/>
    </row>
    <row r="2246" spans="27:47">
      <c r="AA2246" s="68"/>
      <c r="AB2246" s="68"/>
      <c r="AC2246" s="68"/>
      <c r="AD2246" s="68"/>
      <c r="AE2246" s="68"/>
      <c r="AF2246" s="93"/>
      <c r="AG2246" s="92"/>
      <c r="AN2246" s="68"/>
      <c r="AO2246" s="68"/>
      <c r="AP2246" s="68"/>
      <c r="AQ2246" s="68"/>
      <c r="AR2246" s="68"/>
      <c r="AS2246" s="68"/>
      <c r="AT2246" s="68"/>
      <c r="AU2246" s="68"/>
    </row>
    <row r="2247" spans="27:47">
      <c r="AA2247" s="68"/>
      <c r="AB2247" s="68"/>
      <c r="AC2247" s="68"/>
      <c r="AD2247" s="68"/>
      <c r="AE2247" s="68"/>
      <c r="AF2247" s="93"/>
      <c r="AG2247" s="92"/>
      <c r="AN2247" s="68"/>
      <c r="AO2247" s="68"/>
      <c r="AP2247" s="68"/>
      <c r="AQ2247" s="68"/>
      <c r="AR2247" s="68"/>
      <c r="AS2247" s="68"/>
      <c r="AT2247" s="68"/>
      <c r="AU2247" s="68"/>
    </row>
    <row r="2248" spans="27:47">
      <c r="AA2248" s="68"/>
      <c r="AB2248" s="68"/>
      <c r="AC2248" s="68"/>
      <c r="AD2248" s="68"/>
      <c r="AE2248" s="68"/>
      <c r="AF2248" s="93"/>
      <c r="AG2248" s="92"/>
      <c r="AN2248" s="68"/>
      <c r="AO2248" s="68"/>
      <c r="AP2248" s="68"/>
      <c r="AQ2248" s="68"/>
      <c r="AR2248" s="68"/>
      <c r="AS2248" s="68"/>
      <c r="AT2248" s="68"/>
      <c r="AU2248" s="68"/>
    </row>
    <row r="2249" spans="27:47">
      <c r="AA2249" s="68"/>
      <c r="AB2249" s="68"/>
      <c r="AC2249" s="68"/>
      <c r="AD2249" s="68"/>
      <c r="AE2249" s="68"/>
      <c r="AF2249" s="93"/>
      <c r="AG2249" s="92"/>
      <c r="AN2249" s="68"/>
      <c r="AO2249" s="68"/>
      <c r="AP2249" s="68"/>
      <c r="AQ2249" s="68"/>
      <c r="AR2249" s="68"/>
      <c r="AS2249" s="68"/>
      <c r="AT2249" s="68"/>
      <c r="AU2249" s="68"/>
    </row>
    <row r="2250" spans="27:47">
      <c r="AA2250" s="68"/>
      <c r="AB2250" s="68"/>
      <c r="AC2250" s="68"/>
      <c r="AD2250" s="68"/>
      <c r="AE2250" s="68"/>
      <c r="AF2250" s="93"/>
      <c r="AG2250" s="92"/>
      <c r="AN2250" s="68"/>
      <c r="AO2250" s="68"/>
      <c r="AP2250" s="68"/>
      <c r="AQ2250" s="68"/>
      <c r="AR2250" s="68"/>
      <c r="AS2250" s="68"/>
      <c r="AT2250" s="68"/>
      <c r="AU2250" s="68"/>
    </row>
    <row r="2251" spans="27:47">
      <c r="AA2251" s="68"/>
      <c r="AB2251" s="68"/>
      <c r="AC2251" s="68"/>
      <c r="AD2251" s="68"/>
      <c r="AE2251" s="68"/>
      <c r="AF2251" s="93"/>
      <c r="AG2251" s="92"/>
      <c r="AN2251" s="68"/>
      <c r="AO2251" s="68"/>
      <c r="AP2251" s="68"/>
      <c r="AQ2251" s="68"/>
      <c r="AR2251" s="68"/>
      <c r="AS2251" s="68"/>
      <c r="AT2251" s="68"/>
      <c r="AU2251" s="68"/>
    </row>
    <row r="2252" spans="27:47">
      <c r="AA2252" s="68"/>
      <c r="AB2252" s="68"/>
      <c r="AC2252" s="68"/>
      <c r="AD2252" s="68"/>
      <c r="AE2252" s="68"/>
      <c r="AF2252" s="93"/>
      <c r="AG2252" s="92"/>
      <c r="AN2252" s="68"/>
      <c r="AO2252" s="68"/>
      <c r="AP2252" s="68"/>
      <c r="AQ2252" s="68"/>
      <c r="AR2252" s="68"/>
      <c r="AS2252" s="68"/>
      <c r="AT2252" s="68"/>
      <c r="AU2252" s="68"/>
    </row>
    <row r="2253" spans="27:47">
      <c r="AA2253" s="68"/>
      <c r="AB2253" s="68"/>
      <c r="AC2253" s="68"/>
      <c r="AD2253" s="68"/>
      <c r="AE2253" s="68"/>
      <c r="AF2253" s="93"/>
      <c r="AG2253" s="92"/>
      <c r="AN2253" s="68"/>
      <c r="AO2253" s="68"/>
      <c r="AP2253" s="68"/>
      <c r="AQ2253" s="68"/>
      <c r="AR2253" s="68"/>
      <c r="AS2253" s="68"/>
      <c r="AT2253" s="68"/>
      <c r="AU2253" s="68"/>
    </row>
    <row r="2254" spans="27:47">
      <c r="AA2254" s="68"/>
      <c r="AB2254" s="68"/>
      <c r="AC2254" s="68"/>
      <c r="AD2254" s="68"/>
      <c r="AE2254" s="68"/>
      <c r="AF2254" s="93"/>
      <c r="AG2254" s="92"/>
      <c r="AN2254" s="68"/>
      <c r="AO2254" s="68"/>
      <c r="AP2254" s="68"/>
      <c r="AQ2254" s="68"/>
      <c r="AR2254" s="68"/>
      <c r="AS2254" s="68"/>
      <c r="AT2254" s="68"/>
      <c r="AU2254" s="68"/>
    </row>
    <row r="2255" spans="27:47">
      <c r="AA2255" s="68"/>
      <c r="AB2255" s="68"/>
      <c r="AC2255" s="68"/>
      <c r="AD2255" s="68"/>
      <c r="AE2255" s="68"/>
      <c r="AF2255" s="93"/>
      <c r="AG2255" s="92"/>
      <c r="AN2255" s="68"/>
      <c r="AO2255" s="68"/>
      <c r="AP2255" s="68"/>
      <c r="AQ2255" s="68"/>
      <c r="AR2255" s="68"/>
      <c r="AS2255" s="68"/>
      <c r="AT2255" s="68"/>
      <c r="AU2255" s="68"/>
    </row>
    <row r="2256" spans="27:47">
      <c r="AA2256" s="68"/>
      <c r="AB2256" s="68"/>
      <c r="AC2256" s="68"/>
      <c r="AD2256" s="68"/>
      <c r="AE2256" s="68"/>
      <c r="AF2256" s="93"/>
      <c r="AG2256" s="92"/>
      <c r="AN2256" s="68"/>
      <c r="AO2256" s="68"/>
      <c r="AP2256" s="68"/>
      <c r="AQ2256" s="68"/>
      <c r="AR2256" s="68"/>
      <c r="AS2256" s="68"/>
      <c r="AT2256" s="68"/>
      <c r="AU2256" s="68"/>
    </row>
    <row r="2257" spans="27:47">
      <c r="AA2257" s="68"/>
      <c r="AB2257" s="68"/>
      <c r="AC2257" s="68"/>
      <c r="AD2257" s="68"/>
      <c r="AE2257" s="68"/>
      <c r="AF2257" s="93"/>
      <c r="AG2257" s="92"/>
      <c r="AN2257" s="68"/>
      <c r="AO2257" s="68"/>
      <c r="AP2257" s="68"/>
      <c r="AQ2257" s="68"/>
      <c r="AR2257" s="68"/>
      <c r="AS2257" s="68"/>
      <c r="AT2257" s="68"/>
      <c r="AU2257" s="68"/>
    </row>
    <row r="2258" spans="27:47">
      <c r="AA2258" s="68"/>
      <c r="AB2258" s="68"/>
      <c r="AC2258" s="68"/>
      <c r="AD2258" s="68"/>
      <c r="AE2258" s="68"/>
      <c r="AF2258" s="93"/>
      <c r="AG2258" s="92"/>
      <c r="AN2258" s="68"/>
      <c r="AO2258" s="68"/>
      <c r="AP2258" s="68"/>
      <c r="AQ2258" s="68"/>
      <c r="AR2258" s="68"/>
      <c r="AS2258" s="68"/>
      <c r="AT2258" s="68"/>
      <c r="AU2258" s="68"/>
    </row>
    <row r="2259" spans="27:47">
      <c r="AA2259" s="68"/>
      <c r="AB2259" s="68"/>
      <c r="AC2259" s="68"/>
      <c r="AD2259" s="68"/>
      <c r="AE2259" s="68"/>
      <c r="AF2259" s="93"/>
      <c r="AG2259" s="92"/>
      <c r="AN2259" s="68"/>
      <c r="AO2259" s="68"/>
      <c r="AP2259" s="68"/>
      <c r="AQ2259" s="68"/>
      <c r="AR2259" s="68"/>
      <c r="AS2259" s="68"/>
      <c r="AT2259" s="68"/>
      <c r="AU2259" s="68"/>
    </row>
    <row r="2260" spans="27:47">
      <c r="AA2260" s="68"/>
      <c r="AB2260" s="68"/>
      <c r="AC2260" s="68"/>
      <c r="AD2260" s="68"/>
      <c r="AE2260" s="68"/>
      <c r="AF2260" s="93"/>
      <c r="AG2260" s="92"/>
      <c r="AN2260" s="68"/>
      <c r="AO2260" s="68"/>
      <c r="AP2260" s="68"/>
      <c r="AQ2260" s="68"/>
      <c r="AR2260" s="68"/>
      <c r="AS2260" s="68"/>
      <c r="AT2260" s="68"/>
      <c r="AU2260" s="68"/>
    </row>
    <row r="2261" spans="27:47">
      <c r="AA2261" s="68"/>
      <c r="AB2261" s="68"/>
      <c r="AC2261" s="68"/>
      <c r="AD2261" s="68"/>
      <c r="AE2261" s="68"/>
      <c r="AF2261" s="93"/>
      <c r="AG2261" s="92"/>
      <c r="AN2261" s="68"/>
      <c r="AO2261" s="68"/>
      <c r="AP2261" s="68"/>
      <c r="AQ2261" s="68"/>
      <c r="AR2261" s="68"/>
      <c r="AS2261" s="68"/>
      <c r="AT2261" s="68"/>
      <c r="AU2261" s="68"/>
    </row>
    <row r="2262" spans="27:47">
      <c r="AA2262" s="68"/>
      <c r="AB2262" s="68"/>
      <c r="AC2262" s="68"/>
      <c r="AD2262" s="68"/>
      <c r="AE2262" s="68"/>
      <c r="AF2262" s="93"/>
      <c r="AG2262" s="92"/>
      <c r="AN2262" s="68"/>
      <c r="AO2262" s="68"/>
      <c r="AP2262" s="68"/>
      <c r="AQ2262" s="68"/>
      <c r="AR2262" s="68"/>
      <c r="AS2262" s="68"/>
      <c r="AT2262" s="68"/>
      <c r="AU2262" s="68"/>
    </row>
    <row r="2263" spans="27:47">
      <c r="AA2263" s="68"/>
      <c r="AB2263" s="68"/>
      <c r="AC2263" s="68"/>
      <c r="AD2263" s="68"/>
      <c r="AE2263" s="68"/>
      <c r="AF2263" s="93"/>
      <c r="AG2263" s="92"/>
      <c r="AN2263" s="68"/>
      <c r="AO2263" s="68"/>
      <c r="AP2263" s="68"/>
      <c r="AQ2263" s="68"/>
      <c r="AR2263" s="68"/>
      <c r="AS2263" s="68"/>
      <c r="AT2263" s="68"/>
      <c r="AU2263" s="68"/>
    </row>
    <row r="2264" spans="27:47">
      <c r="AA2264" s="68"/>
      <c r="AB2264" s="68"/>
      <c r="AC2264" s="68"/>
      <c r="AD2264" s="68"/>
      <c r="AE2264" s="68"/>
      <c r="AF2264" s="93"/>
      <c r="AG2264" s="92"/>
      <c r="AN2264" s="68"/>
      <c r="AO2264" s="68"/>
      <c r="AP2264" s="68"/>
      <c r="AQ2264" s="68"/>
      <c r="AR2264" s="68"/>
      <c r="AS2264" s="68"/>
      <c r="AT2264" s="68"/>
      <c r="AU2264" s="68"/>
    </row>
    <row r="2265" spans="27:47">
      <c r="AA2265" s="68"/>
      <c r="AB2265" s="68"/>
      <c r="AC2265" s="68"/>
      <c r="AD2265" s="68"/>
      <c r="AE2265" s="68"/>
      <c r="AF2265" s="93"/>
      <c r="AG2265" s="92"/>
      <c r="AN2265" s="68"/>
      <c r="AO2265" s="68"/>
      <c r="AP2265" s="68"/>
      <c r="AQ2265" s="68"/>
      <c r="AR2265" s="68"/>
      <c r="AS2265" s="68"/>
      <c r="AT2265" s="68"/>
      <c r="AU2265" s="68"/>
    </row>
    <row r="2266" spans="27:47">
      <c r="AA2266" s="68"/>
      <c r="AB2266" s="68"/>
      <c r="AC2266" s="68"/>
      <c r="AD2266" s="68"/>
      <c r="AE2266" s="68"/>
      <c r="AF2266" s="93"/>
      <c r="AG2266" s="92"/>
      <c r="AN2266" s="68"/>
      <c r="AO2266" s="68"/>
      <c r="AP2266" s="68"/>
      <c r="AQ2266" s="68"/>
      <c r="AR2266" s="68"/>
      <c r="AS2266" s="68"/>
      <c r="AT2266" s="68"/>
      <c r="AU2266" s="68"/>
    </row>
    <row r="2267" spans="27:47">
      <c r="AA2267" s="68"/>
      <c r="AB2267" s="68"/>
      <c r="AC2267" s="68"/>
      <c r="AD2267" s="68"/>
      <c r="AE2267" s="68"/>
      <c r="AF2267" s="93"/>
      <c r="AG2267" s="92"/>
      <c r="AN2267" s="68"/>
      <c r="AO2267" s="68"/>
      <c r="AP2267" s="68"/>
      <c r="AQ2267" s="68"/>
      <c r="AR2267" s="68"/>
      <c r="AS2267" s="68"/>
      <c r="AT2267" s="68"/>
      <c r="AU2267" s="68"/>
    </row>
    <row r="2268" spans="27:47">
      <c r="AA2268" s="68"/>
      <c r="AB2268" s="68"/>
      <c r="AC2268" s="68"/>
      <c r="AD2268" s="68"/>
      <c r="AE2268" s="68"/>
      <c r="AF2268" s="93"/>
      <c r="AG2268" s="92"/>
      <c r="AN2268" s="68"/>
      <c r="AO2268" s="68"/>
      <c r="AP2268" s="68"/>
      <c r="AQ2268" s="68"/>
      <c r="AR2268" s="68"/>
      <c r="AS2268" s="68"/>
      <c r="AT2268" s="68"/>
      <c r="AU2268" s="68"/>
    </row>
    <row r="2269" spans="27:47">
      <c r="AA2269" s="68"/>
      <c r="AB2269" s="68"/>
      <c r="AC2269" s="68"/>
      <c r="AD2269" s="68"/>
      <c r="AE2269" s="68"/>
      <c r="AF2269" s="93"/>
      <c r="AG2269" s="92"/>
      <c r="AN2269" s="68"/>
      <c r="AO2269" s="68"/>
      <c r="AP2269" s="68"/>
      <c r="AQ2269" s="68"/>
      <c r="AR2269" s="68"/>
      <c r="AS2269" s="68"/>
      <c r="AT2269" s="68"/>
      <c r="AU2269" s="68"/>
    </row>
    <row r="2270" spans="27:47">
      <c r="AA2270" s="68"/>
      <c r="AB2270" s="68"/>
      <c r="AC2270" s="68"/>
      <c r="AD2270" s="68"/>
      <c r="AE2270" s="68"/>
      <c r="AF2270" s="93"/>
      <c r="AG2270" s="92"/>
      <c r="AN2270" s="68"/>
      <c r="AO2270" s="68"/>
      <c r="AP2270" s="68"/>
      <c r="AQ2270" s="68"/>
      <c r="AR2270" s="68"/>
      <c r="AS2270" s="68"/>
      <c r="AT2270" s="68"/>
      <c r="AU2270" s="68"/>
    </row>
    <row r="2271" spans="27:47">
      <c r="AA2271" s="68"/>
      <c r="AB2271" s="68"/>
      <c r="AC2271" s="68"/>
      <c r="AD2271" s="68"/>
      <c r="AE2271" s="68"/>
      <c r="AF2271" s="93"/>
      <c r="AG2271" s="92"/>
      <c r="AN2271" s="68"/>
      <c r="AO2271" s="68"/>
      <c r="AP2271" s="68"/>
      <c r="AQ2271" s="68"/>
      <c r="AR2271" s="68"/>
      <c r="AS2271" s="68"/>
      <c r="AT2271" s="68"/>
      <c r="AU2271" s="68"/>
    </row>
    <row r="2272" spans="27:47">
      <c r="AA2272" s="68"/>
      <c r="AB2272" s="68"/>
      <c r="AC2272" s="68"/>
      <c r="AD2272" s="68"/>
      <c r="AE2272" s="68"/>
      <c r="AF2272" s="93"/>
      <c r="AG2272" s="92"/>
      <c r="AN2272" s="68"/>
      <c r="AO2272" s="68"/>
      <c r="AP2272" s="68"/>
      <c r="AQ2272" s="68"/>
      <c r="AR2272" s="68"/>
      <c r="AS2272" s="68"/>
      <c r="AT2272" s="68"/>
      <c r="AU2272" s="68"/>
    </row>
    <row r="2273" spans="27:47">
      <c r="AA2273" s="68"/>
      <c r="AB2273" s="68"/>
      <c r="AC2273" s="68"/>
      <c r="AD2273" s="68"/>
      <c r="AE2273" s="68"/>
      <c r="AF2273" s="93"/>
      <c r="AG2273" s="92"/>
      <c r="AN2273" s="68"/>
      <c r="AO2273" s="68"/>
      <c r="AP2273" s="68"/>
      <c r="AQ2273" s="68"/>
      <c r="AR2273" s="68"/>
      <c r="AS2273" s="68"/>
      <c r="AT2273" s="68"/>
      <c r="AU2273" s="68"/>
    </row>
    <row r="2274" spans="27:47">
      <c r="AA2274" s="68"/>
      <c r="AB2274" s="68"/>
      <c r="AC2274" s="68"/>
      <c r="AD2274" s="68"/>
      <c r="AE2274" s="68"/>
      <c r="AF2274" s="93"/>
      <c r="AG2274" s="92"/>
      <c r="AN2274" s="68"/>
      <c r="AO2274" s="68"/>
      <c r="AP2274" s="68"/>
      <c r="AQ2274" s="68"/>
      <c r="AR2274" s="68"/>
      <c r="AS2274" s="68"/>
      <c r="AT2274" s="68"/>
      <c r="AU2274" s="68"/>
    </row>
    <row r="2275" spans="27:47">
      <c r="AA2275" s="68"/>
      <c r="AB2275" s="68"/>
      <c r="AC2275" s="68"/>
      <c r="AD2275" s="68"/>
      <c r="AE2275" s="68"/>
      <c r="AF2275" s="93"/>
      <c r="AG2275" s="92"/>
      <c r="AN2275" s="68"/>
      <c r="AO2275" s="68"/>
      <c r="AP2275" s="68"/>
      <c r="AQ2275" s="68"/>
      <c r="AR2275" s="68"/>
      <c r="AS2275" s="68"/>
      <c r="AT2275" s="68"/>
      <c r="AU2275" s="68"/>
    </row>
    <row r="2276" spans="27:47">
      <c r="AA2276" s="68"/>
      <c r="AB2276" s="68"/>
      <c r="AC2276" s="68"/>
      <c r="AD2276" s="68"/>
      <c r="AE2276" s="68"/>
      <c r="AF2276" s="93"/>
      <c r="AG2276" s="92"/>
      <c r="AN2276" s="68"/>
      <c r="AO2276" s="68"/>
      <c r="AP2276" s="68"/>
      <c r="AQ2276" s="68"/>
      <c r="AR2276" s="68"/>
      <c r="AS2276" s="68"/>
      <c r="AT2276" s="68"/>
      <c r="AU2276" s="68"/>
    </row>
    <row r="2277" spans="27:47">
      <c r="AA2277" s="68"/>
      <c r="AB2277" s="68"/>
      <c r="AC2277" s="68"/>
      <c r="AD2277" s="68"/>
      <c r="AE2277" s="68"/>
      <c r="AF2277" s="93"/>
      <c r="AG2277" s="92"/>
      <c r="AN2277" s="68"/>
      <c r="AO2277" s="68"/>
      <c r="AP2277" s="68"/>
      <c r="AQ2277" s="68"/>
      <c r="AR2277" s="68"/>
      <c r="AS2277" s="68"/>
      <c r="AT2277" s="68"/>
      <c r="AU2277" s="68"/>
    </row>
    <row r="2278" spans="27:47">
      <c r="AA2278" s="68"/>
      <c r="AB2278" s="68"/>
      <c r="AC2278" s="68"/>
      <c r="AD2278" s="68"/>
      <c r="AE2278" s="68"/>
      <c r="AF2278" s="93"/>
      <c r="AG2278" s="92"/>
      <c r="AN2278" s="68"/>
      <c r="AO2278" s="68"/>
      <c r="AP2278" s="68"/>
      <c r="AQ2278" s="68"/>
      <c r="AR2278" s="68"/>
      <c r="AS2278" s="68"/>
      <c r="AT2278" s="68"/>
      <c r="AU2278" s="68"/>
    </row>
    <row r="2279" spans="27:47">
      <c r="AA2279" s="68"/>
      <c r="AB2279" s="68"/>
      <c r="AC2279" s="68"/>
      <c r="AD2279" s="68"/>
      <c r="AE2279" s="68"/>
      <c r="AF2279" s="93"/>
      <c r="AG2279" s="92"/>
      <c r="AN2279" s="68"/>
      <c r="AO2279" s="68"/>
      <c r="AP2279" s="68"/>
      <c r="AQ2279" s="68"/>
      <c r="AR2279" s="68"/>
      <c r="AS2279" s="68"/>
      <c r="AT2279" s="68"/>
      <c r="AU2279" s="68"/>
    </row>
    <row r="2280" spans="27:47">
      <c r="AA2280" s="68"/>
      <c r="AB2280" s="68"/>
      <c r="AC2280" s="68"/>
      <c r="AD2280" s="68"/>
      <c r="AE2280" s="68"/>
      <c r="AF2280" s="93"/>
      <c r="AG2280" s="92"/>
      <c r="AN2280" s="68"/>
      <c r="AO2280" s="68"/>
      <c r="AP2280" s="68"/>
      <c r="AQ2280" s="68"/>
      <c r="AR2280" s="68"/>
      <c r="AS2280" s="68"/>
      <c r="AT2280" s="68"/>
      <c r="AU2280" s="68"/>
    </row>
    <row r="2281" spans="27:47">
      <c r="AA2281" s="68"/>
      <c r="AB2281" s="68"/>
      <c r="AC2281" s="68"/>
      <c r="AD2281" s="68"/>
      <c r="AE2281" s="68"/>
      <c r="AF2281" s="93"/>
      <c r="AG2281" s="92"/>
      <c r="AN2281" s="68"/>
      <c r="AO2281" s="68"/>
      <c r="AP2281" s="68"/>
      <c r="AQ2281" s="68"/>
      <c r="AR2281" s="68"/>
      <c r="AS2281" s="68"/>
      <c r="AT2281" s="68"/>
      <c r="AU2281" s="68"/>
    </row>
    <row r="2282" spans="27:47">
      <c r="AA2282" s="68"/>
      <c r="AB2282" s="68"/>
      <c r="AC2282" s="68"/>
      <c r="AD2282" s="68"/>
      <c r="AE2282" s="68"/>
      <c r="AF2282" s="93"/>
      <c r="AG2282" s="92"/>
      <c r="AN2282" s="68"/>
      <c r="AO2282" s="68"/>
      <c r="AP2282" s="68"/>
      <c r="AQ2282" s="68"/>
      <c r="AR2282" s="68"/>
      <c r="AS2282" s="68"/>
      <c r="AT2282" s="68"/>
      <c r="AU2282" s="68"/>
    </row>
    <row r="2283" spans="27:47">
      <c r="AA2283" s="68"/>
      <c r="AB2283" s="68"/>
      <c r="AC2283" s="68"/>
      <c r="AD2283" s="68"/>
      <c r="AE2283" s="68"/>
      <c r="AF2283" s="93"/>
      <c r="AG2283" s="92"/>
      <c r="AN2283" s="68"/>
      <c r="AO2283" s="68"/>
      <c r="AP2283" s="68"/>
      <c r="AQ2283" s="68"/>
      <c r="AR2283" s="68"/>
      <c r="AS2283" s="68"/>
      <c r="AT2283" s="68"/>
      <c r="AU2283" s="68"/>
    </row>
    <row r="2284" spans="27:47">
      <c r="AA2284" s="68"/>
      <c r="AB2284" s="68"/>
      <c r="AC2284" s="68"/>
      <c r="AD2284" s="68"/>
      <c r="AE2284" s="68"/>
      <c r="AF2284" s="93"/>
      <c r="AG2284" s="92"/>
      <c r="AN2284" s="68"/>
      <c r="AO2284" s="68"/>
      <c r="AP2284" s="68"/>
      <c r="AQ2284" s="68"/>
      <c r="AR2284" s="68"/>
      <c r="AS2284" s="68"/>
      <c r="AT2284" s="68"/>
      <c r="AU2284" s="68"/>
    </row>
    <row r="2285" spans="27:47">
      <c r="AA2285" s="68"/>
      <c r="AB2285" s="68"/>
      <c r="AC2285" s="68"/>
      <c r="AD2285" s="68"/>
      <c r="AE2285" s="68"/>
      <c r="AF2285" s="93"/>
      <c r="AG2285" s="92"/>
      <c r="AN2285" s="68"/>
      <c r="AO2285" s="68"/>
      <c r="AP2285" s="68"/>
      <c r="AQ2285" s="68"/>
      <c r="AR2285" s="68"/>
      <c r="AS2285" s="68"/>
      <c r="AT2285" s="68"/>
      <c r="AU2285" s="68"/>
    </row>
    <row r="2286" spans="27:47">
      <c r="AA2286" s="68"/>
      <c r="AB2286" s="68"/>
      <c r="AC2286" s="68"/>
      <c r="AD2286" s="68"/>
      <c r="AE2286" s="68"/>
      <c r="AF2286" s="93"/>
      <c r="AG2286" s="92"/>
      <c r="AN2286" s="68"/>
      <c r="AO2286" s="68"/>
      <c r="AP2286" s="68"/>
      <c r="AQ2286" s="68"/>
      <c r="AR2286" s="68"/>
      <c r="AS2286" s="68"/>
      <c r="AT2286" s="68"/>
      <c r="AU2286" s="68"/>
    </row>
    <row r="2287" spans="27:47">
      <c r="AA2287" s="68"/>
      <c r="AB2287" s="68"/>
      <c r="AC2287" s="68"/>
      <c r="AD2287" s="68"/>
      <c r="AE2287" s="68"/>
      <c r="AF2287" s="93"/>
      <c r="AG2287" s="92"/>
      <c r="AN2287" s="68"/>
      <c r="AO2287" s="68"/>
      <c r="AP2287" s="68"/>
      <c r="AQ2287" s="68"/>
      <c r="AR2287" s="68"/>
      <c r="AS2287" s="68"/>
      <c r="AT2287" s="68"/>
      <c r="AU2287" s="68"/>
    </row>
    <row r="2288" spans="27:47">
      <c r="AA2288" s="68"/>
      <c r="AB2288" s="68"/>
      <c r="AC2288" s="68"/>
      <c r="AD2288" s="68"/>
      <c r="AE2288" s="68"/>
      <c r="AF2288" s="93"/>
      <c r="AG2288" s="92"/>
      <c r="AN2288" s="68"/>
      <c r="AO2288" s="68"/>
      <c r="AP2288" s="68"/>
      <c r="AQ2288" s="68"/>
      <c r="AR2288" s="68"/>
      <c r="AS2288" s="68"/>
      <c r="AT2288" s="68"/>
      <c r="AU2288" s="68"/>
    </row>
    <row r="2289" spans="27:47">
      <c r="AA2289" s="68"/>
      <c r="AB2289" s="68"/>
      <c r="AC2289" s="68"/>
      <c r="AD2289" s="68"/>
      <c r="AE2289" s="68"/>
      <c r="AF2289" s="93"/>
      <c r="AG2289" s="92"/>
      <c r="AN2289" s="68"/>
      <c r="AO2289" s="68"/>
      <c r="AP2289" s="68"/>
      <c r="AQ2289" s="68"/>
      <c r="AR2289" s="68"/>
      <c r="AS2289" s="68"/>
      <c r="AT2289" s="68"/>
      <c r="AU2289" s="68"/>
    </row>
    <row r="2290" spans="27:47">
      <c r="AA2290" s="68"/>
      <c r="AB2290" s="68"/>
      <c r="AC2290" s="68"/>
      <c r="AD2290" s="68"/>
      <c r="AE2290" s="68"/>
      <c r="AF2290" s="93"/>
      <c r="AG2290" s="92"/>
      <c r="AN2290" s="68"/>
      <c r="AO2290" s="68"/>
      <c r="AP2290" s="68"/>
      <c r="AQ2290" s="68"/>
      <c r="AR2290" s="68"/>
      <c r="AS2290" s="68"/>
      <c r="AT2290" s="68"/>
      <c r="AU2290" s="68"/>
    </row>
    <row r="2291" spans="27:47">
      <c r="AA2291" s="68"/>
      <c r="AB2291" s="68"/>
      <c r="AC2291" s="68"/>
      <c r="AD2291" s="68"/>
      <c r="AE2291" s="68"/>
      <c r="AF2291" s="93"/>
      <c r="AG2291" s="92"/>
      <c r="AN2291" s="68"/>
      <c r="AO2291" s="68"/>
      <c r="AP2291" s="68"/>
      <c r="AQ2291" s="68"/>
      <c r="AR2291" s="68"/>
      <c r="AS2291" s="68"/>
      <c r="AT2291" s="68"/>
      <c r="AU2291" s="68"/>
    </row>
    <row r="2292" spans="27:47">
      <c r="AA2292" s="68"/>
      <c r="AB2292" s="68"/>
      <c r="AC2292" s="68"/>
      <c r="AD2292" s="68"/>
      <c r="AE2292" s="68"/>
      <c r="AF2292" s="93"/>
      <c r="AG2292" s="92"/>
      <c r="AN2292" s="68"/>
      <c r="AO2292" s="68"/>
      <c r="AP2292" s="68"/>
      <c r="AQ2292" s="68"/>
      <c r="AR2292" s="68"/>
      <c r="AS2292" s="68"/>
      <c r="AT2292" s="68"/>
      <c r="AU2292" s="68"/>
    </row>
    <row r="2293" spans="27:47">
      <c r="AA2293" s="68"/>
      <c r="AB2293" s="68"/>
      <c r="AC2293" s="68"/>
      <c r="AD2293" s="68"/>
      <c r="AE2293" s="68"/>
      <c r="AF2293" s="93"/>
      <c r="AG2293" s="92"/>
      <c r="AN2293" s="68"/>
      <c r="AO2293" s="68"/>
      <c r="AP2293" s="68"/>
      <c r="AQ2293" s="68"/>
      <c r="AR2293" s="68"/>
      <c r="AS2293" s="68"/>
      <c r="AT2293" s="68"/>
      <c r="AU2293" s="68"/>
    </row>
    <row r="2294" spans="27:47">
      <c r="AA2294" s="68"/>
      <c r="AB2294" s="68"/>
      <c r="AC2294" s="68"/>
      <c r="AD2294" s="68"/>
      <c r="AE2294" s="68"/>
      <c r="AF2294" s="93"/>
      <c r="AG2294" s="92"/>
      <c r="AN2294" s="68"/>
      <c r="AO2294" s="68"/>
      <c r="AP2294" s="68"/>
      <c r="AQ2294" s="68"/>
      <c r="AR2294" s="68"/>
      <c r="AS2294" s="68"/>
      <c r="AT2294" s="68"/>
      <c r="AU2294" s="68"/>
    </row>
    <row r="2295" spans="27:47">
      <c r="AA2295" s="68"/>
      <c r="AB2295" s="68"/>
      <c r="AC2295" s="68"/>
      <c r="AD2295" s="68"/>
      <c r="AE2295" s="68"/>
      <c r="AF2295" s="93"/>
      <c r="AG2295" s="92"/>
      <c r="AN2295" s="68"/>
      <c r="AO2295" s="68"/>
      <c r="AP2295" s="68"/>
      <c r="AQ2295" s="68"/>
      <c r="AR2295" s="68"/>
      <c r="AS2295" s="68"/>
      <c r="AT2295" s="68"/>
      <c r="AU2295" s="68"/>
    </row>
    <row r="2296" spans="27:47">
      <c r="AA2296" s="68"/>
      <c r="AB2296" s="68"/>
      <c r="AC2296" s="68"/>
      <c r="AD2296" s="68"/>
      <c r="AE2296" s="68"/>
      <c r="AF2296" s="93"/>
      <c r="AG2296" s="92"/>
      <c r="AN2296" s="68"/>
      <c r="AO2296" s="68"/>
      <c r="AP2296" s="68"/>
      <c r="AQ2296" s="68"/>
      <c r="AR2296" s="68"/>
      <c r="AS2296" s="68"/>
      <c r="AT2296" s="68"/>
      <c r="AU2296" s="68"/>
    </row>
    <row r="2297" spans="27:47">
      <c r="AA2297" s="68"/>
      <c r="AB2297" s="68"/>
      <c r="AC2297" s="68"/>
      <c r="AD2297" s="68"/>
      <c r="AE2297" s="68"/>
      <c r="AF2297" s="93"/>
      <c r="AG2297" s="92"/>
      <c r="AN2297" s="68"/>
      <c r="AO2297" s="68"/>
      <c r="AP2297" s="68"/>
      <c r="AQ2297" s="68"/>
      <c r="AR2297" s="68"/>
      <c r="AS2297" s="68"/>
      <c r="AT2297" s="68"/>
      <c r="AU2297" s="68"/>
    </row>
    <row r="2298" spans="27:47">
      <c r="AA2298" s="68"/>
      <c r="AB2298" s="68"/>
      <c r="AC2298" s="68"/>
      <c r="AD2298" s="68"/>
      <c r="AE2298" s="68"/>
      <c r="AF2298" s="93"/>
      <c r="AG2298" s="92"/>
      <c r="AN2298" s="68"/>
      <c r="AO2298" s="68"/>
      <c r="AP2298" s="68"/>
      <c r="AQ2298" s="68"/>
      <c r="AR2298" s="68"/>
      <c r="AS2298" s="68"/>
      <c r="AT2298" s="68"/>
      <c r="AU2298" s="68"/>
    </row>
    <row r="2299" spans="27:47">
      <c r="AA2299" s="68"/>
      <c r="AB2299" s="68"/>
      <c r="AC2299" s="68"/>
      <c r="AD2299" s="68"/>
      <c r="AE2299" s="68"/>
      <c r="AF2299" s="93"/>
      <c r="AG2299" s="92"/>
      <c r="AN2299" s="68"/>
      <c r="AO2299" s="68"/>
      <c r="AP2299" s="68"/>
      <c r="AQ2299" s="68"/>
      <c r="AR2299" s="68"/>
      <c r="AS2299" s="68"/>
      <c r="AT2299" s="68"/>
      <c r="AU2299" s="68"/>
    </row>
    <row r="2300" spans="27:47">
      <c r="AA2300" s="68"/>
      <c r="AB2300" s="68"/>
      <c r="AC2300" s="68"/>
      <c r="AD2300" s="68"/>
      <c r="AE2300" s="68"/>
      <c r="AF2300" s="93"/>
      <c r="AG2300" s="92"/>
      <c r="AN2300" s="68"/>
      <c r="AO2300" s="68"/>
      <c r="AP2300" s="68"/>
      <c r="AQ2300" s="68"/>
      <c r="AR2300" s="68"/>
      <c r="AS2300" s="68"/>
      <c r="AT2300" s="68"/>
      <c r="AU2300" s="68"/>
    </row>
    <row r="2301" spans="27:47">
      <c r="AA2301" s="68"/>
      <c r="AB2301" s="68"/>
      <c r="AC2301" s="68"/>
      <c r="AD2301" s="68"/>
      <c r="AE2301" s="68"/>
      <c r="AF2301" s="93"/>
      <c r="AG2301" s="92"/>
      <c r="AN2301" s="68"/>
      <c r="AO2301" s="68"/>
      <c r="AP2301" s="68"/>
      <c r="AQ2301" s="68"/>
      <c r="AR2301" s="68"/>
      <c r="AS2301" s="68"/>
      <c r="AT2301" s="68"/>
      <c r="AU2301" s="68"/>
    </row>
    <row r="2302" spans="27:47">
      <c r="AA2302" s="68"/>
      <c r="AB2302" s="68"/>
      <c r="AC2302" s="68"/>
      <c r="AD2302" s="68"/>
      <c r="AE2302" s="68"/>
      <c r="AF2302" s="93"/>
      <c r="AG2302" s="92"/>
      <c r="AN2302" s="68"/>
      <c r="AO2302" s="68"/>
      <c r="AP2302" s="68"/>
      <c r="AQ2302" s="68"/>
      <c r="AR2302" s="68"/>
      <c r="AS2302" s="68"/>
      <c r="AT2302" s="68"/>
      <c r="AU2302" s="68"/>
    </row>
    <row r="2303" spans="27:47">
      <c r="AA2303" s="68"/>
      <c r="AB2303" s="68"/>
      <c r="AC2303" s="68"/>
      <c r="AD2303" s="68"/>
      <c r="AE2303" s="68"/>
      <c r="AF2303" s="93"/>
      <c r="AG2303" s="92"/>
      <c r="AN2303" s="68"/>
      <c r="AO2303" s="68"/>
      <c r="AP2303" s="68"/>
      <c r="AQ2303" s="68"/>
      <c r="AR2303" s="68"/>
      <c r="AS2303" s="68"/>
      <c r="AT2303" s="68"/>
      <c r="AU2303" s="68"/>
    </row>
    <row r="2304" spans="27:47">
      <c r="AA2304" s="68"/>
      <c r="AB2304" s="68"/>
      <c r="AC2304" s="68"/>
      <c r="AD2304" s="68"/>
      <c r="AE2304" s="68"/>
      <c r="AF2304" s="93"/>
      <c r="AG2304" s="92"/>
      <c r="AN2304" s="68"/>
      <c r="AO2304" s="68"/>
      <c r="AP2304" s="68"/>
      <c r="AQ2304" s="68"/>
      <c r="AR2304" s="68"/>
      <c r="AS2304" s="68"/>
      <c r="AT2304" s="68"/>
      <c r="AU2304" s="68"/>
    </row>
    <row r="2305" spans="27:47">
      <c r="AA2305" s="68"/>
      <c r="AB2305" s="68"/>
      <c r="AC2305" s="68"/>
      <c r="AD2305" s="68"/>
      <c r="AE2305" s="68"/>
      <c r="AF2305" s="93"/>
      <c r="AG2305" s="92"/>
      <c r="AN2305" s="68"/>
      <c r="AO2305" s="68"/>
      <c r="AP2305" s="68"/>
      <c r="AQ2305" s="68"/>
      <c r="AR2305" s="68"/>
      <c r="AS2305" s="68"/>
      <c r="AT2305" s="68"/>
      <c r="AU2305" s="68"/>
    </row>
    <row r="2306" spans="27:47">
      <c r="AA2306" s="68"/>
      <c r="AB2306" s="68"/>
      <c r="AC2306" s="68"/>
      <c r="AD2306" s="68"/>
      <c r="AE2306" s="68"/>
      <c r="AF2306" s="93"/>
      <c r="AG2306" s="92"/>
      <c r="AN2306" s="68"/>
      <c r="AO2306" s="68"/>
      <c r="AP2306" s="68"/>
      <c r="AQ2306" s="68"/>
      <c r="AR2306" s="68"/>
      <c r="AS2306" s="68"/>
      <c r="AT2306" s="68"/>
      <c r="AU2306" s="68"/>
    </row>
    <row r="2307" spans="27:47">
      <c r="AA2307" s="68"/>
      <c r="AB2307" s="68"/>
      <c r="AC2307" s="68"/>
      <c r="AD2307" s="68"/>
      <c r="AE2307" s="68"/>
      <c r="AF2307" s="93"/>
      <c r="AG2307" s="92"/>
      <c r="AN2307" s="68"/>
      <c r="AO2307" s="68"/>
      <c r="AP2307" s="68"/>
      <c r="AQ2307" s="68"/>
      <c r="AR2307" s="68"/>
      <c r="AS2307" s="68"/>
      <c r="AT2307" s="68"/>
      <c r="AU2307" s="68"/>
    </row>
    <row r="2308" spans="27:47">
      <c r="AA2308" s="68"/>
      <c r="AB2308" s="68"/>
      <c r="AC2308" s="68"/>
      <c r="AD2308" s="68"/>
      <c r="AE2308" s="68"/>
      <c r="AF2308" s="93"/>
      <c r="AG2308" s="92"/>
      <c r="AN2308" s="68"/>
      <c r="AO2308" s="68"/>
      <c r="AP2308" s="68"/>
      <c r="AQ2308" s="68"/>
      <c r="AR2308" s="68"/>
      <c r="AS2308" s="68"/>
      <c r="AT2308" s="68"/>
      <c r="AU2308" s="68"/>
    </row>
    <row r="2309" spans="27:47">
      <c r="AA2309" s="68"/>
      <c r="AB2309" s="68"/>
      <c r="AC2309" s="68"/>
      <c r="AD2309" s="68"/>
      <c r="AE2309" s="68"/>
      <c r="AF2309" s="93"/>
      <c r="AG2309" s="92"/>
      <c r="AN2309" s="68"/>
      <c r="AO2309" s="68"/>
      <c r="AP2309" s="68"/>
      <c r="AQ2309" s="68"/>
      <c r="AR2309" s="68"/>
      <c r="AS2309" s="68"/>
      <c r="AT2309" s="68"/>
      <c r="AU2309" s="68"/>
    </row>
    <row r="2310" spans="27:47">
      <c r="AA2310" s="68"/>
      <c r="AB2310" s="68"/>
      <c r="AC2310" s="68"/>
      <c r="AD2310" s="68"/>
      <c r="AE2310" s="68"/>
      <c r="AF2310" s="93"/>
      <c r="AG2310" s="92"/>
      <c r="AN2310" s="68"/>
      <c r="AO2310" s="68"/>
      <c r="AP2310" s="68"/>
      <c r="AQ2310" s="68"/>
      <c r="AR2310" s="68"/>
      <c r="AS2310" s="68"/>
      <c r="AT2310" s="68"/>
      <c r="AU2310" s="68"/>
    </row>
    <row r="2311" spans="27:47">
      <c r="AA2311" s="68"/>
      <c r="AB2311" s="68"/>
      <c r="AC2311" s="68"/>
      <c r="AD2311" s="68"/>
      <c r="AE2311" s="68"/>
      <c r="AF2311" s="93"/>
      <c r="AG2311" s="92"/>
      <c r="AN2311" s="68"/>
      <c r="AO2311" s="68"/>
      <c r="AP2311" s="68"/>
      <c r="AQ2311" s="68"/>
      <c r="AR2311" s="68"/>
      <c r="AS2311" s="68"/>
      <c r="AT2311" s="68"/>
      <c r="AU2311" s="68"/>
    </row>
    <row r="2312" spans="27:47">
      <c r="AA2312" s="68"/>
      <c r="AB2312" s="68"/>
      <c r="AC2312" s="68"/>
      <c r="AD2312" s="68"/>
      <c r="AE2312" s="68"/>
      <c r="AF2312" s="93"/>
      <c r="AG2312" s="92"/>
      <c r="AN2312" s="68"/>
      <c r="AO2312" s="68"/>
      <c r="AP2312" s="68"/>
      <c r="AQ2312" s="68"/>
      <c r="AR2312" s="68"/>
      <c r="AS2312" s="68"/>
      <c r="AT2312" s="68"/>
      <c r="AU2312" s="68"/>
    </row>
    <row r="2313" spans="27:47">
      <c r="AA2313" s="68"/>
      <c r="AB2313" s="68"/>
      <c r="AC2313" s="68"/>
      <c r="AD2313" s="68"/>
      <c r="AE2313" s="68"/>
      <c r="AF2313" s="93"/>
      <c r="AG2313" s="92"/>
      <c r="AN2313" s="68"/>
      <c r="AO2313" s="68"/>
      <c r="AP2313" s="68"/>
      <c r="AQ2313" s="68"/>
      <c r="AR2313" s="68"/>
      <c r="AS2313" s="68"/>
      <c r="AT2313" s="68"/>
      <c r="AU2313" s="68"/>
    </row>
    <row r="2314" spans="27:47">
      <c r="AA2314" s="68"/>
      <c r="AB2314" s="68"/>
      <c r="AC2314" s="68"/>
      <c r="AD2314" s="68"/>
      <c r="AE2314" s="68"/>
      <c r="AF2314" s="93"/>
      <c r="AG2314" s="92"/>
      <c r="AN2314" s="68"/>
      <c r="AO2314" s="68"/>
      <c r="AP2314" s="68"/>
      <c r="AQ2314" s="68"/>
      <c r="AR2314" s="68"/>
      <c r="AS2314" s="68"/>
      <c r="AT2314" s="68"/>
      <c r="AU2314" s="68"/>
    </row>
    <row r="2315" spans="27:47">
      <c r="AA2315" s="68"/>
      <c r="AB2315" s="68"/>
      <c r="AC2315" s="68"/>
      <c r="AD2315" s="68"/>
      <c r="AE2315" s="68"/>
      <c r="AF2315" s="93"/>
      <c r="AG2315" s="92"/>
      <c r="AN2315" s="68"/>
      <c r="AO2315" s="68"/>
      <c r="AP2315" s="68"/>
      <c r="AQ2315" s="68"/>
      <c r="AR2315" s="68"/>
      <c r="AS2315" s="68"/>
      <c r="AT2315" s="68"/>
      <c r="AU2315" s="68"/>
    </row>
    <row r="2316" spans="27:47">
      <c r="AA2316" s="68"/>
      <c r="AB2316" s="68"/>
      <c r="AC2316" s="68"/>
      <c r="AD2316" s="68"/>
      <c r="AE2316" s="68"/>
      <c r="AF2316" s="93"/>
      <c r="AG2316" s="92"/>
      <c r="AN2316" s="68"/>
      <c r="AO2316" s="68"/>
      <c r="AP2316" s="68"/>
      <c r="AQ2316" s="68"/>
      <c r="AR2316" s="68"/>
      <c r="AS2316" s="68"/>
      <c r="AT2316" s="68"/>
      <c r="AU2316" s="68"/>
    </row>
    <row r="2317" spans="27:47">
      <c r="AA2317" s="68"/>
      <c r="AB2317" s="68"/>
      <c r="AC2317" s="68"/>
      <c r="AD2317" s="68"/>
      <c r="AE2317" s="68"/>
      <c r="AF2317" s="93"/>
      <c r="AG2317" s="92"/>
      <c r="AN2317" s="68"/>
      <c r="AO2317" s="68"/>
      <c r="AP2317" s="68"/>
      <c r="AQ2317" s="68"/>
      <c r="AR2317" s="68"/>
      <c r="AS2317" s="68"/>
      <c r="AT2317" s="68"/>
      <c r="AU2317" s="68"/>
    </row>
    <row r="2318" spans="27:47">
      <c r="AA2318" s="68"/>
      <c r="AB2318" s="68"/>
      <c r="AC2318" s="68"/>
      <c r="AD2318" s="68"/>
      <c r="AE2318" s="68"/>
      <c r="AF2318" s="93"/>
      <c r="AG2318" s="92"/>
      <c r="AN2318" s="68"/>
      <c r="AO2318" s="68"/>
      <c r="AP2318" s="68"/>
      <c r="AQ2318" s="68"/>
      <c r="AR2318" s="68"/>
      <c r="AS2318" s="68"/>
      <c r="AT2318" s="68"/>
      <c r="AU2318" s="68"/>
    </row>
    <row r="2319" spans="27:47">
      <c r="AA2319" s="68"/>
      <c r="AB2319" s="68"/>
      <c r="AC2319" s="68"/>
      <c r="AD2319" s="68"/>
      <c r="AE2319" s="68"/>
      <c r="AF2319" s="93"/>
      <c r="AG2319" s="92"/>
      <c r="AN2319" s="68"/>
      <c r="AO2319" s="68"/>
      <c r="AP2319" s="68"/>
      <c r="AQ2319" s="68"/>
      <c r="AR2319" s="68"/>
      <c r="AS2319" s="68"/>
      <c r="AT2319" s="68"/>
      <c r="AU2319" s="68"/>
    </row>
    <row r="2320" spans="27:47">
      <c r="AA2320" s="68"/>
      <c r="AB2320" s="68"/>
      <c r="AC2320" s="68"/>
      <c r="AD2320" s="68"/>
      <c r="AE2320" s="68"/>
      <c r="AF2320" s="93"/>
      <c r="AG2320" s="92"/>
      <c r="AN2320" s="68"/>
      <c r="AO2320" s="68"/>
      <c r="AP2320" s="68"/>
      <c r="AQ2320" s="68"/>
      <c r="AR2320" s="68"/>
      <c r="AS2320" s="68"/>
      <c r="AT2320" s="68"/>
      <c r="AU2320" s="68"/>
    </row>
    <row r="2321" spans="27:47">
      <c r="AA2321" s="68"/>
      <c r="AB2321" s="68"/>
      <c r="AC2321" s="68"/>
      <c r="AD2321" s="68"/>
      <c r="AE2321" s="68"/>
      <c r="AF2321" s="93"/>
      <c r="AG2321" s="92"/>
      <c r="AN2321" s="68"/>
      <c r="AO2321" s="68"/>
      <c r="AP2321" s="68"/>
      <c r="AQ2321" s="68"/>
      <c r="AR2321" s="68"/>
      <c r="AS2321" s="68"/>
      <c r="AT2321" s="68"/>
      <c r="AU2321" s="68"/>
    </row>
    <row r="2322" spans="27:47">
      <c r="AA2322" s="68"/>
      <c r="AB2322" s="68"/>
      <c r="AC2322" s="68"/>
      <c r="AD2322" s="68"/>
      <c r="AE2322" s="68"/>
      <c r="AF2322" s="93"/>
      <c r="AG2322" s="92"/>
      <c r="AN2322" s="68"/>
      <c r="AO2322" s="68"/>
      <c r="AP2322" s="68"/>
      <c r="AQ2322" s="68"/>
      <c r="AR2322" s="68"/>
      <c r="AS2322" s="68"/>
      <c r="AT2322" s="68"/>
      <c r="AU2322" s="68"/>
    </row>
    <row r="2323" spans="27:47">
      <c r="AA2323" s="68"/>
      <c r="AB2323" s="68"/>
      <c r="AC2323" s="68"/>
      <c r="AD2323" s="68"/>
      <c r="AE2323" s="68"/>
      <c r="AF2323" s="93"/>
      <c r="AG2323" s="92"/>
      <c r="AN2323" s="68"/>
      <c r="AO2323" s="68"/>
      <c r="AP2323" s="68"/>
      <c r="AQ2323" s="68"/>
      <c r="AR2323" s="68"/>
      <c r="AS2323" s="68"/>
      <c r="AT2323" s="68"/>
      <c r="AU2323" s="68"/>
    </row>
    <row r="2324" spans="27:47">
      <c r="AA2324" s="68"/>
      <c r="AB2324" s="68"/>
      <c r="AC2324" s="68"/>
      <c r="AD2324" s="68"/>
      <c r="AE2324" s="68"/>
      <c r="AF2324" s="93"/>
      <c r="AG2324" s="92"/>
      <c r="AN2324" s="68"/>
      <c r="AO2324" s="68"/>
      <c r="AP2324" s="68"/>
      <c r="AQ2324" s="68"/>
      <c r="AR2324" s="68"/>
      <c r="AS2324" s="68"/>
      <c r="AT2324" s="68"/>
      <c r="AU2324" s="68"/>
    </row>
    <row r="2325" spans="27:47">
      <c r="AA2325" s="68"/>
      <c r="AB2325" s="68"/>
      <c r="AC2325" s="68"/>
      <c r="AD2325" s="68"/>
      <c r="AE2325" s="68"/>
      <c r="AF2325" s="93"/>
      <c r="AG2325" s="92"/>
      <c r="AN2325" s="68"/>
      <c r="AO2325" s="68"/>
      <c r="AP2325" s="68"/>
      <c r="AQ2325" s="68"/>
      <c r="AR2325" s="68"/>
      <c r="AS2325" s="68"/>
      <c r="AT2325" s="68"/>
      <c r="AU2325" s="68"/>
    </row>
    <row r="2326" spans="27:47">
      <c r="AA2326" s="68"/>
      <c r="AB2326" s="68"/>
      <c r="AC2326" s="68"/>
      <c r="AD2326" s="68"/>
      <c r="AE2326" s="68"/>
      <c r="AF2326" s="93"/>
      <c r="AG2326" s="92"/>
      <c r="AN2326" s="68"/>
      <c r="AO2326" s="68"/>
      <c r="AP2326" s="68"/>
      <c r="AQ2326" s="68"/>
      <c r="AR2326" s="68"/>
      <c r="AS2326" s="68"/>
      <c r="AT2326" s="68"/>
      <c r="AU2326" s="68"/>
    </row>
    <row r="2327" spans="27:47">
      <c r="AA2327" s="68"/>
      <c r="AB2327" s="68"/>
      <c r="AC2327" s="68"/>
      <c r="AD2327" s="68"/>
      <c r="AE2327" s="68"/>
      <c r="AF2327" s="93"/>
      <c r="AG2327" s="92"/>
      <c r="AN2327" s="68"/>
      <c r="AO2327" s="68"/>
      <c r="AP2327" s="68"/>
      <c r="AQ2327" s="68"/>
      <c r="AR2327" s="68"/>
      <c r="AS2327" s="68"/>
      <c r="AT2327" s="68"/>
      <c r="AU2327" s="68"/>
    </row>
    <row r="2328" spans="27:47">
      <c r="AA2328" s="68"/>
      <c r="AB2328" s="68"/>
      <c r="AC2328" s="68"/>
      <c r="AD2328" s="68"/>
      <c r="AE2328" s="68"/>
      <c r="AF2328" s="93"/>
      <c r="AG2328" s="92"/>
      <c r="AN2328" s="68"/>
      <c r="AO2328" s="68"/>
      <c r="AP2328" s="68"/>
      <c r="AQ2328" s="68"/>
      <c r="AR2328" s="68"/>
      <c r="AS2328" s="68"/>
      <c r="AT2328" s="68"/>
      <c r="AU2328" s="68"/>
    </row>
    <row r="2329" spans="27:47">
      <c r="AA2329" s="68"/>
      <c r="AB2329" s="68"/>
      <c r="AC2329" s="68"/>
      <c r="AD2329" s="68"/>
      <c r="AE2329" s="68"/>
      <c r="AF2329" s="93"/>
      <c r="AG2329" s="92"/>
      <c r="AN2329" s="68"/>
      <c r="AO2329" s="68"/>
      <c r="AP2329" s="68"/>
      <c r="AQ2329" s="68"/>
      <c r="AR2329" s="68"/>
      <c r="AS2329" s="68"/>
      <c r="AT2329" s="68"/>
      <c r="AU2329" s="68"/>
    </row>
    <row r="2330" spans="27:47">
      <c r="AA2330" s="68"/>
      <c r="AB2330" s="68"/>
      <c r="AC2330" s="68"/>
      <c r="AD2330" s="68"/>
      <c r="AE2330" s="68"/>
      <c r="AF2330" s="93"/>
      <c r="AG2330" s="92"/>
      <c r="AN2330" s="68"/>
      <c r="AO2330" s="68"/>
      <c r="AP2330" s="68"/>
      <c r="AQ2330" s="68"/>
      <c r="AR2330" s="68"/>
      <c r="AS2330" s="68"/>
      <c r="AT2330" s="68"/>
      <c r="AU2330" s="68"/>
    </row>
    <row r="2331" spans="27:47">
      <c r="AA2331" s="68"/>
      <c r="AB2331" s="68"/>
      <c r="AC2331" s="68"/>
      <c r="AD2331" s="68"/>
      <c r="AE2331" s="68"/>
      <c r="AF2331" s="93"/>
      <c r="AG2331" s="92"/>
      <c r="AN2331" s="68"/>
      <c r="AO2331" s="68"/>
      <c r="AP2331" s="68"/>
      <c r="AQ2331" s="68"/>
      <c r="AR2331" s="68"/>
      <c r="AS2331" s="68"/>
      <c r="AT2331" s="68"/>
      <c r="AU2331" s="68"/>
    </row>
    <row r="2332" spans="27:47">
      <c r="AA2332" s="68"/>
      <c r="AB2332" s="68"/>
      <c r="AC2332" s="68"/>
      <c r="AD2332" s="68"/>
      <c r="AE2332" s="68"/>
      <c r="AF2332" s="93"/>
      <c r="AG2332" s="92"/>
      <c r="AN2332" s="68"/>
      <c r="AO2332" s="68"/>
      <c r="AP2332" s="68"/>
      <c r="AQ2332" s="68"/>
      <c r="AR2332" s="68"/>
      <c r="AS2332" s="68"/>
      <c r="AT2332" s="68"/>
      <c r="AU2332" s="68"/>
    </row>
    <row r="2333" spans="27:47">
      <c r="AA2333" s="68"/>
      <c r="AB2333" s="68"/>
      <c r="AC2333" s="68"/>
      <c r="AD2333" s="68"/>
      <c r="AE2333" s="68"/>
      <c r="AF2333" s="93"/>
      <c r="AG2333" s="92"/>
      <c r="AN2333" s="68"/>
      <c r="AO2333" s="68"/>
      <c r="AP2333" s="68"/>
      <c r="AQ2333" s="68"/>
      <c r="AR2333" s="68"/>
      <c r="AS2333" s="68"/>
      <c r="AT2333" s="68"/>
      <c r="AU2333" s="68"/>
    </row>
    <row r="2334" spans="27:47">
      <c r="AA2334" s="68"/>
      <c r="AB2334" s="68"/>
      <c r="AC2334" s="68"/>
      <c r="AD2334" s="68"/>
      <c r="AE2334" s="68"/>
      <c r="AF2334" s="93"/>
      <c r="AG2334" s="92"/>
      <c r="AN2334" s="68"/>
      <c r="AO2334" s="68"/>
      <c r="AP2334" s="68"/>
      <c r="AQ2334" s="68"/>
      <c r="AR2334" s="68"/>
      <c r="AS2334" s="68"/>
      <c r="AT2334" s="68"/>
      <c r="AU2334" s="68"/>
    </row>
    <row r="2335" spans="27:47">
      <c r="AA2335" s="68"/>
      <c r="AB2335" s="68"/>
      <c r="AC2335" s="68"/>
      <c r="AD2335" s="68"/>
      <c r="AE2335" s="68"/>
      <c r="AF2335" s="93"/>
      <c r="AG2335" s="92"/>
      <c r="AN2335" s="68"/>
      <c r="AO2335" s="68"/>
      <c r="AP2335" s="68"/>
      <c r="AQ2335" s="68"/>
      <c r="AR2335" s="68"/>
      <c r="AS2335" s="68"/>
      <c r="AT2335" s="68"/>
      <c r="AU2335" s="68"/>
    </row>
    <row r="2336" spans="27:47">
      <c r="AA2336" s="68"/>
      <c r="AB2336" s="68"/>
      <c r="AC2336" s="68"/>
      <c r="AD2336" s="68"/>
      <c r="AE2336" s="68"/>
      <c r="AF2336" s="93"/>
      <c r="AG2336" s="92"/>
      <c r="AN2336" s="68"/>
      <c r="AO2336" s="68"/>
      <c r="AP2336" s="68"/>
      <c r="AQ2336" s="68"/>
      <c r="AR2336" s="68"/>
      <c r="AS2336" s="68"/>
      <c r="AT2336" s="68"/>
      <c r="AU2336" s="68"/>
    </row>
    <row r="2337" spans="27:47">
      <c r="AA2337" s="68"/>
      <c r="AB2337" s="68"/>
      <c r="AC2337" s="68"/>
      <c r="AD2337" s="68"/>
      <c r="AE2337" s="68"/>
      <c r="AF2337" s="93"/>
      <c r="AG2337" s="92"/>
      <c r="AN2337" s="68"/>
      <c r="AO2337" s="68"/>
      <c r="AP2337" s="68"/>
      <c r="AQ2337" s="68"/>
      <c r="AR2337" s="68"/>
      <c r="AS2337" s="68"/>
      <c r="AT2337" s="68"/>
      <c r="AU2337" s="68"/>
    </row>
    <row r="2338" spans="27:47">
      <c r="AA2338" s="68"/>
      <c r="AB2338" s="68"/>
      <c r="AC2338" s="68"/>
      <c r="AD2338" s="68"/>
      <c r="AE2338" s="68"/>
      <c r="AF2338" s="93"/>
      <c r="AG2338" s="92"/>
      <c r="AN2338" s="68"/>
      <c r="AO2338" s="68"/>
      <c r="AP2338" s="68"/>
      <c r="AQ2338" s="68"/>
      <c r="AR2338" s="68"/>
      <c r="AS2338" s="68"/>
      <c r="AT2338" s="68"/>
      <c r="AU2338" s="68"/>
    </row>
    <row r="2339" spans="27:47">
      <c r="AA2339" s="68"/>
      <c r="AB2339" s="68"/>
      <c r="AC2339" s="68"/>
      <c r="AD2339" s="68"/>
      <c r="AE2339" s="68"/>
      <c r="AF2339" s="93"/>
      <c r="AG2339" s="92"/>
      <c r="AN2339" s="68"/>
      <c r="AO2339" s="68"/>
      <c r="AP2339" s="68"/>
      <c r="AQ2339" s="68"/>
      <c r="AR2339" s="68"/>
      <c r="AS2339" s="68"/>
      <c r="AT2339" s="68"/>
      <c r="AU2339" s="68"/>
    </row>
    <row r="2340" spans="27:47">
      <c r="AA2340" s="68"/>
      <c r="AB2340" s="68"/>
      <c r="AC2340" s="68"/>
      <c r="AD2340" s="68"/>
      <c r="AE2340" s="68"/>
      <c r="AF2340" s="93"/>
      <c r="AG2340" s="92"/>
      <c r="AN2340" s="68"/>
      <c r="AO2340" s="68"/>
      <c r="AP2340" s="68"/>
      <c r="AQ2340" s="68"/>
      <c r="AR2340" s="68"/>
      <c r="AS2340" s="68"/>
      <c r="AT2340" s="68"/>
      <c r="AU2340" s="68"/>
    </row>
    <row r="2341" spans="27:47">
      <c r="AA2341" s="68"/>
      <c r="AB2341" s="68"/>
      <c r="AC2341" s="68"/>
      <c r="AD2341" s="68"/>
      <c r="AE2341" s="68"/>
      <c r="AF2341" s="93"/>
      <c r="AG2341" s="92"/>
      <c r="AN2341" s="68"/>
      <c r="AO2341" s="68"/>
      <c r="AP2341" s="68"/>
      <c r="AQ2341" s="68"/>
      <c r="AR2341" s="68"/>
      <c r="AS2341" s="68"/>
      <c r="AT2341" s="68"/>
      <c r="AU2341" s="68"/>
    </row>
    <row r="2342" spans="27:47">
      <c r="AA2342" s="68"/>
      <c r="AB2342" s="68"/>
      <c r="AC2342" s="68"/>
      <c r="AD2342" s="68"/>
      <c r="AE2342" s="68"/>
      <c r="AF2342" s="93"/>
      <c r="AG2342" s="92"/>
      <c r="AN2342" s="68"/>
      <c r="AO2342" s="68"/>
      <c r="AP2342" s="68"/>
      <c r="AQ2342" s="68"/>
      <c r="AR2342" s="68"/>
      <c r="AS2342" s="68"/>
      <c r="AT2342" s="68"/>
      <c r="AU2342" s="68"/>
    </row>
    <row r="2343" spans="27:47">
      <c r="AA2343" s="68"/>
      <c r="AB2343" s="68"/>
      <c r="AC2343" s="68"/>
      <c r="AD2343" s="68"/>
      <c r="AE2343" s="68"/>
      <c r="AF2343" s="93"/>
      <c r="AG2343" s="92"/>
      <c r="AN2343" s="68"/>
      <c r="AO2343" s="68"/>
      <c r="AP2343" s="68"/>
      <c r="AQ2343" s="68"/>
      <c r="AR2343" s="68"/>
      <c r="AS2343" s="68"/>
      <c r="AT2343" s="68"/>
      <c r="AU2343" s="68"/>
    </row>
    <row r="2344" spans="27:47">
      <c r="AA2344" s="68"/>
      <c r="AB2344" s="68"/>
      <c r="AC2344" s="68"/>
      <c r="AD2344" s="68"/>
      <c r="AE2344" s="68"/>
      <c r="AF2344" s="93"/>
      <c r="AG2344" s="92"/>
      <c r="AN2344" s="68"/>
      <c r="AO2344" s="68"/>
      <c r="AP2344" s="68"/>
      <c r="AQ2344" s="68"/>
      <c r="AR2344" s="68"/>
      <c r="AS2344" s="68"/>
      <c r="AT2344" s="68"/>
      <c r="AU2344" s="68"/>
    </row>
    <row r="2345" spans="27:47">
      <c r="AA2345" s="68"/>
      <c r="AB2345" s="68"/>
      <c r="AC2345" s="68"/>
      <c r="AD2345" s="68"/>
      <c r="AE2345" s="68"/>
      <c r="AF2345" s="93"/>
      <c r="AG2345" s="92"/>
      <c r="AN2345" s="68"/>
      <c r="AO2345" s="68"/>
      <c r="AP2345" s="68"/>
      <c r="AQ2345" s="68"/>
      <c r="AR2345" s="68"/>
      <c r="AS2345" s="68"/>
      <c r="AT2345" s="68"/>
      <c r="AU2345" s="68"/>
    </row>
    <row r="2346" spans="27:47">
      <c r="AA2346" s="68"/>
      <c r="AB2346" s="68"/>
      <c r="AC2346" s="68"/>
      <c r="AD2346" s="68"/>
      <c r="AE2346" s="68"/>
      <c r="AF2346" s="93"/>
      <c r="AG2346" s="92"/>
      <c r="AN2346" s="68"/>
      <c r="AO2346" s="68"/>
      <c r="AP2346" s="68"/>
      <c r="AQ2346" s="68"/>
      <c r="AR2346" s="68"/>
      <c r="AS2346" s="68"/>
      <c r="AT2346" s="68"/>
      <c r="AU2346" s="68"/>
    </row>
    <row r="2347" spans="27:47">
      <c r="AA2347" s="68"/>
      <c r="AB2347" s="68"/>
      <c r="AC2347" s="68"/>
      <c r="AD2347" s="68"/>
      <c r="AE2347" s="68"/>
      <c r="AF2347" s="93"/>
      <c r="AG2347" s="92"/>
      <c r="AN2347" s="68"/>
      <c r="AO2347" s="68"/>
      <c r="AP2347" s="68"/>
      <c r="AQ2347" s="68"/>
      <c r="AR2347" s="68"/>
      <c r="AS2347" s="68"/>
      <c r="AT2347" s="68"/>
      <c r="AU2347" s="68"/>
    </row>
    <row r="2348" spans="27:47">
      <c r="AA2348" s="68"/>
      <c r="AB2348" s="68"/>
      <c r="AC2348" s="68"/>
      <c r="AD2348" s="68"/>
      <c r="AE2348" s="68"/>
      <c r="AF2348" s="93"/>
      <c r="AG2348" s="92"/>
      <c r="AN2348" s="68"/>
      <c r="AO2348" s="68"/>
      <c r="AP2348" s="68"/>
      <c r="AQ2348" s="68"/>
      <c r="AR2348" s="68"/>
      <c r="AS2348" s="68"/>
      <c r="AT2348" s="68"/>
      <c r="AU2348" s="68"/>
    </row>
    <row r="2349" spans="27:47">
      <c r="AA2349" s="68"/>
      <c r="AB2349" s="68"/>
      <c r="AC2349" s="68"/>
      <c r="AD2349" s="68"/>
      <c r="AE2349" s="68"/>
      <c r="AF2349" s="93"/>
      <c r="AG2349" s="92"/>
      <c r="AN2349" s="68"/>
      <c r="AO2349" s="68"/>
      <c r="AP2349" s="68"/>
      <c r="AQ2349" s="68"/>
      <c r="AR2349" s="68"/>
      <c r="AS2349" s="68"/>
      <c r="AT2349" s="68"/>
      <c r="AU2349" s="68"/>
    </row>
    <row r="2350" spans="27:47">
      <c r="AA2350" s="68"/>
      <c r="AB2350" s="68"/>
      <c r="AC2350" s="68"/>
      <c r="AD2350" s="68"/>
      <c r="AE2350" s="68"/>
      <c r="AF2350" s="93"/>
      <c r="AG2350" s="92"/>
      <c r="AN2350" s="68"/>
      <c r="AO2350" s="68"/>
      <c r="AP2350" s="68"/>
      <c r="AQ2350" s="68"/>
      <c r="AR2350" s="68"/>
      <c r="AS2350" s="68"/>
      <c r="AT2350" s="68"/>
      <c r="AU2350" s="68"/>
    </row>
    <row r="2351" spans="27:47">
      <c r="AA2351" s="68"/>
      <c r="AB2351" s="68"/>
      <c r="AC2351" s="68"/>
      <c r="AD2351" s="68"/>
      <c r="AE2351" s="68"/>
      <c r="AF2351" s="93"/>
      <c r="AG2351" s="92"/>
      <c r="AN2351" s="68"/>
      <c r="AO2351" s="68"/>
      <c r="AP2351" s="68"/>
      <c r="AQ2351" s="68"/>
      <c r="AR2351" s="68"/>
      <c r="AS2351" s="68"/>
      <c r="AT2351" s="68"/>
      <c r="AU2351" s="68"/>
    </row>
    <row r="2352" spans="27:47">
      <c r="AA2352" s="68"/>
      <c r="AB2352" s="68"/>
      <c r="AC2352" s="68"/>
      <c r="AD2352" s="68"/>
      <c r="AE2352" s="68"/>
      <c r="AF2352" s="93"/>
      <c r="AG2352" s="92"/>
      <c r="AN2352" s="68"/>
      <c r="AO2352" s="68"/>
      <c r="AP2352" s="68"/>
      <c r="AQ2352" s="68"/>
      <c r="AR2352" s="68"/>
      <c r="AS2352" s="68"/>
      <c r="AT2352" s="68"/>
      <c r="AU2352" s="68"/>
    </row>
    <row r="2353" spans="27:47">
      <c r="AA2353" s="68"/>
      <c r="AB2353" s="68"/>
      <c r="AC2353" s="68"/>
      <c r="AD2353" s="68"/>
      <c r="AE2353" s="68"/>
      <c r="AF2353" s="93"/>
      <c r="AG2353" s="92"/>
      <c r="AN2353" s="68"/>
      <c r="AO2353" s="68"/>
      <c r="AP2353" s="68"/>
      <c r="AQ2353" s="68"/>
      <c r="AR2353" s="68"/>
      <c r="AS2353" s="68"/>
      <c r="AT2353" s="68"/>
      <c r="AU2353" s="68"/>
    </row>
    <row r="2354" spans="27:47">
      <c r="AA2354" s="68"/>
      <c r="AB2354" s="68"/>
      <c r="AC2354" s="68"/>
      <c r="AD2354" s="68"/>
      <c r="AE2354" s="68"/>
      <c r="AF2354" s="93"/>
      <c r="AG2354" s="92"/>
      <c r="AN2354" s="68"/>
      <c r="AO2354" s="68"/>
      <c r="AP2354" s="68"/>
      <c r="AQ2354" s="68"/>
      <c r="AR2354" s="68"/>
      <c r="AS2354" s="68"/>
      <c r="AT2354" s="68"/>
      <c r="AU2354" s="68"/>
    </row>
    <row r="2355" spans="27:47">
      <c r="AA2355" s="68"/>
      <c r="AB2355" s="68"/>
      <c r="AC2355" s="68"/>
      <c r="AD2355" s="68"/>
      <c r="AE2355" s="68"/>
      <c r="AF2355" s="93"/>
      <c r="AG2355" s="92"/>
      <c r="AN2355" s="68"/>
      <c r="AO2355" s="68"/>
      <c r="AP2355" s="68"/>
      <c r="AQ2355" s="68"/>
      <c r="AR2355" s="68"/>
      <c r="AS2355" s="68"/>
      <c r="AT2355" s="68"/>
      <c r="AU2355" s="68"/>
    </row>
    <row r="2356" spans="27:47">
      <c r="AA2356" s="68"/>
      <c r="AB2356" s="68"/>
      <c r="AC2356" s="68"/>
      <c r="AD2356" s="68"/>
      <c r="AE2356" s="68"/>
      <c r="AF2356" s="93"/>
      <c r="AG2356" s="92"/>
      <c r="AN2356" s="68"/>
      <c r="AO2356" s="68"/>
      <c r="AP2356" s="68"/>
      <c r="AQ2356" s="68"/>
      <c r="AR2356" s="68"/>
      <c r="AS2356" s="68"/>
      <c r="AT2356" s="68"/>
      <c r="AU2356" s="68"/>
    </row>
    <row r="2357" spans="27:47">
      <c r="AA2357" s="68"/>
      <c r="AB2357" s="68"/>
      <c r="AC2357" s="68"/>
      <c r="AD2357" s="68"/>
      <c r="AE2357" s="68"/>
      <c r="AF2357" s="93"/>
      <c r="AG2357" s="92"/>
      <c r="AN2357" s="68"/>
      <c r="AO2357" s="68"/>
      <c r="AP2357" s="68"/>
      <c r="AQ2357" s="68"/>
      <c r="AR2357" s="68"/>
      <c r="AS2357" s="68"/>
      <c r="AT2357" s="68"/>
      <c r="AU2357" s="68"/>
    </row>
    <row r="2358" spans="27:47">
      <c r="AA2358" s="68"/>
      <c r="AB2358" s="68"/>
      <c r="AC2358" s="68"/>
      <c r="AD2358" s="68"/>
      <c r="AE2358" s="68"/>
      <c r="AF2358" s="93"/>
      <c r="AG2358" s="92"/>
      <c r="AN2358" s="68"/>
      <c r="AO2358" s="68"/>
      <c r="AP2358" s="68"/>
      <c r="AQ2358" s="68"/>
      <c r="AR2358" s="68"/>
      <c r="AS2358" s="68"/>
      <c r="AT2358" s="68"/>
      <c r="AU2358" s="68"/>
    </row>
    <row r="2359" spans="27:47">
      <c r="AA2359" s="68"/>
      <c r="AB2359" s="68"/>
      <c r="AC2359" s="68"/>
      <c r="AD2359" s="68"/>
      <c r="AE2359" s="68"/>
      <c r="AF2359" s="93"/>
      <c r="AG2359" s="92"/>
      <c r="AN2359" s="68"/>
      <c r="AO2359" s="68"/>
      <c r="AP2359" s="68"/>
      <c r="AQ2359" s="68"/>
      <c r="AR2359" s="68"/>
      <c r="AS2359" s="68"/>
      <c r="AT2359" s="68"/>
      <c r="AU2359" s="68"/>
    </row>
    <row r="2360" spans="27:47">
      <c r="AA2360" s="68"/>
      <c r="AB2360" s="68"/>
      <c r="AC2360" s="68"/>
      <c r="AD2360" s="68"/>
      <c r="AE2360" s="68"/>
      <c r="AF2360" s="93"/>
      <c r="AG2360" s="92"/>
      <c r="AN2360" s="68"/>
      <c r="AO2360" s="68"/>
      <c r="AP2360" s="68"/>
      <c r="AQ2360" s="68"/>
      <c r="AR2360" s="68"/>
      <c r="AS2360" s="68"/>
      <c r="AT2360" s="68"/>
      <c r="AU2360" s="68"/>
    </row>
    <row r="2361" spans="27:47">
      <c r="AA2361" s="68"/>
      <c r="AB2361" s="68"/>
      <c r="AC2361" s="68"/>
      <c r="AD2361" s="68"/>
      <c r="AE2361" s="68"/>
      <c r="AF2361" s="93"/>
      <c r="AG2361" s="92"/>
      <c r="AN2361" s="68"/>
      <c r="AO2361" s="68"/>
      <c r="AP2361" s="68"/>
      <c r="AQ2361" s="68"/>
      <c r="AR2361" s="68"/>
      <c r="AS2361" s="68"/>
      <c r="AT2361" s="68"/>
      <c r="AU2361" s="68"/>
    </row>
    <row r="2362" spans="27:47">
      <c r="AA2362" s="68"/>
      <c r="AB2362" s="68"/>
      <c r="AC2362" s="68"/>
      <c r="AD2362" s="68"/>
      <c r="AE2362" s="68"/>
      <c r="AF2362" s="93"/>
      <c r="AG2362" s="92"/>
      <c r="AN2362" s="68"/>
      <c r="AO2362" s="68"/>
      <c r="AP2362" s="68"/>
      <c r="AQ2362" s="68"/>
      <c r="AR2362" s="68"/>
      <c r="AS2362" s="68"/>
      <c r="AT2362" s="68"/>
      <c r="AU2362" s="68"/>
    </row>
    <row r="2363" spans="27:47">
      <c r="AA2363" s="68"/>
      <c r="AB2363" s="68"/>
      <c r="AC2363" s="68"/>
      <c r="AD2363" s="68"/>
      <c r="AE2363" s="68"/>
      <c r="AF2363" s="93"/>
      <c r="AG2363" s="92"/>
      <c r="AN2363" s="68"/>
      <c r="AO2363" s="68"/>
      <c r="AP2363" s="68"/>
      <c r="AQ2363" s="68"/>
      <c r="AR2363" s="68"/>
      <c r="AS2363" s="68"/>
      <c r="AT2363" s="68"/>
      <c r="AU2363" s="68"/>
    </row>
    <row r="2364" spans="27:47">
      <c r="AA2364" s="68"/>
      <c r="AB2364" s="68"/>
      <c r="AC2364" s="68"/>
      <c r="AD2364" s="68"/>
      <c r="AE2364" s="68"/>
      <c r="AF2364" s="93"/>
      <c r="AG2364" s="92"/>
      <c r="AN2364" s="68"/>
      <c r="AO2364" s="68"/>
      <c r="AP2364" s="68"/>
      <c r="AQ2364" s="68"/>
      <c r="AR2364" s="68"/>
      <c r="AS2364" s="68"/>
      <c r="AT2364" s="68"/>
      <c r="AU2364" s="68"/>
    </row>
    <row r="2365" spans="27:47">
      <c r="AA2365" s="68"/>
      <c r="AB2365" s="68"/>
      <c r="AC2365" s="68"/>
      <c r="AD2365" s="68"/>
      <c r="AE2365" s="68"/>
      <c r="AF2365" s="93"/>
      <c r="AG2365" s="92"/>
      <c r="AN2365" s="68"/>
      <c r="AO2365" s="68"/>
      <c r="AP2365" s="68"/>
      <c r="AQ2365" s="68"/>
      <c r="AR2365" s="68"/>
      <c r="AS2365" s="68"/>
      <c r="AT2365" s="68"/>
      <c r="AU2365" s="68"/>
    </row>
    <row r="2366" spans="27:47">
      <c r="AA2366" s="68"/>
      <c r="AB2366" s="68"/>
      <c r="AC2366" s="68"/>
      <c r="AD2366" s="68"/>
      <c r="AE2366" s="68"/>
      <c r="AF2366" s="93"/>
      <c r="AG2366" s="92"/>
      <c r="AN2366" s="68"/>
      <c r="AO2366" s="68"/>
      <c r="AP2366" s="68"/>
      <c r="AQ2366" s="68"/>
      <c r="AR2366" s="68"/>
      <c r="AS2366" s="68"/>
      <c r="AT2366" s="68"/>
      <c r="AU2366" s="68"/>
    </row>
    <row r="2367" spans="27:47">
      <c r="AA2367" s="68"/>
      <c r="AB2367" s="68"/>
      <c r="AC2367" s="68"/>
      <c r="AD2367" s="68"/>
      <c r="AE2367" s="68"/>
      <c r="AF2367" s="93"/>
      <c r="AG2367" s="92"/>
      <c r="AN2367" s="68"/>
      <c r="AO2367" s="68"/>
      <c r="AP2367" s="68"/>
      <c r="AQ2367" s="68"/>
      <c r="AR2367" s="68"/>
      <c r="AS2367" s="68"/>
      <c r="AT2367" s="68"/>
      <c r="AU2367" s="68"/>
    </row>
    <row r="2368" spans="27:47">
      <c r="AA2368" s="68"/>
      <c r="AB2368" s="68"/>
      <c r="AC2368" s="68"/>
      <c r="AD2368" s="68"/>
      <c r="AE2368" s="68"/>
      <c r="AF2368" s="93"/>
      <c r="AG2368" s="92"/>
      <c r="AN2368" s="68"/>
      <c r="AO2368" s="68"/>
      <c r="AP2368" s="68"/>
      <c r="AQ2368" s="68"/>
      <c r="AR2368" s="68"/>
      <c r="AS2368" s="68"/>
      <c r="AT2368" s="68"/>
      <c r="AU2368" s="68"/>
    </row>
    <row r="2369" spans="27:47">
      <c r="AA2369" s="68"/>
      <c r="AB2369" s="68"/>
      <c r="AC2369" s="68"/>
      <c r="AD2369" s="68"/>
      <c r="AE2369" s="68"/>
      <c r="AF2369" s="93"/>
      <c r="AG2369" s="92"/>
      <c r="AN2369" s="68"/>
      <c r="AO2369" s="68"/>
      <c r="AP2369" s="68"/>
      <c r="AQ2369" s="68"/>
      <c r="AR2369" s="68"/>
      <c r="AS2369" s="68"/>
      <c r="AT2369" s="68"/>
      <c r="AU2369" s="68"/>
    </row>
    <row r="2370" spans="27:47">
      <c r="AA2370" s="68"/>
      <c r="AB2370" s="68"/>
      <c r="AC2370" s="68"/>
      <c r="AD2370" s="68"/>
      <c r="AE2370" s="68"/>
      <c r="AF2370" s="93"/>
      <c r="AG2370" s="92"/>
      <c r="AN2370" s="68"/>
      <c r="AO2370" s="68"/>
      <c r="AP2370" s="68"/>
      <c r="AQ2370" s="68"/>
      <c r="AR2370" s="68"/>
      <c r="AS2370" s="68"/>
      <c r="AT2370" s="68"/>
      <c r="AU2370" s="68"/>
    </row>
    <row r="2371" spans="27:47">
      <c r="AA2371" s="68"/>
      <c r="AB2371" s="68"/>
      <c r="AC2371" s="68"/>
      <c r="AD2371" s="68"/>
      <c r="AE2371" s="68"/>
      <c r="AF2371" s="93"/>
      <c r="AG2371" s="92"/>
      <c r="AN2371" s="68"/>
      <c r="AO2371" s="68"/>
      <c r="AP2371" s="68"/>
      <c r="AQ2371" s="68"/>
      <c r="AR2371" s="68"/>
      <c r="AS2371" s="68"/>
      <c r="AT2371" s="68"/>
      <c r="AU2371" s="68"/>
    </row>
    <row r="2372" spans="27:47">
      <c r="AA2372" s="68"/>
      <c r="AB2372" s="68"/>
      <c r="AC2372" s="68"/>
      <c r="AD2372" s="68"/>
      <c r="AE2372" s="68"/>
      <c r="AF2372" s="93"/>
      <c r="AG2372" s="92"/>
      <c r="AN2372" s="68"/>
      <c r="AO2372" s="68"/>
      <c r="AP2372" s="68"/>
      <c r="AQ2372" s="68"/>
      <c r="AR2372" s="68"/>
      <c r="AS2372" s="68"/>
      <c r="AT2372" s="68"/>
      <c r="AU2372" s="68"/>
    </row>
    <row r="2373" spans="27:47">
      <c r="AA2373" s="68"/>
      <c r="AB2373" s="68"/>
      <c r="AC2373" s="68"/>
      <c r="AD2373" s="68"/>
      <c r="AE2373" s="68"/>
      <c r="AF2373" s="93"/>
      <c r="AG2373" s="92"/>
      <c r="AN2373" s="68"/>
      <c r="AO2373" s="68"/>
      <c r="AP2373" s="68"/>
      <c r="AQ2373" s="68"/>
      <c r="AR2373" s="68"/>
      <c r="AS2373" s="68"/>
      <c r="AT2373" s="68"/>
      <c r="AU2373" s="68"/>
    </row>
    <row r="2374" spans="27:47">
      <c r="AA2374" s="68"/>
      <c r="AB2374" s="68"/>
      <c r="AC2374" s="68"/>
      <c r="AD2374" s="68"/>
      <c r="AE2374" s="68"/>
      <c r="AF2374" s="93"/>
      <c r="AG2374" s="92"/>
      <c r="AN2374" s="68"/>
      <c r="AO2374" s="68"/>
      <c r="AP2374" s="68"/>
      <c r="AQ2374" s="68"/>
      <c r="AR2374" s="68"/>
      <c r="AS2374" s="68"/>
      <c r="AT2374" s="68"/>
      <c r="AU2374" s="68"/>
    </row>
    <row r="2375" spans="27:47">
      <c r="AA2375" s="68"/>
      <c r="AB2375" s="68"/>
      <c r="AC2375" s="68"/>
      <c r="AD2375" s="68"/>
      <c r="AE2375" s="68"/>
      <c r="AF2375" s="93"/>
      <c r="AG2375" s="92"/>
      <c r="AN2375" s="68"/>
      <c r="AO2375" s="68"/>
      <c r="AP2375" s="68"/>
      <c r="AQ2375" s="68"/>
      <c r="AR2375" s="68"/>
      <c r="AS2375" s="68"/>
      <c r="AT2375" s="68"/>
      <c r="AU2375" s="68"/>
    </row>
    <row r="2376" spans="27:47">
      <c r="AA2376" s="68"/>
      <c r="AB2376" s="68"/>
      <c r="AC2376" s="68"/>
      <c r="AD2376" s="68"/>
      <c r="AE2376" s="68"/>
      <c r="AF2376" s="93"/>
      <c r="AG2376" s="92"/>
      <c r="AN2376" s="68"/>
      <c r="AO2376" s="68"/>
      <c r="AP2376" s="68"/>
      <c r="AQ2376" s="68"/>
      <c r="AR2376" s="68"/>
      <c r="AS2376" s="68"/>
      <c r="AT2376" s="68"/>
      <c r="AU2376" s="68"/>
    </row>
    <row r="2377" spans="27:47">
      <c r="AA2377" s="68"/>
      <c r="AB2377" s="68"/>
      <c r="AC2377" s="68"/>
      <c r="AD2377" s="68"/>
      <c r="AE2377" s="68"/>
      <c r="AF2377" s="93"/>
      <c r="AG2377" s="92"/>
      <c r="AN2377" s="68"/>
      <c r="AO2377" s="68"/>
      <c r="AP2377" s="68"/>
      <c r="AQ2377" s="68"/>
      <c r="AR2377" s="68"/>
      <c r="AS2377" s="68"/>
      <c r="AT2377" s="68"/>
      <c r="AU2377" s="68"/>
    </row>
    <row r="2378" spans="27:47">
      <c r="AA2378" s="68"/>
      <c r="AB2378" s="68"/>
      <c r="AC2378" s="68"/>
      <c r="AD2378" s="68"/>
      <c r="AE2378" s="68"/>
      <c r="AF2378" s="93"/>
      <c r="AG2378" s="92"/>
      <c r="AN2378" s="68"/>
      <c r="AO2378" s="68"/>
      <c r="AP2378" s="68"/>
      <c r="AQ2378" s="68"/>
      <c r="AR2378" s="68"/>
      <c r="AS2378" s="68"/>
      <c r="AT2378" s="68"/>
      <c r="AU2378" s="68"/>
    </row>
    <row r="2379" spans="27:47">
      <c r="AA2379" s="68"/>
      <c r="AB2379" s="68"/>
      <c r="AC2379" s="68"/>
      <c r="AD2379" s="68"/>
      <c r="AE2379" s="68"/>
      <c r="AF2379" s="93"/>
      <c r="AG2379" s="92"/>
      <c r="AN2379" s="68"/>
      <c r="AO2379" s="68"/>
      <c r="AP2379" s="68"/>
      <c r="AQ2379" s="68"/>
      <c r="AR2379" s="68"/>
      <c r="AS2379" s="68"/>
      <c r="AT2379" s="68"/>
      <c r="AU2379" s="68"/>
    </row>
    <row r="2380" spans="27:47">
      <c r="AA2380" s="68"/>
      <c r="AB2380" s="68"/>
      <c r="AC2380" s="68"/>
      <c r="AD2380" s="68"/>
      <c r="AE2380" s="68"/>
      <c r="AF2380" s="93"/>
      <c r="AG2380" s="92"/>
      <c r="AN2380" s="68"/>
      <c r="AO2380" s="68"/>
      <c r="AP2380" s="68"/>
      <c r="AQ2380" s="68"/>
      <c r="AR2380" s="68"/>
      <c r="AS2380" s="68"/>
      <c r="AT2380" s="68"/>
      <c r="AU2380" s="68"/>
    </row>
    <row r="2381" spans="27:47">
      <c r="AA2381" s="68"/>
      <c r="AB2381" s="68"/>
      <c r="AC2381" s="68"/>
      <c r="AD2381" s="68"/>
      <c r="AE2381" s="68"/>
      <c r="AF2381" s="93"/>
      <c r="AG2381" s="92"/>
      <c r="AN2381" s="68"/>
      <c r="AO2381" s="68"/>
      <c r="AP2381" s="68"/>
      <c r="AQ2381" s="68"/>
      <c r="AR2381" s="68"/>
      <c r="AS2381" s="68"/>
      <c r="AT2381" s="68"/>
      <c r="AU2381" s="68"/>
    </row>
    <row r="2382" spans="27:47">
      <c r="AA2382" s="68"/>
      <c r="AB2382" s="68"/>
      <c r="AC2382" s="68"/>
      <c r="AD2382" s="68"/>
      <c r="AE2382" s="68"/>
      <c r="AF2382" s="93"/>
      <c r="AG2382" s="92"/>
      <c r="AN2382" s="68"/>
      <c r="AO2382" s="68"/>
      <c r="AP2382" s="68"/>
      <c r="AQ2382" s="68"/>
      <c r="AR2382" s="68"/>
      <c r="AS2382" s="68"/>
      <c r="AT2382" s="68"/>
      <c r="AU2382" s="68"/>
    </row>
    <row r="2383" spans="27:47">
      <c r="AA2383" s="68"/>
      <c r="AB2383" s="68"/>
      <c r="AC2383" s="68"/>
      <c r="AD2383" s="68"/>
      <c r="AE2383" s="68"/>
      <c r="AF2383" s="93"/>
      <c r="AG2383" s="92"/>
      <c r="AN2383" s="68"/>
      <c r="AO2383" s="68"/>
      <c r="AP2383" s="68"/>
      <c r="AQ2383" s="68"/>
      <c r="AR2383" s="68"/>
      <c r="AS2383" s="68"/>
      <c r="AT2383" s="68"/>
      <c r="AU2383" s="68"/>
    </row>
    <row r="2384" spans="27:47">
      <c r="AA2384" s="68"/>
      <c r="AB2384" s="68"/>
      <c r="AC2384" s="68"/>
      <c r="AD2384" s="68"/>
      <c r="AE2384" s="68"/>
      <c r="AF2384" s="93"/>
      <c r="AG2384" s="92"/>
      <c r="AN2384" s="68"/>
      <c r="AO2384" s="68"/>
      <c r="AP2384" s="68"/>
      <c r="AQ2384" s="68"/>
      <c r="AR2384" s="68"/>
      <c r="AS2384" s="68"/>
      <c r="AT2384" s="68"/>
      <c r="AU2384" s="68"/>
    </row>
    <row r="2385" spans="27:47">
      <c r="AA2385" s="68"/>
      <c r="AB2385" s="68"/>
      <c r="AC2385" s="68"/>
      <c r="AD2385" s="68"/>
      <c r="AE2385" s="68"/>
      <c r="AF2385" s="93"/>
      <c r="AG2385" s="92"/>
      <c r="AN2385" s="68"/>
      <c r="AO2385" s="68"/>
      <c r="AP2385" s="68"/>
      <c r="AQ2385" s="68"/>
      <c r="AR2385" s="68"/>
      <c r="AS2385" s="68"/>
      <c r="AT2385" s="68"/>
      <c r="AU2385" s="68"/>
    </row>
    <row r="2386" spans="27:47">
      <c r="AA2386" s="68"/>
      <c r="AB2386" s="68"/>
      <c r="AC2386" s="68"/>
      <c r="AD2386" s="68"/>
      <c r="AE2386" s="68"/>
      <c r="AF2386" s="93"/>
      <c r="AG2386" s="92"/>
      <c r="AN2386" s="68"/>
      <c r="AO2386" s="68"/>
      <c r="AP2386" s="68"/>
      <c r="AQ2386" s="68"/>
      <c r="AR2386" s="68"/>
      <c r="AS2386" s="68"/>
      <c r="AT2386" s="68"/>
      <c r="AU2386" s="68"/>
    </row>
    <row r="2387" spans="27:47">
      <c r="AA2387" s="68"/>
      <c r="AB2387" s="68"/>
      <c r="AC2387" s="68"/>
      <c r="AD2387" s="68"/>
      <c r="AE2387" s="68"/>
      <c r="AF2387" s="93"/>
      <c r="AG2387" s="92"/>
      <c r="AN2387" s="68"/>
      <c r="AO2387" s="68"/>
      <c r="AP2387" s="68"/>
      <c r="AQ2387" s="68"/>
      <c r="AR2387" s="68"/>
      <c r="AS2387" s="68"/>
      <c r="AT2387" s="68"/>
      <c r="AU2387" s="68"/>
    </row>
    <row r="2388" spans="27:47">
      <c r="AA2388" s="68"/>
      <c r="AB2388" s="68"/>
      <c r="AC2388" s="68"/>
      <c r="AD2388" s="68"/>
      <c r="AE2388" s="68"/>
      <c r="AF2388" s="93"/>
      <c r="AG2388" s="92"/>
      <c r="AN2388" s="68"/>
      <c r="AO2388" s="68"/>
      <c r="AP2388" s="68"/>
      <c r="AQ2388" s="68"/>
      <c r="AR2388" s="68"/>
      <c r="AS2388" s="68"/>
      <c r="AT2388" s="68"/>
      <c r="AU2388" s="68"/>
    </row>
    <row r="2389" spans="27:47">
      <c r="AA2389" s="68"/>
      <c r="AB2389" s="68"/>
      <c r="AC2389" s="68"/>
      <c r="AD2389" s="68"/>
      <c r="AE2389" s="68"/>
      <c r="AF2389" s="93"/>
      <c r="AG2389" s="92"/>
      <c r="AN2389" s="68"/>
      <c r="AO2389" s="68"/>
      <c r="AP2389" s="68"/>
      <c r="AQ2389" s="68"/>
      <c r="AR2389" s="68"/>
      <c r="AS2389" s="68"/>
      <c r="AT2389" s="68"/>
      <c r="AU2389" s="68"/>
    </row>
    <row r="2390" spans="27:47">
      <c r="AA2390" s="68"/>
      <c r="AB2390" s="68"/>
      <c r="AC2390" s="68"/>
      <c r="AD2390" s="68"/>
      <c r="AE2390" s="68"/>
      <c r="AF2390" s="93"/>
      <c r="AG2390" s="92"/>
      <c r="AN2390" s="68"/>
      <c r="AO2390" s="68"/>
      <c r="AP2390" s="68"/>
      <c r="AQ2390" s="68"/>
      <c r="AR2390" s="68"/>
      <c r="AS2390" s="68"/>
      <c r="AT2390" s="68"/>
      <c r="AU2390" s="68"/>
    </row>
    <row r="2391" spans="27:47">
      <c r="AA2391" s="68"/>
      <c r="AB2391" s="68"/>
      <c r="AC2391" s="68"/>
      <c r="AD2391" s="68"/>
      <c r="AE2391" s="68"/>
      <c r="AF2391" s="93"/>
      <c r="AG2391" s="92"/>
      <c r="AN2391" s="68"/>
      <c r="AO2391" s="68"/>
      <c r="AP2391" s="68"/>
      <c r="AQ2391" s="68"/>
      <c r="AR2391" s="68"/>
      <c r="AS2391" s="68"/>
      <c r="AT2391" s="68"/>
      <c r="AU2391" s="68"/>
    </row>
    <row r="2392" spans="27:47">
      <c r="AA2392" s="68"/>
      <c r="AB2392" s="68"/>
      <c r="AC2392" s="68"/>
      <c r="AD2392" s="68"/>
      <c r="AE2392" s="68"/>
      <c r="AF2392" s="93"/>
      <c r="AG2392" s="92"/>
      <c r="AN2392" s="68"/>
      <c r="AO2392" s="68"/>
      <c r="AP2392" s="68"/>
      <c r="AQ2392" s="68"/>
      <c r="AR2392" s="68"/>
      <c r="AS2392" s="68"/>
      <c r="AT2392" s="68"/>
      <c r="AU2392" s="68"/>
    </row>
    <row r="2393" spans="27:47">
      <c r="AA2393" s="68"/>
      <c r="AB2393" s="68"/>
      <c r="AC2393" s="68"/>
      <c r="AD2393" s="68"/>
      <c r="AE2393" s="68"/>
      <c r="AF2393" s="93"/>
      <c r="AG2393" s="92"/>
      <c r="AN2393" s="68"/>
      <c r="AO2393" s="68"/>
      <c r="AP2393" s="68"/>
      <c r="AQ2393" s="68"/>
      <c r="AR2393" s="68"/>
      <c r="AS2393" s="68"/>
      <c r="AT2393" s="68"/>
      <c r="AU2393" s="68"/>
    </row>
    <row r="2394" spans="27:47">
      <c r="AA2394" s="68"/>
      <c r="AB2394" s="68"/>
      <c r="AC2394" s="68"/>
      <c r="AD2394" s="68"/>
      <c r="AE2394" s="68"/>
      <c r="AF2394" s="93"/>
      <c r="AG2394" s="92"/>
      <c r="AN2394" s="68"/>
      <c r="AO2394" s="68"/>
      <c r="AP2394" s="68"/>
      <c r="AQ2394" s="68"/>
      <c r="AR2394" s="68"/>
      <c r="AS2394" s="68"/>
      <c r="AT2394" s="68"/>
      <c r="AU2394" s="68"/>
    </row>
    <row r="2395" spans="27:47">
      <c r="AA2395" s="68"/>
      <c r="AB2395" s="68"/>
      <c r="AC2395" s="68"/>
      <c r="AD2395" s="68"/>
      <c r="AE2395" s="68"/>
      <c r="AF2395" s="93"/>
      <c r="AG2395" s="92"/>
      <c r="AN2395" s="68"/>
      <c r="AO2395" s="68"/>
      <c r="AP2395" s="68"/>
      <c r="AQ2395" s="68"/>
      <c r="AR2395" s="68"/>
      <c r="AS2395" s="68"/>
      <c r="AT2395" s="68"/>
      <c r="AU2395" s="68"/>
    </row>
    <row r="2396" spans="27:47">
      <c r="AA2396" s="68"/>
      <c r="AB2396" s="68"/>
      <c r="AC2396" s="68"/>
      <c r="AD2396" s="68"/>
      <c r="AE2396" s="68"/>
      <c r="AF2396" s="93"/>
      <c r="AG2396" s="92"/>
      <c r="AN2396" s="68"/>
      <c r="AO2396" s="68"/>
      <c r="AP2396" s="68"/>
      <c r="AQ2396" s="68"/>
      <c r="AR2396" s="68"/>
      <c r="AS2396" s="68"/>
      <c r="AT2396" s="68"/>
      <c r="AU2396" s="68"/>
    </row>
    <row r="2397" spans="27:47">
      <c r="AA2397" s="68"/>
      <c r="AB2397" s="68"/>
      <c r="AC2397" s="68"/>
      <c r="AD2397" s="68"/>
      <c r="AE2397" s="68"/>
      <c r="AF2397" s="93"/>
      <c r="AG2397" s="92"/>
      <c r="AN2397" s="68"/>
      <c r="AO2397" s="68"/>
      <c r="AP2397" s="68"/>
      <c r="AQ2397" s="68"/>
      <c r="AR2397" s="68"/>
      <c r="AS2397" s="68"/>
      <c r="AT2397" s="68"/>
      <c r="AU2397" s="68"/>
    </row>
    <row r="2398" spans="27:47">
      <c r="AA2398" s="68"/>
      <c r="AB2398" s="68"/>
      <c r="AC2398" s="68"/>
      <c r="AD2398" s="68"/>
      <c r="AE2398" s="68"/>
      <c r="AF2398" s="93"/>
      <c r="AG2398" s="92"/>
      <c r="AN2398" s="68"/>
      <c r="AO2398" s="68"/>
      <c r="AP2398" s="68"/>
      <c r="AQ2398" s="68"/>
      <c r="AR2398" s="68"/>
      <c r="AS2398" s="68"/>
      <c r="AT2398" s="68"/>
      <c r="AU2398" s="68"/>
    </row>
    <row r="2399" spans="27:47">
      <c r="AA2399" s="68"/>
      <c r="AB2399" s="68"/>
      <c r="AC2399" s="68"/>
      <c r="AD2399" s="68"/>
      <c r="AE2399" s="68"/>
      <c r="AF2399" s="93"/>
      <c r="AG2399" s="92"/>
      <c r="AN2399" s="68"/>
      <c r="AO2399" s="68"/>
      <c r="AP2399" s="68"/>
      <c r="AQ2399" s="68"/>
      <c r="AR2399" s="68"/>
      <c r="AS2399" s="68"/>
      <c r="AT2399" s="68"/>
      <c r="AU2399" s="68"/>
    </row>
    <row r="2400" spans="27:47">
      <c r="AA2400" s="68"/>
      <c r="AB2400" s="68"/>
      <c r="AC2400" s="68"/>
      <c r="AD2400" s="68"/>
      <c r="AE2400" s="68"/>
      <c r="AF2400" s="93"/>
      <c r="AG2400" s="92"/>
      <c r="AN2400" s="68"/>
      <c r="AO2400" s="68"/>
      <c r="AP2400" s="68"/>
      <c r="AQ2400" s="68"/>
      <c r="AR2400" s="68"/>
      <c r="AS2400" s="68"/>
      <c r="AT2400" s="68"/>
      <c r="AU2400" s="68"/>
    </row>
    <row r="2401" spans="27:47">
      <c r="AA2401" s="68"/>
      <c r="AB2401" s="68"/>
      <c r="AC2401" s="68"/>
      <c r="AD2401" s="68"/>
      <c r="AE2401" s="68"/>
      <c r="AF2401" s="93"/>
      <c r="AG2401" s="92"/>
      <c r="AN2401" s="68"/>
      <c r="AO2401" s="68"/>
      <c r="AP2401" s="68"/>
      <c r="AQ2401" s="68"/>
      <c r="AR2401" s="68"/>
      <c r="AS2401" s="68"/>
      <c r="AT2401" s="68"/>
      <c r="AU2401" s="68"/>
    </row>
    <row r="2402" spans="27:47">
      <c r="AA2402" s="68"/>
      <c r="AB2402" s="68"/>
      <c r="AC2402" s="68"/>
      <c r="AD2402" s="68"/>
      <c r="AE2402" s="68"/>
      <c r="AF2402" s="93"/>
      <c r="AG2402" s="92"/>
      <c r="AN2402" s="68"/>
      <c r="AO2402" s="68"/>
      <c r="AP2402" s="68"/>
      <c r="AQ2402" s="68"/>
      <c r="AR2402" s="68"/>
      <c r="AS2402" s="68"/>
      <c r="AT2402" s="68"/>
      <c r="AU2402" s="68"/>
    </row>
    <row r="2403" spans="27:47">
      <c r="AA2403" s="68"/>
      <c r="AB2403" s="68"/>
      <c r="AC2403" s="68"/>
      <c r="AD2403" s="68"/>
      <c r="AE2403" s="68"/>
      <c r="AF2403" s="93"/>
      <c r="AG2403" s="92"/>
      <c r="AN2403" s="68"/>
      <c r="AO2403" s="68"/>
      <c r="AP2403" s="68"/>
      <c r="AQ2403" s="68"/>
      <c r="AR2403" s="68"/>
      <c r="AS2403" s="68"/>
      <c r="AT2403" s="68"/>
      <c r="AU2403" s="68"/>
    </row>
    <row r="2404" spans="27:47">
      <c r="AA2404" s="68"/>
      <c r="AB2404" s="68"/>
      <c r="AC2404" s="68"/>
      <c r="AD2404" s="68"/>
      <c r="AE2404" s="68"/>
      <c r="AF2404" s="93"/>
      <c r="AG2404" s="92"/>
      <c r="AN2404" s="68"/>
      <c r="AO2404" s="68"/>
      <c r="AP2404" s="68"/>
      <c r="AQ2404" s="68"/>
      <c r="AR2404" s="68"/>
      <c r="AS2404" s="68"/>
      <c r="AT2404" s="68"/>
      <c r="AU2404" s="68"/>
    </row>
    <row r="2405" spans="27:47">
      <c r="AA2405" s="68"/>
      <c r="AB2405" s="68"/>
      <c r="AC2405" s="68"/>
      <c r="AD2405" s="68"/>
      <c r="AE2405" s="68"/>
      <c r="AF2405" s="93"/>
      <c r="AG2405" s="92"/>
      <c r="AN2405" s="68"/>
      <c r="AO2405" s="68"/>
      <c r="AP2405" s="68"/>
      <c r="AQ2405" s="68"/>
      <c r="AR2405" s="68"/>
      <c r="AS2405" s="68"/>
      <c r="AT2405" s="68"/>
      <c r="AU2405" s="68"/>
    </row>
    <row r="2406" spans="27:47">
      <c r="AA2406" s="68"/>
      <c r="AB2406" s="68"/>
      <c r="AC2406" s="68"/>
      <c r="AD2406" s="68"/>
      <c r="AE2406" s="68"/>
      <c r="AF2406" s="93"/>
      <c r="AG2406" s="92"/>
      <c r="AN2406" s="68"/>
      <c r="AO2406" s="68"/>
      <c r="AP2406" s="68"/>
      <c r="AQ2406" s="68"/>
      <c r="AR2406" s="68"/>
      <c r="AS2406" s="68"/>
      <c r="AT2406" s="68"/>
      <c r="AU2406" s="68"/>
    </row>
    <row r="2407" spans="27:47">
      <c r="AA2407" s="68"/>
      <c r="AB2407" s="68"/>
      <c r="AC2407" s="68"/>
      <c r="AD2407" s="68"/>
      <c r="AE2407" s="68"/>
      <c r="AF2407" s="93"/>
      <c r="AG2407" s="92"/>
      <c r="AN2407" s="68"/>
      <c r="AO2407" s="68"/>
      <c r="AP2407" s="68"/>
      <c r="AQ2407" s="68"/>
      <c r="AR2407" s="68"/>
      <c r="AS2407" s="68"/>
      <c r="AT2407" s="68"/>
      <c r="AU2407" s="68"/>
    </row>
    <row r="2408" spans="27:47">
      <c r="AA2408" s="68"/>
      <c r="AB2408" s="68"/>
      <c r="AC2408" s="68"/>
      <c r="AD2408" s="68"/>
      <c r="AE2408" s="68"/>
      <c r="AF2408" s="93"/>
      <c r="AG2408" s="92"/>
      <c r="AN2408" s="68"/>
      <c r="AO2408" s="68"/>
      <c r="AP2408" s="68"/>
      <c r="AQ2408" s="68"/>
      <c r="AR2408" s="68"/>
      <c r="AS2408" s="68"/>
      <c r="AT2408" s="68"/>
      <c r="AU2408" s="68"/>
    </row>
    <row r="2409" spans="27:47">
      <c r="AA2409" s="68"/>
      <c r="AB2409" s="68"/>
      <c r="AC2409" s="68"/>
      <c r="AD2409" s="68"/>
      <c r="AE2409" s="68"/>
      <c r="AF2409" s="93"/>
      <c r="AG2409" s="92"/>
      <c r="AN2409" s="68"/>
      <c r="AO2409" s="68"/>
      <c r="AP2409" s="68"/>
      <c r="AQ2409" s="68"/>
      <c r="AR2409" s="68"/>
      <c r="AS2409" s="68"/>
      <c r="AT2409" s="68"/>
      <c r="AU2409" s="68"/>
    </row>
    <row r="2410" spans="27:47">
      <c r="AA2410" s="68"/>
      <c r="AB2410" s="68"/>
      <c r="AC2410" s="68"/>
      <c r="AD2410" s="68"/>
      <c r="AE2410" s="68"/>
      <c r="AF2410" s="93"/>
      <c r="AG2410" s="92"/>
      <c r="AN2410" s="68"/>
      <c r="AO2410" s="68"/>
      <c r="AP2410" s="68"/>
      <c r="AQ2410" s="68"/>
      <c r="AR2410" s="68"/>
      <c r="AS2410" s="68"/>
      <c r="AT2410" s="68"/>
      <c r="AU2410" s="68"/>
    </row>
    <row r="2411" spans="27:47">
      <c r="AA2411" s="68"/>
      <c r="AB2411" s="68"/>
      <c r="AC2411" s="68"/>
      <c r="AD2411" s="68"/>
      <c r="AE2411" s="68"/>
      <c r="AF2411" s="93"/>
      <c r="AG2411" s="92"/>
      <c r="AN2411" s="68"/>
      <c r="AO2411" s="68"/>
      <c r="AP2411" s="68"/>
      <c r="AQ2411" s="68"/>
      <c r="AR2411" s="68"/>
      <c r="AS2411" s="68"/>
      <c r="AT2411" s="68"/>
      <c r="AU2411" s="68"/>
    </row>
    <row r="2412" spans="27:47">
      <c r="AA2412" s="68"/>
      <c r="AB2412" s="68"/>
      <c r="AC2412" s="68"/>
      <c r="AD2412" s="68"/>
      <c r="AE2412" s="68"/>
      <c r="AF2412" s="93"/>
      <c r="AG2412" s="92"/>
      <c r="AN2412" s="68"/>
      <c r="AO2412" s="68"/>
      <c r="AP2412" s="68"/>
      <c r="AQ2412" s="68"/>
      <c r="AR2412" s="68"/>
      <c r="AS2412" s="68"/>
      <c r="AT2412" s="68"/>
      <c r="AU2412" s="68"/>
    </row>
    <row r="2413" spans="27:47">
      <c r="AA2413" s="68"/>
      <c r="AB2413" s="68"/>
      <c r="AC2413" s="68"/>
      <c r="AD2413" s="68"/>
      <c r="AE2413" s="68"/>
      <c r="AF2413" s="93"/>
      <c r="AG2413" s="92"/>
      <c r="AN2413" s="68"/>
      <c r="AO2413" s="68"/>
      <c r="AP2413" s="68"/>
      <c r="AQ2413" s="68"/>
      <c r="AR2413" s="68"/>
      <c r="AS2413" s="68"/>
      <c r="AT2413" s="68"/>
      <c r="AU2413" s="68"/>
    </row>
    <row r="2414" spans="27:47">
      <c r="AA2414" s="68"/>
      <c r="AB2414" s="68"/>
      <c r="AC2414" s="68"/>
      <c r="AD2414" s="68"/>
      <c r="AE2414" s="68"/>
      <c r="AF2414" s="93"/>
      <c r="AG2414" s="92"/>
      <c r="AN2414" s="68"/>
      <c r="AO2414" s="68"/>
      <c r="AP2414" s="68"/>
      <c r="AQ2414" s="68"/>
      <c r="AR2414" s="68"/>
      <c r="AS2414" s="68"/>
      <c r="AT2414" s="68"/>
      <c r="AU2414" s="68"/>
    </row>
    <row r="2415" spans="27:47">
      <c r="AA2415" s="68"/>
      <c r="AB2415" s="68"/>
      <c r="AC2415" s="68"/>
      <c r="AD2415" s="68"/>
      <c r="AE2415" s="68"/>
      <c r="AF2415" s="93"/>
      <c r="AG2415" s="92"/>
      <c r="AN2415" s="68"/>
      <c r="AO2415" s="68"/>
      <c r="AP2415" s="68"/>
      <c r="AQ2415" s="68"/>
      <c r="AR2415" s="68"/>
      <c r="AS2415" s="68"/>
      <c r="AT2415" s="68"/>
      <c r="AU2415" s="68"/>
    </row>
    <row r="2416" spans="27:47">
      <c r="AA2416" s="68"/>
      <c r="AB2416" s="68"/>
      <c r="AC2416" s="68"/>
      <c r="AD2416" s="68"/>
      <c r="AE2416" s="68"/>
      <c r="AF2416" s="93"/>
      <c r="AG2416" s="92"/>
      <c r="AN2416" s="68"/>
      <c r="AO2416" s="68"/>
      <c r="AP2416" s="68"/>
      <c r="AQ2416" s="68"/>
      <c r="AR2416" s="68"/>
      <c r="AS2416" s="68"/>
      <c r="AT2416" s="68"/>
      <c r="AU2416" s="68"/>
    </row>
    <row r="2417" spans="27:47">
      <c r="AA2417" s="68"/>
      <c r="AB2417" s="68"/>
      <c r="AC2417" s="68"/>
      <c r="AD2417" s="68"/>
      <c r="AE2417" s="68"/>
      <c r="AF2417" s="93"/>
      <c r="AG2417" s="92"/>
      <c r="AN2417" s="68"/>
      <c r="AO2417" s="68"/>
      <c r="AP2417" s="68"/>
      <c r="AQ2417" s="68"/>
      <c r="AR2417" s="68"/>
      <c r="AS2417" s="68"/>
      <c r="AT2417" s="68"/>
      <c r="AU2417" s="68"/>
    </row>
    <row r="2418" spans="27:47">
      <c r="AA2418" s="68"/>
      <c r="AB2418" s="68"/>
      <c r="AC2418" s="68"/>
      <c r="AD2418" s="68"/>
      <c r="AE2418" s="68"/>
      <c r="AF2418" s="93"/>
      <c r="AG2418" s="92"/>
      <c r="AN2418" s="68"/>
      <c r="AO2418" s="68"/>
      <c r="AP2418" s="68"/>
      <c r="AQ2418" s="68"/>
      <c r="AR2418" s="68"/>
      <c r="AS2418" s="68"/>
      <c r="AT2418" s="68"/>
      <c r="AU2418" s="68"/>
    </row>
    <row r="2419" spans="27:47">
      <c r="AA2419" s="68"/>
      <c r="AB2419" s="68"/>
      <c r="AC2419" s="68"/>
      <c r="AD2419" s="68"/>
      <c r="AE2419" s="68"/>
      <c r="AF2419" s="93"/>
      <c r="AG2419" s="92"/>
      <c r="AN2419" s="68"/>
      <c r="AO2419" s="68"/>
      <c r="AP2419" s="68"/>
      <c r="AQ2419" s="68"/>
      <c r="AR2419" s="68"/>
      <c r="AS2419" s="68"/>
      <c r="AT2419" s="68"/>
      <c r="AU2419" s="68"/>
    </row>
    <row r="2420" spans="27:47">
      <c r="AA2420" s="68"/>
      <c r="AB2420" s="68"/>
      <c r="AC2420" s="68"/>
      <c r="AD2420" s="68"/>
      <c r="AE2420" s="68"/>
      <c r="AF2420" s="93"/>
      <c r="AG2420" s="92"/>
      <c r="AN2420" s="68"/>
      <c r="AO2420" s="68"/>
      <c r="AP2420" s="68"/>
      <c r="AQ2420" s="68"/>
      <c r="AR2420" s="68"/>
      <c r="AS2420" s="68"/>
      <c r="AT2420" s="68"/>
      <c r="AU2420" s="68"/>
    </row>
    <row r="2421" spans="27:47">
      <c r="AA2421" s="68"/>
      <c r="AB2421" s="68"/>
      <c r="AC2421" s="68"/>
      <c r="AD2421" s="68"/>
      <c r="AE2421" s="68"/>
      <c r="AF2421" s="93"/>
      <c r="AG2421" s="92"/>
      <c r="AN2421" s="68"/>
      <c r="AO2421" s="68"/>
      <c r="AP2421" s="68"/>
      <c r="AQ2421" s="68"/>
      <c r="AR2421" s="68"/>
      <c r="AS2421" s="68"/>
      <c r="AT2421" s="68"/>
      <c r="AU2421" s="68"/>
    </row>
    <row r="2422" spans="27:47">
      <c r="AA2422" s="68"/>
      <c r="AB2422" s="68"/>
      <c r="AC2422" s="68"/>
      <c r="AD2422" s="68"/>
      <c r="AE2422" s="68"/>
      <c r="AF2422" s="93"/>
      <c r="AG2422" s="92"/>
      <c r="AN2422" s="68"/>
      <c r="AO2422" s="68"/>
      <c r="AP2422" s="68"/>
      <c r="AQ2422" s="68"/>
      <c r="AR2422" s="68"/>
      <c r="AS2422" s="68"/>
      <c r="AT2422" s="68"/>
      <c r="AU2422" s="68"/>
    </row>
    <row r="2423" spans="27:47">
      <c r="AA2423" s="68"/>
      <c r="AB2423" s="68"/>
      <c r="AC2423" s="68"/>
      <c r="AD2423" s="68"/>
      <c r="AE2423" s="68"/>
      <c r="AF2423" s="93"/>
      <c r="AG2423" s="92"/>
      <c r="AN2423" s="68"/>
      <c r="AO2423" s="68"/>
      <c r="AP2423" s="68"/>
      <c r="AQ2423" s="68"/>
      <c r="AR2423" s="68"/>
      <c r="AS2423" s="68"/>
      <c r="AT2423" s="68"/>
      <c r="AU2423" s="68"/>
    </row>
    <row r="2424" spans="27:47">
      <c r="AA2424" s="68"/>
      <c r="AB2424" s="68"/>
      <c r="AC2424" s="68"/>
      <c r="AD2424" s="68"/>
      <c r="AE2424" s="68"/>
      <c r="AF2424" s="93"/>
      <c r="AG2424" s="92"/>
      <c r="AN2424" s="68"/>
      <c r="AO2424" s="68"/>
      <c r="AP2424" s="68"/>
      <c r="AQ2424" s="68"/>
      <c r="AR2424" s="68"/>
      <c r="AS2424" s="68"/>
      <c r="AT2424" s="68"/>
      <c r="AU2424" s="68"/>
    </row>
    <row r="2425" spans="27:47">
      <c r="AA2425" s="68"/>
      <c r="AB2425" s="68"/>
      <c r="AC2425" s="68"/>
      <c r="AD2425" s="68"/>
      <c r="AE2425" s="68"/>
      <c r="AF2425" s="93"/>
      <c r="AG2425" s="92"/>
      <c r="AN2425" s="68"/>
      <c r="AO2425" s="68"/>
      <c r="AP2425" s="68"/>
      <c r="AQ2425" s="68"/>
      <c r="AR2425" s="68"/>
      <c r="AS2425" s="68"/>
      <c r="AT2425" s="68"/>
      <c r="AU2425" s="68"/>
    </row>
    <row r="2426" spans="27:47">
      <c r="AA2426" s="68"/>
      <c r="AB2426" s="68"/>
      <c r="AC2426" s="68"/>
      <c r="AD2426" s="68"/>
      <c r="AE2426" s="68"/>
      <c r="AF2426" s="93"/>
      <c r="AG2426" s="92"/>
      <c r="AN2426" s="68"/>
      <c r="AO2426" s="68"/>
      <c r="AP2426" s="68"/>
      <c r="AQ2426" s="68"/>
      <c r="AR2426" s="68"/>
      <c r="AS2426" s="68"/>
      <c r="AT2426" s="68"/>
      <c r="AU2426" s="68"/>
    </row>
    <row r="2427" spans="27:47">
      <c r="AA2427" s="68"/>
      <c r="AB2427" s="68"/>
      <c r="AC2427" s="68"/>
      <c r="AD2427" s="68"/>
      <c r="AE2427" s="68"/>
      <c r="AF2427" s="93"/>
      <c r="AG2427" s="92"/>
      <c r="AN2427" s="68"/>
      <c r="AO2427" s="68"/>
      <c r="AP2427" s="68"/>
      <c r="AQ2427" s="68"/>
      <c r="AR2427" s="68"/>
      <c r="AS2427" s="68"/>
      <c r="AT2427" s="68"/>
      <c r="AU2427" s="68"/>
    </row>
    <row r="2428" spans="27:47">
      <c r="AA2428" s="68"/>
      <c r="AB2428" s="68"/>
      <c r="AC2428" s="68"/>
      <c r="AD2428" s="68"/>
      <c r="AE2428" s="68"/>
      <c r="AF2428" s="93"/>
      <c r="AG2428" s="92"/>
      <c r="AN2428" s="68"/>
      <c r="AO2428" s="68"/>
      <c r="AP2428" s="68"/>
      <c r="AQ2428" s="68"/>
      <c r="AR2428" s="68"/>
      <c r="AS2428" s="68"/>
      <c r="AT2428" s="68"/>
      <c r="AU2428" s="68"/>
    </row>
    <row r="2429" spans="27:47">
      <c r="AA2429" s="68"/>
      <c r="AB2429" s="68"/>
      <c r="AC2429" s="68"/>
      <c r="AD2429" s="68"/>
      <c r="AE2429" s="68"/>
      <c r="AF2429" s="93"/>
      <c r="AG2429" s="92"/>
      <c r="AN2429" s="68"/>
      <c r="AO2429" s="68"/>
      <c r="AP2429" s="68"/>
      <c r="AQ2429" s="68"/>
      <c r="AR2429" s="68"/>
      <c r="AS2429" s="68"/>
      <c r="AT2429" s="68"/>
      <c r="AU2429" s="68"/>
    </row>
    <row r="2430" spans="27:47">
      <c r="AA2430" s="68"/>
      <c r="AB2430" s="68"/>
      <c r="AC2430" s="68"/>
      <c r="AD2430" s="68"/>
      <c r="AE2430" s="68"/>
      <c r="AF2430" s="93"/>
      <c r="AG2430" s="92"/>
      <c r="AN2430" s="68"/>
      <c r="AO2430" s="68"/>
      <c r="AP2430" s="68"/>
      <c r="AQ2430" s="68"/>
      <c r="AR2430" s="68"/>
      <c r="AS2430" s="68"/>
      <c r="AT2430" s="68"/>
      <c r="AU2430" s="68"/>
    </row>
    <row r="2431" spans="27:47">
      <c r="AA2431" s="68"/>
      <c r="AB2431" s="68"/>
      <c r="AC2431" s="68"/>
      <c r="AD2431" s="68"/>
      <c r="AE2431" s="68"/>
      <c r="AF2431" s="93"/>
      <c r="AG2431" s="92"/>
      <c r="AN2431" s="68"/>
      <c r="AO2431" s="68"/>
      <c r="AP2431" s="68"/>
      <c r="AQ2431" s="68"/>
      <c r="AR2431" s="68"/>
      <c r="AS2431" s="68"/>
      <c r="AT2431" s="68"/>
      <c r="AU2431" s="68"/>
    </row>
    <row r="2432" spans="27:47">
      <c r="AA2432" s="68"/>
      <c r="AB2432" s="68"/>
      <c r="AC2432" s="68"/>
      <c r="AD2432" s="68"/>
      <c r="AE2432" s="68"/>
      <c r="AF2432" s="93"/>
      <c r="AG2432" s="92"/>
      <c r="AN2432" s="68"/>
      <c r="AO2432" s="68"/>
      <c r="AP2432" s="68"/>
      <c r="AQ2432" s="68"/>
      <c r="AR2432" s="68"/>
      <c r="AS2432" s="68"/>
      <c r="AT2432" s="68"/>
      <c r="AU2432" s="68"/>
    </row>
    <row r="2433" spans="27:47">
      <c r="AA2433" s="68"/>
      <c r="AB2433" s="68"/>
      <c r="AC2433" s="68"/>
      <c r="AD2433" s="68"/>
      <c r="AE2433" s="68"/>
      <c r="AF2433" s="93"/>
      <c r="AG2433" s="92"/>
      <c r="AN2433" s="68"/>
      <c r="AO2433" s="68"/>
      <c r="AP2433" s="68"/>
      <c r="AQ2433" s="68"/>
      <c r="AR2433" s="68"/>
      <c r="AS2433" s="68"/>
      <c r="AT2433" s="68"/>
      <c r="AU2433" s="68"/>
    </row>
    <row r="2434" spans="27:47">
      <c r="AA2434" s="68"/>
      <c r="AB2434" s="68"/>
      <c r="AC2434" s="68"/>
      <c r="AD2434" s="68"/>
      <c r="AE2434" s="68"/>
      <c r="AF2434" s="93"/>
      <c r="AG2434" s="92"/>
      <c r="AN2434" s="68"/>
      <c r="AO2434" s="68"/>
      <c r="AP2434" s="68"/>
      <c r="AQ2434" s="68"/>
      <c r="AR2434" s="68"/>
      <c r="AS2434" s="68"/>
      <c r="AT2434" s="68"/>
      <c r="AU2434" s="68"/>
    </row>
    <row r="2435" spans="27:47">
      <c r="AA2435" s="68"/>
      <c r="AB2435" s="68"/>
      <c r="AC2435" s="68"/>
      <c r="AD2435" s="68"/>
      <c r="AE2435" s="68"/>
      <c r="AF2435" s="93"/>
      <c r="AG2435" s="92"/>
      <c r="AN2435" s="68"/>
      <c r="AO2435" s="68"/>
      <c r="AP2435" s="68"/>
      <c r="AQ2435" s="68"/>
      <c r="AR2435" s="68"/>
      <c r="AS2435" s="68"/>
      <c r="AT2435" s="68"/>
      <c r="AU2435" s="68"/>
    </row>
    <row r="2436" spans="27:47">
      <c r="AA2436" s="68"/>
      <c r="AB2436" s="68"/>
      <c r="AC2436" s="68"/>
      <c r="AD2436" s="68"/>
      <c r="AE2436" s="68"/>
      <c r="AF2436" s="93"/>
      <c r="AG2436" s="92"/>
      <c r="AN2436" s="68"/>
      <c r="AO2436" s="68"/>
      <c r="AP2436" s="68"/>
      <c r="AQ2436" s="68"/>
      <c r="AR2436" s="68"/>
      <c r="AS2436" s="68"/>
      <c r="AT2436" s="68"/>
      <c r="AU2436" s="68"/>
    </row>
    <row r="2437" spans="27:47">
      <c r="AA2437" s="68"/>
      <c r="AB2437" s="68"/>
      <c r="AC2437" s="68"/>
      <c r="AD2437" s="68"/>
      <c r="AE2437" s="68"/>
      <c r="AF2437" s="93"/>
      <c r="AG2437" s="92"/>
      <c r="AN2437" s="68"/>
      <c r="AO2437" s="68"/>
      <c r="AP2437" s="68"/>
      <c r="AQ2437" s="68"/>
      <c r="AR2437" s="68"/>
      <c r="AS2437" s="68"/>
      <c r="AT2437" s="68"/>
      <c r="AU2437" s="68"/>
    </row>
    <row r="2438" spans="27:47">
      <c r="AA2438" s="68"/>
      <c r="AB2438" s="68"/>
      <c r="AC2438" s="68"/>
      <c r="AD2438" s="68"/>
      <c r="AE2438" s="68"/>
      <c r="AF2438" s="93"/>
      <c r="AG2438" s="92"/>
      <c r="AN2438" s="68"/>
      <c r="AO2438" s="68"/>
      <c r="AP2438" s="68"/>
      <c r="AQ2438" s="68"/>
      <c r="AR2438" s="68"/>
      <c r="AS2438" s="68"/>
      <c r="AT2438" s="68"/>
      <c r="AU2438" s="68"/>
    </row>
    <row r="2439" spans="27:47">
      <c r="AA2439" s="68"/>
      <c r="AB2439" s="68"/>
      <c r="AC2439" s="68"/>
      <c r="AD2439" s="68"/>
      <c r="AE2439" s="68"/>
      <c r="AF2439" s="93"/>
      <c r="AG2439" s="92"/>
      <c r="AN2439" s="68"/>
      <c r="AO2439" s="68"/>
      <c r="AP2439" s="68"/>
      <c r="AQ2439" s="68"/>
      <c r="AR2439" s="68"/>
      <c r="AS2439" s="68"/>
      <c r="AT2439" s="68"/>
      <c r="AU2439" s="68"/>
    </row>
    <row r="2440" spans="27:47">
      <c r="AA2440" s="68"/>
      <c r="AB2440" s="68"/>
      <c r="AC2440" s="68"/>
      <c r="AD2440" s="68"/>
      <c r="AE2440" s="68"/>
      <c r="AF2440" s="93"/>
      <c r="AG2440" s="92"/>
      <c r="AN2440" s="68"/>
      <c r="AO2440" s="68"/>
      <c r="AP2440" s="68"/>
      <c r="AQ2440" s="68"/>
      <c r="AR2440" s="68"/>
      <c r="AS2440" s="68"/>
      <c r="AT2440" s="68"/>
      <c r="AU2440" s="68"/>
    </row>
    <row r="2441" spans="27:47">
      <c r="AA2441" s="68"/>
      <c r="AB2441" s="68"/>
      <c r="AC2441" s="68"/>
      <c r="AD2441" s="68"/>
      <c r="AE2441" s="68"/>
      <c r="AF2441" s="93"/>
      <c r="AG2441" s="92"/>
      <c r="AN2441" s="68"/>
      <c r="AO2441" s="68"/>
      <c r="AP2441" s="68"/>
      <c r="AQ2441" s="68"/>
      <c r="AR2441" s="68"/>
      <c r="AS2441" s="68"/>
      <c r="AT2441" s="68"/>
      <c r="AU2441" s="68"/>
    </row>
    <row r="2442" spans="27:47">
      <c r="AA2442" s="68"/>
      <c r="AB2442" s="68"/>
      <c r="AC2442" s="68"/>
      <c r="AD2442" s="68"/>
      <c r="AE2442" s="68"/>
      <c r="AF2442" s="93"/>
      <c r="AG2442" s="92"/>
      <c r="AN2442" s="68"/>
      <c r="AO2442" s="68"/>
      <c r="AP2442" s="68"/>
      <c r="AQ2442" s="68"/>
      <c r="AR2442" s="68"/>
      <c r="AS2442" s="68"/>
      <c r="AT2442" s="68"/>
      <c r="AU2442" s="68"/>
    </row>
    <row r="2443" spans="27:47">
      <c r="AA2443" s="68"/>
      <c r="AB2443" s="68"/>
      <c r="AC2443" s="68"/>
      <c r="AD2443" s="68"/>
      <c r="AE2443" s="68"/>
      <c r="AF2443" s="93"/>
      <c r="AG2443" s="92"/>
      <c r="AN2443" s="68"/>
      <c r="AO2443" s="68"/>
      <c r="AP2443" s="68"/>
      <c r="AQ2443" s="68"/>
      <c r="AR2443" s="68"/>
      <c r="AS2443" s="68"/>
      <c r="AT2443" s="68"/>
      <c r="AU2443" s="68"/>
    </row>
    <row r="2444" spans="27:47">
      <c r="AA2444" s="68"/>
      <c r="AB2444" s="68"/>
      <c r="AC2444" s="68"/>
      <c r="AD2444" s="68"/>
      <c r="AE2444" s="68"/>
      <c r="AF2444" s="93"/>
      <c r="AG2444" s="92"/>
      <c r="AN2444" s="68"/>
      <c r="AO2444" s="68"/>
      <c r="AP2444" s="68"/>
      <c r="AQ2444" s="68"/>
      <c r="AR2444" s="68"/>
      <c r="AS2444" s="68"/>
      <c r="AT2444" s="68"/>
      <c r="AU2444" s="68"/>
    </row>
    <row r="2445" spans="27:47">
      <c r="AA2445" s="68"/>
      <c r="AB2445" s="68"/>
      <c r="AC2445" s="68"/>
      <c r="AD2445" s="68"/>
      <c r="AE2445" s="68"/>
      <c r="AF2445" s="93"/>
      <c r="AG2445" s="92"/>
      <c r="AN2445" s="68"/>
      <c r="AO2445" s="68"/>
      <c r="AP2445" s="68"/>
      <c r="AQ2445" s="68"/>
      <c r="AR2445" s="68"/>
      <c r="AS2445" s="68"/>
      <c r="AT2445" s="68"/>
      <c r="AU2445" s="68"/>
    </row>
    <row r="2446" spans="27:47">
      <c r="AA2446" s="68"/>
      <c r="AB2446" s="68"/>
      <c r="AC2446" s="68"/>
      <c r="AD2446" s="68"/>
      <c r="AE2446" s="68"/>
      <c r="AF2446" s="93"/>
      <c r="AG2446" s="92"/>
      <c r="AN2446" s="68"/>
      <c r="AO2446" s="68"/>
      <c r="AP2446" s="68"/>
      <c r="AQ2446" s="68"/>
      <c r="AR2446" s="68"/>
      <c r="AS2446" s="68"/>
      <c r="AT2446" s="68"/>
      <c r="AU2446" s="68"/>
    </row>
    <row r="2447" spans="27:47">
      <c r="AA2447" s="68"/>
      <c r="AB2447" s="68"/>
      <c r="AC2447" s="68"/>
      <c r="AD2447" s="68"/>
      <c r="AE2447" s="68"/>
      <c r="AF2447" s="93"/>
      <c r="AG2447" s="92"/>
      <c r="AN2447" s="68"/>
      <c r="AO2447" s="68"/>
      <c r="AP2447" s="68"/>
      <c r="AQ2447" s="68"/>
      <c r="AR2447" s="68"/>
      <c r="AS2447" s="68"/>
      <c r="AT2447" s="68"/>
      <c r="AU2447" s="68"/>
    </row>
    <row r="2448" spans="27:47">
      <c r="AA2448" s="68"/>
      <c r="AB2448" s="68"/>
      <c r="AC2448" s="68"/>
      <c r="AD2448" s="68"/>
      <c r="AE2448" s="68"/>
      <c r="AF2448" s="93"/>
      <c r="AG2448" s="92"/>
      <c r="AN2448" s="68"/>
      <c r="AO2448" s="68"/>
      <c r="AP2448" s="68"/>
      <c r="AQ2448" s="68"/>
      <c r="AR2448" s="68"/>
      <c r="AS2448" s="68"/>
      <c r="AT2448" s="68"/>
      <c r="AU2448" s="68"/>
    </row>
    <row r="2449" spans="27:47">
      <c r="AA2449" s="68"/>
      <c r="AB2449" s="68"/>
      <c r="AC2449" s="68"/>
      <c r="AD2449" s="68"/>
      <c r="AE2449" s="68"/>
      <c r="AF2449" s="93"/>
      <c r="AG2449" s="92"/>
      <c r="AN2449" s="68"/>
      <c r="AO2449" s="68"/>
      <c r="AP2449" s="68"/>
      <c r="AQ2449" s="68"/>
      <c r="AR2449" s="68"/>
      <c r="AS2449" s="68"/>
      <c r="AT2449" s="68"/>
      <c r="AU2449" s="68"/>
    </row>
    <row r="2450" spans="27:47">
      <c r="AA2450" s="68"/>
      <c r="AB2450" s="68"/>
      <c r="AC2450" s="68"/>
      <c r="AD2450" s="68"/>
      <c r="AE2450" s="68"/>
      <c r="AF2450" s="93"/>
      <c r="AG2450" s="92"/>
      <c r="AN2450" s="68"/>
      <c r="AO2450" s="68"/>
      <c r="AP2450" s="68"/>
      <c r="AQ2450" s="68"/>
      <c r="AR2450" s="68"/>
      <c r="AS2450" s="68"/>
      <c r="AT2450" s="68"/>
      <c r="AU2450" s="68"/>
    </row>
    <row r="2451" spans="27:47">
      <c r="AA2451" s="68"/>
      <c r="AB2451" s="68"/>
      <c r="AC2451" s="68"/>
      <c r="AD2451" s="68"/>
      <c r="AE2451" s="68"/>
      <c r="AF2451" s="93"/>
      <c r="AG2451" s="92"/>
      <c r="AN2451" s="68"/>
      <c r="AO2451" s="68"/>
      <c r="AP2451" s="68"/>
      <c r="AQ2451" s="68"/>
      <c r="AR2451" s="68"/>
      <c r="AS2451" s="68"/>
      <c r="AT2451" s="68"/>
      <c r="AU2451" s="68"/>
    </row>
    <row r="2452" spans="27:47">
      <c r="AA2452" s="68"/>
      <c r="AB2452" s="68"/>
      <c r="AC2452" s="68"/>
      <c r="AD2452" s="68"/>
      <c r="AE2452" s="68"/>
      <c r="AF2452" s="93"/>
      <c r="AG2452" s="92"/>
      <c r="AN2452" s="68"/>
      <c r="AO2452" s="68"/>
      <c r="AP2452" s="68"/>
      <c r="AQ2452" s="68"/>
      <c r="AR2452" s="68"/>
      <c r="AS2452" s="68"/>
      <c r="AT2452" s="68"/>
      <c r="AU2452" s="68"/>
    </row>
    <row r="2453" spans="27:47">
      <c r="AA2453" s="68"/>
      <c r="AB2453" s="68"/>
      <c r="AC2453" s="68"/>
      <c r="AD2453" s="68"/>
      <c r="AE2453" s="68"/>
      <c r="AF2453" s="93"/>
      <c r="AG2453" s="92"/>
      <c r="AN2453" s="68"/>
      <c r="AO2453" s="68"/>
      <c r="AP2453" s="68"/>
      <c r="AQ2453" s="68"/>
      <c r="AR2453" s="68"/>
      <c r="AS2453" s="68"/>
      <c r="AT2453" s="68"/>
      <c r="AU2453" s="68"/>
    </row>
    <row r="2454" spans="27:47">
      <c r="AA2454" s="68"/>
      <c r="AB2454" s="68"/>
      <c r="AC2454" s="68"/>
      <c r="AD2454" s="68"/>
      <c r="AE2454" s="68"/>
      <c r="AF2454" s="93"/>
      <c r="AG2454" s="92"/>
      <c r="AN2454" s="68"/>
      <c r="AO2454" s="68"/>
      <c r="AP2454" s="68"/>
      <c r="AQ2454" s="68"/>
      <c r="AR2454" s="68"/>
      <c r="AS2454" s="68"/>
      <c r="AT2454" s="68"/>
      <c r="AU2454" s="68"/>
    </row>
    <row r="2455" spans="27:47">
      <c r="AA2455" s="68"/>
      <c r="AB2455" s="68"/>
      <c r="AC2455" s="68"/>
      <c r="AD2455" s="68"/>
      <c r="AE2455" s="68"/>
      <c r="AF2455" s="93"/>
      <c r="AG2455" s="92"/>
      <c r="AN2455" s="68"/>
      <c r="AO2455" s="68"/>
      <c r="AP2455" s="68"/>
      <c r="AQ2455" s="68"/>
      <c r="AR2455" s="68"/>
      <c r="AS2455" s="68"/>
      <c r="AT2455" s="68"/>
      <c r="AU2455" s="68"/>
    </row>
    <row r="2456" spans="27:47">
      <c r="AA2456" s="68"/>
      <c r="AB2456" s="68"/>
      <c r="AC2456" s="68"/>
      <c r="AD2456" s="68"/>
      <c r="AE2456" s="68"/>
      <c r="AF2456" s="93"/>
      <c r="AG2456" s="92"/>
      <c r="AN2456" s="68"/>
      <c r="AO2456" s="68"/>
      <c r="AP2456" s="68"/>
      <c r="AQ2456" s="68"/>
      <c r="AR2456" s="68"/>
      <c r="AS2456" s="68"/>
      <c r="AT2456" s="68"/>
      <c r="AU2456" s="68"/>
    </row>
    <row r="2457" spans="27:47">
      <c r="AA2457" s="68"/>
      <c r="AB2457" s="68"/>
      <c r="AC2457" s="68"/>
      <c r="AD2457" s="68"/>
      <c r="AE2457" s="68"/>
      <c r="AF2457" s="93"/>
      <c r="AG2457" s="92"/>
      <c r="AN2457" s="68"/>
      <c r="AO2457" s="68"/>
      <c r="AP2457" s="68"/>
      <c r="AQ2457" s="68"/>
      <c r="AR2457" s="68"/>
      <c r="AS2457" s="68"/>
      <c r="AT2457" s="68"/>
      <c r="AU2457" s="68"/>
    </row>
    <row r="2458" spans="27:47">
      <c r="AA2458" s="68"/>
      <c r="AB2458" s="68"/>
      <c r="AC2458" s="68"/>
      <c r="AD2458" s="68"/>
      <c r="AE2458" s="68"/>
      <c r="AF2458" s="93"/>
      <c r="AG2458" s="92"/>
      <c r="AN2458" s="68"/>
      <c r="AO2458" s="68"/>
      <c r="AP2458" s="68"/>
      <c r="AQ2458" s="68"/>
      <c r="AR2458" s="68"/>
      <c r="AS2458" s="68"/>
      <c r="AT2458" s="68"/>
      <c r="AU2458" s="68"/>
    </row>
    <row r="2459" spans="27:47">
      <c r="AA2459" s="68"/>
      <c r="AB2459" s="68"/>
      <c r="AC2459" s="68"/>
      <c r="AD2459" s="68"/>
      <c r="AE2459" s="68"/>
      <c r="AF2459" s="93"/>
      <c r="AG2459" s="92"/>
      <c r="AN2459" s="68"/>
      <c r="AO2459" s="68"/>
      <c r="AP2459" s="68"/>
      <c r="AQ2459" s="68"/>
      <c r="AR2459" s="68"/>
      <c r="AS2459" s="68"/>
      <c r="AT2459" s="68"/>
      <c r="AU2459" s="68"/>
    </row>
    <row r="2460" spans="27:47">
      <c r="AA2460" s="68"/>
      <c r="AB2460" s="68"/>
      <c r="AC2460" s="68"/>
      <c r="AD2460" s="68"/>
      <c r="AE2460" s="68"/>
      <c r="AF2460" s="93"/>
      <c r="AG2460" s="92"/>
      <c r="AN2460" s="68"/>
      <c r="AO2460" s="68"/>
      <c r="AP2460" s="68"/>
      <c r="AQ2460" s="68"/>
      <c r="AR2460" s="68"/>
      <c r="AS2460" s="68"/>
      <c r="AT2460" s="68"/>
      <c r="AU2460" s="68"/>
    </row>
    <row r="2461" spans="27:47">
      <c r="AA2461" s="68"/>
      <c r="AB2461" s="68"/>
      <c r="AC2461" s="68"/>
      <c r="AD2461" s="68"/>
      <c r="AE2461" s="68"/>
      <c r="AF2461" s="93"/>
      <c r="AG2461" s="92"/>
      <c r="AN2461" s="68"/>
      <c r="AO2461" s="68"/>
      <c r="AP2461" s="68"/>
      <c r="AQ2461" s="68"/>
      <c r="AR2461" s="68"/>
      <c r="AS2461" s="68"/>
      <c r="AT2461" s="68"/>
      <c r="AU2461" s="68"/>
    </row>
    <row r="2462" spans="27:47">
      <c r="AA2462" s="68"/>
      <c r="AB2462" s="68"/>
      <c r="AC2462" s="68"/>
      <c r="AD2462" s="68"/>
      <c r="AE2462" s="68"/>
      <c r="AF2462" s="93"/>
      <c r="AG2462" s="92"/>
      <c r="AN2462" s="68"/>
      <c r="AO2462" s="68"/>
      <c r="AP2462" s="68"/>
      <c r="AQ2462" s="68"/>
      <c r="AR2462" s="68"/>
      <c r="AS2462" s="68"/>
      <c r="AT2462" s="68"/>
      <c r="AU2462" s="68"/>
    </row>
    <row r="2463" spans="27:47">
      <c r="AA2463" s="68"/>
      <c r="AB2463" s="68"/>
      <c r="AC2463" s="68"/>
      <c r="AD2463" s="68"/>
      <c r="AE2463" s="68"/>
      <c r="AF2463" s="93"/>
      <c r="AG2463" s="92"/>
      <c r="AN2463" s="68"/>
      <c r="AO2463" s="68"/>
      <c r="AP2463" s="68"/>
      <c r="AQ2463" s="68"/>
      <c r="AR2463" s="68"/>
      <c r="AS2463" s="68"/>
      <c r="AT2463" s="68"/>
      <c r="AU2463" s="68"/>
    </row>
    <row r="2464" spans="27:47">
      <c r="AA2464" s="68"/>
      <c r="AB2464" s="68"/>
      <c r="AC2464" s="68"/>
      <c r="AD2464" s="68"/>
      <c r="AE2464" s="68"/>
      <c r="AF2464" s="93"/>
      <c r="AG2464" s="92"/>
      <c r="AN2464" s="68"/>
      <c r="AO2464" s="68"/>
      <c r="AP2464" s="68"/>
      <c r="AQ2464" s="68"/>
      <c r="AR2464" s="68"/>
      <c r="AS2464" s="68"/>
      <c r="AT2464" s="68"/>
      <c r="AU2464" s="68"/>
    </row>
    <row r="2465" spans="27:47">
      <c r="AA2465" s="68"/>
      <c r="AB2465" s="68"/>
      <c r="AC2465" s="68"/>
      <c r="AD2465" s="68"/>
      <c r="AE2465" s="68"/>
      <c r="AF2465" s="93"/>
      <c r="AG2465" s="92"/>
      <c r="AN2465" s="68"/>
      <c r="AO2465" s="68"/>
      <c r="AP2465" s="68"/>
      <c r="AQ2465" s="68"/>
      <c r="AR2465" s="68"/>
      <c r="AS2465" s="68"/>
      <c r="AT2465" s="68"/>
      <c r="AU2465" s="68"/>
    </row>
    <row r="2466" spans="27:47">
      <c r="AA2466" s="68"/>
      <c r="AB2466" s="68"/>
      <c r="AC2466" s="68"/>
      <c r="AD2466" s="68"/>
      <c r="AE2466" s="68"/>
      <c r="AF2466" s="93"/>
      <c r="AG2466" s="92"/>
      <c r="AN2466" s="68"/>
      <c r="AO2466" s="68"/>
      <c r="AP2466" s="68"/>
      <c r="AQ2466" s="68"/>
      <c r="AR2466" s="68"/>
      <c r="AS2466" s="68"/>
      <c r="AT2466" s="68"/>
      <c r="AU2466" s="68"/>
    </row>
    <row r="2467" spans="27:47">
      <c r="AA2467" s="68"/>
      <c r="AB2467" s="68"/>
      <c r="AC2467" s="68"/>
      <c r="AD2467" s="68"/>
      <c r="AE2467" s="68"/>
      <c r="AF2467" s="93"/>
      <c r="AG2467" s="92"/>
      <c r="AN2467" s="68"/>
      <c r="AO2467" s="68"/>
      <c r="AP2467" s="68"/>
      <c r="AQ2467" s="68"/>
      <c r="AR2467" s="68"/>
      <c r="AS2467" s="68"/>
      <c r="AT2467" s="68"/>
      <c r="AU2467" s="68"/>
    </row>
    <row r="2468" spans="27:47">
      <c r="AA2468" s="68"/>
      <c r="AB2468" s="68"/>
      <c r="AC2468" s="68"/>
      <c r="AD2468" s="68"/>
      <c r="AE2468" s="68"/>
      <c r="AF2468" s="93"/>
      <c r="AG2468" s="92"/>
      <c r="AN2468" s="68"/>
      <c r="AO2468" s="68"/>
      <c r="AP2468" s="68"/>
      <c r="AQ2468" s="68"/>
      <c r="AR2468" s="68"/>
      <c r="AS2468" s="68"/>
      <c r="AT2468" s="68"/>
      <c r="AU2468" s="68"/>
    </row>
    <row r="2469" spans="27:47">
      <c r="AA2469" s="68"/>
      <c r="AB2469" s="68"/>
      <c r="AC2469" s="68"/>
      <c r="AD2469" s="68"/>
      <c r="AE2469" s="68"/>
      <c r="AF2469" s="93"/>
      <c r="AG2469" s="92"/>
      <c r="AN2469" s="68"/>
      <c r="AO2469" s="68"/>
      <c r="AP2469" s="68"/>
      <c r="AQ2469" s="68"/>
      <c r="AR2469" s="68"/>
      <c r="AS2469" s="68"/>
      <c r="AT2469" s="68"/>
      <c r="AU2469" s="68"/>
    </row>
    <row r="2470" spans="27:47">
      <c r="AA2470" s="68"/>
      <c r="AB2470" s="68"/>
      <c r="AC2470" s="68"/>
      <c r="AD2470" s="68"/>
      <c r="AE2470" s="68"/>
      <c r="AF2470" s="93"/>
      <c r="AG2470" s="92"/>
      <c r="AN2470" s="68"/>
      <c r="AO2470" s="68"/>
      <c r="AP2470" s="68"/>
      <c r="AQ2470" s="68"/>
      <c r="AR2470" s="68"/>
      <c r="AS2470" s="68"/>
      <c r="AT2470" s="68"/>
      <c r="AU2470" s="68"/>
    </row>
    <row r="2471" spans="27:47">
      <c r="AA2471" s="68"/>
      <c r="AB2471" s="68"/>
      <c r="AC2471" s="68"/>
      <c r="AD2471" s="68"/>
      <c r="AE2471" s="68"/>
      <c r="AF2471" s="93"/>
      <c r="AG2471" s="92"/>
      <c r="AN2471" s="68"/>
      <c r="AO2471" s="68"/>
      <c r="AP2471" s="68"/>
      <c r="AQ2471" s="68"/>
      <c r="AR2471" s="68"/>
      <c r="AS2471" s="68"/>
      <c r="AT2471" s="68"/>
      <c r="AU2471" s="68"/>
    </row>
    <row r="2472" spans="27:47">
      <c r="AA2472" s="68"/>
      <c r="AB2472" s="68"/>
      <c r="AC2472" s="68"/>
      <c r="AD2472" s="68"/>
      <c r="AE2472" s="68"/>
      <c r="AF2472" s="93"/>
      <c r="AG2472" s="92"/>
      <c r="AN2472" s="68"/>
      <c r="AO2472" s="68"/>
      <c r="AP2472" s="68"/>
      <c r="AQ2472" s="68"/>
      <c r="AR2472" s="68"/>
      <c r="AS2472" s="68"/>
      <c r="AT2472" s="68"/>
      <c r="AU2472" s="68"/>
    </row>
    <row r="2473" spans="27:47">
      <c r="AA2473" s="68"/>
      <c r="AB2473" s="68"/>
      <c r="AC2473" s="68"/>
      <c r="AD2473" s="68"/>
      <c r="AE2473" s="68"/>
      <c r="AF2473" s="93"/>
      <c r="AG2473" s="92"/>
      <c r="AN2473" s="68"/>
      <c r="AO2473" s="68"/>
      <c r="AP2473" s="68"/>
      <c r="AQ2473" s="68"/>
      <c r="AR2473" s="68"/>
      <c r="AS2473" s="68"/>
      <c r="AT2473" s="68"/>
      <c r="AU2473" s="68"/>
    </row>
    <row r="2474" spans="27:47">
      <c r="AA2474" s="68"/>
      <c r="AB2474" s="68"/>
      <c r="AC2474" s="68"/>
      <c r="AD2474" s="68"/>
      <c r="AE2474" s="68"/>
      <c r="AF2474" s="93"/>
      <c r="AG2474" s="92"/>
      <c r="AN2474" s="68"/>
      <c r="AO2474" s="68"/>
      <c r="AP2474" s="68"/>
      <c r="AQ2474" s="68"/>
      <c r="AR2474" s="68"/>
      <c r="AS2474" s="68"/>
      <c r="AT2474" s="68"/>
      <c r="AU2474" s="68"/>
    </row>
    <row r="2475" spans="27:47">
      <c r="AA2475" s="68"/>
      <c r="AB2475" s="68"/>
      <c r="AC2475" s="68"/>
      <c r="AD2475" s="68"/>
      <c r="AE2475" s="68"/>
      <c r="AF2475" s="93"/>
      <c r="AG2475" s="92"/>
      <c r="AN2475" s="68"/>
      <c r="AO2475" s="68"/>
      <c r="AP2475" s="68"/>
      <c r="AQ2475" s="68"/>
      <c r="AR2475" s="68"/>
      <c r="AS2475" s="68"/>
      <c r="AT2475" s="68"/>
      <c r="AU2475" s="68"/>
    </row>
    <row r="2476" spans="27:47">
      <c r="AA2476" s="68"/>
      <c r="AB2476" s="68"/>
      <c r="AC2476" s="68"/>
      <c r="AD2476" s="68"/>
      <c r="AE2476" s="68"/>
      <c r="AF2476" s="93"/>
      <c r="AG2476" s="92"/>
      <c r="AN2476" s="68"/>
      <c r="AO2476" s="68"/>
      <c r="AP2476" s="68"/>
      <c r="AQ2476" s="68"/>
      <c r="AR2476" s="68"/>
      <c r="AS2476" s="68"/>
      <c r="AT2476" s="68"/>
      <c r="AU2476" s="68"/>
    </row>
    <row r="2477" spans="27:47">
      <c r="AA2477" s="68"/>
      <c r="AB2477" s="68"/>
      <c r="AC2477" s="68"/>
      <c r="AD2477" s="68"/>
      <c r="AE2477" s="68"/>
      <c r="AF2477" s="93"/>
      <c r="AG2477" s="92"/>
      <c r="AN2477" s="68"/>
      <c r="AO2477" s="68"/>
      <c r="AP2477" s="68"/>
      <c r="AQ2477" s="68"/>
      <c r="AR2477" s="68"/>
      <c r="AS2477" s="68"/>
      <c r="AT2477" s="68"/>
      <c r="AU2477" s="68"/>
    </row>
    <row r="2478" spans="27:47">
      <c r="AA2478" s="68"/>
      <c r="AB2478" s="68"/>
      <c r="AC2478" s="68"/>
      <c r="AD2478" s="68"/>
      <c r="AE2478" s="68"/>
      <c r="AF2478" s="93"/>
      <c r="AG2478" s="92"/>
      <c r="AN2478" s="68"/>
      <c r="AO2478" s="68"/>
      <c r="AP2478" s="68"/>
      <c r="AQ2478" s="68"/>
      <c r="AR2478" s="68"/>
      <c r="AS2478" s="68"/>
      <c r="AT2478" s="68"/>
      <c r="AU2478" s="68"/>
    </row>
    <row r="2479" spans="27:47">
      <c r="AA2479" s="68"/>
      <c r="AB2479" s="68"/>
      <c r="AC2479" s="68"/>
      <c r="AD2479" s="68"/>
      <c r="AE2479" s="68"/>
      <c r="AF2479" s="93"/>
      <c r="AG2479" s="92"/>
      <c r="AN2479" s="68"/>
      <c r="AO2479" s="68"/>
      <c r="AP2479" s="68"/>
      <c r="AQ2479" s="68"/>
      <c r="AR2479" s="68"/>
      <c r="AS2479" s="68"/>
      <c r="AT2479" s="68"/>
      <c r="AU2479" s="68"/>
    </row>
    <row r="2480" spans="27:47">
      <c r="AA2480" s="68"/>
      <c r="AB2480" s="68"/>
      <c r="AC2480" s="68"/>
      <c r="AD2480" s="68"/>
      <c r="AE2480" s="68"/>
      <c r="AF2480" s="93"/>
      <c r="AG2480" s="92"/>
      <c r="AN2480" s="68"/>
      <c r="AO2480" s="68"/>
      <c r="AP2480" s="68"/>
      <c r="AQ2480" s="68"/>
      <c r="AR2480" s="68"/>
      <c r="AS2480" s="68"/>
      <c r="AT2480" s="68"/>
      <c r="AU2480" s="68"/>
    </row>
    <row r="2481" spans="27:47">
      <c r="AA2481" s="68"/>
      <c r="AB2481" s="68"/>
      <c r="AC2481" s="68"/>
      <c r="AD2481" s="68"/>
      <c r="AE2481" s="68"/>
      <c r="AF2481" s="93"/>
      <c r="AG2481" s="92"/>
      <c r="AN2481" s="68"/>
      <c r="AO2481" s="68"/>
      <c r="AP2481" s="68"/>
      <c r="AQ2481" s="68"/>
      <c r="AR2481" s="68"/>
      <c r="AS2481" s="68"/>
      <c r="AT2481" s="68"/>
      <c r="AU2481" s="68"/>
    </row>
    <row r="2482" spans="27:47">
      <c r="AA2482" s="68"/>
      <c r="AB2482" s="68"/>
      <c r="AC2482" s="68"/>
      <c r="AD2482" s="68"/>
      <c r="AE2482" s="68"/>
      <c r="AF2482" s="93"/>
      <c r="AG2482" s="92"/>
      <c r="AN2482" s="68"/>
      <c r="AO2482" s="68"/>
      <c r="AP2482" s="68"/>
      <c r="AQ2482" s="68"/>
      <c r="AR2482" s="68"/>
      <c r="AS2482" s="68"/>
      <c r="AT2482" s="68"/>
      <c r="AU2482" s="68"/>
    </row>
    <row r="2483" spans="27:47">
      <c r="AA2483" s="68"/>
      <c r="AB2483" s="68"/>
      <c r="AC2483" s="68"/>
      <c r="AD2483" s="68"/>
      <c r="AE2483" s="68"/>
      <c r="AF2483" s="93"/>
      <c r="AG2483" s="92"/>
      <c r="AN2483" s="68"/>
      <c r="AO2483" s="68"/>
      <c r="AP2483" s="68"/>
      <c r="AQ2483" s="68"/>
      <c r="AR2483" s="68"/>
      <c r="AS2483" s="68"/>
      <c r="AT2483" s="68"/>
      <c r="AU2483" s="68"/>
    </row>
    <row r="2484" spans="27:47">
      <c r="AA2484" s="68"/>
      <c r="AB2484" s="68"/>
      <c r="AC2484" s="68"/>
      <c r="AD2484" s="68"/>
      <c r="AE2484" s="68"/>
      <c r="AF2484" s="93"/>
      <c r="AG2484" s="92"/>
      <c r="AN2484" s="68"/>
      <c r="AO2484" s="68"/>
      <c r="AP2484" s="68"/>
      <c r="AQ2484" s="68"/>
      <c r="AR2484" s="68"/>
      <c r="AS2484" s="68"/>
      <c r="AT2484" s="68"/>
      <c r="AU2484" s="68"/>
    </row>
    <row r="2485" spans="27:47">
      <c r="AA2485" s="68"/>
      <c r="AB2485" s="68"/>
      <c r="AC2485" s="68"/>
      <c r="AD2485" s="68"/>
      <c r="AE2485" s="68"/>
      <c r="AF2485" s="93"/>
      <c r="AG2485" s="92"/>
      <c r="AN2485" s="68"/>
      <c r="AO2485" s="68"/>
      <c r="AP2485" s="68"/>
      <c r="AQ2485" s="68"/>
      <c r="AR2485" s="68"/>
      <c r="AS2485" s="68"/>
      <c r="AT2485" s="68"/>
      <c r="AU2485" s="68"/>
    </row>
    <row r="2486" spans="27:47">
      <c r="AA2486" s="68"/>
      <c r="AB2486" s="68"/>
      <c r="AC2486" s="68"/>
      <c r="AD2486" s="68"/>
      <c r="AE2486" s="68"/>
      <c r="AF2486" s="93"/>
      <c r="AG2486" s="92"/>
      <c r="AN2486" s="68"/>
      <c r="AO2486" s="68"/>
      <c r="AP2486" s="68"/>
      <c r="AQ2486" s="68"/>
      <c r="AR2486" s="68"/>
      <c r="AS2486" s="68"/>
      <c r="AT2486" s="68"/>
      <c r="AU2486" s="68"/>
    </row>
    <row r="2487" spans="27:47">
      <c r="AA2487" s="68"/>
      <c r="AB2487" s="68"/>
      <c r="AC2487" s="68"/>
      <c r="AD2487" s="68"/>
      <c r="AE2487" s="68"/>
      <c r="AF2487" s="93"/>
      <c r="AG2487" s="92"/>
      <c r="AN2487" s="68"/>
      <c r="AO2487" s="68"/>
      <c r="AP2487" s="68"/>
      <c r="AQ2487" s="68"/>
      <c r="AR2487" s="68"/>
      <c r="AS2487" s="68"/>
      <c r="AT2487" s="68"/>
      <c r="AU2487" s="68"/>
    </row>
    <row r="2488" spans="27:47">
      <c r="AA2488" s="68"/>
      <c r="AB2488" s="68"/>
      <c r="AC2488" s="68"/>
      <c r="AD2488" s="68"/>
      <c r="AE2488" s="68"/>
      <c r="AF2488" s="93"/>
      <c r="AG2488" s="92"/>
      <c r="AN2488" s="68"/>
      <c r="AO2488" s="68"/>
      <c r="AP2488" s="68"/>
      <c r="AQ2488" s="68"/>
      <c r="AR2488" s="68"/>
      <c r="AS2488" s="68"/>
      <c r="AT2488" s="68"/>
      <c r="AU2488" s="68"/>
    </row>
    <row r="2489" spans="27:47">
      <c r="AA2489" s="68"/>
      <c r="AB2489" s="68"/>
      <c r="AC2489" s="68"/>
      <c r="AD2489" s="68"/>
      <c r="AE2489" s="68"/>
      <c r="AF2489" s="93"/>
      <c r="AG2489" s="92"/>
      <c r="AN2489" s="68"/>
      <c r="AO2489" s="68"/>
      <c r="AP2489" s="68"/>
      <c r="AQ2489" s="68"/>
      <c r="AR2489" s="68"/>
      <c r="AS2489" s="68"/>
      <c r="AT2489" s="68"/>
      <c r="AU2489" s="68"/>
    </row>
    <row r="2490" spans="27:47">
      <c r="AA2490" s="68"/>
      <c r="AB2490" s="68"/>
      <c r="AC2490" s="68"/>
      <c r="AD2490" s="68"/>
      <c r="AE2490" s="68"/>
      <c r="AF2490" s="93"/>
      <c r="AG2490" s="92"/>
      <c r="AN2490" s="68"/>
      <c r="AO2490" s="68"/>
      <c r="AP2490" s="68"/>
      <c r="AQ2490" s="68"/>
      <c r="AR2490" s="68"/>
      <c r="AS2490" s="68"/>
      <c r="AT2490" s="68"/>
      <c r="AU2490" s="68"/>
    </row>
    <row r="2491" spans="27:47">
      <c r="AA2491" s="68"/>
      <c r="AB2491" s="68"/>
      <c r="AC2491" s="68"/>
      <c r="AD2491" s="68"/>
      <c r="AE2491" s="68"/>
      <c r="AF2491" s="93"/>
      <c r="AG2491" s="92"/>
      <c r="AN2491" s="68"/>
      <c r="AO2491" s="68"/>
      <c r="AP2491" s="68"/>
      <c r="AQ2491" s="68"/>
      <c r="AR2491" s="68"/>
      <c r="AS2491" s="68"/>
      <c r="AT2491" s="68"/>
      <c r="AU2491" s="68"/>
    </row>
    <row r="2492" spans="27:47">
      <c r="AA2492" s="68"/>
      <c r="AB2492" s="68"/>
      <c r="AC2492" s="68"/>
      <c r="AD2492" s="68"/>
      <c r="AE2492" s="68"/>
      <c r="AF2492" s="93"/>
      <c r="AG2492" s="92"/>
      <c r="AN2492" s="68"/>
      <c r="AO2492" s="68"/>
      <c r="AP2492" s="68"/>
      <c r="AQ2492" s="68"/>
      <c r="AR2492" s="68"/>
      <c r="AS2492" s="68"/>
      <c r="AT2492" s="68"/>
      <c r="AU2492" s="68"/>
    </row>
    <row r="2493" spans="27:47">
      <c r="AA2493" s="68"/>
      <c r="AB2493" s="68"/>
      <c r="AC2493" s="68"/>
      <c r="AD2493" s="68"/>
      <c r="AE2493" s="68"/>
      <c r="AF2493" s="93"/>
      <c r="AG2493" s="92"/>
      <c r="AN2493" s="68"/>
      <c r="AO2493" s="68"/>
      <c r="AP2493" s="68"/>
      <c r="AQ2493" s="68"/>
      <c r="AR2493" s="68"/>
      <c r="AS2493" s="68"/>
      <c r="AT2493" s="68"/>
      <c r="AU2493" s="68"/>
    </row>
    <row r="2494" spans="27:47">
      <c r="AA2494" s="68"/>
      <c r="AB2494" s="68"/>
      <c r="AC2494" s="68"/>
      <c r="AD2494" s="68"/>
      <c r="AE2494" s="68"/>
      <c r="AF2494" s="93"/>
      <c r="AG2494" s="92"/>
      <c r="AN2494" s="68"/>
      <c r="AO2494" s="68"/>
      <c r="AP2494" s="68"/>
      <c r="AQ2494" s="68"/>
      <c r="AR2494" s="68"/>
      <c r="AS2494" s="68"/>
      <c r="AT2494" s="68"/>
      <c r="AU2494" s="68"/>
    </row>
    <row r="2495" spans="27:47">
      <c r="AA2495" s="68"/>
      <c r="AB2495" s="68"/>
      <c r="AC2495" s="68"/>
      <c r="AD2495" s="68"/>
      <c r="AE2495" s="68"/>
      <c r="AF2495" s="93"/>
      <c r="AG2495" s="92"/>
      <c r="AN2495" s="68"/>
      <c r="AO2495" s="68"/>
      <c r="AP2495" s="68"/>
      <c r="AQ2495" s="68"/>
      <c r="AR2495" s="68"/>
      <c r="AS2495" s="68"/>
      <c r="AT2495" s="68"/>
      <c r="AU2495" s="68"/>
    </row>
    <row r="2496" spans="27:47">
      <c r="AA2496" s="68"/>
      <c r="AB2496" s="68"/>
      <c r="AC2496" s="68"/>
      <c r="AD2496" s="68"/>
      <c r="AE2496" s="68"/>
      <c r="AF2496" s="93"/>
      <c r="AG2496" s="92"/>
      <c r="AN2496" s="68"/>
      <c r="AO2496" s="68"/>
      <c r="AP2496" s="68"/>
      <c r="AQ2496" s="68"/>
      <c r="AR2496" s="68"/>
      <c r="AS2496" s="68"/>
      <c r="AT2496" s="68"/>
      <c r="AU2496" s="68"/>
    </row>
    <row r="2497" spans="27:47">
      <c r="AA2497" s="68"/>
      <c r="AB2497" s="68"/>
      <c r="AC2497" s="68"/>
      <c r="AD2497" s="68"/>
      <c r="AE2497" s="68"/>
      <c r="AF2497" s="93"/>
      <c r="AG2497" s="92"/>
      <c r="AN2497" s="68"/>
      <c r="AO2497" s="68"/>
      <c r="AP2497" s="68"/>
      <c r="AQ2497" s="68"/>
      <c r="AR2497" s="68"/>
      <c r="AS2497" s="68"/>
      <c r="AT2497" s="68"/>
      <c r="AU2497" s="68"/>
    </row>
    <row r="2498" spans="27:47">
      <c r="AA2498" s="68"/>
      <c r="AB2498" s="68"/>
      <c r="AC2498" s="68"/>
      <c r="AD2498" s="68"/>
      <c r="AE2498" s="68"/>
      <c r="AF2498" s="93"/>
      <c r="AG2498" s="92"/>
      <c r="AN2498" s="68"/>
      <c r="AO2498" s="68"/>
      <c r="AP2498" s="68"/>
      <c r="AQ2498" s="68"/>
      <c r="AR2498" s="68"/>
      <c r="AS2498" s="68"/>
      <c r="AT2498" s="68"/>
      <c r="AU2498" s="68"/>
    </row>
    <row r="2499" spans="27:47">
      <c r="AA2499" s="68"/>
      <c r="AB2499" s="68"/>
      <c r="AC2499" s="68"/>
      <c r="AD2499" s="68"/>
      <c r="AE2499" s="68"/>
      <c r="AF2499" s="93"/>
      <c r="AG2499" s="92"/>
      <c r="AN2499" s="68"/>
      <c r="AO2499" s="68"/>
      <c r="AP2499" s="68"/>
      <c r="AQ2499" s="68"/>
      <c r="AR2499" s="68"/>
      <c r="AS2499" s="68"/>
      <c r="AT2499" s="68"/>
      <c r="AU2499" s="68"/>
    </row>
    <row r="2500" spans="27:47">
      <c r="AA2500" s="68"/>
      <c r="AB2500" s="68"/>
      <c r="AC2500" s="68"/>
      <c r="AD2500" s="68"/>
      <c r="AE2500" s="68"/>
      <c r="AF2500" s="93"/>
      <c r="AG2500" s="92"/>
      <c r="AN2500" s="68"/>
      <c r="AO2500" s="68"/>
      <c r="AP2500" s="68"/>
      <c r="AQ2500" s="68"/>
      <c r="AR2500" s="68"/>
      <c r="AS2500" s="68"/>
      <c r="AT2500" s="68"/>
      <c r="AU2500" s="68"/>
    </row>
    <row r="2501" spans="27:47">
      <c r="AA2501" s="68"/>
      <c r="AB2501" s="68"/>
      <c r="AC2501" s="68"/>
      <c r="AD2501" s="68"/>
      <c r="AE2501" s="68"/>
      <c r="AF2501" s="93"/>
      <c r="AG2501" s="92"/>
      <c r="AN2501" s="68"/>
      <c r="AO2501" s="68"/>
      <c r="AP2501" s="68"/>
      <c r="AQ2501" s="68"/>
      <c r="AR2501" s="68"/>
      <c r="AS2501" s="68"/>
      <c r="AT2501" s="68"/>
      <c r="AU2501" s="68"/>
    </row>
    <row r="2502" spans="27:47">
      <c r="AA2502" s="68"/>
      <c r="AB2502" s="68"/>
      <c r="AC2502" s="68"/>
      <c r="AD2502" s="68"/>
      <c r="AE2502" s="68"/>
      <c r="AF2502" s="93"/>
      <c r="AG2502" s="92"/>
      <c r="AN2502" s="68"/>
      <c r="AO2502" s="68"/>
      <c r="AP2502" s="68"/>
      <c r="AQ2502" s="68"/>
      <c r="AR2502" s="68"/>
      <c r="AS2502" s="68"/>
      <c r="AT2502" s="68"/>
      <c r="AU2502" s="68"/>
    </row>
  </sheetData>
  <protectedRanges>
    <protectedRange sqref="A1141:D1147" name="Range1"/>
    <protectedRange sqref="A1155:D1161" name="Range1_1"/>
  </protectedRanges>
  <sortState xmlns:xlrd2="http://schemas.microsoft.com/office/spreadsheetml/2017/richdata2" ref="A21:AU1240">
    <sortCondition ref="C21:C1240"/>
  </sortState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74ECB-AC58-406A-BE2C-3934C3E72E91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2534"/>
  <sheetViews>
    <sheetView workbookViewId="0"/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0" customWidth="1"/>
    <col min="6" max="6" width="17.28515625" customWidth="1"/>
    <col min="7" max="7" width="8.140625" style="10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>
      <c r="A1" s="1" t="s">
        <v>2100</v>
      </c>
      <c r="AA1" s="56" t="s">
        <v>1885</v>
      </c>
      <c r="AB1" s="57"/>
      <c r="AC1" s="57" t="s">
        <v>1886</v>
      </c>
      <c r="AD1" s="57" t="s">
        <v>1887</v>
      </c>
      <c r="AE1" s="58"/>
      <c r="AW1" s="59" t="s">
        <v>2065</v>
      </c>
      <c r="AX1" s="60" t="s">
        <v>1919</v>
      </c>
      <c r="AY1" s="8" t="s">
        <v>1888</v>
      </c>
      <c r="AZ1" s="61" t="s">
        <v>2144</v>
      </c>
      <c r="BA1" s="62" t="s">
        <v>1890</v>
      </c>
      <c r="BB1" s="61" t="s">
        <v>1891</v>
      </c>
      <c r="BC1" s="62" t="s">
        <v>1892</v>
      </c>
      <c r="BD1" s="61" t="s">
        <v>1893</v>
      </c>
      <c r="BE1" s="63" t="s">
        <v>1894</v>
      </c>
      <c r="BF1" s="62" t="s">
        <v>1895</v>
      </c>
      <c r="BG1" s="61" t="s">
        <v>1896</v>
      </c>
      <c r="BH1" s="63" t="s">
        <v>1897</v>
      </c>
      <c r="BI1" s="62" t="s">
        <v>1898</v>
      </c>
      <c r="BJ1" s="61" t="s">
        <v>1899</v>
      </c>
      <c r="BK1" s="63" t="s">
        <v>1900</v>
      </c>
      <c r="BL1" s="62" t="s">
        <v>1878</v>
      </c>
    </row>
    <row r="2" spans="1:64" ht="16.5" thickBot="1">
      <c r="A2" t="s">
        <v>2079</v>
      </c>
      <c r="B2" s="18" t="s">
        <v>2101</v>
      </c>
      <c r="D2" s="97" t="s">
        <v>2145</v>
      </c>
      <c r="E2" s="97"/>
      <c r="AA2" s="64" t="s">
        <v>1866</v>
      </c>
      <c r="AB2" s="65">
        <f>C7</f>
        <v>23977.191500000001</v>
      </c>
      <c r="AC2" s="66" t="s">
        <v>1867</v>
      </c>
      <c r="AD2" s="65">
        <f>C8</f>
        <v>1.357278</v>
      </c>
      <c r="AE2" s="67" t="s">
        <v>1882</v>
      </c>
      <c r="AL2" s="5"/>
      <c r="AW2">
        <v>5000</v>
      </c>
      <c r="AX2">
        <f>AB$3+AB$4*AW2+AB$5*AW2^2+AZ2</f>
        <v>-8.9258124503457381E-3</v>
      </c>
      <c r="AY2">
        <f>AB$3+AB$4*AW2+AB$5*AW2^2</f>
        <v>-2.555600943893355E-2</v>
      </c>
      <c r="AZ2" s="68">
        <f>$AB$6*($AB$11/BA2*BB2+$AB$12)</f>
        <v>1.6630196988587812E-2</v>
      </c>
      <c r="BA2">
        <f>1+$AB$7*COS(BC2)</f>
        <v>1.0765261350093016</v>
      </c>
      <c r="BB2">
        <f>SIN(BC2+RADIANS($AB$9))</f>
        <v>0.56586150292881721</v>
      </c>
      <c r="BC2">
        <f>2*ATAN(BD2)</f>
        <v>-2.0012797873504997</v>
      </c>
      <c r="BD2">
        <f>SQRT((1+$AB$7)/(1-$AB$7))*TAN(BE2/2)</f>
        <v>-1.5596018794228288</v>
      </c>
      <c r="BE2">
        <f t="shared" ref="BE2:BK6" si="0">$BL2+$AB$7*SIN(BF2)</f>
        <v>-8.4459420727336489</v>
      </c>
      <c r="BF2">
        <f t="shared" si="0"/>
        <v>-8.445942249116543</v>
      </c>
      <c r="BG2">
        <f t="shared" si="0"/>
        <v>-8.4459439728868979</v>
      </c>
      <c r="BH2">
        <f t="shared" si="0"/>
        <v>-8.4459608188698247</v>
      </c>
      <c r="BI2">
        <f t="shared" si="0"/>
        <v>-8.4461254283003004</v>
      </c>
      <c r="BJ2">
        <f t="shared" si="0"/>
        <v>-8.4477317845325963</v>
      </c>
      <c r="BK2">
        <f t="shared" si="0"/>
        <v>-8.4632120127704997</v>
      </c>
      <c r="BL2">
        <f>RADIANS($AB$9)+$AB$18*(AW2-AB$15)</f>
        <v>-8.5981192314627002</v>
      </c>
    </row>
    <row r="3" spans="1:64" ht="13.5" thickBot="1">
      <c r="C3" s="39" t="s">
        <v>2115</v>
      </c>
      <c r="Z3">
        <v>0.03</v>
      </c>
      <c r="AA3" s="69" t="s">
        <v>1901</v>
      </c>
      <c r="AB3" s="70">
        <f t="shared" ref="AB3:AB10" si="1">AC3*AD3</f>
        <v>3.42235520795603E-2</v>
      </c>
      <c r="AC3" s="71">
        <v>3.4223552079560298</v>
      </c>
      <c r="AD3">
        <v>0.01</v>
      </c>
      <c r="AE3" s="72"/>
      <c r="AH3" s="71">
        <v>-0.46928651748953792</v>
      </c>
      <c r="AI3" s="71">
        <v>3.1189252302040122</v>
      </c>
      <c r="AJ3" s="71"/>
      <c r="AK3" s="71"/>
      <c r="AL3" s="71"/>
      <c r="AW3">
        <v>5200</v>
      </c>
      <c r="AX3">
        <f>AB$3+AB$4*AW3+AB$5*AW3^2+AZ3</f>
        <v>-1.3210364531999145E-2</v>
      </c>
      <c r="AY3">
        <f>AB$3+AB$4*AW3+AB$5*AW3^2</f>
        <v>-2.6954564772290624E-2</v>
      </c>
      <c r="AZ3" s="68">
        <f>$AB$6*($AB$11/BA3*BB3+$AB$12)</f>
        <v>1.3744200240291479E-2</v>
      </c>
      <c r="BA3">
        <f>1+$AB$7*COS(BC3)</f>
        <v>1.0478087284581887</v>
      </c>
      <c r="BB3">
        <f>SIN(BC3+RADIANS($AB$9))</f>
        <v>0.42118464052709143</v>
      </c>
      <c r="BC3">
        <f>2*ATAN(BD3)</f>
        <v>-1.8345530984250746</v>
      </c>
      <c r="BD3">
        <f>SQRT((1+$AB$7)/(1-$AB$7))*TAN(BE3/2)</f>
        <v>-1.3058696450532241</v>
      </c>
      <c r="BE3">
        <f t="shared" si="0"/>
        <v>-8.2916471118227211</v>
      </c>
      <c r="BF3">
        <f t="shared" si="0"/>
        <v>-8.2916471521042965</v>
      </c>
      <c r="BG3">
        <f t="shared" si="0"/>
        <v>-8.2916476703881212</v>
      </c>
      <c r="BH3">
        <f t="shared" si="0"/>
        <v>-8.2916543388477066</v>
      </c>
      <c r="BI3">
        <f t="shared" si="0"/>
        <v>-8.2917401296023421</v>
      </c>
      <c r="BJ3">
        <f t="shared" si="0"/>
        <v>-8.2928424418287641</v>
      </c>
      <c r="BK3">
        <f t="shared" si="0"/>
        <v>-8.3067826998581751</v>
      </c>
      <c r="BL3">
        <f>RADIANS($AB$9)+$AB$18*(AW3-AB$15)</f>
        <v>-8.4577419073497566</v>
      </c>
    </row>
    <row r="4" spans="1:64" ht="14.25" thickTop="1" thickBot="1">
      <c r="A4" s="7" t="s">
        <v>2055</v>
      </c>
      <c r="C4" s="3">
        <v>23977.191500000001</v>
      </c>
      <c r="D4" s="4">
        <v>1.357278</v>
      </c>
      <c r="Z4">
        <v>-2.5000000000000002E-6</v>
      </c>
      <c r="AA4" s="73" t="s">
        <v>1902</v>
      </c>
      <c r="AB4" s="74">
        <f t="shared" si="1"/>
        <v>-1.6728158108423191E-5</v>
      </c>
      <c r="AC4" s="75">
        <v>-16.728158108423191</v>
      </c>
      <c r="AD4">
        <v>9.9999999999999995E-7</v>
      </c>
      <c r="AE4" s="72"/>
      <c r="AH4" s="75">
        <v>-12.374987095755579</v>
      </c>
      <c r="AI4" s="75">
        <v>-16.261420563511081</v>
      </c>
      <c r="AJ4" s="75"/>
      <c r="AK4" s="75"/>
      <c r="AL4" s="75"/>
      <c r="AW4">
        <v>5400</v>
      </c>
      <c r="AX4">
        <f>AB$3+AB$4*AW4+AB$5*AW4^2+AZ4</f>
        <v>-1.7654837274832937E-2</v>
      </c>
      <c r="AY4">
        <f>AB$3+AB$4*AW4+AB$5*AW4^2</f>
        <v>-2.8276764172772105E-2</v>
      </c>
      <c r="AZ4" s="68">
        <f>$AB$6*($AB$11/BA4*BB4+$AB$12)</f>
        <v>1.0621926897939168E-2</v>
      </c>
      <c r="BA4">
        <f>1+$AB$7*COS(BC4)</f>
        <v>1.019383892115542</v>
      </c>
      <c r="BB4">
        <f>SIN(BC4+RADIANS($AB$9))</f>
        <v>0.2733710531099911</v>
      </c>
      <c r="BC4">
        <f>2*ATAN(BD4)</f>
        <v>-1.6766978702151523</v>
      </c>
      <c r="BD4">
        <f>SQRT((1+$AB$7)/(1-$AB$7))*TAN(BE4/2)</f>
        <v>-1.1119331201783555</v>
      </c>
      <c r="BE4">
        <f t="shared" si="0"/>
        <v>-8.1415134109982716</v>
      </c>
      <c r="BF4">
        <f t="shared" si="0"/>
        <v>-8.1415134153462976</v>
      </c>
      <c r="BG4">
        <f t="shared" si="0"/>
        <v>-8.1415134989559057</v>
      </c>
      <c r="BH4">
        <f t="shared" si="0"/>
        <v>-8.1415151067077147</v>
      </c>
      <c r="BI4">
        <f t="shared" si="0"/>
        <v>-8.1415460209034585</v>
      </c>
      <c r="BJ4">
        <f t="shared" si="0"/>
        <v>-8.1421398185623133</v>
      </c>
      <c r="BK4">
        <f t="shared" si="0"/>
        <v>-8.1533232760483045</v>
      </c>
      <c r="BL4">
        <f>RADIANS($AB$9)+$AB$18*(AW4-AB$15)</f>
        <v>-8.317364583236813</v>
      </c>
    </row>
    <row r="5" spans="1:64" ht="13.5" thickTop="1">
      <c r="A5" s="23" t="s">
        <v>2107</v>
      </c>
      <c r="B5" s="19"/>
      <c r="C5" s="24">
        <v>8</v>
      </c>
      <c r="D5" s="19" t="s">
        <v>2108</v>
      </c>
      <c r="Z5">
        <v>3E-11</v>
      </c>
      <c r="AA5" s="73" t="s">
        <v>1884</v>
      </c>
      <c r="AB5" s="74">
        <f t="shared" si="1"/>
        <v>9.544491609448842E-10</v>
      </c>
      <c r="AC5" s="75">
        <v>9.5444916094488423</v>
      </c>
      <c r="AD5">
        <v>1E-10</v>
      </c>
      <c r="AE5" s="72"/>
      <c r="AH5" s="75">
        <v>8.3058427966469015</v>
      </c>
      <c r="AI5" s="75">
        <v>9.407485148533187</v>
      </c>
      <c r="AJ5" s="75"/>
      <c r="AK5" s="75"/>
      <c r="AL5" s="75"/>
      <c r="AW5">
        <v>5600</v>
      </c>
      <c r="AX5">
        <f>AB$3+AB$4*AW5+AB$5*AW5^2+AZ5</f>
        <v>-2.2168534464490772E-2</v>
      </c>
      <c r="AY5">
        <f>AB$3+AB$4*AW5+AB$5*AW5^2</f>
        <v>-2.9522607640377996E-2</v>
      </c>
      <c r="AZ5" s="68">
        <f>$AB$6*($AB$11/BA5*BB5+$AB$12)</f>
        <v>7.3540731758872232E-3</v>
      </c>
      <c r="BA5">
        <f>1+$AB$7*COS(BC5)</f>
        <v>0.99201967246551404</v>
      </c>
      <c r="BB5">
        <f>SIN(BC5+RADIANS($AB$9))</f>
        <v>0.1271175887138481</v>
      </c>
      <c r="BC5">
        <f>2*ATAN(BD5)</f>
        <v>-1.5272644777483475</v>
      </c>
      <c r="BD5">
        <f>SQRT((1+$AB$7)/(1-$AB$7))*TAN(BE5/2)</f>
        <v>-0.95738889182346987</v>
      </c>
      <c r="BE5">
        <f t="shared" si="0"/>
        <v>-7.995439445365025</v>
      </c>
      <c r="BF5">
        <f t="shared" si="0"/>
        <v>-7.9954394454535063</v>
      </c>
      <c r="BG5">
        <f t="shared" si="0"/>
        <v>-7.9954394488758256</v>
      </c>
      <c r="BH5">
        <f t="shared" si="0"/>
        <v>-7.9954395812465524</v>
      </c>
      <c r="BI5">
        <f t="shared" si="0"/>
        <v>-7.9954447010746934</v>
      </c>
      <c r="BJ5">
        <f t="shared" si="0"/>
        <v>-7.995642584486558</v>
      </c>
      <c r="BK5">
        <f t="shared" si="0"/>
        <v>-8.0030911114342533</v>
      </c>
      <c r="BL5">
        <f>RADIANS($AB$9)+$AB$18*(AW5-AB$15)</f>
        <v>-8.1769872591238695</v>
      </c>
    </row>
    <row r="6" spans="1:64">
      <c r="A6" s="7" t="s">
        <v>2056</v>
      </c>
      <c r="AA6" s="73" t="s">
        <v>1903</v>
      </c>
      <c r="AB6" s="74">
        <f t="shared" si="1"/>
        <v>2.4148437769480179E-2</v>
      </c>
      <c r="AC6" s="75">
        <v>2.4148437769480178</v>
      </c>
      <c r="AD6">
        <v>0.01</v>
      </c>
      <c r="AE6" s="72" t="s">
        <v>1882</v>
      </c>
      <c r="AH6" s="75">
        <v>3</v>
      </c>
      <c r="AI6" s="75">
        <v>2.4871527215826776</v>
      </c>
      <c r="AJ6" s="75"/>
      <c r="AK6" s="75"/>
      <c r="AL6" s="75"/>
      <c r="AW6">
        <v>5800</v>
      </c>
      <c r="AX6">
        <f>AB$3+AB$4*AW6+AB$5*AW6^2+AZ6</f>
        <v>-2.6670500903680207E-2</v>
      </c>
      <c r="AY6">
        <f>AB$3+AB$4*AW6+AB$5*AW6^2</f>
        <v>-3.0692095175108305E-2</v>
      </c>
      <c r="AZ6">
        <f>$AB$6*($AB$11/BA6*BB6+$AB$12)</f>
        <v>4.0215942714280995E-3</v>
      </c>
      <c r="BA6">
        <f>1+$AB$7*COS(BC6)</f>
        <v>0.96623886614087517</v>
      </c>
      <c r="BB6">
        <f>SIN(BC6+RADIANS($AB$9))</f>
        <v>-1.4166734534440017E-2</v>
      </c>
      <c r="BC6">
        <f>2*ATAN(BD6)</f>
        <v>-1.3856348206689821</v>
      </c>
      <c r="BD6">
        <f>SQRT((1+$AB$7)/(1-$AB$7))*TAN(BE6/2)</f>
        <v>-0.83008373055706863</v>
      </c>
      <c r="BE6">
        <f t="shared" si="0"/>
        <v>-7.8532304899103256</v>
      </c>
      <c r="BF6">
        <f t="shared" si="0"/>
        <v>-7.8532304899103256</v>
      </c>
      <c r="BG6">
        <f t="shared" si="0"/>
        <v>-7.8532304899103256</v>
      </c>
      <c r="BH6">
        <f t="shared" si="0"/>
        <v>-7.8532304899103336</v>
      </c>
      <c r="BI6">
        <f t="shared" si="0"/>
        <v>-7.8532304898507475</v>
      </c>
      <c r="BJ6">
        <f t="shared" si="0"/>
        <v>-7.8532309225627408</v>
      </c>
      <c r="BK6">
        <f t="shared" si="0"/>
        <v>-7.8562800847723926</v>
      </c>
      <c r="BL6">
        <f>RADIANS($AB$9)+$AB$18*(AW6-AB$15)</f>
        <v>-8.0366099350109259</v>
      </c>
    </row>
    <row r="7" spans="1:64">
      <c r="A7" t="s">
        <v>2057</v>
      </c>
      <c r="C7">
        <f>+C4</f>
        <v>23977.191500000001</v>
      </c>
      <c r="AA7" s="76" t="s">
        <v>1913</v>
      </c>
      <c r="AB7" s="74">
        <f t="shared" si="1"/>
        <v>-0.1833794968335497</v>
      </c>
      <c r="AC7" s="75">
        <v>-0.1833794968335497</v>
      </c>
      <c r="AD7">
        <v>1</v>
      </c>
      <c r="AE7" s="72"/>
      <c r="AH7" s="75">
        <v>0.33903559894015833</v>
      </c>
      <c r="AI7" s="75">
        <v>-0.22403535192196383</v>
      </c>
      <c r="AJ7" s="75"/>
      <c r="AK7" s="75"/>
      <c r="AL7" s="75"/>
      <c r="AW7">
        <v>6000</v>
      </c>
      <c r="AX7">
        <f t="shared" ref="AX7:AX70" si="2">AB$3+AB$4*AW7+AB$5*AW7^2+AZ7</f>
        <v>-3.1090222533528094E-2</v>
      </c>
      <c r="AY7">
        <f t="shared" ref="AY7:AY70" si="3">AB$3+AB$4*AW7+AB$5*AW7^2</f>
        <v>-3.1785226776963015E-2</v>
      </c>
      <c r="AZ7" s="68">
        <f t="shared" ref="AZ7:AZ70" si="4">$AB$6*($AB$11/BA7*BB7+$AB$12)</f>
        <v>6.9500424343492222E-4</v>
      </c>
      <c r="BA7">
        <f t="shared" ref="BA7:BA70" si="5">1+$AB$7*COS(BC7)</f>
        <v>0.94236844601041114</v>
      </c>
      <c r="BB7">
        <f t="shared" ref="BB7:BB70" si="6">SIN(BC7+RADIANS($AB$9))</f>
        <v>-0.14815097249006762</v>
      </c>
      <c r="BC7">
        <f t="shared" ref="BC7:BC70" si="7">2*ATAN(BD7)</f>
        <v>-1.2511036789909682</v>
      </c>
      <c r="BD7">
        <f t="shared" ref="BD7:BD70" si="8">SQRT((1+$AB$7)/(1-$AB$7))*TAN(BE7/2)</f>
        <v>-0.7223238692044115</v>
      </c>
      <c r="BE7">
        <f t="shared" ref="BE7:BE70" si="9">$BL7+$AB$7*SIN(BF7)</f>
        <v>-7.7146307281150905</v>
      </c>
      <c r="BF7">
        <f t="shared" ref="BF7:BF70" si="10">$BL7+$AB$7*SIN(BG7)</f>
        <v>-7.7146307281329358</v>
      </c>
      <c r="BG7">
        <f t="shared" ref="BG7:BG70" si="11">$BL7+$AB$7*SIN(BH7)</f>
        <v>-7.7146307274323505</v>
      </c>
      <c r="BH7">
        <f t="shared" ref="BH7:BH70" si="12">$BL7+$AB$7*SIN(BI7)</f>
        <v>-7.7146307549370734</v>
      </c>
      <c r="BI7">
        <f t="shared" ref="BI7:BI70" si="13">$BL7+$AB$7*SIN(BJ7)</f>
        <v>-7.7146296751164769</v>
      </c>
      <c r="BJ7">
        <f t="shared" ref="BJ7:BJ70" si="14">$BL7+$AB$7*SIN(BK7)</f>
        <v>-7.7146720745350947</v>
      </c>
      <c r="BK7">
        <f t="shared" ref="BK7:BK70" si="15">$BL7+$AB$7*SIN(BL7)</f>
        <v>-7.7130167692171892</v>
      </c>
      <c r="BL7">
        <f t="shared" ref="BL7:BL70" si="16">RADIANS($AB$9)+$AB$18*(AW7-AB$15)</f>
        <v>-7.8962326108979815</v>
      </c>
    </row>
    <row r="8" spans="1:64" ht="15.75">
      <c r="A8" t="s">
        <v>2058</v>
      </c>
      <c r="C8">
        <f>+D4</f>
        <v>1.357278</v>
      </c>
      <c r="AA8" s="73" t="s">
        <v>1868</v>
      </c>
      <c r="AB8" s="77">
        <f t="shared" si="1"/>
        <v>33.266013857447383</v>
      </c>
      <c r="AC8" s="75">
        <v>3.3266013857447385</v>
      </c>
      <c r="AD8">
        <v>10</v>
      </c>
      <c r="AE8" s="72" t="s">
        <v>1883</v>
      </c>
      <c r="AH8" s="75">
        <v>3.5</v>
      </c>
      <c r="AI8" s="75">
        <v>3.321924019598586</v>
      </c>
      <c r="AJ8" s="75"/>
      <c r="AK8" s="75"/>
      <c r="AL8" s="75"/>
      <c r="AW8">
        <v>6200</v>
      </c>
      <c r="AX8">
        <f t="shared" si="2"/>
        <v>-3.5367323245891334E-2</v>
      </c>
      <c r="AY8">
        <f t="shared" si="3"/>
        <v>-3.2802002445942127E-2</v>
      </c>
      <c r="AZ8">
        <f t="shared" si="4"/>
        <v>-2.5653207999492048E-3</v>
      </c>
      <c r="BA8">
        <f t="shared" si="5"/>
        <v>0.92058967615586029</v>
      </c>
      <c r="BB8">
        <f t="shared" si="6"/>
        <v>-0.27334270120851867</v>
      </c>
      <c r="BC8">
        <f t="shared" si="7"/>
        <v>-1.1229356625208944</v>
      </c>
      <c r="BD8">
        <f t="shared" si="8"/>
        <v>-0.62899620539443224</v>
      </c>
      <c r="BE8">
        <f t="shared" si="9"/>
        <v>-7.5793480061337206</v>
      </c>
      <c r="BF8">
        <f t="shared" si="10"/>
        <v>-7.5793480080658444</v>
      </c>
      <c r="BG8">
        <f t="shared" si="11"/>
        <v>-7.5793479692147221</v>
      </c>
      <c r="BH8">
        <f t="shared" si="12"/>
        <v>-7.5793487504336481</v>
      </c>
      <c r="BI8">
        <f t="shared" si="13"/>
        <v>-7.5793330420882477</v>
      </c>
      <c r="BJ8">
        <f t="shared" si="14"/>
        <v>-7.5796490657810907</v>
      </c>
      <c r="BK8">
        <f t="shared" si="15"/>
        <v>-7.573357942190019</v>
      </c>
      <c r="BL8">
        <f t="shared" si="16"/>
        <v>-7.7558552867850379</v>
      </c>
    </row>
    <row r="9" spans="1:64" ht="15.75">
      <c r="A9" s="37" t="s">
        <v>2112</v>
      </c>
      <c r="C9" s="38">
        <v>622</v>
      </c>
      <c r="D9" s="26" t="str">
        <f>"F"&amp;C9</f>
        <v>F622</v>
      </c>
      <c r="E9" s="95" t="str">
        <f>"G"&amp;C9</f>
        <v>G622</v>
      </c>
      <c r="AA9" s="78" t="s">
        <v>1869</v>
      </c>
      <c r="AB9" s="77">
        <f t="shared" si="1"/>
        <v>-99.79725157786649</v>
      </c>
      <c r="AC9" s="75">
        <v>-9.9797251577866497</v>
      </c>
      <c r="AD9">
        <v>10</v>
      </c>
      <c r="AE9" s="72" t="s">
        <v>1918</v>
      </c>
      <c r="AH9" s="75">
        <v>-0.17832558568823156</v>
      </c>
      <c r="AI9" s="75">
        <v>-8.56964174635117</v>
      </c>
      <c r="AJ9" s="75"/>
      <c r="AK9" s="75"/>
      <c r="AL9" s="75"/>
      <c r="AW9">
        <v>6400</v>
      </c>
      <c r="AX9">
        <f t="shared" si="2"/>
        <v>-3.9450709350456289E-2</v>
      </c>
      <c r="AY9">
        <f t="shared" si="3"/>
        <v>-3.3742422182045657E-2</v>
      </c>
      <c r="AZ9" s="68">
        <f t="shared" si="4"/>
        <v>-5.7082871684106321E-3</v>
      </c>
      <c r="BA9">
        <f t="shared" si="5"/>
        <v>0.90098165479003434</v>
      </c>
      <c r="BB9">
        <f t="shared" si="6"/>
        <v>-0.38886578336494493</v>
      </c>
      <c r="BC9">
        <f t="shared" si="7"/>
        <v>-1.0004018687809022</v>
      </c>
      <c r="BD9">
        <f t="shared" si="8"/>
        <v>-0.54656342102797728</v>
      </c>
      <c r="BE9">
        <f t="shared" si="9"/>
        <v>-7.447071733122999</v>
      </c>
      <c r="BF9">
        <f t="shared" si="10"/>
        <v>-7.4470717544736802</v>
      </c>
      <c r="BG9">
        <f t="shared" si="11"/>
        <v>-7.4470714602929755</v>
      </c>
      <c r="BH9">
        <f t="shared" si="12"/>
        <v>-7.4470755136843092</v>
      </c>
      <c r="BI9">
        <f t="shared" si="13"/>
        <v>-7.4470196670777531</v>
      </c>
      <c r="BJ9">
        <f t="shared" si="14"/>
        <v>-7.447789745729791</v>
      </c>
      <c r="BK9">
        <f t="shared" si="15"/>
        <v>-7.4372894683711452</v>
      </c>
      <c r="BL9">
        <f t="shared" si="16"/>
        <v>-7.6154779626720943</v>
      </c>
    </row>
    <row r="10" spans="1:64" ht="13.5" thickBot="1">
      <c r="A10" s="19"/>
      <c r="B10" s="19"/>
      <c r="C10" s="6" t="s">
        <v>2075</v>
      </c>
      <c r="D10" s="6" t="s">
        <v>2076</v>
      </c>
      <c r="E10" s="19"/>
      <c r="AA10" s="79" t="s">
        <v>1915</v>
      </c>
      <c r="AB10" s="80">
        <f t="shared" si="1"/>
        <v>44022.053319206236</v>
      </c>
      <c r="AC10" s="81">
        <v>4.4022053319206238</v>
      </c>
      <c r="AD10">
        <v>10000</v>
      </c>
      <c r="AE10" s="72" t="s">
        <v>1914</v>
      </c>
      <c r="AH10" s="81">
        <v>5.0670474380878705</v>
      </c>
      <c r="AI10" s="81">
        <v>4.4927892147183508</v>
      </c>
      <c r="AJ10" s="81"/>
      <c r="AK10" s="81"/>
      <c r="AL10" s="81"/>
      <c r="AW10">
        <v>6600</v>
      </c>
      <c r="AX10">
        <f t="shared" si="2"/>
        <v>-4.3297474260145165E-2</v>
      </c>
      <c r="AY10">
        <f t="shared" si="3"/>
        <v>-3.4606485985273598E-2</v>
      </c>
      <c r="AZ10">
        <f t="shared" si="4"/>
        <v>-8.6909882748715667E-3</v>
      </c>
      <c r="BA10">
        <f t="shared" si="5"/>
        <v>0.88355593063120774</v>
      </c>
      <c r="BB10">
        <f t="shared" si="6"/>
        <v>-0.49427508441551471</v>
      </c>
      <c r="BC10">
        <f t="shared" si="7"/>
        <v>-0.88280129730728396</v>
      </c>
      <c r="BD10">
        <f t="shared" si="8"/>
        <v>-0.47249273787008478</v>
      </c>
      <c r="BE10">
        <f t="shared" si="9"/>
        <v>-7.317485095214578</v>
      </c>
      <c r="BF10">
        <f t="shared" si="10"/>
        <v>-7.317485197151365</v>
      </c>
      <c r="BG10">
        <f t="shared" si="11"/>
        <v>-7.3174841095987908</v>
      </c>
      <c r="BH10">
        <f t="shared" si="12"/>
        <v>-7.3174957126823337</v>
      </c>
      <c r="BI10">
        <f t="shared" si="13"/>
        <v>-7.317371931217485</v>
      </c>
      <c r="BJ10">
        <f t="shared" si="14"/>
        <v>-7.3186937610958198</v>
      </c>
      <c r="BK10">
        <f t="shared" si="15"/>
        <v>-7.3047265777902881</v>
      </c>
      <c r="BL10">
        <f t="shared" si="16"/>
        <v>-7.4751006385591507</v>
      </c>
    </row>
    <row r="11" spans="1:64" ht="14.25">
      <c r="A11" s="19" t="s">
        <v>2071</v>
      </c>
      <c r="B11" s="19"/>
      <c r="C11" s="25">
        <f ca="1">INTERCEPT(INDIRECT($E$9):G978,INDIRECT($D$9):F978)</f>
        <v>0.13109615093627078</v>
      </c>
      <c r="D11" s="5"/>
      <c r="E11" s="19"/>
      <c r="AA11" s="82" t="s">
        <v>1905</v>
      </c>
      <c r="AB11" s="27">
        <f>1-AB7^2</f>
        <v>0.96637196014107418</v>
      </c>
      <c r="AC11" s="27">
        <f>SUM(AE21:AE1942)</f>
        <v>0.15379673880331032</v>
      </c>
      <c r="AD11" s="82" t="s">
        <v>1870</v>
      </c>
      <c r="AE11" s="72"/>
      <c r="AH11" s="27">
        <v>3.2070663713506413E-2</v>
      </c>
      <c r="AI11" s="27">
        <v>3.1075523857815742E-3</v>
      </c>
      <c r="AJ11" s="27"/>
      <c r="AK11" s="27"/>
      <c r="AL11" s="27"/>
      <c r="AW11">
        <v>6800</v>
      </c>
      <c r="AX11">
        <f t="shared" si="2"/>
        <v>-4.6871758185431239E-2</v>
      </c>
      <c r="AY11">
        <f t="shared" si="3"/>
        <v>-3.5394193855625943E-2</v>
      </c>
      <c r="AZ11" s="68">
        <f t="shared" si="4"/>
        <v>-1.1477564329805299E-2</v>
      </c>
      <c r="BA11">
        <f t="shared" si="5"/>
        <v>0.86828246672399434</v>
      </c>
      <c r="BB11">
        <f t="shared" si="6"/>
        <v>-0.58941172394183095</v>
      </c>
      <c r="BC11">
        <f t="shared" si="7"/>
        <v>-0.76947159708796964</v>
      </c>
      <c r="BD11">
        <f t="shared" si="8"/>
        <v>-0.40491447231389538</v>
      </c>
      <c r="BE11">
        <f t="shared" si="9"/>
        <v>-7.1902728836179639</v>
      </c>
      <c r="BF11">
        <f t="shared" si="10"/>
        <v>-7.1902731883668594</v>
      </c>
      <c r="BG11">
        <f t="shared" si="11"/>
        <v>-7.1902704907510406</v>
      </c>
      <c r="BH11">
        <f t="shared" si="12"/>
        <v>-7.1902943701802107</v>
      </c>
      <c r="BI11">
        <f t="shared" si="13"/>
        <v>-7.1900830136199492</v>
      </c>
      <c r="BJ11">
        <f t="shared" si="14"/>
        <v>-7.1919557178411768</v>
      </c>
      <c r="BK11">
        <f t="shared" si="15"/>
        <v>-7.1755155335447798</v>
      </c>
      <c r="BL11">
        <f t="shared" si="16"/>
        <v>-7.3347233144462063</v>
      </c>
    </row>
    <row r="12" spans="1:64">
      <c r="A12" s="19" t="s">
        <v>2072</v>
      </c>
      <c r="B12" s="19"/>
      <c r="C12" s="25">
        <f ca="1">SLOPE(INDIRECT($E$9):G978,INDIRECT($D$9):F978)</f>
        <v>1.8135185259461636E-6</v>
      </c>
      <c r="D12" s="5"/>
      <c r="E12" s="19"/>
      <c r="AA12" s="83" t="s">
        <v>1906</v>
      </c>
      <c r="AB12" s="27">
        <f>AB7*SIN(RADIANS(AB9))</f>
        <v>0.1807051016454384</v>
      </c>
      <c r="AE12" s="72"/>
      <c r="AW12">
        <v>7000</v>
      </c>
      <c r="AX12">
        <f t="shared" si="2"/>
        <v>-5.0143672124248841E-2</v>
      </c>
      <c r="AY12">
        <f t="shared" si="3"/>
        <v>-3.6105545793102697E-2</v>
      </c>
      <c r="AZ12">
        <f t="shared" si="4"/>
        <v>-1.4038126331146141E-2</v>
      </c>
      <c r="BA12">
        <f t="shared" si="5"/>
        <v>0.85510832405865889</v>
      </c>
      <c r="BB12">
        <f t="shared" si="6"/>
        <v>-0.67429475990446297</v>
      </c>
      <c r="BC12">
        <f t="shared" si="7"/>
        <v>-0.65979275545630012</v>
      </c>
      <c r="BD12">
        <f t="shared" si="8"/>
        <v>-0.34240909206169723</v>
      </c>
      <c r="BE12">
        <f t="shared" si="9"/>
        <v>-7.0651261048203366</v>
      </c>
      <c r="BF12">
        <f t="shared" si="10"/>
        <v>-7.0651267706343264</v>
      </c>
      <c r="BG12">
        <f t="shared" si="11"/>
        <v>-7.0651216535805039</v>
      </c>
      <c r="BH12">
        <f t="shared" si="12"/>
        <v>-7.0651609809077351</v>
      </c>
      <c r="BI12">
        <f t="shared" si="13"/>
        <v>-7.064858768566995</v>
      </c>
      <c r="BJ12">
        <f t="shared" si="14"/>
        <v>-7.0671834665794435</v>
      </c>
      <c r="BK12">
        <f t="shared" si="15"/>
        <v>-7.0494366563355291</v>
      </c>
      <c r="BL12">
        <f t="shared" si="16"/>
        <v>-7.1943459903332627</v>
      </c>
    </row>
    <row r="13" spans="1:64">
      <c r="A13" s="19" t="s">
        <v>2074</v>
      </c>
      <c r="B13" s="19"/>
      <c r="C13" s="5" t="s">
        <v>2069</v>
      </c>
      <c r="AA13" s="84" t="s">
        <v>1907</v>
      </c>
      <c r="AB13" s="85">
        <f>AB6*86400*300000</f>
        <v>625927506.98492622</v>
      </c>
      <c r="AC13" t="s">
        <v>1908</v>
      </c>
      <c r="AD13">
        <f>AB13/148600000</f>
        <v>4.2121635732498399</v>
      </c>
      <c r="AE13" s="72" t="s">
        <v>2140</v>
      </c>
      <c r="AW13">
        <v>7200</v>
      </c>
      <c r="AX13">
        <f t="shared" si="2"/>
        <v>-5.3088339534440129E-2</v>
      </c>
      <c r="AY13">
        <f t="shared" si="3"/>
        <v>-3.6740541797703863E-2</v>
      </c>
      <c r="AZ13" s="68">
        <f t="shared" si="4"/>
        <v>-1.6347797736736266E-2</v>
      </c>
      <c r="BA13">
        <f t="shared" si="5"/>
        <v>0.84397068639404271</v>
      </c>
      <c r="BB13">
        <f t="shared" si="6"/>
        <v>-0.74904251807808242</v>
      </c>
      <c r="BC13">
        <f t="shared" si="7"/>
        <v>-0.55318634115893417</v>
      </c>
      <c r="BD13">
        <f t="shared" si="8"/>
        <v>-0.28386938983261495</v>
      </c>
      <c r="BE13">
        <f t="shared" si="9"/>
        <v>-6.9417443113875752</v>
      </c>
      <c r="BF13">
        <f t="shared" si="10"/>
        <v>-6.941745458736813</v>
      </c>
      <c r="BG13">
        <f t="shared" si="11"/>
        <v>-6.9417375476506757</v>
      </c>
      <c r="BH13">
        <f t="shared" si="12"/>
        <v>-6.9417920963540025</v>
      </c>
      <c r="BI13">
        <f t="shared" si="13"/>
        <v>-6.9414160176576107</v>
      </c>
      <c r="BJ13">
        <f t="shared" si="14"/>
        <v>-6.9440110712023664</v>
      </c>
      <c r="BK13">
        <f t="shared" si="15"/>
        <v>-6.9262086463177193</v>
      </c>
      <c r="BL13">
        <f t="shared" si="16"/>
        <v>-7.0539686662203192</v>
      </c>
    </row>
    <row r="14" spans="1:64">
      <c r="A14" s="19"/>
      <c r="B14" s="19"/>
      <c r="C14" s="19"/>
      <c r="AA14" s="84" t="s">
        <v>1909</v>
      </c>
      <c r="AB14" s="27">
        <f>2*AB5*365.24/C8</f>
        <v>5.136796021795233E-7</v>
      </c>
      <c r="AC14" t="s">
        <v>1879</v>
      </c>
      <c r="AE14" s="72"/>
      <c r="AW14">
        <v>7400</v>
      </c>
      <c r="AX14">
        <f t="shared" si="2"/>
        <v>-5.5685075417004647E-2</v>
      </c>
      <c r="AY14">
        <f t="shared" si="3"/>
        <v>-3.7299181869429467E-2</v>
      </c>
      <c r="AZ14">
        <f t="shared" si="4"/>
        <v>-1.838589354757518E-2</v>
      </c>
      <c r="BA14">
        <f t="shared" si="5"/>
        <v>0.83480570499251039</v>
      </c>
      <c r="BB14">
        <f t="shared" si="6"/>
        <v>-0.81381664080880067</v>
      </c>
      <c r="BC14">
        <f t="shared" si="7"/>
        <v>-0.4491120835732188</v>
      </c>
      <c r="BD14">
        <f t="shared" si="8"/>
        <v>-0.22840820315480129</v>
      </c>
      <c r="BE14">
        <f t="shared" si="9"/>
        <v>-6.8198363584172377</v>
      </c>
      <c r="BF14">
        <f t="shared" si="10"/>
        <v>-6.8198379785779224</v>
      </c>
      <c r="BG14">
        <f t="shared" si="11"/>
        <v>-6.8198276984605046</v>
      </c>
      <c r="BH14">
        <f t="shared" si="12"/>
        <v>-6.8198929281271905</v>
      </c>
      <c r="BI14">
        <f t="shared" si="13"/>
        <v>-6.8194790740687381</v>
      </c>
      <c r="BJ14">
        <f t="shared" si="14"/>
        <v>-6.8221065310277007</v>
      </c>
      <c r="BK14">
        <f t="shared" si="15"/>
        <v>-6.8054941172405057</v>
      </c>
      <c r="BL14">
        <f t="shared" si="16"/>
        <v>-6.9135913421073756</v>
      </c>
    </row>
    <row r="15" spans="1:64" ht="15.75">
      <c r="A15" s="28" t="s">
        <v>2073</v>
      </c>
      <c r="B15" s="19"/>
      <c r="C15" s="29">
        <f ca="1">(C7+C11)+(C8+C12)*INT(MAX(F21:F3519))</f>
        <v>56862.855197891302</v>
      </c>
      <c r="E15" s="30" t="s">
        <v>2118</v>
      </c>
      <c r="F15" s="24">
        <v>1</v>
      </c>
      <c r="AA15" s="83" t="s">
        <v>1871</v>
      </c>
      <c r="AB15" s="27">
        <f>(AB10-AB2)/AD2</f>
        <v>14768.427558102492</v>
      </c>
      <c r="AC15" t="s">
        <v>1916</v>
      </c>
      <c r="AE15" s="72"/>
      <c r="AW15">
        <v>7600</v>
      </c>
      <c r="AX15">
        <f t="shared" si="2"/>
        <v>-5.7916703862252283E-2</v>
      </c>
      <c r="AY15">
        <f t="shared" si="3"/>
        <v>-3.7781466008279446E-2</v>
      </c>
      <c r="AZ15" s="68">
        <f t="shared" si="4"/>
        <v>-2.0135237853972841E-2</v>
      </c>
      <c r="BA15">
        <f t="shared" si="5"/>
        <v>0.82755436474963928</v>
      </c>
      <c r="BB15">
        <f t="shared" si="6"/>
        <v>-0.86878285738301375</v>
      </c>
      <c r="BC15">
        <f t="shared" si="7"/>
        <v>-0.3470629480398551</v>
      </c>
      <c r="BD15">
        <f t="shared" si="8"/>
        <v>-0.17529457516590713</v>
      </c>
      <c r="BE15">
        <f t="shared" si="9"/>
        <v>-6.6991200951650907</v>
      </c>
      <c r="BF15">
        <f t="shared" si="10"/>
        <v>-6.6991219937948028</v>
      </c>
      <c r="BG15">
        <f t="shared" si="11"/>
        <v>-6.6991106752246239</v>
      </c>
      <c r="BH15">
        <f t="shared" si="12"/>
        <v>-6.699178151056814</v>
      </c>
      <c r="BI15">
        <f t="shared" si="13"/>
        <v>-6.6987759225644341</v>
      </c>
      <c r="BJ15">
        <f t="shared" si="14"/>
        <v>-6.7011746958158831</v>
      </c>
      <c r="BK15">
        <f t="shared" si="15"/>
        <v>-6.6869062340000855</v>
      </c>
      <c r="BL15">
        <f t="shared" si="16"/>
        <v>-6.773214017994432</v>
      </c>
    </row>
    <row r="16" spans="1:64">
      <c r="A16" s="32" t="s">
        <v>2059</v>
      </c>
      <c r="B16" s="19"/>
      <c r="C16" s="33">
        <f ca="1">+C8+C12</f>
        <v>1.357279813518526</v>
      </c>
      <c r="E16" s="30" t="s">
        <v>2109</v>
      </c>
      <c r="F16" s="31">
        <f ca="1">NOW()+15018.5+$C$5/24</f>
        <v>60570.519501157411</v>
      </c>
      <c r="AA16" s="82" t="s">
        <v>1881</v>
      </c>
      <c r="AB16">
        <f>365.24*AB8</f>
        <v>12150.078901294082</v>
      </c>
      <c r="AC16" t="s">
        <v>1882</v>
      </c>
      <c r="AD16" s="27"/>
      <c r="AE16" s="72"/>
      <c r="AW16">
        <v>7800</v>
      </c>
      <c r="AX16">
        <f t="shared" si="2"/>
        <v>-5.9769005946396628E-2</v>
      </c>
      <c r="AY16">
        <f t="shared" si="3"/>
        <v>-3.8187394214253836E-2</v>
      </c>
      <c r="AZ16">
        <f t="shared" si="4"/>
        <v>-2.1581611732142795E-2</v>
      </c>
      <c r="BA16">
        <f t="shared" si="5"/>
        <v>0.82216628506138789</v>
      </c>
      <c r="BB16">
        <f t="shared" si="6"/>
        <v>-0.91408369976549231</v>
      </c>
      <c r="BC16">
        <f t="shared" si="7"/>
        <v>-0.24655943144841677</v>
      </c>
      <c r="BD16">
        <f t="shared" si="8"/>
        <v>-0.12390806629165337</v>
      </c>
      <c r="BE16">
        <f t="shared" si="9"/>
        <v>-6.5793213537301982</v>
      </c>
      <c r="BF16">
        <f t="shared" si="10"/>
        <v>-6.5793231715294471</v>
      </c>
      <c r="BG16">
        <f t="shared" si="11"/>
        <v>-6.5793128076396767</v>
      </c>
      <c r="BH16">
        <f t="shared" si="12"/>
        <v>-6.5793718961279772</v>
      </c>
      <c r="BI16">
        <f t="shared" si="13"/>
        <v>-6.5790350243920539</v>
      </c>
      <c r="BJ16">
        <f t="shared" si="14"/>
        <v>-6.5809560422137396</v>
      </c>
      <c r="BK16">
        <f t="shared" si="15"/>
        <v>-6.5700163230225082</v>
      </c>
      <c r="BL16">
        <f t="shared" si="16"/>
        <v>-6.6328366938814884</v>
      </c>
    </row>
    <row r="17" spans="1:64" ht="13.5" thickBot="1">
      <c r="A17" s="30" t="s">
        <v>2103</v>
      </c>
      <c r="B17" s="19"/>
      <c r="C17" s="19">
        <f>COUNT(C21:C2177)</f>
        <v>620</v>
      </c>
      <c r="E17" s="30" t="s">
        <v>2119</v>
      </c>
      <c r="F17" s="31">
        <f ca="1">ROUND(2*(F16-$C$7)/$C$8,0)/2+F15</f>
        <v>26962</v>
      </c>
      <c r="AA17" s="82" t="s">
        <v>1877</v>
      </c>
      <c r="AB17" s="27">
        <f>AD13^3/AB8^2</f>
        <v>6.7532706605708939E-2</v>
      </c>
      <c r="AE17" s="72"/>
      <c r="AW17">
        <v>8000</v>
      </c>
      <c r="AX17">
        <f t="shared" si="2"/>
        <v>-6.1230286572210538E-2</v>
      </c>
      <c r="AY17">
        <f t="shared" si="3"/>
        <v>-3.8516966487352644E-2</v>
      </c>
      <c r="AZ17" s="68">
        <f t="shared" si="4"/>
        <v>-2.271332008485789E-2</v>
      </c>
      <c r="BA17">
        <f t="shared" si="5"/>
        <v>0.8186021181253077</v>
      </c>
      <c r="BB17">
        <f t="shared" si="6"/>
        <v>-0.94981955570796395</v>
      </c>
      <c r="BC17">
        <f t="shared" si="7"/>
        <v>-0.14714350875091606</v>
      </c>
      <c r="BD17">
        <f t="shared" si="8"/>
        <v>-7.3704785550129312E-2</v>
      </c>
      <c r="BE17">
        <f t="shared" si="9"/>
        <v>-6.4601724901176558</v>
      </c>
      <c r="BF17">
        <f t="shared" si="10"/>
        <v>-6.4601738054322331</v>
      </c>
      <c r="BG17">
        <f t="shared" si="11"/>
        <v>-6.4601665189735353</v>
      </c>
      <c r="BH17">
        <f t="shared" si="12"/>
        <v>-6.4602068839465563</v>
      </c>
      <c r="BI17">
        <f t="shared" si="13"/>
        <v>-6.4599832767839214</v>
      </c>
      <c r="BJ17">
        <f t="shared" si="14"/>
        <v>-6.4612220912024219</v>
      </c>
      <c r="BK17">
        <f t="shared" si="15"/>
        <v>-6.4543623057537429</v>
      </c>
      <c r="BL17">
        <f t="shared" si="16"/>
        <v>-6.492459369768544</v>
      </c>
    </row>
    <row r="18" spans="1:64" ht="17.25" thickTop="1" thickBot="1">
      <c r="A18" s="32" t="s">
        <v>2060</v>
      </c>
      <c r="B18" s="19"/>
      <c r="C18" s="35">
        <f ca="1">+C15</f>
        <v>56862.855197891302</v>
      </c>
      <c r="D18" s="36">
        <f ca="1">+C16</f>
        <v>1.357279813518526</v>
      </c>
      <c r="E18" s="30" t="s">
        <v>2110</v>
      </c>
      <c r="F18" s="27">
        <f ca="1">ROUND(2*(F16-$C$15)/$C$16,0)/2+F15</f>
        <v>2732.5</v>
      </c>
      <c r="AA18" s="86" t="s">
        <v>1872</v>
      </c>
      <c r="AB18" s="87">
        <f>2*PI()/(AB8*365.2422)*AD2</f>
        <v>7.0188662056471852E-4</v>
      </c>
      <c r="AC18" s="88" t="s">
        <v>1904</v>
      </c>
      <c r="AD18" s="88"/>
      <c r="AE18" s="89"/>
      <c r="AW18">
        <v>8200</v>
      </c>
      <c r="AX18">
        <f t="shared" si="2"/>
        <v>-6.2291049077155734E-2</v>
      </c>
      <c r="AY18">
        <f t="shared" si="3"/>
        <v>-3.8770182827575855E-2</v>
      </c>
      <c r="AZ18">
        <f t="shared" si="4"/>
        <v>-2.3520866249579879E-2</v>
      </c>
      <c r="BA18">
        <f t="shared" si="5"/>
        <v>0.81683500577372514</v>
      </c>
      <c r="BB18">
        <f t="shared" si="6"/>
        <v>-0.97603544429787481</v>
      </c>
      <c r="BC18">
        <f t="shared" si="7"/>
        <v>-4.83724673107849E-2</v>
      </c>
      <c r="BD18">
        <f t="shared" si="8"/>
        <v>-2.4190950864303097E-2</v>
      </c>
      <c r="BE18">
        <f t="shared" si="9"/>
        <v>-6.3414106555951673</v>
      </c>
      <c r="BF18">
        <f t="shared" si="10"/>
        <v>-6.3414111307010197</v>
      </c>
      <c r="BG18">
        <f t="shared" si="11"/>
        <v>-6.341408535469129</v>
      </c>
      <c r="BH18">
        <f t="shared" si="12"/>
        <v>-6.3414227117433404</v>
      </c>
      <c r="BI18">
        <f t="shared" si="13"/>
        <v>-6.3413452749713661</v>
      </c>
      <c r="BJ18">
        <f t="shared" si="14"/>
        <v>-6.3417682714557584</v>
      </c>
      <c r="BK18">
        <f t="shared" si="15"/>
        <v>-6.3394577893410906</v>
      </c>
      <c r="BL18">
        <f t="shared" si="16"/>
        <v>-6.3520820456556004</v>
      </c>
    </row>
    <row r="19" spans="1:64" ht="13.5" thickTop="1">
      <c r="E19" s="30" t="s">
        <v>2111</v>
      </c>
      <c r="F19" s="34">
        <f ca="1">+$C$15+$C$16*F18-15018.5-$C$5/24</f>
        <v>45552.788954997341</v>
      </c>
      <c r="AA19" s="90"/>
      <c r="AC19" s="90"/>
      <c r="AW19">
        <v>8400</v>
      </c>
      <c r="AX19">
        <f t="shared" si="2"/>
        <v>-6.2943768628579241E-2</v>
      </c>
      <c r="AY19">
        <f t="shared" si="3"/>
        <v>-3.894704323492347E-2</v>
      </c>
      <c r="AZ19" s="68">
        <f t="shared" si="4"/>
        <v>-2.3996725393655768E-2</v>
      </c>
      <c r="BA19">
        <f t="shared" si="5"/>
        <v>0.81685139926954775</v>
      </c>
      <c r="BB19">
        <f t="shared" si="6"/>
        <v>-0.99271170035550782</v>
      </c>
      <c r="BC19">
        <f t="shared" si="7"/>
        <v>5.0187260549131738E-2</v>
      </c>
      <c r="BD19">
        <f t="shared" si="8"/>
        <v>2.5098898673247876E-2</v>
      </c>
      <c r="BE19">
        <f t="shared" si="9"/>
        <v>-6.222775918503161</v>
      </c>
      <c r="BF19">
        <f t="shared" si="10"/>
        <v>-6.2227754260012933</v>
      </c>
      <c r="BG19">
        <f t="shared" si="11"/>
        <v>-6.2227781166066274</v>
      </c>
      <c r="BH19">
        <f t="shared" si="12"/>
        <v>-6.2227634174548605</v>
      </c>
      <c r="BI19">
        <f t="shared" si="13"/>
        <v>-6.2228437208094363</v>
      </c>
      <c r="BJ19">
        <f t="shared" si="14"/>
        <v>-6.2224050085030242</v>
      </c>
      <c r="BK19">
        <f t="shared" si="15"/>
        <v>-6.2248016356608478</v>
      </c>
      <c r="BL19">
        <f t="shared" si="16"/>
        <v>-6.2117047215426568</v>
      </c>
    </row>
    <row r="20" spans="1:64" ht="15" thickBot="1">
      <c r="A20" s="6" t="s">
        <v>2061</v>
      </c>
      <c r="B20" s="6" t="s">
        <v>2062</v>
      </c>
      <c r="C20" s="6" t="s">
        <v>2063</v>
      </c>
      <c r="D20" s="6" t="s">
        <v>2068</v>
      </c>
      <c r="E20" s="6" t="s">
        <v>2064</v>
      </c>
      <c r="F20" s="6" t="s">
        <v>2065</v>
      </c>
      <c r="G20" s="96" t="s">
        <v>2066</v>
      </c>
      <c r="H20" s="9" t="s">
        <v>1923</v>
      </c>
      <c r="I20" s="9" t="s">
        <v>2084</v>
      </c>
      <c r="J20" s="9" t="s">
        <v>2125</v>
      </c>
      <c r="K20" s="9" t="s">
        <v>2141</v>
      </c>
      <c r="L20" s="9" t="s">
        <v>1875</v>
      </c>
      <c r="M20" s="9" t="s">
        <v>1874</v>
      </c>
      <c r="N20" s="9" t="s">
        <v>1876</v>
      </c>
      <c r="O20" s="9" t="s">
        <v>2078</v>
      </c>
      <c r="P20" s="8" t="s">
        <v>2077</v>
      </c>
      <c r="Q20" s="6" t="s">
        <v>2070</v>
      </c>
      <c r="R20" s="52"/>
      <c r="S20" s="94" t="s">
        <v>1880</v>
      </c>
      <c r="Z20" s="6" t="s">
        <v>2065</v>
      </c>
      <c r="AA20" s="8" t="s">
        <v>1917</v>
      </c>
      <c r="AB20" s="8" t="s">
        <v>2143</v>
      </c>
      <c r="AC20" s="8" t="s">
        <v>1910</v>
      </c>
      <c r="AD20" s="8" t="s">
        <v>1911</v>
      </c>
      <c r="AE20" s="8" t="s">
        <v>1873</v>
      </c>
      <c r="AF20" s="8" t="s">
        <v>1865</v>
      </c>
      <c r="AG20" s="62"/>
      <c r="AH20" s="8" t="s">
        <v>1889</v>
      </c>
      <c r="AI20" s="8" t="s">
        <v>1890</v>
      </c>
      <c r="AJ20" s="8" t="s">
        <v>1891</v>
      </c>
      <c r="AK20" s="8" t="s">
        <v>1912</v>
      </c>
      <c r="AL20" s="8" t="s">
        <v>1892</v>
      </c>
      <c r="AM20" s="8" t="s">
        <v>1893</v>
      </c>
      <c r="AN20" s="6" t="s">
        <v>1894</v>
      </c>
      <c r="AO20" s="6" t="s">
        <v>1895</v>
      </c>
      <c r="AP20" s="6" t="s">
        <v>1896</v>
      </c>
      <c r="AQ20" s="6" t="s">
        <v>1897</v>
      </c>
      <c r="AR20" s="6" t="s">
        <v>1898</v>
      </c>
      <c r="AS20" s="6" t="s">
        <v>1899</v>
      </c>
      <c r="AT20" s="6" t="s">
        <v>1900</v>
      </c>
      <c r="AU20" s="6" t="s">
        <v>1878</v>
      </c>
      <c r="AV20" s="91"/>
      <c r="AW20">
        <v>8600</v>
      </c>
      <c r="AX20">
        <f t="shared" si="2"/>
        <v>-6.3182758555530377E-2</v>
      </c>
      <c r="AY20">
        <f t="shared" si="3"/>
        <v>-3.9047547709395503E-2</v>
      </c>
      <c r="AZ20">
        <f t="shared" si="4"/>
        <v>-2.4135210846134875E-2</v>
      </c>
      <c r="BA20">
        <f t="shared" si="5"/>
        <v>0.81865142499389321</v>
      </c>
      <c r="BB20">
        <f t="shared" si="6"/>
        <v>-0.99975739207037884</v>
      </c>
      <c r="BC20">
        <f t="shared" si="7"/>
        <v>0.14896623648414078</v>
      </c>
      <c r="BD20">
        <f t="shared" si="8"/>
        <v>7.4621162114074574E-2</v>
      </c>
      <c r="BE20">
        <f t="shared" si="9"/>
        <v>-6.1040093143378673</v>
      </c>
      <c r="BF20">
        <f t="shared" si="10"/>
        <v>-6.1040079862412693</v>
      </c>
      <c r="BG20">
        <f t="shared" si="11"/>
        <v>-6.1040153464076026</v>
      </c>
      <c r="BH20">
        <f t="shared" si="12"/>
        <v>-6.1039745570459463</v>
      </c>
      <c r="BI20">
        <f t="shared" si="13"/>
        <v>-6.1042006041276267</v>
      </c>
      <c r="BJ20">
        <f t="shared" si="14"/>
        <v>-6.1029477764146911</v>
      </c>
      <c r="BK20">
        <f t="shared" si="15"/>
        <v>-6.1098878204363922</v>
      </c>
      <c r="BL20">
        <f t="shared" si="16"/>
        <v>-6.0713273974297133</v>
      </c>
    </row>
    <row r="21" spans="1:64">
      <c r="A21" s="12" t="s">
        <v>2067</v>
      </c>
      <c r="B21" s="5"/>
      <c r="C21" s="10">
        <v>23977.191500000001</v>
      </c>
      <c r="D21" s="10" t="s">
        <v>2069</v>
      </c>
      <c r="E21">
        <f t="shared" ref="E21:E84" si="17">+(C21-C$7)/C$8</f>
        <v>0</v>
      </c>
      <c r="F21">
        <f t="shared" ref="F21:F84" si="18">ROUND(2*E21,0)/2</f>
        <v>0</v>
      </c>
      <c r="G21" s="10">
        <f t="shared" ref="G21:G84" si="19">+C21-(C$7+F21*C$8)</f>
        <v>0</v>
      </c>
      <c r="H21">
        <f>+G21</f>
        <v>0</v>
      </c>
      <c r="P21">
        <f t="shared" ref="P21:P84" si="20">+AB$3+AB$4*F21+AB$5*F21^2</f>
        <v>3.42235520795603E-2</v>
      </c>
      <c r="Q21" s="2">
        <f t="shared" ref="Q21:Q84" si="21">+C21-15018.5</f>
        <v>8958.6915000000008</v>
      </c>
      <c r="S21" s="50">
        <v>0.5</v>
      </c>
      <c r="Z21">
        <f t="shared" ref="Z21:Z81" si="22">F21</f>
        <v>0</v>
      </c>
      <c r="AA21" s="68">
        <f t="shared" ref="AA21:AA81" si="23">AB$3+AB$4*Z21+AB$5*Z21^2+AH21</f>
        <v>1.067433414689916E-2</v>
      </c>
      <c r="AB21" s="68">
        <f>G21-AH21</f>
        <v>2.354921793266114E-2</v>
      </c>
      <c r="AC21" s="68">
        <f>+G21-P21-AH21</f>
        <v>-1.067433414689916E-2</v>
      </c>
      <c r="AD21" s="68"/>
      <c r="AE21" s="68">
        <f t="shared" ref="AE21:AE84" si="24">+(G21-AA21)^2*S21</f>
        <v>5.6970704739828708E-5</v>
      </c>
      <c r="AF21">
        <f>G21-P21</f>
        <v>-3.42235520795603E-2</v>
      </c>
      <c r="AG21" s="92"/>
      <c r="AH21">
        <f t="shared" ref="AH21:AH81" si="25">$AB$6*($AB$11/AI21*AJ21+$AB$12)</f>
        <v>-2.354921793266114E-2</v>
      </c>
      <c r="AI21">
        <f t="shared" ref="AI21:AI81" si="26">1+$AB$7*COS(AL21)</f>
        <v>0.8261969116920751</v>
      </c>
      <c r="AJ21">
        <f t="shared" ref="AJ21:AJ81" si="27">SIN(AL21+RADIANS($AB$9))</f>
        <v>-0.98822573568576466</v>
      </c>
      <c r="AK21">
        <f t="shared" ref="AK21:AK81" si="28">$AB$7*SIN(AL21)</f>
        <v>-5.8485266123644616E-2</v>
      </c>
      <c r="AL21">
        <f t="shared" ref="AL21:AL81" si="29">2*ATAN(AM21)</f>
        <v>0.32460056504474311</v>
      </c>
      <c r="AM21">
        <f t="shared" ref="AM21:AM81" si="30">SQRT((1+$AB$7)/(1-$AB$7))*TAN(AN21/2)</f>
        <v>0.16374053091216498</v>
      </c>
      <c r="AN21" s="68">
        <f t="shared" ref="AN21:AT36" si="31">$AU21+$AB$7*SIN(AO21)</f>
        <v>-12.177140772873853</v>
      </c>
      <c r="AO21" s="68">
        <f t="shared" si="31"/>
        <v>-12.177138856867304</v>
      </c>
      <c r="AP21" s="68">
        <f t="shared" si="31"/>
        <v>-12.177150149863373</v>
      </c>
      <c r="AQ21" s="68">
        <f t="shared" si="31"/>
        <v>-12.177083587874911</v>
      </c>
      <c r="AR21" s="68">
        <f t="shared" si="31"/>
        <v>-12.177475884339584</v>
      </c>
      <c r="AS21" s="68">
        <f t="shared" si="31"/>
        <v>-12.175162893961295</v>
      </c>
      <c r="AT21" s="68">
        <f t="shared" si="31"/>
        <v>-12.188769080514737</v>
      </c>
      <c r="AU21" s="68">
        <f t="shared" ref="AU21:AU81" si="32">RADIANS($AB$9)+$AB$18*(F21-AB$15)</f>
        <v>-12.107552334286293</v>
      </c>
      <c r="AW21">
        <v>8800</v>
      </c>
      <c r="AX21">
        <f t="shared" si="2"/>
        <v>-6.3004127241318764E-2</v>
      </c>
      <c r="AY21">
        <f t="shared" si="3"/>
        <v>-3.9071696250991939E-2</v>
      </c>
      <c r="AZ21" s="68">
        <f t="shared" si="4"/>
        <v>-2.3932430990326822E-2</v>
      </c>
      <c r="BA21">
        <f t="shared" si="5"/>
        <v>0.82224888117514938</v>
      </c>
      <c r="BB21">
        <f t="shared" si="6"/>
        <v>-0.99700581790495857</v>
      </c>
      <c r="BC21">
        <f t="shared" si="7"/>
        <v>0.24839814095612811</v>
      </c>
      <c r="BD21">
        <f t="shared" si="8"/>
        <v>0.12484164270291014</v>
      </c>
      <c r="BE21">
        <f t="shared" si="9"/>
        <v>-5.9848508752309604</v>
      </c>
      <c r="BF21">
        <f t="shared" si="10"/>
        <v>-5.9848490521126019</v>
      </c>
      <c r="BG21">
        <f t="shared" si="11"/>
        <v>-5.9848594533299817</v>
      </c>
      <c r="BH21">
        <f t="shared" si="12"/>
        <v>-5.9848001120718619</v>
      </c>
      <c r="BI21">
        <f t="shared" si="13"/>
        <v>-5.9851386526161185</v>
      </c>
      <c r="BJ21">
        <f t="shared" si="14"/>
        <v>-5.9832068124518472</v>
      </c>
      <c r="BK21">
        <f t="shared" si="15"/>
        <v>-5.9942153884837737</v>
      </c>
      <c r="BL21">
        <f t="shared" si="16"/>
        <v>-5.9309500733167697</v>
      </c>
    </row>
    <row r="22" spans="1:64">
      <c r="A22" s="49" t="s">
        <v>2124</v>
      </c>
      <c r="B22" s="50" t="s">
        <v>2053</v>
      </c>
      <c r="C22" s="49">
        <v>33231.741499999996</v>
      </c>
      <c r="D22" s="49" t="s">
        <v>2125</v>
      </c>
      <c r="E22">
        <f t="shared" si="17"/>
        <v>6818.4631298820104</v>
      </c>
      <c r="F22">
        <f t="shared" si="18"/>
        <v>6818.5</v>
      </c>
      <c r="G22" s="10">
        <f t="shared" si="19"/>
        <v>-5.0043000002915505E-2</v>
      </c>
      <c r="J22">
        <f>G22</f>
        <v>-5.0043000002915505E-2</v>
      </c>
      <c r="P22">
        <f t="shared" si="20"/>
        <v>-3.5463198711512704E-2</v>
      </c>
      <c r="Q22" s="2">
        <f t="shared" si="21"/>
        <v>18213.241499999996</v>
      </c>
      <c r="R22" s="49"/>
      <c r="S22" s="50">
        <v>1</v>
      </c>
      <c r="Z22">
        <f t="shared" si="22"/>
        <v>6818.5</v>
      </c>
      <c r="AA22" s="68">
        <f t="shared" si="23"/>
        <v>-4.7187515315188527E-2</v>
      </c>
      <c r="AB22" s="68">
        <f t="shared" ref="AB22:AB85" si="33">G22-AH22</f>
        <v>-3.8318683399239682E-2</v>
      </c>
      <c r="AC22" s="68">
        <f t="shared" ref="AC22:AC85" si="34">+G22-P22-AH22</f>
        <v>-2.8554846877269797E-3</v>
      </c>
      <c r="AD22" s="68"/>
      <c r="AE22" s="68">
        <f t="shared" si="24"/>
        <v>8.1537928018432359E-6</v>
      </c>
      <c r="AF22">
        <f>G22-P22</f>
        <v>-1.4579801291402801E-2</v>
      </c>
      <c r="AG22" s="92"/>
      <c r="AH22">
        <f t="shared" si="25"/>
        <v>-1.1724316603675821E-2</v>
      </c>
      <c r="AI22">
        <f t="shared" si="26"/>
        <v>0.86697666649425909</v>
      </c>
      <c r="AJ22">
        <f t="shared" si="27"/>
        <v>-0.59769248274430886</v>
      </c>
      <c r="AK22">
        <f t="shared" si="28"/>
        <v>0.12622532472505776</v>
      </c>
      <c r="AL22">
        <f t="shared" si="29"/>
        <v>-0.75918220769869582</v>
      </c>
      <c r="AM22">
        <f t="shared" si="30"/>
        <v>-0.39893867128085297</v>
      </c>
      <c r="AN22" s="68">
        <f t="shared" si="31"/>
        <v>-7.1786147752964329</v>
      </c>
      <c r="AO22" s="68">
        <f t="shared" si="31"/>
        <v>-7.1786151067185822</v>
      </c>
      <c r="AP22" s="68">
        <f t="shared" si="31"/>
        <v>-7.1786122158888448</v>
      </c>
      <c r="AQ22" s="68">
        <f t="shared" si="31"/>
        <v>-7.1786374315029606</v>
      </c>
      <c r="AR22" s="68">
        <f t="shared" si="31"/>
        <v>-7.1784175119675711</v>
      </c>
      <c r="AS22" s="68">
        <f t="shared" si="31"/>
        <v>-7.1803375920554782</v>
      </c>
      <c r="AT22" s="68">
        <f t="shared" si="31"/>
        <v>-7.1637256400856408</v>
      </c>
      <c r="AU22" s="68">
        <f t="shared" si="32"/>
        <v>-7.3217384119657591</v>
      </c>
      <c r="AW22">
        <v>9000</v>
      </c>
      <c r="AX22">
        <f t="shared" si="2"/>
        <v>-6.240582682756781E-2</v>
      </c>
      <c r="AY22">
        <f t="shared" si="3"/>
        <v>-3.9019488859712792E-2</v>
      </c>
      <c r="AZ22">
        <f t="shared" si="4"/>
        <v>-2.3386337967855018E-2</v>
      </c>
      <c r="BA22">
        <f t="shared" si="5"/>
        <v>0.82767086488657649</v>
      </c>
      <c r="BB22">
        <f t="shared" si="6"/>
        <v>-0.98421189006529952</v>
      </c>
      <c r="BC22">
        <f t="shared" si="7"/>
        <v>0.34892591265511941</v>
      </c>
      <c r="BD22">
        <f t="shared" si="8"/>
        <v>0.17625483731005809</v>
      </c>
      <c r="BE22">
        <f t="shared" si="9"/>
        <v>-5.8650376808346953</v>
      </c>
      <c r="BF22">
        <f t="shared" si="10"/>
        <v>-5.8650357844784669</v>
      </c>
      <c r="BG22">
        <f t="shared" si="11"/>
        <v>-5.8650471005835989</v>
      </c>
      <c r="BH22">
        <f t="shared" si="12"/>
        <v>-5.864979573273704</v>
      </c>
      <c r="BI22">
        <f t="shared" si="13"/>
        <v>-5.8653825032417304</v>
      </c>
      <c r="BJ22">
        <f t="shared" si="14"/>
        <v>-5.8629771814370972</v>
      </c>
      <c r="BK22">
        <f t="shared" si="15"/>
        <v>-5.8772983092307358</v>
      </c>
      <c r="BL22">
        <f t="shared" si="16"/>
        <v>-5.7905727492038261</v>
      </c>
    </row>
    <row r="23" spans="1:64">
      <c r="A23" s="13" t="s">
        <v>2082</v>
      </c>
      <c r="B23" s="50"/>
      <c r="C23" s="49">
        <v>33559.527000000002</v>
      </c>
      <c r="D23" s="49"/>
      <c r="E23">
        <f t="shared" si="17"/>
        <v>7059.9652392509133</v>
      </c>
      <c r="F23">
        <f t="shared" si="18"/>
        <v>7060</v>
      </c>
      <c r="G23" s="10">
        <f t="shared" si="19"/>
        <v>-4.7180000001389999E-2</v>
      </c>
      <c r="I23">
        <f>G23</f>
        <v>-4.7180000001389999E-2</v>
      </c>
      <c r="P23">
        <f t="shared" si="20"/>
        <v>-3.6304061967434985E-2</v>
      </c>
      <c r="Q23" s="2">
        <f t="shared" si="21"/>
        <v>18541.027000000002</v>
      </c>
      <c r="S23" s="50">
        <v>0.1</v>
      </c>
      <c r="Z23">
        <f t="shared" si="22"/>
        <v>7060</v>
      </c>
      <c r="AA23" s="68">
        <f t="shared" si="23"/>
        <v>-5.1062448839708931E-2</v>
      </c>
      <c r="AB23" s="68">
        <f t="shared" si="33"/>
        <v>-3.2421613129116053E-2</v>
      </c>
      <c r="AC23" s="68">
        <f t="shared" si="34"/>
        <v>3.8824488383189335E-3</v>
      </c>
      <c r="AD23" s="68"/>
      <c r="AE23" s="68">
        <f t="shared" si="24"/>
        <v>1.5073408982164024E-6</v>
      </c>
      <c r="AF23">
        <f t="shared" ref="AF23:AF85" si="35">G23-P23</f>
        <v>-1.0875938033955014E-2</v>
      </c>
      <c r="AG23" s="92"/>
      <c r="AH23">
        <f t="shared" si="25"/>
        <v>-1.4758386872273948E-2</v>
      </c>
      <c r="AI23">
        <f t="shared" si="26"/>
        <v>0.85155614702539573</v>
      </c>
      <c r="AJ23">
        <f t="shared" si="27"/>
        <v>-0.69777636863675174</v>
      </c>
      <c r="AK23">
        <f t="shared" si="28"/>
        <v>0.10766829790137825</v>
      </c>
      <c r="AL23">
        <f t="shared" si="29"/>
        <v>-0.62751350707682541</v>
      </c>
      <c r="AM23">
        <f t="shared" si="30"/>
        <v>-0.32447474827683892</v>
      </c>
      <c r="AN23" s="68">
        <f t="shared" si="31"/>
        <v>-7.0279396710348934</v>
      </c>
      <c r="AO23" s="68">
        <f t="shared" si="31"/>
        <v>-7.0279404728614132</v>
      </c>
      <c r="AP23" s="68">
        <f t="shared" si="31"/>
        <v>-7.0279345259546515</v>
      </c>
      <c r="AQ23" s="68">
        <f t="shared" si="31"/>
        <v>-7.0279786331539009</v>
      </c>
      <c r="AR23" s="68">
        <f t="shared" si="31"/>
        <v>-7.0276515401957331</v>
      </c>
      <c r="AS23" s="68">
        <f t="shared" si="31"/>
        <v>-7.0300795694113454</v>
      </c>
      <c r="AT23" s="68">
        <f t="shared" si="31"/>
        <v>-7.0121832336329692</v>
      </c>
      <c r="AU23" s="68">
        <f t="shared" si="32"/>
        <v>-7.1522327930993796</v>
      </c>
      <c r="AW23">
        <v>9200</v>
      </c>
      <c r="AX23">
        <f t="shared" si="2"/>
        <v>-6.1387798841258917E-2</v>
      </c>
      <c r="AY23">
        <f t="shared" si="3"/>
        <v>-3.8890925535558077E-2</v>
      </c>
      <c r="AZ23" s="68">
        <f t="shared" si="4"/>
        <v>-2.2496873305700837E-2</v>
      </c>
      <c r="BA23">
        <f t="shared" si="5"/>
        <v>0.83495694250681207</v>
      </c>
      <c r="BB23">
        <f t="shared" si="6"/>
        <v>-0.96105167461716434</v>
      </c>
      <c r="BC23">
        <f t="shared" si="7"/>
        <v>0.45100791637930199</v>
      </c>
      <c r="BD23">
        <f t="shared" si="8"/>
        <v>0.22940578893582167</v>
      </c>
      <c r="BE23">
        <f t="shared" si="9"/>
        <v>-5.7443019820744912</v>
      </c>
      <c r="BF23">
        <f t="shared" si="10"/>
        <v>-5.7443003694535557</v>
      </c>
      <c r="BG23">
        <f t="shared" si="11"/>
        <v>-5.7443106153618526</v>
      </c>
      <c r="BH23">
        <f t="shared" si="12"/>
        <v>-5.7442455161459645</v>
      </c>
      <c r="BI23">
        <f t="shared" si="13"/>
        <v>-5.744659092609794</v>
      </c>
      <c r="BJ23">
        <f t="shared" si="14"/>
        <v>-5.7420298907839342</v>
      </c>
      <c r="BK23">
        <f t="shared" si="15"/>
        <v>-5.7586750386170804</v>
      </c>
      <c r="BL23">
        <f t="shared" si="16"/>
        <v>-5.6501954250908826</v>
      </c>
    </row>
    <row r="24" spans="1:64">
      <c r="A24" s="13" t="s">
        <v>2082</v>
      </c>
      <c r="B24" s="50"/>
      <c r="C24" s="49">
        <v>33582.597000000002</v>
      </c>
      <c r="D24" s="49"/>
      <c r="E24">
        <f t="shared" si="17"/>
        <v>7076.9624940505928</v>
      </c>
      <c r="F24">
        <f t="shared" si="18"/>
        <v>7077</v>
      </c>
      <c r="G24" s="10">
        <f t="shared" si="19"/>
        <v>-5.09059999967576E-2</v>
      </c>
      <c r="I24">
        <f>G24</f>
        <v>-5.09059999967576E-2</v>
      </c>
      <c r="P24">
        <f t="shared" si="20"/>
        <v>-3.6359058842877462E-2</v>
      </c>
      <c r="Q24" s="2">
        <f t="shared" si="21"/>
        <v>18564.097000000002</v>
      </c>
      <c r="S24" s="50">
        <v>0.1</v>
      </c>
      <c r="Z24">
        <f t="shared" si="22"/>
        <v>7077</v>
      </c>
      <c r="AA24" s="68">
        <f t="shared" si="23"/>
        <v>-5.1317326214957354E-2</v>
      </c>
      <c r="AB24" s="68">
        <f t="shared" si="33"/>
        <v>-3.5947732624677708E-2</v>
      </c>
      <c r="AC24" s="68">
        <f t="shared" si="34"/>
        <v>4.1132621819975519E-4</v>
      </c>
      <c r="AD24" s="68"/>
      <c r="AE24" s="68">
        <f t="shared" si="24"/>
        <v>1.6918925777851118E-8</v>
      </c>
      <c r="AF24">
        <f t="shared" si="35"/>
        <v>-1.4546941153880139E-2</v>
      </c>
      <c r="AG24" s="92"/>
      <c r="AH24">
        <f t="shared" si="25"/>
        <v>-1.4958267372079894E-2</v>
      </c>
      <c r="AI24">
        <f t="shared" si="26"/>
        <v>0.85058277683610406</v>
      </c>
      <c r="AJ24">
        <f t="shared" si="27"/>
        <v>-0.70426418041639449</v>
      </c>
      <c r="AK24">
        <f t="shared" si="28"/>
        <v>0.10631337301071947</v>
      </c>
      <c r="AL24">
        <f t="shared" si="29"/>
        <v>-0.61841587295180678</v>
      </c>
      <c r="AM24">
        <f t="shared" si="30"/>
        <v>-0.31945438948898131</v>
      </c>
      <c r="AN24" s="68">
        <f t="shared" si="31"/>
        <v>-7.0174312808238213</v>
      </c>
      <c r="AO24" s="68">
        <f t="shared" si="31"/>
        <v>-7.0174321229267633</v>
      </c>
      <c r="AP24" s="68">
        <f t="shared" si="31"/>
        <v>-7.0174259368843099</v>
      </c>
      <c r="AQ24" s="68">
        <f t="shared" si="31"/>
        <v>-7.0174713800211412</v>
      </c>
      <c r="AR24" s="68">
        <f t="shared" si="31"/>
        <v>-7.0171375947242005</v>
      </c>
      <c r="AS24" s="68">
        <f t="shared" si="31"/>
        <v>-7.0195916373831944</v>
      </c>
      <c r="AT24" s="68">
        <f t="shared" si="31"/>
        <v>-7.0016736328796236</v>
      </c>
      <c r="AU24" s="68">
        <f t="shared" si="32"/>
        <v>-7.1403007205497797</v>
      </c>
      <c r="AW24">
        <v>9400</v>
      </c>
      <c r="AX24">
        <f t="shared" si="2"/>
        <v>-5.9952226097888486E-2</v>
      </c>
      <c r="AY24">
        <f t="shared" si="3"/>
        <v>-3.8686006278527738E-2</v>
      </c>
      <c r="AZ24">
        <f t="shared" si="4"/>
        <v>-2.1266219819360745E-2</v>
      </c>
      <c r="BA24">
        <f t="shared" si="5"/>
        <v>0.84415767872803638</v>
      </c>
      <c r="BB24">
        <f t="shared" si="6"/>
        <v>-0.92712488944468052</v>
      </c>
      <c r="BC24">
        <f t="shared" si="7"/>
        <v>0.5551241079265542</v>
      </c>
      <c r="BD24">
        <f t="shared" si="8"/>
        <v>0.28491663597145328</v>
      </c>
      <c r="BE24">
        <f t="shared" si="9"/>
        <v>-5.6223694762315768</v>
      </c>
      <c r="BF24">
        <f t="shared" si="10"/>
        <v>-5.6223683381866696</v>
      </c>
      <c r="BG24">
        <f t="shared" si="11"/>
        <v>-5.6223761988658865</v>
      </c>
      <c r="BH24">
        <f t="shared" si="12"/>
        <v>-5.6223219027720441</v>
      </c>
      <c r="BI24">
        <f t="shared" si="13"/>
        <v>-5.6226968956083443</v>
      </c>
      <c r="BJ24">
        <f t="shared" si="14"/>
        <v>-5.6201047936991051</v>
      </c>
      <c r="BK24">
        <f t="shared" si="15"/>
        <v>-5.6379175992607351</v>
      </c>
      <c r="BL24">
        <f t="shared" si="16"/>
        <v>-5.509818100977939</v>
      </c>
    </row>
    <row r="25" spans="1:64">
      <c r="A25" s="13" t="s">
        <v>2082</v>
      </c>
      <c r="B25" s="50"/>
      <c r="C25" s="49">
        <v>34266.652999999998</v>
      </c>
      <c r="D25" s="49"/>
      <c r="E25">
        <f t="shared" si="17"/>
        <v>7580.953570307629</v>
      </c>
      <c r="F25">
        <f t="shared" si="18"/>
        <v>7581</v>
      </c>
      <c r="G25" s="10">
        <f t="shared" si="19"/>
        <v>-6.3018000000738539E-2</v>
      </c>
      <c r="I25">
        <f>G25</f>
        <v>-6.3018000000738539E-2</v>
      </c>
      <c r="P25">
        <f t="shared" si="20"/>
        <v>-3.7738931365753181E-2</v>
      </c>
      <c r="Q25" s="2">
        <f t="shared" si="21"/>
        <v>19248.152999999998</v>
      </c>
      <c r="S25" s="50">
        <v>0.1</v>
      </c>
      <c r="Z25">
        <f t="shared" si="22"/>
        <v>7581</v>
      </c>
      <c r="AA25" s="68">
        <f t="shared" si="23"/>
        <v>-5.7720802396122164E-2</v>
      </c>
      <c r="AB25" s="68">
        <f t="shared" si="33"/>
        <v>-4.3036128970369555E-2</v>
      </c>
      <c r="AC25" s="68">
        <f t="shared" si="34"/>
        <v>-5.2971976046163778E-3</v>
      </c>
      <c r="AD25" s="68"/>
      <c r="AE25" s="68">
        <f t="shared" si="24"/>
        <v>2.8060302462353457E-6</v>
      </c>
      <c r="AF25">
        <f t="shared" si="35"/>
        <v>-2.5279068634985358E-2</v>
      </c>
      <c r="AG25" s="92"/>
      <c r="AH25">
        <f t="shared" si="25"/>
        <v>-1.998187103036898E-2</v>
      </c>
      <c r="AI25">
        <f t="shared" si="26"/>
        <v>0.82816243127912181</v>
      </c>
      <c r="AJ25">
        <f t="shared" si="27"/>
        <v>-0.86397852772970019</v>
      </c>
      <c r="AK25">
        <f t="shared" si="28"/>
        <v>6.403038212460796E-2</v>
      </c>
      <c r="AL25">
        <f t="shared" si="29"/>
        <v>-0.3566838297368321</v>
      </c>
      <c r="AM25">
        <f t="shared" si="30"/>
        <v>-0.1802570550057003</v>
      </c>
      <c r="AN25" s="68">
        <f t="shared" si="31"/>
        <v>-6.7105444502156857</v>
      </c>
      <c r="AO25" s="68">
        <f t="shared" si="31"/>
        <v>-6.7105463357898927</v>
      </c>
      <c r="AP25" s="68">
        <f t="shared" si="31"/>
        <v>-6.7105350372994321</v>
      </c>
      <c r="AQ25" s="68">
        <f t="shared" si="31"/>
        <v>-6.7106027395016925</v>
      </c>
      <c r="AR25" s="68">
        <f t="shared" si="31"/>
        <v>-6.7101970892447591</v>
      </c>
      <c r="AS25" s="68">
        <f t="shared" si="31"/>
        <v>-6.7126287409686851</v>
      </c>
      <c r="AT25" s="68">
        <f t="shared" si="31"/>
        <v>-6.6980920881107586</v>
      </c>
      <c r="AU25" s="68">
        <f t="shared" si="32"/>
        <v>-6.7865498637851616</v>
      </c>
      <c r="AW25">
        <v>9600</v>
      </c>
      <c r="AX25">
        <f t="shared" si="2"/>
        <v>-5.8103904837595317E-2</v>
      </c>
      <c r="AY25">
        <f t="shared" si="3"/>
        <v>-3.8404731088621816E-2</v>
      </c>
      <c r="AZ25" s="68">
        <f t="shared" si="4"/>
        <v>-1.9699173748973502E-2</v>
      </c>
      <c r="BA25">
        <f t="shared" si="5"/>
        <v>0.8553322171489256</v>
      </c>
      <c r="BB25">
        <f t="shared" si="6"/>
        <v>-0.88196183232839886</v>
      </c>
      <c r="BC25">
        <f t="shared" si="7"/>
        <v>0.66178208377178271</v>
      </c>
      <c r="BD25">
        <f t="shared" si="8"/>
        <v>0.34352075358892137</v>
      </c>
      <c r="BE25">
        <f t="shared" si="9"/>
        <v>-5.4989578544343898</v>
      </c>
      <c r="BF25">
        <f t="shared" si="10"/>
        <v>-5.4989571966137172</v>
      </c>
      <c r="BG25">
        <f t="shared" si="11"/>
        <v>-5.4989622637558639</v>
      </c>
      <c r="BH25">
        <f t="shared" si="12"/>
        <v>-5.4989232312875451</v>
      </c>
      <c r="BI25">
        <f t="shared" si="13"/>
        <v>-5.4992238612614512</v>
      </c>
      <c r="BJ25">
        <f t="shared" si="14"/>
        <v>-5.4969060611661682</v>
      </c>
      <c r="BK25">
        <f t="shared" si="15"/>
        <v>-5.5146400002513198</v>
      </c>
      <c r="BL25">
        <f t="shared" si="16"/>
        <v>-5.3694407768649954</v>
      </c>
    </row>
    <row r="26" spans="1:64">
      <c r="A26" s="13" t="s">
        <v>2083</v>
      </c>
      <c r="B26" s="50"/>
      <c r="C26" s="49">
        <v>36609.325899999996</v>
      </c>
      <c r="D26" s="49" t="s">
        <v>1923</v>
      </c>
      <c r="E26">
        <f t="shared" si="17"/>
        <v>9306.9617278111018</v>
      </c>
      <c r="F26">
        <f t="shared" si="18"/>
        <v>9307</v>
      </c>
      <c r="G26" s="10">
        <f t="shared" si="19"/>
        <v>-5.1946000006864779E-2</v>
      </c>
      <c r="H26">
        <f t="shared" ref="H26:H32" si="36">G26</f>
        <v>-5.1946000006864779E-2</v>
      </c>
      <c r="P26">
        <f t="shared" si="20"/>
        <v>-3.8790791456647405E-2</v>
      </c>
      <c r="Q26" s="2">
        <f t="shared" si="21"/>
        <v>21590.825899999996</v>
      </c>
      <c r="R26" s="49" t="s">
        <v>1923</v>
      </c>
      <c r="S26" s="50">
        <v>0.5</v>
      </c>
      <c r="Z26">
        <f t="shared" si="22"/>
        <v>9307</v>
      </c>
      <c r="AA26" s="68">
        <f t="shared" si="23"/>
        <v>-6.0671465747264404E-2</v>
      </c>
      <c r="AB26" s="68">
        <f t="shared" si="33"/>
        <v>-3.006532571624778E-2</v>
      </c>
      <c r="AC26" s="68">
        <f t="shared" si="34"/>
        <v>8.7254657403996252E-3</v>
      </c>
      <c r="AD26" s="68"/>
      <c r="AE26" s="68">
        <f t="shared" si="24"/>
        <v>3.8066876193443793E-5</v>
      </c>
      <c r="AF26">
        <f t="shared" si="35"/>
        <v>-1.3155208550217373E-2</v>
      </c>
      <c r="AG26" s="92"/>
      <c r="AH26">
        <f t="shared" si="25"/>
        <v>-2.1880674290616998E-2</v>
      </c>
      <c r="AI26">
        <f t="shared" si="26"/>
        <v>0.83963757553540952</v>
      </c>
      <c r="AJ26">
        <f t="shared" si="27"/>
        <v>-0.94426846913513096</v>
      </c>
      <c r="AK26">
        <f t="shared" si="28"/>
        <v>-8.89490454067067E-2</v>
      </c>
      <c r="AL26">
        <f t="shared" si="29"/>
        <v>0.50642545951541584</v>
      </c>
      <c r="AM26">
        <f t="shared" si="30"/>
        <v>0.25876694082232082</v>
      </c>
      <c r="AN26" s="68">
        <f t="shared" si="31"/>
        <v>-5.6792347256404812</v>
      </c>
      <c r="AO26" s="68">
        <f t="shared" si="31"/>
        <v>-5.6792333555652785</v>
      </c>
      <c r="AP26" s="68">
        <f t="shared" si="31"/>
        <v>-5.6792424325344886</v>
      </c>
      <c r="AQ26" s="68">
        <f t="shared" si="31"/>
        <v>-5.6791822950900475</v>
      </c>
      <c r="AR26" s="68">
        <f t="shared" si="31"/>
        <v>-5.6795806758984702</v>
      </c>
      <c r="AS26" s="68">
        <f t="shared" si="31"/>
        <v>-5.6769395550130284</v>
      </c>
      <c r="AT26" s="68">
        <f t="shared" si="31"/>
        <v>-5.6943609116863305</v>
      </c>
      <c r="AU26" s="68">
        <f t="shared" si="32"/>
        <v>-5.5750935566904571</v>
      </c>
      <c r="AW26">
        <v>9800</v>
      </c>
      <c r="AX26">
        <f t="shared" si="2"/>
        <v>-5.5850755662477838E-2</v>
      </c>
      <c r="AY26">
        <f t="shared" si="3"/>
        <v>-3.8047099965840298E-2</v>
      </c>
      <c r="AZ26">
        <f t="shared" si="4"/>
        <v>-1.7803655696637537E-2</v>
      </c>
      <c r="BA26">
        <f t="shared" si="5"/>
        <v>0.86854444807460407</v>
      </c>
      <c r="BB26">
        <f t="shared" si="6"/>
        <v>-0.82503709850845119</v>
      </c>
      <c r="BC26">
        <f t="shared" si="7"/>
        <v>0.77152277574454975</v>
      </c>
      <c r="BD26">
        <f t="shared" si="8"/>
        <v>0.40610870924567499</v>
      </c>
      <c r="BE26">
        <f t="shared" si="9"/>
        <v>-5.3737758007005612</v>
      </c>
      <c r="BF26">
        <f t="shared" si="10"/>
        <v>-5.3737755010909547</v>
      </c>
      <c r="BG26">
        <f t="shared" si="11"/>
        <v>-5.3737781611188993</v>
      </c>
      <c r="BH26">
        <f t="shared" si="12"/>
        <v>-5.3737545442395556</v>
      </c>
      <c r="BI26">
        <f t="shared" si="13"/>
        <v>-5.3739642000601151</v>
      </c>
      <c r="BJ26">
        <f t="shared" si="14"/>
        <v>-5.3721010277115928</v>
      </c>
      <c r="BK26">
        <f t="shared" si="15"/>
        <v>-5.3885058309247631</v>
      </c>
      <c r="BL26">
        <f t="shared" si="16"/>
        <v>-5.229063452752051</v>
      </c>
    </row>
    <row r="27" spans="1:64">
      <c r="A27" s="13" t="s">
        <v>2083</v>
      </c>
      <c r="B27" s="50"/>
      <c r="C27" s="49">
        <v>36822.414799999999</v>
      </c>
      <c r="D27" s="49" t="s">
        <v>1923</v>
      </c>
      <c r="E27">
        <f t="shared" si="17"/>
        <v>9463.9589678754073</v>
      </c>
      <c r="F27">
        <f t="shared" si="18"/>
        <v>9464</v>
      </c>
      <c r="G27" s="10">
        <f t="shared" si="19"/>
        <v>-5.5692000001727138E-2</v>
      </c>
      <c r="H27">
        <f t="shared" si="36"/>
        <v>-5.5692000001727138E-2</v>
      </c>
      <c r="P27">
        <f t="shared" si="20"/>
        <v>-3.8604305743254713E-2</v>
      </c>
      <c r="Q27" s="2">
        <f t="shared" si="21"/>
        <v>21803.914799999999</v>
      </c>
      <c r="R27" s="49" t="s">
        <v>1923</v>
      </c>
      <c r="S27" s="50">
        <v>0.5</v>
      </c>
      <c r="Z27">
        <f t="shared" si="22"/>
        <v>9464</v>
      </c>
      <c r="AA27" s="68">
        <f t="shared" si="23"/>
        <v>-5.9405359528759777E-2</v>
      </c>
      <c r="AB27" s="68">
        <f t="shared" si="33"/>
        <v>-3.4890946216222074E-2</v>
      </c>
      <c r="AC27" s="68">
        <f t="shared" si="34"/>
        <v>3.7133595270326357E-3</v>
      </c>
      <c r="AD27" s="68"/>
      <c r="AE27" s="68">
        <f t="shared" si="24"/>
        <v>6.8945194885020324E-6</v>
      </c>
      <c r="AF27">
        <f t="shared" si="35"/>
        <v>-1.7087694258472425E-2</v>
      </c>
      <c r="AG27" s="92"/>
      <c r="AH27">
        <f t="shared" si="25"/>
        <v>-2.080105378550506E-2</v>
      </c>
      <c r="AI27">
        <f t="shared" si="26"/>
        <v>0.8475157733031996</v>
      </c>
      <c r="AJ27">
        <f t="shared" si="27"/>
        <v>-0.9139194225892423</v>
      </c>
      <c r="AK27">
        <f t="shared" si="28"/>
        <v>-0.10186560002083454</v>
      </c>
      <c r="AL27">
        <f t="shared" si="29"/>
        <v>0.58895293899678658</v>
      </c>
      <c r="AM27">
        <f t="shared" si="30"/>
        <v>0.30329444022742019</v>
      </c>
      <c r="AN27" s="68">
        <f t="shared" si="31"/>
        <v>-5.5830524435645561</v>
      </c>
      <c r="AO27" s="68">
        <f t="shared" si="31"/>
        <v>-5.5830514663902351</v>
      </c>
      <c r="AP27" s="68">
        <f t="shared" si="31"/>
        <v>-5.5830584342134779</v>
      </c>
      <c r="AQ27" s="68">
        <f t="shared" si="31"/>
        <v>-5.5830087486728237</v>
      </c>
      <c r="AR27" s="68">
        <f t="shared" si="31"/>
        <v>-5.5833629965071125</v>
      </c>
      <c r="AS27" s="68">
        <f t="shared" si="31"/>
        <v>-5.5808349647467494</v>
      </c>
      <c r="AT27" s="68">
        <f t="shared" si="31"/>
        <v>-5.5987601285568722</v>
      </c>
      <c r="AU27" s="68">
        <f t="shared" si="32"/>
        <v>-5.4648973572617967</v>
      </c>
      <c r="AW27">
        <v>10000</v>
      </c>
      <c r="AX27">
        <f t="shared" si="2"/>
        <v>-5.3204495679541594E-2</v>
      </c>
      <c r="AY27">
        <f t="shared" si="3"/>
        <v>-3.7613112910183197E-2</v>
      </c>
      <c r="AZ27" s="68">
        <f t="shared" si="4"/>
        <v>-1.5591382769358394E-2</v>
      </c>
      <c r="BA27">
        <f t="shared" si="5"/>
        <v>0.88385709665379186</v>
      </c>
      <c r="BB27">
        <f t="shared" si="6"/>
        <v>-0.75579362669241479</v>
      </c>
      <c r="BC27">
        <f t="shared" si="7"/>
        <v>0.88492535564885211</v>
      </c>
      <c r="BD27">
        <f t="shared" si="8"/>
        <v>0.47379251712187997</v>
      </c>
      <c r="BE27">
        <f t="shared" si="9"/>
        <v>-5.2465226995105674</v>
      </c>
      <c r="BF27">
        <f t="shared" si="10"/>
        <v>-5.2465225999790759</v>
      </c>
      <c r="BG27">
        <f t="shared" si="11"/>
        <v>-5.2465236661088239</v>
      </c>
      <c r="BH27">
        <f t="shared" si="12"/>
        <v>-5.2465122461796039</v>
      </c>
      <c r="BI27">
        <f t="shared" si="13"/>
        <v>-5.2466345601470588</v>
      </c>
      <c r="BJ27">
        <f t="shared" si="14"/>
        <v>-5.2453231893695822</v>
      </c>
      <c r="BK27">
        <f t="shared" si="15"/>
        <v>-5.2592348792232038</v>
      </c>
      <c r="BL27">
        <f t="shared" si="16"/>
        <v>-5.0886861286391074</v>
      </c>
    </row>
    <row r="28" spans="1:64">
      <c r="A28" s="13" t="s">
        <v>2083</v>
      </c>
      <c r="B28" s="50"/>
      <c r="C28" s="49">
        <v>36830.559000000001</v>
      </c>
      <c r="D28" s="49" t="s">
        <v>1923</v>
      </c>
      <c r="E28">
        <f t="shared" si="17"/>
        <v>9469.959359836379</v>
      </c>
      <c r="F28">
        <f t="shared" si="18"/>
        <v>9470</v>
      </c>
      <c r="G28" s="10">
        <f t="shared" si="19"/>
        <v>-5.5159999996249098E-2</v>
      </c>
      <c r="H28">
        <f t="shared" si="36"/>
        <v>-5.5159999996249098E-2</v>
      </c>
      <c r="P28">
        <f t="shared" si="20"/>
        <v>-3.8596245449425262E-2</v>
      </c>
      <c r="Q28" s="2">
        <f t="shared" si="21"/>
        <v>21812.059000000001</v>
      </c>
      <c r="R28" s="49" t="s">
        <v>1923</v>
      </c>
      <c r="S28" s="50">
        <v>0.5</v>
      </c>
      <c r="Z28">
        <f t="shared" si="22"/>
        <v>9470</v>
      </c>
      <c r="AA28" s="68">
        <f t="shared" si="23"/>
        <v>-5.9351930248561086E-2</v>
      </c>
      <c r="AB28" s="68">
        <f t="shared" si="33"/>
        <v>-3.4404315197113275E-2</v>
      </c>
      <c r="AC28" s="68">
        <f t="shared" si="34"/>
        <v>4.1919302523119872E-3</v>
      </c>
      <c r="AD28" s="68"/>
      <c r="AE28" s="68">
        <f t="shared" si="24"/>
        <v>8.7861396201242205E-6</v>
      </c>
      <c r="AF28">
        <f t="shared" si="35"/>
        <v>-1.6563754546823836E-2</v>
      </c>
      <c r="AG28" s="92"/>
      <c r="AH28">
        <f t="shared" si="25"/>
        <v>-2.0755684799135823E-2</v>
      </c>
      <c r="AI28">
        <f t="shared" si="26"/>
        <v>0.84784102912576498</v>
      </c>
      <c r="AJ28">
        <f t="shared" si="27"/>
        <v>-0.9126218477566862</v>
      </c>
      <c r="AK28">
        <f t="shared" si="28"/>
        <v>-0.10235080576829655</v>
      </c>
      <c r="AL28">
        <f t="shared" si="29"/>
        <v>0.59213833976107499</v>
      </c>
      <c r="AM28">
        <f t="shared" si="30"/>
        <v>0.305034491179212</v>
      </c>
      <c r="AN28" s="68">
        <f t="shared" si="31"/>
        <v>-5.5793583729431422</v>
      </c>
      <c r="AO28" s="68">
        <f t="shared" si="31"/>
        <v>-5.5793574106611503</v>
      </c>
      <c r="AP28" s="68">
        <f t="shared" si="31"/>
        <v>-5.5793642937627199</v>
      </c>
      <c r="AQ28" s="68">
        <f t="shared" si="31"/>
        <v>-5.579315058778322</v>
      </c>
      <c r="AR28" s="68">
        <f t="shared" si="31"/>
        <v>-5.5796671924926207</v>
      </c>
      <c r="AS28" s="68">
        <f t="shared" si="31"/>
        <v>-5.5771463738622717</v>
      </c>
      <c r="AT28" s="68">
        <f t="shared" si="31"/>
        <v>-5.5950754449165361</v>
      </c>
      <c r="AU28" s="68">
        <f t="shared" si="32"/>
        <v>-5.4606860375384088</v>
      </c>
      <c r="AW28">
        <v>10200</v>
      </c>
      <c r="AX28">
        <f t="shared" si="2"/>
        <v>-5.0181495998602249E-2</v>
      </c>
      <c r="AY28">
        <f t="shared" si="3"/>
        <v>-3.71027699216505E-2</v>
      </c>
      <c r="AZ28">
        <f t="shared" si="4"/>
        <v>-1.3078726076951753E-2</v>
      </c>
      <c r="BA28">
        <f t="shared" si="5"/>
        <v>0.90132281297055139</v>
      </c>
      <c r="BB28">
        <f t="shared" si="6"/>
        <v>-0.67368214475964705</v>
      </c>
      <c r="BC28">
        <f t="shared" si="7"/>
        <v>1.0026106190929172</v>
      </c>
      <c r="BD28">
        <f t="shared" si="8"/>
        <v>0.54799857476988367</v>
      </c>
      <c r="BE28">
        <f t="shared" si="9"/>
        <v>-5.1168894161098422</v>
      </c>
      <c r="BF28">
        <f t="shared" si="10"/>
        <v>-5.1168893954911328</v>
      </c>
      <c r="BG28">
        <f t="shared" si="11"/>
        <v>-5.1168896811844711</v>
      </c>
      <c r="BH28">
        <f t="shared" si="12"/>
        <v>-5.1168857225936888</v>
      </c>
      <c r="BI28">
        <f t="shared" si="13"/>
        <v>-5.1169405698987349</v>
      </c>
      <c r="BJ28">
        <f t="shared" si="14"/>
        <v>-5.1161800193409288</v>
      </c>
      <c r="BK28">
        <f t="shared" si="15"/>
        <v>-5.1266086444341594</v>
      </c>
      <c r="BL28">
        <f t="shared" si="16"/>
        <v>-4.9483088045261638</v>
      </c>
    </row>
    <row r="29" spans="1:64">
      <c r="A29" s="13" t="s">
        <v>2083</v>
      </c>
      <c r="B29" s="50"/>
      <c r="C29" s="49">
        <v>36898.4231</v>
      </c>
      <c r="D29" s="49" t="s">
        <v>1923</v>
      </c>
      <c r="E29">
        <f t="shared" si="17"/>
        <v>9519.9595071901258</v>
      </c>
      <c r="F29">
        <f t="shared" si="18"/>
        <v>9520</v>
      </c>
      <c r="G29" s="10">
        <f t="shared" si="19"/>
        <v>-5.4960000001301523E-2</v>
      </c>
      <c r="H29">
        <f t="shared" si="36"/>
        <v>-5.4960000001301523E-2</v>
      </c>
      <c r="P29">
        <f t="shared" si="20"/>
        <v>-3.8526403876529239E-2</v>
      </c>
      <c r="Q29" s="2">
        <f t="shared" si="21"/>
        <v>21879.9231</v>
      </c>
      <c r="R29" s="49" t="s">
        <v>1923</v>
      </c>
      <c r="S29" s="50">
        <v>0.5</v>
      </c>
      <c r="Z29">
        <f t="shared" si="22"/>
        <v>9520</v>
      </c>
      <c r="AA29" s="68">
        <f t="shared" si="23"/>
        <v>-5.8892333251273667E-2</v>
      </c>
      <c r="AB29" s="68">
        <f t="shared" si="33"/>
        <v>-3.4594070626557095E-2</v>
      </c>
      <c r="AC29" s="68">
        <f t="shared" si="34"/>
        <v>3.9323332499721433E-3</v>
      </c>
      <c r="AD29" s="68"/>
      <c r="AE29" s="68">
        <f t="shared" si="24"/>
        <v>7.7316223944182398E-6</v>
      </c>
      <c r="AF29">
        <f t="shared" si="35"/>
        <v>-1.6433596124772284E-2</v>
      </c>
      <c r="AG29" s="92"/>
      <c r="AH29">
        <f t="shared" si="25"/>
        <v>-2.0365929374744428E-2</v>
      </c>
      <c r="AI29">
        <f t="shared" si="26"/>
        <v>0.85062150561108818</v>
      </c>
      <c r="AJ29">
        <f t="shared" si="27"/>
        <v>-0.90140800754513373</v>
      </c>
      <c r="AK29">
        <f t="shared" si="28"/>
        <v>-0.10636778305966386</v>
      </c>
      <c r="AL29">
        <f t="shared" si="29"/>
        <v>0.6187800685888033</v>
      </c>
      <c r="AM29">
        <f t="shared" si="30"/>
        <v>0.31965508226834111</v>
      </c>
      <c r="AN29" s="68">
        <f t="shared" si="31"/>
        <v>-5.5485184320793568</v>
      </c>
      <c r="AO29" s="68">
        <f t="shared" si="31"/>
        <v>-5.5485175916033231</v>
      </c>
      <c r="AP29" s="68">
        <f t="shared" si="31"/>
        <v>-5.5485237680415986</v>
      </c>
      <c r="AQ29" s="68">
        <f t="shared" si="31"/>
        <v>-5.5484783782102047</v>
      </c>
      <c r="AR29" s="68">
        <f t="shared" si="31"/>
        <v>-5.5488118987011275</v>
      </c>
      <c r="AS29" s="68">
        <f t="shared" si="31"/>
        <v>-5.5463588696963324</v>
      </c>
      <c r="AT29" s="68">
        <f t="shared" si="31"/>
        <v>-5.564276181861743</v>
      </c>
      <c r="AU29" s="68">
        <f t="shared" si="32"/>
        <v>-5.4255917065101729</v>
      </c>
      <c r="AW29">
        <v>10400</v>
      </c>
      <c r="AX29">
        <f t="shared" si="2"/>
        <v>-4.6803846248750752E-2</v>
      </c>
      <c r="AY29">
        <f t="shared" si="3"/>
        <v>-3.651607100024222E-2</v>
      </c>
      <c r="AZ29" s="68">
        <f t="shared" si="4"/>
        <v>-1.0287775248508529E-2</v>
      </c>
      <c r="BA29">
        <f t="shared" si="5"/>
        <v>0.92097105717153527</v>
      </c>
      <c r="BB29">
        <f t="shared" si="6"/>
        <v>-0.5782229672534025</v>
      </c>
      <c r="BC29">
        <f t="shared" si="7"/>
        <v>1.1252416789167976</v>
      </c>
      <c r="BD29">
        <f t="shared" si="8"/>
        <v>0.63060655400409737</v>
      </c>
      <c r="BE29">
        <f t="shared" si="9"/>
        <v>-4.9845606622240481</v>
      </c>
      <c r="BF29">
        <f t="shared" si="10"/>
        <v>-4.9845606603992012</v>
      </c>
      <c r="BG29">
        <f t="shared" si="11"/>
        <v>-4.9845606974167582</v>
      </c>
      <c r="BH29">
        <f t="shared" si="12"/>
        <v>-4.9845599465035013</v>
      </c>
      <c r="BI29">
        <f t="shared" si="13"/>
        <v>-4.9845751786295853</v>
      </c>
      <c r="BJ29">
        <f t="shared" si="14"/>
        <v>-4.9842660352049855</v>
      </c>
      <c r="BK29">
        <f t="shared" si="15"/>
        <v>-4.9904746358543628</v>
      </c>
      <c r="BL29">
        <f t="shared" si="16"/>
        <v>-4.8079314804132203</v>
      </c>
    </row>
    <row r="30" spans="1:64">
      <c r="A30" s="13" t="s">
        <v>2083</v>
      </c>
      <c r="B30" s="50"/>
      <c r="C30" s="49">
        <v>37149.524700000002</v>
      </c>
      <c r="D30" s="49" t="s">
        <v>1923</v>
      </c>
      <c r="E30">
        <f t="shared" si="17"/>
        <v>9704.9633162845057</v>
      </c>
      <c r="F30">
        <f t="shared" si="18"/>
        <v>9705</v>
      </c>
      <c r="G30" s="10">
        <f t="shared" si="19"/>
        <v>-4.9789999997301493E-2</v>
      </c>
      <c r="H30">
        <f t="shared" si="36"/>
        <v>-4.9789999997301493E-2</v>
      </c>
      <c r="P30">
        <f t="shared" si="20"/>
        <v>-3.8226495379541953E-2</v>
      </c>
      <c r="Q30" s="2">
        <f t="shared" si="21"/>
        <v>22131.024700000002</v>
      </c>
      <c r="R30" s="49" t="s">
        <v>1923</v>
      </c>
      <c r="S30" s="50">
        <v>0.5</v>
      </c>
      <c r="Z30">
        <f t="shared" si="22"/>
        <v>9705</v>
      </c>
      <c r="AA30" s="68">
        <f t="shared" si="23"/>
        <v>-5.6970833731367229E-2</v>
      </c>
      <c r="AB30" s="68">
        <f t="shared" si="33"/>
        <v>-3.1045661645476213E-2</v>
      </c>
      <c r="AC30" s="68">
        <f t="shared" si="34"/>
        <v>7.1808337340657398E-3</v>
      </c>
      <c r="AD30" s="68"/>
      <c r="AE30" s="68">
        <f t="shared" si="24"/>
        <v>2.5782186558148234E-5</v>
      </c>
      <c r="AF30">
        <f t="shared" si="35"/>
        <v>-1.156350461775954E-2</v>
      </c>
      <c r="AG30" s="92"/>
      <c r="AH30">
        <f t="shared" si="25"/>
        <v>-1.874433835182528E-2</v>
      </c>
      <c r="AI30">
        <f t="shared" si="26"/>
        <v>0.86201047274450104</v>
      </c>
      <c r="AJ30">
        <f t="shared" si="27"/>
        <v>-0.85357782508504465</v>
      </c>
      <c r="AK30">
        <f t="shared" si="28"/>
        <v>-0.12077636452025603</v>
      </c>
      <c r="AL30">
        <f t="shared" si="29"/>
        <v>0.71897580476657885</v>
      </c>
      <c r="AM30">
        <f t="shared" si="30"/>
        <v>0.37581831311405384</v>
      </c>
      <c r="AN30" s="68">
        <f t="shared" si="31"/>
        <v>-5.4334768663743338</v>
      </c>
      <c r="AO30" s="68">
        <f t="shared" si="31"/>
        <v>-5.4334764162708238</v>
      </c>
      <c r="AP30" s="68">
        <f t="shared" si="31"/>
        <v>-5.433480134053382</v>
      </c>
      <c r="AQ30" s="68">
        <f t="shared" si="31"/>
        <v>-5.4334494252962653</v>
      </c>
      <c r="AR30" s="68">
        <f t="shared" si="31"/>
        <v>-5.4337030464249789</v>
      </c>
      <c r="AS30" s="68">
        <f t="shared" si="31"/>
        <v>-5.4316062108239578</v>
      </c>
      <c r="AT30" s="68">
        <f t="shared" si="31"/>
        <v>-5.4487948848321697</v>
      </c>
      <c r="AU30" s="68">
        <f t="shared" si="32"/>
        <v>-5.2957426817056996</v>
      </c>
      <c r="AW30">
        <v>10600</v>
      </c>
      <c r="AX30">
        <f t="shared" si="2"/>
        <v>-4.310063748280743E-2</v>
      </c>
      <c r="AY30">
        <f t="shared" si="3"/>
        <v>-3.5853016145958344E-2</v>
      </c>
      <c r="AZ30">
        <f t="shared" si="4"/>
        <v>-7.2476213368490869E-3</v>
      </c>
      <c r="BA30">
        <f t="shared" si="5"/>
        <v>0.9427892965342124</v>
      </c>
      <c r="BB30">
        <f t="shared" si="6"/>
        <v>-0.46909914767825744</v>
      </c>
      <c r="BC30">
        <f t="shared" si="7"/>
        <v>1.2535201728403877</v>
      </c>
      <c r="BD30">
        <f t="shared" si="8"/>
        <v>0.72416412807645825</v>
      </c>
      <c r="BE30">
        <f t="shared" si="9"/>
        <v>-4.8492196562623819</v>
      </c>
      <c r="BF30">
        <f t="shared" si="10"/>
        <v>-4.8492196562469445</v>
      </c>
      <c r="BG30">
        <f t="shared" si="11"/>
        <v>-4.8492196568641077</v>
      </c>
      <c r="BH30">
        <f t="shared" si="12"/>
        <v>-4.8492196321911214</v>
      </c>
      <c r="BI30">
        <f t="shared" si="13"/>
        <v>-4.8492206185660649</v>
      </c>
      <c r="BJ30">
        <f t="shared" si="14"/>
        <v>-4.8491811798302749</v>
      </c>
      <c r="BK30">
        <f t="shared" si="15"/>
        <v>-4.8507493728086732</v>
      </c>
      <c r="BL30">
        <f t="shared" si="16"/>
        <v>-4.6675541563002767</v>
      </c>
    </row>
    <row r="31" spans="1:64">
      <c r="A31" s="13" t="s">
        <v>2083</v>
      </c>
      <c r="B31" s="50"/>
      <c r="C31" s="49">
        <v>37164.450700000001</v>
      </c>
      <c r="D31" s="49" t="s">
        <v>1923</v>
      </c>
      <c r="E31">
        <f t="shared" si="17"/>
        <v>9715.960326476963</v>
      </c>
      <c r="F31">
        <f t="shared" si="18"/>
        <v>9716</v>
      </c>
      <c r="G31" s="10">
        <f t="shared" si="19"/>
        <v>-5.3847999995923601E-2</v>
      </c>
      <c r="H31">
        <f t="shared" si="36"/>
        <v>-5.3847999995923601E-2</v>
      </c>
      <c r="P31">
        <f t="shared" si="20"/>
        <v>-3.8206605190032772E-2</v>
      </c>
      <c r="Q31" s="2">
        <f t="shared" si="21"/>
        <v>22145.950700000001</v>
      </c>
      <c r="R31" s="49" t="s">
        <v>1923</v>
      </c>
      <c r="S31" s="50">
        <v>0.5</v>
      </c>
      <c r="Z31">
        <f t="shared" si="22"/>
        <v>9716</v>
      </c>
      <c r="AA31" s="68">
        <f t="shared" si="23"/>
        <v>-5.6845730322652645E-2</v>
      </c>
      <c r="AB31" s="68">
        <f t="shared" si="33"/>
        <v>-3.5208874863303728E-2</v>
      </c>
      <c r="AC31" s="68">
        <f t="shared" si="34"/>
        <v>2.9977303267290437E-3</v>
      </c>
      <c r="AD31" s="68"/>
      <c r="AE31" s="68">
        <f t="shared" si="24"/>
        <v>4.4931935558955095E-6</v>
      </c>
      <c r="AF31">
        <f t="shared" si="35"/>
        <v>-1.5641394805890829E-2</v>
      </c>
      <c r="AG31" s="92"/>
      <c r="AH31">
        <f t="shared" si="25"/>
        <v>-1.8639125132619873E-2</v>
      </c>
      <c r="AI31">
        <f t="shared" si="26"/>
        <v>0.86274298203934963</v>
      </c>
      <c r="AJ31">
        <f t="shared" si="27"/>
        <v>-0.85041344818992148</v>
      </c>
      <c r="AK31">
        <f t="shared" si="28"/>
        <v>-0.12160818590652343</v>
      </c>
      <c r="AL31">
        <f t="shared" si="29"/>
        <v>0.72501997766087811</v>
      </c>
      <c r="AM31">
        <f t="shared" si="30"/>
        <v>0.37927116936315686</v>
      </c>
      <c r="AN31" s="68">
        <f t="shared" si="31"/>
        <v>-5.426586977010027</v>
      </c>
      <c r="AO31" s="68">
        <f t="shared" si="31"/>
        <v>-5.4265865462224054</v>
      </c>
      <c r="AP31" s="68">
        <f t="shared" si="31"/>
        <v>-5.426590132655658</v>
      </c>
      <c r="AQ31" s="68">
        <f t="shared" si="31"/>
        <v>-5.4265602740948395</v>
      </c>
      <c r="AR31" s="68">
        <f t="shared" si="31"/>
        <v>-5.4268088277830913</v>
      </c>
      <c r="AS31" s="68">
        <f t="shared" si="31"/>
        <v>-5.4247375967661737</v>
      </c>
      <c r="AT31" s="68">
        <f t="shared" si="31"/>
        <v>-5.4418494374394539</v>
      </c>
      <c r="AU31" s="68">
        <f t="shared" si="32"/>
        <v>-5.2880219288794876</v>
      </c>
      <c r="AW31">
        <v>10800</v>
      </c>
      <c r="AX31">
        <f t="shared" si="2"/>
        <v>-3.9109450849010866E-2</v>
      </c>
      <c r="AY31">
        <f t="shared" si="3"/>
        <v>-3.5113605358798872E-2</v>
      </c>
      <c r="AZ31" s="68">
        <f t="shared" si="4"/>
        <v>-3.9958454902119965E-3</v>
      </c>
      <c r="BA31">
        <f t="shared" si="5"/>
        <v>0.96669689305553641</v>
      </c>
      <c r="BB31">
        <f t="shared" si="6"/>
        <v>-0.34629164423877534</v>
      </c>
      <c r="BC31">
        <f t="shared" si="7"/>
        <v>1.3881753554781968</v>
      </c>
      <c r="BD31">
        <f t="shared" si="8"/>
        <v>0.83223152759675134</v>
      </c>
      <c r="BE31">
        <f t="shared" si="9"/>
        <v>-4.7105560209672328</v>
      </c>
      <c r="BF31">
        <f t="shared" si="10"/>
        <v>-4.7105560209672328</v>
      </c>
      <c r="BG31">
        <f t="shared" si="11"/>
        <v>-4.7105560209672328</v>
      </c>
      <c r="BH31">
        <f t="shared" si="12"/>
        <v>-4.7105560209670116</v>
      </c>
      <c r="BI31">
        <f t="shared" si="13"/>
        <v>-4.7105560203094825</v>
      </c>
      <c r="BJ31">
        <f t="shared" si="14"/>
        <v>-4.710554065160018</v>
      </c>
      <c r="BK31">
        <f t="shared" si="15"/>
        <v>-4.7074200270033408</v>
      </c>
      <c r="BL31">
        <f t="shared" si="16"/>
        <v>-4.5271768321873331</v>
      </c>
    </row>
    <row r="32" spans="1:64">
      <c r="A32" s="13" t="s">
        <v>2083</v>
      </c>
      <c r="B32" s="50"/>
      <c r="C32" s="49">
        <v>37172.5959</v>
      </c>
      <c r="D32" s="49" t="s">
        <v>1923</v>
      </c>
      <c r="E32">
        <f t="shared" si="17"/>
        <v>9721.9614552066705</v>
      </c>
      <c r="F32">
        <f t="shared" si="18"/>
        <v>9722</v>
      </c>
      <c r="G32" s="10">
        <f t="shared" si="19"/>
        <v>-5.2316000001155771E-2</v>
      </c>
      <c r="H32">
        <f t="shared" si="36"/>
        <v>-5.2316000001155771E-2</v>
      </c>
      <c r="P32">
        <f t="shared" si="20"/>
        <v>-3.8195658641940647E-2</v>
      </c>
      <c r="Q32" s="2">
        <f t="shared" si="21"/>
        <v>22154.0959</v>
      </c>
      <c r="R32" s="49" t="s">
        <v>1923</v>
      </c>
      <c r="S32" s="50">
        <v>0.5</v>
      </c>
      <c r="Z32">
        <f t="shared" si="22"/>
        <v>9722</v>
      </c>
      <c r="AA32" s="68">
        <f t="shared" si="23"/>
        <v>-5.6776983378209259E-2</v>
      </c>
      <c r="AB32" s="68">
        <f t="shared" si="33"/>
        <v>-3.373467526488716E-2</v>
      </c>
      <c r="AC32" s="68">
        <f t="shared" si="34"/>
        <v>4.4609833770534908E-3</v>
      </c>
      <c r="AD32" s="68"/>
      <c r="AE32" s="68">
        <f t="shared" si="24"/>
        <v>9.9501863451737679E-6</v>
      </c>
      <c r="AF32">
        <f t="shared" si="35"/>
        <v>-1.4120341359215124E-2</v>
      </c>
      <c r="AG32" s="92"/>
      <c r="AH32">
        <f t="shared" si="25"/>
        <v>-1.8581324736268615E-2</v>
      </c>
      <c r="AI32">
        <f t="shared" si="26"/>
        <v>0.86314517771363652</v>
      </c>
      <c r="AJ32">
        <f t="shared" si="27"/>
        <v>-0.84867202599429215</v>
      </c>
      <c r="AK32">
        <f t="shared" si="28"/>
        <v>-0.12206063032728337</v>
      </c>
      <c r="AL32">
        <f t="shared" si="29"/>
        <v>0.72832114122586133</v>
      </c>
      <c r="AM32">
        <f t="shared" si="30"/>
        <v>0.38116036614294679</v>
      </c>
      <c r="AN32" s="68">
        <f t="shared" si="31"/>
        <v>-5.4228263815270932</v>
      </c>
      <c r="AO32" s="68">
        <f t="shared" si="31"/>
        <v>-5.4228259610694991</v>
      </c>
      <c r="AP32" s="68">
        <f t="shared" si="31"/>
        <v>-5.4228294767790057</v>
      </c>
      <c r="AQ32" s="68">
        <f t="shared" si="31"/>
        <v>-5.4228000792857758</v>
      </c>
      <c r="AR32" s="68">
        <f t="shared" si="31"/>
        <v>-5.4230458629429439</v>
      </c>
      <c r="AS32" s="68">
        <f t="shared" si="31"/>
        <v>-5.420988772884086</v>
      </c>
      <c r="AT32" s="68">
        <f t="shared" si="31"/>
        <v>-5.4380571496386665</v>
      </c>
      <c r="AU32" s="68">
        <f t="shared" si="32"/>
        <v>-5.2838106091560997</v>
      </c>
      <c r="AW32">
        <v>11000</v>
      </c>
      <c r="AX32">
        <f t="shared" si="2"/>
        <v>-3.4877992871117029E-2</v>
      </c>
      <c r="AY32">
        <f t="shared" si="3"/>
        <v>-3.4297838638763817E-2</v>
      </c>
      <c r="AZ32">
        <f t="shared" si="4"/>
        <v>-5.8015423235320952E-4</v>
      </c>
      <c r="BA32">
        <f t="shared" si="5"/>
        <v>0.99251031998875894</v>
      </c>
      <c r="BB32">
        <f t="shared" si="6"/>
        <v>-0.21026711709965884</v>
      </c>
      <c r="BC32">
        <f t="shared" si="7"/>
        <v>1.5299424474084682</v>
      </c>
      <c r="BD32">
        <f t="shared" si="8"/>
        <v>0.95995847699414483</v>
      </c>
      <c r="BE32">
        <f t="shared" si="9"/>
        <v>-4.5682780901766797</v>
      </c>
      <c r="BF32">
        <f t="shared" si="10"/>
        <v>-4.5682780900786781</v>
      </c>
      <c r="BG32">
        <f t="shared" si="11"/>
        <v>-4.5682780863574077</v>
      </c>
      <c r="BH32">
        <f t="shared" si="12"/>
        <v>-4.5682779450555913</v>
      </c>
      <c r="BI32">
        <f t="shared" si="13"/>
        <v>-4.5682725797312536</v>
      </c>
      <c r="BJ32">
        <f t="shared" si="14"/>
        <v>-4.5680690013377108</v>
      </c>
      <c r="BK32">
        <f t="shared" si="15"/>
        <v>-4.5605446749028635</v>
      </c>
      <c r="BL32">
        <f t="shared" si="16"/>
        <v>-4.3867995080743887</v>
      </c>
    </row>
    <row r="33" spans="1:64">
      <c r="A33" s="13" t="s">
        <v>2082</v>
      </c>
      <c r="B33" s="50"/>
      <c r="C33" s="49">
        <v>37180.732000000004</v>
      </c>
      <c r="D33" s="49"/>
      <c r="E33">
        <f t="shared" si="17"/>
        <v>9727.9558793408596</v>
      </c>
      <c r="F33">
        <f t="shared" si="18"/>
        <v>9728</v>
      </c>
      <c r="G33" s="10">
        <f t="shared" si="19"/>
        <v>-5.9883999994781334E-2</v>
      </c>
      <c r="I33">
        <f>G33</f>
        <v>-5.9883999994781334E-2</v>
      </c>
      <c r="P33">
        <f t="shared" si="20"/>
        <v>-3.8184643373508922E-2</v>
      </c>
      <c r="Q33" s="2">
        <f t="shared" si="21"/>
        <v>22162.232000000004</v>
      </c>
      <c r="S33" s="50">
        <v>0.1</v>
      </c>
      <c r="Z33">
        <f t="shared" si="22"/>
        <v>9728</v>
      </c>
      <c r="AA33" s="68">
        <f t="shared" si="23"/>
        <v>-5.670787774967101E-2</v>
      </c>
      <c r="AB33" s="68">
        <f t="shared" si="33"/>
        <v>-4.1360765618619247E-2</v>
      </c>
      <c r="AC33" s="68">
        <f t="shared" si="34"/>
        <v>-3.1761222451103244E-3</v>
      </c>
      <c r="AD33" s="68"/>
      <c r="AE33" s="68">
        <f t="shared" si="24"/>
        <v>1.0087752515884648E-6</v>
      </c>
      <c r="AF33">
        <f t="shared" si="35"/>
        <v>-2.1699356621272411E-2</v>
      </c>
      <c r="AG33" s="92"/>
      <c r="AH33">
        <f t="shared" si="25"/>
        <v>-1.8523234376162087E-2</v>
      </c>
      <c r="AI33">
        <f t="shared" si="26"/>
        <v>0.86354924273883882</v>
      </c>
      <c r="AJ33">
        <f t="shared" si="27"/>
        <v>-0.84691971488379414</v>
      </c>
      <c r="AK33">
        <f t="shared" si="28"/>
        <v>-0.12251216552563883</v>
      </c>
      <c r="AL33">
        <f t="shared" si="29"/>
        <v>0.731625389812948</v>
      </c>
      <c r="AM33">
        <f t="shared" si="30"/>
        <v>0.38305371038900993</v>
      </c>
      <c r="AN33" s="68">
        <f t="shared" si="31"/>
        <v>-5.4190640292805119</v>
      </c>
      <c r="AO33" s="68">
        <f t="shared" si="31"/>
        <v>-5.4190636190067378</v>
      </c>
      <c r="AP33" s="68">
        <f t="shared" si="31"/>
        <v>-5.4190670646564021</v>
      </c>
      <c r="AQ33" s="68">
        <f t="shared" si="31"/>
        <v>-5.4190381262264262</v>
      </c>
      <c r="AR33" s="68">
        <f t="shared" si="31"/>
        <v>-5.419281136352307</v>
      </c>
      <c r="AS33" s="68">
        <f t="shared" si="31"/>
        <v>-5.4172383076715018</v>
      </c>
      <c r="AT33" s="68">
        <f t="shared" si="31"/>
        <v>-5.434262126246546</v>
      </c>
      <c r="AU33" s="68">
        <f t="shared" si="32"/>
        <v>-5.2795992894327108</v>
      </c>
      <c r="AW33">
        <v>11200</v>
      </c>
      <c r="AX33">
        <f t="shared" si="2"/>
        <v>-3.0465737854218133E-2</v>
      </c>
      <c r="AY33">
        <f t="shared" si="3"/>
        <v>-3.3405715985853165E-2</v>
      </c>
      <c r="AZ33" s="68">
        <f t="shared" si="4"/>
        <v>2.9399781316350321E-3</v>
      </c>
      <c r="BA33">
        <f t="shared" si="5"/>
        <v>1.0198994655168832</v>
      </c>
      <c r="BB33">
        <f t="shared" si="6"/>
        <v>-6.222475013185582E-2</v>
      </c>
      <c r="BC33">
        <f t="shared" si="7"/>
        <v>1.6795256493460835</v>
      </c>
      <c r="BD33">
        <f t="shared" si="8"/>
        <v>1.1151001172127943</v>
      </c>
      <c r="BE33">
        <f t="shared" si="9"/>
        <v>-4.4221309257974744</v>
      </c>
      <c r="BF33">
        <f t="shared" si="10"/>
        <v>-4.4221309212210906</v>
      </c>
      <c r="BG33">
        <f t="shared" si="11"/>
        <v>-4.4221308340238519</v>
      </c>
      <c r="BH33">
        <f t="shared" si="12"/>
        <v>-4.4221291725949898</v>
      </c>
      <c r="BI33">
        <f t="shared" si="13"/>
        <v>-4.4220975180153763</v>
      </c>
      <c r="BJ33">
        <f t="shared" si="14"/>
        <v>-4.4214950546336018</v>
      </c>
      <c r="BK33">
        <f t="shared" si="15"/>
        <v>-4.4102511551653025</v>
      </c>
      <c r="BL33">
        <f t="shared" si="16"/>
        <v>-4.2464221839614451</v>
      </c>
    </row>
    <row r="34" spans="1:64">
      <c r="A34" s="13" t="s">
        <v>2083</v>
      </c>
      <c r="B34" s="50"/>
      <c r="C34" s="49">
        <v>37183.453399999999</v>
      </c>
      <c r="D34" s="49" t="s">
        <v>1923</v>
      </c>
      <c r="E34">
        <f t="shared" si="17"/>
        <v>9729.9609217861034</v>
      </c>
      <c r="F34">
        <f t="shared" si="18"/>
        <v>9730</v>
      </c>
      <c r="G34" s="10">
        <f t="shared" si="19"/>
        <v>-5.30399999988731E-2</v>
      </c>
      <c r="H34">
        <f>G34</f>
        <v>-5.30399999988731E-2</v>
      </c>
      <c r="P34">
        <f t="shared" si="20"/>
        <v>-3.8180956346178435E-2</v>
      </c>
      <c r="Q34" s="2">
        <f t="shared" si="21"/>
        <v>22164.953399999999</v>
      </c>
      <c r="R34" s="49" t="s">
        <v>1923</v>
      </c>
      <c r="S34" s="50">
        <v>0.5</v>
      </c>
      <c r="Z34">
        <f t="shared" si="22"/>
        <v>9730</v>
      </c>
      <c r="AA34" s="68">
        <f t="shared" si="23"/>
        <v>-5.6684762889126418E-2</v>
      </c>
      <c r="AB34" s="68">
        <f t="shared" si="33"/>
        <v>-3.4536193455925117E-2</v>
      </c>
      <c r="AC34" s="68">
        <f t="shared" si="34"/>
        <v>3.6447628902533183E-3</v>
      </c>
      <c r="AD34" s="68"/>
      <c r="AE34" s="68">
        <f t="shared" si="24"/>
        <v>6.6421482630838611E-6</v>
      </c>
      <c r="AF34">
        <f t="shared" si="35"/>
        <v>-1.4859043652694665E-2</v>
      </c>
      <c r="AG34" s="92"/>
      <c r="AH34">
        <f t="shared" si="25"/>
        <v>-1.8503806542947983E-2</v>
      </c>
      <c r="AI34">
        <f t="shared" si="26"/>
        <v>0.86368434678682349</v>
      </c>
      <c r="AJ34">
        <f t="shared" si="27"/>
        <v>-0.84633318879106123</v>
      </c>
      <c r="AK34">
        <f t="shared" si="28"/>
        <v>-0.12266247408229974</v>
      </c>
      <c r="AL34">
        <f t="shared" si="29"/>
        <v>0.73272749429264072</v>
      </c>
      <c r="AM34">
        <f t="shared" si="30"/>
        <v>0.38368575208091693</v>
      </c>
      <c r="AN34" s="68">
        <f t="shared" si="31"/>
        <v>-5.4178095200646066</v>
      </c>
      <c r="AO34" s="68">
        <f t="shared" si="31"/>
        <v>-5.4178091131528472</v>
      </c>
      <c r="AP34" s="68">
        <f t="shared" si="31"/>
        <v>-5.4178125355985287</v>
      </c>
      <c r="AQ34" s="68">
        <f t="shared" si="31"/>
        <v>-5.4177837497288515</v>
      </c>
      <c r="AR34" s="68">
        <f t="shared" si="31"/>
        <v>-5.4180258346630028</v>
      </c>
      <c r="AS34" s="68">
        <f t="shared" si="31"/>
        <v>-5.4159877861283343</v>
      </c>
      <c r="AT34" s="68">
        <f t="shared" si="31"/>
        <v>-5.4329965092624972</v>
      </c>
      <c r="AU34" s="68">
        <f t="shared" si="32"/>
        <v>-5.2781955161915812</v>
      </c>
      <c r="AW34">
        <v>11400</v>
      </c>
      <c r="AX34">
        <f t="shared" si="2"/>
        <v>-2.5945313676196097E-2</v>
      </c>
      <c r="AY34">
        <f t="shared" si="3"/>
        <v>-3.2437237400066918E-2</v>
      </c>
      <c r="AZ34">
        <f t="shared" si="4"/>
        <v>6.4919237238708211E-3</v>
      </c>
      <c r="BA34">
        <f t="shared" si="5"/>
        <v>1.0483374457402077</v>
      </c>
      <c r="BB34">
        <f t="shared" si="6"/>
        <v>9.5603909340212095E-2</v>
      </c>
      <c r="BC34">
        <f t="shared" si="7"/>
        <v>1.8375407744464882</v>
      </c>
      <c r="BD34">
        <f t="shared" si="8"/>
        <v>1.3099188203178014</v>
      </c>
      <c r="BE34">
        <f t="shared" si="9"/>
        <v>-4.2719212060202896</v>
      </c>
      <c r="BF34">
        <f t="shared" si="10"/>
        <v>-4.2719211644022614</v>
      </c>
      <c r="BG34">
        <f t="shared" si="11"/>
        <v>-4.2719206321086025</v>
      </c>
      <c r="BH34">
        <f t="shared" si="12"/>
        <v>-4.2719138241373953</v>
      </c>
      <c r="BI34">
        <f t="shared" si="13"/>
        <v>-4.2718267596825923</v>
      </c>
      <c r="BJ34">
        <f t="shared" si="14"/>
        <v>-4.2707147407596526</v>
      </c>
      <c r="BK34">
        <f t="shared" si="15"/>
        <v>-4.2567345536142565</v>
      </c>
      <c r="BL34">
        <f t="shared" si="16"/>
        <v>-4.1060448598485015</v>
      </c>
    </row>
    <row r="35" spans="1:64">
      <c r="A35" s="13" t="s">
        <v>2083</v>
      </c>
      <c r="B35" s="50"/>
      <c r="C35" s="49">
        <v>37194.313300000002</v>
      </c>
      <c r="D35" s="49" t="s">
        <v>1923</v>
      </c>
      <c r="E35">
        <f t="shared" si="17"/>
        <v>9737.9621566105106</v>
      </c>
      <c r="F35">
        <f t="shared" si="18"/>
        <v>9738</v>
      </c>
      <c r="G35" s="10">
        <f t="shared" si="19"/>
        <v>-5.1363999999011867E-2</v>
      </c>
      <c r="H35">
        <f>G35</f>
        <v>-5.1363999999011867E-2</v>
      </c>
      <c r="P35">
        <f t="shared" si="20"/>
        <v>-3.8166131880923618E-2</v>
      </c>
      <c r="Q35" s="2">
        <f t="shared" si="21"/>
        <v>22175.813300000002</v>
      </c>
      <c r="R35" s="49" t="s">
        <v>1923</v>
      </c>
      <c r="S35" s="50">
        <v>0.5</v>
      </c>
      <c r="Z35">
        <f t="shared" si="22"/>
        <v>9738</v>
      </c>
      <c r="AA35" s="68">
        <f t="shared" si="23"/>
        <v>-5.659190551804337E-2</v>
      </c>
      <c r="AB35" s="68">
        <f t="shared" si="33"/>
        <v>-3.2938226361892115E-2</v>
      </c>
      <c r="AC35" s="68">
        <f t="shared" si="34"/>
        <v>5.2279055190315032E-3</v>
      </c>
      <c r="AD35" s="68"/>
      <c r="AE35" s="68">
        <f t="shared" si="24"/>
        <v>1.3665498057960026E-5</v>
      </c>
      <c r="AF35">
        <f t="shared" si="35"/>
        <v>-1.3197868118088249E-2</v>
      </c>
      <c r="AG35" s="92"/>
      <c r="AH35">
        <f t="shared" si="25"/>
        <v>-1.8425773637119752E-2</v>
      </c>
      <c r="AI35">
        <f t="shared" si="26"/>
        <v>0.86422684319112197</v>
      </c>
      <c r="AJ35">
        <f t="shared" si="27"/>
        <v>-0.84397495743443129</v>
      </c>
      <c r="AK35">
        <f t="shared" si="28"/>
        <v>-0.12326268595596028</v>
      </c>
      <c r="AL35">
        <f t="shared" si="29"/>
        <v>0.73713936922447543</v>
      </c>
      <c r="AM35">
        <f t="shared" si="30"/>
        <v>0.38621858395719721</v>
      </c>
      <c r="AN35" s="68">
        <f t="shared" si="31"/>
        <v>-5.412789516144036</v>
      </c>
      <c r="AO35" s="68">
        <f t="shared" si="31"/>
        <v>-5.412789122516851</v>
      </c>
      <c r="AP35" s="68">
        <f t="shared" si="31"/>
        <v>-5.4127924529028419</v>
      </c>
      <c r="AQ35" s="68">
        <f t="shared" si="31"/>
        <v>-5.4127642748838021</v>
      </c>
      <c r="AR35" s="68">
        <f t="shared" si="31"/>
        <v>-5.4130026561944682</v>
      </c>
      <c r="AS35" s="68">
        <f t="shared" si="31"/>
        <v>-5.41098385767362</v>
      </c>
      <c r="AT35" s="68">
        <f t="shared" si="31"/>
        <v>-5.4279309881370006</v>
      </c>
      <c r="AU35" s="68">
        <f t="shared" si="32"/>
        <v>-5.2725804232270637</v>
      </c>
      <c r="AW35">
        <v>11600</v>
      </c>
      <c r="AX35">
        <f t="shared" si="2"/>
        <v>-2.1403198722736425E-2</v>
      </c>
      <c r="AY35">
        <f t="shared" si="3"/>
        <v>-3.1392402881405101E-2</v>
      </c>
      <c r="AZ35" s="68">
        <f t="shared" si="4"/>
        <v>9.9892041586686752E-3</v>
      </c>
      <c r="BA35">
        <f t="shared" si="5"/>
        <v>1.077051302799783</v>
      </c>
      <c r="BB35">
        <f t="shared" si="6"/>
        <v>0.25963362463081474</v>
      </c>
      <c r="BC35">
        <f t="shared" si="7"/>
        <v>2.0044334224582929</v>
      </c>
      <c r="BD35">
        <f t="shared" si="8"/>
        <v>1.5650274288527641</v>
      </c>
      <c r="BE35">
        <f t="shared" si="9"/>
        <v>-4.1175494659004652</v>
      </c>
      <c r="BF35">
        <f t="shared" si="10"/>
        <v>-4.1175492855384208</v>
      </c>
      <c r="BG35">
        <f t="shared" si="11"/>
        <v>-4.1175475303882187</v>
      </c>
      <c r="BH35">
        <f t="shared" si="12"/>
        <v>-4.1175304508004746</v>
      </c>
      <c r="BI35">
        <f t="shared" si="13"/>
        <v>-4.1173642696848578</v>
      </c>
      <c r="BJ35">
        <f t="shared" si="14"/>
        <v>-4.1157494832795489</v>
      </c>
      <c r="BK35">
        <f t="shared" si="15"/>
        <v>-4.1002533652267852</v>
      </c>
      <c r="BL35">
        <f t="shared" si="16"/>
        <v>-3.965667535735558</v>
      </c>
    </row>
    <row r="36" spans="1:64">
      <c r="A36" s="13" t="s">
        <v>2083</v>
      </c>
      <c r="B36" s="50"/>
      <c r="C36" s="49">
        <v>37198.381300000001</v>
      </c>
      <c r="D36" s="49" t="s">
        <v>1923</v>
      </c>
      <c r="E36">
        <f t="shared" si="17"/>
        <v>9740.9593318391671</v>
      </c>
      <c r="F36">
        <f t="shared" si="18"/>
        <v>9741</v>
      </c>
      <c r="G36" s="10">
        <f t="shared" si="19"/>
        <v>-5.5198000001837499E-2</v>
      </c>
      <c r="H36">
        <f>G36</f>
        <v>-5.5198000001837499E-2</v>
      </c>
      <c r="P36">
        <f t="shared" si="20"/>
        <v>-3.8160541209630736E-2</v>
      </c>
      <c r="Q36" s="2">
        <f t="shared" si="21"/>
        <v>22179.881300000001</v>
      </c>
      <c r="R36" s="49" t="s">
        <v>1923</v>
      </c>
      <c r="S36" s="50">
        <v>0.5</v>
      </c>
      <c r="Z36">
        <f t="shared" si="22"/>
        <v>9741</v>
      </c>
      <c r="AA36" s="68">
        <f t="shared" si="23"/>
        <v>-5.6556919968474229E-2</v>
      </c>
      <c r="AB36" s="68">
        <f t="shared" si="33"/>
        <v>-3.6801621242994006E-2</v>
      </c>
      <c r="AC36" s="68">
        <f t="shared" si="34"/>
        <v>1.3589199666367326E-3</v>
      </c>
      <c r="AD36" s="68"/>
      <c r="AE36" s="68">
        <f t="shared" si="24"/>
        <v>9.2333173786198451E-7</v>
      </c>
      <c r="AF36">
        <f t="shared" si="35"/>
        <v>-1.7037458792206764E-2</v>
      </c>
      <c r="AG36" s="92"/>
      <c r="AH36">
        <f t="shared" si="25"/>
        <v>-1.8396378758843496E-2</v>
      </c>
      <c r="AI36">
        <f t="shared" si="26"/>
        <v>0.86443113799248938</v>
      </c>
      <c r="AJ36">
        <f t="shared" si="27"/>
        <v>-0.84308561325116493</v>
      </c>
      <c r="AK36">
        <f t="shared" si="28"/>
        <v>-0.1234873415088138</v>
      </c>
      <c r="AL36">
        <f t="shared" si="29"/>
        <v>0.73879525357663411</v>
      </c>
      <c r="AM36">
        <f t="shared" si="30"/>
        <v>0.38717033051218958</v>
      </c>
      <c r="AN36" s="68">
        <f t="shared" si="31"/>
        <v>-5.4109062005611834</v>
      </c>
      <c r="AO36" s="68">
        <f t="shared" si="31"/>
        <v>-5.4109058118481244</v>
      </c>
      <c r="AP36" s="68">
        <f t="shared" si="31"/>
        <v>-5.4109091080268428</v>
      </c>
      <c r="AQ36" s="68">
        <f t="shared" si="31"/>
        <v>-5.4108811569370241</v>
      </c>
      <c r="AR36" s="68">
        <f t="shared" si="31"/>
        <v>-5.4111181483943618</v>
      </c>
      <c r="AS36" s="68">
        <f t="shared" si="31"/>
        <v>-5.4091066212304426</v>
      </c>
      <c r="AT36" s="68">
        <f t="shared" si="31"/>
        <v>-5.4260301558552531</v>
      </c>
      <c r="AU36" s="68">
        <f t="shared" si="32"/>
        <v>-5.2704747633653701</v>
      </c>
      <c r="AW36">
        <v>11800</v>
      </c>
      <c r="AX36">
        <f t="shared" si="2"/>
        <v>-1.6939110977586033E-2</v>
      </c>
      <c r="AY36">
        <f t="shared" si="3"/>
        <v>-3.0271212429867661E-2</v>
      </c>
      <c r="AZ36">
        <f t="shared" si="4"/>
        <v>1.333210145228163E-2</v>
      </c>
      <c r="BA36">
        <f t="shared" si="5"/>
        <v>1.104988422414267</v>
      </c>
      <c r="BB36">
        <f t="shared" si="6"/>
        <v>0.42465592195181917</v>
      </c>
      <c r="BC36">
        <f t="shared" si="7"/>
        <v>2.180372428460676</v>
      </c>
      <c r="BD36">
        <f t="shared" si="8"/>
        <v>1.9179627289361705</v>
      </c>
      <c r="BE36">
        <f t="shared" si="9"/>
        <v>-3.9590485953056311</v>
      </c>
      <c r="BF36">
        <f t="shared" si="10"/>
        <v>-3.959048103016269</v>
      </c>
      <c r="BG36">
        <f t="shared" si="11"/>
        <v>-3.9590441787159842</v>
      </c>
      <c r="BH36">
        <f t="shared" si="12"/>
        <v>-3.9590128966187987</v>
      </c>
      <c r="BI36">
        <f t="shared" si="13"/>
        <v>-3.9587635723624408</v>
      </c>
      <c r="BJ36">
        <f t="shared" si="14"/>
        <v>-3.9567787724208832</v>
      </c>
      <c r="BK36">
        <f t="shared" si="15"/>
        <v>-3.9411244086442347</v>
      </c>
      <c r="BL36">
        <f t="shared" si="16"/>
        <v>-3.8252902116226144</v>
      </c>
    </row>
    <row r="37" spans="1:64">
      <c r="A37" s="13" t="s">
        <v>2083</v>
      </c>
      <c r="B37" s="50"/>
      <c r="C37" s="49">
        <v>37202.455999999998</v>
      </c>
      <c r="D37" s="49" t="s">
        <v>1923</v>
      </c>
      <c r="E37">
        <f t="shared" si="17"/>
        <v>9743.9614434183695</v>
      </c>
      <c r="F37">
        <f t="shared" si="18"/>
        <v>9744</v>
      </c>
      <c r="G37" s="10">
        <f t="shared" si="19"/>
        <v>-5.2331999999296386E-2</v>
      </c>
      <c r="H37">
        <f>G37</f>
        <v>-5.2331999999296386E-2</v>
      </c>
      <c r="P37">
        <f t="shared" si="20"/>
        <v>-3.8154933358252985E-2</v>
      </c>
      <c r="Q37" s="2">
        <f t="shared" si="21"/>
        <v>22183.955999999998</v>
      </c>
      <c r="R37" s="49" t="s">
        <v>1923</v>
      </c>
      <c r="S37" s="50">
        <v>0.5</v>
      </c>
      <c r="Z37">
        <f t="shared" si="22"/>
        <v>9744</v>
      </c>
      <c r="AA37" s="68">
        <f t="shared" si="23"/>
        <v>-5.6521845010265886E-2</v>
      </c>
      <c r="AB37" s="68">
        <f t="shared" si="33"/>
        <v>-3.3965088347283484E-2</v>
      </c>
      <c r="AC37" s="68">
        <f t="shared" si="34"/>
        <v>4.1898450109694972E-3</v>
      </c>
      <c r="AD37" s="68"/>
      <c r="AE37" s="68">
        <f t="shared" si="24"/>
        <v>8.7774006079730073E-6</v>
      </c>
      <c r="AF37">
        <f t="shared" si="35"/>
        <v>-1.4177066641043401E-2</v>
      </c>
      <c r="AG37" s="92"/>
      <c r="AH37">
        <f t="shared" si="25"/>
        <v>-1.8366911652012898E-2</v>
      </c>
      <c r="AI37">
        <f t="shared" si="26"/>
        <v>0.8646359014778342</v>
      </c>
      <c r="AJ37">
        <f t="shared" si="27"/>
        <v>-0.84219353478208625</v>
      </c>
      <c r="AK37">
        <f t="shared" si="28"/>
        <v>-0.12371176455861924</v>
      </c>
      <c r="AL37">
        <f t="shared" si="29"/>
        <v>0.7404519216914206</v>
      </c>
      <c r="AM37">
        <f t="shared" si="30"/>
        <v>0.38812313835061629</v>
      </c>
      <c r="AN37" s="68">
        <f t="shared" ref="AN37:AT49" si="37">$AU37+$AB$7*SIN(AO37)</f>
        <v>-5.4090224393289494</v>
      </c>
      <c r="AO37" s="68">
        <f t="shared" si="37"/>
        <v>-5.4090220554930672</v>
      </c>
      <c r="AP37" s="68">
        <f t="shared" si="37"/>
        <v>-5.4090253176382026</v>
      </c>
      <c r="AQ37" s="68">
        <f t="shared" si="37"/>
        <v>-5.4089975929074416</v>
      </c>
      <c r="AR37" s="68">
        <f t="shared" si="37"/>
        <v>-5.4092331940767</v>
      </c>
      <c r="AS37" s="68">
        <f t="shared" si="37"/>
        <v>-5.4072289664967208</v>
      </c>
      <c r="AT37" s="68">
        <f t="shared" si="37"/>
        <v>-5.4241286338717245</v>
      </c>
      <c r="AU37" s="68">
        <f t="shared" si="32"/>
        <v>-5.2683691035036757</v>
      </c>
      <c r="AW37">
        <v>12000</v>
      </c>
      <c r="AX37">
        <f t="shared" si="2"/>
        <v>-1.2663340703642879E-2</v>
      </c>
      <c r="AY37">
        <f t="shared" si="3"/>
        <v>-2.9073666045454694E-2</v>
      </c>
      <c r="AZ37" s="68">
        <f t="shared" si="4"/>
        <v>1.6410325341811815E-2</v>
      </c>
      <c r="BA37">
        <f t="shared" si="5"/>
        <v>1.1308219010644349</v>
      </c>
      <c r="BB37">
        <f t="shared" si="6"/>
        <v>0.58374691650225796</v>
      </c>
      <c r="BC37">
        <f t="shared" si="7"/>
        <v>2.365126495901225</v>
      </c>
      <c r="BD37">
        <f t="shared" si="8"/>
        <v>2.4450419302698938</v>
      </c>
      <c r="BE37">
        <f t="shared" si="9"/>
        <v>-3.7966247301273568</v>
      </c>
      <c r="BF37">
        <f t="shared" si="10"/>
        <v>-3.7966237831922962</v>
      </c>
      <c r="BG37">
        <f t="shared" si="11"/>
        <v>-3.7966172717186981</v>
      </c>
      <c r="BH37">
        <f t="shared" si="12"/>
        <v>-3.7965724973143837</v>
      </c>
      <c r="BI37">
        <f t="shared" si="13"/>
        <v>-3.7962646597975258</v>
      </c>
      <c r="BJ37">
        <f t="shared" si="14"/>
        <v>-3.7941501486922675</v>
      </c>
      <c r="BK37">
        <f t="shared" si="15"/>
        <v>-3.7797165932551091</v>
      </c>
      <c r="BL37">
        <f t="shared" si="16"/>
        <v>-3.6849128875096708</v>
      </c>
    </row>
    <row r="38" spans="1:64">
      <c r="A38" s="13" t="s">
        <v>2083</v>
      </c>
      <c r="B38" s="50"/>
      <c r="C38" s="49">
        <v>37202.457699999999</v>
      </c>
      <c r="D38" s="49"/>
      <c r="E38">
        <f t="shared" si="17"/>
        <v>9743.9626959252255</v>
      </c>
      <c r="F38">
        <f t="shared" si="18"/>
        <v>9744</v>
      </c>
      <c r="G38" s="10">
        <f t="shared" si="19"/>
        <v>-5.0631999998586252E-2</v>
      </c>
      <c r="I38">
        <f>G38</f>
        <v>-5.0631999998586252E-2</v>
      </c>
      <c r="P38">
        <f t="shared" si="20"/>
        <v>-3.8154933358252985E-2</v>
      </c>
      <c r="Q38" s="2">
        <f t="shared" si="21"/>
        <v>22183.957699999999</v>
      </c>
      <c r="R38" s="49"/>
      <c r="S38" s="50">
        <v>0.1</v>
      </c>
      <c r="Z38">
        <f t="shared" si="22"/>
        <v>9744</v>
      </c>
      <c r="AA38" s="68">
        <f t="shared" si="23"/>
        <v>-5.6521845010265886E-2</v>
      </c>
      <c r="AB38" s="68">
        <f t="shared" si="33"/>
        <v>-3.2265088346573351E-2</v>
      </c>
      <c r="AC38" s="68">
        <f t="shared" si="34"/>
        <v>5.8898450116796307E-3</v>
      </c>
      <c r="AD38" s="68"/>
      <c r="AE38" s="68">
        <f t="shared" si="24"/>
        <v>3.4690274261607473E-6</v>
      </c>
      <c r="AF38">
        <f t="shared" si="35"/>
        <v>-1.2477066640333268E-2</v>
      </c>
      <c r="AG38" s="92"/>
      <c r="AH38">
        <f t="shared" si="25"/>
        <v>-1.8366911652012898E-2</v>
      </c>
      <c r="AI38">
        <f t="shared" si="26"/>
        <v>0.8646359014778342</v>
      </c>
      <c r="AJ38">
        <f t="shared" si="27"/>
        <v>-0.84219353478208625</v>
      </c>
      <c r="AK38">
        <f t="shared" si="28"/>
        <v>-0.12371176455861924</v>
      </c>
      <c r="AL38">
        <f t="shared" si="29"/>
        <v>0.7404519216914206</v>
      </c>
      <c r="AM38">
        <f t="shared" si="30"/>
        <v>0.38812313835061629</v>
      </c>
      <c r="AN38" s="68">
        <f t="shared" si="37"/>
        <v>-5.4090224393289494</v>
      </c>
      <c r="AO38" s="68">
        <f t="shared" si="37"/>
        <v>-5.4090220554930672</v>
      </c>
      <c r="AP38" s="68">
        <f t="shared" si="37"/>
        <v>-5.4090253176382026</v>
      </c>
      <c r="AQ38" s="68">
        <f t="shared" si="37"/>
        <v>-5.4089975929074416</v>
      </c>
      <c r="AR38" s="68">
        <f t="shared" si="37"/>
        <v>-5.4092331940767</v>
      </c>
      <c r="AS38" s="68">
        <f t="shared" si="37"/>
        <v>-5.4072289664967208</v>
      </c>
      <c r="AT38" s="68">
        <f t="shared" si="37"/>
        <v>-5.4241286338717245</v>
      </c>
      <c r="AU38" s="68">
        <f t="shared" si="32"/>
        <v>-5.2683691035036757</v>
      </c>
      <c r="AW38">
        <v>12200</v>
      </c>
      <c r="AX38">
        <f t="shared" si="2"/>
        <v>-8.6913459267891138E-3</v>
      </c>
      <c r="AY38">
        <f t="shared" si="3"/>
        <v>-2.7799763728166088E-2</v>
      </c>
      <c r="AZ38">
        <f t="shared" si="4"/>
        <v>1.9108417801376974E-2</v>
      </c>
      <c r="BA38">
        <f t="shared" si="5"/>
        <v>1.1530224845276842</v>
      </c>
      <c r="BB38">
        <f t="shared" si="6"/>
        <v>0.72851672897547348</v>
      </c>
      <c r="BC38">
        <f t="shared" si="7"/>
        <v>2.5579448040111754</v>
      </c>
      <c r="BD38">
        <f t="shared" si="8"/>
        <v>3.3288924117960379</v>
      </c>
      <c r="BE38">
        <f t="shared" si="9"/>
        <v>-3.6306928635703493</v>
      </c>
      <c r="BF38">
        <f t="shared" si="10"/>
        <v>-3.6306915300197917</v>
      </c>
      <c r="BG38">
        <f t="shared" si="11"/>
        <v>-3.6306832921146475</v>
      </c>
      <c r="BH38">
        <f t="shared" si="12"/>
        <v>-3.6306324038951767</v>
      </c>
      <c r="BI38">
        <f t="shared" si="13"/>
        <v>-3.6303180813515152</v>
      </c>
      <c r="BJ38">
        <f t="shared" si="14"/>
        <v>-3.6283777594481235</v>
      </c>
      <c r="BK38">
        <f t="shared" si="15"/>
        <v>-3.6164436614729927</v>
      </c>
      <c r="BL38">
        <f t="shared" si="16"/>
        <v>-3.5445355633967268</v>
      </c>
    </row>
    <row r="39" spans="1:64">
      <c r="A39" s="13" t="s">
        <v>2083</v>
      </c>
      <c r="B39" s="50"/>
      <c r="C39" s="49">
        <v>37213.326000000001</v>
      </c>
      <c r="D39" s="49"/>
      <c r="E39">
        <f t="shared" si="17"/>
        <v>9751.9701196070364</v>
      </c>
      <c r="F39">
        <f t="shared" si="18"/>
        <v>9752</v>
      </c>
      <c r="G39" s="10">
        <f t="shared" si="19"/>
        <v>-4.0555999999924097E-2</v>
      </c>
      <c r="I39">
        <f>G39</f>
        <v>-4.0555999999924097E-2</v>
      </c>
      <c r="P39">
        <f t="shared" si="20"/>
        <v>-3.8139895096386114E-2</v>
      </c>
      <c r="Q39" s="2">
        <f t="shared" si="21"/>
        <v>22194.826000000001</v>
      </c>
      <c r="R39" s="49"/>
      <c r="S39" s="50">
        <v>0.1</v>
      </c>
      <c r="Z39">
        <f t="shared" si="22"/>
        <v>9752</v>
      </c>
      <c r="AA39" s="68">
        <f t="shared" si="23"/>
        <v>-5.6427875001406898E-2</v>
      </c>
      <c r="AB39" s="68">
        <f t="shared" si="33"/>
        <v>-2.2268020094903314E-2</v>
      </c>
      <c r="AC39" s="68">
        <f t="shared" si="34"/>
        <v>1.5871875001482801E-2</v>
      </c>
      <c r="AD39" s="68"/>
      <c r="AE39" s="68">
        <f t="shared" si="24"/>
        <v>2.5191641606269466E-5</v>
      </c>
      <c r="AF39">
        <f t="shared" si="35"/>
        <v>-2.4161049035379828E-3</v>
      </c>
      <c r="AG39" s="92"/>
      <c r="AH39">
        <f t="shared" si="25"/>
        <v>-1.8287979905020783E-2</v>
      </c>
      <c r="AI39">
        <f t="shared" si="26"/>
        <v>0.86518423038930403</v>
      </c>
      <c r="AJ39">
        <f t="shared" si="27"/>
        <v>-0.83980127675114047</v>
      </c>
      <c r="AK39">
        <f t="shared" si="28"/>
        <v>-0.12430908302775628</v>
      </c>
      <c r="AL39">
        <f t="shared" si="29"/>
        <v>0.74487355014281897</v>
      </c>
      <c r="AM39">
        <f t="shared" si="30"/>
        <v>0.3906691775049953</v>
      </c>
      <c r="AN39" s="68">
        <f t="shared" si="37"/>
        <v>-5.4039968895429773</v>
      </c>
      <c r="AO39" s="68">
        <f t="shared" si="37"/>
        <v>-5.4039965185319385</v>
      </c>
      <c r="AP39" s="68">
        <f t="shared" si="37"/>
        <v>-5.4039996907785088</v>
      </c>
      <c r="AQ39" s="68">
        <f t="shared" si="37"/>
        <v>-5.403972566804268</v>
      </c>
      <c r="AR39" s="68">
        <f t="shared" si="37"/>
        <v>-5.4042044589379747</v>
      </c>
      <c r="AS39" s="68">
        <f t="shared" si="37"/>
        <v>-5.402219832627595</v>
      </c>
      <c r="AT39" s="68">
        <f t="shared" si="37"/>
        <v>-5.4190545298333594</v>
      </c>
      <c r="AU39" s="68">
        <f t="shared" si="32"/>
        <v>-5.2627540105391581</v>
      </c>
      <c r="AW39">
        <v>12400</v>
      </c>
      <c r="AX39">
        <f t="shared" si="2"/>
        <v>-5.1353692449865249E-3</v>
      </c>
      <c r="AY39">
        <f t="shared" si="3"/>
        <v>-2.6449505478001872E-2</v>
      </c>
      <c r="AZ39" s="68">
        <f t="shared" si="4"/>
        <v>2.1314136233015347E-2</v>
      </c>
      <c r="BA39">
        <f t="shared" si="5"/>
        <v>1.1700166537954941</v>
      </c>
      <c r="BB39">
        <f t="shared" si="6"/>
        <v>0.84984238362958586</v>
      </c>
      <c r="BC39">
        <f t="shared" si="7"/>
        <v>2.7574767848004997</v>
      </c>
      <c r="BD39">
        <f t="shared" si="8"/>
        <v>5.1425849409846434</v>
      </c>
      <c r="BE39">
        <f t="shared" si="9"/>
        <v>-3.4618958359678311</v>
      </c>
      <c r="BF39">
        <f t="shared" si="10"/>
        <v>-3.4618944954443407</v>
      </c>
      <c r="BG39">
        <f t="shared" si="11"/>
        <v>-3.461886793637436</v>
      </c>
      <c r="BH39">
        <f t="shared" si="12"/>
        <v>-3.461842544268495</v>
      </c>
      <c r="BI39">
        <f t="shared" si="13"/>
        <v>-3.4615883299278276</v>
      </c>
      <c r="BJ39">
        <f t="shared" si="14"/>
        <v>-3.460128272912887</v>
      </c>
      <c r="BK39">
        <f t="shared" si="15"/>
        <v>-3.4517560489939956</v>
      </c>
      <c r="BL39">
        <f t="shared" si="16"/>
        <v>-3.4041582392837832</v>
      </c>
    </row>
    <row r="40" spans="1:64">
      <c r="A40" s="13" t="s">
        <v>2083</v>
      </c>
      <c r="B40" s="50"/>
      <c r="C40" s="49">
        <v>37236.387499999997</v>
      </c>
      <c r="D40" s="49" t="s">
        <v>1923</v>
      </c>
      <c r="E40">
        <f t="shared" si="17"/>
        <v>9768.961111872437</v>
      </c>
      <c r="F40">
        <f t="shared" si="18"/>
        <v>9769</v>
      </c>
      <c r="G40" s="10">
        <f t="shared" si="19"/>
        <v>-5.2782000006118324E-2</v>
      </c>
      <c r="H40">
        <f>G40</f>
        <v>-5.2782000006118324E-2</v>
      </c>
      <c r="P40">
        <f t="shared" si="20"/>
        <v>-3.8107533149025624E-2</v>
      </c>
      <c r="Q40" s="2">
        <f t="shared" si="21"/>
        <v>22217.887499999997</v>
      </c>
      <c r="R40" s="49" t="s">
        <v>1923</v>
      </c>
      <c r="S40" s="50">
        <v>0.5</v>
      </c>
      <c r="Z40">
        <f t="shared" si="22"/>
        <v>9769</v>
      </c>
      <c r="AA40" s="68">
        <f t="shared" si="23"/>
        <v>-5.6226082401730097E-2</v>
      </c>
      <c r="AB40" s="68">
        <f t="shared" si="33"/>
        <v>-3.4663450753413851E-2</v>
      </c>
      <c r="AC40" s="68">
        <f t="shared" si="34"/>
        <v>3.4440823956117736E-3</v>
      </c>
      <c r="AD40" s="68"/>
      <c r="AE40" s="68">
        <f t="shared" si="24"/>
        <v>5.9308517738814671E-6</v>
      </c>
      <c r="AF40">
        <f t="shared" si="35"/>
        <v>-1.4674466857092699E-2</v>
      </c>
      <c r="AG40" s="92"/>
      <c r="AH40">
        <f t="shared" si="25"/>
        <v>-1.8118549252704473E-2</v>
      </c>
      <c r="AI40">
        <f t="shared" si="26"/>
        <v>0.86636051868852648</v>
      </c>
      <c r="AJ40">
        <f t="shared" si="27"/>
        <v>-0.83465295884117041</v>
      </c>
      <c r="AK40">
        <f t="shared" si="28"/>
        <v>-0.12557280316105943</v>
      </c>
      <c r="AL40">
        <f t="shared" si="29"/>
        <v>0.75428823504586717</v>
      </c>
      <c r="AM40">
        <f t="shared" si="30"/>
        <v>0.39610500259582254</v>
      </c>
      <c r="AN40" s="68">
        <f t="shared" si="37"/>
        <v>-5.3933069613110485</v>
      </c>
      <c r="AO40" s="68">
        <f t="shared" si="37"/>
        <v>-5.393306616676492</v>
      </c>
      <c r="AP40" s="68">
        <f t="shared" si="37"/>
        <v>-5.3933096021084124</v>
      </c>
      <c r="AQ40" s="68">
        <f t="shared" si="37"/>
        <v>-5.3932837401354181</v>
      </c>
      <c r="AR40" s="68">
        <f t="shared" si="37"/>
        <v>-5.3935077478799709</v>
      </c>
      <c r="AS40" s="68">
        <f t="shared" si="37"/>
        <v>-5.3915654074314991</v>
      </c>
      <c r="AT40" s="68">
        <f t="shared" si="37"/>
        <v>-5.4082556751199373</v>
      </c>
      <c r="AU40" s="68">
        <f t="shared" si="32"/>
        <v>-5.2508219379895573</v>
      </c>
      <c r="AW40">
        <v>12600</v>
      </c>
      <c r="AX40">
        <f t="shared" si="2"/>
        <v>-2.093730143826026E-3</v>
      </c>
      <c r="AY40">
        <f t="shared" si="3"/>
        <v>-2.5022891294962102E-2</v>
      </c>
      <c r="AZ40">
        <f t="shared" si="4"/>
        <v>2.2929161151136076E-2</v>
      </c>
      <c r="BA40">
        <f t="shared" si="5"/>
        <v>1.1804227038366819</v>
      </c>
      <c r="BB40">
        <f t="shared" si="6"/>
        <v>0.93909355723636689</v>
      </c>
      <c r="BC40">
        <f t="shared" si="7"/>
        <v>2.9617737496872358</v>
      </c>
      <c r="BD40">
        <f t="shared" si="8"/>
        <v>11.092315159813912</v>
      </c>
      <c r="BE40">
        <f t="shared" si="9"/>
        <v>-3.2910942940959589</v>
      </c>
      <c r="BF40">
        <f t="shared" si="10"/>
        <v>-3.2910934972122963</v>
      </c>
      <c r="BG40">
        <f t="shared" si="11"/>
        <v>-3.2910891026508629</v>
      </c>
      <c r="BH40">
        <f t="shared" si="12"/>
        <v>-3.2910648680863068</v>
      </c>
      <c r="BI40">
        <f t="shared" si="13"/>
        <v>-3.2909312240019304</v>
      </c>
      <c r="BJ40">
        <f t="shared" si="14"/>
        <v>-3.2901942776827613</v>
      </c>
      <c r="BK40">
        <f t="shared" si="15"/>
        <v>-3.2861320231705728</v>
      </c>
      <c r="BL40">
        <f t="shared" si="16"/>
        <v>-3.2637809151708392</v>
      </c>
    </row>
    <row r="41" spans="1:64">
      <c r="A41" s="13" t="s">
        <v>2083</v>
      </c>
      <c r="B41" s="50"/>
      <c r="C41" s="49">
        <v>37240.459799999997</v>
      </c>
      <c r="D41" s="49" t="s">
        <v>1923</v>
      </c>
      <c r="E41">
        <f t="shared" si="17"/>
        <v>9771.9614552066687</v>
      </c>
      <c r="F41">
        <f t="shared" si="18"/>
        <v>9772</v>
      </c>
      <c r="G41" s="10">
        <f t="shared" si="19"/>
        <v>-5.2316000001155771E-2</v>
      </c>
      <c r="H41">
        <f>G41</f>
        <v>-5.2316000001155771E-2</v>
      </c>
      <c r="P41">
        <f t="shared" si="20"/>
        <v>-3.8101764950188813E-2</v>
      </c>
      <c r="Q41" s="2">
        <f t="shared" si="21"/>
        <v>22221.959799999997</v>
      </c>
      <c r="R41" s="49" t="s">
        <v>1923</v>
      </c>
      <c r="S41" s="50">
        <v>0.5</v>
      </c>
      <c r="Z41">
        <f t="shared" si="22"/>
        <v>9772</v>
      </c>
      <c r="AA41" s="68">
        <f t="shared" si="23"/>
        <v>-5.6190175029534786E-2</v>
      </c>
      <c r="AB41" s="68">
        <f t="shared" si="33"/>
        <v>-3.4227589921809798E-2</v>
      </c>
      <c r="AC41" s="68">
        <f t="shared" si="34"/>
        <v>3.8741750283790115E-3</v>
      </c>
      <c r="AD41" s="68"/>
      <c r="AE41" s="68">
        <f t="shared" si="24"/>
        <v>7.5046160752577708E-6</v>
      </c>
      <c r="AF41">
        <f t="shared" si="35"/>
        <v>-1.4214235050966958E-2</v>
      </c>
      <c r="AG41" s="92"/>
      <c r="AH41">
        <f t="shared" si="25"/>
        <v>-1.808841007934597E-2</v>
      </c>
      <c r="AI41">
        <f t="shared" si="26"/>
        <v>0.86656966670564151</v>
      </c>
      <c r="AJ41">
        <f t="shared" si="27"/>
        <v>-0.83373526842585433</v>
      </c>
      <c r="AK41">
        <f t="shared" si="28"/>
        <v>-0.12579501586264169</v>
      </c>
      <c r="AL41">
        <f t="shared" si="29"/>
        <v>0.75595231416039887</v>
      </c>
      <c r="AM41">
        <f t="shared" si="30"/>
        <v>0.39706790604273057</v>
      </c>
      <c r="AN41" s="68">
        <f t="shared" si="37"/>
        <v>-5.3914189913652972</v>
      </c>
      <c r="AO41" s="68">
        <f t="shared" si="37"/>
        <v>-5.3914186512614899</v>
      </c>
      <c r="AP41" s="68">
        <f t="shared" si="37"/>
        <v>-5.3914216043321845</v>
      </c>
      <c r="AQ41" s="68">
        <f t="shared" si="37"/>
        <v>-5.3913959628988355</v>
      </c>
      <c r="AR41" s="68">
        <f t="shared" si="37"/>
        <v>-5.3916185796087852</v>
      </c>
      <c r="AS41" s="68">
        <f t="shared" si="37"/>
        <v>-5.3896837875906742</v>
      </c>
      <c r="AT41" s="68">
        <f t="shared" si="37"/>
        <v>-5.4063476726846513</v>
      </c>
      <c r="AU41" s="68">
        <f t="shared" si="32"/>
        <v>-5.2487162781278638</v>
      </c>
      <c r="AW41">
        <v>12800</v>
      </c>
      <c r="AX41">
        <f t="shared" si="2"/>
        <v>3.603991756188224E-4</v>
      </c>
      <c r="AY41">
        <f t="shared" si="3"/>
        <v>-2.3519921179046721E-2</v>
      </c>
      <c r="AZ41" s="68">
        <f t="shared" si="4"/>
        <v>2.3880320354665543E-2</v>
      </c>
      <c r="BA41">
        <f t="shared" si="5"/>
        <v>1.1833135877556324</v>
      </c>
      <c r="BB41">
        <f t="shared" si="6"/>
        <v>0.98962369158464314</v>
      </c>
      <c r="BC41">
        <f t="shared" si="7"/>
        <v>-3.1147808989865164</v>
      </c>
      <c r="BD41">
        <f t="shared" si="8"/>
        <v>-74.589679655750842</v>
      </c>
      <c r="BE41">
        <f t="shared" si="9"/>
        <v>-3.1193195150392952</v>
      </c>
      <c r="BF41">
        <f t="shared" si="10"/>
        <v>-3.1193196416943434</v>
      </c>
      <c r="BG41">
        <f t="shared" si="11"/>
        <v>-3.1193203325374959</v>
      </c>
      <c r="BH41">
        <f t="shared" si="12"/>
        <v>-3.1193241007586958</v>
      </c>
      <c r="BI41">
        <f t="shared" si="13"/>
        <v>-3.1193446546096117</v>
      </c>
      <c r="BJ41">
        <f t="shared" si="14"/>
        <v>-3.1194567659062677</v>
      </c>
      <c r="BK41">
        <f t="shared" si="15"/>
        <v>-3.1200682738405221</v>
      </c>
      <c r="BL41">
        <f t="shared" si="16"/>
        <v>-3.1234035910578957</v>
      </c>
    </row>
    <row r="42" spans="1:64">
      <c r="A42" s="13" t="s">
        <v>2083</v>
      </c>
      <c r="B42" s="50"/>
      <c r="C42" s="49">
        <v>37270.323799999998</v>
      </c>
      <c r="D42" s="49" t="s">
        <v>1923</v>
      </c>
      <c r="E42">
        <f t="shared" si="17"/>
        <v>9793.9643168164494</v>
      </c>
      <c r="F42">
        <f t="shared" si="18"/>
        <v>9794</v>
      </c>
      <c r="G42" s="10">
        <f t="shared" si="19"/>
        <v>-4.8432000003231224E-2</v>
      </c>
      <c r="H42">
        <f>G42</f>
        <v>-4.8432000003231224E-2</v>
      </c>
      <c r="P42">
        <f t="shared" si="20"/>
        <v>-3.8058939878347089E-2</v>
      </c>
      <c r="Q42" s="2">
        <f t="shared" si="21"/>
        <v>22251.823799999998</v>
      </c>
      <c r="R42" s="49" t="s">
        <v>1923</v>
      </c>
      <c r="S42" s="50">
        <v>0.5</v>
      </c>
      <c r="Z42">
        <f t="shared" si="22"/>
        <v>9794</v>
      </c>
      <c r="AA42" s="68">
        <f t="shared" si="23"/>
        <v>-5.5924138928092108E-2</v>
      </c>
      <c r="AB42" s="68">
        <f t="shared" si="33"/>
        <v>-3.0566800953486205E-2</v>
      </c>
      <c r="AC42" s="68">
        <f t="shared" si="34"/>
        <v>7.4921389248608847E-3</v>
      </c>
      <c r="AD42" s="68"/>
      <c r="AE42" s="68">
        <f t="shared" si="24"/>
        <v>2.8066072834707807E-5</v>
      </c>
      <c r="AF42">
        <f t="shared" si="35"/>
        <v>-1.0373060124884134E-2</v>
      </c>
      <c r="AG42" s="92"/>
      <c r="AH42">
        <f t="shared" si="25"/>
        <v>-1.7865199049745019E-2</v>
      </c>
      <c r="AI42">
        <f t="shared" si="26"/>
        <v>0.86811781931483512</v>
      </c>
      <c r="AJ42">
        <f t="shared" si="27"/>
        <v>-0.82692126577707148</v>
      </c>
      <c r="AK42">
        <f t="shared" si="28"/>
        <v>-0.12741715063778258</v>
      </c>
      <c r="AL42">
        <f t="shared" si="29"/>
        <v>0.7681802678183336</v>
      </c>
      <c r="AM42">
        <f t="shared" si="30"/>
        <v>0.40416314358480449</v>
      </c>
      <c r="AN42" s="68">
        <f t="shared" si="37"/>
        <v>-5.3775598719334736</v>
      </c>
      <c r="AO42" s="68">
        <f t="shared" si="37"/>
        <v>-5.3775595639188731</v>
      </c>
      <c r="AP42" s="68">
        <f t="shared" si="37"/>
        <v>-5.3775622853574037</v>
      </c>
      <c r="AQ42" s="68">
        <f t="shared" si="37"/>
        <v>-5.3775382399766753</v>
      </c>
      <c r="AR42" s="68">
        <f t="shared" si="37"/>
        <v>-5.3777506684082272</v>
      </c>
      <c r="AS42" s="68">
        <f t="shared" si="37"/>
        <v>-5.3758719777890995</v>
      </c>
      <c r="AT42" s="68">
        <f t="shared" si="37"/>
        <v>-5.3923342432891888</v>
      </c>
      <c r="AU42" s="68">
        <f t="shared" si="32"/>
        <v>-5.2332747724754398</v>
      </c>
      <c r="AW42">
        <v>13000</v>
      </c>
      <c r="AX42">
        <f t="shared" si="2"/>
        <v>2.1880802144948683E-3</v>
      </c>
      <c r="AY42">
        <f t="shared" si="3"/>
        <v>-2.1940595130255758E-2</v>
      </c>
      <c r="AZ42">
        <f t="shared" si="4"/>
        <v>2.4128675344750626E-2</v>
      </c>
      <c r="BA42">
        <f t="shared" si="5"/>
        <v>1.1784204150914921</v>
      </c>
      <c r="BB42">
        <f t="shared" si="6"/>
        <v>0.99807267466777128</v>
      </c>
      <c r="BC42">
        <f t="shared" si="7"/>
        <v>-2.908502546908414</v>
      </c>
      <c r="BD42">
        <f t="shared" si="8"/>
        <v>-8.5414891769343289</v>
      </c>
      <c r="BE42">
        <f t="shared" si="9"/>
        <v>-2.9476913089020407</v>
      </c>
      <c r="BF42">
        <f t="shared" si="10"/>
        <v>-2.9476922965513186</v>
      </c>
      <c r="BG42">
        <f t="shared" si="11"/>
        <v>-2.9476977852270991</v>
      </c>
      <c r="BH42">
        <f t="shared" si="12"/>
        <v>-2.9477282874064179</v>
      </c>
      <c r="BI42">
        <f t="shared" si="13"/>
        <v>-2.9478977936257795</v>
      </c>
      <c r="BJ42">
        <f t="shared" si="14"/>
        <v>-2.9488396683241853</v>
      </c>
      <c r="BK42">
        <f t="shared" si="15"/>
        <v>-2.9540701417220454</v>
      </c>
      <c r="BL42">
        <f t="shared" si="16"/>
        <v>-2.9830262669449521</v>
      </c>
    </row>
    <row r="43" spans="1:64">
      <c r="A43" s="13" t="s">
        <v>2083</v>
      </c>
      <c r="B43" s="50"/>
      <c r="C43" s="49">
        <v>37506.486400000002</v>
      </c>
      <c r="D43" s="49" t="s">
        <v>1923</v>
      </c>
      <c r="E43">
        <f t="shared" si="17"/>
        <v>9967.9615377247701</v>
      </c>
      <c r="F43">
        <f t="shared" si="18"/>
        <v>9968</v>
      </c>
      <c r="G43" s="10">
        <f t="shared" si="19"/>
        <v>-5.2203999999619555E-2</v>
      </c>
      <c r="H43">
        <f>G43</f>
        <v>-5.2203999999619555E-2</v>
      </c>
      <c r="P43">
        <f t="shared" si="20"/>
        <v>-3.7687681957777566E-2</v>
      </c>
      <c r="Q43" s="2">
        <f t="shared" si="21"/>
        <v>22487.986400000002</v>
      </c>
      <c r="R43" s="49" t="s">
        <v>1923</v>
      </c>
      <c r="S43" s="50">
        <v>0.5</v>
      </c>
      <c r="Z43">
        <f t="shared" si="22"/>
        <v>9968</v>
      </c>
      <c r="AA43" s="68">
        <f t="shared" si="23"/>
        <v>-5.3653701896473449E-2</v>
      </c>
      <c r="AB43" s="68">
        <f t="shared" si="33"/>
        <v>-3.6237980060923672E-2</v>
      </c>
      <c r="AC43" s="68">
        <f t="shared" si="34"/>
        <v>1.4497018968538979E-3</v>
      </c>
      <c r="AD43" s="68"/>
      <c r="AE43" s="68">
        <f t="shared" si="24"/>
        <v>1.0508177948708898E-6</v>
      </c>
      <c r="AF43">
        <f t="shared" si="35"/>
        <v>-1.4516318041841988E-2</v>
      </c>
      <c r="AG43" s="92"/>
      <c r="AH43">
        <f t="shared" si="25"/>
        <v>-1.5966019938695886E-2</v>
      </c>
      <c r="AI43">
        <f t="shared" si="26"/>
        <v>0.88126355746436336</v>
      </c>
      <c r="AJ43">
        <f t="shared" si="27"/>
        <v>-0.76772348720160843</v>
      </c>
      <c r="AK43">
        <f t="shared" si="28"/>
        <v>-0.13974869256242547</v>
      </c>
      <c r="AL43">
        <f t="shared" si="29"/>
        <v>0.86650978809732415</v>
      </c>
      <c r="AM43">
        <f t="shared" si="30"/>
        <v>0.46256643345008103</v>
      </c>
      <c r="AN43" s="68">
        <f t="shared" si="37"/>
        <v>-5.2670350209137204</v>
      </c>
      <c r="AO43" s="68">
        <f t="shared" si="37"/>
        <v>-5.2670348990383635</v>
      </c>
      <c r="AP43" s="68">
        <f t="shared" si="37"/>
        <v>-5.2670361610080274</v>
      </c>
      <c r="AQ43" s="68">
        <f t="shared" si="37"/>
        <v>-5.2670230937018347</v>
      </c>
      <c r="AR43" s="68">
        <f t="shared" si="37"/>
        <v>-5.2671583882762647</v>
      </c>
      <c r="AS43" s="68">
        <f t="shared" si="37"/>
        <v>-5.2657561588932715</v>
      </c>
      <c r="AT43" s="68">
        <f t="shared" si="37"/>
        <v>-5.2801387988878314</v>
      </c>
      <c r="AU43" s="68">
        <f t="shared" si="32"/>
        <v>-5.1111465004971786</v>
      </c>
      <c r="AW43">
        <v>13200</v>
      </c>
      <c r="AX43">
        <f t="shared" si="2"/>
        <v>3.3890312805247499E-3</v>
      </c>
      <c r="AY43">
        <f t="shared" si="3"/>
        <v>-2.0284913148589212E-2</v>
      </c>
      <c r="AZ43" s="68">
        <f t="shared" si="4"/>
        <v>2.3673944429113962E-2</v>
      </c>
      <c r="BA43">
        <f t="shared" si="5"/>
        <v>1.1661953921542323</v>
      </c>
      <c r="BB43">
        <f t="shared" si="6"/>
        <v>0.96499419200918213</v>
      </c>
      <c r="BC43">
        <f t="shared" si="7"/>
        <v>-2.7052232604329642</v>
      </c>
      <c r="BD43">
        <f t="shared" si="8"/>
        <v>-4.5103127711207422</v>
      </c>
      <c r="BE43">
        <f t="shared" si="9"/>
        <v>-2.7773159091133319</v>
      </c>
      <c r="BF43">
        <f t="shared" si="10"/>
        <v>-2.7773172989001802</v>
      </c>
      <c r="BG43">
        <f t="shared" si="11"/>
        <v>-2.7773254098591265</v>
      </c>
      <c r="BH43">
        <f t="shared" si="12"/>
        <v>-2.7773727458658897</v>
      </c>
      <c r="BI43">
        <f t="shared" si="13"/>
        <v>-2.7776489843950825</v>
      </c>
      <c r="BJ43">
        <f t="shared" si="14"/>
        <v>-2.779260449666177</v>
      </c>
      <c r="BK43">
        <f t="shared" si="15"/>
        <v>-2.7886416766161197</v>
      </c>
      <c r="BL43">
        <f t="shared" si="16"/>
        <v>-2.8426489428320085</v>
      </c>
    </row>
    <row r="44" spans="1:64">
      <c r="A44" s="13" t="s">
        <v>2083</v>
      </c>
      <c r="B44" s="50"/>
      <c r="C44" s="49">
        <v>37506.495600000002</v>
      </c>
      <c r="D44" s="49"/>
      <c r="E44">
        <f t="shared" si="17"/>
        <v>9967.9683159971664</v>
      </c>
      <c r="F44">
        <f t="shared" si="18"/>
        <v>9968</v>
      </c>
      <c r="G44" s="10">
        <f t="shared" si="19"/>
        <v>-4.300399999920046E-2</v>
      </c>
      <c r="I44">
        <f>G44</f>
        <v>-4.300399999920046E-2</v>
      </c>
      <c r="P44">
        <f t="shared" si="20"/>
        <v>-3.7687681957777566E-2</v>
      </c>
      <c r="Q44" s="2">
        <f t="shared" si="21"/>
        <v>22487.995600000002</v>
      </c>
      <c r="R44" s="49"/>
      <c r="S44" s="50">
        <v>0.1</v>
      </c>
      <c r="Z44">
        <f t="shared" si="22"/>
        <v>9968</v>
      </c>
      <c r="AA44" s="68">
        <f t="shared" si="23"/>
        <v>-5.3653701896473449E-2</v>
      </c>
      <c r="AB44" s="68">
        <f t="shared" si="33"/>
        <v>-2.7037980060504573E-2</v>
      </c>
      <c r="AC44" s="68">
        <f t="shared" si="34"/>
        <v>1.0649701897272993E-2</v>
      </c>
      <c r="AD44" s="68"/>
      <c r="AE44" s="68">
        <f t="shared" si="24"/>
        <v>1.1341615050077992E-5</v>
      </c>
      <c r="AF44">
        <f t="shared" si="35"/>
        <v>-5.3163180414228933E-3</v>
      </c>
      <c r="AG44" s="92"/>
      <c r="AH44">
        <f t="shared" si="25"/>
        <v>-1.5966019938695886E-2</v>
      </c>
      <c r="AI44">
        <f t="shared" si="26"/>
        <v>0.88126355746436336</v>
      </c>
      <c r="AJ44">
        <f t="shared" si="27"/>
        <v>-0.76772348720160843</v>
      </c>
      <c r="AK44">
        <f t="shared" si="28"/>
        <v>-0.13974869256242547</v>
      </c>
      <c r="AL44">
        <f t="shared" si="29"/>
        <v>0.86650978809732415</v>
      </c>
      <c r="AM44">
        <f t="shared" si="30"/>
        <v>0.46256643345008103</v>
      </c>
      <c r="AN44" s="68">
        <f t="shared" si="37"/>
        <v>-5.2670350209137204</v>
      </c>
      <c r="AO44" s="68">
        <f t="shared" si="37"/>
        <v>-5.2670348990383635</v>
      </c>
      <c r="AP44" s="68">
        <f t="shared" si="37"/>
        <v>-5.2670361610080274</v>
      </c>
      <c r="AQ44" s="68">
        <f t="shared" si="37"/>
        <v>-5.2670230937018347</v>
      </c>
      <c r="AR44" s="68">
        <f t="shared" si="37"/>
        <v>-5.2671583882762647</v>
      </c>
      <c r="AS44" s="68">
        <f t="shared" si="37"/>
        <v>-5.2657561588932715</v>
      </c>
      <c r="AT44" s="68">
        <f t="shared" si="37"/>
        <v>-5.2801387988878314</v>
      </c>
      <c r="AU44" s="68">
        <f t="shared" si="32"/>
        <v>-5.1111465004971786</v>
      </c>
      <c r="AW44">
        <v>13400</v>
      </c>
      <c r="AX44">
        <f t="shared" si="2"/>
        <v>4.000171151287174E-3</v>
      </c>
      <c r="AY44">
        <f t="shared" si="3"/>
        <v>-1.8552875234047056E-2</v>
      </c>
      <c r="AZ44">
        <f t="shared" si="4"/>
        <v>2.255304638533423E-2</v>
      </c>
      <c r="BA44">
        <f t="shared" si="5"/>
        <v>1.1477069704064768</v>
      </c>
      <c r="BB44">
        <f t="shared" si="6"/>
        <v>0.89456861291882483</v>
      </c>
      <c r="BC44">
        <f t="shared" si="7"/>
        <v>-2.5072670760025666</v>
      </c>
      <c r="BD44">
        <f t="shared" si="8"/>
        <v>-3.0465182265554316</v>
      </c>
      <c r="BE44">
        <f t="shared" si="9"/>
        <v>-2.6091870131212374</v>
      </c>
      <c r="BF44">
        <f t="shared" si="10"/>
        <v>-2.6091882705916634</v>
      </c>
      <c r="BG44">
        <f t="shared" si="11"/>
        <v>-2.6091962293588011</v>
      </c>
      <c r="BH44">
        <f t="shared" si="12"/>
        <v>-2.6092466010293407</v>
      </c>
      <c r="BI44">
        <f t="shared" si="13"/>
        <v>-2.6095653726864891</v>
      </c>
      <c r="BJ44">
        <f t="shared" si="14"/>
        <v>-2.6115813005179107</v>
      </c>
      <c r="BK44">
        <f t="shared" si="15"/>
        <v>-2.6242757210056591</v>
      </c>
      <c r="BL44">
        <f t="shared" si="16"/>
        <v>-2.7022716187190645</v>
      </c>
    </row>
    <row r="45" spans="1:64">
      <c r="A45" s="13" t="s">
        <v>2083</v>
      </c>
      <c r="B45" s="50"/>
      <c r="C45" s="49">
        <v>37514.620000000003</v>
      </c>
      <c r="D45" s="49"/>
      <c r="E45">
        <f t="shared" si="17"/>
        <v>9973.9541199371106</v>
      </c>
      <c r="F45">
        <f t="shared" si="18"/>
        <v>9974</v>
      </c>
      <c r="G45" s="10">
        <f t="shared" si="19"/>
        <v>-6.2271999995573424E-2</v>
      </c>
      <c r="I45">
        <f>G45</f>
        <v>-6.2271999995573424E-2</v>
      </c>
      <c r="P45">
        <f t="shared" si="20"/>
        <v>-3.7673849155422726E-2</v>
      </c>
      <c r="Q45" s="2">
        <f t="shared" si="21"/>
        <v>22496.120000000003</v>
      </c>
      <c r="R45" s="49"/>
      <c r="S45" s="50">
        <v>0.1</v>
      </c>
      <c r="Z45">
        <f t="shared" si="22"/>
        <v>9974</v>
      </c>
      <c r="AA45" s="68">
        <f t="shared" si="23"/>
        <v>-5.3570214809336401E-2</v>
      </c>
      <c r="AB45" s="68">
        <f t="shared" si="33"/>
        <v>-4.6375634341659748E-2</v>
      </c>
      <c r="AC45" s="68">
        <f t="shared" si="34"/>
        <v>-8.7017851862370224E-3</v>
      </c>
      <c r="AD45" s="68"/>
      <c r="AE45" s="68">
        <f t="shared" si="24"/>
        <v>7.5721065427414089E-6</v>
      </c>
      <c r="AF45">
        <f t="shared" si="35"/>
        <v>-2.4598150840150698E-2</v>
      </c>
      <c r="AG45" s="92"/>
      <c r="AH45">
        <f t="shared" si="25"/>
        <v>-1.5896365653913676E-2</v>
      </c>
      <c r="AI45">
        <f t="shared" si="26"/>
        <v>0.88174565263056814</v>
      </c>
      <c r="AJ45">
        <f t="shared" si="27"/>
        <v>-0.76551164045752407</v>
      </c>
      <c r="AK45">
        <f t="shared" si="28"/>
        <v>-0.14015687349236786</v>
      </c>
      <c r="AL45">
        <f t="shared" si="29"/>
        <v>0.869954483365739</v>
      </c>
      <c r="AM45">
        <f t="shared" si="30"/>
        <v>0.46465897705448023</v>
      </c>
      <c r="AN45" s="68">
        <f t="shared" si="37"/>
        <v>-5.2631935420171452</v>
      </c>
      <c r="AO45" s="68">
        <f t="shared" si="37"/>
        <v>-5.263193424582794</v>
      </c>
      <c r="AP45" s="68">
        <f t="shared" si="37"/>
        <v>-5.2631946481638341</v>
      </c>
      <c r="AQ45" s="68">
        <f t="shared" si="37"/>
        <v>-5.2631818992143851</v>
      </c>
      <c r="AR45" s="68">
        <f t="shared" si="37"/>
        <v>-5.2633147223141838</v>
      </c>
      <c r="AS45" s="68">
        <f t="shared" si="37"/>
        <v>-5.2619295114757731</v>
      </c>
      <c r="AT45" s="68">
        <f t="shared" si="37"/>
        <v>-5.2762258316891364</v>
      </c>
      <c r="AU45" s="68">
        <f t="shared" si="32"/>
        <v>-5.1069351807737906</v>
      </c>
      <c r="AW45">
        <v>13600</v>
      </c>
      <c r="AX45">
        <f t="shared" si="2"/>
        <v>4.0889681836666324E-3</v>
      </c>
      <c r="AY45">
        <f t="shared" si="3"/>
        <v>-1.6744481386629317E-2</v>
      </c>
      <c r="AZ45" s="68">
        <f t="shared" si="4"/>
        <v>2.083344957029595E-2</v>
      </c>
      <c r="BA45">
        <f t="shared" si="5"/>
        <v>1.124412044694028</v>
      </c>
      <c r="BB45">
        <f t="shared" si="6"/>
        <v>0.7935566107509282</v>
      </c>
      <c r="BC45">
        <f t="shared" si="7"/>
        <v>-2.3164338673450189</v>
      </c>
      <c r="BD45">
        <f t="shared" si="8"/>
        <v>-2.2846630546199944</v>
      </c>
      <c r="BE45">
        <f t="shared" si="9"/>
        <v>-2.4441117952401639</v>
      </c>
      <c r="BF45">
        <f t="shared" si="10"/>
        <v>-2.4441126192446005</v>
      </c>
      <c r="BG45">
        <f t="shared" si="11"/>
        <v>-2.4441184817927049</v>
      </c>
      <c r="BH45">
        <f t="shared" si="12"/>
        <v>-2.4441601912589377</v>
      </c>
      <c r="BI45">
        <f t="shared" si="13"/>
        <v>-2.4444568938100888</v>
      </c>
      <c r="BJ45">
        <f t="shared" si="14"/>
        <v>-2.4465653814059607</v>
      </c>
      <c r="BK45">
        <f t="shared" si="15"/>
        <v>-2.4614442141413475</v>
      </c>
      <c r="BL45">
        <f t="shared" si="16"/>
        <v>-2.5618942946061209</v>
      </c>
    </row>
    <row r="46" spans="1:64">
      <c r="A46" s="49" t="s">
        <v>2083</v>
      </c>
      <c r="B46" s="50" t="s">
        <v>2053</v>
      </c>
      <c r="C46" s="49">
        <v>37520.57</v>
      </c>
      <c r="D46" s="49" t="s">
        <v>1923</v>
      </c>
      <c r="E46">
        <f t="shared" si="17"/>
        <v>9978.3378939318245</v>
      </c>
      <c r="F46">
        <f t="shared" si="18"/>
        <v>9978.5</v>
      </c>
      <c r="G46">
        <f t="shared" si="19"/>
        <v>-0.22002300000167452</v>
      </c>
      <c r="K46">
        <f>G46</f>
        <v>-0.22002300000167452</v>
      </c>
      <c r="O46">
        <f ca="1">+C$11+C$12*F46</f>
        <v>0.14919234554742458</v>
      </c>
      <c r="P46">
        <f t="shared" si="20"/>
        <v>-3.7663429455933747E-2</v>
      </c>
      <c r="Q46" s="2">
        <f t="shared" si="21"/>
        <v>22502.07</v>
      </c>
      <c r="S46" s="50">
        <v>1</v>
      </c>
      <c r="Z46">
        <f t="shared" si="22"/>
        <v>9978.5</v>
      </c>
      <c r="AA46" s="68">
        <f t="shared" si="23"/>
        <v>-5.3507375249496697E-2</v>
      </c>
      <c r="AB46" s="68">
        <f t="shared" si="33"/>
        <v>-0.20417905420811158</v>
      </c>
      <c r="AC46" s="68">
        <f t="shared" si="34"/>
        <v>-0.16651562475217782</v>
      </c>
      <c r="AD46" s="68"/>
      <c r="AE46" s="68">
        <f t="shared" si="24"/>
        <v>2.7727453286608094E-2</v>
      </c>
      <c r="AF46">
        <f t="shared" si="35"/>
        <v>-0.18235957054574076</v>
      </c>
      <c r="AG46" s="92"/>
      <c r="AH46">
        <f t="shared" si="25"/>
        <v>-1.5843945793562946E-2</v>
      </c>
      <c r="AI46">
        <f t="shared" si="26"/>
        <v>0.88210849313477058</v>
      </c>
      <c r="AJ46">
        <f t="shared" si="27"/>
        <v>-0.76384519406089491</v>
      </c>
      <c r="AK46">
        <f t="shared" si="28"/>
        <v>-0.14046221010638921</v>
      </c>
      <c r="AL46">
        <f t="shared" si="29"/>
        <v>0.87254048213207069</v>
      </c>
      <c r="AM46">
        <f t="shared" si="30"/>
        <v>0.46623209131280374</v>
      </c>
      <c r="AN46" s="68">
        <f t="shared" si="37"/>
        <v>-5.2603110518304312</v>
      </c>
      <c r="AO46" s="68">
        <f t="shared" si="37"/>
        <v>-5.2603109376493782</v>
      </c>
      <c r="AP46" s="68">
        <f t="shared" si="37"/>
        <v>-5.2603121329478917</v>
      </c>
      <c r="AQ46" s="68">
        <f t="shared" si="37"/>
        <v>-5.2602996199105156</v>
      </c>
      <c r="AR46" s="68">
        <f t="shared" si="37"/>
        <v>-5.2604306005035211</v>
      </c>
      <c r="AS46" s="68">
        <f t="shared" si="37"/>
        <v>-5.2590581610193494</v>
      </c>
      <c r="AT46" s="68">
        <f t="shared" si="37"/>
        <v>-5.2732891362515293</v>
      </c>
      <c r="AU46" s="68">
        <f t="shared" si="32"/>
        <v>-5.103776690981249</v>
      </c>
      <c r="AW46">
        <v>13800</v>
      </c>
      <c r="AX46">
        <f t="shared" si="2"/>
        <v>3.743755757109779E-3</v>
      </c>
      <c r="AY46">
        <f t="shared" si="3"/>
        <v>-1.4859731606335996E-2</v>
      </c>
      <c r="AZ46">
        <f t="shared" si="4"/>
        <v>1.8603487363445775E-2</v>
      </c>
      <c r="BA46">
        <f t="shared" si="5"/>
        <v>1.0978927147486279</v>
      </c>
      <c r="BB46">
        <f t="shared" si="6"/>
        <v>0.66992879809789097</v>
      </c>
      <c r="BC46">
        <f t="shared" si="7"/>
        <v>-2.1339149079586863</v>
      </c>
      <c r="BD46">
        <f t="shared" si="8"/>
        <v>-1.8139024575255662</v>
      </c>
      <c r="BE46">
        <f t="shared" si="9"/>
        <v>-2.282673644679158</v>
      </c>
      <c r="BF46">
        <f t="shared" si="10"/>
        <v>-2.2826740382858608</v>
      </c>
      <c r="BG46">
        <f t="shared" si="11"/>
        <v>-2.2826773239795357</v>
      </c>
      <c r="BH46">
        <f t="shared" si="12"/>
        <v>-2.2827047513345695</v>
      </c>
      <c r="BI46">
        <f t="shared" si="13"/>
        <v>-2.2829336674040723</v>
      </c>
      <c r="BJ46">
        <f t="shared" si="14"/>
        <v>-2.2848419011104721</v>
      </c>
      <c r="BK46">
        <f t="shared" si="15"/>
        <v>-2.3005889073662513</v>
      </c>
      <c r="BL46">
        <f t="shared" si="16"/>
        <v>-2.4215169704931774</v>
      </c>
    </row>
    <row r="47" spans="1:64">
      <c r="A47" s="49" t="s">
        <v>2083</v>
      </c>
      <c r="B47" s="50" t="s">
        <v>2053</v>
      </c>
      <c r="C47" s="49">
        <v>37546.430999999997</v>
      </c>
      <c r="D47" s="49" t="s">
        <v>1923</v>
      </c>
      <c r="E47">
        <f t="shared" si="17"/>
        <v>9997.3914702809561</v>
      </c>
      <c r="F47">
        <f t="shared" si="18"/>
        <v>9997.5</v>
      </c>
      <c r="G47">
        <f t="shared" si="19"/>
        <v>-0.14730500000587199</v>
      </c>
      <c r="K47">
        <f>G47</f>
        <v>-0.14730500000587199</v>
      </c>
      <c r="O47">
        <f ca="1">+C$11+C$12*F47</f>
        <v>0.14922680239941755</v>
      </c>
      <c r="P47">
        <f t="shared" si="20"/>
        <v>-3.7619009007652124E-2</v>
      </c>
      <c r="Q47" s="2">
        <f t="shared" si="21"/>
        <v>22527.930999999997</v>
      </c>
      <c r="S47" s="50">
        <v>1</v>
      </c>
      <c r="Z47">
        <f t="shared" si="22"/>
        <v>9997.5</v>
      </c>
      <c r="AA47" s="68">
        <f t="shared" si="23"/>
        <v>-5.3239938650969335E-2</v>
      </c>
      <c r="AB47" s="68">
        <f t="shared" si="33"/>
        <v>-0.13168407036255478</v>
      </c>
      <c r="AC47" s="68">
        <f t="shared" si="34"/>
        <v>-9.4065061354902654E-2</v>
      </c>
      <c r="AD47" s="68"/>
      <c r="AE47" s="68">
        <f t="shared" si="24"/>
        <v>8.8482357677016014E-3</v>
      </c>
      <c r="AF47">
        <f t="shared" si="35"/>
        <v>-0.10968599099821986</v>
      </c>
      <c r="AG47" s="92"/>
      <c r="AH47">
        <f t="shared" si="25"/>
        <v>-1.5620929643317209E-2</v>
      </c>
      <c r="AI47">
        <f t="shared" si="26"/>
        <v>0.88365249225090214</v>
      </c>
      <c r="AJ47">
        <f t="shared" si="27"/>
        <v>-0.75673748636983396</v>
      </c>
      <c r="AK47">
        <f t="shared" si="28"/>
        <v>-0.14174377340645156</v>
      </c>
      <c r="AL47">
        <f t="shared" si="29"/>
        <v>0.88348272858110533</v>
      </c>
      <c r="AM47">
        <f t="shared" si="30"/>
        <v>0.47290958518676524</v>
      </c>
      <c r="AN47" s="68">
        <f t="shared" si="37"/>
        <v>-5.2481274017752986</v>
      </c>
      <c r="AO47" s="68">
        <f t="shared" si="37"/>
        <v>-5.2481273006149136</v>
      </c>
      <c r="AP47" s="68">
        <f t="shared" si="37"/>
        <v>-5.2481283812621013</v>
      </c>
      <c r="AQ47" s="68">
        <f t="shared" si="37"/>
        <v>-5.2481168371321099</v>
      </c>
      <c r="AR47" s="68">
        <f t="shared" si="37"/>
        <v>-5.2482401469367392</v>
      </c>
      <c r="AS47" s="68">
        <f t="shared" si="37"/>
        <v>-5.2469216732745734</v>
      </c>
      <c r="AT47" s="68">
        <f t="shared" si="37"/>
        <v>-5.2608710861607548</v>
      </c>
      <c r="AU47" s="68">
        <f t="shared" si="32"/>
        <v>-5.0904408451905194</v>
      </c>
      <c r="AW47">
        <v>14000</v>
      </c>
      <c r="AX47">
        <f t="shared" si="2"/>
        <v>3.0635624236445974E-3</v>
      </c>
      <c r="AY47">
        <f t="shared" si="3"/>
        <v>-1.2898625893167065E-2</v>
      </c>
      <c r="AZ47" s="68">
        <f t="shared" si="4"/>
        <v>1.5962188316811662E-2</v>
      </c>
      <c r="BA47">
        <f t="shared" si="5"/>
        <v>1.0696373472301528</v>
      </c>
      <c r="BB47">
        <f t="shared" si="6"/>
        <v>0.5316219063515526</v>
      </c>
      <c r="BC47">
        <f t="shared" si="7"/>
        <v>-1.9603163709066651</v>
      </c>
      <c r="BD47">
        <f t="shared" si="8"/>
        <v>-1.4914682111931741</v>
      </c>
      <c r="BE47">
        <f t="shared" si="9"/>
        <v>-2.1252307131714336</v>
      </c>
      <c r="BF47">
        <f t="shared" si="10"/>
        <v>-2.1252308430155642</v>
      </c>
      <c r="BG47">
        <f t="shared" si="11"/>
        <v>-2.125232187957514</v>
      </c>
      <c r="BH47">
        <f t="shared" si="12"/>
        <v>-2.12524611886478</v>
      </c>
      <c r="BI47">
        <f t="shared" si="13"/>
        <v>-2.1253903967569308</v>
      </c>
      <c r="BJ47">
        <f t="shared" si="14"/>
        <v>-2.1268826651946418</v>
      </c>
      <c r="BK47">
        <f t="shared" si="15"/>
        <v>-2.1421126733408662</v>
      </c>
      <c r="BL47">
        <f t="shared" si="16"/>
        <v>-2.2811396463802334</v>
      </c>
    </row>
    <row r="48" spans="1:64">
      <c r="A48" s="13" t="s">
        <v>2083</v>
      </c>
      <c r="B48" s="50"/>
      <c r="C48" s="49">
        <v>37548.561000000002</v>
      </c>
      <c r="D48" s="49"/>
      <c r="E48">
        <f t="shared" si="17"/>
        <v>9998.9607876941936</v>
      </c>
      <c r="F48">
        <f t="shared" si="18"/>
        <v>9999</v>
      </c>
      <c r="G48" s="10">
        <f t="shared" si="19"/>
        <v>-5.3222000002278946E-2</v>
      </c>
      <c r="I48">
        <f>G48</f>
        <v>-5.3222000002278946E-2</v>
      </c>
      <c r="P48">
        <f t="shared" si="20"/>
        <v>-3.7615472780844497E-2</v>
      </c>
      <c r="Q48" s="2">
        <f t="shared" si="21"/>
        <v>22530.061000000002</v>
      </c>
      <c r="R48" s="49"/>
      <c r="S48" s="50">
        <v>0.1</v>
      </c>
      <c r="Z48">
        <f t="shared" si="22"/>
        <v>9999</v>
      </c>
      <c r="AA48" s="68">
        <f t="shared" si="23"/>
        <v>-5.3218679942940036E-2</v>
      </c>
      <c r="AB48" s="68">
        <f t="shared" si="33"/>
        <v>-3.7618792840183407E-2</v>
      </c>
      <c r="AC48" s="68">
        <f t="shared" si="34"/>
        <v>-3.3200593389081517E-6</v>
      </c>
      <c r="AD48" s="68"/>
      <c r="AE48" s="68">
        <f t="shared" si="24"/>
        <v>1.1022794013882753E-12</v>
      </c>
      <c r="AF48">
        <f t="shared" si="35"/>
        <v>-1.5606527221434449E-2</v>
      </c>
      <c r="AG48" s="92"/>
      <c r="AH48">
        <f t="shared" si="25"/>
        <v>-1.5603207162095541E-2</v>
      </c>
      <c r="AI48">
        <f t="shared" si="26"/>
        <v>0.88377521449248553</v>
      </c>
      <c r="AJ48">
        <f t="shared" si="27"/>
        <v>-0.7561714118824816</v>
      </c>
      <c r="AK48">
        <f t="shared" si="28"/>
        <v>-0.14184441861651842</v>
      </c>
      <c r="AL48">
        <f t="shared" si="29"/>
        <v>0.88434822465869012</v>
      </c>
      <c r="AM48">
        <f t="shared" si="30"/>
        <v>0.4734392229248755</v>
      </c>
      <c r="AN48" s="68">
        <f t="shared" si="37"/>
        <v>-5.247164625000555</v>
      </c>
      <c r="AO48" s="68">
        <f t="shared" si="37"/>
        <v>-5.2471645248198202</v>
      </c>
      <c r="AP48" s="68">
        <f t="shared" si="37"/>
        <v>-5.2471655967408068</v>
      </c>
      <c r="AQ48" s="68">
        <f t="shared" si="37"/>
        <v>-5.247154127223336</v>
      </c>
      <c r="AR48" s="68">
        <f t="shared" si="37"/>
        <v>-5.2472768391410654</v>
      </c>
      <c r="AS48" s="68">
        <f t="shared" si="37"/>
        <v>-5.2459626272161133</v>
      </c>
      <c r="AT48" s="68">
        <f t="shared" si="37"/>
        <v>-5.2598894249927799</v>
      </c>
      <c r="AU48" s="68">
        <f t="shared" si="32"/>
        <v>-5.0893880152596722</v>
      </c>
      <c r="AW48">
        <v>14200</v>
      </c>
      <c r="AX48">
        <f t="shared" si="2"/>
        <v>2.1494014779816495E-3</v>
      </c>
      <c r="AY48">
        <f t="shared" si="3"/>
        <v>-1.0861164247122551E-2</v>
      </c>
      <c r="AZ48">
        <f t="shared" si="4"/>
        <v>1.3010565725104201E-2</v>
      </c>
      <c r="BA48">
        <f t="shared" si="5"/>
        <v>1.0409055178665809</v>
      </c>
      <c r="BB48">
        <f t="shared" si="6"/>
        <v>0.38568643085791476</v>
      </c>
      <c r="BC48">
        <f t="shared" si="7"/>
        <v>-1.7957537297854678</v>
      </c>
      <c r="BD48">
        <f t="shared" si="8"/>
        <v>-1.2546782000590093</v>
      </c>
      <c r="BE48">
        <f t="shared" si="9"/>
        <v>-1.9719404353240808</v>
      </c>
      <c r="BF48">
        <f t="shared" si="10"/>
        <v>-1.9719404610059643</v>
      </c>
      <c r="BG48">
        <f t="shared" si="11"/>
        <v>-1.9719408196685886</v>
      </c>
      <c r="BH48">
        <f t="shared" si="12"/>
        <v>-1.9719458285716021</v>
      </c>
      <c r="BI48">
        <f t="shared" si="13"/>
        <v>-1.9720157742282254</v>
      </c>
      <c r="BJ48">
        <f t="shared" si="14"/>
        <v>-1.9729913120073475</v>
      </c>
      <c r="BK48">
        <f t="shared" si="15"/>
        <v>-1.9863715801461566</v>
      </c>
      <c r="BL48">
        <f t="shared" si="16"/>
        <v>-2.1407623222672898</v>
      </c>
    </row>
    <row r="49" spans="1:64">
      <c r="A49" s="13" t="s">
        <v>2083</v>
      </c>
      <c r="B49" s="50"/>
      <c r="C49" s="49">
        <v>37555.352299999999</v>
      </c>
      <c r="D49" s="49"/>
      <c r="E49">
        <f t="shared" si="17"/>
        <v>10003.964405228699</v>
      </c>
      <c r="F49">
        <f t="shared" si="18"/>
        <v>10004</v>
      </c>
      <c r="G49" s="10">
        <f t="shared" si="19"/>
        <v>-4.8311999998986721E-2</v>
      </c>
      <c r="I49">
        <f>G49</f>
        <v>-4.8311999998986721E-2</v>
      </c>
      <c r="P49">
        <f t="shared" si="20"/>
        <v>-3.7603654338554726E-2</v>
      </c>
      <c r="Q49" s="2">
        <f t="shared" si="21"/>
        <v>22536.852299999999</v>
      </c>
      <c r="R49" s="49"/>
      <c r="S49" s="50">
        <v>0.1</v>
      </c>
      <c r="Z49">
        <f t="shared" si="22"/>
        <v>10004</v>
      </c>
      <c r="AA49" s="68">
        <f t="shared" si="23"/>
        <v>-5.3147664346214006E-2</v>
      </c>
      <c r="AB49" s="68">
        <f t="shared" si="33"/>
        <v>-3.2767989991327441E-2</v>
      </c>
      <c r="AC49" s="68">
        <f t="shared" si="34"/>
        <v>4.8356643472272833E-3</v>
      </c>
      <c r="AD49" s="68"/>
      <c r="AE49" s="68">
        <f t="shared" si="24"/>
        <v>2.3383649679045088E-6</v>
      </c>
      <c r="AF49">
        <f t="shared" si="35"/>
        <v>-1.0708345660431995E-2</v>
      </c>
      <c r="AG49" s="92"/>
      <c r="AH49">
        <f t="shared" si="25"/>
        <v>-1.5544010007659278E-2</v>
      </c>
      <c r="AI49">
        <f t="shared" si="26"/>
        <v>0.88418516408939418</v>
      </c>
      <c r="AJ49">
        <f t="shared" si="27"/>
        <v>-0.75427926690001779</v>
      </c>
      <c r="AK49">
        <f t="shared" si="28"/>
        <v>-0.14217933619877862</v>
      </c>
      <c r="AL49">
        <f t="shared" si="29"/>
        <v>0.88723495018975085</v>
      </c>
      <c r="AM49">
        <f t="shared" si="30"/>
        <v>0.47520731724674015</v>
      </c>
      <c r="AN49" s="68">
        <f t="shared" si="37"/>
        <v>-5.2439544022481828</v>
      </c>
      <c r="AO49" s="68">
        <f t="shared" si="37"/>
        <v>-5.2439543052829753</v>
      </c>
      <c r="AP49" s="68">
        <f t="shared" si="37"/>
        <v>-5.2439553484570665</v>
      </c>
      <c r="AQ49" s="68">
        <f t="shared" si="37"/>
        <v>-5.2439441256522183</v>
      </c>
      <c r="AR49" s="68">
        <f t="shared" si="37"/>
        <v>-5.2440648529816665</v>
      </c>
      <c r="AS49" s="68">
        <f t="shared" si="37"/>
        <v>-5.2427648464316619</v>
      </c>
      <c r="AT49" s="68">
        <f t="shared" si="37"/>
        <v>-5.2566158557127327</v>
      </c>
      <c r="AU49" s="68">
        <f t="shared" si="32"/>
        <v>-5.0858785821568491</v>
      </c>
      <c r="AW49">
        <v>14400</v>
      </c>
      <c r="AX49">
        <f t="shared" si="2"/>
        <v>1.0979541873331871E-3</v>
      </c>
      <c r="AY49">
        <f t="shared" si="3"/>
        <v>-8.7473466682024548E-3</v>
      </c>
      <c r="AZ49" s="68">
        <f t="shared" si="4"/>
        <v>9.8453008555356419E-3</v>
      </c>
      <c r="BA49">
        <f t="shared" si="5"/>
        <v>1.0126758368468514</v>
      </c>
      <c r="BB49">
        <f t="shared" si="6"/>
        <v>0.237870650096034</v>
      </c>
      <c r="BC49">
        <f t="shared" si="7"/>
        <v>-1.6399750144512113</v>
      </c>
      <c r="BD49">
        <f t="shared" si="8"/>
        <v>-1.0716868813963716</v>
      </c>
      <c r="BE49">
        <f t="shared" si="9"/>
        <v>-1.8227974711298069</v>
      </c>
      <c r="BF49">
        <f t="shared" si="10"/>
        <v>-1.8227974732489818</v>
      </c>
      <c r="BG49">
        <f t="shared" si="11"/>
        <v>-1.8227975195957913</v>
      </c>
      <c r="BH49">
        <f t="shared" si="12"/>
        <v>-1.8227985332083891</v>
      </c>
      <c r="BI49">
        <f t="shared" si="13"/>
        <v>-1.8228207000903267</v>
      </c>
      <c r="BJ49">
        <f t="shared" si="14"/>
        <v>-1.8233049954742293</v>
      </c>
      <c r="BK49">
        <f t="shared" si="15"/>
        <v>-1.8336678861943556</v>
      </c>
      <c r="BL49">
        <f t="shared" si="16"/>
        <v>-2.0003849981543462</v>
      </c>
    </row>
    <row r="50" spans="1:64">
      <c r="A50" s="13" t="s">
        <v>2082</v>
      </c>
      <c r="B50" s="50"/>
      <c r="C50" s="49">
        <v>37562.637999999999</v>
      </c>
      <c r="D50" s="49"/>
      <c r="E50">
        <f t="shared" si="17"/>
        <v>10009.332281227573</v>
      </c>
      <c r="F50">
        <f t="shared" si="18"/>
        <v>10009.5</v>
      </c>
      <c r="G50">
        <f t="shared" si="19"/>
        <v>-0.22764099999767495</v>
      </c>
      <c r="K50">
        <f>G50</f>
        <v>-0.22764099999767495</v>
      </c>
      <c r="P50">
        <f t="shared" si="20"/>
        <v>-3.7590598932596905E-2</v>
      </c>
      <c r="Q50" s="2">
        <f t="shared" si="21"/>
        <v>22544.137999999999</v>
      </c>
      <c r="S50" s="50">
        <v>1</v>
      </c>
      <c r="Z50">
        <f t="shared" si="22"/>
        <v>10009.5</v>
      </c>
      <c r="AA50" s="68">
        <f t="shared" si="23"/>
        <v>-5.3069275174546571E-2</v>
      </c>
      <c r="AB50" s="68">
        <f t="shared" si="33"/>
        <v>-0.21216232375572527</v>
      </c>
      <c r="AC50" s="68">
        <f t="shared" si="34"/>
        <v>-0.17457172482312835</v>
      </c>
      <c r="AD50" s="68"/>
      <c r="AE50" s="68">
        <f t="shared" si="24"/>
        <v>3.0475287107722057E-2</v>
      </c>
      <c r="AF50">
        <f t="shared" si="35"/>
        <v>-0.19005040106507803</v>
      </c>
      <c r="AG50" s="92"/>
      <c r="AH50">
        <f t="shared" si="25"/>
        <v>-1.5478676241949667E-2</v>
      </c>
      <c r="AI50">
        <f t="shared" si="26"/>
        <v>0.88463766491298379</v>
      </c>
      <c r="AJ50">
        <f t="shared" si="27"/>
        <v>-0.75218860638064766</v>
      </c>
      <c r="AK50">
        <f t="shared" si="28"/>
        <v>-0.14254673444943186</v>
      </c>
      <c r="AL50">
        <f t="shared" si="29"/>
        <v>0.89041344692239843</v>
      </c>
      <c r="AM50">
        <f t="shared" si="30"/>
        <v>0.47715692687903971</v>
      </c>
      <c r="AN50" s="68">
        <f t="shared" ref="AN50:AT65" si="38">$AU50+$AB$7*SIN(AO50)</f>
        <v>-5.2404214347056612</v>
      </c>
      <c r="AO50" s="68">
        <f t="shared" si="38"/>
        <v>-5.2404213411896388</v>
      </c>
      <c r="AP50" s="68">
        <f t="shared" si="38"/>
        <v>-5.2404223533441723</v>
      </c>
      <c r="AQ50" s="68">
        <f t="shared" si="38"/>
        <v>-5.2404113983708722</v>
      </c>
      <c r="AR50" s="68">
        <f t="shared" si="38"/>
        <v>-5.2405299577085209</v>
      </c>
      <c r="AS50" s="68">
        <f t="shared" si="38"/>
        <v>-5.2392455748549711</v>
      </c>
      <c r="AT50" s="68">
        <f t="shared" si="38"/>
        <v>-5.2530125006380004</v>
      </c>
      <c r="AU50" s="68">
        <f t="shared" si="32"/>
        <v>-5.0820182057437426</v>
      </c>
      <c r="AW50">
        <v>14600</v>
      </c>
      <c r="AX50">
        <f t="shared" si="2"/>
        <v>-2.2901693187476688E-6</v>
      </c>
      <c r="AY50">
        <f t="shared" si="3"/>
        <v>-6.5571731564067759E-3</v>
      </c>
      <c r="AZ50">
        <f t="shared" si="4"/>
        <v>6.5548829870880282E-3</v>
      </c>
      <c r="BA50">
        <f t="shared" si="5"/>
        <v>0.98565329230145726</v>
      </c>
      <c r="BB50">
        <f t="shared" si="6"/>
        <v>9.2546578209741506E-2</v>
      </c>
      <c r="BC50">
        <f t="shared" si="7"/>
        <v>-1.4924812273279675</v>
      </c>
      <c r="BD50">
        <f t="shared" si="8"/>
        <v>-0.92459888177412386</v>
      </c>
      <c r="BE50">
        <f t="shared" si="9"/>
        <v>-1.6776745483863067</v>
      </c>
      <c r="BF50">
        <f t="shared" si="10"/>
        <v>-1.6776745484053346</v>
      </c>
      <c r="BG50">
        <f t="shared" si="11"/>
        <v>-1.6776745493780243</v>
      </c>
      <c r="BH50">
        <f t="shared" si="12"/>
        <v>-1.6776745991014861</v>
      </c>
      <c r="BI50">
        <f t="shared" si="13"/>
        <v>-1.677677140911864</v>
      </c>
      <c r="BJ50">
        <f t="shared" si="14"/>
        <v>-1.6778069954280532</v>
      </c>
      <c r="BK50">
        <f t="shared" si="15"/>
        <v>-1.6842440937618433</v>
      </c>
      <c r="BL50">
        <f t="shared" si="16"/>
        <v>-1.8600076740414024</v>
      </c>
    </row>
    <row r="51" spans="1:64">
      <c r="A51" s="13" t="s">
        <v>2083</v>
      </c>
      <c r="B51" s="50"/>
      <c r="C51" s="49">
        <v>37571.635699999999</v>
      </c>
      <c r="D51" s="49" t="s">
        <v>1923</v>
      </c>
      <c r="E51">
        <f t="shared" si="17"/>
        <v>10015.961505306945</v>
      </c>
      <c r="F51">
        <f t="shared" si="18"/>
        <v>10016</v>
      </c>
      <c r="G51" s="10">
        <f t="shared" si="19"/>
        <v>-5.2247999999963213E-2</v>
      </c>
      <c r="H51">
        <f>G51</f>
        <v>-5.2247999999963213E-2</v>
      </c>
      <c r="P51">
        <f t="shared" si="20"/>
        <v>-3.7575095369430392E-2</v>
      </c>
      <c r="Q51" s="2">
        <f t="shared" si="21"/>
        <v>22553.135699999999</v>
      </c>
      <c r="R51" s="49" t="s">
        <v>1923</v>
      </c>
      <c r="S51" s="50">
        <v>0.5</v>
      </c>
      <c r="Z51">
        <f t="shared" si="22"/>
        <v>10016</v>
      </c>
      <c r="AA51" s="68">
        <f t="shared" si="23"/>
        <v>-5.2976266557719996E-2</v>
      </c>
      <c r="AB51" s="68">
        <f t="shared" si="33"/>
        <v>-3.6846828811673608E-2</v>
      </c>
      <c r="AC51" s="68">
        <f t="shared" si="34"/>
        <v>7.2826655775678172E-4</v>
      </c>
      <c r="AD51" s="68"/>
      <c r="AE51" s="68">
        <f t="shared" si="24"/>
        <v>2.651860895734572E-7</v>
      </c>
      <c r="AF51">
        <f t="shared" si="35"/>
        <v>-1.4672904630532821E-2</v>
      </c>
      <c r="AG51" s="92"/>
      <c r="AH51">
        <f t="shared" si="25"/>
        <v>-1.5401171188289603E-2</v>
      </c>
      <c r="AI51">
        <f t="shared" si="26"/>
        <v>0.88517454180415645</v>
      </c>
      <c r="AJ51">
        <f t="shared" si="27"/>
        <v>-0.74970524865854182</v>
      </c>
      <c r="AK51">
        <f t="shared" si="28"/>
        <v>-0.14297955801106829</v>
      </c>
      <c r="AL51">
        <f t="shared" si="29"/>
        <v>0.89417405512298709</v>
      </c>
      <c r="AM51">
        <f t="shared" si="30"/>
        <v>0.47946741192471193</v>
      </c>
      <c r="AN51" s="68">
        <f t="shared" si="38"/>
        <v>-5.2362437742603474</v>
      </c>
      <c r="AO51" s="68">
        <f t="shared" si="38"/>
        <v>-5.2362436847036706</v>
      </c>
      <c r="AP51" s="68">
        <f t="shared" si="38"/>
        <v>-5.2362446610060882</v>
      </c>
      <c r="AQ51" s="68">
        <f t="shared" si="38"/>
        <v>-5.2362340177529232</v>
      </c>
      <c r="AR51" s="68">
        <f t="shared" si="38"/>
        <v>-5.2363500356030794</v>
      </c>
      <c r="AS51" s="68">
        <f t="shared" si="38"/>
        <v>-5.235084111298435</v>
      </c>
      <c r="AT51" s="68">
        <f t="shared" si="38"/>
        <v>-5.2487507044635464</v>
      </c>
      <c r="AU51" s="68">
        <f t="shared" si="32"/>
        <v>-5.0774559427100723</v>
      </c>
      <c r="AW51">
        <v>14800</v>
      </c>
      <c r="AX51">
        <f t="shared" si="2"/>
        <v>-1.0728726894325908E-3</v>
      </c>
      <c r="AY51">
        <f t="shared" si="3"/>
        <v>-4.2906437117355145E-3</v>
      </c>
      <c r="AZ51" s="68">
        <f t="shared" si="4"/>
        <v>3.2177710223029237E-3</v>
      </c>
      <c r="BA51">
        <f t="shared" si="5"/>
        <v>0.96030881429524539</v>
      </c>
      <c r="BB51">
        <f t="shared" si="6"/>
        <v>-4.7157704026183404E-2</v>
      </c>
      <c r="BC51">
        <f t="shared" si="7"/>
        <v>-1.3526268289716044</v>
      </c>
      <c r="BD51">
        <f t="shared" si="8"/>
        <v>-0.80258210486894754</v>
      </c>
      <c r="BE51">
        <f t="shared" si="9"/>
        <v>-1.5363595762858886</v>
      </c>
      <c r="BF51">
        <f t="shared" si="10"/>
        <v>-1.5363595762858697</v>
      </c>
      <c r="BG51">
        <f t="shared" si="11"/>
        <v>-1.5363595762888529</v>
      </c>
      <c r="BH51">
        <f t="shared" si="12"/>
        <v>-1.5363595758163677</v>
      </c>
      <c r="BI51">
        <f t="shared" si="13"/>
        <v>-1.536359650650811</v>
      </c>
      <c r="BJ51">
        <f t="shared" si="14"/>
        <v>-1.5363478000415525</v>
      </c>
      <c r="BK51">
        <f t="shared" si="15"/>
        <v>-1.5382781781316408</v>
      </c>
      <c r="BL51">
        <f t="shared" si="16"/>
        <v>-1.7196303499284586</v>
      </c>
    </row>
    <row r="52" spans="1:64">
      <c r="A52" s="13" t="s">
        <v>2083</v>
      </c>
      <c r="B52" s="50"/>
      <c r="C52" s="49">
        <v>37589.281999999999</v>
      </c>
      <c r="D52" s="49"/>
      <c r="E52">
        <f t="shared" si="17"/>
        <v>10028.962747499038</v>
      </c>
      <c r="F52">
        <f t="shared" si="18"/>
        <v>10029</v>
      </c>
      <c r="G52" s="10">
        <f t="shared" si="19"/>
        <v>-5.056200000399258E-2</v>
      </c>
      <c r="I52">
        <f>G52</f>
        <v>-5.056200000399258E-2</v>
      </c>
      <c r="P52">
        <f t="shared" si="20"/>
        <v>-3.7543846290235078E-2</v>
      </c>
      <c r="Q52" s="2">
        <f t="shared" si="21"/>
        <v>22570.781999999999</v>
      </c>
      <c r="R52" s="49"/>
      <c r="S52" s="50">
        <v>0.1</v>
      </c>
      <c r="Z52">
        <f t="shared" si="22"/>
        <v>10029</v>
      </c>
      <c r="AA52" s="68">
        <f t="shared" si="23"/>
        <v>-5.2789059557064345E-2</v>
      </c>
      <c r="AB52" s="68">
        <f t="shared" si="33"/>
        <v>-3.5316786737163312E-2</v>
      </c>
      <c r="AC52" s="68">
        <f t="shared" si="34"/>
        <v>2.2270595530717637E-3</v>
      </c>
      <c r="AD52" s="68"/>
      <c r="AE52" s="68">
        <f t="shared" si="24"/>
        <v>4.959794252928212E-7</v>
      </c>
      <c r="AF52">
        <f t="shared" si="35"/>
        <v>-1.3018153713757502E-2</v>
      </c>
      <c r="AG52" s="92"/>
      <c r="AH52">
        <f t="shared" si="25"/>
        <v>-1.5245213266829266E-2</v>
      </c>
      <c r="AI52">
        <f t="shared" si="26"/>
        <v>0.88625513667006672</v>
      </c>
      <c r="AJ52">
        <f t="shared" si="27"/>
        <v>-0.74469758785552242</v>
      </c>
      <c r="AK52">
        <f t="shared" si="28"/>
        <v>-0.14384069634488239</v>
      </c>
      <c r="AL52">
        <f t="shared" si="29"/>
        <v>0.90170901638790657</v>
      </c>
      <c r="AM52">
        <f t="shared" si="30"/>
        <v>0.48410940208920838</v>
      </c>
      <c r="AN52" s="68">
        <f t="shared" si="38"/>
        <v>-5.2278808226813158</v>
      </c>
      <c r="AO52" s="68">
        <f t="shared" si="38"/>
        <v>-5.2278807406716581</v>
      </c>
      <c r="AP52" s="68">
        <f t="shared" si="38"/>
        <v>-5.2278816478647894</v>
      </c>
      <c r="AQ52" s="68">
        <f t="shared" si="38"/>
        <v>-5.2278716123880118</v>
      </c>
      <c r="AR52" s="68">
        <f t="shared" si="38"/>
        <v>-5.2279826161182541</v>
      </c>
      <c r="AS52" s="68">
        <f t="shared" si="38"/>
        <v>-5.2267535764898607</v>
      </c>
      <c r="AT52" s="68">
        <f t="shared" si="38"/>
        <v>-5.2402164098405262</v>
      </c>
      <c r="AU52" s="68">
        <f t="shared" si="32"/>
        <v>-5.0683314166427307</v>
      </c>
      <c r="AW52">
        <v>15000</v>
      </c>
      <c r="AX52">
        <f t="shared" si="2"/>
        <v>-2.0457749408846048E-3</v>
      </c>
      <c r="AY52">
        <f t="shared" si="3"/>
        <v>-1.9477583341885873E-3</v>
      </c>
      <c r="AZ52">
        <f t="shared" si="4"/>
        <v>-9.8016606696017282E-5</v>
      </c>
      <c r="BA52">
        <f t="shared" si="5"/>
        <v>0.93692989107150682</v>
      </c>
      <c r="BB52">
        <f t="shared" si="6"/>
        <v>-0.17913489108259895</v>
      </c>
      <c r="BC52">
        <f t="shared" si="7"/>
        <v>-1.2196949809287814</v>
      </c>
      <c r="BD52">
        <f t="shared" si="8"/>
        <v>-0.69869187792131715</v>
      </c>
      <c r="BE52">
        <f t="shared" si="9"/>
        <v>-1.3985860029652202</v>
      </c>
      <c r="BF52">
        <f t="shared" si="10"/>
        <v>-1.3985860030513828</v>
      </c>
      <c r="BG52">
        <f t="shared" si="11"/>
        <v>-1.3985860003094459</v>
      </c>
      <c r="BH52">
        <f t="shared" si="12"/>
        <v>-1.3985860875656524</v>
      </c>
      <c r="BI52">
        <f t="shared" si="13"/>
        <v>-1.3985833108472447</v>
      </c>
      <c r="BJ52">
        <f t="shared" si="14"/>
        <v>-1.3986716949669904</v>
      </c>
      <c r="BK52">
        <f t="shared" si="15"/>
        <v>-1.3958800862047751</v>
      </c>
      <c r="BL52">
        <f t="shared" si="16"/>
        <v>-1.5792530258155151</v>
      </c>
    </row>
    <row r="53" spans="1:64">
      <c r="A53" s="13" t="s">
        <v>2083</v>
      </c>
      <c r="B53" s="50"/>
      <c r="C53" s="49">
        <v>38258.425999999999</v>
      </c>
      <c r="D53" s="49"/>
      <c r="E53">
        <f t="shared" si="17"/>
        <v>10521.967128325958</v>
      </c>
      <c r="F53">
        <f t="shared" si="18"/>
        <v>10522</v>
      </c>
      <c r="G53" s="10">
        <f t="shared" si="19"/>
        <v>-4.4615999999223277E-2</v>
      </c>
      <c r="I53">
        <f>G53</f>
        <v>-4.4615999999223277E-2</v>
      </c>
      <c r="P53">
        <f t="shared" si="20"/>
        <v>-3.61206900773446E-2</v>
      </c>
      <c r="Q53" s="2">
        <f t="shared" si="21"/>
        <v>23239.925999999999</v>
      </c>
      <c r="R53" s="49"/>
      <c r="S53" s="50">
        <v>0.1</v>
      </c>
      <c r="Z53">
        <f t="shared" si="22"/>
        <v>10522</v>
      </c>
      <c r="AA53" s="68">
        <f t="shared" si="23"/>
        <v>-4.4581421924494768E-2</v>
      </c>
      <c r="AB53" s="68">
        <f t="shared" si="33"/>
        <v>-3.6155268152073108E-2</v>
      </c>
      <c r="AC53" s="68">
        <f t="shared" si="34"/>
        <v>-3.4578074728506755E-5</v>
      </c>
      <c r="AD53" s="68"/>
      <c r="AE53" s="68">
        <f t="shared" si="24"/>
        <v>1.1956432519303175E-10</v>
      </c>
      <c r="AF53">
        <f t="shared" si="35"/>
        <v>-8.4953099218786771E-3</v>
      </c>
      <c r="AG53" s="92"/>
      <c r="AH53">
        <f t="shared" si="25"/>
        <v>-8.4607318471501703E-3</v>
      </c>
      <c r="AI53">
        <f t="shared" si="26"/>
        <v>0.93402533865347448</v>
      </c>
      <c r="AJ53">
        <f t="shared" si="27"/>
        <v>-0.51329257977381437</v>
      </c>
      <c r="AK53">
        <f t="shared" si="28"/>
        <v>-0.17110050823751849</v>
      </c>
      <c r="AL53">
        <f t="shared" si="29"/>
        <v>1.2027736663984052</v>
      </c>
      <c r="AM53">
        <f t="shared" si="30"/>
        <v>0.68617467415143496</v>
      </c>
      <c r="AN53" s="68">
        <f t="shared" si="38"/>
        <v>-4.9023810305540607</v>
      </c>
      <c r="AO53" s="68">
        <f t="shared" si="38"/>
        <v>-4.9023810303830562</v>
      </c>
      <c r="AP53" s="68">
        <f t="shared" si="38"/>
        <v>-4.9023810353209072</v>
      </c>
      <c r="AQ53" s="68">
        <f t="shared" si="38"/>
        <v>-4.9023808927378685</v>
      </c>
      <c r="AR53" s="68">
        <f t="shared" si="38"/>
        <v>-4.9023850098553403</v>
      </c>
      <c r="AS53" s="68">
        <f t="shared" si="38"/>
        <v>-4.9022660916631295</v>
      </c>
      <c r="AT53" s="68">
        <f t="shared" si="38"/>
        <v>-4.9056718006966546</v>
      </c>
      <c r="AU53" s="68">
        <f t="shared" si="32"/>
        <v>-4.7223013127043245</v>
      </c>
      <c r="AW53">
        <v>15200</v>
      </c>
      <c r="AX53">
        <f t="shared" si="2"/>
        <v>-2.8629469199797333E-3</v>
      </c>
      <c r="AY53">
        <f t="shared" si="3"/>
        <v>4.7148297623383906E-4</v>
      </c>
      <c r="AZ53" s="68">
        <f t="shared" si="4"/>
        <v>-3.3344298962135724E-3</v>
      </c>
      <c r="BA53">
        <f t="shared" si="5"/>
        <v>0.91566953649414995</v>
      </c>
      <c r="BB53">
        <f t="shared" si="6"/>
        <v>-0.3020600082949671</v>
      </c>
      <c r="BC53">
        <f t="shared" si="7"/>
        <v>-1.092949164185623</v>
      </c>
      <c r="BD53">
        <f t="shared" si="8"/>
        <v>-0.60826503958288658</v>
      </c>
      <c r="BE53">
        <f t="shared" si="9"/>
        <v>-1.2640558367862702</v>
      </c>
      <c r="BF53">
        <f t="shared" si="10"/>
        <v>-1.2640558406530384</v>
      </c>
      <c r="BG53">
        <f t="shared" si="11"/>
        <v>-1.2640557708204514</v>
      </c>
      <c r="BH53">
        <f t="shared" si="12"/>
        <v>-1.26405703197686</v>
      </c>
      <c r="BI53">
        <f t="shared" si="13"/>
        <v>-1.2640342566288347</v>
      </c>
      <c r="BJ53">
        <f t="shared" si="14"/>
        <v>-1.2644458114695749</v>
      </c>
      <c r="BK53">
        <f t="shared" si="15"/>
        <v>-1.2570895734649219</v>
      </c>
      <c r="BL53">
        <f t="shared" si="16"/>
        <v>-1.4388757017025713</v>
      </c>
    </row>
    <row r="54" spans="1:64">
      <c r="A54" s="13" t="s">
        <v>2085</v>
      </c>
      <c r="B54" s="50"/>
      <c r="C54" s="49">
        <v>38258.427600000003</v>
      </c>
      <c r="D54" s="49"/>
      <c r="E54">
        <f t="shared" si="17"/>
        <v>10521.968307155941</v>
      </c>
      <c r="F54">
        <f t="shared" si="18"/>
        <v>10522</v>
      </c>
      <c r="G54" s="10">
        <f t="shared" si="19"/>
        <v>-4.3015999995986931E-2</v>
      </c>
      <c r="I54">
        <f>G54</f>
        <v>-4.3015999995986931E-2</v>
      </c>
      <c r="P54">
        <f t="shared" si="20"/>
        <v>-3.61206900773446E-2</v>
      </c>
      <c r="Q54" s="2">
        <f t="shared" si="21"/>
        <v>23239.927600000003</v>
      </c>
      <c r="S54" s="50">
        <v>0.1</v>
      </c>
      <c r="Z54">
        <f t="shared" si="22"/>
        <v>10522</v>
      </c>
      <c r="AA54" s="68">
        <f t="shared" si="23"/>
        <v>-4.4581421924494768E-2</v>
      </c>
      <c r="AB54" s="68">
        <f t="shared" si="33"/>
        <v>-3.4555268148836762E-2</v>
      </c>
      <c r="AC54" s="68">
        <f t="shared" si="34"/>
        <v>1.5654219285078392E-3</v>
      </c>
      <c r="AD54" s="68"/>
      <c r="AE54" s="68">
        <f t="shared" si="24"/>
        <v>2.4505458142531968E-7</v>
      </c>
      <c r="AF54">
        <f t="shared" si="35"/>
        <v>-6.8953099186423311E-3</v>
      </c>
      <c r="AG54" s="92"/>
      <c r="AH54">
        <f t="shared" si="25"/>
        <v>-8.4607318471501703E-3</v>
      </c>
      <c r="AI54">
        <f t="shared" si="26"/>
        <v>0.93402533865347448</v>
      </c>
      <c r="AJ54">
        <f t="shared" si="27"/>
        <v>-0.51329257977381437</v>
      </c>
      <c r="AK54">
        <f t="shared" si="28"/>
        <v>-0.17110050823751849</v>
      </c>
      <c r="AL54">
        <f t="shared" si="29"/>
        <v>1.2027736663984052</v>
      </c>
      <c r="AM54">
        <f t="shared" si="30"/>
        <v>0.68617467415143496</v>
      </c>
      <c r="AN54" s="68">
        <f t="shared" si="38"/>
        <v>-4.9023810305540607</v>
      </c>
      <c r="AO54" s="68">
        <f t="shared" si="38"/>
        <v>-4.9023810303830562</v>
      </c>
      <c r="AP54" s="68">
        <f t="shared" si="38"/>
        <v>-4.9023810353209072</v>
      </c>
      <c r="AQ54" s="68">
        <f t="shared" si="38"/>
        <v>-4.9023808927378685</v>
      </c>
      <c r="AR54" s="68">
        <f t="shared" si="38"/>
        <v>-4.9023850098553403</v>
      </c>
      <c r="AS54" s="68">
        <f t="shared" si="38"/>
        <v>-4.9022660916631295</v>
      </c>
      <c r="AT54" s="68">
        <f t="shared" si="38"/>
        <v>-4.9056718006966546</v>
      </c>
      <c r="AU54" s="68">
        <f t="shared" si="32"/>
        <v>-4.7223013127043245</v>
      </c>
      <c r="AW54">
        <v>15400</v>
      </c>
      <c r="AX54">
        <f t="shared" si="2"/>
        <v>-3.4753701822603433E-3</v>
      </c>
      <c r="AY54">
        <f t="shared" si="3"/>
        <v>2.9670802195319312E-3</v>
      </c>
      <c r="AZ54">
        <f t="shared" si="4"/>
        <v>-6.4424504017922745E-3</v>
      </c>
      <c r="BA54">
        <f t="shared" si="5"/>
        <v>0.89658776712877952</v>
      </c>
      <c r="BB54">
        <f t="shared" si="6"/>
        <v>-0.41517605825507509</v>
      </c>
      <c r="BC54">
        <f t="shared" si="7"/>
        <v>-0.97166570901301819</v>
      </c>
      <c r="BD54">
        <f t="shared" si="8"/>
        <v>-0.52804727637318583</v>
      </c>
      <c r="BE54">
        <f t="shared" si="9"/>
        <v>-1.1324560595077</v>
      </c>
      <c r="BF54">
        <f t="shared" si="10"/>
        <v>-1.1324560924225915</v>
      </c>
      <c r="BG54">
        <f t="shared" si="11"/>
        <v>-1.1324556695320125</v>
      </c>
      <c r="BH54">
        <f t="shared" si="12"/>
        <v>-1.132461102859899</v>
      </c>
      <c r="BI54">
        <f t="shared" si="13"/>
        <v>-1.1323912998739429</v>
      </c>
      <c r="BJ54">
        <f t="shared" si="14"/>
        <v>-1.133288864510497</v>
      </c>
      <c r="BK54">
        <f t="shared" si="15"/>
        <v>-1.1218754218507065</v>
      </c>
      <c r="BL54">
        <f t="shared" si="16"/>
        <v>-1.2984983775896275</v>
      </c>
    </row>
    <row r="55" spans="1:64">
      <c r="A55" s="13" t="s">
        <v>2083</v>
      </c>
      <c r="B55" s="50"/>
      <c r="C55" s="49">
        <v>38258.429700000001</v>
      </c>
      <c r="D55" s="49" t="s">
        <v>1923</v>
      </c>
      <c r="E55">
        <f t="shared" si="17"/>
        <v>10521.969854370291</v>
      </c>
      <c r="F55">
        <f t="shared" si="18"/>
        <v>10522</v>
      </c>
      <c r="G55" s="10">
        <f t="shared" si="19"/>
        <v>-4.091599999810569E-2</v>
      </c>
      <c r="H55">
        <f>G55</f>
        <v>-4.091599999810569E-2</v>
      </c>
      <c r="P55">
        <f t="shared" si="20"/>
        <v>-3.61206900773446E-2</v>
      </c>
      <c r="Q55" s="2">
        <f t="shared" si="21"/>
        <v>23239.929700000001</v>
      </c>
      <c r="R55" s="49" t="s">
        <v>1923</v>
      </c>
      <c r="S55" s="50">
        <v>0.5</v>
      </c>
      <c r="Z55">
        <f t="shared" si="22"/>
        <v>10522</v>
      </c>
      <c r="AA55" s="68">
        <f t="shared" si="23"/>
        <v>-4.4581421924494768E-2</v>
      </c>
      <c r="AB55" s="68">
        <f t="shared" si="33"/>
        <v>-3.2455268150955521E-2</v>
      </c>
      <c r="AC55" s="68">
        <f t="shared" si="34"/>
        <v>3.6654219263890803E-3</v>
      </c>
      <c r="AD55" s="68"/>
      <c r="AE55" s="68">
        <f t="shared" si="24"/>
        <v>6.7176589492269118E-6</v>
      </c>
      <c r="AF55">
        <f t="shared" si="35"/>
        <v>-4.79530992076109E-3</v>
      </c>
      <c r="AG55" s="92"/>
      <c r="AH55">
        <f t="shared" si="25"/>
        <v>-8.4607318471501703E-3</v>
      </c>
      <c r="AI55">
        <f t="shared" si="26"/>
        <v>0.93402533865347448</v>
      </c>
      <c r="AJ55">
        <f t="shared" si="27"/>
        <v>-0.51329257977381437</v>
      </c>
      <c r="AK55">
        <f t="shared" si="28"/>
        <v>-0.17110050823751849</v>
      </c>
      <c r="AL55">
        <f t="shared" si="29"/>
        <v>1.2027736663984052</v>
      </c>
      <c r="AM55">
        <f t="shared" si="30"/>
        <v>0.68617467415143496</v>
      </c>
      <c r="AN55" s="68">
        <f t="shared" si="38"/>
        <v>-4.9023810305540607</v>
      </c>
      <c r="AO55" s="68">
        <f t="shared" si="38"/>
        <v>-4.9023810303830562</v>
      </c>
      <c r="AP55" s="68">
        <f t="shared" si="38"/>
        <v>-4.9023810353209072</v>
      </c>
      <c r="AQ55" s="68">
        <f t="shared" si="38"/>
        <v>-4.9023808927378685</v>
      </c>
      <c r="AR55" s="68">
        <f t="shared" si="38"/>
        <v>-4.9023850098553403</v>
      </c>
      <c r="AS55" s="68">
        <f t="shared" si="38"/>
        <v>-4.9022660916631295</v>
      </c>
      <c r="AT55" s="68">
        <f t="shared" si="38"/>
        <v>-4.9056718006966546</v>
      </c>
      <c r="AU55" s="68">
        <f t="shared" si="32"/>
        <v>-4.7223013127043245</v>
      </c>
      <c r="AW55">
        <v>15600</v>
      </c>
      <c r="AX55">
        <f t="shared" si="2"/>
        <v>-3.841937672537054E-3</v>
      </c>
      <c r="AY55">
        <f t="shared" si="3"/>
        <v>5.5390333957055504E-3</v>
      </c>
      <c r="AZ55" s="68">
        <f t="shared" si="4"/>
        <v>-9.3809710682426044E-3</v>
      </c>
      <c r="BA55">
        <f t="shared" si="5"/>
        <v>0.87968404938037015</v>
      </c>
      <c r="BB55">
        <f t="shared" si="6"/>
        <v>-0.5181185700250952</v>
      </c>
      <c r="BC55">
        <f t="shared" si="7"/>
        <v>-0.8551522561448085</v>
      </c>
      <c r="BD55">
        <f t="shared" si="8"/>
        <v>-0.45569058256674561</v>
      </c>
      <c r="BE55">
        <f t="shared" si="9"/>
        <v>-1.0034696677155783</v>
      </c>
      <c r="BF55">
        <f t="shared" si="10"/>
        <v>-1.0034698051261495</v>
      </c>
      <c r="BG55">
        <f t="shared" si="11"/>
        <v>-1.0034684107243192</v>
      </c>
      <c r="BH55">
        <f t="shared" si="12"/>
        <v>-1.0034825608432665</v>
      </c>
      <c r="BI55">
        <f t="shared" si="13"/>
        <v>-1.0033389827659436</v>
      </c>
      <c r="BJ55">
        <f t="shared" si="14"/>
        <v>-1.0047973420624963</v>
      </c>
      <c r="BK55">
        <f t="shared" si="15"/>
        <v>-0.99013605392281345</v>
      </c>
      <c r="BL55">
        <f t="shared" si="16"/>
        <v>-1.1581210534766839</v>
      </c>
    </row>
    <row r="56" spans="1:64">
      <c r="A56" s="13" t="s">
        <v>2086</v>
      </c>
      <c r="B56" s="50"/>
      <c r="C56" s="49">
        <v>38262.498</v>
      </c>
      <c r="D56" s="49"/>
      <c r="E56">
        <f t="shared" si="17"/>
        <v>10524.967250629568</v>
      </c>
      <c r="F56">
        <f t="shared" si="18"/>
        <v>10525</v>
      </c>
      <c r="G56" s="10">
        <f t="shared" si="19"/>
        <v>-4.4450000001234002E-2</v>
      </c>
      <c r="I56">
        <f>G56</f>
        <v>-4.4450000001234002E-2</v>
      </c>
      <c r="P56">
        <f t="shared" si="20"/>
        <v>-3.6110609677198646E-2</v>
      </c>
      <c r="Q56" s="2">
        <f t="shared" si="21"/>
        <v>23243.998</v>
      </c>
      <c r="S56" s="50">
        <v>0.1</v>
      </c>
      <c r="Z56">
        <f t="shared" si="22"/>
        <v>10525</v>
      </c>
      <c r="AA56" s="68">
        <f t="shared" si="23"/>
        <v>-4.4525310245166788E-2</v>
      </c>
      <c r="AB56" s="68">
        <f t="shared" si="33"/>
        <v>-3.603529943326586E-2</v>
      </c>
      <c r="AC56" s="68">
        <f t="shared" si="34"/>
        <v>7.5310243932784002E-5</v>
      </c>
      <c r="AD56" s="68"/>
      <c r="AE56" s="68">
        <f t="shared" si="24"/>
        <v>5.6716328412156912E-10</v>
      </c>
      <c r="AF56">
        <f t="shared" si="35"/>
        <v>-8.3393903240353562E-3</v>
      </c>
      <c r="AG56" s="92"/>
      <c r="AH56">
        <f t="shared" si="25"/>
        <v>-8.4147005679681402E-3</v>
      </c>
      <c r="AI56">
        <f t="shared" si="26"/>
        <v>0.93435643617012298</v>
      </c>
      <c r="AJ56">
        <f t="shared" si="27"/>
        <v>-0.51163150463593221</v>
      </c>
      <c r="AK56">
        <f t="shared" si="28"/>
        <v>-0.1712278084501426</v>
      </c>
      <c r="AL56">
        <f t="shared" si="29"/>
        <v>1.2047080515910131</v>
      </c>
      <c r="AM56">
        <f t="shared" si="30"/>
        <v>0.68759820072073474</v>
      </c>
      <c r="AN56" s="68">
        <f t="shared" si="38"/>
        <v>-4.9003454911841535</v>
      </c>
      <c r="AO56" s="68">
        <f t="shared" si="38"/>
        <v>-4.9003454910253659</v>
      </c>
      <c r="AP56" s="68">
        <f t="shared" si="38"/>
        <v>-4.9003454956595149</v>
      </c>
      <c r="AQ56" s="68">
        <f t="shared" si="38"/>
        <v>-4.9003453604142466</v>
      </c>
      <c r="AR56" s="68">
        <f t="shared" si="38"/>
        <v>-4.9003493074388897</v>
      </c>
      <c r="AS56" s="68">
        <f t="shared" si="38"/>
        <v>-4.9002340829850981</v>
      </c>
      <c r="AT56" s="68">
        <f t="shared" si="38"/>
        <v>-4.9035695617521657</v>
      </c>
      <c r="AU56" s="68">
        <f t="shared" si="32"/>
        <v>-4.7201956528426301</v>
      </c>
      <c r="AW56">
        <v>15800</v>
      </c>
      <c r="AX56">
        <f t="shared" si="2"/>
        <v>-3.9283214654023974E-3</v>
      </c>
      <c r="AY56">
        <f t="shared" si="3"/>
        <v>8.1873425047547521E-3</v>
      </c>
      <c r="AZ56">
        <f t="shared" si="4"/>
        <v>-1.211566397015715E-2</v>
      </c>
      <c r="BA56">
        <f t="shared" si="5"/>
        <v>0.86492136593739288</v>
      </c>
      <c r="BB56">
        <f t="shared" si="6"/>
        <v>-0.61078015892659765</v>
      </c>
      <c r="BC56">
        <f t="shared" si="7"/>
        <v>-0.74275651449815028</v>
      </c>
      <c r="BD56">
        <f t="shared" si="8"/>
        <v>-0.38944961001815587</v>
      </c>
      <c r="BE56">
        <f t="shared" si="9"/>
        <v>-0.87678262747913516</v>
      </c>
      <c r="BF56">
        <f t="shared" si="10"/>
        <v>-0.87678300459569292</v>
      </c>
      <c r="BG56">
        <f t="shared" si="11"/>
        <v>-0.87677978947715696</v>
      </c>
      <c r="BH56">
        <f t="shared" si="12"/>
        <v>-0.87680720046529825</v>
      </c>
      <c r="BI56">
        <f t="shared" si="13"/>
        <v>-0.87657353282397898</v>
      </c>
      <c r="BJ56">
        <f t="shared" si="14"/>
        <v>-0.8785675653603553</v>
      </c>
      <c r="BK56">
        <f t="shared" si="15"/>
        <v>-0.86170153124311955</v>
      </c>
      <c r="BL56">
        <f t="shared" si="16"/>
        <v>-1.0177437293637404</v>
      </c>
    </row>
    <row r="57" spans="1:64">
      <c r="A57" s="13" t="s">
        <v>2083</v>
      </c>
      <c r="B57" s="50"/>
      <c r="C57" s="49">
        <v>38296.43</v>
      </c>
      <c r="D57" s="49"/>
      <c r="E57">
        <f t="shared" si="17"/>
        <v>10549.967287468005</v>
      </c>
      <c r="F57">
        <f t="shared" si="18"/>
        <v>10550</v>
      </c>
      <c r="G57" s="10">
        <f t="shared" si="19"/>
        <v>-4.439999999885913E-2</v>
      </c>
      <c r="I57">
        <f>G57</f>
        <v>-4.439999999885913E-2</v>
      </c>
      <c r="P57">
        <f t="shared" si="20"/>
        <v>-3.6025938228236382E-2</v>
      </c>
      <c r="Q57" s="2">
        <f t="shared" si="21"/>
        <v>23277.93</v>
      </c>
      <c r="R57" s="49"/>
      <c r="S57" s="50">
        <v>0.1</v>
      </c>
      <c r="Z57">
        <f t="shared" si="22"/>
        <v>10550</v>
      </c>
      <c r="AA57" s="68">
        <f t="shared" si="23"/>
        <v>-4.4055065746645708E-2</v>
      </c>
      <c r="AB57" s="68">
        <f t="shared" si="33"/>
        <v>-3.6370872480449803E-2</v>
      </c>
      <c r="AC57" s="68">
        <f t="shared" si="34"/>
        <v>-3.4493425221342362E-4</v>
      </c>
      <c r="AD57" s="68"/>
      <c r="AE57" s="68">
        <f t="shared" si="24"/>
        <v>1.1897963835003256E-8</v>
      </c>
      <c r="AF57">
        <f t="shared" si="35"/>
        <v>-8.3740617706227483E-3</v>
      </c>
      <c r="AG57" s="92"/>
      <c r="AH57">
        <f t="shared" si="25"/>
        <v>-8.0291275184093246E-3</v>
      </c>
      <c r="AI57">
        <f t="shared" si="26"/>
        <v>0.93713425105385961</v>
      </c>
      <c r="AJ57">
        <f t="shared" si="27"/>
        <v>-0.49766885713056758</v>
      </c>
      <c r="AK57">
        <f t="shared" si="28"/>
        <v>-0.17226705276507956</v>
      </c>
      <c r="AL57">
        <f t="shared" si="29"/>
        <v>1.220881535651551</v>
      </c>
      <c r="AM57">
        <f t="shared" si="30"/>
        <v>0.69957514192660952</v>
      </c>
      <c r="AN57" s="68">
        <f t="shared" si="38"/>
        <v>-4.8833544872963488</v>
      </c>
      <c r="AO57" s="68">
        <f t="shared" si="38"/>
        <v>-4.8833544872145112</v>
      </c>
      <c r="AP57" s="68">
        <f t="shared" si="38"/>
        <v>-4.8833544898375756</v>
      </c>
      <c r="AQ57" s="68">
        <f t="shared" si="38"/>
        <v>-4.8833544057624669</v>
      </c>
      <c r="AR57" s="68">
        <f t="shared" si="38"/>
        <v>-4.883357100538789</v>
      </c>
      <c r="AS57" s="68">
        <f t="shared" si="38"/>
        <v>-4.8832707065964902</v>
      </c>
      <c r="AT57" s="68">
        <f t="shared" si="38"/>
        <v>-4.8860192849637878</v>
      </c>
      <c r="AU57" s="68">
        <f t="shared" si="32"/>
        <v>-4.7026484873285126</v>
      </c>
      <c r="AW57">
        <v>16000</v>
      </c>
      <c r="AX57">
        <f t="shared" si="2"/>
        <v>-3.7059217898844417E-3</v>
      </c>
      <c r="AY57">
        <f t="shared" si="3"/>
        <v>1.0912007546679592E-2</v>
      </c>
      <c r="AZ57" s="68">
        <f t="shared" si="4"/>
        <v>-1.4617929336564034E-2</v>
      </c>
      <c r="BA57">
        <f t="shared" si="5"/>
        <v>0.85224339029808871</v>
      </c>
      <c r="BB57">
        <f t="shared" si="6"/>
        <v>-0.69321000141802847</v>
      </c>
      <c r="BC57">
        <f t="shared" si="7"/>
        <v>-0.63386867581528983</v>
      </c>
      <c r="BD57">
        <f t="shared" si="8"/>
        <v>-0.32799051775377985</v>
      </c>
      <c r="BE57">
        <f t="shared" si="9"/>
        <v>-0.75208785924996713</v>
      </c>
      <c r="BF57">
        <f t="shared" si="10"/>
        <v>-0.75208863341344567</v>
      </c>
      <c r="BG57">
        <f t="shared" si="11"/>
        <v>-0.7520828524385138</v>
      </c>
      <c r="BH57">
        <f t="shared" si="12"/>
        <v>-0.75212602194543499</v>
      </c>
      <c r="BI57">
        <f t="shared" si="13"/>
        <v>-0.75180369516550294</v>
      </c>
      <c r="BJ57">
        <f t="shared" si="14"/>
        <v>-0.7542127130701024</v>
      </c>
      <c r="BK57">
        <f t="shared" si="15"/>
        <v>-0.73633689765082644</v>
      </c>
      <c r="BL57">
        <f t="shared" si="16"/>
        <v>-0.87736640525079657</v>
      </c>
    </row>
    <row r="58" spans="1:64">
      <c r="A58" s="13" t="s">
        <v>2086</v>
      </c>
      <c r="B58" s="50"/>
      <c r="C58" s="49">
        <v>38345.298999999999</v>
      </c>
      <c r="D58" s="49"/>
      <c r="E58">
        <f t="shared" si="17"/>
        <v>10585.972438955025</v>
      </c>
      <c r="F58">
        <f t="shared" si="18"/>
        <v>10586</v>
      </c>
      <c r="G58" s="10">
        <f t="shared" si="19"/>
        <v>-3.7408000003779307E-2</v>
      </c>
      <c r="I58">
        <f>G58</f>
        <v>-3.7408000003779307E-2</v>
      </c>
      <c r="P58">
        <f t="shared" si="20"/>
        <v>-3.5901915371373314E-2</v>
      </c>
      <c r="Q58" s="2">
        <f t="shared" si="21"/>
        <v>23326.798999999999</v>
      </c>
      <c r="S58" s="50">
        <v>0.1</v>
      </c>
      <c r="Z58">
        <f t="shared" si="22"/>
        <v>10586</v>
      </c>
      <c r="AA58" s="68">
        <f t="shared" si="23"/>
        <v>-4.3369724897796544E-2</v>
      </c>
      <c r="AB58" s="68">
        <f t="shared" si="33"/>
        <v>-2.994019047735608E-2</v>
      </c>
      <c r="AC58" s="68">
        <f t="shared" si="34"/>
        <v>5.9617248940172334E-3</v>
      </c>
      <c r="AD58" s="68"/>
      <c r="AE58" s="68">
        <f t="shared" si="24"/>
        <v>3.5542163711944834E-6</v>
      </c>
      <c r="AF58">
        <f t="shared" si="35"/>
        <v>-1.5060846324059934E-3</v>
      </c>
      <c r="AG58" s="92"/>
      <c r="AH58">
        <f t="shared" si="25"/>
        <v>-7.4678095264232268E-3</v>
      </c>
      <c r="AI58">
        <f t="shared" si="26"/>
        <v>0.94119258977136377</v>
      </c>
      <c r="AJ58">
        <f t="shared" si="27"/>
        <v>-0.47718521755044074</v>
      </c>
      <c r="AK58">
        <f t="shared" si="28"/>
        <v>-0.17369435327933594</v>
      </c>
      <c r="AL58">
        <f t="shared" si="29"/>
        <v>1.2443416818396007</v>
      </c>
      <c r="AM58">
        <f t="shared" si="30"/>
        <v>0.71719134360445314</v>
      </c>
      <c r="AN58" s="68">
        <f t="shared" si="38"/>
        <v>-4.8587981453985236</v>
      </c>
      <c r="AO58" s="68">
        <f t="shared" si="38"/>
        <v>-4.858798145372341</v>
      </c>
      <c r="AP58" s="68">
        <f t="shared" si="38"/>
        <v>-4.8587981463510257</v>
      </c>
      <c r="AQ58" s="68">
        <f t="shared" si="38"/>
        <v>-4.85879810976828</v>
      </c>
      <c r="AR58" s="68">
        <f t="shared" si="38"/>
        <v>-4.8587994772074783</v>
      </c>
      <c r="AS58" s="68">
        <f t="shared" si="38"/>
        <v>-4.8587483545969912</v>
      </c>
      <c r="AT58" s="68">
        <f t="shared" si="38"/>
        <v>-4.8606477033632673</v>
      </c>
      <c r="AU58" s="68">
        <f t="shared" si="32"/>
        <v>-4.6773805689881822</v>
      </c>
      <c r="AW58">
        <v>16200</v>
      </c>
      <c r="AX58">
        <f t="shared" si="2"/>
        <v>-3.1509408862752386E-3</v>
      </c>
      <c r="AY58">
        <f t="shared" si="3"/>
        <v>1.3713028521479986E-2</v>
      </c>
      <c r="AZ58">
        <f t="shared" si="4"/>
        <v>-1.6863969407755225E-2</v>
      </c>
      <c r="BA58">
        <f t="shared" si="5"/>
        <v>0.8415863796557157</v>
      </c>
      <c r="BB58">
        <f t="shared" si="6"/>
        <v>-0.76554124187284445</v>
      </c>
      <c r="BC58">
        <f t="shared" si="7"/>
        <v>-0.52791988052791361</v>
      </c>
      <c r="BD58">
        <f t="shared" si="8"/>
        <v>-0.27026621055315958</v>
      </c>
      <c r="BE58">
        <f t="shared" si="9"/>
        <v>-0.62908713339873179</v>
      </c>
      <c r="BF58">
        <f t="shared" si="10"/>
        <v>-0.62908840192209381</v>
      </c>
      <c r="BG58">
        <f t="shared" si="11"/>
        <v>-0.62907984668965533</v>
      </c>
      <c r="BH58">
        <f t="shared" si="12"/>
        <v>-0.62913754630568686</v>
      </c>
      <c r="BI58">
        <f t="shared" si="13"/>
        <v>-0.6287484459089574</v>
      </c>
      <c r="BJ58">
        <f t="shared" si="14"/>
        <v>-0.63137450408497053</v>
      </c>
      <c r="BK58">
        <f t="shared" si="15"/>
        <v>-0.61374680166180406</v>
      </c>
      <c r="BL58">
        <f t="shared" si="16"/>
        <v>-0.73698908113785278</v>
      </c>
    </row>
    <row r="59" spans="1:64">
      <c r="A59" s="13" t="s">
        <v>2083</v>
      </c>
      <c r="B59" s="50"/>
      <c r="C59" s="49">
        <v>38638.470799999996</v>
      </c>
      <c r="D59" s="49" t="s">
        <v>1923</v>
      </c>
      <c r="E59">
        <f t="shared" si="17"/>
        <v>10801.972256236375</v>
      </c>
      <c r="F59">
        <f t="shared" si="18"/>
        <v>10802</v>
      </c>
      <c r="G59" s="10">
        <f t="shared" si="19"/>
        <v>-3.7656000007700641E-2</v>
      </c>
      <c r="H59">
        <f>G59</f>
        <v>-3.7656000007700641E-2</v>
      </c>
      <c r="P59">
        <f t="shared" si="20"/>
        <v>-3.5105825653466247E-2</v>
      </c>
      <c r="Q59" s="2">
        <f t="shared" si="21"/>
        <v>23619.970799999996</v>
      </c>
      <c r="R59" s="49" t="s">
        <v>1923</v>
      </c>
      <c r="S59" s="50">
        <v>0.5</v>
      </c>
      <c r="Z59">
        <f t="shared" si="22"/>
        <v>10802</v>
      </c>
      <c r="AA59" s="68">
        <f t="shared" si="23"/>
        <v>-3.9068236783665444E-2</v>
      </c>
      <c r="AB59" s="68">
        <f t="shared" si="33"/>
        <v>-3.3693588877501443E-2</v>
      </c>
      <c r="AC59" s="68">
        <f t="shared" si="34"/>
        <v>1.412236775964801E-3</v>
      </c>
      <c r="AD59" s="68"/>
      <c r="AE59" s="68">
        <f t="shared" si="24"/>
        <v>9.9720635569373145E-7</v>
      </c>
      <c r="AF59">
        <f t="shared" si="35"/>
        <v>-2.5501743542343941E-3</v>
      </c>
      <c r="AG59" s="92"/>
      <c r="AH59">
        <f t="shared" si="25"/>
        <v>-3.9624111301991951E-3</v>
      </c>
      <c r="AI59">
        <f t="shared" si="26"/>
        <v>0.96694600610679615</v>
      </c>
      <c r="AJ59">
        <f t="shared" si="27"/>
        <v>-0.34499552434136843</v>
      </c>
      <c r="AK59">
        <f t="shared" si="28"/>
        <v>-0.18037592230293353</v>
      </c>
      <c r="AL59">
        <f t="shared" si="29"/>
        <v>1.3895566078008958</v>
      </c>
      <c r="AM59">
        <f t="shared" si="30"/>
        <v>0.83340116031606892</v>
      </c>
      <c r="AN59" s="68">
        <f t="shared" si="38"/>
        <v>-4.709151594811023</v>
      </c>
      <c r="AO59" s="68">
        <f t="shared" si="38"/>
        <v>-4.709151594811023</v>
      </c>
      <c r="AP59" s="68">
        <f t="shared" si="38"/>
        <v>-4.7091515948110221</v>
      </c>
      <c r="AQ59" s="68">
        <f t="shared" si="38"/>
        <v>-4.7091515948100291</v>
      </c>
      <c r="AR59" s="68">
        <f t="shared" si="38"/>
        <v>-4.7091515931370358</v>
      </c>
      <c r="AS59" s="68">
        <f t="shared" si="38"/>
        <v>-4.7091487763064324</v>
      </c>
      <c r="AT59" s="68">
        <f t="shared" si="38"/>
        <v>-4.7059686703962065</v>
      </c>
      <c r="AU59" s="68">
        <f t="shared" si="32"/>
        <v>-4.5257730589462035</v>
      </c>
      <c r="AW59">
        <v>16400</v>
      </c>
      <c r="AX59">
        <f t="shared" si="2"/>
        <v>-2.2435957984648716E-3</v>
      </c>
      <c r="AY59">
        <f t="shared" si="3"/>
        <v>1.6590405429156019E-2</v>
      </c>
      <c r="AZ59" s="68">
        <f t="shared" si="4"/>
        <v>-1.883400122762089E-2</v>
      </c>
      <c r="BA59">
        <f t="shared" si="5"/>
        <v>0.83288720401377359</v>
      </c>
      <c r="BB59">
        <f t="shared" si="6"/>
        <v>-0.82793957007380126</v>
      </c>
      <c r="BC59">
        <f t="shared" si="7"/>
        <v>-0.42437834818603171</v>
      </c>
      <c r="BD59">
        <f t="shared" si="8"/>
        <v>-0.21543214404664751</v>
      </c>
      <c r="BE59">
        <f t="shared" si="9"/>
        <v>-0.50749153011876036</v>
      </c>
      <c r="BF59">
        <f t="shared" si="10"/>
        <v>-0.5074932423244195</v>
      </c>
      <c r="BG59">
        <f t="shared" si="11"/>
        <v>-0.50748255892245442</v>
      </c>
      <c r="BH59">
        <f t="shared" si="12"/>
        <v>-0.50754921963776023</v>
      </c>
      <c r="BI59">
        <f t="shared" si="13"/>
        <v>-0.50713332031891767</v>
      </c>
      <c r="BJ59">
        <f t="shared" si="14"/>
        <v>-0.50972971137636558</v>
      </c>
      <c r="BK59">
        <f t="shared" si="15"/>
        <v>-0.49358130705257974</v>
      </c>
      <c r="BL59">
        <f t="shared" si="16"/>
        <v>-0.59661175702490921</v>
      </c>
    </row>
    <row r="60" spans="1:64">
      <c r="A60" s="13" t="s">
        <v>2083</v>
      </c>
      <c r="B60" s="50"/>
      <c r="C60" s="49">
        <v>38699.549100000004</v>
      </c>
      <c r="D60" s="49" t="s">
        <v>1923</v>
      </c>
      <c r="E60">
        <f t="shared" si="17"/>
        <v>10846.972838283686</v>
      </c>
      <c r="F60">
        <f t="shared" si="18"/>
        <v>10847</v>
      </c>
      <c r="G60" s="10">
        <f t="shared" si="19"/>
        <v>-3.686599999491591E-2</v>
      </c>
      <c r="H60">
        <f>G60</f>
        <v>-3.686599999491591E-2</v>
      </c>
      <c r="P60">
        <f t="shared" si="20"/>
        <v>-3.4928763623506984E-2</v>
      </c>
      <c r="Q60" s="2">
        <f t="shared" si="21"/>
        <v>23681.049100000004</v>
      </c>
      <c r="R60" s="49" t="s">
        <v>1923</v>
      </c>
      <c r="S60" s="50">
        <v>0.5</v>
      </c>
      <c r="Z60">
        <f t="shared" si="22"/>
        <v>10847</v>
      </c>
      <c r="AA60" s="68">
        <f t="shared" si="23"/>
        <v>-3.8134658501460673E-2</v>
      </c>
      <c r="AB60" s="68">
        <f t="shared" si="33"/>
        <v>-3.366010511696222E-2</v>
      </c>
      <c r="AC60" s="68">
        <f t="shared" si="34"/>
        <v>1.2686585065447642E-3</v>
      </c>
      <c r="AD60" s="68"/>
      <c r="AE60" s="68">
        <f t="shared" si="24"/>
        <v>8.0474720311419467E-7</v>
      </c>
      <c r="AF60">
        <f t="shared" si="35"/>
        <v>-1.9372363714089263E-3</v>
      </c>
      <c r="AG60" s="92"/>
      <c r="AH60">
        <f t="shared" si="25"/>
        <v>-3.2058948779536906E-3</v>
      </c>
      <c r="AI60">
        <f t="shared" si="26"/>
        <v>0.9726012085881004</v>
      </c>
      <c r="AJ60">
        <f t="shared" si="27"/>
        <v>-0.31548354691608793</v>
      </c>
      <c r="AK60">
        <f t="shared" si="28"/>
        <v>-0.18132111318898603</v>
      </c>
      <c r="AL60">
        <f t="shared" si="29"/>
        <v>1.4208244434306008</v>
      </c>
      <c r="AM60">
        <f t="shared" si="30"/>
        <v>0.86024568611089247</v>
      </c>
      <c r="AN60" s="68">
        <f t="shared" si="38"/>
        <v>-4.677455777605096</v>
      </c>
      <c r="AO60" s="68">
        <f t="shared" si="38"/>
        <v>-4.677455777605048</v>
      </c>
      <c r="AP60" s="68">
        <f t="shared" si="38"/>
        <v>-4.6774557775975323</v>
      </c>
      <c r="AQ60" s="68">
        <f t="shared" si="38"/>
        <v>-4.6774557764241615</v>
      </c>
      <c r="AR60" s="68">
        <f t="shared" si="38"/>
        <v>-4.6774555932208326</v>
      </c>
      <c r="AS60" s="68">
        <f t="shared" si="38"/>
        <v>-4.6774270006900469</v>
      </c>
      <c r="AT60" s="68">
        <f t="shared" si="38"/>
        <v>-4.6732194556700319</v>
      </c>
      <c r="AU60" s="68">
        <f t="shared" si="32"/>
        <v>-4.4941881610207908</v>
      </c>
      <c r="AW60">
        <v>16600</v>
      </c>
      <c r="AX60">
        <f t="shared" si="2"/>
        <v>-9.674682430588985E-4</v>
      </c>
      <c r="AY60">
        <f t="shared" si="3"/>
        <v>1.9544138269707578E-2</v>
      </c>
      <c r="AZ60">
        <f t="shared" si="4"/>
        <v>-2.0511606512766477E-2</v>
      </c>
      <c r="BA60">
        <f t="shared" si="5"/>
        <v>0.82608864191987186</v>
      </c>
      <c r="BB60">
        <f t="shared" si="6"/>
        <v>-0.88056725732974583</v>
      </c>
      <c r="BC60">
        <f t="shared" si="7"/>
        <v>-0.32274421201023229</v>
      </c>
      <c r="BD60">
        <f t="shared" si="8"/>
        <v>-0.16278761364090158</v>
      </c>
      <c r="BE60">
        <f t="shared" si="9"/>
        <v>-0.38702093337803711</v>
      </c>
      <c r="BF60">
        <f t="shared" si="10"/>
        <v>-0.3870228499655306</v>
      </c>
      <c r="BG60">
        <f t="shared" si="11"/>
        <v>-0.38701156374294199</v>
      </c>
      <c r="BH60">
        <f t="shared" si="12"/>
        <v>-0.38707802575059597</v>
      </c>
      <c r="BI60">
        <f t="shared" si="13"/>
        <v>-0.38668667195150902</v>
      </c>
      <c r="BJ60">
        <f t="shared" si="14"/>
        <v>-0.38899201365226405</v>
      </c>
      <c r="BK60">
        <f t="shared" si="15"/>
        <v>-0.37544277731471365</v>
      </c>
      <c r="BL60">
        <f t="shared" si="16"/>
        <v>-0.45623443291196542</v>
      </c>
    </row>
    <row r="61" spans="1:64">
      <c r="A61" s="49" t="s">
        <v>2083</v>
      </c>
      <c r="B61" s="50" t="s">
        <v>2053</v>
      </c>
      <c r="C61" s="49">
        <v>38967.627</v>
      </c>
      <c r="D61" s="49" t="s">
        <v>1923</v>
      </c>
      <c r="E61">
        <f t="shared" si="17"/>
        <v>11044.484254515288</v>
      </c>
      <c r="F61">
        <f t="shared" si="18"/>
        <v>11044.5</v>
      </c>
      <c r="G61" s="10">
        <f t="shared" si="19"/>
        <v>-2.137100000254577E-2</v>
      </c>
      <c r="H61">
        <f>G61</f>
        <v>-2.137100000254577E-2</v>
      </c>
      <c r="P61">
        <f t="shared" si="20"/>
        <v>-3.4105945898072657E-2</v>
      </c>
      <c r="Q61" s="2">
        <f t="shared" si="21"/>
        <v>23949.127</v>
      </c>
      <c r="R61" s="49" t="s">
        <v>1923</v>
      </c>
      <c r="S61" s="50">
        <v>0.5</v>
      </c>
      <c r="Z61">
        <f t="shared" si="22"/>
        <v>11044.5</v>
      </c>
      <c r="AA61" s="68">
        <f t="shared" si="23"/>
        <v>-3.3909558447255683E-2</v>
      </c>
      <c r="AB61" s="68">
        <f t="shared" si="33"/>
        <v>-2.1567387453362747E-2</v>
      </c>
      <c r="AC61" s="68">
        <f t="shared" si="34"/>
        <v>1.2538558444709911E-2</v>
      </c>
      <c r="AD61" s="68"/>
      <c r="AE61" s="68">
        <f t="shared" si="24"/>
        <v>7.8607723935703134E-5</v>
      </c>
      <c r="AF61">
        <f t="shared" si="35"/>
        <v>1.2734945895526886E-2</v>
      </c>
      <c r="AG61" s="92"/>
      <c r="AH61">
        <f t="shared" si="25"/>
        <v>1.9638745081697529E-4</v>
      </c>
      <c r="AI61">
        <f t="shared" si="26"/>
        <v>0.99848323726396249</v>
      </c>
      <c r="AJ61">
        <f t="shared" si="27"/>
        <v>-0.17830695162588198</v>
      </c>
      <c r="AK61">
        <f t="shared" si="28"/>
        <v>-0.18337322402610592</v>
      </c>
      <c r="AL61">
        <f t="shared" si="29"/>
        <v>1.562525063884117</v>
      </c>
      <c r="AM61">
        <f t="shared" si="30"/>
        <v>0.9917627563314334</v>
      </c>
      <c r="AN61" s="68">
        <f t="shared" si="38"/>
        <v>-4.5361030028551985</v>
      </c>
      <c r="AO61" s="68">
        <f t="shared" si="38"/>
        <v>-4.5361030025579012</v>
      </c>
      <c r="AP61" s="68">
        <f t="shared" si="38"/>
        <v>-4.5361029933135955</v>
      </c>
      <c r="AQ61" s="68">
        <f t="shared" si="38"/>
        <v>-4.5361027058670249</v>
      </c>
      <c r="AR61" s="68">
        <f t="shared" si="38"/>
        <v>-4.5360937681065447</v>
      </c>
      <c r="AS61" s="68">
        <f t="shared" si="38"/>
        <v>-4.5358160839793555</v>
      </c>
      <c r="AT61" s="68">
        <f t="shared" si="38"/>
        <v>-4.5273941820445058</v>
      </c>
      <c r="AU61" s="68">
        <f t="shared" si="32"/>
        <v>-4.3555655534592592</v>
      </c>
      <c r="AW61">
        <v>16800</v>
      </c>
      <c r="AX61">
        <f t="shared" si="2"/>
        <v>6.9101778092564917E-4</v>
      </c>
      <c r="AY61">
        <f t="shared" si="3"/>
        <v>2.2574227043134831E-2</v>
      </c>
      <c r="AZ61" s="68">
        <f t="shared" si="4"/>
        <v>-2.1883209262209182E-2</v>
      </c>
      <c r="BA61">
        <f t="shared" si="5"/>
        <v>0.82114279155194736</v>
      </c>
      <c r="BB61">
        <f t="shared" si="6"/>
        <v>-0.92355816828224002</v>
      </c>
      <c r="BC61">
        <f t="shared" si="7"/>
        <v>-0.22254369977982033</v>
      </c>
      <c r="BD61">
        <f t="shared" si="8"/>
        <v>-0.11173337040970349</v>
      </c>
      <c r="BE61">
        <f t="shared" si="9"/>
        <v>-0.26740289183357102</v>
      </c>
      <c r="BF61">
        <f t="shared" si="10"/>
        <v>-0.26740462654569952</v>
      </c>
      <c r="BG61">
        <f t="shared" si="11"/>
        <v>-0.26739481828791833</v>
      </c>
      <c r="BH61">
        <f t="shared" si="12"/>
        <v>-0.26745027562906282</v>
      </c>
      <c r="BI61">
        <f t="shared" si="13"/>
        <v>-0.26713672269688499</v>
      </c>
      <c r="BJ61">
        <f t="shared" si="14"/>
        <v>-0.26890988979596375</v>
      </c>
      <c r="BK61">
        <f t="shared" si="15"/>
        <v>-0.25889369853856337</v>
      </c>
      <c r="BL61">
        <f t="shared" si="16"/>
        <v>-0.31585710879902162</v>
      </c>
    </row>
    <row r="62" spans="1:64">
      <c r="A62" s="13" t="s">
        <v>2087</v>
      </c>
      <c r="B62" s="50"/>
      <c r="C62" s="49">
        <v>39000.870000000003</v>
      </c>
      <c r="D62" s="49"/>
      <c r="E62">
        <f t="shared" si="17"/>
        <v>11068.976657692825</v>
      </c>
      <c r="F62">
        <f t="shared" si="18"/>
        <v>11069</v>
      </c>
      <c r="G62" s="10">
        <f t="shared" si="19"/>
        <v>-3.1682000000728294E-2</v>
      </c>
      <c r="I62">
        <f>G62</f>
        <v>-3.1682000000728294E-2</v>
      </c>
      <c r="P62">
        <f t="shared" si="20"/>
        <v>-3.3998683589475429E-2</v>
      </c>
      <c r="Q62" s="2">
        <f t="shared" si="21"/>
        <v>23982.370000000003</v>
      </c>
      <c r="S62" s="50">
        <v>0.1</v>
      </c>
      <c r="Z62">
        <f t="shared" si="22"/>
        <v>11069</v>
      </c>
      <c r="AA62" s="68">
        <f t="shared" si="23"/>
        <v>-3.3372800298292558E-2</v>
      </c>
      <c r="AB62" s="68">
        <f t="shared" si="33"/>
        <v>-3.2307883291911164E-2</v>
      </c>
      <c r="AC62" s="68">
        <f t="shared" si="34"/>
        <v>1.6908002975642672E-3</v>
      </c>
      <c r="AD62" s="68"/>
      <c r="AE62" s="68">
        <f t="shared" si="24"/>
        <v>2.8588056462434047E-7</v>
      </c>
      <c r="AF62">
        <f t="shared" si="35"/>
        <v>2.3166835887471343E-3</v>
      </c>
      <c r="AG62" s="92"/>
      <c r="AH62">
        <f t="shared" si="25"/>
        <v>6.2588329118286724E-4</v>
      </c>
      <c r="AI62">
        <f t="shared" si="26"/>
        <v>1.0018035932338059</v>
      </c>
      <c r="AJ62">
        <f t="shared" si="27"/>
        <v>-0.16046213229088405</v>
      </c>
      <c r="AK62">
        <f t="shared" si="28"/>
        <v>-0.18337062717450917</v>
      </c>
      <c r="AL62">
        <f t="shared" si="29"/>
        <v>1.5806317901052003</v>
      </c>
      <c r="AM62">
        <f t="shared" si="30"/>
        <v>1.0098841505903862</v>
      </c>
      <c r="AN62" s="68">
        <f t="shared" si="38"/>
        <v>-4.5183058630413724</v>
      </c>
      <c r="AO62" s="68">
        <f t="shared" si="38"/>
        <v>-4.5183058625363728</v>
      </c>
      <c r="AP62" s="68">
        <f t="shared" si="38"/>
        <v>-4.5183058482579002</v>
      </c>
      <c r="AQ62" s="68">
        <f t="shared" si="38"/>
        <v>-4.5183054445449198</v>
      </c>
      <c r="AR62" s="68">
        <f t="shared" si="38"/>
        <v>-4.5182940302104599</v>
      </c>
      <c r="AS62" s="68">
        <f t="shared" si="38"/>
        <v>-4.5179715821154653</v>
      </c>
      <c r="AT62" s="68">
        <f t="shared" si="38"/>
        <v>-4.5090711158543799</v>
      </c>
      <c r="AU62" s="68">
        <f t="shared" si="32"/>
        <v>-4.3383693312554232</v>
      </c>
      <c r="AW62">
        <v>17000</v>
      </c>
      <c r="AX62">
        <f t="shared" si="2"/>
        <v>2.7430022457316412E-3</v>
      </c>
      <c r="AY62">
        <f t="shared" si="3"/>
        <v>2.5680671749437556E-2</v>
      </c>
      <c r="AZ62">
        <f t="shared" si="4"/>
        <v>-2.2937669503705915E-2</v>
      </c>
      <c r="BA62">
        <f t="shared" si="5"/>
        <v>0.8180132068368311</v>
      </c>
      <c r="BB62">
        <f t="shared" si="6"/>
        <v>-0.95700039725212582</v>
      </c>
      <c r="BC62">
        <f t="shared" si="7"/>
        <v>-0.1233230374003251</v>
      </c>
      <c r="BD62">
        <f t="shared" si="8"/>
        <v>-6.1739786371203753E-2</v>
      </c>
      <c r="BE62">
        <f t="shared" si="9"/>
        <v>-0.14837108116439593</v>
      </c>
      <c r="BF62">
        <f t="shared" si="10"/>
        <v>-0.14837221880743143</v>
      </c>
      <c r="BG62">
        <f t="shared" si="11"/>
        <v>-0.1483659461290153</v>
      </c>
      <c r="BH62">
        <f t="shared" si="12"/>
        <v>-0.14840053217801849</v>
      </c>
      <c r="BI62">
        <f t="shared" si="13"/>
        <v>-0.14820983519743103</v>
      </c>
      <c r="BJ62">
        <f t="shared" si="14"/>
        <v>-0.14926134825038298</v>
      </c>
      <c r="BK62">
        <f t="shared" si="15"/>
        <v>-0.14346528682328447</v>
      </c>
      <c r="BL62">
        <f t="shared" si="16"/>
        <v>-0.17547978468607806</v>
      </c>
    </row>
    <row r="63" spans="1:64">
      <c r="A63" s="13" t="s">
        <v>2088</v>
      </c>
      <c r="B63" s="50"/>
      <c r="C63" s="49">
        <v>39007.660000000003</v>
      </c>
      <c r="D63" s="49"/>
      <c r="E63">
        <f t="shared" si="17"/>
        <v>11073.979317427971</v>
      </c>
      <c r="F63">
        <f t="shared" si="18"/>
        <v>11074</v>
      </c>
      <c r="G63" s="10">
        <f t="shared" si="19"/>
        <v>-2.8072000000975095E-2</v>
      </c>
      <c r="I63">
        <f>G63</f>
        <v>-2.8072000000975095E-2</v>
      </c>
      <c r="P63">
        <f t="shared" si="20"/>
        <v>-3.3976652541163513E-2</v>
      </c>
      <c r="Q63" s="2">
        <f t="shared" si="21"/>
        <v>23989.160000000003</v>
      </c>
      <c r="S63" s="50">
        <v>0.1</v>
      </c>
      <c r="Z63">
        <f t="shared" si="22"/>
        <v>11074</v>
      </c>
      <c r="AA63" s="68">
        <f t="shared" si="23"/>
        <v>-3.3262961546928899E-2</v>
      </c>
      <c r="AB63" s="68">
        <f t="shared" si="33"/>
        <v>-2.8785690995209712E-2</v>
      </c>
      <c r="AC63" s="68">
        <f t="shared" si="34"/>
        <v>5.1909615459538021E-3</v>
      </c>
      <c r="AD63" s="68"/>
      <c r="AE63" s="68">
        <f t="shared" si="24"/>
        <v>2.6946081771571105E-6</v>
      </c>
      <c r="AF63">
        <f t="shared" si="35"/>
        <v>5.9046525401884181E-3</v>
      </c>
      <c r="AG63" s="92"/>
      <c r="AH63">
        <f t="shared" si="25"/>
        <v>7.136909942346163E-4</v>
      </c>
      <c r="AI63">
        <f t="shared" si="26"/>
        <v>1.0024838945790089</v>
      </c>
      <c r="AJ63">
        <f t="shared" si="27"/>
        <v>-0.15679905514310283</v>
      </c>
      <c r="AK63">
        <f t="shared" si="28"/>
        <v>-0.18336267375517362</v>
      </c>
      <c r="AL63">
        <f t="shared" si="29"/>
        <v>1.5843418462312369</v>
      </c>
      <c r="AM63">
        <f t="shared" si="30"/>
        <v>1.013638095508598</v>
      </c>
      <c r="AN63" s="68">
        <f t="shared" si="38"/>
        <v>-4.514666522999943</v>
      </c>
      <c r="AO63" s="68">
        <f t="shared" si="38"/>
        <v>-4.5146665224405496</v>
      </c>
      <c r="AP63" s="68">
        <f t="shared" si="38"/>
        <v>-4.5146665069115359</v>
      </c>
      <c r="AQ63" s="68">
        <f t="shared" si="38"/>
        <v>-4.5146660758194717</v>
      </c>
      <c r="AR63" s="68">
        <f t="shared" si="38"/>
        <v>-4.5146541088898031</v>
      </c>
      <c r="AS63" s="68">
        <f t="shared" si="38"/>
        <v>-4.5143221969296699</v>
      </c>
      <c r="AT63" s="68">
        <f t="shared" si="38"/>
        <v>-4.5053255015813498</v>
      </c>
      <c r="AU63" s="68">
        <f t="shared" si="32"/>
        <v>-4.3348598981526001</v>
      </c>
      <c r="AW63">
        <v>17200</v>
      </c>
      <c r="AX63">
        <f t="shared" si="2"/>
        <v>5.197489992754805E-3</v>
      </c>
      <c r="AY63">
        <f t="shared" si="3"/>
        <v>2.8863472388615974E-2</v>
      </c>
      <c r="AZ63" s="68">
        <f t="shared" si="4"/>
        <v>-2.3665982395861169E-2</v>
      </c>
      <c r="BA63">
        <f t="shared" si="5"/>
        <v>0.81667617819570881</v>
      </c>
      <c r="BB63">
        <f t="shared" si="6"/>
        <v>-0.98092412402694673</v>
      </c>
      <c r="BC63">
        <f t="shared" si="7"/>
        <v>-2.4642276420357819E-2</v>
      </c>
      <c r="BD63">
        <f t="shared" si="8"/>
        <v>-1.2321761740541207E-2</v>
      </c>
      <c r="BE63">
        <f t="shared" si="9"/>
        <v>-2.9663530291627403E-2</v>
      </c>
      <c r="BF63">
        <f t="shared" si="10"/>
        <v>-2.966377437102484E-2</v>
      </c>
      <c r="BG63">
        <f t="shared" si="11"/>
        <v>-2.966244277821448E-2</v>
      </c>
      <c r="BH63">
        <f t="shared" si="12"/>
        <v>-2.9669707379763485E-2</v>
      </c>
      <c r="BI63">
        <f t="shared" si="13"/>
        <v>-2.9630074836000709E-2</v>
      </c>
      <c r="BJ63">
        <f t="shared" si="14"/>
        <v>-2.9846293528356098E-2</v>
      </c>
      <c r="BK63">
        <f t="shared" si="15"/>
        <v>-2.8666710875581824E-2</v>
      </c>
      <c r="BL63">
        <f t="shared" si="16"/>
        <v>-3.5102460573134264E-2</v>
      </c>
    </row>
    <row r="64" spans="1:64">
      <c r="A64" s="13" t="s">
        <v>2087</v>
      </c>
      <c r="B64" s="50"/>
      <c r="C64" s="49">
        <v>39011.730000000003</v>
      </c>
      <c r="D64" s="49"/>
      <c r="E64">
        <f t="shared" si="17"/>
        <v>11076.977966194105</v>
      </c>
      <c r="F64">
        <f t="shared" si="18"/>
        <v>11077</v>
      </c>
      <c r="G64" s="10">
        <f t="shared" si="19"/>
        <v>-2.9905999996117316E-2</v>
      </c>
      <c r="I64">
        <f>G64</f>
        <v>-2.9905999996117316E-2</v>
      </c>
      <c r="P64">
        <f t="shared" si="20"/>
        <v>-3.3963411005396529E-2</v>
      </c>
      <c r="Q64" s="2">
        <f t="shared" si="21"/>
        <v>23993.230000000003</v>
      </c>
      <c r="S64" s="50">
        <v>0.1</v>
      </c>
      <c r="Z64">
        <f t="shared" si="22"/>
        <v>11077</v>
      </c>
      <c r="AA64" s="68">
        <f t="shared" si="23"/>
        <v>-3.3197011230019918E-2</v>
      </c>
      <c r="AB64" s="68">
        <f t="shared" si="33"/>
        <v>-3.0672399771493931E-2</v>
      </c>
      <c r="AC64" s="68">
        <f t="shared" si="34"/>
        <v>3.2910112339025986E-3</v>
      </c>
      <c r="AD64" s="68"/>
      <c r="AE64" s="68">
        <f t="shared" si="24"/>
        <v>1.0830754941673128E-6</v>
      </c>
      <c r="AF64">
        <f t="shared" si="35"/>
        <v>4.0574110092792132E-3</v>
      </c>
      <c r="AG64" s="92"/>
      <c r="AH64">
        <f t="shared" si="25"/>
        <v>7.6639977537661455E-4</v>
      </c>
      <c r="AI64">
        <f t="shared" si="26"/>
        <v>1.0028925032206768</v>
      </c>
      <c r="AJ64">
        <f t="shared" si="27"/>
        <v>-0.1545977791705398</v>
      </c>
      <c r="AK64">
        <f t="shared" si="28"/>
        <v>-0.18335668322710311</v>
      </c>
      <c r="AL64">
        <f t="shared" si="29"/>
        <v>1.5865702994873419</v>
      </c>
      <c r="AM64">
        <f t="shared" si="30"/>
        <v>1.0158997031131531</v>
      </c>
      <c r="AN64" s="68">
        <f t="shared" si="38"/>
        <v>-4.5124817325396425</v>
      </c>
      <c r="AO64" s="68">
        <f t="shared" si="38"/>
        <v>-4.5124817319453614</v>
      </c>
      <c r="AP64" s="68">
        <f t="shared" si="38"/>
        <v>-4.5124817156257713</v>
      </c>
      <c r="AQ64" s="68">
        <f t="shared" si="38"/>
        <v>-4.5124812674732073</v>
      </c>
      <c r="AR64" s="68">
        <f t="shared" si="38"/>
        <v>-4.5124689611346822</v>
      </c>
      <c r="AS64" s="68">
        <f t="shared" si="38"/>
        <v>-4.5121313187476852</v>
      </c>
      <c r="AT64" s="68">
        <f t="shared" si="38"/>
        <v>-4.5030771250833483</v>
      </c>
      <c r="AU64" s="68">
        <f t="shared" si="32"/>
        <v>-4.3327542382909057</v>
      </c>
      <c r="AW64">
        <v>17400</v>
      </c>
      <c r="AX64">
        <f t="shared" si="2"/>
        <v>8.0615545574866214E-3</v>
      </c>
      <c r="AY64">
        <f t="shared" si="3"/>
        <v>3.2122628960669919E-2</v>
      </c>
      <c r="AZ64">
        <f t="shared" si="4"/>
        <v>-2.4061074403183298E-2</v>
      </c>
      <c r="BA64">
        <f t="shared" si="5"/>
        <v>0.81712143030263906</v>
      </c>
      <c r="BB64">
        <f t="shared" si="6"/>
        <v>-0.99529304243899808</v>
      </c>
      <c r="BC64">
        <f t="shared" si="7"/>
        <v>7.3930867101643344E-2</v>
      </c>
      <c r="BD64">
        <f t="shared" si="8"/>
        <v>3.6982279814726918E-2</v>
      </c>
      <c r="BE64">
        <f t="shared" si="9"/>
        <v>8.8979279908324133E-2</v>
      </c>
      <c r="BF64">
        <f t="shared" si="10"/>
        <v>8.8979995085065211E-2</v>
      </c>
      <c r="BG64">
        <f t="shared" si="11"/>
        <v>8.8976079613693415E-2</v>
      </c>
      <c r="BH64">
        <f t="shared" si="12"/>
        <v>8.8997516172191052E-2</v>
      </c>
      <c r="BI64">
        <f t="shared" si="13"/>
        <v>8.8880155060098734E-2</v>
      </c>
      <c r="BJ64">
        <f t="shared" si="14"/>
        <v>8.9522700078384101E-2</v>
      </c>
      <c r="BK64">
        <f t="shared" si="15"/>
        <v>8.6005251643165428E-2</v>
      </c>
      <c r="BL64">
        <f t="shared" si="16"/>
        <v>0.1052748635398093</v>
      </c>
    </row>
    <row r="65" spans="1:64">
      <c r="A65" s="49" t="s">
        <v>2124</v>
      </c>
      <c r="B65" s="50" t="s">
        <v>2053</v>
      </c>
      <c r="C65" s="49">
        <v>39020.5507</v>
      </c>
      <c r="D65" s="49" t="s">
        <v>2125</v>
      </c>
      <c r="E65">
        <f t="shared" si="17"/>
        <v>11083.476782206739</v>
      </c>
      <c r="F65">
        <f t="shared" si="18"/>
        <v>11083.5</v>
      </c>
      <c r="G65" s="10">
        <f t="shared" si="19"/>
        <v>-3.1513000001723412E-2</v>
      </c>
      <c r="J65">
        <f>G65</f>
        <v>-3.1513000001723412E-2</v>
      </c>
      <c r="P65">
        <f t="shared" si="20"/>
        <v>-3.3934662073999006E-2</v>
      </c>
      <c r="Q65" s="2">
        <f t="shared" si="21"/>
        <v>24002.0507</v>
      </c>
      <c r="R65" s="49"/>
      <c r="S65" s="50">
        <v>1</v>
      </c>
      <c r="Z65">
        <f t="shared" si="22"/>
        <v>11083.5</v>
      </c>
      <c r="AA65" s="68">
        <f t="shared" si="23"/>
        <v>-3.3053999101624876E-2</v>
      </c>
      <c r="AB65" s="68">
        <f t="shared" si="33"/>
        <v>-3.2393662974097542E-2</v>
      </c>
      <c r="AC65" s="68">
        <f t="shared" si="34"/>
        <v>1.5409990999014629E-3</v>
      </c>
      <c r="AD65" s="68"/>
      <c r="AE65" s="68">
        <f t="shared" si="24"/>
        <v>2.3746782258971201E-6</v>
      </c>
      <c r="AF65">
        <f t="shared" si="35"/>
        <v>2.4216620722755933E-3</v>
      </c>
      <c r="AG65" s="92"/>
      <c r="AH65">
        <f t="shared" si="25"/>
        <v>8.8066297237413048E-4</v>
      </c>
      <c r="AI65">
        <f t="shared" si="26"/>
        <v>1.0037789135138615</v>
      </c>
      <c r="AJ65">
        <f t="shared" si="27"/>
        <v>-0.1498195618175055</v>
      </c>
      <c r="AK65">
        <f t="shared" si="28"/>
        <v>-0.18334055653777376</v>
      </c>
      <c r="AL65">
        <f t="shared" si="29"/>
        <v>1.5914048521949331</v>
      </c>
      <c r="AM65">
        <f t="shared" si="30"/>
        <v>1.0208238366989513</v>
      </c>
      <c r="AN65" s="68">
        <f t="shared" si="38"/>
        <v>-4.5077449634287889</v>
      </c>
      <c r="AO65" s="68">
        <f t="shared" si="38"/>
        <v>-4.5077449627527502</v>
      </c>
      <c r="AP65" s="68">
        <f t="shared" si="38"/>
        <v>-4.5077449446119084</v>
      </c>
      <c r="AQ65" s="68">
        <f t="shared" si="38"/>
        <v>-4.5077444578208254</v>
      </c>
      <c r="AR65" s="68">
        <f t="shared" si="38"/>
        <v>-4.5077313957022831</v>
      </c>
      <c r="AS65" s="68">
        <f t="shared" si="38"/>
        <v>-4.5073812048761308</v>
      </c>
      <c r="AT65" s="68">
        <f t="shared" si="38"/>
        <v>-4.4982030528400339</v>
      </c>
      <c r="AU65" s="68">
        <f t="shared" si="32"/>
        <v>-4.3281919752572353</v>
      </c>
      <c r="AW65">
        <v>17600</v>
      </c>
      <c r="AX65">
        <f t="shared" si="2"/>
        <v>1.1340449953670419E-2</v>
      </c>
      <c r="AY65">
        <f t="shared" si="3"/>
        <v>3.5458141465599502E-2</v>
      </c>
      <c r="AZ65" s="68">
        <f t="shared" si="4"/>
        <v>-2.4117691511929083E-2</v>
      </c>
      <c r="BA65">
        <f t="shared" si="5"/>
        <v>0.81935239452332065</v>
      </c>
      <c r="BB65">
        <f t="shared" si="6"/>
        <v>-0.99999832033436453</v>
      </c>
      <c r="BC65">
        <f t="shared" si="7"/>
        <v>0.17282714579463476</v>
      </c>
      <c r="BD65">
        <f t="shared" si="8"/>
        <v>8.6629309493727991E-2</v>
      </c>
      <c r="BE65">
        <f t="shared" si="9"/>
        <v>0.20781637550236984</v>
      </c>
      <c r="BF65">
        <f t="shared" si="10"/>
        <v>0.20781785945350192</v>
      </c>
      <c r="BG65">
        <f t="shared" si="11"/>
        <v>0.2078095892737567</v>
      </c>
      <c r="BH65">
        <f t="shared" si="12"/>
        <v>0.20785567983851899</v>
      </c>
      <c r="BI65">
        <f t="shared" si="13"/>
        <v>0.20759881807325642</v>
      </c>
      <c r="BJ65">
        <f t="shared" si="14"/>
        <v>0.20903048099703991</v>
      </c>
      <c r="BK65">
        <f t="shared" si="15"/>
        <v>0.20105631399511459</v>
      </c>
      <c r="BL65">
        <f t="shared" si="16"/>
        <v>0.2456521876527531</v>
      </c>
    </row>
    <row r="66" spans="1:64">
      <c r="A66" s="12" t="s">
        <v>1920</v>
      </c>
      <c r="B66" s="44"/>
      <c r="C66" s="45">
        <v>39029.372000000003</v>
      </c>
      <c r="D66" s="45"/>
      <c r="E66">
        <f t="shared" si="17"/>
        <v>11089.976040280622</v>
      </c>
      <c r="F66">
        <f t="shared" si="18"/>
        <v>11090</v>
      </c>
      <c r="G66" s="10">
        <f t="shared" si="19"/>
        <v>-3.2519999993382953E-2</v>
      </c>
      <c r="I66">
        <f>G66</f>
        <v>-3.2519999993382953E-2</v>
      </c>
      <c r="P66">
        <f t="shared" si="20"/>
        <v>-3.3905832491647386E-2</v>
      </c>
      <c r="Q66" s="2">
        <f t="shared" si="21"/>
        <v>24010.872000000003</v>
      </c>
      <c r="S66" s="50">
        <v>0.1</v>
      </c>
      <c r="Z66">
        <f t="shared" si="22"/>
        <v>11090</v>
      </c>
      <c r="AA66" s="68">
        <f t="shared" si="23"/>
        <v>-3.2910825076843633E-2</v>
      </c>
      <c r="AB66" s="68">
        <f t="shared" si="33"/>
        <v>-3.3515007408186706E-2</v>
      </c>
      <c r="AC66" s="68">
        <f t="shared" si="34"/>
        <v>3.9082508346068305E-4</v>
      </c>
      <c r="AD66" s="68"/>
      <c r="AE66" s="68">
        <f t="shared" si="24"/>
        <v>1.5274424586204766E-8</v>
      </c>
      <c r="AF66">
        <f t="shared" si="35"/>
        <v>1.3858324982644332E-3</v>
      </c>
      <c r="AG66" s="92"/>
      <c r="AH66">
        <f t="shared" si="25"/>
        <v>9.9500741480375017E-4</v>
      </c>
      <c r="AI66">
        <f t="shared" si="26"/>
        <v>1.0046668034613719</v>
      </c>
      <c r="AJ66">
        <f t="shared" si="27"/>
        <v>-0.14502937996398588</v>
      </c>
      <c r="AK66">
        <f t="shared" si="28"/>
        <v>-0.18332010474680294</v>
      </c>
      <c r="AL66">
        <f t="shared" si="29"/>
        <v>1.596247958127782</v>
      </c>
      <c r="AM66">
        <f t="shared" si="30"/>
        <v>1.0257811087040689</v>
      </c>
      <c r="AN66" s="68">
        <f t="shared" ref="AN66:AT81" si="39">$AU66+$AB$7*SIN(AO66)</f>
        <v>-4.5030040060556411</v>
      </c>
      <c r="AO66" s="68">
        <f t="shared" si="39"/>
        <v>-4.5030040052888136</v>
      </c>
      <c r="AP66" s="68">
        <f t="shared" si="39"/>
        <v>-4.5030039851710626</v>
      </c>
      <c r="AQ66" s="68">
        <f t="shared" si="39"/>
        <v>-4.5030034573817233</v>
      </c>
      <c r="AR66" s="68">
        <f t="shared" si="39"/>
        <v>-4.5029896112933567</v>
      </c>
      <c r="AS66" s="68">
        <f t="shared" si="39"/>
        <v>-4.5026266930714138</v>
      </c>
      <c r="AT66" s="68">
        <f t="shared" si="39"/>
        <v>-4.4933254419508062</v>
      </c>
      <c r="AU66" s="68">
        <f t="shared" si="32"/>
        <v>-4.3236297122235641</v>
      </c>
      <c r="AW66">
        <v>17800</v>
      </c>
      <c r="AX66">
        <f t="shared" si="2"/>
        <v>1.5037631933237657E-2</v>
      </c>
      <c r="AY66">
        <f t="shared" si="3"/>
        <v>3.8870009903404612E-2</v>
      </c>
      <c r="AZ66">
        <f t="shared" si="4"/>
        <v>-2.3832377970166956E-2</v>
      </c>
      <c r="BA66">
        <f t="shared" si="5"/>
        <v>0.82338611986678945</v>
      </c>
      <c r="BB66">
        <f t="shared" si="6"/>
        <v>-0.99485455127245448</v>
      </c>
      <c r="BC66">
        <f t="shared" si="7"/>
        <v>0.27248190676900896</v>
      </c>
      <c r="BD66">
        <f t="shared" si="8"/>
        <v>0.13709020926836354</v>
      </c>
      <c r="BE66">
        <f t="shared" si="9"/>
        <v>0.32710825875674276</v>
      </c>
      <c r="BF66">
        <f t="shared" si="10"/>
        <v>0.3271101378958578</v>
      </c>
      <c r="BG66">
        <f t="shared" si="11"/>
        <v>0.3270993168578602</v>
      </c>
      <c r="BH66">
        <f t="shared" si="12"/>
        <v>0.32716163043824464</v>
      </c>
      <c r="BI66">
        <f t="shared" si="13"/>
        <v>0.3268028120846439</v>
      </c>
      <c r="BJ66">
        <f t="shared" si="14"/>
        <v>0.32886958437356684</v>
      </c>
      <c r="BK66">
        <f t="shared" si="15"/>
        <v>0.31698473123909671</v>
      </c>
      <c r="BL66">
        <f t="shared" si="16"/>
        <v>0.38602951176569689</v>
      </c>
    </row>
    <row r="67" spans="1:64">
      <c r="A67" s="13" t="s">
        <v>2083</v>
      </c>
      <c r="B67" s="50"/>
      <c r="C67" s="49">
        <v>39033.434000000001</v>
      </c>
      <c r="D67" s="49"/>
      <c r="E67">
        <f t="shared" si="17"/>
        <v>11092.968794896846</v>
      </c>
      <c r="F67">
        <f t="shared" si="18"/>
        <v>11093</v>
      </c>
      <c r="G67" s="10">
        <f t="shared" si="19"/>
        <v>-4.2353999997430947E-2</v>
      </c>
      <c r="I67">
        <f>G67</f>
        <v>-4.2353999997430947E-2</v>
      </c>
      <c r="P67">
        <f t="shared" si="20"/>
        <v>-3.3892499328760928E-2</v>
      </c>
      <c r="Q67" s="2">
        <f t="shared" si="21"/>
        <v>24014.934000000001</v>
      </c>
      <c r="R67" s="49"/>
      <c r="S67" s="50">
        <v>0.1</v>
      </c>
      <c r="Z67">
        <f t="shared" si="22"/>
        <v>11093</v>
      </c>
      <c r="AA67" s="68">
        <f t="shared" si="23"/>
        <v>-3.2844690833405396E-2</v>
      </c>
      <c r="AB67" s="68">
        <f t="shared" si="33"/>
        <v>-4.3401808492786478E-2</v>
      </c>
      <c r="AC67" s="68">
        <f t="shared" si="34"/>
        <v>-9.5093091640255489E-3</v>
      </c>
      <c r="AD67" s="68"/>
      <c r="AE67" s="68">
        <f t="shared" si="24"/>
        <v>9.0426960777020318E-6</v>
      </c>
      <c r="AF67">
        <f t="shared" si="35"/>
        <v>-8.4615006686700189E-3</v>
      </c>
      <c r="AG67" s="92"/>
      <c r="AH67">
        <f t="shared" si="25"/>
        <v>1.0478084953555293E-3</v>
      </c>
      <c r="AI67">
        <f t="shared" si="26"/>
        <v>1.0050770930810546</v>
      </c>
      <c r="AJ67">
        <f t="shared" si="27"/>
        <v>-0.14281451144923388</v>
      </c>
      <c r="AK67">
        <f t="shared" si="28"/>
        <v>-0.18330920049133426</v>
      </c>
      <c r="AL67">
        <f t="shared" si="29"/>
        <v>1.5984861286315868</v>
      </c>
      <c r="AM67">
        <f t="shared" si="30"/>
        <v>1.0280803659034754</v>
      </c>
      <c r="AN67" s="68">
        <f t="shared" si="39"/>
        <v>-4.5008144573493132</v>
      </c>
      <c r="AO67" s="68">
        <f t="shared" si="39"/>
        <v>-4.5008144565373289</v>
      </c>
      <c r="AP67" s="68">
        <f t="shared" si="39"/>
        <v>-4.5008144354520976</v>
      </c>
      <c r="AQ67" s="68">
        <f t="shared" si="39"/>
        <v>-4.5008138879212538</v>
      </c>
      <c r="AR67" s="68">
        <f t="shared" si="39"/>
        <v>-4.500799670400335</v>
      </c>
      <c r="AS67" s="68">
        <f t="shared" si="39"/>
        <v>-4.5004308184492787</v>
      </c>
      <c r="AT67" s="68">
        <f t="shared" si="39"/>
        <v>-4.4910730452309258</v>
      </c>
      <c r="AU67" s="68">
        <f t="shared" si="32"/>
        <v>-4.3215240523618705</v>
      </c>
      <c r="AW67">
        <v>18000</v>
      </c>
      <c r="AX67">
        <f t="shared" si="2"/>
        <v>1.9154686569500874E-2</v>
      </c>
      <c r="AY67">
        <f t="shared" si="3"/>
        <v>4.235823427408536E-2</v>
      </c>
      <c r="AZ67" s="68">
        <f t="shared" si="4"/>
        <v>-2.3203547704584486E-2</v>
      </c>
      <c r="BA67">
        <f t="shared" si="5"/>
        <v>0.8292528014287357</v>
      </c>
      <c r="BB67">
        <f t="shared" si="6"/>
        <v>-0.9795976140800734</v>
      </c>
      <c r="BC67">
        <f t="shared" si="7"/>
        <v>0.3733412378066871</v>
      </c>
      <c r="BD67">
        <f t="shared" si="8"/>
        <v>0.18886950942397682</v>
      </c>
      <c r="BE67">
        <f t="shared" si="9"/>
        <v>0.44711884515662309</v>
      </c>
      <c r="BF67">
        <f t="shared" si="10"/>
        <v>0.44712070068878856</v>
      </c>
      <c r="BG67">
        <f t="shared" si="11"/>
        <v>0.44710947904412468</v>
      </c>
      <c r="BH67">
        <f t="shared" si="12"/>
        <v>0.4471773447602389</v>
      </c>
      <c r="BI67">
        <f t="shared" si="13"/>
        <v>0.44676694348442869</v>
      </c>
      <c r="BJ67">
        <f t="shared" si="14"/>
        <v>0.44924997992122012</v>
      </c>
      <c r="BK67">
        <f t="shared" si="15"/>
        <v>0.43427149783237934</v>
      </c>
      <c r="BL67">
        <f t="shared" si="16"/>
        <v>0.52640683587864046</v>
      </c>
    </row>
    <row r="68" spans="1:64">
      <c r="A68" s="13" t="s">
        <v>2083</v>
      </c>
      <c r="B68" s="50"/>
      <c r="C68" s="49">
        <v>39037.512000000002</v>
      </c>
      <c r="D68" s="49"/>
      <c r="E68">
        <f t="shared" si="17"/>
        <v>11095.973337812889</v>
      </c>
      <c r="F68">
        <f t="shared" si="18"/>
        <v>11096</v>
      </c>
      <c r="G68" s="10">
        <f t="shared" si="19"/>
        <v>-3.6187999998219311E-2</v>
      </c>
      <c r="I68">
        <f>G68</f>
        <v>-3.6187999998219311E-2</v>
      </c>
      <c r="P68">
        <f t="shared" si="20"/>
        <v>-3.3879148985789587E-2</v>
      </c>
      <c r="Q68" s="2">
        <f t="shared" si="21"/>
        <v>24019.012000000002</v>
      </c>
      <c r="R68" s="49"/>
      <c r="S68" s="50">
        <v>0.1</v>
      </c>
      <c r="Z68">
        <f t="shared" si="22"/>
        <v>11096</v>
      </c>
      <c r="AA68" s="68">
        <f t="shared" si="23"/>
        <v>-3.2778522869464199E-2</v>
      </c>
      <c r="AB68" s="68">
        <f t="shared" si="33"/>
        <v>-3.7288626114544698E-2</v>
      </c>
      <c r="AC68" s="68">
        <f t="shared" si="34"/>
        <v>-3.4094771287551092E-3</v>
      </c>
      <c r="AD68" s="68"/>
      <c r="AE68" s="68">
        <f t="shared" si="24"/>
        <v>1.1624534291504202E-6</v>
      </c>
      <c r="AF68">
        <f t="shared" si="35"/>
        <v>-2.3088510124297246E-3</v>
      </c>
      <c r="AG68" s="92"/>
      <c r="AH68">
        <f t="shared" si="25"/>
        <v>1.1006261163253844E-3</v>
      </c>
      <c r="AI68">
        <f t="shared" si="26"/>
        <v>1.0054876924736988</v>
      </c>
      <c r="AJ68">
        <f t="shared" si="27"/>
        <v>-0.1405971169281672</v>
      </c>
      <c r="AK68">
        <f t="shared" si="28"/>
        <v>-0.18329736793047513</v>
      </c>
      <c r="AL68">
        <f t="shared" si="29"/>
        <v>1.6007261278914287</v>
      </c>
      <c r="AM68">
        <f t="shared" si="30"/>
        <v>1.0303868050024927</v>
      </c>
      <c r="AN68" s="68">
        <f t="shared" si="39"/>
        <v>-4.4986240143114209</v>
      </c>
      <c r="AO68" s="68">
        <f t="shared" si="39"/>
        <v>-4.4986240134521172</v>
      </c>
      <c r="AP68" s="68">
        <f t="shared" si="39"/>
        <v>-4.4986239913633375</v>
      </c>
      <c r="AQ68" s="68">
        <f t="shared" si="39"/>
        <v>-4.4986234235620044</v>
      </c>
      <c r="AR68" s="68">
        <f t="shared" si="39"/>
        <v>-4.4986088285008119</v>
      </c>
      <c r="AS68" s="68">
        <f t="shared" si="39"/>
        <v>-4.498234005617503</v>
      </c>
      <c r="AT68" s="68">
        <f t="shared" si="39"/>
        <v>-4.4888198967644124</v>
      </c>
      <c r="AU68" s="68">
        <f t="shared" si="32"/>
        <v>-4.3194183925001761</v>
      </c>
      <c r="AW68">
        <v>18200</v>
      </c>
      <c r="AX68">
        <f t="shared" si="2"/>
        <v>2.3691160069407042E-2</v>
      </c>
      <c r="AY68">
        <f t="shared" si="3"/>
        <v>4.5922814577641691E-2</v>
      </c>
      <c r="AZ68">
        <f t="shared" si="4"/>
        <v>-2.2231654508234649E-2</v>
      </c>
      <c r="BA68">
        <f t="shared" si="5"/>
        <v>0.83699481745688331</v>
      </c>
      <c r="BB68">
        <f t="shared" si="6"/>
        <v>-0.95388482932676455</v>
      </c>
      <c r="BC68">
        <f t="shared" si="7"/>
        <v>0.47586813980198228</v>
      </c>
      <c r="BD68">
        <f t="shared" si="8"/>
        <v>0.24252815512406098</v>
      </c>
      <c r="BE68">
        <f t="shared" si="9"/>
        <v>0.56811731175684221</v>
      </c>
      <c r="BF68">
        <f t="shared" si="10"/>
        <v>0.56811882022491333</v>
      </c>
      <c r="BG68">
        <f t="shared" si="11"/>
        <v>0.56810906133539962</v>
      </c>
      <c r="BH68">
        <f t="shared" si="12"/>
        <v>0.5681721966107306</v>
      </c>
      <c r="BI68">
        <f t="shared" si="13"/>
        <v>0.56776378704264374</v>
      </c>
      <c r="BJ68">
        <f t="shared" si="14"/>
        <v>0.57040759549019004</v>
      </c>
      <c r="BK68">
        <f t="shared" si="15"/>
        <v>0.55337088480808938</v>
      </c>
      <c r="BL68">
        <f t="shared" si="16"/>
        <v>0.66678415999158402</v>
      </c>
    </row>
    <row r="69" spans="1:64">
      <c r="A69" s="13" t="s">
        <v>2083</v>
      </c>
      <c r="B69" s="50"/>
      <c r="C69" s="49">
        <v>39037.522899999996</v>
      </c>
      <c r="D69" s="49" t="s">
        <v>1923</v>
      </c>
      <c r="E69">
        <f t="shared" si="17"/>
        <v>11095.981368592134</v>
      </c>
      <c r="F69">
        <f t="shared" si="18"/>
        <v>11096</v>
      </c>
      <c r="G69" s="10">
        <f t="shared" si="19"/>
        <v>-2.528800000436604E-2</v>
      </c>
      <c r="H69">
        <f>G69</f>
        <v>-2.528800000436604E-2</v>
      </c>
      <c r="P69">
        <f t="shared" si="20"/>
        <v>-3.3879148985789587E-2</v>
      </c>
      <c r="Q69" s="2">
        <f t="shared" si="21"/>
        <v>24019.022899999996</v>
      </c>
      <c r="R69" s="49" t="s">
        <v>1923</v>
      </c>
      <c r="S69" s="50">
        <v>0.5</v>
      </c>
      <c r="Z69">
        <f t="shared" si="22"/>
        <v>11096</v>
      </c>
      <c r="AA69" s="68">
        <f t="shared" si="23"/>
        <v>-3.2778522869464199E-2</v>
      </c>
      <c r="AB69" s="68">
        <f t="shared" si="33"/>
        <v>-2.6388626120691424E-2</v>
      </c>
      <c r="AC69" s="68">
        <f t="shared" si="34"/>
        <v>7.4905228650981618E-3</v>
      </c>
      <c r="AD69" s="68"/>
      <c r="AE69" s="68">
        <f t="shared" si="24"/>
        <v>2.8053966396279167E-5</v>
      </c>
      <c r="AF69">
        <f t="shared" si="35"/>
        <v>8.5911489814235464E-3</v>
      </c>
      <c r="AG69" s="92"/>
      <c r="AH69">
        <f t="shared" si="25"/>
        <v>1.1006261163253844E-3</v>
      </c>
      <c r="AI69">
        <f t="shared" si="26"/>
        <v>1.0054876924736988</v>
      </c>
      <c r="AJ69">
        <f t="shared" si="27"/>
        <v>-0.1405971169281672</v>
      </c>
      <c r="AK69">
        <f t="shared" si="28"/>
        <v>-0.18329736793047513</v>
      </c>
      <c r="AL69">
        <f t="shared" si="29"/>
        <v>1.6007261278914287</v>
      </c>
      <c r="AM69">
        <f t="shared" si="30"/>
        <v>1.0303868050024927</v>
      </c>
      <c r="AN69" s="68">
        <f t="shared" si="39"/>
        <v>-4.4986240143114209</v>
      </c>
      <c r="AO69" s="68">
        <f t="shared" si="39"/>
        <v>-4.4986240134521172</v>
      </c>
      <c r="AP69" s="68">
        <f t="shared" si="39"/>
        <v>-4.4986239913633375</v>
      </c>
      <c r="AQ69" s="68">
        <f t="shared" si="39"/>
        <v>-4.4986234235620044</v>
      </c>
      <c r="AR69" s="68">
        <f t="shared" si="39"/>
        <v>-4.4986088285008119</v>
      </c>
      <c r="AS69" s="68">
        <f t="shared" si="39"/>
        <v>-4.498234005617503</v>
      </c>
      <c r="AT69" s="68">
        <f t="shared" si="39"/>
        <v>-4.4888198967644124</v>
      </c>
      <c r="AU69" s="68">
        <f t="shared" si="32"/>
        <v>-4.3194183925001761</v>
      </c>
      <c r="AW69">
        <v>18400</v>
      </c>
      <c r="AX69">
        <f t="shared" si="2"/>
        <v>2.8644279379606213E-2</v>
      </c>
      <c r="AY69">
        <f t="shared" si="3"/>
        <v>4.9563750814073548E-2</v>
      </c>
      <c r="AZ69" s="68">
        <f t="shared" si="4"/>
        <v>-2.0919471434467336E-2</v>
      </c>
      <c r="BA69">
        <f t="shared" si="5"/>
        <v>0.8466650633729349</v>
      </c>
      <c r="BB69">
        <f t="shared" si="6"/>
        <v>-0.91729835987300523</v>
      </c>
      <c r="BC69">
        <f t="shared" si="7"/>
        <v>0.58054867809892341</v>
      </c>
      <c r="BD69">
        <f t="shared" si="8"/>
        <v>0.29871158003230358</v>
      </c>
      <c r="BE69">
        <f t="shared" si="9"/>
        <v>0.69037976950990676</v>
      </c>
      <c r="BF69">
        <f t="shared" si="10"/>
        <v>0.69038078624038579</v>
      </c>
      <c r="BG69">
        <f t="shared" si="11"/>
        <v>0.69037359510633212</v>
      </c>
      <c r="BH69">
        <f t="shared" si="12"/>
        <v>0.69042445749586923</v>
      </c>
      <c r="BI69">
        <f t="shared" si="13"/>
        <v>0.69006475723661931</v>
      </c>
      <c r="BJ69">
        <f t="shared" si="14"/>
        <v>0.69261086825500429</v>
      </c>
      <c r="BK69">
        <f t="shared" si="15"/>
        <v>0.6747015026947043</v>
      </c>
      <c r="BL69">
        <f t="shared" si="16"/>
        <v>0.80716148410452804</v>
      </c>
    </row>
    <row r="70" spans="1:64">
      <c r="A70" s="12" t="s">
        <v>1921</v>
      </c>
      <c r="B70" s="44"/>
      <c r="C70" s="45">
        <v>39044.303</v>
      </c>
      <c r="D70" s="45"/>
      <c r="E70">
        <f t="shared" si="17"/>
        <v>11100.976734316771</v>
      </c>
      <c r="F70">
        <f t="shared" si="18"/>
        <v>11101</v>
      </c>
      <c r="G70" s="10">
        <f t="shared" si="19"/>
        <v>-3.1578000001900364E-2</v>
      </c>
      <c r="I70">
        <f t="shared" ref="I70:I89" si="40">G70</f>
        <v>-3.1578000001900364E-2</v>
      </c>
      <c r="P70">
        <f t="shared" si="20"/>
        <v>-3.3856860236204225E-2</v>
      </c>
      <c r="Q70" s="2">
        <f t="shared" si="21"/>
        <v>24025.803</v>
      </c>
      <c r="S70" s="50">
        <v>0.1</v>
      </c>
      <c r="Z70">
        <f t="shared" si="22"/>
        <v>11101</v>
      </c>
      <c r="AA70" s="68">
        <f t="shared" si="23"/>
        <v>-3.2668168656802304E-2</v>
      </c>
      <c r="AB70" s="68">
        <f t="shared" si="33"/>
        <v>-3.2766691581302285E-2</v>
      </c>
      <c r="AC70" s="68">
        <f t="shared" si="34"/>
        <v>1.0901686549019416E-3</v>
      </c>
      <c r="AD70" s="68"/>
      <c r="AE70" s="68">
        <f t="shared" si="24"/>
        <v>1.1884676961307068E-7</v>
      </c>
      <c r="AF70">
        <f t="shared" si="35"/>
        <v>2.2788602343038616E-3</v>
      </c>
      <c r="AG70" s="92"/>
      <c r="AH70">
        <f t="shared" si="25"/>
        <v>1.1886915794019201E-3</v>
      </c>
      <c r="AI70">
        <f t="shared" si="26"/>
        <v>1.0061727084594079</v>
      </c>
      <c r="AJ70">
        <f t="shared" si="27"/>
        <v>-0.136895865848364</v>
      </c>
      <c r="AK70">
        <f t="shared" si="28"/>
        <v>-0.18327557810357881</v>
      </c>
      <c r="AL70">
        <f t="shared" si="29"/>
        <v>1.6044635296596248</v>
      </c>
      <c r="AM70">
        <f t="shared" si="30"/>
        <v>1.0342469370678042</v>
      </c>
      <c r="AN70" s="68">
        <f t="shared" si="39"/>
        <v>-4.4949712866850238</v>
      </c>
      <c r="AO70" s="68">
        <f t="shared" si="39"/>
        <v>-4.4949712857418334</v>
      </c>
      <c r="AP70" s="68">
        <f t="shared" si="39"/>
        <v>-4.4949712618977369</v>
      </c>
      <c r="AQ70" s="68">
        <f t="shared" si="39"/>
        <v>-4.4949706591140099</v>
      </c>
      <c r="AR70" s="68">
        <f t="shared" si="39"/>
        <v>-4.4949554211619303</v>
      </c>
      <c r="AS70" s="68">
        <f t="shared" si="39"/>
        <v>-4.4945705648517515</v>
      </c>
      <c r="AT70" s="68">
        <f t="shared" si="39"/>
        <v>-4.485062980549781</v>
      </c>
      <c r="AU70" s="68">
        <f t="shared" si="32"/>
        <v>-4.315908959397353</v>
      </c>
      <c r="AW70">
        <v>18600</v>
      </c>
      <c r="AX70">
        <f t="shared" si="2"/>
        <v>3.4008548498077176E-2</v>
      </c>
      <c r="AY70">
        <f t="shared" si="3"/>
        <v>5.3281042983381099E-2</v>
      </c>
      <c r="AZ70">
        <f t="shared" si="4"/>
        <v>-1.9272494485303927E-2</v>
      </c>
      <c r="BA70">
        <f t="shared" si="5"/>
        <v>0.85832424153687459</v>
      </c>
      <c r="BB70">
        <f t="shared" si="6"/>
        <v>-0.86935351863960131</v>
      </c>
      <c r="BC70">
        <f t="shared" si="7"/>
        <v>0.68789797467407787</v>
      </c>
      <c r="BD70">
        <f t="shared" si="8"/>
        <v>0.35818623974128516</v>
      </c>
      <c r="BE70">
        <f t="shared" si="9"/>
        <v>0.81419062599942893</v>
      </c>
      <c r="BF70">
        <f t="shared" si="10"/>
        <v>0.81419118351780684</v>
      </c>
      <c r="BG70">
        <f t="shared" si="11"/>
        <v>0.81418675463485513</v>
      </c>
      <c r="BH70">
        <f t="shared" si="12"/>
        <v>0.81422193791221331</v>
      </c>
      <c r="BI70">
        <f t="shared" si="13"/>
        <v>0.81394247627593019</v>
      </c>
      <c r="BJ70">
        <f t="shared" si="14"/>
        <v>0.81616453420439017</v>
      </c>
      <c r="BK70">
        <f t="shared" si="15"/>
        <v>0.79863806600085874</v>
      </c>
      <c r="BL70">
        <f t="shared" si="16"/>
        <v>0.94753880821747161</v>
      </c>
    </row>
    <row r="71" spans="1:64">
      <c r="A71" s="13" t="s">
        <v>2082</v>
      </c>
      <c r="B71" s="50"/>
      <c r="C71" s="49">
        <v>39045.661999999997</v>
      </c>
      <c r="D71" s="49"/>
      <c r="E71">
        <f t="shared" si="17"/>
        <v>11101.978003032536</v>
      </c>
      <c r="F71">
        <f t="shared" si="18"/>
        <v>11102</v>
      </c>
      <c r="G71" s="10">
        <f t="shared" si="19"/>
        <v>-2.9856000008294359E-2</v>
      </c>
      <c r="I71">
        <f t="shared" si="40"/>
        <v>-2.9856000008294359E-2</v>
      </c>
      <c r="P71">
        <f t="shared" si="20"/>
        <v>-3.3852396759592202E-2</v>
      </c>
      <c r="Q71" s="2">
        <f t="shared" si="21"/>
        <v>24027.161999999997</v>
      </c>
      <c r="S71" s="50">
        <v>0.1</v>
      </c>
      <c r="Z71">
        <f t="shared" si="22"/>
        <v>11102</v>
      </c>
      <c r="AA71" s="68">
        <f t="shared" si="23"/>
        <v>-3.26460867547958E-2</v>
      </c>
      <c r="AB71" s="68">
        <f t="shared" si="33"/>
        <v>-3.106231001309076E-2</v>
      </c>
      <c r="AC71" s="68">
        <f t="shared" si="34"/>
        <v>2.7900867465014403E-3</v>
      </c>
      <c r="AD71" s="68"/>
      <c r="AE71" s="68">
        <f t="shared" si="24"/>
        <v>7.7845840530029968E-7</v>
      </c>
      <c r="AF71">
        <f t="shared" si="35"/>
        <v>3.9963967512978427E-3</v>
      </c>
      <c r="AG71" s="92"/>
      <c r="AH71">
        <f t="shared" si="25"/>
        <v>1.2063100047964021E-3</v>
      </c>
      <c r="AI71">
        <f t="shared" si="26"/>
        <v>1.0063098136232553</v>
      </c>
      <c r="AJ71">
        <f t="shared" si="27"/>
        <v>-0.13615477905107093</v>
      </c>
      <c r="AK71">
        <f t="shared" si="28"/>
        <v>-0.18327090906896723</v>
      </c>
      <c r="AL71">
        <f t="shared" si="29"/>
        <v>1.6052116211691678</v>
      </c>
      <c r="AM71">
        <f t="shared" si="30"/>
        <v>1.0350213867571445</v>
      </c>
      <c r="AN71" s="68">
        <f t="shared" si="39"/>
        <v>-4.4942404425523712</v>
      </c>
      <c r="AO71" s="68">
        <f t="shared" si="39"/>
        <v>-4.4942404415916224</v>
      </c>
      <c r="AP71" s="68">
        <f t="shared" si="39"/>
        <v>-4.4942404173837307</v>
      </c>
      <c r="AQ71" s="68">
        <f t="shared" si="39"/>
        <v>-4.4942398074209917</v>
      </c>
      <c r="AR71" s="68">
        <f t="shared" si="39"/>
        <v>-4.4942244388320143</v>
      </c>
      <c r="AS71" s="68">
        <f t="shared" si="39"/>
        <v>-4.4938375636544317</v>
      </c>
      <c r="AT71" s="68">
        <f t="shared" si="39"/>
        <v>-4.4843113472105607</v>
      </c>
      <c r="AU71" s="68">
        <f t="shared" si="32"/>
        <v>-4.3152070727767882</v>
      </c>
      <c r="AW71">
        <v>18800</v>
      </c>
      <c r="AX71">
        <f t="shared" ref="AX71:AX124" si="41">AB$3+AB$4*AW71+AB$5*AW71^2+AZ71</f>
        <v>3.9775200889062043E-2</v>
      </c>
      <c r="AY71">
        <f t="shared" ref="AY71:AY124" si="42">AB$3+AB$4*AW71+AB$5*AW71^2</f>
        <v>5.7074691085564178E-2</v>
      </c>
      <c r="AZ71" s="68">
        <f t="shared" ref="AZ71:AZ124" si="43">$AB$6*($AB$11/BA71*BB71+$AB$12)</f>
        <v>-1.7299490196502135E-2</v>
      </c>
      <c r="BA71">
        <f t="shared" ref="BA71:BA124" si="44">1+$AB$7*COS(BC71)</f>
        <v>0.87203659804067601</v>
      </c>
      <c r="BB71">
        <f t="shared" ref="BB71:BB124" si="45">SIN(BC71+RADIANS($AB$9))</f>
        <v>-0.80951459744757903</v>
      </c>
      <c r="BC71">
        <f t="shared" ref="BC71:BC124" si="46">2*ATAN(BD71)</f>
        <v>0.79846576159245142</v>
      </c>
      <c r="BD71">
        <f t="shared" ref="BD71:BD124" si="47">SQRT((1+$AB$7)/(1-$AB$7))*TAN(BE71/2)</f>
        <v>0.42188926683100031</v>
      </c>
      <c r="BE71">
        <f t="shared" ref="BE71:BE124" si="48">$BL71+$AB$7*SIN(BF71)</f>
        <v>0.93984344278788978</v>
      </c>
      <c r="BF71">
        <f t="shared" ref="BF71:BF124" si="49">$BL71+$AB$7*SIN(BG71)</f>
        <v>0.93984368027872356</v>
      </c>
      <c r="BG71">
        <f t="shared" ref="BG71:BG124" si="50">$BL71+$AB$7*SIN(BH71)</f>
        <v>0.93984148491475517</v>
      </c>
      <c r="BH71">
        <f t="shared" ref="BH71:BH124" si="51">$BL71+$AB$7*SIN(BI71)</f>
        <v>0.93986177909865065</v>
      </c>
      <c r="BI71">
        <f t="shared" ref="BI71:BI124" si="52">$BL71+$AB$7*SIN(BJ71)</f>
        <v>0.93967419892529969</v>
      </c>
      <c r="BJ71">
        <f t="shared" ref="BJ71:BJ124" si="53">$BL71+$AB$7*SIN(BK71)</f>
        <v>0.94140985135039501</v>
      </c>
      <c r="BK71">
        <f t="shared" ref="BK71:BK124" si="54">$BL71+$AB$7*SIN(BL71)</f>
        <v>0.925504021286504</v>
      </c>
      <c r="BL71">
        <f t="shared" ref="BL71:BL124" si="55">RADIANS($AB$9)+$AB$18*(AW71-AB$15)</f>
        <v>1.0879161323304152</v>
      </c>
    </row>
    <row r="72" spans="1:64">
      <c r="A72" s="13" t="s">
        <v>2082</v>
      </c>
      <c r="B72" s="50"/>
      <c r="C72" s="49">
        <v>39045.661999999997</v>
      </c>
      <c r="D72" s="49"/>
      <c r="E72">
        <f t="shared" si="17"/>
        <v>11101.978003032536</v>
      </c>
      <c r="F72">
        <f t="shared" si="18"/>
        <v>11102</v>
      </c>
      <c r="G72" s="10">
        <f t="shared" si="19"/>
        <v>-2.9856000008294359E-2</v>
      </c>
      <c r="I72">
        <f t="shared" si="40"/>
        <v>-2.9856000008294359E-2</v>
      </c>
      <c r="P72">
        <f t="shared" si="20"/>
        <v>-3.3852396759592202E-2</v>
      </c>
      <c r="Q72" s="2">
        <f t="shared" si="21"/>
        <v>24027.161999999997</v>
      </c>
      <c r="S72" s="50">
        <v>0.1</v>
      </c>
      <c r="Z72">
        <f t="shared" si="22"/>
        <v>11102</v>
      </c>
      <c r="AA72" s="68">
        <f t="shared" si="23"/>
        <v>-3.26460867547958E-2</v>
      </c>
      <c r="AB72" s="68">
        <f t="shared" si="33"/>
        <v>-3.106231001309076E-2</v>
      </c>
      <c r="AC72" s="68">
        <f t="shared" si="34"/>
        <v>2.7900867465014403E-3</v>
      </c>
      <c r="AD72" s="68"/>
      <c r="AE72" s="68">
        <f t="shared" si="24"/>
        <v>7.7845840530029968E-7</v>
      </c>
      <c r="AF72">
        <f t="shared" si="35"/>
        <v>3.9963967512978427E-3</v>
      </c>
      <c r="AG72" s="92"/>
      <c r="AH72">
        <f t="shared" si="25"/>
        <v>1.2063100047964021E-3</v>
      </c>
      <c r="AI72">
        <f t="shared" si="26"/>
        <v>1.0063098136232553</v>
      </c>
      <c r="AJ72">
        <f t="shared" si="27"/>
        <v>-0.13615477905107093</v>
      </c>
      <c r="AK72">
        <f t="shared" si="28"/>
        <v>-0.18327090906896723</v>
      </c>
      <c r="AL72">
        <f t="shared" si="29"/>
        <v>1.6052116211691678</v>
      </c>
      <c r="AM72">
        <f t="shared" si="30"/>
        <v>1.0350213867571445</v>
      </c>
      <c r="AN72" s="68">
        <f t="shared" si="39"/>
        <v>-4.4942404425523712</v>
      </c>
      <c r="AO72" s="68">
        <f t="shared" si="39"/>
        <v>-4.4942404415916224</v>
      </c>
      <c r="AP72" s="68">
        <f t="shared" si="39"/>
        <v>-4.4942404173837307</v>
      </c>
      <c r="AQ72" s="68">
        <f t="shared" si="39"/>
        <v>-4.4942398074209917</v>
      </c>
      <c r="AR72" s="68">
        <f t="shared" si="39"/>
        <v>-4.4942244388320143</v>
      </c>
      <c r="AS72" s="68">
        <f t="shared" si="39"/>
        <v>-4.4938375636544317</v>
      </c>
      <c r="AT72" s="68">
        <f t="shared" si="39"/>
        <v>-4.4843113472105607</v>
      </c>
      <c r="AU72" s="68">
        <f t="shared" si="32"/>
        <v>-4.3152070727767882</v>
      </c>
      <c r="AW72">
        <v>19000</v>
      </c>
      <c r="AX72">
        <f t="shared" si="41"/>
        <v>4.593148492185422E-2</v>
      </c>
      <c r="AY72">
        <f t="shared" si="42"/>
        <v>6.0944695120622894E-2</v>
      </c>
      <c r="AZ72">
        <f t="shared" si="43"/>
        <v>-1.5013210198768672E-2</v>
      </c>
      <c r="BA72">
        <f t="shared" si="44"/>
        <v>0.88786338351595195</v>
      </c>
      <c r="BB72">
        <f t="shared" si="45"/>
        <v>-0.73722209107623926</v>
      </c>
      <c r="BC72">
        <f t="shared" si="46"/>
        <v>0.91284100015917058</v>
      </c>
      <c r="BD72">
        <f t="shared" si="47"/>
        <v>0.49099848459438061</v>
      </c>
      <c r="BE72">
        <f t="shared" si="48"/>
        <v>1.067641007723281</v>
      </c>
      <c r="BF72">
        <f t="shared" si="49"/>
        <v>1.0676410794871867</v>
      </c>
      <c r="BG72">
        <f t="shared" si="50"/>
        <v>1.0676402679006278</v>
      </c>
      <c r="BH72">
        <f t="shared" si="51"/>
        <v>1.0676494462994581</v>
      </c>
      <c r="BI72">
        <f t="shared" si="52"/>
        <v>1.0675456548254716</v>
      </c>
      <c r="BJ72">
        <f t="shared" si="53"/>
        <v>1.0687204962074439</v>
      </c>
      <c r="BK72">
        <f t="shared" si="54"/>
        <v>1.0555651838517219</v>
      </c>
      <c r="BL72">
        <f t="shared" si="55"/>
        <v>1.2282934564433592</v>
      </c>
    </row>
    <row r="73" spans="1:64">
      <c r="A73" s="13" t="s">
        <v>2082</v>
      </c>
      <c r="B73" s="50"/>
      <c r="C73" s="49">
        <v>39053.805</v>
      </c>
      <c r="D73" s="49"/>
      <c r="E73">
        <f t="shared" si="17"/>
        <v>11107.977510871022</v>
      </c>
      <c r="F73">
        <f t="shared" si="18"/>
        <v>11108</v>
      </c>
      <c r="G73" s="10">
        <f t="shared" si="19"/>
        <v>-3.05240000016056E-2</v>
      </c>
      <c r="I73">
        <f t="shared" si="40"/>
        <v>-3.05240000016056E-2</v>
      </c>
      <c r="P73">
        <f t="shared" si="20"/>
        <v>-3.3825575813055217E-2</v>
      </c>
      <c r="Q73" s="2">
        <f t="shared" si="21"/>
        <v>24035.305</v>
      </c>
      <c r="S73" s="50">
        <v>0.1</v>
      </c>
      <c r="Z73">
        <f t="shared" si="22"/>
        <v>11108</v>
      </c>
      <c r="AA73" s="68">
        <f t="shared" si="23"/>
        <v>-3.2513518689255519E-2</v>
      </c>
      <c r="AB73" s="68">
        <f t="shared" si="33"/>
        <v>-3.1836057125405298E-2</v>
      </c>
      <c r="AC73" s="68">
        <f t="shared" si="34"/>
        <v>1.9895186876499188E-3</v>
      </c>
      <c r="AD73" s="68"/>
      <c r="AE73" s="68">
        <f t="shared" si="24"/>
        <v>3.9581846085082552E-7</v>
      </c>
      <c r="AF73">
        <f t="shared" si="35"/>
        <v>3.3015758114496169E-3</v>
      </c>
      <c r="AG73" s="92"/>
      <c r="AH73">
        <f t="shared" si="25"/>
        <v>1.3120571237996979E-3</v>
      </c>
      <c r="AI73">
        <f t="shared" si="26"/>
        <v>1.0071331528881002</v>
      </c>
      <c r="AJ73">
        <f t="shared" si="27"/>
        <v>-0.13170242530313239</v>
      </c>
      <c r="AK73">
        <f t="shared" si="28"/>
        <v>-0.18324071051161325</v>
      </c>
      <c r="AL73">
        <f t="shared" si="29"/>
        <v>1.6097044548797248</v>
      </c>
      <c r="AM73">
        <f t="shared" si="30"/>
        <v>1.0396851725237981</v>
      </c>
      <c r="AN73" s="68">
        <f t="shared" si="39"/>
        <v>-4.4898532854394402</v>
      </c>
      <c r="AO73" s="68">
        <f t="shared" si="39"/>
        <v>-4.4898532843676131</v>
      </c>
      <c r="AP73" s="68">
        <f t="shared" si="39"/>
        <v>-4.4898532578847696</v>
      </c>
      <c r="AQ73" s="68">
        <f t="shared" si="39"/>
        <v>-4.4898526035440653</v>
      </c>
      <c r="AR73" s="68">
        <f t="shared" si="39"/>
        <v>-4.4898364366302355</v>
      </c>
      <c r="AS73" s="68">
        <f t="shared" si="39"/>
        <v>-4.4894373639054388</v>
      </c>
      <c r="AT73" s="68">
        <f t="shared" si="39"/>
        <v>-4.479799798560677</v>
      </c>
      <c r="AU73" s="68">
        <f t="shared" si="32"/>
        <v>-4.3109957530533993</v>
      </c>
      <c r="AW73">
        <v>19200</v>
      </c>
      <c r="AX73">
        <f t="shared" si="41"/>
        <v>5.2459758290560439E-2</v>
      </c>
      <c r="AY73">
        <f t="shared" si="42"/>
        <v>6.4891055088557137E-2</v>
      </c>
      <c r="AZ73" s="68">
        <f t="shared" si="43"/>
        <v>-1.24312967979967E-2</v>
      </c>
      <c r="BA73">
        <f t="shared" si="44"/>
        <v>0.90585305246969505</v>
      </c>
      <c r="BB73">
        <f t="shared" si="45"/>
        <v>-0.6519368114124604</v>
      </c>
      <c r="BC73">
        <f t="shared" si="46"/>
        <v>1.0316547442150008</v>
      </c>
      <c r="BD73">
        <f t="shared" si="47"/>
        <v>0.56703447532439455</v>
      </c>
      <c r="BE73">
        <f t="shared" si="48"/>
        <v>1.1978942264458217</v>
      </c>
      <c r="BF73">
        <f t="shared" si="49"/>
        <v>1.1978942391732619</v>
      </c>
      <c r="BG73">
        <f t="shared" si="50"/>
        <v>1.1978940486677079</v>
      </c>
      <c r="BH73">
        <f t="shared" si="51"/>
        <v>1.1978969001829554</v>
      </c>
      <c r="BI73">
        <f t="shared" si="52"/>
        <v>1.197854220454452</v>
      </c>
      <c r="BJ73">
        <f t="shared" si="53"/>
        <v>1.1984935119031308</v>
      </c>
      <c r="BK73">
        <f t="shared" si="54"/>
        <v>1.189024508231507</v>
      </c>
      <c r="BL73">
        <f t="shared" si="55"/>
        <v>1.3686707805563028</v>
      </c>
    </row>
    <row r="74" spans="1:64">
      <c r="A74" s="13" t="s">
        <v>2082</v>
      </c>
      <c r="B74" s="50"/>
      <c r="C74" s="49">
        <v>39063.307999999997</v>
      </c>
      <c r="D74" s="49"/>
      <c r="E74">
        <f t="shared" si="17"/>
        <v>11114.97902419401</v>
      </c>
      <c r="F74">
        <f t="shared" si="18"/>
        <v>11115</v>
      </c>
      <c r="G74" s="10">
        <f t="shared" si="19"/>
        <v>-2.8470000004745089E-2</v>
      </c>
      <c r="I74">
        <f t="shared" si="40"/>
        <v>-2.8470000004745089E-2</v>
      </c>
      <c r="P74">
        <f t="shared" si="20"/>
        <v>-3.3794197853888416E-2</v>
      </c>
      <c r="Q74" s="2">
        <f t="shared" si="21"/>
        <v>24044.807999999997</v>
      </c>
      <c r="S74" s="50">
        <v>0.1</v>
      </c>
      <c r="Z74">
        <f t="shared" si="22"/>
        <v>11115</v>
      </c>
      <c r="AA74" s="68">
        <f t="shared" si="23"/>
        <v>-3.2358691800471254E-2</v>
      </c>
      <c r="AB74" s="68">
        <f t="shared" si="33"/>
        <v>-2.9905506058162248E-2</v>
      </c>
      <c r="AC74" s="68">
        <f t="shared" si="34"/>
        <v>3.8886917957261687E-3</v>
      </c>
      <c r="AD74" s="68"/>
      <c r="AE74" s="68">
        <f t="shared" si="24"/>
        <v>1.5121923882147987E-6</v>
      </c>
      <c r="AF74">
        <f t="shared" si="35"/>
        <v>5.3241978491433278E-3</v>
      </c>
      <c r="AG74" s="92"/>
      <c r="AH74">
        <f t="shared" si="25"/>
        <v>1.4355060534171592E-3</v>
      </c>
      <c r="AI74">
        <f t="shared" si="26"/>
        <v>1.0080952359674871</v>
      </c>
      <c r="AJ74">
        <f t="shared" si="27"/>
        <v>-0.12649543367001276</v>
      </c>
      <c r="AK74">
        <f t="shared" si="28"/>
        <v>-0.18320072874734031</v>
      </c>
      <c r="AL74">
        <f t="shared" si="29"/>
        <v>1.6149553941335169</v>
      </c>
      <c r="AM74">
        <f t="shared" si="30"/>
        <v>1.0451635979303744</v>
      </c>
      <c r="AN74" s="68">
        <f t="shared" si="39"/>
        <v>-4.4847303969480627</v>
      </c>
      <c r="AO74" s="68">
        <f t="shared" si="39"/>
        <v>-4.4847303957335427</v>
      </c>
      <c r="AP74" s="68">
        <f t="shared" si="39"/>
        <v>-4.4847303663889724</v>
      </c>
      <c r="AQ74" s="68">
        <f t="shared" si="39"/>
        <v>-4.4847296573825064</v>
      </c>
      <c r="AR74" s="68">
        <f t="shared" si="39"/>
        <v>-4.484712527439509</v>
      </c>
      <c r="AS74" s="68">
        <f t="shared" si="39"/>
        <v>-4.4842990438801174</v>
      </c>
      <c r="AT74" s="68">
        <f t="shared" si="39"/>
        <v>-4.4745325417182125</v>
      </c>
      <c r="AU74" s="68">
        <f t="shared" si="32"/>
        <v>-4.3060825467094466</v>
      </c>
      <c r="AW74">
        <v>19400</v>
      </c>
      <c r="AX74">
        <f t="shared" si="41"/>
        <v>5.9336371338459787E-2</v>
      </c>
      <c r="AY74">
        <f t="shared" si="42"/>
        <v>6.8913770989367018E-2</v>
      </c>
      <c r="AZ74">
        <f t="shared" si="43"/>
        <v>-9.5773996509072295E-3</v>
      </c>
      <c r="BA74">
        <f t="shared" si="44"/>
        <v>0.92602692350613824</v>
      </c>
      <c r="BB74">
        <f t="shared" si="45"/>
        <v>-0.55320833481230147</v>
      </c>
      <c r="BC74">
        <f t="shared" si="46"/>
        <v>1.155579945828354</v>
      </c>
      <c r="BD74">
        <f t="shared" si="47"/>
        <v>0.65201433888727722</v>
      </c>
      <c r="BE74">
        <f t="shared" si="48"/>
        <v>1.3309192775013623</v>
      </c>
      <c r="BF74">
        <f t="shared" si="49"/>
        <v>1.330919278311947</v>
      </c>
      <c r="BG74">
        <f t="shared" si="50"/>
        <v>1.3309192597068491</v>
      </c>
      <c r="BH74">
        <f t="shared" si="51"/>
        <v>1.3309196867441448</v>
      </c>
      <c r="BI74">
        <f t="shared" si="52"/>
        <v>1.3309098852715378</v>
      </c>
      <c r="BJ74">
        <f t="shared" si="53"/>
        <v>1.3311349502962972</v>
      </c>
      <c r="BK74">
        <f t="shared" si="54"/>
        <v>1.326018095378956</v>
      </c>
      <c r="BL74">
        <f t="shared" si="55"/>
        <v>1.5090481046692463</v>
      </c>
    </row>
    <row r="75" spans="1:64">
      <c r="A75" s="13" t="s">
        <v>2082</v>
      </c>
      <c r="B75" s="50"/>
      <c r="C75" s="49">
        <v>39064.663999999997</v>
      </c>
      <c r="D75" s="49"/>
      <c r="E75">
        <f t="shared" si="17"/>
        <v>11115.978082603562</v>
      </c>
      <c r="F75">
        <f t="shared" si="18"/>
        <v>11116</v>
      </c>
      <c r="G75" s="10">
        <f t="shared" si="19"/>
        <v>-2.9748000008112285E-2</v>
      </c>
      <c r="I75">
        <f t="shared" si="40"/>
        <v>-2.9748000008112285E-2</v>
      </c>
      <c r="P75">
        <f t="shared" si="20"/>
        <v>-3.3789707652699882E-2</v>
      </c>
      <c r="Q75" s="2">
        <f t="shared" si="21"/>
        <v>24046.163999999997</v>
      </c>
      <c r="S75" s="50">
        <v>0.1</v>
      </c>
      <c r="Z75">
        <f t="shared" si="22"/>
        <v>11116</v>
      </c>
      <c r="AA75" s="68">
        <f t="shared" si="23"/>
        <v>-3.2336559413998982E-2</v>
      </c>
      <c r="AB75" s="68">
        <f t="shared" si="33"/>
        <v>-3.1201148246813186E-2</v>
      </c>
      <c r="AC75" s="68">
        <f t="shared" si="34"/>
        <v>2.5885594058866956E-3</v>
      </c>
      <c r="AD75" s="68"/>
      <c r="AE75" s="68">
        <f t="shared" si="24"/>
        <v>6.7006397978044879E-7</v>
      </c>
      <c r="AF75">
        <f t="shared" si="35"/>
        <v>4.0417076445875971E-3</v>
      </c>
      <c r="AG75" s="92"/>
      <c r="AH75">
        <f t="shared" si="25"/>
        <v>1.4531482387009015E-3</v>
      </c>
      <c r="AI75">
        <f t="shared" si="26"/>
        <v>1.0082328088456252</v>
      </c>
      <c r="AJ75">
        <f t="shared" si="27"/>
        <v>-0.12575047713655829</v>
      </c>
      <c r="AK75">
        <f t="shared" si="28"/>
        <v>-0.18319459794829449</v>
      </c>
      <c r="AL75">
        <f t="shared" si="29"/>
        <v>1.6157063473343318</v>
      </c>
      <c r="AM75">
        <f t="shared" si="30"/>
        <v>1.0459495412264075</v>
      </c>
      <c r="AN75" s="68">
        <f t="shared" si="39"/>
        <v>-4.483998156292305</v>
      </c>
      <c r="AO75" s="68">
        <f t="shared" si="39"/>
        <v>-4.4839981550561863</v>
      </c>
      <c r="AP75" s="68">
        <f t="shared" si="39"/>
        <v>-4.4839981252838399</v>
      </c>
      <c r="AQ75" s="68">
        <f t="shared" si="39"/>
        <v>-4.4839974082079381</v>
      </c>
      <c r="AR75" s="68">
        <f t="shared" si="39"/>
        <v>-4.4839801378875794</v>
      </c>
      <c r="AS75" s="68">
        <f t="shared" si="39"/>
        <v>-4.4835645799924286</v>
      </c>
      <c r="AT75" s="68">
        <f t="shared" si="39"/>
        <v>-4.4737797443110301</v>
      </c>
      <c r="AU75" s="68">
        <f t="shared" si="32"/>
        <v>-4.3053806600888818</v>
      </c>
      <c r="AW75">
        <v>19600</v>
      </c>
      <c r="AX75">
        <f t="shared" si="41"/>
        <v>6.6530332157931651E-2</v>
      </c>
      <c r="AY75">
        <f t="shared" si="42"/>
        <v>7.3012842823052482E-2</v>
      </c>
      <c r="AZ75" s="68">
        <f t="shared" si="43"/>
        <v>-6.4825106651208251E-3</v>
      </c>
      <c r="BA75">
        <f t="shared" si="44"/>
        <v>0.94835876435360422</v>
      </c>
      <c r="BB75">
        <f t="shared" si="45"/>
        <v>-0.44077725416686114</v>
      </c>
      <c r="BC75">
        <f t="shared" si="46"/>
        <v>1.2853262260482694</v>
      </c>
      <c r="BD75">
        <f t="shared" si="47"/>
        <v>0.7486914537215843</v>
      </c>
      <c r="BE75">
        <f t="shared" si="48"/>
        <v>1.467032268158478</v>
      </c>
      <c r="BF75">
        <f t="shared" si="49"/>
        <v>1.4670322681595374</v>
      </c>
      <c r="BG75">
        <f t="shared" si="50"/>
        <v>1.4670322681037553</v>
      </c>
      <c r="BH75">
        <f t="shared" si="51"/>
        <v>1.467032271040579</v>
      </c>
      <c r="BI75">
        <f t="shared" si="52"/>
        <v>1.467032116422786</v>
      </c>
      <c r="BJ75">
        <f t="shared" si="53"/>
        <v>1.4670402570469496</v>
      </c>
      <c r="BK75">
        <f t="shared" si="54"/>
        <v>1.4666125150893563</v>
      </c>
      <c r="BL75">
        <f t="shared" si="55"/>
        <v>1.6494254287821903</v>
      </c>
    </row>
    <row r="76" spans="1:64">
      <c r="A76" s="13" t="s">
        <v>2082</v>
      </c>
      <c r="B76" s="50"/>
      <c r="C76" s="49">
        <v>39064.665000000001</v>
      </c>
      <c r="D76" s="49"/>
      <c r="E76">
        <f t="shared" si="17"/>
        <v>11115.978819372303</v>
      </c>
      <c r="F76">
        <f t="shared" si="18"/>
        <v>11116</v>
      </c>
      <c r="G76" s="10">
        <f t="shared" si="19"/>
        <v>-2.874800000427058E-2</v>
      </c>
      <c r="I76">
        <f t="shared" si="40"/>
        <v>-2.874800000427058E-2</v>
      </c>
      <c r="P76">
        <f t="shared" si="20"/>
        <v>-3.3789707652699882E-2</v>
      </c>
      <c r="Q76" s="2">
        <f t="shared" si="21"/>
        <v>24046.165000000001</v>
      </c>
      <c r="S76" s="50">
        <v>0.1</v>
      </c>
      <c r="Z76">
        <f t="shared" si="22"/>
        <v>11116</v>
      </c>
      <c r="AA76" s="68">
        <f t="shared" si="23"/>
        <v>-3.2336559413998982E-2</v>
      </c>
      <c r="AB76" s="68">
        <f t="shared" si="33"/>
        <v>-3.020114824297148E-2</v>
      </c>
      <c r="AC76" s="68">
        <f t="shared" si="34"/>
        <v>3.5885594097284012E-3</v>
      </c>
      <c r="AD76" s="68"/>
      <c r="AE76" s="68">
        <f t="shared" si="24"/>
        <v>1.2877758637150258E-6</v>
      </c>
      <c r="AF76">
        <f t="shared" si="35"/>
        <v>5.0417076484293027E-3</v>
      </c>
      <c r="AG76" s="92"/>
      <c r="AH76">
        <f t="shared" si="25"/>
        <v>1.4531482387009015E-3</v>
      </c>
      <c r="AI76">
        <f t="shared" si="26"/>
        <v>1.0082328088456252</v>
      </c>
      <c r="AJ76">
        <f t="shared" si="27"/>
        <v>-0.12575047713655829</v>
      </c>
      <c r="AK76">
        <f t="shared" si="28"/>
        <v>-0.18319459794829449</v>
      </c>
      <c r="AL76">
        <f t="shared" si="29"/>
        <v>1.6157063473343318</v>
      </c>
      <c r="AM76">
        <f t="shared" si="30"/>
        <v>1.0459495412264075</v>
      </c>
      <c r="AN76" s="68">
        <f t="shared" si="39"/>
        <v>-4.483998156292305</v>
      </c>
      <c r="AO76" s="68">
        <f t="shared" si="39"/>
        <v>-4.4839981550561863</v>
      </c>
      <c r="AP76" s="68">
        <f t="shared" si="39"/>
        <v>-4.4839981252838399</v>
      </c>
      <c r="AQ76" s="68">
        <f t="shared" si="39"/>
        <v>-4.4839974082079381</v>
      </c>
      <c r="AR76" s="68">
        <f t="shared" si="39"/>
        <v>-4.4839801378875794</v>
      </c>
      <c r="AS76" s="68">
        <f t="shared" si="39"/>
        <v>-4.4835645799924286</v>
      </c>
      <c r="AT76" s="68">
        <f t="shared" si="39"/>
        <v>-4.4737797443110301</v>
      </c>
      <c r="AU76" s="68">
        <f t="shared" si="32"/>
        <v>-4.3053806600888818</v>
      </c>
      <c r="AW76">
        <v>19800</v>
      </c>
      <c r="AX76">
        <f t="shared" si="41"/>
        <v>7.4001774831704489E-2</v>
      </c>
      <c r="AY76">
        <f t="shared" si="42"/>
        <v>7.7188270589613528E-2</v>
      </c>
      <c r="AZ76">
        <f t="shared" si="43"/>
        <v>-3.1864957579090382E-3</v>
      </c>
      <c r="BA76">
        <f t="shared" si="44"/>
        <v>0.97274669278809844</v>
      </c>
      <c r="BB76">
        <f t="shared" si="45"/>
        <v>-0.31472211039699022</v>
      </c>
      <c r="BC76">
        <f t="shared" si="46"/>
        <v>1.4216267515279293</v>
      </c>
      <c r="BD76">
        <f t="shared" si="47"/>
        <v>0.86094394423796428</v>
      </c>
      <c r="BE76">
        <f t="shared" si="48"/>
        <v>1.6065403899006927</v>
      </c>
      <c r="BF76">
        <f t="shared" si="49"/>
        <v>1.6065403899007469</v>
      </c>
      <c r="BG76">
        <f t="shared" si="50"/>
        <v>1.6065403899090271</v>
      </c>
      <c r="BH76">
        <f t="shared" si="51"/>
        <v>1.606540391172548</v>
      </c>
      <c r="BI76">
        <f t="shared" si="52"/>
        <v>1.6065405839778522</v>
      </c>
      <c r="BJ76">
        <f t="shared" si="53"/>
        <v>1.606569992680221</v>
      </c>
      <c r="BK76">
        <f t="shared" si="54"/>
        <v>1.6108034963423448</v>
      </c>
      <c r="BL76">
        <f t="shared" si="55"/>
        <v>1.7898027528951339</v>
      </c>
    </row>
    <row r="77" spans="1:64">
      <c r="A77" s="13" t="s">
        <v>2082</v>
      </c>
      <c r="B77" s="50"/>
      <c r="C77" s="49">
        <v>39064.665000000001</v>
      </c>
      <c r="D77" s="49"/>
      <c r="E77">
        <f t="shared" si="17"/>
        <v>11115.978819372303</v>
      </c>
      <c r="F77">
        <f t="shared" si="18"/>
        <v>11116</v>
      </c>
      <c r="G77" s="10">
        <f t="shared" si="19"/>
        <v>-2.874800000427058E-2</v>
      </c>
      <c r="I77">
        <f t="shared" si="40"/>
        <v>-2.874800000427058E-2</v>
      </c>
      <c r="P77">
        <f t="shared" si="20"/>
        <v>-3.3789707652699882E-2</v>
      </c>
      <c r="Q77" s="2">
        <f t="shared" si="21"/>
        <v>24046.165000000001</v>
      </c>
      <c r="S77" s="50">
        <v>0.1</v>
      </c>
      <c r="Z77">
        <f t="shared" si="22"/>
        <v>11116</v>
      </c>
      <c r="AA77" s="68">
        <f t="shared" si="23"/>
        <v>-3.2336559413998982E-2</v>
      </c>
      <c r="AB77" s="68">
        <f t="shared" si="33"/>
        <v>-3.020114824297148E-2</v>
      </c>
      <c r="AC77" s="68">
        <f t="shared" si="34"/>
        <v>3.5885594097284012E-3</v>
      </c>
      <c r="AD77" s="68"/>
      <c r="AE77" s="68">
        <f t="shared" si="24"/>
        <v>1.2877758637150258E-6</v>
      </c>
      <c r="AF77">
        <f t="shared" si="35"/>
        <v>5.0417076484293027E-3</v>
      </c>
      <c r="AG77" s="92"/>
      <c r="AH77">
        <f t="shared" si="25"/>
        <v>1.4531482387009015E-3</v>
      </c>
      <c r="AI77">
        <f t="shared" si="26"/>
        <v>1.0082328088456252</v>
      </c>
      <c r="AJ77">
        <f t="shared" si="27"/>
        <v>-0.12575047713655829</v>
      </c>
      <c r="AK77">
        <f t="shared" si="28"/>
        <v>-0.18319459794829449</v>
      </c>
      <c r="AL77">
        <f t="shared" si="29"/>
        <v>1.6157063473343318</v>
      </c>
      <c r="AM77">
        <f t="shared" si="30"/>
        <v>1.0459495412264075</v>
      </c>
      <c r="AN77" s="68">
        <f t="shared" si="39"/>
        <v>-4.483998156292305</v>
      </c>
      <c r="AO77" s="68">
        <f t="shared" si="39"/>
        <v>-4.4839981550561863</v>
      </c>
      <c r="AP77" s="68">
        <f t="shared" si="39"/>
        <v>-4.4839981252838399</v>
      </c>
      <c r="AQ77" s="68">
        <f t="shared" si="39"/>
        <v>-4.4839974082079381</v>
      </c>
      <c r="AR77" s="68">
        <f t="shared" si="39"/>
        <v>-4.4839801378875794</v>
      </c>
      <c r="AS77" s="68">
        <f t="shared" si="39"/>
        <v>-4.4835645799924286</v>
      </c>
      <c r="AT77" s="68">
        <f t="shared" si="39"/>
        <v>-4.4737797443110301</v>
      </c>
      <c r="AU77" s="68">
        <f t="shared" si="32"/>
        <v>-4.3053806600888818</v>
      </c>
      <c r="AW77">
        <v>20000</v>
      </c>
      <c r="AX77">
        <f t="shared" si="41"/>
        <v>8.1700305779119062E-2</v>
      </c>
      <c r="AY77">
        <f t="shared" si="42"/>
        <v>8.1440054289050157E-2</v>
      </c>
      <c r="AZ77" s="68">
        <f t="shared" si="43"/>
        <v>2.6025149006889939E-4</v>
      </c>
      <c r="BA77">
        <f t="shared" si="44"/>
        <v>0.99897620043173718</v>
      </c>
      <c r="BB77">
        <f t="shared" si="45"/>
        <v>-0.17566111198841325</v>
      </c>
      <c r="BC77">
        <f t="shared" si="46"/>
        <v>1.5652133423034422</v>
      </c>
      <c r="BD77">
        <f t="shared" si="47"/>
        <v>0.99443254256146729</v>
      </c>
      <c r="BE77">
        <f t="shared" si="48"/>
        <v>1.7497283567327615</v>
      </c>
      <c r="BF77">
        <f t="shared" si="49"/>
        <v>1.749728357055492</v>
      </c>
      <c r="BG77">
        <f t="shared" si="50"/>
        <v>1.7497283669437811</v>
      </c>
      <c r="BH77">
        <f t="shared" si="51"/>
        <v>1.7497286699153121</v>
      </c>
      <c r="BI77">
        <f t="shared" si="52"/>
        <v>1.7497379525440648</v>
      </c>
      <c r="BJ77">
        <f t="shared" si="53"/>
        <v>1.7500221289225633</v>
      </c>
      <c r="BK77">
        <f t="shared" si="54"/>
        <v>1.758516011327635</v>
      </c>
      <c r="BL77">
        <f t="shared" si="55"/>
        <v>1.9301800770080775</v>
      </c>
    </row>
    <row r="78" spans="1:64">
      <c r="A78" s="13" t="s">
        <v>2082</v>
      </c>
      <c r="B78" s="50"/>
      <c r="C78" s="49">
        <v>39068.735999999997</v>
      </c>
      <c r="D78" s="49"/>
      <c r="E78">
        <f t="shared" si="17"/>
        <v>11118.978204907173</v>
      </c>
      <c r="F78">
        <f t="shared" si="18"/>
        <v>11119</v>
      </c>
      <c r="G78" s="10">
        <f t="shared" si="19"/>
        <v>-2.9582000002847053E-2</v>
      </c>
      <c r="I78">
        <f t="shared" si="40"/>
        <v>-2.9582000002847053E-2</v>
      </c>
      <c r="P78">
        <f t="shared" si="20"/>
        <v>-3.3776225595744336E-2</v>
      </c>
      <c r="Q78" s="2">
        <f t="shared" si="21"/>
        <v>24050.235999999997</v>
      </c>
      <c r="S78" s="50">
        <v>0.1</v>
      </c>
      <c r="Z78">
        <f t="shared" si="22"/>
        <v>11119</v>
      </c>
      <c r="AA78" s="68">
        <f t="shared" si="23"/>
        <v>-3.2270141067534633E-2</v>
      </c>
      <c r="AB78" s="68">
        <f t="shared" si="33"/>
        <v>-3.1088084531056756E-2</v>
      </c>
      <c r="AC78" s="68">
        <f t="shared" si="34"/>
        <v>2.688141064687581E-3</v>
      </c>
      <c r="AD78" s="68"/>
      <c r="AE78" s="68">
        <f t="shared" si="24"/>
        <v>7.2261023836596752E-7</v>
      </c>
      <c r="AF78">
        <f t="shared" si="35"/>
        <v>4.1942255928972827E-3</v>
      </c>
      <c r="AG78" s="92"/>
      <c r="AH78">
        <f t="shared" si="25"/>
        <v>1.5060845282097017E-3</v>
      </c>
      <c r="AI78">
        <f t="shared" si="26"/>
        <v>1.0086457246612797</v>
      </c>
      <c r="AJ78">
        <f t="shared" si="27"/>
        <v>-0.12351396292041833</v>
      </c>
      <c r="AK78">
        <f t="shared" si="28"/>
        <v>-0.18317557507486418</v>
      </c>
      <c r="AL78">
        <f t="shared" si="29"/>
        <v>1.6179604371660159</v>
      </c>
      <c r="AM78">
        <f t="shared" si="30"/>
        <v>1.0483123714302431</v>
      </c>
      <c r="AN78" s="68">
        <f t="shared" si="39"/>
        <v>-4.4818008346335247</v>
      </c>
      <c r="AO78" s="68">
        <f t="shared" si="39"/>
        <v>-4.48180083333071</v>
      </c>
      <c r="AP78" s="68">
        <f t="shared" si="39"/>
        <v>-4.4818008022457523</v>
      </c>
      <c r="AQ78" s="68">
        <f t="shared" si="39"/>
        <v>-4.4818000605645754</v>
      </c>
      <c r="AR78" s="68">
        <f t="shared" si="39"/>
        <v>-4.4817823648874224</v>
      </c>
      <c r="AS78" s="68">
        <f t="shared" si="39"/>
        <v>-4.4813605607683122</v>
      </c>
      <c r="AT78" s="68">
        <f t="shared" si="39"/>
        <v>-4.4715208544244041</v>
      </c>
      <c r="AU78" s="68">
        <f t="shared" si="32"/>
        <v>-4.3032750002271873</v>
      </c>
      <c r="AW78">
        <v>20200</v>
      </c>
      <c r="AX78">
        <f t="shared" si="41"/>
        <v>8.9563393320101492E-2</v>
      </c>
      <c r="AY78">
        <f t="shared" si="42"/>
        <v>8.5768193921362423E-2</v>
      </c>
      <c r="AZ78">
        <f t="shared" si="43"/>
        <v>3.7951993987390738E-3</v>
      </c>
      <c r="BA78">
        <f t="shared" si="44"/>
        <v>1.0266745281927041</v>
      </c>
      <c r="BB78">
        <f t="shared" si="45"/>
        <v>-2.5012979058615579E-2</v>
      </c>
      <c r="BC78">
        <f t="shared" si="46"/>
        <v>1.7167750364569336</v>
      </c>
      <c r="BD78">
        <f t="shared" si="47"/>
        <v>1.1577748745617902</v>
      </c>
      <c r="BE78">
        <f t="shared" si="48"/>
        <v>1.8968388258658286</v>
      </c>
      <c r="BF78">
        <f t="shared" si="49"/>
        <v>1.8968388344351275</v>
      </c>
      <c r="BG78">
        <f t="shared" si="50"/>
        <v>1.8968389803307169</v>
      </c>
      <c r="BH78">
        <f t="shared" si="51"/>
        <v>1.8968414642492579</v>
      </c>
      <c r="BI78">
        <f t="shared" si="52"/>
        <v>1.8968837509481358</v>
      </c>
      <c r="BJ78">
        <f t="shared" si="53"/>
        <v>1.8976028381943875</v>
      </c>
      <c r="BK78">
        <f t="shared" si="54"/>
        <v>1.909605751501229</v>
      </c>
      <c r="BL78">
        <f t="shared" si="55"/>
        <v>2.0705574011210208</v>
      </c>
    </row>
    <row r="79" spans="1:64">
      <c r="A79" s="13" t="s">
        <v>2088</v>
      </c>
      <c r="B79" s="50"/>
      <c r="C79" s="49">
        <v>39079.593999999997</v>
      </c>
      <c r="D79" s="49"/>
      <c r="E79">
        <f t="shared" si="17"/>
        <v>11126.978039870975</v>
      </c>
      <c r="F79">
        <f t="shared" si="18"/>
        <v>11127</v>
      </c>
      <c r="G79" s="10">
        <f t="shared" si="19"/>
        <v>-2.9806000005919486E-2</v>
      </c>
      <c r="I79">
        <f t="shared" si="40"/>
        <v>-2.9806000005919486E-2</v>
      </c>
      <c r="P79">
        <f t="shared" si="20"/>
        <v>-3.3740189452336686E-2</v>
      </c>
      <c r="Q79" s="2">
        <f t="shared" si="21"/>
        <v>24061.093999999997</v>
      </c>
      <c r="S79" s="50">
        <v>0.1</v>
      </c>
      <c r="Z79">
        <f t="shared" si="22"/>
        <v>11127</v>
      </c>
      <c r="AA79" s="68">
        <f t="shared" si="23"/>
        <v>-3.2092871730172903E-2</v>
      </c>
      <c r="AB79" s="68">
        <f t="shared" si="33"/>
        <v>-3.1453317728083269E-2</v>
      </c>
      <c r="AC79" s="68">
        <f t="shared" si="34"/>
        <v>2.2868717242534192E-3</v>
      </c>
      <c r="AD79" s="68"/>
      <c r="AE79" s="68">
        <f t="shared" si="24"/>
        <v>5.2297822831897971E-7</v>
      </c>
      <c r="AF79">
        <f t="shared" si="35"/>
        <v>3.9341894464171995E-3</v>
      </c>
      <c r="AG79" s="92"/>
      <c r="AH79">
        <f t="shared" si="25"/>
        <v>1.6473177221637803E-3</v>
      </c>
      <c r="AI79">
        <f t="shared" si="26"/>
        <v>1.0097482675710709</v>
      </c>
      <c r="AJ79">
        <f t="shared" si="27"/>
        <v>-0.11753791523784621</v>
      </c>
      <c r="AK79">
        <f t="shared" si="28"/>
        <v>-0.18312020952993877</v>
      </c>
      <c r="AL79">
        <f t="shared" si="29"/>
        <v>1.6239803785711691</v>
      </c>
      <c r="AM79">
        <f t="shared" si="30"/>
        <v>1.0546501934459933</v>
      </c>
      <c r="AN79" s="68">
        <f t="shared" si="39"/>
        <v>-4.475936908293713</v>
      </c>
      <c r="AO79" s="68">
        <f t="shared" si="39"/>
        <v>-4.4759369067984931</v>
      </c>
      <c r="AP79" s="68">
        <f t="shared" si="39"/>
        <v>-4.4759368719915757</v>
      </c>
      <c r="AQ79" s="68">
        <f t="shared" si="39"/>
        <v>-4.4759360617298869</v>
      </c>
      <c r="AR79" s="68">
        <f t="shared" si="39"/>
        <v>-4.4759172006167276</v>
      </c>
      <c r="AS79" s="68">
        <f t="shared" si="39"/>
        <v>-4.4754785716730927</v>
      </c>
      <c r="AT79" s="68">
        <f t="shared" si="39"/>
        <v>-4.4654935029573588</v>
      </c>
      <c r="AU79" s="68">
        <f t="shared" si="32"/>
        <v>-4.2976599072626698</v>
      </c>
      <c r="AW79">
        <v>20400</v>
      </c>
      <c r="AX79">
        <f t="shared" si="41"/>
        <v>9.7515101106050037E-2</v>
      </c>
      <c r="AY79">
        <f t="shared" si="42"/>
        <v>9.0172689486550217E-2</v>
      </c>
      <c r="AZ79" s="68">
        <f t="shared" si="43"/>
        <v>7.3424116194998213E-3</v>
      </c>
      <c r="BA79">
        <f t="shared" si="44"/>
        <v>1.0552597749854964</v>
      </c>
      <c r="BB79">
        <f t="shared" si="45"/>
        <v>0.1346938573544238</v>
      </c>
      <c r="BC79">
        <f t="shared" si="46"/>
        <v>1.8768951223485326</v>
      </c>
      <c r="BD79">
        <f t="shared" si="47"/>
        <v>1.3647809881961244</v>
      </c>
      <c r="BE79">
        <f t="shared" si="48"/>
        <v>2.0480457416177176</v>
      </c>
      <c r="BF79">
        <f t="shared" si="49"/>
        <v>2.0480458040623528</v>
      </c>
      <c r="BG79">
        <f t="shared" si="50"/>
        <v>2.0480465453929426</v>
      </c>
      <c r="BH79">
        <f t="shared" si="51"/>
        <v>2.0480553462446682</v>
      </c>
      <c r="BI79">
        <f t="shared" si="52"/>
        <v>2.0481598158435759</v>
      </c>
      <c r="BJ79">
        <f t="shared" si="53"/>
        <v>2.0493983038254644</v>
      </c>
      <c r="BK79">
        <f t="shared" si="54"/>
        <v>2.0638619666329956</v>
      </c>
      <c r="BL79">
        <f t="shared" si="55"/>
        <v>2.2109347252339653</v>
      </c>
    </row>
    <row r="80" spans="1:64">
      <c r="A80" s="13" t="s">
        <v>2088</v>
      </c>
      <c r="B80" s="50"/>
      <c r="C80" s="49">
        <v>39079.597000000002</v>
      </c>
      <c r="D80" s="49"/>
      <c r="E80">
        <f t="shared" si="17"/>
        <v>11126.980250177194</v>
      </c>
      <c r="F80">
        <f t="shared" si="18"/>
        <v>11127</v>
      </c>
      <c r="G80" s="10">
        <f t="shared" si="19"/>
        <v>-2.6806000001670327E-2</v>
      </c>
      <c r="I80">
        <f t="shared" si="40"/>
        <v>-2.6806000001670327E-2</v>
      </c>
      <c r="P80">
        <f t="shared" si="20"/>
        <v>-3.3740189452336686E-2</v>
      </c>
      <c r="Q80" s="2">
        <f t="shared" si="21"/>
        <v>24061.097000000002</v>
      </c>
      <c r="S80" s="50">
        <v>0.1</v>
      </c>
      <c r="Z80">
        <f t="shared" si="22"/>
        <v>11127</v>
      </c>
      <c r="AA80" s="68">
        <f t="shared" si="23"/>
        <v>-3.2092871730172903E-2</v>
      </c>
      <c r="AB80" s="68">
        <f t="shared" si="33"/>
        <v>-2.8453317723834106E-2</v>
      </c>
      <c r="AC80" s="68">
        <f t="shared" si="34"/>
        <v>5.286871728502578E-3</v>
      </c>
      <c r="AD80" s="68"/>
      <c r="AE80" s="68">
        <f t="shared" si="24"/>
        <v>2.7951012673639821E-6</v>
      </c>
      <c r="AF80">
        <f t="shared" si="35"/>
        <v>6.9341894506663587E-3</v>
      </c>
      <c r="AG80" s="92"/>
      <c r="AH80">
        <f t="shared" si="25"/>
        <v>1.6473177221637803E-3</v>
      </c>
      <c r="AI80">
        <f t="shared" si="26"/>
        <v>1.0097482675710709</v>
      </c>
      <c r="AJ80">
        <f t="shared" si="27"/>
        <v>-0.11753791523784621</v>
      </c>
      <c r="AK80">
        <f t="shared" si="28"/>
        <v>-0.18312020952993877</v>
      </c>
      <c r="AL80">
        <f t="shared" si="29"/>
        <v>1.6239803785711691</v>
      </c>
      <c r="AM80">
        <f t="shared" si="30"/>
        <v>1.0546501934459933</v>
      </c>
      <c r="AN80" s="68">
        <f t="shared" si="39"/>
        <v>-4.475936908293713</v>
      </c>
      <c r="AO80" s="68">
        <f t="shared" si="39"/>
        <v>-4.4759369067984931</v>
      </c>
      <c r="AP80" s="68">
        <f t="shared" si="39"/>
        <v>-4.4759368719915757</v>
      </c>
      <c r="AQ80" s="68">
        <f t="shared" si="39"/>
        <v>-4.4759360617298869</v>
      </c>
      <c r="AR80" s="68">
        <f t="shared" si="39"/>
        <v>-4.4759172006167276</v>
      </c>
      <c r="AS80" s="68">
        <f t="shared" si="39"/>
        <v>-4.4754785716730927</v>
      </c>
      <c r="AT80" s="68">
        <f t="shared" si="39"/>
        <v>-4.4654935029573588</v>
      </c>
      <c r="AU80" s="68">
        <f t="shared" si="32"/>
        <v>-4.2976599072626698</v>
      </c>
      <c r="AW80">
        <v>20600</v>
      </c>
      <c r="AX80">
        <f t="shared" si="41"/>
        <v>0.10546564279678758</v>
      </c>
      <c r="AY80">
        <f t="shared" si="42"/>
        <v>9.4653540984613649E-2</v>
      </c>
      <c r="AZ80">
        <f t="shared" si="43"/>
        <v>1.0812101812173933E-2</v>
      </c>
      <c r="BA80">
        <f t="shared" si="44"/>
        <v>1.0838936996746948</v>
      </c>
      <c r="BB80">
        <f t="shared" si="45"/>
        <v>0.29950379616354095</v>
      </c>
      <c r="BC80">
        <f t="shared" si="46"/>
        <v>2.0459631580472704</v>
      </c>
      <c r="BD80">
        <f t="shared" si="47"/>
        <v>1.6390687179895256</v>
      </c>
      <c r="BE80">
        <f t="shared" si="48"/>
        <v>2.2034204047938415</v>
      </c>
      <c r="BF80">
        <f t="shared" si="49"/>
        <v>2.2034206429759005</v>
      </c>
      <c r="BG80">
        <f t="shared" si="50"/>
        <v>2.203422839706171</v>
      </c>
      <c r="BH80">
        <f t="shared" si="51"/>
        <v>2.2034430996283225</v>
      </c>
      <c r="BI80">
        <f t="shared" si="52"/>
        <v>2.2036299257001968</v>
      </c>
      <c r="BJ80">
        <f t="shared" si="53"/>
        <v>2.2053504982916832</v>
      </c>
      <c r="BK80">
        <f t="shared" si="54"/>
        <v>2.2210116109917326</v>
      </c>
      <c r="BL80">
        <f t="shared" si="55"/>
        <v>2.3513120493469089</v>
      </c>
    </row>
    <row r="81" spans="1:64">
      <c r="A81" s="13" t="s">
        <v>2088</v>
      </c>
      <c r="B81" s="50"/>
      <c r="C81" s="49">
        <v>39083.667999999998</v>
      </c>
      <c r="D81" s="49"/>
      <c r="E81">
        <f t="shared" si="17"/>
        <v>11129.979635712063</v>
      </c>
      <c r="F81">
        <f t="shared" si="18"/>
        <v>11130</v>
      </c>
      <c r="G81" s="10">
        <f t="shared" si="19"/>
        <v>-2.76400000002468E-2</v>
      </c>
      <c r="I81">
        <f t="shared" si="40"/>
        <v>-2.76400000002468E-2</v>
      </c>
      <c r="P81">
        <f t="shared" si="20"/>
        <v>-3.3726644401736491E-2</v>
      </c>
      <c r="Q81" s="2">
        <f t="shared" si="21"/>
        <v>24065.167999999998</v>
      </c>
      <c r="S81" s="50">
        <v>0.1</v>
      </c>
      <c r="Z81">
        <f t="shared" si="22"/>
        <v>11130</v>
      </c>
      <c r="AA81" s="68">
        <f t="shared" si="23"/>
        <v>-3.2026338787007919E-2</v>
      </c>
      <c r="AB81" s="68">
        <f t="shared" si="33"/>
        <v>-2.9340305614975377E-2</v>
      </c>
      <c r="AC81" s="68">
        <f t="shared" si="34"/>
        <v>4.3863387867611146E-3</v>
      </c>
      <c r="AD81" s="68"/>
      <c r="AE81" s="68">
        <f t="shared" si="24"/>
        <v>1.9239967952244998E-6</v>
      </c>
      <c r="AF81">
        <f t="shared" si="35"/>
        <v>6.0866444014896909E-3</v>
      </c>
      <c r="AG81" s="92"/>
      <c r="AH81">
        <f t="shared" si="25"/>
        <v>1.700305614728576E-3</v>
      </c>
      <c r="AI81">
        <f t="shared" si="26"/>
        <v>1.0101622536780948</v>
      </c>
      <c r="AJ81">
        <f t="shared" si="27"/>
        <v>-0.11529241611397639</v>
      </c>
      <c r="AK81">
        <f t="shared" si="28"/>
        <v>-0.18309770194928149</v>
      </c>
      <c r="AL81">
        <f t="shared" si="29"/>
        <v>1.6262412506787578</v>
      </c>
      <c r="AM81">
        <f t="shared" si="30"/>
        <v>1.0570408500553217</v>
      </c>
      <c r="AN81" s="68">
        <f t="shared" si="39"/>
        <v>-4.4737362833837437</v>
      </c>
      <c r="AO81" s="68">
        <f t="shared" si="39"/>
        <v>-4.4737362818106305</v>
      </c>
      <c r="AP81" s="68">
        <f t="shared" si="39"/>
        <v>-4.4737362455217813</v>
      </c>
      <c r="AQ81" s="68">
        <f t="shared" si="39"/>
        <v>-4.4737354084057399</v>
      </c>
      <c r="AR81" s="68">
        <f t="shared" si="39"/>
        <v>-4.473716098500268</v>
      </c>
      <c r="AS81" s="68">
        <f t="shared" si="39"/>
        <v>-4.473271098056669</v>
      </c>
      <c r="AT81" s="68">
        <f t="shared" si="39"/>
        <v>-4.4632318811985092</v>
      </c>
      <c r="AU81" s="68">
        <f t="shared" si="32"/>
        <v>-4.2955542474009754</v>
      </c>
      <c r="AW81">
        <v>20800</v>
      </c>
      <c r="AX81">
        <f t="shared" si="41"/>
        <v>0.11331241760107306</v>
      </c>
      <c r="AY81">
        <f t="shared" si="42"/>
        <v>9.9210748415552608E-2</v>
      </c>
      <c r="AZ81" s="68">
        <f t="shared" si="43"/>
        <v>1.4101669185520456E-2</v>
      </c>
      <c r="BA81">
        <f t="shared" si="44"/>
        <v>1.1114551062523155</v>
      </c>
      <c r="BB81">
        <f t="shared" si="45"/>
        <v>0.46379377345362149</v>
      </c>
      <c r="BC81">
        <f t="shared" si="46"/>
        <v>2.2240632328989069</v>
      </c>
      <c r="BD81">
        <f t="shared" si="47"/>
        <v>2.0246554695462979</v>
      </c>
      <c r="BE81">
        <f t="shared" si="48"/>
        <v>2.3628919144103215</v>
      </c>
      <c r="BF81">
        <f t="shared" si="49"/>
        <v>2.3628925079615164</v>
      </c>
      <c r="BG81">
        <f t="shared" si="50"/>
        <v>2.3628970550344039</v>
      </c>
      <c r="BH81">
        <f t="shared" si="51"/>
        <v>2.3629318885421795</v>
      </c>
      <c r="BI81">
        <f t="shared" si="52"/>
        <v>2.3631986959542957</v>
      </c>
      <c r="BJ81">
        <f t="shared" si="53"/>
        <v>2.365239986657973</v>
      </c>
      <c r="BK81">
        <f t="shared" si="54"/>
        <v>2.3807247150979474</v>
      </c>
      <c r="BL81">
        <f t="shared" si="55"/>
        <v>2.4916893734598524</v>
      </c>
    </row>
    <row r="82" spans="1:64">
      <c r="A82" s="13" t="s">
        <v>2088</v>
      </c>
      <c r="B82" s="50"/>
      <c r="C82" s="49">
        <v>39091.811000000002</v>
      </c>
      <c r="D82" s="49"/>
      <c r="E82">
        <f t="shared" si="17"/>
        <v>11135.979143550549</v>
      </c>
      <c r="F82">
        <f t="shared" si="18"/>
        <v>11136</v>
      </c>
      <c r="G82" s="10">
        <f t="shared" si="19"/>
        <v>-2.8308000000833999E-2</v>
      </c>
      <c r="I82">
        <f t="shared" si="40"/>
        <v>-2.8308000000833999E-2</v>
      </c>
      <c r="P82">
        <f t="shared" si="20"/>
        <v>-3.3699502760281427E-2</v>
      </c>
      <c r="Q82" s="2">
        <f t="shared" si="21"/>
        <v>24073.311000000002</v>
      </c>
      <c r="S82" s="50">
        <v>0.1</v>
      </c>
      <c r="Z82">
        <f t="shared" ref="Z82:Z145" si="56">F82</f>
        <v>11136</v>
      </c>
      <c r="AA82" s="68">
        <f t="shared" ref="AA82:AA145" si="57">AB$3+AB$4*Z82+AB$5*Z82^2+AH82</f>
        <v>-3.1893181147579781E-2</v>
      </c>
      <c r="AB82" s="68">
        <f t="shared" si="33"/>
        <v>-3.0114321613535649E-2</v>
      </c>
      <c r="AC82" s="68">
        <f t="shared" si="34"/>
        <v>3.5851811467457789E-3</v>
      </c>
      <c r="AD82" s="68"/>
      <c r="AE82" s="68">
        <f t="shared" si="24"/>
        <v>1.2853523854981401E-6</v>
      </c>
      <c r="AF82">
        <f t="shared" si="35"/>
        <v>5.391502759447428E-3</v>
      </c>
      <c r="AG82" s="92"/>
      <c r="AH82">
        <f t="shared" ref="AH82:AH145" si="58">$AB$6*($AB$11/AI82*AJ82+$AB$12)</f>
        <v>1.806321612701649E-3</v>
      </c>
      <c r="AI82">
        <f t="shared" ref="AI82:AI145" si="59">1+$AB$7*COS(AL82)</f>
        <v>1.0109910867207927</v>
      </c>
      <c r="AJ82">
        <f t="shared" ref="AJ82:AJ145" si="60">SIN(AL82+RADIANS($AB$9))</f>
        <v>-0.11079413006728199</v>
      </c>
      <c r="AK82">
        <f t="shared" ref="AK82:AK145" si="61">$AB$7*SIN(AL82)</f>
        <v>-0.18304981800488598</v>
      </c>
      <c r="AL82">
        <f t="shared" ref="AL82:AL145" si="62">2*ATAN(AM82)</f>
        <v>1.6307685604751898</v>
      </c>
      <c r="AM82">
        <f t="shared" ref="AM82:AM145" si="63">SQRT((1+$AB$7)/(1-$AB$7))*TAN(AN82/2)</f>
        <v>1.0618452707183481</v>
      </c>
      <c r="AN82" s="68">
        <f t="shared" ref="AN82:AT97" si="64">$AU82+$AB$7*SIN(AO82)</f>
        <v>-4.4693323258535811</v>
      </c>
      <c r="AO82" s="68">
        <f t="shared" si="64"/>
        <v>-4.4693323241146992</v>
      </c>
      <c r="AP82" s="68">
        <f t="shared" si="64"/>
        <v>-4.4693322847147048</v>
      </c>
      <c r="AQ82" s="68">
        <f t="shared" si="64"/>
        <v>-4.469331391981739</v>
      </c>
      <c r="AR82" s="68">
        <f t="shared" si="64"/>
        <v>-4.4693111651209483</v>
      </c>
      <c r="AS82" s="68">
        <f t="shared" si="64"/>
        <v>-4.46885332170657</v>
      </c>
      <c r="AT82" s="68">
        <f t="shared" si="64"/>
        <v>-4.4587064080274201</v>
      </c>
      <c r="AU82" s="68">
        <f t="shared" ref="AU82:AU145" si="65">RADIANS($AB$9)+$AB$18*(F82-AB$15)</f>
        <v>-4.2913429276775874</v>
      </c>
      <c r="AW82">
        <v>21000</v>
      </c>
      <c r="AX82">
        <f t="shared" si="41"/>
        <v>0.12094328352990201</v>
      </c>
      <c r="AY82">
        <f t="shared" si="42"/>
        <v>0.10384431177936726</v>
      </c>
      <c r="AZ82">
        <f t="shared" si="43"/>
        <v>1.709897175053475E-2</v>
      </c>
      <c r="BA82">
        <f t="shared" si="44"/>
        <v>1.1365587391311243</v>
      </c>
      <c r="BB82">
        <f t="shared" si="45"/>
        <v>0.62024771996219574</v>
      </c>
      <c r="BC82">
        <f t="shared" si="46"/>
        <v>2.410849094060671</v>
      </c>
      <c r="BD82">
        <f t="shared" si="47"/>
        <v>2.6140497826811737</v>
      </c>
      <c r="BE82">
        <f t="shared" si="48"/>
        <v>2.5262066910539138</v>
      </c>
      <c r="BF82">
        <f t="shared" si="49"/>
        <v>2.5262077488081034</v>
      </c>
      <c r="BG82">
        <f t="shared" si="50"/>
        <v>2.5262148127873068</v>
      </c>
      <c r="BH82">
        <f t="shared" si="51"/>
        <v>2.5262619871176173</v>
      </c>
      <c r="BI82">
        <f t="shared" si="52"/>
        <v>2.5265769841718493</v>
      </c>
      <c r="BJ82">
        <f t="shared" si="53"/>
        <v>2.5286785209063694</v>
      </c>
      <c r="BK82">
        <f t="shared" si="54"/>
        <v>2.5426208773633983</v>
      </c>
      <c r="BL82">
        <f t="shared" si="55"/>
        <v>2.632066697572796</v>
      </c>
    </row>
    <row r="83" spans="1:64">
      <c r="A83" s="13" t="s">
        <v>2088</v>
      </c>
      <c r="B83" s="50"/>
      <c r="C83" s="49">
        <v>39102.667999999998</v>
      </c>
      <c r="D83" s="49"/>
      <c r="E83">
        <f t="shared" si="17"/>
        <v>11143.97824174561</v>
      </c>
      <c r="F83">
        <f t="shared" si="18"/>
        <v>11144</v>
      </c>
      <c r="G83" s="10">
        <f t="shared" si="19"/>
        <v>-2.9532000000472181E-2</v>
      </c>
      <c r="I83">
        <f t="shared" si="40"/>
        <v>-2.9532000000472181E-2</v>
      </c>
      <c r="P83">
        <f t="shared" si="20"/>
        <v>-3.3663207006702001E-2</v>
      </c>
      <c r="Q83" s="2">
        <f t="shared" si="21"/>
        <v>24084.167999999998</v>
      </c>
      <c r="S83" s="50">
        <v>0.1</v>
      </c>
      <c r="Z83">
        <f t="shared" si="56"/>
        <v>11144</v>
      </c>
      <c r="AA83" s="68">
        <f t="shared" si="57"/>
        <v>-3.1715450296648205E-2</v>
      </c>
      <c r="AB83" s="68">
        <f t="shared" si="33"/>
        <v>-3.1479756710525976E-2</v>
      </c>
      <c r="AC83" s="68">
        <f t="shared" si="34"/>
        <v>2.183450296176026E-3</v>
      </c>
      <c r="AD83" s="68"/>
      <c r="AE83" s="68">
        <f t="shared" si="24"/>
        <v>4.76745519587117E-7</v>
      </c>
      <c r="AF83">
        <f t="shared" si="35"/>
        <v>4.1312070062298201E-3</v>
      </c>
      <c r="AG83" s="92"/>
      <c r="AH83">
        <f t="shared" si="58"/>
        <v>1.9477567100537941E-3</v>
      </c>
      <c r="AI83">
        <f t="shared" si="59"/>
        <v>1.0120979606759177</v>
      </c>
      <c r="AJ83">
        <f t="shared" si="60"/>
        <v>-0.10478139508019689</v>
      </c>
      <c r="AK83">
        <f t="shared" si="61"/>
        <v>-0.18297999673846815</v>
      </c>
      <c r="AL83">
        <f t="shared" si="62"/>
        <v>1.6368165409215714</v>
      </c>
      <c r="AM83">
        <f t="shared" si="63"/>
        <v>1.0682996010151957</v>
      </c>
      <c r="AN83" s="68">
        <f t="shared" si="64"/>
        <v>-4.4634547591922571</v>
      </c>
      <c r="AO83" s="68">
        <f t="shared" si="64"/>
        <v>-4.4634547572103758</v>
      </c>
      <c r="AP83" s="68">
        <f t="shared" si="64"/>
        <v>-4.463454713343471</v>
      </c>
      <c r="AQ83" s="68">
        <f t="shared" si="64"/>
        <v>-4.4634537423967195</v>
      </c>
      <c r="AR83" s="68">
        <f t="shared" si="64"/>
        <v>-4.4634322524839698</v>
      </c>
      <c r="AS83" s="68">
        <f t="shared" si="64"/>
        <v>-4.4629570815338742</v>
      </c>
      <c r="AT83" s="68">
        <f t="shared" si="64"/>
        <v>-4.4526678275345279</v>
      </c>
      <c r="AU83" s="68">
        <f t="shared" si="65"/>
        <v>-4.2857278347130698</v>
      </c>
      <c r="AW83">
        <v>21200</v>
      </c>
      <c r="AX83">
        <f t="shared" si="41"/>
        <v>0.12824268339019179</v>
      </c>
      <c r="AY83">
        <f t="shared" si="42"/>
        <v>0.10855423107605738</v>
      </c>
      <c r="AZ83" s="68">
        <f t="shared" si="43"/>
        <v>1.9688452314134405E-2</v>
      </c>
      <c r="BA83">
        <f t="shared" si="44"/>
        <v>1.1576468656531123</v>
      </c>
      <c r="BB83">
        <f t="shared" si="45"/>
        <v>0.76021231910031539</v>
      </c>
      <c r="BC83">
        <f t="shared" si="46"/>
        <v>2.6054304853516057</v>
      </c>
      <c r="BD83">
        <f t="shared" si="47"/>
        <v>3.6404232439229314</v>
      </c>
      <c r="BE83">
        <f t="shared" si="48"/>
        <v>2.6928957243620508</v>
      </c>
      <c r="BF83">
        <f t="shared" si="49"/>
        <v>2.6928971051803319</v>
      </c>
      <c r="BG83">
        <f t="shared" si="50"/>
        <v>2.6929054622393638</v>
      </c>
      <c r="BH83">
        <f t="shared" si="51"/>
        <v>2.6929560405419872</v>
      </c>
      <c r="BI83">
        <f t="shared" si="52"/>
        <v>2.6932621225188571</v>
      </c>
      <c r="BJ83">
        <f t="shared" si="53"/>
        <v>2.6951134626306952</v>
      </c>
      <c r="BK83">
        <f t="shared" si="54"/>
        <v>2.7062767479044414</v>
      </c>
      <c r="BL83">
        <f t="shared" si="55"/>
        <v>2.7724440216857396</v>
      </c>
    </row>
    <row r="84" spans="1:64">
      <c r="A84" s="13" t="s">
        <v>2088</v>
      </c>
      <c r="B84" s="50"/>
      <c r="C84" s="49">
        <v>39117.597999999998</v>
      </c>
      <c r="D84" s="49"/>
      <c r="E84">
        <f t="shared" si="17"/>
        <v>11154.978199013023</v>
      </c>
      <c r="F84">
        <f t="shared" si="18"/>
        <v>11155</v>
      </c>
      <c r="G84" s="10">
        <f t="shared" si="19"/>
        <v>-2.9590000005555339E-2</v>
      </c>
      <c r="I84">
        <f t="shared" si="40"/>
        <v>-2.9590000005555339E-2</v>
      </c>
      <c r="P84">
        <f t="shared" si="20"/>
        <v>-3.3613100865655651E-2</v>
      </c>
      <c r="Q84" s="2">
        <f t="shared" si="21"/>
        <v>24099.097999999998</v>
      </c>
      <c r="S84" s="50">
        <v>0.1</v>
      </c>
      <c r="Z84">
        <f t="shared" si="56"/>
        <v>11155</v>
      </c>
      <c r="AA84" s="68">
        <f t="shared" si="57"/>
        <v>-3.1470729008493785E-2</v>
      </c>
      <c r="AB84" s="68">
        <f t="shared" si="33"/>
        <v>-3.1732371862717206E-2</v>
      </c>
      <c r="AC84" s="68">
        <f t="shared" si="34"/>
        <v>1.8807290029384457E-3</v>
      </c>
      <c r="AD84" s="68"/>
      <c r="AE84" s="68">
        <f t="shared" si="24"/>
        <v>3.5371415824938408E-7</v>
      </c>
      <c r="AF84">
        <f t="shared" si="35"/>
        <v>4.0231008601003121E-3</v>
      </c>
      <c r="AG84" s="92"/>
      <c r="AH84">
        <f t="shared" si="58"/>
        <v>2.1423718571618663E-3</v>
      </c>
      <c r="AI84">
        <f t="shared" si="59"/>
        <v>1.0136231408952692</v>
      </c>
      <c r="AJ84">
        <f t="shared" si="60"/>
        <v>-9.6486121578300318E-2</v>
      </c>
      <c r="AK84">
        <f t="shared" si="61"/>
        <v>-0.18287276968174762</v>
      </c>
      <c r="AL84">
        <f t="shared" si="62"/>
        <v>1.6451541648181964</v>
      </c>
      <c r="AM84">
        <f t="shared" si="63"/>
        <v>1.0772661127824625</v>
      </c>
      <c r="AN84" s="68">
        <f t="shared" si="64"/>
        <v>-4.4553625918661588</v>
      </c>
      <c r="AO84" s="68">
        <f t="shared" si="64"/>
        <v>-4.4553625895054729</v>
      </c>
      <c r="AP84" s="68">
        <f t="shared" si="64"/>
        <v>-4.4553625388645104</v>
      </c>
      <c r="AQ84" s="68">
        <f t="shared" si="64"/>
        <v>-4.4553614525268781</v>
      </c>
      <c r="AR84" s="68">
        <f t="shared" si="64"/>
        <v>-4.455338149757246</v>
      </c>
      <c r="AS84" s="68">
        <f t="shared" si="64"/>
        <v>-4.4548387840564869</v>
      </c>
      <c r="AT84" s="68">
        <f t="shared" si="64"/>
        <v>-4.4443561878312119</v>
      </c>
      <c r="AU84" s="68">
        <f t="shared" si="65"/>
        <v>-4.2780070818868579</v>
      </c>
      <c r="AW84">
        <v>21400</v>
      </c>
      <c r="AX84">
        <f t="shared" si="41"/>
        <v>0.13510068972933087</v>
      </c>
      <c r="AY84">
        <f t="shared" si="42"/>
        <v>0.11334050630562315</v>
      </c>
      <c r="AZ84">
        <f t="shared" si="43"/>
        <v>2.176018342370771E-2</v>
      </c>
      <c r="BA84">
        <f t="shared" si="44"/>
        <v>1.1731683640956936</v>
      </c>
      <c r="BB84">
        <f t="shared" si="45"/>
        <v>0.87455535720578526</v>
      </c>
      <c r="BC84">
        <f t="shared" si="46"/>
        <v>2.8063087517013101</v>
      </c>
      <c r="BD84">
        <f t="shared" si="47"/>
        <v>5.909108396833699</v>
      </c>
      <c r="BE84">
        <f t="shared" si="48"/>
        <v>2.8622614945121843</v>
      </c>
      <c r="BF84">
        <f t="shared" si="49"/>
        <v>2.8622627543458523</v>
      </c>
      <c r="BG84">
        <f t="shared" si="50"/>
        <v>2.8622699014476694</v>
      </c>
      <c r="BH84">
        <f t="shared" si="51"/>
        <v>2.8623104470500897</v>
      </c>
      <c r="BI84">
        <f t="shared" si="52"/>
        <v>2.8625404538638062</v>
      </c>
      <c r="BJ84">
        <f t="shared" si="53"/>
        <v>2.8638449485000983</v>
      </c>
      <c r="BK84">
        <f t="shared" si="54"/>
        <v>2.8712343572967112</v>
      </c>
      <c r="BL84">
        <f t="shared" si="55"/>
        <v>2.912821345798684</v>
      </c>
    </row>
    <row r="85" spans="1:64">
      <c r="A85" s="13" t="s">
        <v>2088</v>
      </c>
      <c r="B85" s="50"/>
      <c r="C85" s="49">
        <v>39136.6</v>
      </c>
      <c r="D85" s="49"/>
      <c r="E85">
        <f t="shared" ref="E85:E148" si="66">+(C85-C$7)/C$8</f>
        <v>11168.978278584047</v>
      </c>
      <c r="F85">
        <f t="shared" ref="F85:F148" si="67">ROUND(2*E85,0)/2</f>
        <v>11169</v>
      </c>
      <c r="G85" s="10">
        <f t="shared" ref="G85:G148" si="68">+C85-(C$7+F85*C$8)</f>
        <v>-2.9482000005373266E-2</v>
      </c>
      <c r="I85">
        <f t="shared" si="40"/>
        <v>-2.9482000005373266E-2</v>
      </c>
      <c r="P85">
        <f t="shared" ref="P85:P148" si="69">+AB$3+AB$4*F85+AB$5*F85^2</f>
        <v>-3.3548995356208505E-2</v>
      </c>
      <c r="Q85" s="2">
        <f t="shared" ref="Q85:Q148" si="70">+C85-15018.5</f>
        <v>24118.1</v>
      </c>
      <c r="S85" s="50">
        <v>0.1</v>
      </c>
      <c r="Z85">
        <f t="shared" si="56"/>
        <v>11169</v>
      </c>
      <c r="AA85" s="68">
        <f t="shared" si="57"/>
        <v>-3.1158712185349196E-2</v>
      </c>
      <c r="AB85" s="68">
        <f t="shared" si="33"/>
        <v>-3.1872283176232571E-2</v>
      </c>
      <c r="AC85" s="68">
        <f t="shared" si="34"/>
        <v>1.6767121799759303E-3</v>
      </c>
      <c r="AD85" s="68"/>
      <c r="AE85" s="68">
        <f t="shared" ref="AE85:AE148" si="71">+(G85-AA85)^2*S85</f>
        <v>2.8113637344796366E-7</v>
      </c>
      <c r="AF85">
        <f t="shared" si="35"/>
        <v>4.0669953508352397E-3</v>
      </c>
      <c r="AG85" s="92"/>
      <c r="AH85">
        <f t="shared" si="58"/>
        <v>2.3902831708593093E-3</v>
      </c>
      <c r="AI85">
        <f t="shared" si="59"/>
        <v>1.0155695466500516</v>
      </c>
      <c r="AJ85">
        <f t="shared" si="60"/>
        <v>-8.588261075271314E-2</v>
      </c>
      <c r="AK85">
        <f t="shared" si="61"/>
        <v>-0.18271734749617435</v>
      </c>
      <c r="AL85">
        <f t="shared" si="62"/>
        <v>1.6558020859369074</v>
      </c>
      <c r="AM85">
        <f t="shared" si="63"/>
        <v>1.0888350023128854</v>
      </c>
      <c r="AN85" s="68">
        <f t="shared" si="64"/>
        <v>-4.4450458214415285</v>
      </c>
      <c r="AO85" s="68">
        <f t="shared" si="64"/>
        <v>-4.4450458185152426</v>
      </c>
      <c r="AP85" s="68">
        <f t="shared" si="64"/>
        <v>-4.4450457581088898</v>
      </c>
      <c r="AQ85" s="68">
        <f t="shared" si="64"/>
        <v>-4.4450445111636077</v>
      </c>
      <c r="AR85" s="68">
        <f t="shared" si="64"/>
        <v>-4.4450187722160548</v>
      </c>
      <c r="AS85" s="68">
        <f t="shared" si="64"/>
        <v>-4.4444880182384452</v>
      </c>
      <c r="AT85" s="68">
        <f t="shared" si="64"/>
        <v>-4.4337634006359776</v>
      </c>
      <c r="AU85" s="68">
        <f t="shared" si="65"/>
        <v>-4.2681806691989514</v>
      </c>
      <c r="AW85">
        <v>21600</v>
      </c>
      <c r="AX85">
        <f t="shared" si="41"/>
        <v>0.1414240446069395</v>
      </c>
      <c r="AY85">
        <f t="shared" si="42"/>
        <v>0.11820313746806455</v>
      </c>
      <c r="AZ85" s="68">
        <f t="shared" si="43"/>
        <v>2.3220907138874956E-2</v>
      </c>
      <c r="BA85">
        <f t="shared" si="44"/>
        <v>1.1818276299358355</v>
      </c>
      <c r="BB85">
        <f t="shared" si="45"/>
        <v>0.95498619416873332</v>
      </c>
      <c r="BC85">
        <f t="shared" si="46"/>
        <v>3.0114038631438942</v>
      </c>
      <c r="BD85">
        <f t="shared" si="47"/>
        <v>15.340601455251585</v>
      </c>
      <c r="BE85">
        <f t="shared" si="48"/>
        <v>3.0333965129871996</v>
      </c>
      <c r="BF85">
        <f t="shared" si="49"/>
        <v>3.0333971081968496</v>
      </c>
      <c r="BG85">
        <f t="shared" si="50"/>
        <v>3.0334003730681824</v>
      </c>
      <c r="BH85">
        <f t="shared" si="51"/>
        <v>3.0334182816699045</v>
      </c>
      <c r="BI85">
        <f t="shared" si="52"/>
        <v>3.0335165140229998</v>
      </c>
      <c r="BJ85">
        <f t="shared" si="53"/>
        <v>3.0340553200294855</v>
      </c>
      <c r="BK85">
        <f t="shared" si="54"/>
        <v>3.037010126415757</v>
      </c>
      <c r="BL85">
        <f t="shared" si="55"/>
        <v>3.0531986699116276</v>
      </c>
    </row>
    <row r="86" spans="1:64">
      <c r="A86" s="13" t="s">
        <v>2088</v>
      </c>
      <c r="B86" s="50"/>
      <c r="C86" s="49">
        <v>39140.671999999999</v>
      </c>
      <c r="D86" s="49"/>
      <c r="E86">
        <f t="shared" si="66"/>
        <v>11171.978400887658</v>
      </c>
      <c r="F86">
        <f t="shared" si="67"/>
        <v>11172</v>
      </c>
      <c r="G86" s="10">
        <f t="shared" si="68"/>
        <v>-2.9316000000108033E-2</v>
      </c>
      <c r="I86">
        <f t="shared" si="40"/>
        <v>-2.9316000000108033E-2</v>
      </c>
      <c r="P86">
        <f t="shared" si="69"/>
        <v>-3.3535209784419776E-2</v>
      </c>
      <c r="Q86" s="2">
        <f t="shared" si="70"/>
        <v>24122.171999999999</v>
      </c>
      <c r="S86" s="50">
        <v>0.1</v>
      </c>
      <c r="Z86">
        <f t="shared" si="56"/>
        <v>11172</v>
      </c>
      <c r="AA86" s="68">
        <f t="shared" si="57"/>
        <v>-3.1091773085969499E-2</v>
      </c>
      <c r="AB86" s="68">
        <f t="shared" ref="AB86:AB149" si="72">G86-AH86</f>
        <v>-3.175943669855831E-2</v>
      </c>
      <c r="AC86" s="68">
        <f t="shared" ref="AC86:AC149" si="73">+G86-P86-AH86</f>
        <v>1.7757730858614668E-3</v>
      </c>
      <c r="AD86" s="68"/>
      <c r="AE86" s="68">
        <f t="shared" si="71"/>
        <v>3.1533700524699508E-7</v>
      </c>
      <c r="AF86">
        <f t="shared" ref="AF86:AF149" si="74">G86-P86</f>
        <v>4.2192097843117421E-3</v>
      </c>
      <c r="AG86" s="92"/>
      <c r="AH86">
        <f t="shared" si="58"/>
        <v>2.4434366984502753E-3</v>
      </c>
      <c r="AI86">
        <f t="shared" si="59"/>
        <v>1.0159873835724909</v>
      </c>
      <c r="AJ86">
        <f t="shared" si="60"/>
        <v>-8.3603819292359674E-2</v>
      </c>
      <c r="AK86">
        <f t="shared" si="61"/>
        <v>-0.18268126183446379</v>
      </c>
      <c r="AL86">
        <f t="shared" si="62"/>
        <v>1.6580891047139161</v>
      </c>
      <c r="AM86">
        <f t="shared" si="63"/>
        <v>1.0913373293134809</v>
      </c>
      <c r="AN86" s="68">
        <f t="shared" si="64"/>
        <v>-4.4428325081495705</v>
      </c>
      <c r="AO86" s="68">
        <f t="shared" si="64"/>
        <v>-4.4428325050887834</v>
      </c>
      <c r="AP86" s="68">
        <f t="shared" si="64"/>
        <v>-4.4428324424122891</v>
      </c>
      <c r="AQ86" s="68">
        <f t="shared" si="64"/>
        <v>-4.4428311589733953</v>
      </c>
      <c r="AR86" s="68">
        <f t="shared" si="64"/>
        <v>-4.4428048790537016</v>
      </c>
      <c r="AS86" s="68">
        <f t="shared" si="64"/>
        <v>-4.4422673152939174</v>
      </c>
      <c r="AT86" s="68">
        <f t="shared" si="64"/>
        <v>-4.4314914350080183</v>
      </c>
      <c r="AU86" s="68">
        <f t="shared" si="65"/>
        <v>-4.2660750093372579</v>
      </c>
      <c r="AW86">
        <v>21800</v>
      </c>
      <c r="AX86">
        <f t="shared" si="41"/>
        <v>0.14714712710853994</v>
      </c>
      <c r="AY86">
        <f t="shared" si="42"/>
        <v>0.12314212456338147</v>
      </c>
      <c r="AZ86">
        <f t="shared" si="43"/>
        <v>2.4005002545158478E-2</v>
      </c>
      <c r="BA86">
        <f t="shared" si="44"/>
        <v>1.1828416785430544</v>
      </c>
      <c r="BB86">
        <f t="shared" si="45"/>
        <v>0.99554874426380491</v>
      </c>
      <c r="BC86">
        <f t="shared" si="46"/>
        <v>-3.0649865113238066</v>
      </c>
      <c r="BD86">
        <f t="shared" si="47"/>
        <v>-26.094798167430913</v>
      </c>
      <c r="BE86">
        <f t="shared" si="48"/>
        <v>3.205239593848956</v>
      </c>
      <c r="BF86">
        <f t="shared" si="49"/>
        <v>3.2052392356998678</v>
      </c>
      <c r="BG86">
        <f t="shared" si="50"/>
        <v>3.2052372786888093</v>
      </c>
      <c r="BH86">
        <f t="shared" si="51"/>
        <v>3.2052265851232971</v>
      </c>
      <c r="BI86">
        <f t="shared" si="52"/>
        <v>3.2051681531123561</v>
      </c>
      <c r="BJ86">
        <f t="shared" si="53"/>
        <v>3.2048488714933803</v>
      </c>
      <c r="BK86">
        <f t="shared" si="54"/>
        <v>3.2031043801089596</v>
      </c>
      <c r="BL86">
        <f t="shared" si="55"/>
        <v>3.1935759940245712</v>
      </c>
    </row>
    <row r="87" spans="1:64">
      <c r="A87" s="13" t="s">
        <v>2088</v>
      </c>
      <c r="B87" s="50"/>
      <c r="C87" s="49">
        <v>39155.603000000003</v>
      </c>
      <c r="D87" s="49"/>
      <c r="E87">
        <f t="shared" si="66"/>
        <v>11182.979094923812</v>
      </c>
      <c r="F87">
        <f t="shared" si="67"/>
        <v>11183</v>
      </c>
      <c r="G87" s="10">
        <f t="shared" si="68"/>
        <v>-2.8374000001349486E-2</v>
      </c>
      <c r="I87">
        <f t="shared" si="40"/>
        <v>-2.8374000001349486E-2</v>
      </c>
      <c r="P87">
        <f t="shared" si="69"/>
        <v>-3.3484515702690287E-2</v>
      </c>
      <c r="Q87" s="2">
        <f t="shared" si="70"/>
        <v>24137.103000000003</v>
      </c>
      <c r="S87" s="50">
        <v>0.1</v>
      </c>
      <c r="Z87">
        <f t="shared" si="56"/>
        <v>11183</v>
      </c>
      <c r="AA87" s="68">
        <f t="shared" si="57"/>
        <v>-3.0846100081693389E-2</v>
      </c>
      <c r="AB87" s="68">
        <f t="shared" si="72"/>
        <v>-3.1012415622346384E-2</v>
      </c>
      <c r="AC87" s="68">
        <f t="shared" si="73"/>
        <v>2.4721000803439039E-3</v>
      </c>
      <c r="AD87" s="68"/>
      <c r="AE87" s="68">
        <f t="shared" si="71"/>
        <v>6.1112788072363325E-7</v>
      </c>
      <c r="AF87">
        <f t="shared" si="74"/>
        <v>5.1105157013408009E-3</v>
      </c>
      <c r="AG87" s="92"/>
      <c r="AH87">
        <f t="shared" si="58"/>
        <v>2.638415620996897E-3</v>
      </c>
      <c r="AI87">
        <f t="shared" si="59"/>
        <v>1.0175216628895278</v>
      </c>
      <c r="AJ87">
        <f t="shared" si="60"/>
        <v>-7.5228525255925133E-2</v>
      </c>
      <c r="AK87">
        <f t="shared" si="61"/>
        <v>-0.18254049191483956</v>
      </c>
      <c r="AL87">
        <f t="shared" si="62"/>
        <v>1.6664909607136005</v>
      </c>
      <c r="AM87">
        <f t="shared" si="63"/>
        <v>1.1005840820063293</v>
      </c>
      <c r="AN87" s="68">
        <f t="shared" si="64"/>
        <v>-4.4347092300576563</v>
      </c>
      <c r="AO87" s="68">
        <f t="shared" si="64"/>
        <v>-4.4347092264598906</v>
      </c>
      <c r="AP87" s="68">
        <f t="shared" si="64"/>
        <v>-4.4347091548895072</v>
      </c>
      <c r="AQ87" s="68">
        <f t="shared" si="64"/>
        <v>-4.4347077311429164</v>
      </c>
      <c r="AR87" s="68">
        <f t="shared" si="64"/>
        <v>-4.4346794100904265</v>
      </c>
      <c r="AS87" s="68">
        <f t="shared" si="64"/>
        <v>-4.4341166334462265</v>
      </c>
      <c r="AT87" s="68">
        <f t="shared" si="64"/>
        <v>-4.4231546251680456</v>
      </c>
      <c r="AU87" s="68">
        <f t="shared" si="65"/>
        <v>-4.2583542565110459</v>
      </c>
      <c r="AW87">
        <v>22000</v>
      </c>
      <c r="AX87">
        <f t="shared" si="41"/>
        <v>0.15224011640441587</v>
      </c>
      <c r="AY87">
        <f t="shared" si="42"/>
        <v>0.12815746759157404</v>
      </c>
      <c r="AZ87" s="68">
        <f t="shared" si="43"/>
        <v>2.4082648812841827E-2</v>
      </c>
      <c r="BA87">
        <f t="shared" si="44"/>
        <v>1.1761159068877245</v>
      </c>
      <c r="BB87">
        <f t="shared" si="45"/>
        <v>0.99380118921627525</v>
      </c>
      <c r="BC87">
        <f t="shared" si="46"/>
        <v>-2.8591961512609423</v>
      </c>
      <c r="BD87">
        <f t="shared" si="47"/>
        <v>-7.0351119320746456</v>
      </c>
      <c r="BE87">
        <f t="shared" si="48"/>
        <v>3.3766645706588152</v>
      </c>
      <c r="BF87">
        <f t="shared" si="49"/>
        <v>3.3766634350245517</v>
      </c>
      <c r="BG87">
        <f t="shared" si="50"/>
        <v>3.3766570670880247</v>
      </c>
      <c r="BH87">
        <f t="shared" si="51"/>
        <v>3.3766213598074133</v>
      </c>
      <c r="BI87">
        <f t="shared" si="52"/>
        <v>3.3764211420637791</v>
      </c>
      <c r="BJ87">
        <f t="shared" si="53"/>
        <v>3.3752986591843497</v>
      </c>
      <c r="BK87">
        <f t="shared" si="54"/>
        <v>3.369011177531914</v>
      </c>
      <c r="BL87">
        <f t="shared" si="55"/>
        <v>3.3339533181375147</v>
      </c>
    </row>
    <row r="88" spans="1:64">
      <c r="A88" s="13" t="s">
        <v>2089</v>
      </c>
      <c r="B88" s="50" t="s">
        <v>2053</v>
      </c>
      <c r="C88" s="49">
        <v>39349.695999999996</v>
      </c>
      <c r="D88" s="49"/>
      <c r="E88">
        <f t="shared" si="66"/>
        <v>11325.980749706394</v>
      </c>
      <c r="F88">
        <f t="shared" si="67"/>
        <v>11326</v>
      </c>
      <c r="G88" s="10">
        <f t="shared" si="68"/>
        <v>-2.6128000004973728E-2</v>
      </c>
      <c r="I88">
        <f t="shared" si="40"/>
        <v>-2.6128000004973728E-2</v>
      </c>
      <c r="P88">
        <f t="shared" si="69"/>
        <v>-3.2804473760784478E-2</v>
      </c>
      <c r="Q88" s="2">
        <f t="shared" si="70"/>
        <v>24331.195999999996</v>
      </c>
      <c r="S88" s="50">
        <v>0.1</v>
      </c>
      <c r="Z88">
        <f t="shared" si="56"/>
        <v>11326</v>
      </c>
      <c r="AA88" s="68">
        <f t="shared" si="57"/>
        <v>-2.7625302461569905E-2</v>
      </c>
      <c r="AB88" s="68">
        <f t="shared" si="72"/>
        <v>-3.1307171304188301E-2</v>
      </c>
      <c r="AC88" s="68">
        <f t="shared" si="73"/>
        <v>1.4973024565961782E-3</v>
      </c>
      <c r="AD88" s="68"/>
      <c r="AE88" s="68">
        <f t="shared" si="71"/>
        <v>2.2419146465289452E-7</v>
      </c>
      <c r="AF88">
        <f t="shared" si="74"/>
        <v>6.6764737558107495E-3</v>
      </c>
      <c r="AG88" s="92"/>
      <c r="AH88">
        <f t="shared" si="58"/>
        <v>5.1791712992145713E-3</v>
      </c>
      <c r="AI88">
        <f t="shared" si="59"/>
        <v>1.037736261778784</v>
      </c>
      <c r="AJ88">
        <f t="shared" si="60"/>
        <v>3.6260840475400048E-2</v>
      </c>
      <c r="AK88">
        <f t="shared" si="61"/>
        <v>-0.17945476980534383</v>
      </c>
      <c r="AL88">
        <f t="shared" si="62"/>
        <v>1.7780594159078782</v>
      </c>
      <c r="AM88">
        <f t="shared" si="63"/>
        <v>1.2321531428347094</v>
      </c>
      <c r="AN88" s="68">
        <f t="shared" si="64"/>
        <v>-4.3279810441568012</v>
      </c>
      <c r="AO88" s="68">
        <f t="shared" si="64"/>
        <v>-4.3279810236061618</v>
      </c>
      <c r="AP88" s="68">
        <f t="shared" si="64"/>
        <v>-4.3279807247713959</v>
      </c>
      <c r="AQ88" s="68">
        <f t="shared" si="64"/>
        <v>-4.3279763793247907</v>
      </c>
      <c r="AR88" s="68">
        <f t="shared" si="64"/>
        <v>-4.3279131961464641</v>
      </c>
      <c r="AS88" s="68">
        <f t="shared" si="64"/>
        <v>-4.3269956191805452</v>
      </c>
      <c r="AT88" s="68">
        <f t="shared" si="64"/>
        <v>-4.3138962997236092</v>
      </c>
      <c r="AU88" s="68">
        <f t="shared" si="65"/>
        <v>-4.157984469770291</v>
      </c>
      <c r="AW88">
        <v>22200</v>
      </c>
      <c r="AX88">
        <f t="shared" si="41"/>
        <v>0.15671204125984919</v>
      </c>
      <c r="AY88">
        <f t="shared" si="42"/>
        <v>0.13324916655264218</v>
      </c>
      <c r="AZ88">
        <f t="shared" si="43"/>
        <v>2.346287470720701E-2</v>
      </c>
      <c r="BA88">
        <f t="shared" si="44"/>
        <v>1.1622663351558824</v>
      </c>
      <c r="BB88">
        <f t="shared" si="45"/>
        <v>0.95123069496286072</v>
      </c>
      <c r="BC88">
        <f t="shared" si="46"/>
        <v>-2.6570032343387076</v>
      </c>
      <c r="BD88">
        <f t="shared" si="47"/>
        <v>-4.0461224826672968</v>
      </c>
      <c r="BE88">
        <f t="shared" si="48"/>
        <v>3.5465838911507341</v>
      </c>
      <c r="BF88">
        <f t="shared" si="49"/>
        <v>3.5465824894170832</v>
      </c>
      <c r="BG88">
        <f t="shared" si="50"/>
        <v>3.5465741727722055</v>
      </c>
      <c r="BH88">
        <f t="shared" si="51"/>
        <v>3.5465248297838396</v>
      </c>
      <c r="BI88">
        <f t="shared" si="52"/>
        <v>3.5462320973068011</v>
      </c>
      <c r="BJ88">
        <f t="shared" si="53"/>
        <v>3.544496184338207</v>
      </c>
      <c r="BK88">
        <f t="shared" si="54"/>
        <v>3.5342282657526223</v>
      </c>
      <c r="BL88">
        <f t="shared" si="55"/>
        <v>3.4743306422504583</v>
      </c>
    </row>
    <row r="89" spans="1:64">
      <c r="A89" s="13" t="s">
        <v>2089</v>
      </c>
      <c r="B89" s="50" t="s">
        <v>2053</v>
      </c>
      <c r="C89" s="49">
        <v>39353.766000000003</v>
      </c>
      <c r="D89" s="49"/>
      <c r="E89">
        <f t="shared" si="66"/>
        <v>11328.979398472533</v>
      </c>
      <c r="F89">
        <f t="shared" si="67"/>
        <v>11329</v>
      </c>
      <c r="G89" s="10">
        <f t="shared" si="68"/>
        <v>-2.7961999992839992E-2</v>
      </c>
      <c r="I89">
        <f t="shared" si="40"/>
        <v>-2.7961999992839992E-2</v>
      </c>
      <c r="P89">
        <f t="shared" si="69"/>
        <v>-3.2789789097886143E-2</v>
      </c>
      <c r="Q89" s="2">
        <f t="shared" si="70"/>
        <v>24335.266000000003</v>
      </c>
      <c r="S89" s="50">
        <v>0.1</v>
      </c>
      <c r="Z89">
        <f t="shared" si="56"/>
        <v>11329</v>
      </c>
      <c r="AA89" s="68">
        <f t="shared" si="57"/>
        <v>-2.7557314496940228E-2</v>
      </c>
      <c r="AB89" s="68">
        <f t="shared" si="72"/>
        <v>-3.3194474593785904E-2</v>
      </c>
      <c r="AC89" s="68">
        <f t="shared" si="73"/>
        <v>-4.0468549589976321E-4</v>
      </c>
      <c r="AD89" s="68"/>
      <c r="AE89" s="68">
        <f t="shared" si="71"/>
        <v>1.6377035059163798E-8</v>
      </c>
      <c r="AF89">
        <f t="shared" si="74"/>
        <v>4.8277891050461513E-3</v>
      </c>
      <c r="AG89" s="92"/>
      <c r="AH89">
        <f t="shared" si="58"/>
        <v>5.2324746009459145E-3</v>
      </c>
      <c r="AI89">
        <f t="shared" si="59"/>
        <v>1.0381646825786581</v>
      </c>
      <c r="AJ89">
        <f t="shared" si="60"/>
        <v>3.8647113191617122E-2</v>
      </c>
      <c r="AK89">
        <f t="shared" si="61"/>
        <v>-0.17936414597849853</v>
      </c>
      <c r="AL89">
        <f t="shared" si="62"/>
        <v>1.7804473646889853</v>
      </c>
      <c r="AM89">
        <f t="shared" si="63"/>
        <v>1.2351642420150439</v>
      </c>
      <c r="AN89" s="68">
        <f t="shared" si="64"/>
        <v>-4.3257194194739066</v>
      </c>
      <c r="AO89" s="68">
        <f t="shared" si="64"/>
        <v>-4.3257193982809197</v>
      </c>
      <c r="AP89" s="68">
        <f t="shared" si="64"/>
        <v>-4.3257190918180797</v>
      </c>
      <c r="AQ89" s="68">
        <f t="shared" si="64"/>
        <v>-4.325714660214163</v>
      </c>
      <c r="AR89" s="68">
        <f t="shared" si="64"/>
        <v>-4.3256505824251859</v>
      </c>
      <c r="AS89" s="68">
        <f t="shared" si="64"/>
        <v>-4.3247251880724678</v>
      </c>
      <c r="AT89" s="68">
        <f t="shared" si="64"/>
        <v>-4.311587018662502</v>
      </c>
      <c r="AU89" s="68">
        <f t="shared" si="65"/>
        <v>-4.1558788099085966</v>
      </c>
      <c r="AW89">
        <v>22400</v>
      </c>
      <c r="AX89">
        <f t="shared" si="41"/>
        <v>0.16060794038176002</v>
      </c>
      <c r="AY89">
        <f t="shared" si="42"/>
        <v>0.13841722144658591</v>
      </c>
      <c r="AZ89" s="68">
        <f t="shared" si="43"/>
        <v>2.2190718935174106E-2</v>
      </c>
      <c r="BA89">
        <f t="shared" si="44"/>
        <v>1.1424786524243631</v>
      </c>
      <c r="BB89">
        <f t="shared" si="45"/>
        <v>0.87275499086597785</v>
      </c>
      <c r="BC89">
        <f t="shared" si="46"/>
        <v>-2.4606198305310327</v>
      </c>
      <c r="BD89">
        <f t="shared" si="47"/>
        <v>-2.8225923241813042</v>
      </c>
      <c r="BE89">
        <f t="shared" si="48"/>
        <v>3.7140432895930595</v>
      </c>
      <c r="BF89">
        <f t="shared" si="49"/>
        <v>3.7140421213470978</v>
      </c>
      <c r="BG89">
        <f t="shared" si="50"/>
        <v>3.7140345424652801</v>
      </c>
      <c r="BH89">
        <f t="shared" si="51"/>
        <v>3.7139853761070807</v>
      </c>
      <c r="BI89">
        <f t="shared" si="52"/>
        <v>3.7136664577968568</v>
      </c>
      <c r="BJ89">
        <f t="shared" si="53"/>
        <v>3.7115993760538766</v>
      </c>
      <c r="BK89">
        <f t="shared" si="54"/>
        <v>3.6982669608017065</v>
      </c>
      <c r="BL89">
        <f t="shared" si="55"/>
        <v>3.6147079663634019</v>
      </c>
    </row>
    <row r="90" spans="1:64">
      <c r="A90" s="13" t="s">
        <v>2083</v>
      </c>
      <c r="B90" s="50"/>
      <c r="C90" s="49">
        <v>39356.483</v>
      </c>
      <c r="D90" s="49" t="s">
        <v>1923</v>
      </c>
      <c r="E90">
        <f t="shared" si="66"/>
        <v>11330.981199135327</v>
      </c>
      <c r="F90">
        <f t="shared" si="67"/>
        <v>11331</v>
      </c>
      <c r="G90" s="10">
        <f t="shared" si="68"/>
        <v>-2.551800000219373E-2</v>
      </c>
      <c r="H90">
        <f>G90</f>
        <v>-2.551800000219373E-2</v>
      </c>
      <c r="P90">
        <f t="shared" si="69"/>
        <v>-3.2779989778128973E-2</v>
      </c>
      <c r="Q90" s="2">
        <f t="shared" si="70"/>
        <v>24337.983</v>
      </c>
      <c r="R90" s="49" t="s">
        <v>1923</v>
      </c>
      <c r="S90" s="50">
        <v>0.5</v>
      </c>
      <c r="Z90">
        <f t="shared" si="56"/>
        <v>11331</v>
      </c>
      <c r="AA90" s="68">
        <f t="shared" si="57"/>
        <v>-2.7511982277348648E-2</v>
      </c>
      <c r="AB90" s="68">
        <f t="shared" si="72"/>
        <v>-3.0786007502974055E-2</v>
      </c>
      <c r="AC90" s="68">
        <f t="shared" si="73"/>
        <v>1.9939822751549197E-3</v>
      </c>
      <c r="AD90" s="68"/>
      <c r="AE90" s="68">
        <f t="shared" si="71"/>
        <v>1.9879826568159914E-6</v>
      </c>
      <c r="AF90">
        <f t="shared" si="74"/>
        <v>7.2619897759352431E-3</v>
      </c>
      <c r="AG90" s="92"/>
      <c r="AH90">
        <f t="shared" si="58"/>
        <v>5.2680075007803234E-3</v>
      </c>
      <c r="AI90">
        <f t="shared" si="59"/>
        <v>1.0384503721136298</v>
      </c>
      <c r="AJ90">
        <f t="shared" si="60"/>
        <v>4.023893465967289E-2</v>
      </c>
      <c r="AK90">
        <f t="shared" si="61"/>
        <v>-0.17930311972536689</v>
      </c>
      <c r="AL90">
        <f t="shared" si="62"/>
        <v>1.7820404260127807</v>
      </c>
      <c r="AM90">
        <f t="shared" si="63"/>
        <v>1.2371779659324924</v>
      </c>
      <c r="AN90" s="68">
        <f t="shared" si="64"/>
        <v>-4.3242111510087824</v>
      </c>
      <c r="AO90" s="68">
        <f t="shared" si="64"/>
        <v>-4.3242111293788152</v>
      </c>
      <c r="AP90" s="68">
        <f t="shared" si="64"/>
        <v>-4.3242108177509966</v>
      </c>
      <c r="AQ90" s="68">
        <f t="shared" si="64"/>
        <v>-4.3242063280851628</v>
      </c>
      <c r="AR90" s="68">
        <f t="shared" si="64"/>
        <v>-4.3241416503074843</v>
      </c>
      <c r="AS90" s="68">
        <f t="shared" si="64"/>
        <v>-4.3232110395009347</v>
      </c>
      <c r="AT90" s="68">
        <f t="shared" si="64"/>
        <v>-4.3100471143551653</v>
      </c>
      <c r="AU90" s="68">
        <f t="shared" si="65"/>
        <v>-4.154475036667467</v>
      </c>
      <c r="AW90">
        <v>22600</v>
      </c>
      <c r="AX90">
        <f t="shared" si="41"/>
        <v>0.1640012490847923</v>
      </c>
      <c r="AY90">
        <f t="shared" si="42"/>
        <v>0.14366163227340523</v>
      </c>
      <c r="AZ90">
        <f t="shared" si="43"/>
        <v>2.0339616811387073E-2</v>
      </c>
      <c r="BA90">
        <f t="shared" si="44"/>
        <v>1.1182633630234555</v>
      </c>
      <c r="BB90">
        <f t="shared" si="45"/>
        <v>0.76555302840978989</v>
      </c>
      <c r="BC90">
        <f t="shared" si="46"/>
        <v>-2.2717024974202369</v>
      </c>
      <c r="BD90">
        <f t="shared" si="47"/>
        <v>-2.152297104132757</v>
      </c>
      <c r="BE90">
        <f t="shared" si="48"/>
        <v>3.8782875155738399</v>
      </c>
      <c r="BF90">
        <f t="shared" si="49"/>
        <v>3.8782868048832633</v>
      </c>
      <c r="BG90">
        <f t="shared" si="50"/>
        <v>3.8782815726132291</v>
      </c>
      <c r="BH90">
        <f t="shared" si="51"/>
        <v>3.8782430521833611</v>
      </c>
      <c r="BI90">
        <f t="shared" si="52"/>
        <v>3.8779595028180336</v>
      </c>
      <c r="BJ90">
        <f t="shared" si="53"/>
        <v>3.8758745293653978</v>
      </c>
      <c r="BK90">
        <f t="shared" si="54"/>
        <v>3.8606617617742547</v>
      </c>
      <c r="BL90">
        <f t="shared" si="55"/>
        <v>3.7550852904763463</v>
      </c>
    </row>
    <row r="91" spans="1:64">
      <c r="A91" s="13" t="s">
        <v>2083</v>
      </c>
      <c r="B91" s="50"/>
      <c r="C91" s="49">
        <v>39367.342499999999</v>
      </c>
      <c r="D91" s="49" t="s">
        <v>1923</v>
      </c>
      <c r="E91">
        <f t="shared" si="66"/>
        <v>11338.982139252237</v>
      </c>
      <c r="F91">
        <f t="shared" si="67"/>
        <v>11339</v>
      </c>
      <c r="G91" s="10">
        <f t="shared" si="68"/>
        <v>-2.4241999999503605E-2</v>
      </c>
      <c r="H91">
        <f>G91</f>
        <v>-2.4241999999503605E-2</v>
      </c>
      <c r="P91">
        <f t="shared" si="69"/>
        <v>-3.2740716143167384E-2</v>
      </c>
      <c r="Q91" s="2">
        <f t="shared" si="70"/>
        <v>24348.842499999999</v>
      </c>
      <c r="R91" s="49" t="s">
        <v>1923</v>
      </c>
      <c r="S91" s="50">
        <v>0.5</v>
      </c>
      <c r="Z91">
        <f t="shared" si="56"/>
        <v>11339</v>
      </c>
      <c r="AA91" s="68">
        <f t="shared" si="57"/>
        <v>-2.7330600042657402E-2</v>
      </c>
      <c r="AB91" s="68">
        <f t="shared" si="72"/>
        <v>-2.9652116100013587E-2</v>
      </c>
      <c r="AC91" s="68">
        <f t="shared" si="73"/>
        <v>3.088600043153796E-3</v>
      </c>
      <c r="AD91" s="68"/>
      <c r="AE91" s="68">
        <f t="shared" si="71"/>
        <v>4.7697251132848176E-6</v>
      </c>
      <c r="AF91">
        <f t="shared" si="74"/>
        <v>8.4987161436637787E-3</v>
      </c>
      <c r="AG91" s="92"/>
      <c r="AH91">
        <f t="shared" si="58"/>
        <v>5.4101161005099827E-3</v>
      </c>
      <c r="AI91">
        <f t="shared" si="59"/>
        <v>1.0395937180293136</v>
      </c>
      <c r="AJ91">
        <f t="shared" si="60"/>
        <v>4.6613922343490058E-2</v>
      </c>
      <c r="AK91">
        <f t="shared" si="61"/>
        <v>-0.17905411849924333</v>
      </c>
      <c r="AL91">
        <f t="shared" si="62"/>
        <v>1.788421444249443</v>
      </c>
      <c r="AM91">
        <f t="shared" si="63"/>
        <v>1.2452839215971767</v>
      </c>
      <c r="AN91" s="68">
        <f t="shared" si="64"/>
        <v>-4.3181739258634924</v>
      </c>
      <c r="AO91" s="68">
        <f t="shared" si="64"/>
        <v>-4.3181739024138812</v>
      </c>
      <c r="AP91" s="68">
        <f t="shared" si="64"/>
        <v>-4.3181735694792733</v>
      </c>
      <c r="AQ91" s="68">
        <f t="shared" si="64"/>
        <v>-4.3181688425446243</v>
      </c>
      <c r="AR91" s="68">
        <f t="shared" si="64"/>
        <v>-4.318101736327244</v>
      </c>
      <c r="AS91" s="68">
        <f t="shared" si="64"/>
        <v>-4.317150223478925</v>
      </c>
      <c r="AT91" s="68">
        <f t="shared" si="64"/>
        <v>-4.303884434146771</v>
      </c>
      <c r="AU91" s="68">
        <f t="shared" si="65"/>
        <v>-4.1488599437029494</v>
      </c>
      <c r="AW91">
        <v>22800</v>
      </c>
      <c r="AX91">
        <f t="shared" si="41"/>
        <v>0.16698377490806091</v>
      </c>
      <c r="AY91">
        <f t="shared" si="42"/>
        <v>0.14898239903310018</v>
      </c>
      <c r="AZ91" s="68">
        <f t="shared" si="43"/>
        <v>1.8001375874960736E-2</v>
      </c>
      <c r="BA91">
        <f t="shared" si="44"/>
        <v>1.0911971519412313</v>
      </c>
      <c r="BB91">
        <f t="shared" si="45"/>
        <v>0.63768876576134481</v>
      </c>
      <c r="BC91">
        <f t="shared" si="46"/>
        <v>-2.0912960976711084</v>
      </c>
      <c r="BD91">
        <f t="shared" si="47"/>
        <v>-1.725869382988823</v>
      </c>
      <c r="BE91">
        <f t="shared" si="48"/>
        <v>4.0387884571680797</v>
      </c>
      <c r="BF91">
        <f t="shared" si="49"/>
        <v>4.0387881443419156</v>
      </c>
      <c r="BG91">
        <f t="shared" si="50"/>
        <v>4.0387854096831832</v>
      </c>
      <c r="BH91">
        <f t="shared" si="51"/>
        <v>4.0387615042863976</v>
      </c>
      <c r="BI91">
        <f t="shared" si="52"/>
        <v>4.0385525624362817</v>
      </c>
      <c r="BJ91">
        <f t="shared" si="53"/>
        <v>4.0367286557164004</v>
      </c>
      <c r="BK91">
        <f t="shared" si="54"/>
        <v>4.0209795088406963</v>
      </c>
      <c r="BL91">
        <f t="shared" si="55"/>
        <v>3.8954626145892899</v>
      </c>
    </row>
    <row r="92" spans="1:64">
      <c r="A92" s="12" t="s">
        <v>1922</v>
      </c>
      <c r="B92" s="44"/>
      <c r="C92" s="45">
        <v>39390.419000000002</v>
      </c>
      <c r="D92" s="45"/>
      <c r="E92">
        <f t="shared" si="66"/>
        <v>11355.98418304872</v>
      </c>
      <c r="F92">
        <f t="shared" si="67"/>
        <v>11356</v>
      </c>
      <c r="G92" s="10">
        <f t="shared" si="68"/>
        <v>-2.1467999999003951E-2</v>
      </c>
      <c r="I92">
        <f t="shared" ref="I92:I102" si="75">G92</f>
        <v>-2.1467999999003951E-2</v>
      </c>
      <c r="P92">
        <f t="shared" si="69"/>
        <v>-3.2656854027980631E-2</v>
      </c>
      <c r="Q92" s="2">
        <f t="shared" si="70"/>
        <v>24371.919000000002</v>
      </c>
      <c r="S92" s="50">
        <v>0.1</v>
      </c>
      <c r="Z92">
        <f t="shared" si="56"/>
        <v>11356</v>
      </c>
      <c r="AA92" s="68">
        <f t="shared" si="57"/>
        <v>-2.6944900674169214E-2</v>
      </c>
      <c r="AB92" s="68">
        <f t="shared" si="72"/>
        <v>-2.7179953352815367E-2</v>
      </c>
      <c r="AC92" s="68">
        <f t="shared" si="73"/>
        <v>5.4769006751652638E-3</v>
      </c>
      <c r="AD92" s="68"/>
      <c r="AE92" s="68">
        <f t="shared" si="71"/>
        <v>2.9996441005625725E-6</v>
      </c>
      <c r="AF92">
        <f t="shared" si="74"/>
        <v>1.118885402897668E-2</v>
      </c>
      <c r="AG92" s="92"/>
      <c r="AH92">
        <f t="shared" si="58"/>
        <v>5.7119533538114164E-3</v>
      </c>
      <c r="AI92">
        <f t="shared" si="59"/>
        <v>1.0420262543018339</v>
      </c>
      <c r="AJ92">
        <f t="shared" si="60"/>
        <v>6.0200766966049965E-2</v>
      </c>
      <c r="AK92">
        <f t="shared" si="61"/>
        <v>-0.17849883419306539</v>
      </c>
      <c r="AL92">
        <f t="shared" si="62"/>
        <v>1.8020278134625589</v>
      </c>
      <c r="AM92">
        <f t="shared" si="63"/>
        <v>1.2627855647033721</v>
      </c>
      <c r="AN92" s="68">
        <f t="shared" si="64"/>
        <v>-4.3053227491329604</v>
      </c>
      <c r="AO92" s="68">
        <f t="shared" si="64"/>
        <v>-4.3053227214160597</v>
      </c>
      <c r="AP92" s="68">
        <f t="shared" si="64"/>
        <v>-4.3053223396568505</v>
      </c>
      <c r="AQ92" s="68">
        <f t="shared" si="64"/>
        <v>-4.3053170815241861</v>
      </c>
      <c r="AR92" s="68">
        <f t="shared" si="64"/>
        <v>-4.3052446655398739</v>
      </c>
      <c r="AS92" s="68">
        <f t="shared" si="64"/>
        <v>-4.3042485730669489</v>
      </c>
      <c r="AT92" s="68">
        <f t="shared" si="64"/>
        <v>-4.2907725313885017</v>
      </c>
      <c r="AU92" s="68">
        <f t="shared" si="65"/>
        <v>-4.1369278711533495</v>
      </c>
      <c r="AW92">
        <v>23000</v>
      </c>
      <c r="AX92">
        <f t="shared" si="41"/>
        <v>0.16965573773159651</v>
      </c>
      <c r="AY92">
        <f t="shared" si="42"/>
        <v>0.15437952172567065</v>
      </c>
      <c r="AZ92">
        <f t="shared" si="43"/>
        <v>1.5276216005925847E-2</v>
      </c>
      <c r="BA92">
        <f t="shared" si="44"/>
        <v>1.0627222601011945</v>
      </c>
      <c r="BB92">
        <f t="shared" si="45"/>
        <v>0.496946325894355</v>
      </c>
      <c r="BC92">
        <f t="shared" si="46"/>
        <v>-1.9198783001832187</v>
      </c>
      <c r="BD92">
        <f t="shared" si="47"/>
        <v>-1.4281725107978531</v>
      </c>
      <c r="BE92">
        <f t="shared" si="48"/>
        <v>4.1952392366096154</v>
      </c>
      <c r="BF92">
        <f t="shared" si="49"/>
        <v>4.1952391437408858</v>
      </c>
      <c r="BG92">
        <f t="shared" si="50"/>
        <v>4.1952381194206536</v>
      </c>
      <c r="BH92">
        <f t="shared" si="51"/>
        <v>4.1952268215319819</v>
      </c>
      <c r="BI92">
        <f t="shared" si="52"/>
        <v>4.1951022247128629</v>
      </c>
      <c r="BJ92">
        <f t="shared" si="53"/>
        <v>4.1937299351006949</v>
      </c>
      <c r="BK92">
        <f t="shared" si="54"/>
        <v>4.1788279049970134</v>
      </c>
      <c r="BL92">
        <f t="shared" si="55"/>
        <v>4.0358399387022335</v>
      </c>
    </row>
    <row r="93" spans="1:64">
      <c r="A93" s="13" t="s">
        <v>2089</v>
      </c>
      <c r="B93" s="50" t="s">
        <v>2053</v>
      </c>
      <c r="C93" s="49">
        <v>39421.633999999998</v>
      </c>
      <c r="D93" s="49"/>
      <c r="E93">
        <f t="shared" si="66"/>
        <v>11378.982419224358</v>
      </c>
      <c r="F93">
        <f t="shared" si="67"/>
        <v>11379</v>
      </c>
      <c r="G93" s="10">
        <f t="shared" si="68"/>
        <v>-2.3862000001827255E-2</v>
      </c>
      <c r="I93">
        <f t="shared" si="75"/>
        <v>-2.3862000001827255E-2</v>
      </c>
      <c r="P93">
        <f t="shared" si="69"/>
        <v>-3.2542515425970489E-2</v>
      </c>
      <c r="Q93" s="2">
        <f t="shared" si="70"/>
        <v>24403.133999999998</v>
      </c>
      <c r="S93" s="50">
        <v>0.1</v>
      </c>
      <c r="Z93">
        <f t="shared" si="56"/>
        <v>11379</v>
      </c>
      <c r="AA93" s="68">
        <f t="shared" si="57"/>
        <v>-2.6422587610152409E-2</v>
      </c>
      <c r="AB93" s="68">
        <f t="shared" si="72"/>
        <v>-2.9981927817645335E-2</v>
      </c>
      <c r="AC93" s="68">
        <f t="shared" si="73"/>
        <v>2.5605876083251537E-3</v>
      </c>
      <c r="AD93" s="68"/>
      <c r="AE93" s="68">
        <f t="shared" si="71"/>
        <v>6.5566088999083313E-7</v>
      </c>
      <c r="AF93">
        <f t="shared" si="74"/>
        <v>8.6805154241432342E-3</v>
      </c>
      <c r="AG93" s="92"/>
      <c r="AH93">
        <f t="shared" si="58"/>
        <v>6.1199278158180805E-3</v>
      </c>
      <c r="AI93">
        <f t="shared" si="59"/>
        <v>1.0453228954844211</v>
      </c>
      <c r="AJ93">
        <f t="shared" si="60"/>
        <v>7.8665915749128304E-2</v>
      </c>
      <c r="AK93">
        <f t="shared" si="61"/>
        <v>-0.17769039085959068</v>
      </c>
      <c r="AL93">
        <f t="shared" si="62"/>
        <v>1.8205379020596162</v>
      </c>
      <c r="AM93">
        <f t="shared" si="63"/>
        <v>1.2870836245652093</v>
      </c>
      <c r="AN93" s="68">
        <f t="shared" si="64"/>
        <v>-4.2878880123122212</v>
      </c>
      <c r="AO93" s="68">
        <f t="shared" si="64"/>
        <v>-4.2878879778776895</v>
      </c>
      <c r="AP93" s="68">
        <f t="shared" si="64"/>
        <v>-4.2878875219592922</v>
      </c>
      <c r="AQ93" s="68">
        <f t="shared" si="64"/>
        <v>-4.2878814855743288</v>
      </c>
      <c r="AR93" s="68">
        <f t="shared" si="64"/>
        <v>-4.2878015710994815</v>
      </c>
      <c r="AS93" s="68">
        <f t="shared" si="64"/>
        <v>-4.2867449277316556</v>
      </c>
      <c r="AT93" s="68">
        <f t="shared" si="64"/>
        <v>-4.2729980668463474</v>
      </c>
      <c r="AU93" s="68">
        <f t="shared" si="65"/>
        <v>-4.1207844788803607</v>
      </c>
      <c r="AW93">
        <v>23200</v>
      </c>
      <c r="AX93">
        <f t="shared" si="41"/>
        <v>0.17211758837177696</v>
      </c>
      <c r="AY93">
        <f t="shared" si="42"/>
        <v>0.15985300035111671</v>
      </c>
      <c r="AZ93" s="68">
        <f t="shared" si="43"/>
        <v>1.2264588020660232E-2</v>
      </c>
      <c r="BA93">
        <f t="shared" si="44"/>
        <v>1.0340326728212248</v>
      </c>
      <c r="BB93">
        <f t="shared" si="45"/>
        <v>0.35008563002523507</v>
      </c>
      <c r="BC93">
        <f t="shared" si="46"/>
        <v>-1.7574645461740086</v>
      </c>
      <c r="BD93">
        <f t="shared" si="47"/>
        <v>-1.2065461254325192</v>
      </c>
      <c r="BE93">
        <f t="shared" si="48"/>
        <v>4.3475253306052926</v>
      </c>
      <c r="BF93">
        <f t="shared" si="49"/>
        <v>4.3475253149962239</v>
      </c>
      <c r="BG93">
        <f t="shared" si="50"/>
        <v>4.347525076448898</v>
      </c>
      <c r="BH93">
        <f t="shared" si="51"/>
        <v>4.3475214308416135</v>
      </c>
      <c r="BI93">
        <f t="shared" si="52"/>
        <v>4.3474657210577083</v>
      </c>
      <c r="BJ93">
        <f t="shared" si="53"/>
        <v>4.34661540887131</v>
      </c>
      <c r="BK93">
        <f t="shared" si="54"/>
        <v>4.3338632339020053</v>
      </c>
      <c r="BL93">
        <f t="shared" si="55"/>
        <v>4.176217262815177</v>
      </c>
    </row>
    <row r="94" spans="1:64">
      <c r="A94" s="13" t="s">
        <v>2089</v>
      </c>
      <c r="B94" s="50" t="s">
        <v>2053</v>
      </c>
      <c r="C94" s="49">
        <v>39421.635000000002</v>
      </c>
      <c r="D94" s="49"/>
      <c r="E94">
        <f t="shared" si="66"/>
        <v>11378.983155993099</v>
      </c>
      <c r="F94">
        <f t="shared" si="67"/>
        <v>11379</v>
      </c>
      <c r="G94" s="10">
        <f t="shared" si="68"/>
        <v>-2.2861999997985549E-2</v>
      </c>
      <c r="I94">
        <f t="shared" si="75"/>
        <v>-2.2861999997985549E-2</v>
      </c>
      <c r="P94">
        <f t="shared" si="69"/>
        <v>-3.2542515425970489E-2</v>
      </c>
      <c r="Q94" s="2">
        <f t="shared" si="70"/>
        <v>24403.135000000002</v>
      </c>
      <c r="S94" s="50">
        <v>0.1</v>
      </c>
      <c r="Z94">
        <f t="shared" si="56"/>
        <v>11379</v>
      </c>
      <c r="AA94" s="68">
        <f t="shared" si="57"/>
        <v>-2.6422587610152409E-2</v>
      </c>
      <c r="AB94" s="68">
        <f t="shared" si="72"/>
        <v>-2.898192781380363E-2</v>
      </c>
      <c r="AC94" s="68">
        <f t="shared" si="73"/>
        <v>3.5605876121668593E-3</v>
      </c>
      <c r="AD94" s="68"/>
      <c r="AE94" s="68">
        <f t="shared" si="71"/>
        <v>1.2677784143916098E-6</v>
      </c>
      <c r="AF94">
        <f t="shared" si="74"/>
        <v>9.6805154279849398E-3</v>
      </c>
      <c r="AG94" s="92"/>
      <c r="AH94">
        <f t="shared" si="58"/>
        <v>6.1199278158180805E-3</v>
      </c>
      <c r="AI94">
        <f t="shared" si="59"/>
        <v>1.0453228954844211</v>
      </c>
      <c r="AJ94">
        <f t="shared" si="60"/>
        <v>7.8665915749128304E-2</v>
      </c>
      <c r="AK94">
        <f t="shared" si="61"/>
        <v>-0.17769039085959068</v>
      </c>
      <c r="AL94">
        <f t="shared" si="62"/>
        <v>1.8205379020596162</v>
      </c>
      <c r="AM94">
        <f t="shared" si="63"/>
        <v>1.2870836245652093</v>
      </c>
      <c r="AN94" s="68">
        <f t="shared" si="64"/>
        <v>-4.2878880123122212</v>
      </c>
      <c r="AO94" s="68">
        <f t="shared" si="64"/>
        <v>-4.2878879778776895</v>
      </c>
      <c r="AP94" s="68">
        <f t="shared" si="64"/>
        <v>-4.2878875219592922</v>
      </c>
      <c r="AQ94" s="68">
        <f t="shared" si="64"/>
        <v>-4.2878814855743288</v>
      </c>
      <c r="AR94" s="68">
        <f t="shared" si="64"/>
        <v>-4.2878015710994815</v>
      </c>
      <c r="AS94" s="68">
        <f t="shared" si="64"/>
        <v>-4.2867449277316556</v>
      </c>
      <c r="AT94" s="68">
        <f t="shared" si="64"/>
        <v>-4.2729980668463474</v>
      </c>
      <c r="AU94" s="68">
        <f t="shared" si="65"/>
        <v>-4.1207844788803607</v>
      </c>
      <c r="AW94">
        <v>23400</v>
      </c>
      <c r="AX94">
        <f t="shared" si="41"/>
        <v>0.17446430293766924</v>
      </c>
      <c r="AY94">
        <f t="shared" si="42"/>
        <v>0.16540283490943841</v>
      </c>
      <c r="AZ94">
        <f t="shared" si="43"/>
        <v>9.0614680282308357E-3</v>
      </c>
      <c r="BA94">
        <f t="shared" si="44"/>
        <v>1.0060388120472672</v>
      </c>
      <c r="BB94">
        <f t="shared" si="45"/>
        <v>0.20252036418882527</v>
      </c>
      <c r="BC94">
        <f t="shared" si="46"/>
        <v>-1.6037329643646185</v>
      </c>
      <c r="BD94">
        <f t="shared" si="47"/>
        <v>-1.033491209201054</v>
      </c>
      <c r="BE94">
        <f t="shared" si="48"/>
        <v>4.4956851047959452</v>
      </c>
      <c r="BF94">
        <f t="shared" si="49"/>
        <v>4.4956851038696506</v>
      </c>
      <c r="BG94">
        <f t="shared" si="50"/>
        <v>4.4956850803767781</v>
      </c>
      <c r="BH94">
        <f t="shared" si="51"/>
        <v>4.4956844845466124</v>
      </c>
      <c r="BI94">
        <f t="shared" si="52"/>
        <v>4.495669373541225</v>
      </c>
      <c r="BJ94">
        <f t="shared" si="53"/>
        <v>4.4952864854253374</v>
      </c>
      <c r="BK94">
        <f t="shared" si="54"/>
        <v>4.4857971219650903</v>
      </c>
      <c r="BL94">
        <f t="shared" si="55"/>
        <v>4.3165945869281206</v>
      </c>
    </row>
    <row r="95" spans="1:64">
      <c r="A95" s="13" t="s">
        <v>2090</v>
      </c>
      <c r="B95" s="50"/>
      <c r="C95" s="49">
        <v>39421.635999999999</v>
      </c>
      <c r="D95" s="49"/>
      <c r="E95">
        <f t="shared" si="66"/>
        <v>11378.983892761835</v>
      </c>
      <c r="F95">
        <f t="shared" si="67"/>
        <v>11379</v>
      </c>
      <c r="G95" s="10">
        <f t="shared" si="68"/>
        <v>-2.1862000001419801E-2</v>
      </c>
      <c r="I95">
        <f t="shared" si="75"/>
        <v>-2.1862000001419801E-2</v>
      </c>
      <c r="P95">
        <f t="shared" si="69"/>
        <v>-3.2542515425970489E-2</v>
      </c>
      <c r="Q95" s="2">
        <f t="shared" si="70"/>
        <v>24403.135999999999</v>
      </c>
      <c r="S95" s="50">
        <v>0.1</v>
      </c>
      <c r="Z95">
        <f t="shared" si="56"/>
        <v>11379</v>
      </c>
      <c r="AA95" s="68">
        <f t="shared" si="57"/>
        <v>-2.6422587610152409E-2</v>
      </c>
      <c r="AB95" s="68">
        <f t="shared" si="72"/>
        <v>-2.7981927817237882E-2</v>
      </c>
      <c r="AC95" s="68">
        <f t="shared" si="73"/>
        <v>4.5605876087326074E-3</v>
      </c>
      <c r="AD95" s="68"/>
      <c r="AE95" s="68">
        <f t="shared" si="71"/>
        <v>2.0798959336925402E-6</v>
      </c>
      <c r="AF95">
        <f t="shared" si="74"/>
        <v>1.0680515424550688E-2</v>
      </c>
      <c r="AG95" s="92"/>
      <c r="AH95">
        <f t="shared" si="58"/>
        <v>6.1199278158180805E-3</v>
      </c>
      <c r="AI95">
        <f t="shared" si="59"/>
        <v>1.0453228954844211</v>
      </c>
      <c r="AJ95">
        <f t="shared" si="60"/>
        <v>7.8665915749128304E-2</v>
      </c>
      <c r="AK95">
        <f t="shared" si="61"/>
        <v>-0.17769039085959068</v>
      </c>
      <c r="AL95">
        <f t="shared" si="62"/>
        <v>1.8205379020596162</v>
      </c>
      <c r="AM95">
        <f t="shared" si="63"/>
        <v>1.2870836245652093</v>
      </c>
      <c r="AN95" s="68">
        <f t="shared" si="64"/>
        <v>-4.2878880123122212</v>
      </c>
      <c r="AO95" s="68">
        <f t="shared" si="64"/>
        <v>-4.2878879778776895</v>
      </c>
      <c r="AP95" s="68">
        <f t="shared" si="64"/>
        <v>-4.2878875219592922</v>
      </c>
      <c r="AQ95" s="68">
        <f t="shared" si="64"/>
        <v>-4.2878814855743288</v>
      </c>
      <c r="AR95" s="68">
        <f t="shared" si="64"/>
        <v>-4.2878015710994815</v>
      </c>
      <c r="AS95" s="68">
        <f t="shared" si="64"/>
        <v>-4.2867449277316556</v>
      </c>
      <c r="AT95" s="68">
        <f t="shared" si="64"/>
        <v>-4.2729980668463474</v>
      </c>
      <c r="AU95" s="68">
        <f t="shared" si="65"/>
        <v>-4.1207844788803607</v>
      </c>
      <c r="AW95">
        <v>23600</v>
      </c>
      <c r="AX95">
        <f t="shared" si="41"/>
        <v>0.17678206004799946</v>
      </c>
      <c r="AY95">
        <f t="shared" si="42"/>
        <v>0.17102902540063575</v>
      </c>
      <c r="AZ95" s="68">
        <f t="shared" si="43"/>
        <v>5.7530346473637006E-3</v>
      </c>
      <c r="BA95">
        <f t="shared" si="44"/>
        <v>0.97938499777688637</v>
      </c>
      <c r="BB95">
        <f t="shared" si="45"/>
        <v>5.830591355446714E-2</v>
      </c>
      <c r="BC95">
        <f t="shared" si="46"/>
        <v>-1.4581410292425616</v>
      </c>
      <c r="BD95">
        <f t="shared" si="47"/>
        <v>-0.89324503077230077</v>
      </c>
      <c r="BE95">
        <f t="shared" si="48"/>
        <v>4.6398694147667596</v>
      </c>
      <c r="BF95">
        <f t="shared" si="49"/>
        <v>4.6398694147644406</v>
      </c>
      <c r="BG95">
        <f t="shared" si="50"/>
        <v>4.6398694145898887</v>
      </c>
      <c r="BH95">
        <f t="shared" si="51"/>
        <v>4.6398694014527786</v>
      </c>
      <c r="BI95">
        <f t="shared" si="52"/>
        <v>4.6398684127367806</v>
      </c>
      <c r="BJ95">
        <f t="shared" si="53"/>
        <v>4.6397940392598951</v>
      </c>
      <c r="BK95">
        <f t="shared" si="54"/>
        <v>4.6344022116510279</v>
      </c>
      <c r="BL95">
        <f t="shared" si="55"/>
        <v>4.4569719110410642</v>
      </c>
    </row>
    <row r="96" spans="1:64">
      <c r="A96" s="13" t="s">
        <v>2089</v>
      </c>
      <c r="B96" s="50" t="s">
        <v>2053</v>
      </c>
      <c r="C96" s="49">
        <v>39421.637000000002</v>
      </c>
      <c r="D96" s="49"/>
      <c r="E96">
        <f t="shared" si="66"/>
        <v>11378.984629530576</v>
      </c>
      <c r="F96">
        <f t="shared" si="67"/>
        <v>11379</v>
      </c>
      <c r="G96" s="10">
        <f t="shared" si="68"/>
        <v>-2.0861999997578096E-2</v>
      </c>
      <c r="I96">
        <f t="shared" si="75"/>
        <v>-2.0861999997578096E-2</v>
      </c>
      <c r="P96">
        <f t="shared" si="69"/>
        <v>-3.2542515425970489E-2</v>
      </c>
      <c r="Q96" s="2">
        <f t="shared" si="70"/>
        <v>24403.137000000002</v>
      </c>
      <c r="S96" s="50">
        <v>0.1</v>
      </c>
      <c r="Z96">
        <f t="shared" si="56"/>
        <v>11379</v>
      </c>
      <c r="AA96" s="68">
        <f t="shared" si="57"/>
        <v>-2.6422587610152409E-2</v>
      </c>
      <c r="AB96" s="68">
        <f t="shared" si="72"/>
        <v>-2.6981927813396176E-2</v>
      </c>
      <c r="AC96" s="68">
        <f t="shared" si="73"/>
        <v>5.560587612574313E-3</v>
      </c>
      <c r="AD96" s="68"/>
      <c r="AE96" s="68">
        <f t="shared" si="71"/>
        <v>3.0920134597114899E-6</v>
      </c>
      <c r="AF96">
        <f t="shared" si="74"/>
        <v>1.1680515428392393E-2</v>
      </c>
      <c r="AG96" s="92"/>
      <c r="AH96">
        <f t="shared" si="58"/>
        <v>6.1199278158180805E-3</v>
      </c>
      <c r="AI96">
        <f t="shared" si="59"/>
        <v>1.0453228954844211</v>
      </c>
      <c r="AJ96">
        <f t="shared" si="60"/>
        <v>7.8665915749128304E-2</v>
      </c>
      <c r="AK96">
        <f t="shared" si="61"/>
        <v>-0.17769039085959068</v>
      </c>
      <c r="AL96">
        <f t="shared" si="62"/>
        <v>1.8205379020596162</v>
      </c>
      <c r="AM96">
        <f t="shared" si="63"/>
        <v>1.2870836245652093</v>
      </c>
      <c r="AN96" s="68">
        <f t="shared" si="64"/>
        <v>-4.2878880123122212</v>
      </c>
      <c r="AO96" s="68">
        <f t="shared" si="64"/>
        <v>-4.2878879778776895</v>
      </c>
      <c r="AP96" s="68">
        <f t="shared" si="64"/>
        <v>-4.2878875219592922</v>
      </c>
      <c r="AQ96" s="68">
        <f t="shared" si="64"/>
        <v>-4.2878814855743288</v>
      </c>
      <c r="AR96" s="68">
        <f t="shared" si="64"/>
        <v>-4.2878015710994815</v>
      </c>
      <c r="AS96" s="68">
        <f t="shared" si="64"/>
        <v>-4.2867449277316556</v>
      </c>
      <c r="AT96" s="68">
        <f t="shared" si="64"/>
        <v>-4.2729980668463474</v>
      </c>
      <c r="AU96" s="68">
        <f t="shared" si="65"/>
        <v>-4.1207844788803607</v>
      </c>
      <c r="AW96">
        <v>23800</v>
      </c>
      <c r="AX96">
        <f t="shared" si="41"/>
        <v>0.17914680107187056</v>
      </c>
      <c r="AY96">
        <f t="shared" si="42"/>
        <v>0.17673157182470861</v>
      </c>
      <c r="AZ96">
        <f t="shared" si="43"/>
        <v>2.4152292471619568E-3</v>
      </c>
      <c r="BA96">
        <f t="shared" si="44"/>
        <v>0.95449328351409168</v>
      </c>
      <c r="BB96">
        <f t="shared" si="45"/>
        <v>-7.9697305502259938E-2</v>
      </c>
      <c r="BC96">
        <f t="shared" si="46"/>
        <v>-1.320020113180046</v>
      </c>
      <c r="BD96">
        <f t="shared" si="47"/>
        <v>-0.77612102703418373</v>
      </c>
      <c r="BE96">
        <f t="shared" si="48"/>
        <v>4.7803059558088625</v>
      </c>
      <c r="BF96">
        <f t="shared" si="49"/>
        <v>4.7803059558090997</v>
      </c>
      <c r="BG96">
        <f t="shared" si="50"/>
        <v>4.7803059557900403</v>
      </c>
      <c r="BH96">
        <f t="shared" si="51"/>
        <v>4.7803059573215316</v>
      </c>
      <c r="BI96">
        <f t="shared" si="52"/>
        <v>4.7803058342607372</v>
      </c>
      <c r="BJ96">
        <f t="shared" si="53"/>
        <v>4.7803157219257013</v>
      </c>
      <c r="BK96">
        <f t="shared" si="54"/>
        <v>4.7795166343880426</v>
      </c>
      <c r="BL96">
        <f t="shared" si="55"/>
        <v>4.5973492351540077</v>
      </c>
    </row>
    <row r="97" spans="1:64">
      <c r="A97" s="13" t="s">
        <v>2089</v>
      </c>
      <c r="B97" s="50" t="s">
        <v>2053</v>
      </c>
      <c r="C97" s="49">
        <v>39425.707000000002</v>
      </c>
      <c r="D97" s="49"/>
      <c r="E97">
        <f t="shared" si="66"/>
        <v>11381.98327829671</v>
      </c>
      <c r="F97">
        <f t="shared" si="67"/>
        <v>11382</v>
      </c>
      <c r="G97" s="10">
        <f t="shared" si="68"/>
        <v>-2.2695999999996275E-2</v>
      </c>
      <c r="I97">
        <f t="shared" si="75"/>
        <v>-2.2695999999996275E-2</v>
      </c>
      <c r="P97">
        <f t="shared" si="69"/>
        <v>-3.2527527248238944E-2</v>
      </c>
      <c r="Q97" s="2">
        <f t="shared" si="70"/>
        <v>24407.207000000002</v>
      </c>
      <c r="S97" s="50">
        <v>0.1</v>
      </c>
      <c r="Z97">
        <f t="shared" si="56"/>
        <v>11382</v>
      </c>
      <c r="AA97" s="68">
        <f t="shared" si="57"/>
        <v>-2.6354425099824982E-2</v>
      </c>
      <c r="AB97" s="68">
        <f t="shared" si="72"/>
        <v>-2.8869102148410236E-2</v>
      </c>
      <c r="AC97" s="68">
        <f t="shared" si="73"/>
        <v>3.6584250998287059E-3</v>
      </c>
      <c r="AD97" s="68"/>
      <c r="AE97" s="68">
        <f t="shared" si="71"/>
        <v>1.3384074211056692E-6</v>
      </c>
      <c r="AF97">
        <f t="shared" si="74"/>
        <v>9.8315272482426691E-3</v>
      </c>
      <c r="AG97" s="92"/>
      <c r="AH97">
        <f t="shared" si="58"/>
        <v>6.1731021484139632E-3</v>
      </c>
      <c r="AI97">
        <f t="shared" si="59"/>
        <v>1.0457533039230542</v>
      </c>
      <c r="AJ97">
        <f t="shared" si="60"/>
        <v>8.1081162932980039E-2</v>
      </c>
      <c r="AK97">
        <f t="shared" si="61"/>
        <v>-0.17758005248070655</v>
      </c>
      <c r="AL97">
        <f t="shared" si="62"/>
        <v>1.8229608912844646</v>
      </c>
      <c r="AM97">
        <f t="shared" si="63"/>
        <v>1.29030708998973</v>
      </c>
      <c r="AN97" s="68">
        <f t="shared" si="64"/>
        <v>-4.2856098546503443</v>
      </c>
      <c r="AO97" s="68">
        <f t="shared" si="64"/>
        <v>-4.2856098192535379</v>
      </c>
      <c r="AP97" s="68">
        <f t="shared" si="64"/>
        <v>-4.2856093529436627</v>
      </c>
      <c r="AQ97" s="68">
        <f t="shared" si="64"/>
        <v>-4.2856032099226775</v>
      </c>
      <c r="AR97" s="68">
        <f t="shared" si="64"/>
        <v>-4.2855222914245532</v>
      </c>
      <c r="AS97" s="68">
        <f t="shared" si="64"/>
        <v>-4.284457738804119</v>
      </c>
      <c r="AT97" s="68">
        <f t="shared" si="64"/>
        <v>-4.2706767247876556</v>
      </c>
      <c r="AU97" s="68">
        <f t="shared" si="65"/>
        <v>-4.1186788190186663</v>
      </c>
      <c r="AW97">
        <v>24000</v>
      </c>
      <c r="AX97">
        <f t="shared" si="41"/>
        <v>0.18162407807056152</v>
      </c>
      <c r="AY97">
        <f t="shared" si="42"/>
        <v>0.18251047418165695</v>
      </c>
      <c r="AZ97" s="68">
        <f t="shared" si="43"/>
        <v>-8.8639611109542194E-4</v>
      </c>
      <c r="BA97">
        <f t="shared" si="44"/>
        <v>0.93161453572276476</v>
      </c>
      <c r="BB97">
        <f t="shared" si="45"/>
        <v>-0.2095916355148506</v>
      </c>
      <c r="BC97">
        <f t="shared" si="46"/>
        <v>-1.1886447287636441</v>
      </c>
      <c r="BD97">
        <f t="shared" si="47"/>
        <v>-0.67583395552155767</v>
      </c>
      <c r="BE97">
        <f t="shared" si="48"/>
        <v>4.9172706847144187</v>
      </c>
      <c r="BF97">
        <f t="shared" si="49"/>
        <v>4.9172706844287646</v>
      </c>
      <c r="BG97">
        <f t="shared" si="50"/>
        <v>4.9172706920852312</v>
      </c>
      <c r="BH97">
        <f t="shared" si="51"/>
        <v>4.9172704868663786</v>
      </c>
      <c r="BI97">
        <f t="shared" si="52"/>
        <v>4.9172759873463834</v>
      </c>
      <c r="BJ97">
        <f t="shared" si="53"/>
        <v>4.9171285076219711</v>
      </c>
      <c r="BK97">
        <f t="shared" si="54"/>
        <v>4.9210471950818153</v>
      </c>
      <c r="BL97">
        <f t="shared" si="55"/>
        <v>4.7377265592669522</v>
      </c>
    </row>
    <row r="98" spans="1:64">
      <c r="A98" s="13" t="s">
        <v>2090</v>
      </c>
      <c r="B98" s="50"/>
      <c r="C98" s="49">
        <v>39474.57</v>
      </c>
      <c r="D98" s="49"/>
      <c r="E98">
        <f t="shared" si="66"/>
        <v>11417.984009171296</v>
      </c>
      <c r="F98">
        <f t="shared" si="67"/>
        <v>11418</v>
      </c>
      <c r="G98" s="10">
        <f t="shared" si="68"/>
        <v>-2.1703999998862855E-2</v>
      </c>
      <c r="I98">
        <f t="shared" si="75"/>
        <v>-2.1703999998862855E-2</v>
      </c>
      <c r="P98">
        <f t="shared" si="69"/>
        <v>-3.2346329068838636E-2</v>
      </c>
      <c r="Q98" s="2">
        <f t="shared" si="70"/>
        <v>24456.07</v>
      </c>
      <c r="S98" s="50">
        <v>0.1</v>
      </c>
      <c r="Z98">
        <f t="shared" si="56"/>
        <v>11418</v>
      </c>
      <c r="AA98" s="68">
        <f t="shared" si="57"/>
        <v>-2.5536017509271047E-2</v>
      </c>
      <c r="AB98" s="68">
        <f t="shared" si="72"/>
        <v>-2.8514311558430445E-2</v>
      </c>
      <c r="AC98" s="68">
        <f t="shared" si="73"/>
        <v>3.8320175104081923E-3</v>
      </c>
      <c r="AD98" s="68"/>
      <c r="AE98" s="68">
        <f t="shared" si="71"/>
        <v>1.4684358200074995E-6</v>
      </c>
      <c r="AF98">
        <f t="shared" si="74"/>
        <v>1.0642329069975781E-2</v>
      </c>
      <c r="AG98" s="92"/>
      <c r="AH98">
        <f t="shared" si="58"/>
        <v>6.8103115595675888E-3</v>
      </c>
      <c r="AI98">
        <f t="shared" si="59"/>
        <v>1.0509240127826072</v>
      </c>
      <c r="AJ98">
        <f t="shared" si="60"/>
        <v>0.11017798623136156</v>
      </c>
      <c r="AK98">
        <f t="shared" si="61"/>
        <v>-0.17616692306174486</v>
      </c>
      <c r="AL98">
        <f t="shared" si="62"/>
        <v>1.8521927491578376</v>
      </c>
      <c r="AM98">
        <f t="shared" si="63"/>
        <v>1.3300085256869456</v>
      </c>
      <c r="AN98" s="68">
        <f t="shared" ref="AN98:AT113" si="76">$AU98+$AB$7*SIN(AO98)</f>
        <v>-4.2581987566800912</v>
      </c>
      <c r="AO98" s="68">
        <f t="shared" si="76"/>
        <v>-4.2581987080262858</v>
      </c>
      <c r="AP98" s="68">
        <f t="shared" si="76"/>
        <v>-4.2581981032932985</v>
      </c>
      <c r="AQ98" s="68">
        <f t="shared" si="76"/>
        <v>-4.2581905869450152</v>
      </c>
      <c r="AR98" s="68">
        <f t="shared" si="76"/>
        <v>-4.2580971743910903</v>
      </c>
      <c r="AS98" s="68">
        <f t="shared" si="76"/>
        <v>-4.2569377380148152</v>
      </c>
      <c r="AT98" s="68">
        <f t="shared" si="76"/>
        <v>-4.2427683301353456</v>
      </c>
      <c r="AU98" s="68">
        <f t="shared" si="65"/>
        <v>-4.0934109006783368</v>
      </c>
      <c r="AW98">
        <v>24200</v>
      </c>
      <c r="AX98">
        <f t="shared" si="41"/>
        <v>0.18426967050306095</v>
      </c>
      <c r="AY98">
        <f t="shared" si="42"/>
        <v>0.18836573247148103</v>
      </c>
      <c r="AZ98">
        <f t="shared" si="43"/>
        <v>-4.0960619684200792E-3</v>
      </c>
      <c r="BA98">
        <f t="shared" si="44"/>
        <v>0.91087592758368507</v>
      </c>
      <c r="BB98">
        <f t="shared" si="45"/>
        <v>-0.33020706748718387</v>
      </c>
      <c r="BC98">
        <f t="shared" si="46"/>
        <v>-1.0632790899656319</v>
      </c>
      <c r="BD98">
        <f t="shared" si="47"/>
        <v>-0.58812153103529152</v>
      </c>
      <c r="BE98">
        <f t="shared" si="48"/>
        <v>5.0510664855742915</v>
      </c>
      <c r="BF98">
        <f t="shared" si="49"/>
        <v>5.0510664784598083</v>
      </c>
      <c r="BG98">
        <f t="shared" si="50"/>
        <v>5.0510665952323093</v>
      </c>
      <c r="BH98">
        <f t="shared" si="51"/>
        <v>5.0510646785995021</v>
      </c>
      <c r="BI98">
        <f t="shared" si="52"/>
        <v>5.0510961357255475</v>
      </c>
      <c r="BJ98">
        <f t="shared" si="53"/>
        <v>5.0505794834134159</v>
      </c>
      <c r="BK98">
        <f t="shared" si="54"/>
        <v>5.058971205584923</v>
      </c>
      <c r="BL98">
        <f t="shared" si="55"/>
        <v>4.8781038833798958</v>
      </c>
    </row>
    <row r="99" spans="1:64">
      <c r="A99" s="13" t="s">
        <v>2090</v>
      </c>
      <c r="B99" s="50"/>
      <c r="C99" s="49">
        <v>39482.714</v>
      </c>
      <c r="D99" s="49"/>
      <c r="E99">
        <f t="shared" si="66"/>
        <v>11423.984253778517</v>
      </c>
      <c r="F99">
        <f t="shared" si="67"/>
        <v>11424</v>
      </c>
      <c r="G99" s="10">
        <f t="shared" si="68"/>
        <v>-2.1372000002884306E-2</v>
      </c>
      <c r="I99">
        <f t="shared" si="75"/>
        <v>-2.1372000002884306E-2</v>
      </c>
      <c r="P99">
        <f t="shared" si="69"/>
        <v>-3.2315888851083344E-2</v>
      </c>
      <c r="Q99" s="2">
        <f t="shared" si="70"/>
        <v>24464.214</v>
      </c>
      <c r="S99" s="50">
        <v>0.1</v>
      </c>
      <c r="Z99">
        <f t="shared" si="56"/>
        <v>11424</v>
      </c>
      <c r="AA99" s="68">
        <f t="shared" si="57"/>
        <v>-2.5399556226971293E-2</v>
      </c>
      <c r="AB99" s="68">
        <f t="shared" si="72"/>
        <v>-2.8288332626996357E-2</v>
      </c>
      <c r="AC99" s="68">
        <f t="shared" si="73"/>
        <v>4.0275562240869858E-3</v>
      </c>
      <c r="AD99" s="68"/>
      <c r="AE99" s="68">
        <f t="shared" si="71"/>
        <v>1.6221209138181826E-6</v>
      </c>
      <c r="AF99">
        <f t="shared" si="74"/>
        <v>1.0943888848199038E-2</v>
      </c>
      <c r="AG99" s="92"/>
      <c r="AH99">
        <f t="shared" si="58"/>
        <v>6.9163326241120518E-3</v>
      </c>
      <c r="AI99">
        <f t="shared" si="59"/>
        <v>1.0517866252847157</v>
      </c>
      <c r="AJ99">
        <f t="shared" si="60"/>
        <v>0.11504686517499148</v>
      </c>
      <c r="AK99">
        <f t="shared" si="61"/>
        <v>-0.17591527875811783</v>
      </c>
      <c r="AL99">
        <f t="shared" si="62"/>
        <v>1.8570928024503235</v>
      </c>
      <c r="AM99">
        <f t="shared" si="63"/>
        <v>1.3368146517939303</v>
      </c>
      <c r="AN99" s="68">
        <f t="shared" si="76"/>
        <v>-4.2536170906496436</v>
      </c>
      <c r="AO99" s="68">
        <f t="shared" si="76"/>
        <v>-4.2536170394581347</v>
      </c>
      <c r="AP99" s="68">
        <f t="shared" si="76"/>
        <v>-4.2536164090920972</v>
      </c>
      <c r="AQ99" s="68">
        <f t="shared" si="76"/>
        <v>-4.2536086469069723</v>
      </c>
      <c r="AR99" s="68">
        <f t="shared" si="76"/>
        <v>-4.2535130751082875</v>
      </c>
      <c r="AS99" s="68">
        <f t="shared" si="76"/>
        <v>-4.2523378599509369</v>
      </c>
      <c r="AT99" s="68">
        <f t="shared" si="76"/>
        <v>-4.2381076139964842</v>
      </c>
      <c r="AU99" s="68">
        <f t="shared" si="65"/>
        <v>-4.0891995809549488</v>
      </c>
      <c r="AW99">
        <v>24400</v>
      </c>
      <c r="AX99">
        <f t="shared" si="41"/>
        <v>0.1871305872461978</v>
      </c>
      <c r="AY99">
        <f t="shared" si="42"/>
        <v>0.19429734669418064</v>
      </c>
      <c r="AZ99" s="68">
        <f t="shared" si="43"/>
        <v>-7.1667594479828426E-3</v>
      </c>
      <c r="BA99">
        <f t="shared" si="44"/>
        <v>0.89232027075345988</v>
      </c>
      <c r="BB99">
        <f t="shared" si="45"/>
        <v>-0.44089557503717763</v>
      </c>
      <c r="BC99">
        <f t="shared" si="46"/>
        <v>-0.94320580969569623</v>
      </c>
      <c r="BD99">
        <f t="shared" si="47"/>
        <v>-0.50998404343850312</v>
      </c>
      <c r="BE99">
        <f t="shared" si="48"/>
        <v>5.1820081700859575</v>
      </c>
      <c r="BF99">
        <f t="shared" si="49"/>
        <v>5.1820081212979989</v>
      </c>
      <c r="BG99">
        <f t="shared" si="50"/>
        <v>5.1820087091909093</v>
      </c>
      <c r="BH99">
        <f t="shared" si="51"/>
        <v>5.1820016250599608</v>
      </c>
      <c r="BI99">
        <f t="shared" si="52"/>
        <v>5.1820869825129847</v>
      </c>
      <c r="BJ99">
        <f t="shared" si="53"/>
        <v>5.1810575438036075</v>
      </c>
      <c r="BK99">
        <f t="shared" si="54"/>
        <v>5.1933369310510855</v>
      </c>
      <c r="BL99">
        <f t="shared" si="55"/>
        <v>5.0184812074928393</v>
      </c>
    </row>
    <row r="100" spans="1:64">
      <c r="A100" s="13" t="s">
        <v>2090</v>
      </c>
      <c r="B100" s="50"/>
      <c r="C100" s="49">
        <v>39497.642</v>
      </c>
      <c r="D100" s="49"/>
      <c r="E100">
        <f t="shared" si="66"/>
        <v>11434.982737508453</v>
      </c>
      <c r="F100">
        <f t="shared" si="67"/>
        <v>11435</v>
      </c>
      <c r="G100" s="10">
        <f t="shared" si="68"/>
        <v>-2.3430000001098961E-2</v>
      </c>
      <c r="I100">
        <f t="shared" si="75"/>
        <v>-2.3430000001098961E-2</v>
      </c>
      <c r="P100">
        <f t="shared" si="69"/>
        <v>-3.225990330320555E-2</v>
      </c>
      <c r="Q100" s="2">
        <f t="shared" si="70"/>
        <v>24479.142</v>
      </c>
      <c r="S100" s="50">
        <v>0.1</v>
      </c>
      <c r="Z100">
        <f t="shared" si="56"/>
        <v>11435</v>
      </c>
      <c r="AA100" s="68">
        <f t="shared" si="57"/>
        <v>-2.5149352176618931E-2</v>
      </c>
      <c r="AB100" s="68">
        <f t="shared" si="72"/>
        <v>-3.054055112768558E-2</v>
      </c>
      <c r="AC100" s="68">
        <f t="shared" si="73"/>
        <v>1.7193521755199705E-3</v>
      </c>
      <c r="AD100" s="68"/>
      <c r="AE100" s="68">
        <f t="shared" si="71"/>
        <v>2.9561719034652554E-7</v>
      </c>
      <c r="AF100">
        <f t="shared" si="74"/>
        <v>8.8299033021065898E-3</v>
      </c>
      <c r="AG100" s="92"/>
      <c r="AH100">
        <f t="shared" si="58"/>
        <v>7.1105511265866193E-3</v>
      </c>
      <c r="AI100">
        <f t="shared" si="59"/>
        <v>1.0533685039516707</v>
      </c>
      <c r="AJ100">
        <f t="shared" si="60"/>
        <v>0.12398662349162808</v>
      </c>
      <c r="AK100">
        <f t="shared" si="61"/>
        <v>-0.17544184975337662</v>
      </c>
      <c r="AL100">
        <f t="shared" si="62"/>
        <v>1.8660971336598899</v>
      </c>
      <c r="AM100">
        <f t="shared" si="63"/>
        <v>1.3494385810342489</v>
      </c>
      <c r="AN100" s="68">
        <f t="shared" si="76"/>
        <v>-4.2452076047299236</v>
      </c>
      <c r="AO100" s="68">
        <f t="shared" si="76"/>
        <v>-4.2452075486235703</v>
      </c>
      <c r="AP100" s="68">
        <f t="shared" si="76"/>
        <v>-4.2452068692791221</v>
      </c>
      <c r="AQ100" s="68">
        <f t="shared" si="76"/>
        <v>-4.2451986437435343</v>
      </c>
      <c r="AR100" s="68">
        <f t="shared" si="76"/>
        <v>-4.2450990592006654</v>
      </c>
      <c r="AS100" s="68">
        <f t="shared" si="76"/>
        <v>-4.2438949689693617</v>
      </c>
      <c r="AT100" s="68">
        <f t="shared" si="76"/>
        <v>-4.2295561144892693</v>
      </c>
      <c r="AU100" s="68">
        <f t="shared" si="65"/>
        <v>-4.0814788281287369</v>
      </c>
      <c r="AW100">
        <v>24600</v>
      </c>
      <c r="AX100">
        <f t="shared" si="41"/>
        <v>0.19024620185144864</v>
      </c>
      <c r="AY100">
        <f t="shared" si="42"/>
        <v>0.20030531684975589</v>
      </c>
      <c r="AZ100">
        <f t="shared" si="43"/>
        <v>-1.0059114998307243E-2</v>
      </c>
      <c r="BA100">
        <f t="shared" si="44"/>
        <v>0.87593633692024642</v>
      </c>
      <c r="BB100">
        <f t="shared" si="45"/>
        <v>-0.54136552702495588</v>
      </c>
      <c r="BC100">
        <f t="shared" si="46"/>
        <v>-0.82774166219738887</v>
      </c>
      <c r="BD100">
        <f t="shared" si="47"/>
        <v>-0.43924103079711763</v>
      </c>
      <c r="BE100">
        <f t="shared" si="48"/>
        <v>5.3104125332671108</v>
      </c>
      <c r="BF100">
        <f t="shared" si="49"/>
        <v>5.3104123523743096</v>
      </c>
      <c r="BG100">
        <f t="shared" si="50"/>
        <v>5.3104141044539723</v>
      </c>
      <c r="BH100">
        <f t="shared" si="51"/>
        <v>5.3103971340858447</v>
      </c>
      <c r="BI100">
        <f t="shared" si="52"/>
        <v>5.310561488624769</v>
      </c>
      <c r="BJ100">
        <f t="shared" si="53"/>
        <v>5.3089680769749332</v>
      </c>
      <c r="BK100">
        <f t="shared" si="54"/>
        <v>5.3242626403928535</v>
      </c>
      <c r="BL100">
        <f t="shared" si="55"/>
        <v>5.1588585316057829</v>
      </c>
    </row>
    <row r="101" spans="1:64">
      <c r="A101" s="13" t="s">
        <v>2090</v>
      </c>
      <c r="B101" s="50"/>
      <c r="C101" s="49">
        <v>39501.716</v>
      </c>
      <c r="D101" s="49"/>
      <c r="E101">
        <f t="shared" si="66"/>
        <v>11437.984333349543</v>
      </c>
      <c r="F101">
        <f t="shared" si="67"/>
        <v>11438</v>
      </c>
      <c r="G101" s="10">
        <f t="shared" si="68"/>
        <v>-2.1264000002702232E-2</v>
      </c>
      <c r="I101">
        <f t="shared" si="75"/>
        <v>-2.1264000002702232E-2</v>
      </c>
      <c r="P101">
        <f t="shared" si="69"/>
        <v>-3.2244594430555953E-2</v>
      </c>
      <c r="Q101" s="2">
        <f t="shared" si="70"/>
        <v>24483.216</v>
      </c>
      <c r="S101" s="50">
        <v>0.1</v>
      </c>
      <c r="Z101">
        <f t="shared" si="56"/>
        <v>11438</v>
      </c>
      <c r="AA101" s="68">
        <f t="shared" si="57"/>
        <v>-2.5081110755491222E-2</v>
      </c>
      <c r="AB101" s="68">
        <f t="shared" si="72"/>
        <v>-2.8427483677766964E-2</v>
      </c>
      <c r="AC101" s="68">
        <f t="shared" si="73"/>
        <v>3.8171107527889894E-3</v>
      </c>
      <c r="AD101" s="68"/>
      <c r="AE101" s="68">
        <f t="shared" si="71"/>
        <v>1.4570334499057326E-6</v>
      </c>
      <c r="AF101">
        <f t="shared" si="74"/>
        <v>1.0980594427853721E-2</v>
      </c>
      <c r="AG101" s="92"/>
      <c r="AH101">
        <f t="shared" si="58"/>
        <v>7.1634836750647315E-3</v>
      </c>
      <c r="AI101">
        <f t="shared" si="59"/>
        <v>1.0538000036722264</v>
      </c>
      <c r="AJ101">
        <f t="shared" si="60"/>
        <v>0.12642768685318057</v>
      </c>
      <c r="AK101">
        <f t="shared" si="61"/>
        <v>-0.17531000959384574</v>
      </c>
      <c r="AL101">
        <f t="shared" si="62"/>
        <v>1.8685575596925736</v>
      </c>
      <c r="AM101">
        <f t="shared" si="63"/>
        <v>1.352914765421942</v>
      </c>
      <c r="AN101" s="68">
        <f t="shared" si="76"/>
        <v>-4.242911914969425</v>
      </c>
      <c r="AO101" s="68">
        <f t="shared" si="76"/>
        <v>-4.2429118574621203</v>
      </c>
      <c r="AP101" s="68">
        <f t="shared" si="76"/>
        <v>-4.2429111643075288</v>
      </c>
      <c r="AQ101" s="68">
        <f t="shared" si="76"/>
        <v>-4.2429028095601762</v>
      </c>
      <c r="AR101" s="68">
        <f t="shared" si="76"/>
        <v>-4.2428021187427012</v>
      </c>
      <c r="AS101" s="68">
        <f t="shared" si="76"/>
        <v>-4.241590167587268</v>
      </c>
      <c r="AT101" s="68">
        <f t="shared" si="76"/>
        <v>-4.2272223533227384</v>
      </c>
      <c r="AU101" s="68">
        <f t="shared" si="65"/>
        <v>-4.0793731682670424</v>
      </c>
      <c r="AW101">
        <v>24800</v>
      </c>
      <c r="AX101">
        <f t="shared" si="41"/>
        <v>0.19364937147565095</v>
      </c>
      <c r="AY101">
        <f t="shared" si="42"/>
        <v>0.20638964293820677</v>
      </c>
      <c r="AZ101" s="68">
        <f t="shared" si="43"/>
        <v>-1.2740271462555817E-2</v>
      </c>
      <c r="BA101">
        <f t="shared" si="44"/>
        <v>0.861681116273467</v>
      </c>
      <c r="BB101">
        <f t="shared" si="45"/>
        <v>-0.63155524150011078</v>
      </c>
      <c r="BC101">
        <f t="shared" si="46"/>
        <v>-0.71624454548649819</v>
      </c>
      <c r="BD101">
        <f t="shared" si="47"/>
        <v>-0.37426060125089811</v>
      </c>
      <c r="BE101">
        <f t="shared" si="48"/>
        <v>5.4365922072384389</v>
      </c>
      <c r="BF101">
        <f t="shared" si="49"/>
        <v>5.4365917482361645</v>
      </c>
      <c r="BG101">
        <f t="shared" si="50"/>
        <v>5.4365955261496683</v>
      </c>
      <c r="BH101">
        <f t="shared" si="51"/>
        <v>5.4365644307681436</v>
      </c>
      <c r="BI101">
        <f t="shared" si="52"/>
        <v>5.4368203391936962</v>
      </c>
      <c r="BJ101">
        <f t="shared" si="53"/>
        <v>5.43471205846906</v>
      </c>
      <c r="BK101">
        <f t="shared" si="54"/>
        <v>5.4519342795235346</v>
      </c>
      <c r="BL101">
        <f t="shared" si="55"/>
        <v>5.2992358557187265</v>
      </c>
    </row>
    <row r="102" spans="1:64">
      <c r="A102" s="13" t="s">
        <v>2090</v>
      </c>
      <c r="B102" s="50"/>
      <c r="C102" s="49">
        <v>39554.65</v>
      </c>
      <c r="D102" s="49"/>
      <c r="E102">
        <f t="shared" si="66"/>
        <v>11476.984449759004</v>
      </c>
      <c r="F102">
        <f t="shared" si="67"/>
        <v>11477</v>
      </c>
      <c r="G102" s="10">
        <f t="shared" si="68"/>
        <v>-2.1106000000145286E-2</v>
      </c>
      <c r="I102">
        <f t="shared" si="75"/>
        <v>-2.1106000000145286E-2</v>
      </c>
      <c r="P102">
        <f t="shared" si="69"/>
        <v>-3.2044015698385442E-2</v>
      </c>
      <c r="Q102" s="2">
        <f t="shared" si="70"/>
        <v>24536.15</v>
      </c>
      <c r="S102" s="50">
        <v>0.1</v>
      </c>
      <c r="Z102">
        <f t="shared" si="56"/>
        <v>11477</v>
      </c>
      <c r="AA102" s="68">
        <f t="shared" si="57"/>
        <v>-2.4193992432707562E-2</v>
      </c>
      <c r="AB102" s="68">
        <f t="shared" si="72"/>
        <v>-2.8956023265823166E-2</v>
      </c>
      <c r="AC102" s="68">
        <f t="shared" si="73"/>
        <v>3.0879924325622771E-3</v>
      </c>
      <c r="AD102" s="68"/>
      <c r="AE102" s="68">
        <f t="shared" si="71"/>
        <v>9.5356972635618788E-7</v>
      </c>
      <c r="AF102">
        <f t="shared" si="74"/>
        <v>1.0938015698240156E-2</v>
      </c>
      <c r="AG102" s="92"/>
      <c r="AH102">
        <f t="shared" si="58"/>
        <v>7.8500232656778784E-3</v>
      </c>
      <c r="AI102">
        <f t="shared" si="59"/>
        <v>1.0594107973770497</v>
      </c>
      <c r="AJ102">
        <f t="shared" si="60"/>
        <v>0.15826794762063143</v>
      </c>
      <c r="AK102">
        <f t="shared" si="61"/>
        <v>-0.17348889593846922</v>
      </c>
      <c r="AL102">
        <f t="shared" si="62"/>
        <v>1.9007268683683023</v>
      </c>
      <c r="AM102">
        <f t="shared" si="63"/>
        <v>1.3994572557353129</v>
      </c>
      <c r="AN102" s="68">
        <f t="shared" si="76"/>
        <v>-4.2129823726434523</v>
      </c>
      <c r="AO102" s="68">
        <f t="shared" si="76"/>
        <v>-4.2129822943967525</v>
      </c>
      <c r="AP102" s="68">
        <f t="shared" si="76"/>
        <v>-4.2129814034213116</v>
      </c>
      <c r="AQ102" s="68">
        <f t="shared" si="76"/>
        <v>-4.2129712582112395</v>
      </c>
      <c r="AR102" s="68">
        <f t="shared" si="76"/>
        <v>-4.2128557517324401</v>
      </c>
      <c r="AS102" s="68">
        <f t="shared" si="76"/>
        <v>-4.2115423926043212</v>
      </c>
      <c r="AT102" s="68">
        <f t="shared" si="76"/>
        <v>-4.1968241766526013</v>
      </c>
      <c r="AU102" s="68">
        <f t="shared" si="65"/>
        <v>-4.0519995900650185</v>
      </c>
      <c r="AW102">
        <v>25000</v>
      </c>
      <c r="AX102">
        <f t="shared" si="41"/>
        <v>0.19736746038980549</v>
      </c>
      <c r="AY102">
        <f t="shared" si="42"/>
        <v>0.21255032495953319</v>
      </c>
      <c r="AZ102">
        <f t="shared" si="43"/>
        <v>-1.5182864569727712E-2</v>
      </c>
      <c r="BA102">
        <f t="shared" si="44"/>
        <v>0.84949557757711436</v>
      </c>
      <c r="BB102">
        <f t="shared" si="45"/>
        <v>-0.71153983746018934</v>
      </c>
      <c r="BC102">
        <f t="shared" si="46"/>
        <v>-0.60811475959116912</v>
      </c>
      <c r="BD102">
        <f t="shared" si="47"/>
        <v>-0.31378748682685259</v>
      </c>
      <c r="BE102">
        <f t="shared" si="48"/>
        <v>5.5608522506738893</v>
      </c>
      <c r="BF102">
        <f t="shared" si="49"/>
        <v>5.5608513620856543</v>
      </c>
      <c r="BG102">
        <f t="shared" si="50"/>
        <v>5.5608578206207522</v>
      </c>
      <c r="BH102">
        <f t="shared" si="51"/>
        <v>5.5608108771456353</v>
      </c>
      <c r="BI102">
        <f t="shared" si="52"/>
        <v>5.561152038757732</v>
      </c>
      <c r="BJ102">
        <f t="shared" si="53"/>
        <v>5.5586703053615256</v>
      </c>
      <c r="BK102">
        <f t="shared" si="54"/>
        <v>5.5766018131587307</v>
      </c>
      <c r="BL102">
        <f t="shared" si="55"/>
        <v>5.43961317983167</v>
      </c>
    </row>
    <row r="103" spans="1:64">
      <c r="A103" s="13" t="s">
        <v>2083</v>
      </c>
      <c r="B103" s="50"/>
      <c r="C103" s="49">
        <v>39675.442999999999</v>
      </c>
      <c r="D103" s="49" t="s">
        <v>1923</v>
      </c>
      <c r="E103">
        <f t="shared" si="66"/>
        <v>11565.980956001644</v>
      </c>
      <c r="F103">
        <f t="shared" si="67"/>
        <v>11566</v>
      </c>
      <c r="G103" s="10">
        <f t="shared" si="68"/>
        <v>-2.5848000004771166E-2</v>
      </c>
      <c r="H103">
        <f>G103</f>
        <v>-2.5848000004771166E-2</v>
      </c>
      <c r="P103">
        <f t="shared" si="69"/>
        <v>-3.1575411660641983E-2</v>
      </c>
      <c r="Q103" s="2">
        <f t="shared" si="70"/>
        <v>24656.942999999999</v>
      </c>
      <c r="R103" s="49" t="s">
        <v>1923</v>
      </c>
      <c r="S103" s="50">
        <v>0.5</v>
      </c>
      <c r="Z103">
        <f t="shared" si="56"/>
        <v>11566</v>
      </c>
      <c r="AA103" s="68">
        <f t="shared" si="57"/>
        <v>-2.2172751177260131E-2</v>
      </c>
      <c r="AB103" s="68">
        <f t="shared" si="72"/>
        <v>-3.5250660488153021E-2</v>
      </c>
      <c r="AC103" s="68">
        <f t="shared" si="73"/>
        <v>-3.6752488275110344E-3</v>
      </c>
      <c r="AD103" s="68"/>
      <c r="AE103" s="68">
        <f t="shared" si="71"/>
        <v>6.7537269720606165E-6</v>
      </c>
      <c r="AF103">
        <f t="shared" si="74"/>
        <v>5.7274116558708177E-3</v>
      </c>
      <c r="AG103" s="92"/>
      <c r="AH103">
        <f t="shared" si="58"/>
        <v>9.4026604833818521E-3</v>
      </c>
      <c r="AI103">
        <f t="shared" si="59"/>
        <v>1.0721921623556829</v>
      </c>
      <c r="AJ103">
        <f t="shared" si="60"/>
        <v>0.23151346991474395</v>
      </c>
      <c r="AK103">
        <f t="shared" si="61"/>
        <v>-0.16857144346933906</v>
      </c>
      <c r="AL103">
        <f t="shared" si="62"/>
        <v>1.9754237567160529</v>
      </c>
      <c r="AM103">
        <f t="shared" si="63"/>
        <v>1.5161029289976857</v>
      </c>
      <c r="AN103" s="68">
        <f t="shared" si="76"/>
        <v>-4.1440868365585679</v>
      </c>
      <c r="AO103" s="68">
        <f t="shared" si="76"/>
        <v>-4.1440866906497229</v>
      </c>
      <c r="AP103" s="68">
        <f t="shared" si="76"/>
        <v>-4.1440852122731968</v>
      </c>
      <c r="AQ103" s="68">
        <f t="shared" si="76"/>
        <v>-4.1440702332704307</v>
      </c>
      <c r="AR103" s="68">
        <f t="shared" si="76"/>
        <v>-4.1439184848933248</v>
      </c>
      <c r="AS103" s="68">
        <f t="shared" si="76"/>
        <v>-4.142383188524092</v>
      </c>
      <c r="AT103" s="68">
        <f t="shared" si="76"/>
        <v>-4.1270513769646335</v>
      </c>
      <c r="AU103" s="68">
        <f t="shared" si="65"/>
        <v>-3.9895316808347587</v>
      </c>
      <c r="AW103">
        <v>25200</v>
      </c>
      <c r="AX103">
        <f t="shared" si="41"/>
        <v>0.20142323318059013</v>
      </c>
      <c r="AY103">
        <f t="shared" si="42"/>
        <v>0.21878736291373513</v>
      </c>
      <c r="AZ103" s="68">
        <f t="shared" si="43"/>
        <v>-1.7364129733144981E-2</v>
      </c>
      <c r="BA103">
        <f t="shared" si="44"/>
        <v>0.83931551165416762</v>
      </c>
      <c r="BB103">
        <f t="shared" si="45"/>
        <v>-0.7814643237380543</v>
      </c>
      <c r="BC103">
        <f t="shared" si="46"/>
        <v>-0.50279278774317393</v>
      </c>
      <c r="BD103">
        <f t="shared" si="47"/>
        <v>-0.25682989078472401</v>
      </c>
      <c r="BE103">
        <f t="shared" si="48"/>
        <v>5.6834886508516194</v>
      </c>
      <c r="BF103">
        <f t="shared" si="49"/>
        <v>5.6834872638829825</v>
      </c>
      <c r="BG103">
        <f t="shared" si="50"/>
        <v>5.68349642596616</v>
      </c>
      <c r="BH103">
        <f t="shared" si="51"/>
        <v>5.6834359017121594</v>
      </c>
      <c r="BI103">
        <f t="shared" si="52"/>
        <v>5.683835675489938</v>
      </c>
      <c r="BJ103">
        <f t="shared" si="53"/>
        <v>5.6811930686347001</v>
      </c>
      <c r="BK103">
        <f t="shared" si="54"/>
        <v>5.6985743071468722</v>
      </c>
      <c r="BL103">
        <f t="shared" si="55"/>
        <v>5.5799905039446145</v>
      </c>
    </row>
    <row r="104" spans="1:64">
      <c r="A104" s="13" t="s">
        <v>2083</v>
      </c>
      <c r="B104" s="50"/>
      <c r="C104" s="49">
        <v>39709.375200000002</v>
      </c>
      <c r="D104" s="49" t="s">
        <v>1923</v>
      </c>
      <c r="E104">
        <f t="shared" si="66"/>
        <v>11590.98114019383</v>
      </c>
      <c r="F104">
        <f t="shared" si="67"/>
        <v>11591</v>
      </c>
      <c r="G104" s="10">
        <f t="shared" si="68"/>
        <v>-2.559800000017276E-2</v>
      </c>
      <c r="H104">
        <f>G104</f>
        <v>-2.559800000017276E-2</v>
      </c>
      <c r="P104">
        <f t="shared" si="69"/>
        <v>-3.1441061132852555E-2</v>
      </c>
      <c r="Q104" s="2">
        <f t="shared" si="70"/>
        <v>24690.875200000002</v>
      </c>
      <c r="R104" s="49" t="s">
        <v>1923</v>
      </c>
      <c r="S104" s="50">
        <v>0.5</v>
      </c>
      <c r="Z104">
        <f t="shared" si="56"/>
        <v>11591</v>
      </c>
      <c r="AA104" s="68">
        <f t="shared" si="57"/>
        <v>-2.1606708158819023E-2</v>
      </c>
      <c r="AB104" s="68">
        <f t="shared" si="72"/>
        <v>-3.5432352974206292E-2</v>
      </c>
      <c r="AC104" s="68">
        <f t="shared" si="73"/>
        <v>-3.9912918413537359E-3</v>
      </c>
      <c r="AD104" s="68"/>
      <c r="AE104" s="68">
        <f t="shared" si="71"/>
        <v>7.9652052814284551E-6</v>
      </c>
      <c r="AF104">
        <f t="shared" si="74"/>
        <v>5.8430611326797943E-3</v>
      </c>
      <c r="AG104" s="92"/>
      <c r="AH104">
        <f t="shared" si="58"/>
        <v>9.8343529740335302E-3</v>
      </c>
      <c r="AI104">
        <f t="shared" si="59"/>
        <v>1.0757669390728755</v>
      </c>
      <c r="AJ104">
        <f t="shared" si="60"/>
        <v>0.25218564124520843</v>
      </c>
      <c r="AK104">
        <f t="shared" si="61"/>
        <v>-0.16699524185572789</v>
      </c>
      <c r="AL104">
        <f t="shared" si="62"/>
        <v>1.9967288603175093</v>
      </c>
      <c r="AM104">
        <f t="shared" si="63"/>
        <v>1.5518192795595303</v>
      </c>
      <c r="AN104" s="68">
        <f t="shared" si="76"/>
        <v>-4.1245857384309126</v>
      </c>
      <c r="AO104" s="68">
        <f t="shared" si="76"/>
        <v>-4.1245855676889427</v>
      </c>
      <c r="AP104" s="68">
        <f t="shared" si="76"/>
        <v>-4.1245838886513031</v>
      </c>
      <c r="AQ104" s="68">
        <f t="shared" si="76"/>
        <v>-4.1245673776029044</v>
      </c>
      <c r="AR104" s="68">
        <f t="shared" si="76"/>
        <v>-4.1244050357139264</v>
      </c>
      <c r="AS104" s="68">
        <f t="shared" si="76"/>
        <v>-4.1228109381564462</v>
      </c>
      <c r="AT104" s="68">
        <f t="shared" si="76"/>
        <v>-4.1073544846334871</v>
      </c>
      <c r="AU104" s="68">
        <f t="shared" si="65"/>
        <v>-3.9719845153206403</v>
      </c>
      <c r="AW104">
        <v>25400</v>
      </c>
      <c r="AX104">
        <f t="shared" si="41"/>
        <v>0.20583560839420662</v>
      </c>
      <c r="AY104">
        <f t="shared" si="42"/>
        <v>0.22510075680081282</v>
      </c>
      <c r="AZ104">
        <f t="shared" si="43"/>
        <v>-1.926514840660621E-2</v>
      </c>
      <c r="BA104">
        <f t="shared" si="44"/>
        <v>0.83107881033120656</v>
      </c>
      <c r="BB104">
        <f t="shared" si="45"/>
        <v>-0.84149637358007678</v>
      </c>
      <c r="BC104">
        <f t="shared" si="46"/>
        <v>-0.39975503745674945</v>
      </c>
      <c r="BD104">
        <f t="shared" si="47"/>
        <v>-0.20258252448043532</v>
      </c>
      <c r="BE104">
        <f t="shared" si="48"/>
        <v>5.8047881333022016</v>
      </c>
      <c r="BF104">
        <f t="shared" si="49"/>
        <v>5.8047863431134274</v>
      </c>
      <c r="BG104">
        <f t="shared" si="50"/>
        <v>5.8047973398645398</v>
      </c>
      <c r="BH104">
        <f t="shared" si="51"/>
        <v>5.8047297881570543</v>
      </c>
      <c r="BI104">
        <f t="shared" si="52"/>
        <v>5.8051447127327114</v>
      </c>
      <c r="BJ104">
        <f t="shared" si="53"/>
        <v>5.8025946976248903</v>
      </c>
      <c r="BK104">
        <f t="shared" si="54"/>
        <v>5.8182138480763053</v>
      </c>
      <c r="BL104">
        <f t="shared" si="55"/>
        <v>5.7203678280575581</v>
      </c>
    </row>
    <row r="105" spans="1:64">
      <c r="A105" s="13" t="s">
        <v>2083</v>
      </c>
      <c r="B105" s="50"/>
      <c r="C105" s="49">
        <v>39713.445999999996</v>
      </c>
      <c r="D105" s="49" t="s">
        <v>1923</v>
      </c>
      <c r="E105">
        <f t="shared" si="66"/>
        <v>11593.98037837495</v>
      </c>
      <c r="F105">
        <f t="shared" si="67"/>
        <v>11594</v>
      </c>
      <c r="G105" s="10">
        <f t="shared" si="68"/>
        <v>-2.6632000008248724E-2</v>
      </c>
      <c r="H105">
        <f>G105</f>
        <v>-2.6632000008248724E-2</v>
      </c>
      <c r="P105">
        <f t="shared" si="69"/>
        <v>-3.1424858895788277E-2</v>
      </c>
      <c r="Q105" s="2">
        <f t="shared" si="70"/>
        <v>24694.945999999996</v>
      </c>
      <c r="R105" s="49" t="s">
        <v>1923</v>
      </c>
      <c r="S105" s="50">
        <v>0.5</v>
      </c>
      <c r="Z105">
        <f t="shared" si="56"/>
        <v>11594</v>
      </c>
      <c r="AA105" s="68">
        <f t="shared" si="57"/>
        <v>-2.1538854924492961E-2</v>
      </c>
      <c r="AB105" s="68">
        <f t="shared" si="72"/>
        <v>-3.6518003979544036E-2</v>
      </c>
      <c r="AC105" s="68">
        <f t="shared" si="73"/>
        <v>-5.0931450837557631E-3</v>
      </c>
      <c r="AD105" s="68"/>
      <c r="AE105" s="68">
        <f t="shared" si="71"/>
        <v>1.2970063422092749E-5</v>
      </c>
      <c r="AF105">
        <f t="shared" si="74"/>
        <v>4.7928588875395528E-3</v>
      </c>
      <c r="AG105" s="92"/>
      <c r="AH105">
        <f t="shared" si="58"/>
        <v>9.8860039712953159E-3</v>
      </c>
      <c r="AI105">
        <f t="shared" si="59"/>
        <v>1.0761952230544261</v>
      </c>
      <c r="AJ105">
        <f t="shared" si="60"/>
        <v>0.2546680119866242</v>
      </c>
      <c r="AK105">
        <f t="shared" si="61"/>
        <v>-0.16680026331697481</v>
      </c>
      <c r="AL105">
        <f t="shared" si="62"/>
        <v>1.9992950047975233</v>
      </c>
      <c r="AM105">
        <f t="shared" si="63"/>
        <v>1.5562008999632044</v>
      </c>
      <c r="AN105" s="68">
        <f t="shared" si="76"/>
        <v>-4.1222412471697076</v>
      </c>
      <c r="AO105" s="68">
        <f t="shared" si="76"/>
        <v>-4.1222410732616632</v>
      </c>
      <c r="AP105" s="68">
        <f t="shared" si="76"/>
        <v>-4.1222393690806411</v>
      </c>
      <c r="AQ105" s="68">
        <f t="shared" si="76"/>
        <v>-4.1222226694905917</v>
      </c>
      <c r="AR105" s="68">
        <f t="shared" si="76"/>
        <v>-4.1220590490940223</v>
      </c>
      <c r="AS105" s="68">
        <f t="shared" si="76"/>
        <v>-4.1204580257331411</v>
      </c>
      <c r="AT105" s="68">
        <f t="shared" si="76"/>
        <v>-4.1049880434923134</v>
      </c>
      <c r="AU105" s="68">
        <f t="shared" si="65"/>
        <v>-3.9698788554589459</v>
      </c>
      <c r="AW105">
        <v>25600</v>
      </c>
      <c r="AX105">
        <f t="shared" si="41"/>
        <v>0.21062027690840907</v>
      </c>
      <c r="AY105">
        <f t="shared" si="42"/>
        <v>0.23149050662076592</v>
      </c>
      <c r="AZ105" s="68">
        <f t="shared" si="43"/>
        <v>-2.0870229712356865E-2</v>
      </c>
      <c r="BA105">
        <f t="shared" si="44"/>
        <v>0.82473024075450618</v>
      </c>
      <c r="BB105">
        <f t="shared" si="45"/>
        <v>-0.89179336725006575</v>
      </c>
      <c r="BC105">
        <f t="shared" si="46"/>
        <v>-0.2985084709254377</v>
      </c>
      <c r="BD105">
        <f t="shared" si="47"/>
        <v>-0.15037250470123759</v>
      </c>
      <c r="BE105">
        <f t="shared" si="48"/>
        <v>5.9250288464126646</v>
      </c>
      <c r="BF105">
        <f t="shared" si="49"/>
        <v>5.9250269348202727</v>
      </c>
      <c r="BG105">
        <f t="shared" si="50"/>
        <v>5.9250380653396162</v>
      </c>
      <c r="BH105">
        <f t="shared" si="51"/>
        <v>5.9249732556521302</v>
      </c>
      <c r="BI105">
        <f t="shared" si="52"/>
        <v>5.9253506010261789</v>
      </c>
      <c r="BJ105">
        <f t="shared" si="53"/>
        <v>5.9231528103551403</v>
      </c>
      <c r="BK105">
        <f t="shared" si="54"/>
        <v>5.9359284197812654</v>
      </c>
      <c r="BL105">
        <f t="shared" si="55"/>
        <v>5.8607451521705016</v>
      </c>
    </row>
    <row r="106" spans="1:64">
      <c r="A106" s="13" t="s">
        <v>2091</v>
      </c>
      <c r="B106" s="50"/>
      <c r="C106" s="49">
        <v>39744.667999999998</v>
      </c>
      <c r="D106" s="49"/>
      <c r="E106">
        <f t="shared" si="66"/>
        <v>11616.983771931762</v>
      </c>
      <c r="F106">
        <f t="shared" si="67"/>
        <v>11617</v>
      </c>
      <c r="G106" s="10">
        <f t="shared" si="68"/>
        <v>-2.2025999998732004E-2</v>
      </c>
      <c r="I106">
        <f>G106</f>
        <v>-2.2025999998732004E-2</v>
      </c>
      <c r="P106">
        <f t="shared" si="69"/>
        <v>-3.1300070984364103E-2</v>
      </c>
      <c r="Q106" s="2">
        <f t="shared" si="70"/>
        <v>24726.167999999998</v>
      </c>
      <c r="S106" s="50">
        <v>0.1</v>
      </c>
      <c r="Z106">
        <f t="shared" si="56"/>
        <v>11617</v>
      </c>
      <c r="AA106" s="68">
        <f t="shared" si="57"/>
        <v>-2.1019225905305104E-2</v>
      </c>
      <c r="AB106" s="68">
        <f t="shared" si="72"/>
        <v>-3.2306845077791004E-2</v>
      </c>
      <c r="AC106" s="68">
        <f t="shared" si="73"/>
        <v>-1.0067740934269018E-3</v>
      </c>
      <c r="AD106" s="68"/>
      <c r="AE106" s="68">
        <f t="shared" si="71"/>
        <v>1.0135940751955566E-7</v>
      </c>
      <c r="AF106">
        <f t="shared" si="74"/>
        <v>9.2740709856320991E-3</v>
      </c>
      <c r="AG106" s="92"/>
      <c r="AH106">
        <f t="shared" si="58"/>
        <v>1.0280845079059001E-2</v>
      </c>
      <c r="AI106">
        <f t="shared" si="59"/>
        <v>1.079473073184233</v>
      </c>
      <c r="AJ106">
        <f t="shared" si="60"/>
        <v>0.27370788059219492</v>
      </c>
      <c r="AK106">
        <f t="shared" si="61"/>
        <v>-0.16526363936927993</v>
      </c>
      <c r="AL106">
        <f t="shared" si="62"/>
        <v>2.0190366487735028</v>
      </c>
      <c r="AM106">
        <f t="shared" si="63"/>
        <v>1.5905045478905451</v>
      </c>
      <c r="AN106" s="68">
        <f t="shared" si="76"/>
        <v>-4.104235843897678</v>
      </c>
      <c r="AO106" s="68">
        <f t="shared" si="76"/>
        <v>-4.104235644356133</v>
      </c>
      <c r="AP106" s="68">
        <f t="shared" si="76"/>
        <v>-4.1042337398711766</v>
      </c>
      <c r="AQ106" s="68">
        <f t="shared" si="76"/>
        <v>-4.1042155631519321</v>
      </c>
      <c r="AR106" s="68">
        <f t="shared" si="76"/>
        <v>-4.1040421054109206</v>
      </c>
      <c r="AS106" s="68">
        <f t="shared" si="76"/>
        <v>-4.1023889911587856</v>
      </c>
      <c r="AT106" s="68">
        <f t="shared" si="76"/>
        <v>-4.0868255122277093</v>
      </c>
      <c r="AU106" s="68">
        <f t="shared" si="65"/>
        <v>-3.953735463185958</v>
      </c>
      <c r="AW106">
        <v>25800</v>
      </c>
      <c r="AX106">
        <f t="shared" si="41"/>
        <v>0.21579019529588395</v>
      </c>
      <c r="AY106">
        <f t="shared" si="42"/>
        <v>0.23795661237359467</v>
      </c>
      <c r="AZ106">
        <f t="shared" si="43"/>
        <v>-2.2166417077710728E-2</v>
      </c>
      <c r="BA106">
        <f t="shared" si="44"/>
        <v>0.82022450180009898</v>
      </c>
      <c r="BB106">
        <f t="shared" si="45"/>
        <v>-0.93247950657966105</v>
      </c>
      <c r="BC106">
        <f t="shared" si="46"/>
        <v>-0.19858469261802991</v>
      </c>
      <c r="BD106">
        <f t="shared" si="47"/>
        <v>-9.9619945039795169E-2</v>
      </c>
      <c r="BE106">
        <f t="shared" si="48"/>
        <v>6.044481614812776</v>
      </c>
      <c r="BF106">
        <f t="shared" si="49"/>
        <v>6.0444799879644524</v>
      </c>
      <c r="BG106">
        <f t="shared" si="50"/>
        <v>6.0444891183312528</v>
      </c>
      <c r="BH106">
        <f t="shared" si="51"/>
        <v>6.0444378756776667</v>
      </c>
      <c r="BI106">
        <f t="shared" si="52"/>
        <v>6.0447254582162175</v>
      </c>
      <c r="BJ106">
        <f t="shared" si="53"/>
        <v>6.0431112348396923</v>
      </c>
      <c r="BK106">
        <f t="shared" si="54"/>
        <v>6.0521638768904733</v>
      </c>
      <c r="BL106">
        <f t="shared" si="55"/>
        <v>6.0011224762834452</v>
      </c>
    </row>
    <row r="107" spans="1:64">
      <c r="A107" s="13" t="s">
        <v>2091</v>
      </c>
      <c r="B107" s="50"/>
      <c r="C107" s="49">
        <v>39744.673000000003</v>
      </c>
      <c r="D107" s="49"/>
      <c r="E107">
        <f t="shared" si="66"/>
        <v>11616.987455775457</v>
      </c>
      <c r="F107">
        <f t="shared" si="67"/>
        <v>11617</v>
      </c>
      <c r="G107" s="10">
        <f t="shared" si="68"/>
        <v>-1.7025999994075391E-2</v>
      </c>
      <c r="I107">
        <f>G107</f>
        <v>-1.7025999994075391E-2</v>
      </c>
      <c r="P107">
        <f t="shared" si="69"/>
        <v>-3.1300070984364103E-2</v>
      </c>
      <c r="Q107" s="2">
        <f t="shared" si="70"/>
        <v>24726.173000000003</v>
      </c>
      <c r="S107" s="50">
        <v>0.1</v>
      </c>
      <c r="Z107">
        <f t="shared" si="56"/>
        <v>11617</v>
      </c>
      <c r="AA107" s="68">
        <f t="shared" si="57"/>
        <v>-2.1019225905305104E-2</v>
      </c>
      <c r="AB107" s="68">
        <f t="shared" si="72"/>
        <v>-2.7306845073134391E-2</v>
      </c>
      <c r="AC107" s="68">
        <f t="shared" si="73"/>
        <v>3.993225911229711E-3</v>
      </c>
      <c r="AD107" s="68"/>
      <c r="AE107" s="68">
        <f t="shared" si="71"/>
        <v>1.5945853178116371E-6</v>
      </c>
      <c r="AF107">
        <f t="shared" si="74"/>
        <v>1.4274070990288712E-2</v>
      </c>
      <c r="AG107" s="92"/>
      <c r="AH107">
        <f t="shared" si="58"/>
        <v>1.0280845079059001E-2</v>
      </c>
      <c r="AI107">
        <f t="shared" si="59"/>
        <v>1.079473073184233</v>
      </c>
      <c r="AJ107">
        <f t="shared" si="60"/>
        <v>0.27370788059219492</v>
      </c>
      <c r="AK107">
        <f t="shared" si="61"/>
        <v>-0.16526363936927993</v>
      </c>
      <c r="AL107">
        <f t="shared" si="62"/>
        <v>2.0190366487735028</v>
      </c>
      <c r="AM107">
        <f t="shared" si="63"/>
        <v>1.5905045478905451</v>
      </c>
      <c r="AN107" s="68">
        <f t="shared" si="76"/>
        <v>-4.104235843897678</v>
      </c>
      <c r="AO107" s="68">
        <f t="shared" si="76"/>
        <v>-4.104235644356133</v>
      </c>
      <c r="AP107" s="68">
        <f t="shared" si="76"/>
        <v>-4.1042337398711766</v>
      </c>
      <c r="AQ107" s="68">
        <f t="shared" si="76"/>
        <v>-4.1042155631519321</v>
      </c>
      <c r="AR107" s="68">
        <f t="shared" si="76"/>
        <v>-4.1040421054109206</v>
      </c>
      <c r="AS107" s="68">
        <f t="shared" si="76"/>
        <v>-4.1023889911587856</v>
      </c>
      <c r="AT107" s="68">
        <f t="shared" si="76"/>
        <v>-4.0868255122277093</v>
      </c>
      <c r="AU107" s="68">
        <f t="shared" si="65"/>
        <v>-3.953735463185958</v>
      </c>
      <c r="AW107">
        <v>26000</v>
      </c>
      <c r="AX107">
        <f t="shared" si="41"/>
        <v>0.22135596580439573</v>
      </c>
      <c r="AY107">
        <f t="shared" si="42"/>
        <v>0.24449907405929905</v>
      </c>
      <c r="AZ107" s="68">
        <f t="shared" si="43"/>
        <v>-2.314310825490332E-2</v>
      </c>
      <c r="BA107">
        <f t="shared" si="44"/>
        <v>0.81752812213019044</v>
      </c>
      <c r="BB107">
        <f t="shared" si="45"/>
        <v>-0.96362989603745086</v>
      </c>
      <c r="BC107">
        <f t="shared" si="46"/>
        <v>-9.9533821293313729E-2</v>
      </c>
      <c r="BD107">
        <f t="shared" si="47"/>
        <v>-4.980803804757214E-2</v>
      </c>
      <c r="BE107">
        <f t="shared" si="48"/>
        <v>6.1634115464347996</v>
      </c>
      <c r="BF107">
        <f t="shared" si="49"/>
        <v>6.1634106041900258</v>
      </c>
      <c r="BG107">
        <f t="shared" si="50"/>
        <v>6.1634157794895774</v>
      </c>
      <c r="BH107">
        <f t="shared" si="51"/>
        <v>6.1633873540064528</v>
      </c>
      <c r="BI107">
        <f t="shared" si="52"/>
        <v>6.1635434805988876</v>
      </c>
      <c r="BJ107">
        <f t="shared" si="53"/>
        <v>6.162685921083928</v>
      </c>
      <c r="BK107">
        <f t="shared" si="54"/>
        <v>6.1673951733263745</v>
      </c>
      <c r="BL107">
        <f t="shared" si="55"/>
        <v>6.1414998003963888</v>
      </c>
    </row>
    <row r="108" spans="1:64">
      <c r="A108" s="13" t="s">
        <v>2091</v>
      </c>
      <c r="B108" s="50"/>
      <c r="C108" s="49">
        <v>39748.741999999998</v>
      </c>
      <c r="D108" s="49"/>
      <c r="E108">
        <f t="shared" si="66"/>
        <v>11619.98536777285</v>
      </c>
      <c r="F108">
        <f t="shared" si="67"/>
        <v>11620</v>
      </c>
      <c r="G108" s="10">
        <f t="shared" si="68"/>
        <v>-1.9860000000335276E-2</v>
      </c>
      <c r="I108">
        <f>G108</f>
        <v>-1.9860000000335276E-2</v>
      </c>
      <c r="P108">
        <f t="shared" si="69"/>
        <v>-3.1283719853230779E-2</v>
      </c>
      <c r="Q108" s="2">
        <f t="shared" si="70"/>
        <v>24730.241999999998</v>
      </c>
      <c r="S108" s="50">
        <v>0.1</v>
      </c>
      <c r="Z108">
        <f t="shared" si="56"/>
        <v>11620</v>
      </c>
      <c r="AA108" s="68">
        <f t="shared" si="57"/>
        <v>-2.0951528751789628E-2</v>
      </c>
      <c r="AB108" s="68">
        <f t="shared" si="72"/>
        <v>-3.0192191101776428E-2</v>
      </c>
      <c r="AC108" s="68">
        <f t="shared" si="73"/>
        <v>1.0915287514543515E-3</v>
      </c>
      <c r="AD108" s="68"/>
      <c r="AE108" s="68">
        <f t="shared" si="71"/>
        <v>1.1914350152514954E-7</v>
      </c>
      <c r="AF108">
        <f t="shared" si="74"/>
        <v>1.1423719852895503E-2</v>
      </c>
      <c r="AG108" s="92"/>
      <c r="AH108">
        <f t="shared" si="58"/>
        <v>1.0332191101441152E-2</v>
      </c>
      <c r="AI108">
        <f t="shared" si="59"/>
        <v>1.0798998237251365</v>
      </c>
      <c r="AJ108">
        <f t="shared" si="60"/>
        <v>0.27619214348266719</v>
      </c>
      <c r="AK108">
        <f t="shared" si="61"/>
        <v>-0.16505774149556865</v>
      </c>
      <c r="AL108">
        <f t="shared" si="62"/>
        <v>2.0216204978865142</v>
      </c>
      <c r="AM108">
        <f t="shared" si="63"/>
        <v>1.5950740521053033</v>
      </c>
      <c r="AN108" s="68">
        <f t="shared" si="76"/>
        <v>-4.1018832788173816</v>
      </c>
      <c r="AO108" s="68">
        <f t="shared" si="76"/>
        <v>-4.101883075752613</v>
      </c>
      <c r="AP108" s="68">
        <f t="shared" si="76"/>
        <v>-4.1018811441630065</v>
      </c>
      <c r="AQ108" s="68">
        <f t="shared" si="76"/>
        <v>-4.1018627707922972</v>
      </c>
      <c r="AR108" s="68">
        <f t="shared" si="76"/>
        <v>-4.1016880265445428</v>
      </c>
      <c r="AS108" s="68">
        <f t="shared" si="76"/>
        <v>-4.1000282549720941</v>
      </c>
      <c r="AT108" s="68">
        <f t="shared" si="76"/>
        <v>-4.0844539180394097</v>
      </c>
      <c r="AU108" s="68">
        <f t="shared" si="65"/>
        <v>-3.9516298033242636</v>
      </c>
      <c r="AW108">
        <v>26200</v>
      </c>
      <c r="AX108">
        <f t="shared" si="41"/>
        <v>0.22732611324389751</v>
      </c>
      <c r="AY108">
        <f t="shared" si="42"/>
        <v>0.25111789167787907</v>
      </c>
      <c r="AZ108">
        <f t="shared" si="43"/>
        <v>-2.3791778433981572E-2</v>
      </c>
      <c r="BA108">
        <f t="shared" si="44"/>
        <v>0.81662058048872754</v>
      </c>
      <c r="BB108">
        <f t="shared" si="45"/>
        <v>-0.98525938402807789</v>
      </c>
      <c r="BC108">
        <f t="shared" si="46"/>
        <v>-9.1831555953121146E-4</v>
      </c>
      <c r="BD108">
        <f t="shared" si="47"/>
        <v>-4.591578120330541E-4</v>
      </c>
      <c r="BE108">
        <f t="shared" si="48"/>
        <v>6.282079845202146</v>
      </c>
      <c r="BF108">
        <f t="shared" si="49"/>
        <v>6.2820798360794736</v>
      </c>
      <c r="BG108">
        <f t="shared" si="50"/>
        <v>6.2820798858270086</v>
      </c>
      <c r="BH108">
        <f t="shared" si="51"/>
        <v>6.282079614544962</v>
      </c>
      <c r="BI108">
        <f t="shared" si="52"/>
        <v>6.2820810938936207</v>
      </c>
      <c r="BJ108">
        <f t="shared" si="53"/>
        <v>6.2820730267454783</v>
      </c>
      <c r="BK108">
        <f t="shared" si="54"/>
        <v>6.2821170183207471</v>
      </c>
      <c r="BL108">
        <f t="shared" si="55"/>
        <v>6.2818771245093332</v>
      </c>
    </row>
    <row r="109" spans="1:64">
      <c r="A109" s="13" t="s">
        <v>2091</v>
      </c>
      <c r="B109" s="50"/>
      <c r="C109" s="49">
        <v>39759.597999999998</v>
      </c>
      <c r="D109" s="49"/>
      <c r="E109">
        <f t="shared" si="66"/>
        <v>11627.983729199175</v>
      </c>
      <c r="F109">
        <f t="shared" si="67"/>
        <v>11628</v>
      </c>
      <c r="G109" s="10">
        <f t="shared" si="68"/>
        <v>-2.2084000003815163E-2</v>
      </c>
      <c r="I109">
        <f>G109</f>
        <v>-2.2084000003815163E-2</v>
      </c>
      <c r="P109">
        <f t="shared" si="69"/>
        <v>-3.1240032845348986E-2</v>
      </c>
      <c r="Q109" s="2">
        <f t="shared" si="70"/>
        <v>24741.097999999998</v>
      </c>
      <c r="S109" s="50">
        <v>0.1</v>
      </c>
      <c r="Z109">
        <f t="shared" si="56"/>
        <v>11628</v>
      </c>
      <c r="AA109" s="68">
        <f t="shared" si="57"/>
        <v>-2.0771100536035748E-2</v>
      </c>
      <c r="AB109" s="68">
        <f t="shared" si="72"/>
        <v>-3.2552932313128405E-2</v>
      </c>
      <c r="AC109" s="68">
        <f t="shared" si="73"/>
        <v>-1.3128994677794152E-3</v>
      </c>
      <c r="AD109" s="68"/>
      <c r="AE109" s="68">
        <f t="shared" si="71"/>
        <v>1.723705012495472E-7</v>
      </c>
      <c r="AF109">
        <f t="shared" si="74"/>
        <v>9.1560328415338232E-3</v>
      </c>
      <c r="AG109" s="92"/>
      <c r="AH109">
        <f t="shared" si="58"/>
        <v>1.0468932309313238E-2</v>
      </c>
      <c r="AI109">
        <f t="shared" si="59"/>
        <v>1.0810368521295932</v>
      </c>
      <c r="AJ109">
        <f t="shared" si="60"/>
        <v>0.28281736222161152</v>
      </c>
      <c r="AK109">
        <f t="shared" si="61"/>
        <v>-0.16450248768894749</v>
      </c>
      <c r="AL109">
        <f t="shared" si="62"/>
        <v>2.0285207473236513</v>
      </c>
      <c r="AM109">
        <f t="shared" si="63"/>
        <v>1.6073699108011017</v>
      </c>
      <c r="AN109" s="68">
        <f t="shared" si="76"/>
        <v>-4.0956052281363533</v>
      </c>
      <c r="AO109" s="68">
        <f t="shared" si="76"/>
        <v>-4.0956050154708379</v>
      </c>
      <c r="AP109" s="68">
        <f t="shared" si="76"/>
        <v>-4.095603010507836</v>
      </c>
      <c r="AQ109" s="68">
        <f t="shared" si="76"/>
        <v>-4.0955841084429885</v>
      </c>
      <c r="AR109" s="68">
        <f t="shared" si="76"/>
        <v>-4.0954059313829365</v>
      </c>
      <c r="AS109" s="68">
        <f t="shared" si="76"/>
        <v>-4.0937285693024847</v>
      </c>
      <c r="AT109" s="68">
        <f t="shared" si="76"/>
        <v>-4.0781267909374614</v>
      </c>
      <c r="AU109" s="68">
        <f t="shared" si="65"/>
        <v>-3.946014710359746</v>
      </c>
      <c r="AW109">
        <v>26400</v>
      </c>
      <c r="AX109">
        <f t="shared" si="41"/>
        <v>0.23370726632422451</v>
      </c>
      <c r="AY109">
        <f t="shared" si="42"/>
        <v>0.2578130652293345</v>
      </c>
      <c r="AZ109" s="68">
        <f t="shared" si="43"/>
        <v>-2.4105798905110009E-2</v>
      </c>
      <c r="BA109">
        <f t="shared" si="44"/>
        <v>0.81749489046511903</v>
      </c>
      <c r="BB109">
        <f t="shared" si="45"/>
        <v>-0.99731467577194466</v>
      </c>
      <c r="BC109">
        <f t="shared" si="46"/>
        <v>9.7693180128976362E-2</v>
      </c>
      <c r="BD109">
        <f t="shared" si="47"/>
        <v>4.8885476325862764E-2</v>
      </c>
      <c r="BE109">
        <f t="shared" si="48"/>
        <v>6.4007457314348644</v>
      </c>
      <c r="BF109">
        <f t="shared" si="49"/>
        <v>6.4007466578927747</v>
      </c>
      <c r="BG109">
        <f t="shared" si="50"/>
        <v>6.4007415706455246</v>
      </c>
      <c r="BH109">
        <f t="shared" si="51"/>
        <v>6.4007695051250195</v>
      </c>
      <c r="BI109">
        <f t="shared" si="52"/>
        <v>6.4006161158110864</v>
      </c>
      <c r="BJ109">
        <f t="shared" si="53"/>
        <v>6.4014584168277313</v>
      </c>
      <c r="BK109">
        <f t="shared" si="54"/>
        <v>6.3968341437751315</v>
      </c>
      <c r="BL109">
        <f t="shared" si="55"/>
        <v>6.4222544486222768</v>
      </c>
    </row>
    <row r="110" spans="1:64">
      <c r="A110" s="13" t="s">
        <v>2083</v>
      </c>
      <c r="B110" s="50"/>
      <c r="C110" s="49">
        <v>39781.313999999998</v>
      </c>
      <c r="D110" s="49" t="s">
        <v>1923</v>
      </c>
      <c r="E110">
        <f t="shared" si="66"/>
        <v>11643.983399126781</v>
      </c>
      <c r="F110">
        <f t="shared" si="67"/>
        <v>11644</v>
      </c>
      <c r="G110" s="10">
        <f t="shared" si="68"/>
        <v>-2.2532000002684072E-2</v>
      </c>
      <c r="H110">
        <f>G110</f>
        <v>-2.2532000002684072E-2</v>
      </c>
      <c r="P110">
        <f t="shared" si="69"/>
        <v>-3.1152292321107583E-2</v>
      </c>
      <c r="Q110" s="2">
        <f t="shared" si="70"/>
        <v>24762.813999999998</v>
      </c>
      <c r="R110" s="49" t="s">
        <v>1923</v>
      </c>
      <c r="S110" s="50">
        <v>0.5</v>
      </c>
      <c r="Z110">
        <f t="shared" si="56"/>
        <v>11644</v>
      </c>
      <c r="AA110" s="68">
        <f t="shared" si="57"/>
        <v>-2.0410692885088066E-2</v>
      </c>
      <c r="AB110" s="68">
        <f t="shared" si="72"/>
        <v>-3.3273599438703588E-2</v>
      </c>
      <c r="AC110" s="68">
        <f t="shared" si="73"/>
        <v>-2.1213071175960069E-3</v>
      </c>
      <c r="AD110" s="68"/>
      <c r="AE110" s="68">
        <f t="shared" si="71"/>
        <v>2.2499719435817359E-6</v>
      </c>
      <c r="AF110">
        <f t="shared" si="74"/>
        <v>8.6202923184235114E-3</v>
      </c>
      <c r="AG110" s="92"/>
      <c r="AH110">
        <f t="shared" si="58"/>
        <v>1.0741599436019518E-2</v>
      </c>
      <c r="AI110">
        <f t="shared" si="59"/>
        <v>1.0833063958904972</v>
      </c>
      <c r="AJ110">
        <f t="shared" si="60"/>
        <v>0.29606869430109278</v>
      </c>
      <c r="AK110">
        <f t="shared" si="61"/>
        <v>-0.16336488075061187</v>
      </c>
      <c r="AL110">
        <f t="shared" si="62"/>
        <v>2.0423648058133987</v>
      </c>
      <c r="AM110">
        <f t="shared" si="63"/>
        <v>1.6324554671647071</v>
      </c>
      <c r="AN110" s="68">
        <f t="shared" si="76"/>
        <v>-4.0830293281147805</v>
      </c>
      <c r="AO110" s="68">
        <f t="shared" si="76"/>
        <v>-4.0830290953432851</v>
      </c>
      <c r="AP110" s="68">
        <f t="shared" si="76"/>
        <v>-4.0830269389007086</v>
      </c>
      <c r="AQ110" s="68">
        <f t="shared" si="76"/>
        <v>-4.0830069614808018</v>
      </c>
      <c r="AR110" s="68">
        <f t="shared" si="76"/>
        <v>-4.0828219154541694</v>
      </c>
      <c r="AS110" s="68">
        <f t="shared" si="76"/>
        <v>-4.08111010689111</v>
      </c>
      <c r="AT110" s="68">
        <f t="shared" si="76"/>
        <v>-4.0654600631556042</v>
      </c>
      <c r="AU110" s="68">
        <f t="shared" si="65"/>
        <v>-3.93478452443071</v>
      </c>
      <c r="AW110">
        <v>26600</v>
      </c>
      <c r="AX110">
        <f t="shared" si="41"/>
        <v>0.24050424764366779</v>
      </c>
      <c r="AY110">
        <f t="shared" si="42"/>
        <v>0.26458459471366563</v>
      </c>
      <c r="AZ110">
        <f t="shared" si="43"/>
        <v>-2.408034706999785E-2</v>
      </c>
      <c r="BA110">
        <f t="shared" si="44"/>
        <v>0.82015778334268141</v>
      </c>
      <c r="BB110">
        <f t="shared" si="45"/>
        <v>-0.99966880454304829</v>
      </c>
      <c r="BC110">
        <f t="shared" si="46"/>
        <v>0.19673196425272527</v>
      </c>
      <c r="BD110">
        <f t="shared" si="47"/>
        <v>9.868447355715608E-2</v>
      </c>
      <c r="BE110">
        <f t="shared" si="48"/>
        <v>6.5196684070741409</v>
      </c>
      <c r="BF110">
        <f t="shared" si="49"/>
        <v>6.519670024560722</v>
      </c>
      <c r="BG110">
        <f t="shared" si="50"/>
        <v>6.519660951615097</v>
      </c>
      <c r="BH110">
        <f t="shared" si="51"/>
        <v>6.5197118446228748</v>
      </c>
      <c r="BI110">
        <f t="shared" si="52"/>
        <v>6.519426377789868</v>
      </c>
      <c r="BJ110">
        <f t="shared" si="53"/>
        <v>6.5210278602188723</v>
      </c>
      <c r="BK110">
        <f t="shared" si="54"/>
        <v>6.5120513744407242</v>
      </c>
      <c r="BL110">
        <f t="shared" si="55"/>
        <v>6.5626317727352204</v>
      </c>
    </row>
    <row r="111" spans="1:64">
      <c r="A111" s="13" t="s">
        <v>2083</v>
      </c>
      <c r="B111" s="50"/>
      <c r="C111" s="49">
        <v>39785.388299999999</v>
      </c>
      <c r="D111" s="49" t="s">
        <v>1923</v>
      </c>
      <c r="E111">
        <f t="shared" si="66"/>
        <v>11646.985215998489</v>
      </c>
      <c r="F111">
        <f t="shared" si="67"/>
        <v>11647</v>
      </c>
      <c r="G111" s="10">
        <f t="shared" si="68"/>
        <v>-2.0066000004590023E-2</v>
      </c>
      <c r="H111">
        <f>G111</f>
        <v>-2.0066000004590023E-2</v>
      </c>
      <c r="P111">
        <f t="shared" si="69"/>
        <v>-3.1135786569210178E-2</v>
      </c>
      <c r="Q111" s="2">
        <f t="shared" si="70"/>
        <v>24766.888299999999</v>
      </c>
      <c r="R111" s="49" t="s">
        <v>1923</v>
      </c>
      <c r="S111" s="50">
        <v>0.5</v>
      </c>
      <c r="Z111">
        <f t="shared" si="56"/>
        <v>11647</v>
      </c>
      <c r="AA111" s="68">
        <f t="shared" si="57"/>
        <v>-2.0343186523907195E-2</v>
      </c>
      <c r="AB111" s="68">
        <f t="shared" si="72"/>
        <v>-3.0858600049893006E-2</v>
      </c>
      <c r="AC111" s="68">
        <f t="shared" si="73"/>
        <v>2.7718651931717304E-4</v>
      </c>
      <c r="AD111" s="68"/>
      <c r="AE111" s="68">
        <f t="shared" si="71"/>
        <v>3.8416183245584293E-8</v>
      </c>
      <c r="AF111">
        <f t="shared" si="74"/>
        <v>1.1069786564620154E-2</v>
      </c>
      <c r="AG111" s="92"/>
      <c r="AH111">
        <f t="shared" si="58"/>
        <v>1.0792600045302981E-2</v>
      </c>
      <c r="AI111">
        <f t="shared" si="59"/>
        <v>1.083731225460935</v>
      </c>
      <c r="AJ111">
        <f t="shared" si="60"/>
        <v>0.29855324720155468</v>
      </c>
      <c r="AK111">
        <f t="shared" si="61"/>
        <v>-0.1631475459261828</v>
      </c>
      <c r="AL111">
        <f t="shared" si="62"/>
        <v>2.0449670303904628</v>
      </c>
      <c r="AM111">
        <f t="shared" si="63"/>
        <v>1.6372340802192686</v>
      </c>
      <c r="AN111" s="68">
        <f t="shared" si="76"/>
        <v>-4.0806684124939565</v>
      </c>
      <c r="AO111" s="68">
        <f t="shared" si="76"/>
        <v>-4.0806681758173209</v>
      </c>
      <c r="AP111" s="68">
        <f t="shared" si="76"/>
        <v>-4.080665990277101</v>
      </c>
      <c r="AQ111" s="68">
        <f t="shared" si="76"/>
        <v>-4.080645808677696</v>
      </c>
      <c r="AR111" s="68">
        <f t="shared" si="76"/>
        <v>-4.080459475116009</v>
      </c>
      <c r="AS111" s="68">
        <f t="shared" si="76"/>
        <v>-4.0787413207183087</v>
      </c>
      <c r="AT111" s="68">
        <f t="shared" si="76"/>
        <v>-4.0630832114849342</v>
      </c>
      <c r="AU111" s="68">
        <f t="shared" si="65"/>
        <v>-3.9326788645690165</v>
      </c>
      <c r="AW111">
        <v>26800</v>
      </c>
      <c r="AX111">
        <f t="shared" si="41"/>
        <v>0.24772007297789056</v>
      </c>
      <c r="AY111">
        <f t="shared" si="42"/>
        <v>0.2714324801308724</v>
      </c>
      <c r="AZ111" s="68">
        <f t="shared" si="43"/>
        <v>-2.3712407152981833E-2</v>
      </c>
      <c r="BA111">
        <f t="shared" si="44"/>
        <v>0.82462953206831247</v>
      </c>
      <c r="BB111">
        <f t="shared" si="45"/>
        <v>-0.99211753322806506</v>
      </c>
      <c r="BC111">
        <f t="shared" si="46"/>
        <v>0.29663540672934502</v>
      </c>
      <c r="BD111">
        <f t="shared" si="47"/>
        <v>0.14941493041620904</v>
      </c>
      <c r="BE111">
        <f t="shared" si="48"/>
        <v>6.6391090212909578</v>
      </c>
      <c r="BF111">
        <f t="shared" si="49"/>
        <v>6.6391109315012198</v>
      </c>
      <c r="BG111">
        <f t="shared" si="50"/>
        <v>6.6390998182891723</v>
      </c>
      <c r="BH111">
        <f t="shared" si="51"/>
        <v>6.6391644733241035</v>
      </c>
      <c r="BI111">
        <f t="shared" si="52"/>
        <v>6.6387883416016704</v>
      </c>
      <c r="BJ111">
        <f t="shared" si="53"/>
        <v>6.6409772326195506</v>
      </c>
      <c r="BK111">
        <f t="shared" si="54"/>
        <v>6.6282636962715973</v>
      </c>
      <c r="BL111">
        <f t="shared" si="55"/>
        <v>6.7030090968481639</v>
      </c>
    </row>
    <row r="112" spans="1:64">
      <c r="A112" s="14" t="s">
        <v>2092</v>
      </c>
      <c r="B112" s="50" t="s">
        <v>2053</v>
      </c>
      <c r="C112" s="49">
        <v>39801.675999999999</v>
      </c>
      <c r="D112" s="49"/>
      <c r="E112">
        <f t="shared" si="66"/>
        <v>11658.985484182311</v>
      </c>
      <c r="F112">
        <f t="shared" si="67"/>
        <v>11659</v>
      </c>
      <c r="G112" s="10">
        <f t="shared" si="68"/>
        <v>-1.970199999777833E-2</v>
      </c>
      <c r="I112">
        <f>G112</f>
        <v>-1.970199999777833E-2</v>
      </c>
      <c r="P112">
        <f t="shared" si="69"/>
        <v>-3.1069591760771453E-2</v>
      </c>
      <c r="Q112" s="2">
        <f t="shared" si="70"/>
        <v>24783.175999999999</v>
      </c>
      <c r="S112" s="50">
        <v>0.1</v>
      </c>
      <c r="Z112">
        <f t="shared" si="56"/>
        <v>11659</v>
      </c>
      <c r="AA112" s="68">
        <f t="shared" si="57"/>
        <v>-2.0073394957439518E-2</v>
      </c>
      <c r="AB112" s="68">
        <f t="shared" si="72"/>
        <v>-3.0698196801110265E-2</v>
      </c>
      <c r="AC112" s="68">
        <f t="shared" si="73"/>
        <v>3.7139495966118617E-4</v>
      </c>
      <c r="AD112" s="68"/>
      <c r="AE112" s="68">
        <f t="shared" si="71"/>
        <v>1.379342160617354E-8</v>
      </c>
      <c r="AF112">
        <f t="shared" si="74"/>
        <v>1.1367591762993123E-2</v>
      </c>
      <c r="AG112" s="92"/>
      <c r="AH112">
        <f t="shared" si="58"/>
        <v>1.0996196803331937E-2</v>
      </c>
      <c r="AI112">
        <f t="shared" si="59"/>
        <v>1.0854281554701004</v>
      </c>
      <c r="AJ112">
        <f t="shared" si="60"/>
        <v>0.30849047984864969</v>
      </c>
      <c r="AK112">
        <f t="shared" si="61"/>
        <v>-0.16226543104402191</v>
      </c>
      <c r="AL112">
        <f t="shared" si="62"/>
        <v>2.0553963294530928</v>
      </c>
      <c r="AM112">
        <f t="shared" si="63"/>
        <v>1.6565922302374045</v>
      </c>
      <c r="AN112" s="68">
        <f t="shared" si="76"/>
        <v>-4.0712155009253665</v>
      </c>
      <c r="AO112" s="68">
        <f t="shared" si="76"/>
        <v>-4.0712152481980919</v>
      </c>
      <c r="AP112" s="68">
        <f t="shared" si="76"/>
        <v>-4.0712129441031051</v>
      </c>
      <c r="AQ112" s="68">
        <f t="shared" si="76"/>
        <v>-4.0711919381755672</v>
      </c>
      <c r="AR112" s="68">
        <f t="shared" si="76"/>
        <v>-4.071000459005611</v>
      </c>
      <c r="AS112" s="68">
        <f t="shared" si="76"/>
        <v>-4.0692572915516418</v>
      </c>
      <c r="AT112" s="68">
        <f t="shared" si="76"/>
        <v>-4.053570034994479</v>
      </c>
      <c r="AU112" s="68">
        <f t="shared" si="65"/>
        <v>-3.9242562251222397</v>
      </c>
      <c r="AW112">
        <v>27000</v>
      </c>
      <c r="AX112">
        <f t="shared" si="41"/>
        <v>0.25535585679913031</v>
      </c>
      <c r="AY112">
        <f t="shared" si="42"/>
        <v>0.27835672148095469</v>
      </c>
      <c r="AZ112">
        <f t="shared" si="43"/>
        <v>-2.3000864681824374E-2</v>
      </c>
      <c r="BA112">
        <f t="shared" si="44"/>
        <v>0.83094337490004222</v>
      </c>
      <c r="BB112">
        <f t="shared" si="45"/>
        <v>-0.9743777121278131</v>
      </c>
      <c r="BC112">
        <f t="shared" si="46"/>
        <v>0.39785310235141785</v>
      </c>
      <c r="BD112">
        <f t="shared" si="47"/>
        <v>0.20159271991134559</v>
      </c>
      <c r="BE112">
        <f t="shared" si="48"/>
        <v>6.7593325922180014</v>
      </c>
      <c r="BF112">
        <f t="shared" si="49"/>
        <v>6.7593343877824275</v>
      </c>
      <c r="BG112">
        <f t="shared" si="50"/>
        <v>6.7593233708357152</v>
      </c>
      <c r="BH112">
        <f t="shared" si="51"/>
        <v>6.7593909679010231</v>
      </c>
      <c r="BI112">
        <f t="shared" si="52"/>
        <v>6.7589762473376123</v>
      </c>
      <c r="BJ112">
        <f t="shared" si="53"/>
        <v>6.7615220356661148</v>
      </c>
      <c r="BK112">
        <f t="shared" si="54"/>
        <v>6.7459465183410412</v>
      </c>
      <c r="BL112">
        <f t="shared" si="55"/>
        <v>6.8433864209611075</v>
      </c>
    </row>
    <row r="113" spans="1:64">
      <c r="A113" s="14" t="s">
        <v>2092</v>
      </c>
      <c r="B113" s="50" t="s">
        <v>2053</v>
      </c>
      <c r="C113" s="49">
        <v>39805.747000000003</v>
      </c>
      <c r="D113" s="49"/>
      <c r="E113">
        <f t="shared" si="66"/>
        <v>11661.984869717186</v>
      </c>
      <c r="F113">
        <f t="shared" si="67"/>
        <v>11662</v>
      </c>
      <c r="G113" s="10">
        <f t="shared" si="68"/>
        <v>-2.0535999996354803E-2</v>
      </c>
      <c r="I113">
        <f>G113</f>
        <v>-2.0535999996354803E-2</v>
      </c>
      <c r="P113">
        <f t="shared" si="69"/>
        <v>-3.1053000108449524E-2</v>
      </c>
      <c r="Q113" s="2">
        <f t="shared" si="70"/>
        <v>24787.247000000003</v>
      </c>
      <c r="S113" s="50">
        <v>0.1</v>
      </c>
      <c r="Z113">
        <f t="shared" si="56"/>
        <v>11662</v>
      </c>
      <c r="AA113" s="68">
        <f t="shared" si="57"/>
        <v>-2.0006007370733603E-2</v>
      </c>
      <c r="AB113" s="68">
        <f t="shared" si="72"/>
        <v>-3.1582992734070725E-2</v>
      </c>
      <c r="AC113" s="68">
        <f t="shared" si="73"/>
        <v>-5.2999262562120064E-4</v>
      </c>
      <c r="AD113" s="68"/>
      <c r="AE113" s="68">
        <f t="shared" si="71"/>
        <v>2.8089218321285415E-8</v>
      </c>
      <c r="AF113">
        <f t="shared" si="74"/>
        <v>1.0517000112094721E-2</v>
      </c>
      <c r="AG113" s="92"/>
      <c r="AH113">
        <f t="shared" si="58"/>
        <v>1.1046992737715922E-2</v>
      </c>
      <c r="AI113">
        <f t="shared" si="59"/>
        <v>1.0858517694352641</v>
      </c>
      <c r="AJ113">
        <f t="shared" si="60"/>
        <v>0.31097443284787257</v>
      </c>
      <c r="AK113">
        <f t="shared" si="61"/>
        <v>-0.1620417031006528</v>
      </c>
      <c r="AL113">
        <f t="shared" si="62"/>
        <v>2.058008752552321</v>
      </c>
      <c r="AM113">
        <f t="shared" si="63"/>
        <v>1.6614936841387049</v>
      </c>
      <c r="AN113" s="68">
        <f t="shared" si="76"/>
        <v>-4.0688499634102646</v>
      </c>
      <c r="AO113" s="68">
        <f t="shared" si="76"/>
        <v>-4.0688497065624869</v>
      </c>
      <c r="AP113" s="68">
        <f t="shared" si="76"/>
        <v>-4.0688473722929066</v>
      </c>
      <c r="AQ113" s="68">
        <f t="shared" si="76"/>
        <v>-4.0688261584479104</v>
      </c>
      <c r="AR113" s="68">
        <f t="shared" si="76"/>
        <v>-4.0686333944906288</v>
      </c>
      <c r="AS113" s="68">
        <f t="shared" si="76"/>
        <v>-4.066884068330558</v>
      </c>
      <c r="AT113" s="68">
        <f t="shared" si="76"/>
        <v>-4.0511903044639563</v>
      </c>
      <c r="AU113" s="68">
        <f t="shared" si="65"/>
        <v>-3.9221505652605453</v>
      </c>
      <c r="AW113">
        <v>27200</v>
      </c>
      <c r="AX113">
        <f t="shared" si="41"/>
        <v>0.26341061692461898</v>
      </c>
      <c r="AY113">
        <f t="shared" si="42"/>
        <v>0.28535731876391263</v>
      </c>
      <c r="AZ113" s="68">
        <f t="shared" si="43"/>
        <v>-2.1946701839293627E-2</v>
      </c>
      <c r="BA113">
        <f t="shared" si="44"/>
        <v>0.83914440693214964</v>
      </c>
      <c r="BB113">
        <f t="shared" si="45"/>
        <v>-0.94608810596850235</v>
      </c>
      <c r="BC113">
        <f t="shared" si="46"/>
        <v>0.50085304521009688</v>
      </c>
      <c r="BD113">
        <f t="shared" si="47"/>
        <v>0.25579630239907875</v>
      </c>
      <c r="BE113">
        <f t="shared" si="48"/>
        <v>6.8806098224091228</v>
      </c>
      <c r="BF113">
        <f t="shared" si="49"/>
        <v>6.8806112183578394</v>
      </c>
      <c r="BG113">
        <f t="shared" si="50"/>
        <v>6.8806020112327158</v>
      </c>
      <c r="BH113">
        <f t="shared" si="51"/>
        <v>6.8806627388495762</v>
      </c>
      <c r="BI113">
        <f t="shared" si="52"/>
        <v>6.8802622427930409</v>
      </c>
      <c r="BJ113">
        <f t="shared" si="53"/>
        <v>6.882905515753853</v>
      </c>
      <c r="BK113">
        <f t="shared" si="54"/>
        <v>6.8655463199027853</v>
      </c>
      <c r="BL113">
        <f t="shared" si="55"/>
        <v>6.9837637450740511</v>
      </c>
    </row>
    <row r="114" spans="1:64">
      <c r="A114" s="13" t="s">
        <v>2083</v>
      </c>
      <c r="B114" s="50"/>
      <c r="C114" s="49">
        <v>39808.455000000002</v>
      </c>
      <c r="D114" s="49" t="s">
        <v>1923</v>
      </c>
      <c r="E114">
        <f t="shared" si="66"/>
        <v>11663.980039461334</v>
      </c>
      <c r="F114">
        <f t="shared" si="67"/>
        <v>11664</v>
      </c>
      <c r="G114" s="10">
        <f t="shared" si="68"/>
        <v>-2.7091999996628147E-2</v>
      </c>
      <c r="H114">
        <f>G114</f>
        <v>-2.7091999996628147E-2</v>
      </c>
      <c r="P114">
        <f t="shared" si="69"/>
        <v>-3.1041929462409967E-2</v>
      </c>
      <c r="Q114" s="2">
        <f t="shared" si="70"/>
        <v>24789.955000000002</v>
      </c>
      <c r="R114" s="49" t="s">
        <v>1923</v>
      </c>
      <c r="S114" s="50">
        <v>0.5</v>
      </c>
      <c r="Z114">
        <f t="shared" si="56"/>
        <v>11664</v>
      </c>
      <c r="AA114" s="68">
        <f t="shared" si="57"/>
        <v>-1.9961096100091183E-2</v>
      </c>
      <c r="AB114" s="68">
        <f t="shared" si="72"/>
        <v>-3.8172833358946931E-2</v>
      </c>
      <c r="AC114" s="68">
        <f t="shared" si="73"/>
        <v>-7.1309038965369637E-3</v>
      </c>
      <c r="AD114" s="68"/>
      <c r="AE114" s="68">
        <f t="shared" si="71"/>
        <v>2.5424895190823025E-5</v>
      </c>
      <c r="AF114">
        <f t="shared" si="74"/>
        <v>3.9499294657818207E-3</v>
      </c>
      <c r="AG114" s="92"/>
      <c r="AH114">
        <f t="shared" si="58"/>
        <v>1.1080833362318784E-2</v>
      </c>
      <c r="AI114">
        <f t="shared" si="59"/>
        <v>1.0861340367625121</v>
      </c>
      <c r="AJ114">
        <f t="shared" si="60"/>
        <v>0.31263029925837588</v>
      </c>
      <c r="AK114">
        <f t="shared" si="61"/>
        <v>-0.16189183910846175</v>
      </c>
      <c r="AL114">
        <f t="shared" si="62"/>
        <v>2.0597515004868625</v>
      </c>
      <c r="AM114">
        <f t="shared" si="63"/>
        <v>1.6647752912084557</v>
      </c>
      <c r="AN114" s="68">
        <f t="shared" ref="AN114:AT129" si="77">$AU114+$AB$7*SIN(AO114)</f>
        <v>-4.0672724257228854</v>
      </c>
      <c r="AO114" s="68">
        <f t="shared" si="77"/>
        <v>-4.0672721661040843</v>
      </c>
      <c r="AP114" s="68">
        <f t="shared" si="77"/>
        <v>-4.0672698116001778</v>
      </c>
      <c r="AQ114" s="68">
        <f t="shared" si="77"/>
        <v>-4.0672484587500826</v>
      </c>
      <c r="AR114" s="68">
        <f t="shared" si="77"/>
        <v>-4.0670548387285059</v>
      </c>
      <c r="AS114" s="68">
        <f t="shared" si="77"/>
        <v>-4.0653014281920159</v>
      </c>
      <c r="AT114" s="68">
        <f t="shared" si="77"/>
        <v>-4.0496034995148094</v>
      </c>
      <c r="AU114" s="68">
        <f t="shared" si="65"/>
        <v>-3.9207467920194157</v>
      </c>
      <c r="AW114">
        <v>27400</v>
      </c>
      <c r="AX114">
        <f t="shared" si="41"/>
        <v>0.27188096675706475</v>
      </c>
      <c r="AY114">
        <f t="shared" si="42"/>
        <v>0.29243427197974609</v>
      </c>
      <c r="AZ114">
        <f t="shared" si="43"/>
        <v>-2.0553305222681329E-2</v>
      </c>
      <c r="BA114">
        <f t="shared" si="44"/>
        <v>0.84928769952951289</v>
      </c>
      <c r="BB114">
        <f t="shared" si="45"/>
        <v>-0.90681379235997794</v>
      </c>
      <c r="BC114">
        <f t="shared" si="46"/>
        <v>0.60612775870236835</v>
      </c>
      <c r="BD114">
        <f t="shared" si="47"/>
        <v>0.31269650351154671</v>
      </c>
      <c r="BE114">
        <f t="shared" si="48"/>
        <v>7.0032187109064479</v>
      </c>
      <c r="BF114">
        <f t="shared" si="49"/>
        <v>7.0032196085603271</v>
      </c>
      <c r="BG114">
        <f t="shared" si="50"/>
        <v>7.0032130973109261</v>
      </c>
      <c r="BH114">
        <f t="shared" si="51"/>
        <v>7.0032603283504873</v>
      </c>
      <c r="BI114">
        <f t="shared" si="52"/>
        <v>7.0029177700957348</v>
      </c>
      <c r="BJ114">
        <f t="shared" si="53"/>
        <v>7.0054046237551288</v>
      </c>
      <c r="BK114">
        <f t="shared" si="54"/>
        <v>6.9874718666017088</v>
      </c>
      <c r="BL114">
        <f t="shared" si="55"/>
        <v>7.1241410691869946</v>
      </c>
    </row>
    <row r="115" spans="1:64">
      <c r="A115" s="14" t="s">
        <v>2095</v>
      </c>
      <c r="B115" s="50"/>
      <c r="C115" s="49">
        <v>39819.33</v>
      </c>
      <c r="D115" s="49">
        <v>4.0000000000000001E-3</v>
      </c>
      <c r="E115">
        <f t="shared" si="66"/>
        <v>11671.992399493693</v>
      </c>
      <c r="F115">
        <f t="shared" si="67"/>
        <v>11672</v>
      </c>
      <c r="G115" s="10">
        <f t="shared" si="68"/>
        <v>-1.0315999999875203E-2</v>
      </c>
      <c r="I115">
        <f t="shared" ref="I115:I120" si="78">G115</f>
        <v>-1.0315999999875203E-2</v>
      </c>
      <c r="P115">
        <f t="shared" si="69"/>
        <v>-3.0997570522318912E-2</v>
      </c>
      <c r="Q115" s="2">
        <f t="shared" si="70"/>
        <v>24800.83</v>
      </c>
      <c r="S115" s="50">
        <v>0.1</v>
      </c>
      <c r="Z115">
        <f t="shared" si="56"/>
        <v>11672</v>
      </c>
      <c r="AA115" s="68">
        <f t="shared" si="57"/>
        <v>-1.9781563683248474E-2</v>
      </c>
      <c r="AB115" s="68">
        <f t="shared" si="72"/>
        <v>-2.1532006838945641E-2</v>
      </c>
      <c r="AC115" s="68">
        <f t="shared" si="73"/>
        <v>9.4655636833732709E-3</v>
      </c>
      <c r="AD115" s="68"/>
      <c r="AE115" s="68">
        <f t="shared" si="71"/>
        <v>8.9596895843994958E-6</v>
      </c>
      <c r="AF115">
        <f t="shared" si="74"/>
        <v>2.068157052244371E-2</v>
      </c>
      <c r="AG115" s="92"/>
      <c r="AH115">
        <f t="shared" si="58"/>
        <v>1.1216006839070439E-2</v>
      </c>
      <c r="AI115">
        <f t="shared" si="59"/>
        <v>1.0872619423095511</v>
      </c>
      <c r="AJ115">
        <f t="shared" si="60"/>
        <v>0.31925280294181074</v>
      </c>
      <c r="AK115">
        <f t="shared" si="61"/>
        <v>-0.16128668042740066</v>
      </c>
      <c r="AL115">
        <f t="shared" si="62"/>
        <v>2.0667315495894849</v>
      </c>
      <c r="AM115">
        <f t="shared" si="63"/>
        <v>1.6780148145272507</v>
      </c>
      <c r="AN115" s="68">
        <f t="shared" si="77"/>
        <v>-4.060958177181802</v>
      </c>
      <c r="AO115" s="68">
        <f t="shared" si="77"/>
        <v>-4.0609579062865047</v>
      </c>
      <c r="AP115" s="68">
        <f t="shared" si="77"/>
        <v>-4.0609554699095023</v>
      </c>
      <c r="AQ115" s="68">
        <f t="shared" si="77"/>
        <v>-4.0609335579820112</v>
      </c>
      <c r="AR115" s="68">
        <f t="shared" si="77"/>
        <v>-4.0607365180152319</v>
      </c>
      <c r="AS115" s="68">
        <f t="shared" si="77"/>
        <v>-4.058966943913239</v>
      </c>
      <c r="AT115" s="68">
        <f t="shared" si="77"/>
        <v>-4.0432537441093039</v>
      </c>
      <c r="AU115" s="68">
        <f t="shared" si="65"/>
        <v>-3.9151316990548981</v>
      </c>
      <c r="AW115">
        <v>27600</v>
      </c>
      <c r="AX115">
        <f t="shared" si="41"/>
        <v>0.28076067890358503</v>
      </c>
      <c r="AY115">
        <f t="shared" si="42"/>
        <v>0.29958758112845518</v>
      </c>
      <c r="AZ115" s="68">
        <f t="shared" si="43"/>
        <v>-1.8826902224870129E-2</v>
      </c>
      <c r="BA115">
        <f t="shared" si="44"/>
        <v>0.86143526999746756</v>
      </c>
      <c r="BB115">
        <f t="shared" si="45"/>
        <v>-0.85605599932300824</v>
      </c>
      <c r="BC115">
        <f t="shared" si="46"/>
        <v>0.71420021434808123</v>
      </c>
      <c r="BD115">
        <f t="shared" si="47"/>
        <v>0.373095705163283</v>
      </c>
      <c r="BE115">
        <f t="shared" si="48"/>
        <v>7.1274458149466451</v>
      </c>
      <c r="BF115">
        <f t="shared" si="49"/>
        <v>7.1274462806787051</v>
      </c>
      <c r="BG115">
        <f t="shared" si="50"/>
        <v>7.1274424574461497</v>
      </c>
      <c r="BH115">
        <f t="shared" si="51"/>
        <v>7.127473843161475</v>
      </c>
      <c r="BI115">
        <f t="shared" si="52"/>
        <v>7.1272162240520922</v>
      </c>
      <c r="BJ115">
        <f t="shared" si="53"/>
        <v>7.1293330190839272</v>
      </c>
      <c r="BK115">
        <f t="shared" si="54"/>
        <v>7.1120861686415191</v>
      </c>
      <c r="BL115">
        <f t="shared" si="55"/>
        <v>7.2645183932999382</v>
      </c>
    </row>
    <row r="116" spans="1:64">
      <c r="A116" s="14" t="s">
        <v>2092</v>
      </c>
      <c r="B116" s="50" t="s">
        <v>2053</v>
      </c>
      <c r="C116" s="49">
        <v>39820.677000000003</v>
      </c>
      <c r="D116" s="49"/>
      <c r="E116">
        <f t="shared" si="66"/>
        <v>11672.984826984599</v>
      </c>
      <c r="F116">
        <f t="shared" si="67"/>
        <v>11673</v>
      </c>
      <c r="G116" s="10">
        <f t="shared" si="68"/>
        <v>-2.0593999994162004E-2</v>
      </c>
      <c r="I116">
        <f t="shared" si="78"/>
        <v>-2.0593999994162004E-2</v>
      </c>
      <c r="P116">
        <f t="shared" si="69"/>
        <v>-3.0992017064765065E-2</v>
      </c>
      <c r="Q116" s="2">
        <f t="shared" si="70"/>
        <v>24802.177000000003</v>
      </c>
      <c r="S116" s="50">
        <v>0.1</v>
      </c>
      <c r="Z116">
        <f t="shared" si="56"/>
        <v>11673</v>
      </c>
      <c r="AA116" s="68">
        <f t="shared" si="57"/>
        <v>-1.97591350318412E-2</v>
      </c>
      <c r="AB116" s="68">
        <f t="shared" si="72"/>
        <v>-3.1826882027085869E-2</v>
      </c>
      <c r="AC116" s="68">
        <f t="shared" si="73"/>
        <v>-8.348649623208023E-4</v>
      </c>
      <c r="AD116" s="68"/>
      <c r="AE116" s="68">
        <f t="shared" si="71"/>
        <v>6.9699950531091762E-8</v>
      </c>
      <c r="AF116">
        <f t="shared" si="74"/>
        <v>1.0398017070603061E-2</v>
      </c>
      <c r="AG116" s="92"/>
      <c r="AH116">
        <f t="shared" si="58"/>
        <v>1.1232882032923863E-2</v>
      </c>
      <c r="AI116">
        <f t="shared" si="59"/>
        <v>1.087402796914116</v>
      </c>
      <c r="AJ116">
        <f t="shared" si="60"/>
        <v>0.32008049391941712</v>
      </c>
      <c r="AK116">
        <f t="shared" si="61"/>
        <v>-0.16121039343204779</v>
      </c>
      <c r="AL116">
        <f t="shared" si="62"/>
        <v>2.0676050743872323</v>
      </c>
      <c r="AM116">
        <f t="shared" si="63"/>
        <v>1.6796826059592984</v>
      </c>
      <c r="AN116" s="68">
        <f t="shared" si="77"/>
        <v>-4.060168435464635</v>
      </c>
      <c r="AO116" s="68">
        <f t="shared" si="77"/>
        <v>-4.0601681631381119</v>
      </c>
      <c r="AP116" s="68">
        <f t="shared" si="77"/>
        <v>-4.0601657164224587</v>
      </c>
      <c r="AQ116" s="68">
        <f t="shared" si="77"/>
        <v>-4.0601437342751439</v>
      </c>
      <c r="AR116" s="68">
        <f t="shared" si="77"/>
        <v>-4.0599462673602673</v>
      </c>
      <c r="AS116" s="68">
        <f t="shared" si="77"/>
        <v>-4.0581746926196365</v>
      </c>
      <c r="AT116" s="68">
        <f t="shared" si="77"/>
        <v>-4.0424597401739595</v>
      </c>
      <c r="AU116" s="68">
        <f t="shared" si="65"/>
        <v>-3.9144298124343333</v>
      </c>
      <c r="AW116">
        <v>27800</v>
      </c>
      <c r="AX116">
        <f t="shared" si="41"/>
        <v>0.29004009959440724</v>
      </c>
      <c r="AY116">
        <f t="shared" si="42"/>
        <v>0.30681724621003992</v>
      </c>
      <c r="AZ116">
        <f t="shared" si="43"/>
        <v>-1.6777146615632652E-2</v>
      </c>
      <c r="BA116">
        <f t="shared" si="44"/>
        <v>0.87565134569657666</v>
      </c>
      <c r="BB116">
        <f t="shared" si="45"/>
        <v>-0.79327026824962332</v>
      </c>
      <c r="BC116">
        <f t="shared" si="46"/>
        <v>0.82562921579712467</v>
      </c>
      <c r="BD116">
        <f t="shared" si="47"/>
        <v>0.43798161144334624</v>
      </c>
      <c r="BE116">
        <f t="shared" si="48"/>
        <v>7.2535869476366246</v>
      </c>
      <c r="BF116">
        <f t="shared" si="49"/>
        <v>7.2535871322507806</v>
      </c>
      <c r="BG116">
        <f t="shared" si="50"/>
        <v>7.2535853503242746</v>
      </c>
      <c r="BH116">
        <f t="shared" si="51"/>
        <v>7.2536025499685879</v>
      </c>
      <c r="BI116">
        <f t="shared" si="52"/>
        <v>7.2534365523115198</v>
      </c>
      <c r="BJ116">
        <f t="shared" si="53"/>
        <v>7.2550403173747835</v>
      </c>
      <c r="BK116">
        <f t="shared" si="54"/>
        <v>7.2396993391200146</v>
      </c>
      <c r="BL116">
        <f t="shared" si="55"/>
        <v>7.4048957174128818</v>
      </c>
    </row>
    <row r="117" spans="1:64">
      <c r="A117" s="14" t="s">
        <v>2092</v>
      </c>
      <c r="B117" s="50" t="s">
        <v>2053</v>
      </c>
      <c r="C117" s="49">
        <v>39820.678999999996</v>
      </c>
      <c r="D117" s="49"/>
      <c r="E117">
        <f t="shared" si="66"/>
        <v>11672.98630052207</v>
      </c>
      <c r="F117">
        <f t="shared" si="67"/>
        <v>11673</v>
      </c>
      <c r="G117" s="10">
        <f t="shared" si="68"/>
        <v>-1.8594000001030508E-2</v>
      </c>
      <c r="I117">
        <f t="shared" si="78"/>
        <v>-1.8594000001030508E-2</v>
      </c>
      <c r="P117">
        <f t="shared" si="69"/>
        <v>-3.0992017064765065E-2</v>
      </c>
      <c r="Q117" s="2">
        <f t="shared" si="70"/>
        <v>24802.178999999996</v>
      </c>
      <c r="S117" s="50">
        <v>0.1</v>
      </c>
      <c r="Z117">
        <f t="shared" si="56"/>
        <v>11673</v>
      </c>
      <c r="AA117" s="68">
        <f t="shared" si="57"/>
        <v>-1.97591350318412E-2</v>
      </c>
      <c r="AB117" s="68">
        <f t="shared" si="72"/>
        <v>-2.9826882033954373E-2</v>
      </c>
      <c r="AC117" s="68">
        <f t="shared" si="73"/>
        <v>1.1651350308106937E-3</v>
      </c>
      <c r="AD117" s="68"/>
      <c r="AE117" s="68">
        <f t="shared" si="71"/>
        <v>1.3575396400222324E-7</v>
      </c>
      <c r="AF117">
        <f t="shared" si="74"/>
        <v>1.2398017063734557E-2</v>
      </c>
      <c r="AG117" s="92"/>
      <c r="AH117">
        <f t="shared" si="58"/>
        <v>1.1232882032923863E-2</v>
      </c>
      <c r="AI117">
        <f t="shared" si="59"/>
        <v>1.087402796914116</v>
      </c>
      <c r="AJ117">
        <f t="shared" si="60"/>
        <v>0.32008049391941712</v>
      </c>
      <c r="AK117">
        <f t="shared" si="61"/>
        <v>-0.16121039343204779</v>
      </c>
      <c r="AL117">
        <f t="shared" si="62"/>
        <v>2.0676050743872323</v>
      </c>
      <c r="AM117">
        <f t="shared" si="63"/>
        <v>1.6796826059592984</v>
      </c>
      <c r="AN117" s="68">
        <f t="shared" si="77"/>
        <v>-4.060168435464635</v>
      </c>
      <c r="AO117" s="68">
        <f t="shared" si="77"/>
        <v>-4.0601681631381119</v>
      </c>
      <c r="AP117" s="68">
        <f t="shared" si="77"/>
        <v>-4.0601657164224587</v>
      </c>
      <c r="AQ117" s="68">
        <f t="shared" si="77"/>
        <v>-4.0601437342751439</v>
      </c>
      <c r="AR117" s="68">
        <f t="shared" si="77"/>
        <v>-4.0599462673602673</v>
      </c>
      <c r="AS117" s="68">
        <f t="shared" si="77"/>
        <v>-4.0581746926196365</v>
      </c>
      <c r="AT117" s="68">
        <f t="shared" si="77"/>
        <v>-4.0424597401739595</v>
      </c>
      <c r="AU117" s="68">
        <f t="shared" si="65"/>
        <v>-3.9144298124343333</v>
      </c>
      <c r="AW117">
        <v>28000</v>
      </c>
      <c r="AX117">
        <f t="shared" si="41"/>
        <v>0.29970539028850324</v>
      </c>
      <c r="AY117">
        <f t="shared" si="42"/>
        <v>0.31412326722450018</v>
      </c>
      <c r="AZ117" s="68">
        <f t="shared" si="43"/>
        <v>-1.4417876935996953E-2</v>
      </c>
      <c r="BA117">
        <f t="shared" si="44"/>
        <v>0.89199514056684215</v>
      </c>
      <c r="BB117">
        <f t="shared" si="45"/>
        <v>-0.71789717286036681</v>
      </c>
      <c r="BC117">
        <f t="shared" si="46"/>
        <v>0.94101368560189524</v>
      </c>
      <c r="BD117">
        <f t="shared" si="47"/>
        <v>0.50860368452428517</v>
      </c>
      <c r="BE117">
        <f t="shared" si="48"/>
        <v>7.3819470074073932</v>
      </c>
      <c r="BF117">
        <f t="shared" si="49"/>
        <v>7.3819470576302129</v>
      </c>
      <c r="BG117">
        <f t="shared" si="50"/>
        <v>7.3819464553123257</v>
      </c>
      <c r="BH117">
        <f t="shared" si="51"/>
        <v>7.3819536789049849</v>
      </c>
      <c r="BI117">
        <f t="shared" si="52"/>
        <v>7.3818670531636288</v>
      </c>
      <c r="BJ117">
        <f t="shared" si="53"/>
        <v>7.3829068448011457</v>
      </c>
      <c r="BK117">
        <f t="shared" si="54"/>
        <v>7.3705624930331677</v>
      </c>
      <c r="BL117">
        <f t="shared" si="55"/>
        <v>7.5452730415258253</v>
      </c>
    </row>
    <row r="118" spans="1:64">
      <c r="A118" s="14" t="s">
        <v>2092</v>
      </c>
      <c r="B118" s="50" t="s">
        <v>2053</v>
      </c>
      <c r="C118" s="49">
        <v>39839.678</v>
      </c>
      <c r="D118" s="49"/>
      <c r="E118">
        <f t="shared" si="66"/>
        <v>11686.984169786881</v>
      </c>
      <c r="F118">
        <f t="shared" si="67"/>
        <v>11687</v>
      </c>
      <c r="G118" s="10">
        <f t="shared" si="68"/>
        <v>-2.1485999997821636E-2</v>
      </c>
      <c r="I118">
        <f t="shared" si="78"/>
        <v>-2.1485999997821636E-2</v>
      </c>
      <c r="P118">
        <f t="shared" si="69"/>
        <v>-3.0914068224687563E-2</v>
      </c>
      <c r="Q118" s="2">
        <f t="shared" si="70"/>
        <v>24821.178</v>
      </c>
      <c r="S118" s="50">
        <v>0.1</v>
      </c>
      <c r="Z118">
        <f t="shared" si="56"/>
        <v>11687</v>
      </c>
      <c r="AA118" s="68">
        <f t="shared" si="57"/>
        <v>-1.9445445974721792E-2</v>
      </c>
      <c r="AB118" s="68">
        <f t="shared" si="72"/>
        <v>-3.2954622247787405E-2</v>
      </c>
      <c r="AC118" s="68">
        <f t="shared" si="73"/>
        <v>-2.0405540230998449E-3</v>
      </c>
      <c r="AD118" s="68"/>
      <c r="AE118" s="68">
        <f t="shared" si="71"/>
        <v>4.1638607211889624E-7</v>
      </c>
      <c r="AF118">
        <f t="shared" si="74"/>
        <v>9.4280682268659266E-3</v>
      </c>
      <c r="AG118" s="92"/>
      <c r="AH118">
        <f t="shared" si="58"/>
        <v>1.1468622249965772E-2</v>
      </c>
      <c r="AI118">
        <f t="shared" si="59"/>
        <v>1.0893715134063628</v>
      </c>
      <c r="AJ118">
        <f t="shared" si="60"/>
        <v>0.33166464441949461</v>
      </c>
      <c r="AK118">
        <f t="shared" si="61"/>
        <v>-0.16012736321560464</v>
      </c>
      <c r="AL118">
        <f t="shared" si="62"/>
        <v>2.0798581745585345</v>
      </c>
      <c r="AM118">
        <f t="shared" si="63"/>
        <v>1.7033379227800374</v>
      </c>
      <c r="AN118" s="68">
        <f t="shared" si="77"/>
        <v>-4.049101320702305</v>
      </c>
      <c r="AO118" s="68">
        <f t="shared" si="77"/>
        <v>-4.0491010278327844</v>
      </c>
      <c r="AP118" s="68">
        <f t="shared" si="77"/>
        <v>-4.0490984339773179</v>
      </c>
      <c r="AQ118" s="68">
        <f t="shared" si="77"/>
        <v>-4.04907546137128</v>
      </c>
      <c r="AR118" s="68">
        <f t="shared" si="77"/>
        <v>-4.0488720328464058</v>
      </c>
      <c r="AS118" s="68">
        <f t="shared" si="77"/>
        <v>-4.0470729228887041</v>
      </c>
      <c r="AT118" s="68">
        <f t="shared" si="77"/>
        <v>-4.0313370830896931</v>
      </c>
      <c r="AU118" s="68">
        <f t="shared" si="65"/>
        <v>-3.9046033997464278</v>
      </c>
      <c r="AW118">
        <v>28200</v>
      </c>
      <c r="AX118">
        <f t="shared" si="41"/>
        <v>0.30973757280816006</v>
      </c>
      <c r="AY118">
        <f t="shared" si="42"/>
        <v>0.32150564417183597</v>
      </c>
      <c r="AZ118">
        <f t="shared" si="43"/>
        <v>-1.1768071363675893E-2</v>
      </c>
      <c r="BA118">
        <f t="shared" si="44"/>
        <v>0.9105100895588385</v>
      </c>
      <c r="BB118">
        <f t="shared" si="45"/>
        <v>-0.62941153254224247</v>
      </c>
      <c r="BC118">
        <f t="shared" si="46"/>
        <v>1.0609949334402282</v>
      </c>
      <c r="BD118">
        <f t="shared" si="47"/>
        <v>0.58658545390815009</v>
      </c>
      <c r="BE118">
        <f t="shared" si="48"/>
        <v>7.5128385093579935</v>
      </c>
      <c r="BF118">
        <f t="shared" si="49"/>
        <v>7.5128385167940603</v>
      </c>
      <c r="BG118">
        <f t="shared" si="50"/>
        <v>7.5128383955913005</v>
      </c>
      <c r="BH118">
        <f t="shared" si="51"/>
        <v>7.5128403711178366</v>
      </c>
      <c r="BI118">
        <f t="shared" si="52"/>
        <v>7.5128081726845677</v>
      </c>
      <c r="BJ118">
        <f t="shared" si="53"/>
        <v>7.5133333285675539</v>
      </c>
      <c r="BK118">
        <f t="shared" si="54"/>
        <v>7.5048628069756651</v>
      </c>
      <c r="BL118">
        <f t="shared" si="55"/>
        <v>7.6856503656387689</v>
      </c>
    </row>
    <row r="119" spans="1:64">
      <c r="A119" s="14" t="s">
        <v>2092</v>
      </c>
      <c r="B119" s="50" t="s">
        <v>2053</v>
      </c>
      <c r="C119" s="49">
        <v>39854.61</v>
      </c>
      <c r="D119" s="49"/>
      <c r="E119">
        <f t="shared" si="66"/>
        <v>11697.985600591772</v>
      </c>
      <c r="F119">
        <f t="shared" si="67"/>
        <v>11698</v>
      </c>
      <c r="G119" s="10">
        <f t="shared" si="68"/>
        <v>-1.9544000002497341E-2</v>
      </c>
      <c r="I119">
        <f t="shared" si="78"/>
        <v>-1.9544000002497341E-2</v>
      </c>
      <c r="P119">
        <f t="shared" si="69"/>
        <v>-3.0852560233964571E-2</v>
      </c>
      <c r="Q119" s="2">
        <f t="shared" si="70"/>
        <v>24836.11</v>
      </c>
      <c r="S119" s="50">
        <v>0.1</v>
      </c>
      <c r="Z119">
        <f t="shared" si="56"/>
        <v>11698</v>
      </c>
      <c r="AA119" s="68">
        <f t="shared" si="57"/>
        <v>-1.9199401065700408E-2</v>
      </c>
      <c r="AB119" s="68">
        <f t="shared" si="72"/>
        <v>-3.1197159170761504E-2</v>
      </c>
      <c r="AC119" s="68">
        <f t="shared" si="73"/>
        <v>-3.4459893679693321E-4</v>
      </c>
      <c r="AD119" s="68"/>
      <c r="AE119" s="68">
        <f t="shared" si="71"/>
        <v>1.1874842724157677E-8</v>
      </c>
      <c r="AF119">
        <f t="shared" si="74"/>
        <v>1.130856023146723E-2</v>
      </c>
      <c r="AG119" s="92"/>
      <c r="AH119">
        <f t="shared" si="58"/>
        <v>1.1653159168264163E-2</v>
      </c>
      <c r="AI119">
        <f t="shared" si="59"/>
        <v>1.0909139133088313</v>
      </c>
      <c r="AJ119">
        <f t="shared" si="60"/>
        <v>0.340760850200448</v>
      </c>
      <c r="AK119">
        <f t="shared" si="61"/>
        <v>-0.15925671171351041</v>
      </c>
      <c r="AL119">
        <f t="shared" si="62"/>
        <v>2.089516689387839</v>
      </c>
      <c r="AM119">
        <f t="shared" si="63"/>
        <v>1.7223350098789691</v>
      </c>
      <c r="AN119" s="68">
        <f t="shared" si="77"/>
        <v>-4.0403917058995065</v>
      </c>
      <c r="AO119" s="68">
        <f t="shared" si="77"/>
        <v>-4.0403913962270934</v>
      </c>
      <c r="AP119" s="68">
        <f t="shared" si="77"/>
        <v>-4.0403886836854346</v>
      </c>
      <c r="AQ119" s="68">
        <f t="shared" si="77"/>
        <v>-4.0403649238685233</v>
      </c>
      <c r="AR119" s="68">
        <f t="shared" si="77"/>
        <v>-4.040156836131918</v>
      </c>
      <c r="AS119" s="68">
        <f t="shared" si="77"/>
        <v>-4.0383367286372227</v>
      </c>
      <c r="AT119" s="68">
        <f t="shared" si="77"/>
        <v>-4.0225892615090491</v>
      </c>
      <c r="AU119" s="68">
        <f t="shared" si="65"/>
        <v>-3.8968826469202158</v>
      </c>
      <c r="AW119">
        <v>28400</v>
      </c>
      <c r="AX119">
        <f t="shared" si="41"/>
        <v>0.32011136002218793</v>
      </c>
      <c r="AY119">
        <f t="shared" si="42"/>
        <v>0.32896437705204751</v>
      </c>
      <c r="AZ119" s="68">
        <f t="shared" si="43"/>
        <v>-8.8530170298595761E-3</v>
      </c>
      <c r="BA119">
        <f t="shared" si="44"/>
        <v>0.93120819417141554</v>
      </c>
      <c r="BB119">
        <f t="shared" si="45"/>
        <v>-0.52739806085554319</v>
      </c>
      <c r="BC119">
        <f t="shared" si="46"/>
        <v>1.1862554604594007</v>
      </c>
      <c r="BD119">
        <f t="shared" si="47"/>
        <v>0.67409507348766184</v>
      </c>
      <c r="BE119">
        <f t="shared" si="48"/>
        <v>7.6465782171449845</v>
      </c>
      <c r="BF119">
        <f t="shared" si="49"/>
        <v>7.6465782174551276</v>
      </c>
      <c r="BG119">
        <f t="shared" si="50"/>
        <v>7.6465782092419152</v>
      </c>
      <c r="BH119">
        <f t="shared" si="51"/>
        <v>7.64657842674462</v>
      </c>
      <c r="BI119">
        <f t="shared" si="52"/>
        <v>7.6465726669027827</v>
      </c>
      <c r="BJ119">
        <f t="shared" si="53"/>
        <v>7.6467252505501078</v>
      </c>
      <c r="BK119">
        <f t="shared" si="54"/>
        <v>7.642719836730695</v>
      </c>
      <c r="BL119">
        <f t="shared" si="55"/>
        <v>7.8260276897517125</v>
      </c>
    </row>
    <row r="120" spans="1:64">
      <c r="A120" s="14" t="s">
        <v>2092</v>
      </c>
      <c r="B120" s="50" t="s">
        <v>2053</v>
      </c>
      <c r="C120" s="49">
        <v>39854.61</v>
      </c>
      <c r="D120" s="49"/>
      <c r="E120">
        <f t="shared" si="66"/>
        <v>11697.985600591772</v>
      </c>
      <c r="F120">
        <f t="shared" si="67"/>
        <v>11698</v>
      </c>
      <c r="G120" s="10">
        <f t="shared" si="68"/>
        <v>-1.9544000002497341E-2</v>
      </c>
      <c r="I120">
        <f t="shared" si="78"/>
        <v>-1.9544000002497341E-2</v>
      </c>
      <c r="P120">
        <f t="shared" si="69"/>
        <v>-3.0852560233964571E-2</v>
      </c>
      <c r="Q120" s="2">
        <f t="shared" si="70"/>
        <v>24836.11</v>
      </c>
      <c r="S120" s="50">
        <v>0.1</v>
      </c>
      <c r="Z120">
        <f t="shared" si="56"/>
        <v>11698</v>
      </c>
      <c r="AA120" s="68">
        <f t="shared" si="57"/>
        <v>-1.9199401065700408E-2</v>
      </c>
      <c r="AB120" s="68">
        <f t="shared" si="72"/>
        <v>-3.1197159170761504E-2</v>
      </c>
      <c r="AC120" s="68">
        <f t="shared" si="73"/>
        <v>-3.4459893679693321E-4</v>
      </c>
      <c r="AD120" s="68"/>
      <c r="AE120" s="68">
        <f t="shared" si="71"/>
        <v>1.1874842724157677E-8</v>
      </c>
      <c r="AF120">
        <f t="shared" si="74"/>
        <v>1.130856023146723E-2</v>
      </c>
      <c r="AG120" s="92"/>
      <c r="AH120">
        <f t="shared" si="58"/>
        <v>1.1653159168264163E-2</v>
      </c>
      <c r="AI120">
        <f t="shared" si="59"/>
        <v>1.0909139133088313</v>
      </c>
      <c r="AJ120">
        <f t="shared" si="60"/>
        <v>0.340760850200448</v>
      </c>
      <c r="AK120">
        <f t="shared" si="61"/>
        <v>-0.15925671171351041</v>
      </c>
      <c r="AL120">
        <f t="shared" si="62"/>
        <v>2.089516689387839</v>
      </c>
      <c r="AM120">
        <f t="shared" si="63"/>
        <v>1.7223350098789691</v>
      </c>
      <c r="AN120" s="68">
        <f t="shared" si="77"/>
        <v>-4.0403917058995065</v>
      </c>
      <c r="AO120" s="68">
        <f t="shared" si="77"/>
        <v>-4.0403913962270934</v>
      </c>
      <c r="AP120" s="68">
        <f t="shared" si="77"/>
        <v>-4.0403886836854346</v>
      </c>
      <c r="AQ120" s="68">
        <f t="shared" si="77"/>
        <v>-4.0403649238685233</v>
      </c>
      <c r="AR120" s="68">
        <f t="shared" si="77"/>
        <v>-4.040156836131918</v>
      </c>
      <c r="AS120" s="68">
        <f t="shared" si="77"/>
        <v>-4.0383367286372227</v>
      </c>
      <c r="AT120" s="68">
        <f t="shared" si="77"/>
        <v>-4.0225892615090491</v>
      </c>
      <c r="AU120" s="68">
        <f t="shared" si="65"/>
        <v>-3.8968826469202158</v>
      </c>
      <c r="AW120">
        <v>28600</v>
      </c>
      <c r="AX120">
        <f t="shared" si="41"/>
        <v>0.3307937700757177</v>
      </c>
      <c r="AY120">
        <f t="shared" si="42"/>
        <v>0.33649946586513457</v>
      </c>
      <c r="AZ120">
        <f t="shared" si="43"/>
        <v>-5.7056957894168663E-3</v>
      </c>
      <c r="BA120">
        <f t="shared" si="44"/>
        <v>0.95404790010200291</v>
      </c>
      <c r="BB120">
        <f t="shared" si="45"/>
        <v>-0.41166335669705839</v>
      </c>
      <c r="BC120">
        <f t="shared" si="46"/>
        <v>1.3175121281379125</v>
      </c>
      <c r="BD120">
        <f t="shared" si="47"/>
        <v>0.77411362740141476</v>
      </c>
      <c r="BE120">
        <f t="shared" si="48"/>
        <v>7.7834810567370418</v>
      </c>
      <c r="BF120">
        <f t="shared" si="49"/>
        <v>7.7834810567367869</v>
      </c>
      <c r="BG120">
        <f t="shared" si="50"/>
        <v>7.783481056756492</v>
      </c>
      <c r="BH120">
        <f t="shared" si="51"/>
        <v>7.7834810552310625</v>
      </c>
      <c r="BI120">
        <f t="shared" si="52"/>
        <v>7.7834811733199292</v>
      </c>
      <c r="BJ120">
        <f t="shared" si="53"/>
        <v>7.783472032230879</v>
      </c>
      <c r="BK120">
        <f t="shared" si="54"/>
        <v>7.7841831651946762</v>
      </c>
      <c r="BL120">
        <f t="shared" si="55"/>
        <v>7.9664050138646578</v>
      </c>
    </row>
    <row r="121" spans="1:64">
      <c r="A121" s="49" t="s">
        <v>2123</v>
      </c>
      <c r="B121" s="50" t="s">
        <v>2053</v>
      </c>
      <c r="C121" s="49">
        <v>39865.472000000002</v>
      </c>
      <c r="D121" s="49" t="s">
        <v>1923</v>
      </c>
      <c r="E121">
        <f t="shared" si="66"/>
        <v>11705.98838263053</v>
      </c>
      <c r="F121">
        <f t="shared" si="67"/>
        <v>11706</v>
      </c>
      <c r="G121" s="10">
        <f t="shared" si="68"/>
        <v>-1.576799999747891E-2</v>
      </c>
      <c r="H121">
        <f>G121</f>
        <v>-1.576799999747891E-2</v>
      </c>
      <c r="P121">
        <f t="shared" si="69"/>
        <v>-3.0807682073529907E-2</v>
      </c>
      <c r="Q121" s="2">
        <f t="shared" si="70"/>
        <v>24846.972000000002</v>
      </c>
      <c r="R121" s="49" t="s">
        <v>1923</v>
      </c>
      <c r="S121" s="50">
        <v>0.5</v>
      </c>
      <c r="Z121">
        <f t="shared" si="56"/>
        <v>11706</v>
      </c>
      <c r="AA121" s="68">
        <f t="shared" si="57"/>
        <v>-1.902070581172477E-2</v>
      </c>
      <c r="AB121" s="68">
        <f t="shared" si="72"/>
        <v>-2.7554976259284047E-2</v>
      </c>
      <c r="AC121" s="68">
        <f t="shared" si="73"/>
        <v>3.2527058142458598E-3</v>
      </c>
      <c r="AD121" s="68"/>
      <c r="AE121" s="68">
        <f t="shared" si="71"/>
        <v>5.2900475570144112E-6</v>
      </c>
      <c r="AF121">
        <f t="shared" si="74"/>
        <v>1.5039682076050997E-2</v>
      </c>
      <c r="AG121" s="92"/>
      <c r="AH121">
        <f t="shared" si="58"/>
        <v>1.1786976261805138E-2</v>
      </c>
      <c r="AI121">
        <f t="shared" si="59"/>
        <v>1.0920330614225704</v>
      </c>
      <c r="AJ121">
        <f t="shared" si="60"/>
        <v>0.34737244414871488</v>
      </c>
      <c r="AK121">
        <f t="shared" si="61"/>
        <v>-0.15861259554056628</v>
      </c>
      <c r="AL121">
        <f t="shared" si="62"/>
        <v>2.0965582216399441</v>
      </c>
      <c r="AM121">
        <f t="shared" si="63"/>
        <v>1.7363851673789761</v>
      </c>
      <c r="AN121" s="68">
        <f t="shared" si="77"/>
        <v>-4.0340497089371148</v>
      </c>
      <c r="AO121" s="68">
        <f t="shared" si="77"/>
        <v>-4.034049386679567</v>
      </c>
      <c r="AP121" s="68">
        <f t="shared" si="77"/>
        <v>-4.0340465861697776</v>
      </c>
      <c r="AQ121" s="68">
        <f t="shared" si="77"/>
        <v>-4.0340222493525495</v>
      </c>
      <c r="AR121" s="68">
        <f t="shared" si="77"/>
        <v>-4.0338107899780367</v>
      </c>
      <c r="AS121" s="68">
        <f t="shared" si="77"/>
        <v>-4.0319757755231187</v>
      </c>
      <c r="AT121" s="68">
        <f t="shared" si="77"/>
        <v>-4.0162224993782782</v>
      </c>
      <c r="AU121" s="68">
        <f t="shared" si="65"/>
        <v>-3.8912675539556982</v>
      </c>
      <c r="AW121">
        <v>28800</v>
      </c>
      <c r="AX121">
        <f t="shared" si="41"/>
        <v>0.34174255572162587</v>
      </c>
      <c r="AY121">
        <f t="shared" si="42"/>
        <v>0.34411091061109716</v>
      </c>
      <c r="AZ121" s="68">
        <f t="shared" si="43"/>
        <v>-2.3683548894713083E-3</v>
      </c>
      <c r="BA121">
        <f t="shared" si="44"/>
        <v>0.97890393793104069</v>
      </c>
      <c r="BB121">
        <f t="shared" si="45"/>
        <v>-0.28239520918871014</v>
      </c>
      <c r="BC121">
        <f t="shared" si="46"/>
        <v>1.4555005946177753</v>
      </c>
      <c r="BD121">
        <f t="shared" si="47"/>
        <v>0.89087422410671047</v>
      </c>
      <c r="BE121">
        <f t="shared" si="48"/>
        <v>7.9238502539731801</v>
      </c>
      <c r="BF121">
        <f t="shared" si="49"/>
        <v>7.9238502539750781</v>
      </c>
      <c r="BG121">
        <f t="shared" si="50"/>
        <v>7.923850254123332</v>
      </c>
      <c r="BH121">
        <f t="shared" si="51"/>
        <v>7.9238502657038152</v>
      </c>
      <c r="BI121">
        <f t="shared" si="52"/>
        <v>7.9238511702781134</v>
      </c>
      <c r="BJ121">
        <f t="shared" si="53"/>
        <v>7.9239217922669685</v>
      </c>
      <c r="BK121">
        <f t="shared" si="54"/>
        <v>7.9292314269103992</v>
      </c>
      <c r="BL121">
        <f t="shared" si="55"/>
        <v>8.1067823379776005</v>
      </c>
    </row>
    <row r="122" spans="1:64">
      <c r="A122" s="14" t="s">
        <v>2092</v>
      </c>
      <c r="B122" s="50" t="s">
        <v>2053</v>
      </c>
      <c r="C122" s="49">
        <v>39892.614000000001</v>
      </c>
      <c r="D122" s="49"/>
      <c r="E122">
        <f t="shared" si="66"/>
        <v>11725.985759733821</v>
      </c>
      <c r="F122">
        <f t="shared" si="67"/>
        <v>11726</v>
      </c>
      <c r="G122" s="10">
        <f t="shared" si="68"/>
        <v>-1.9327999994857237E-2</v>
      </c>
      <c r="I122">
        <f>G122</f>
        <v>-1.9327999994857237E-2</v>
      </c>
      <c r="P122">
        <f t="shared" si="69"/>
        <v>-3.0694952180913171E-2</v>
      </c>
      <c r="Q122" s="2">
        <f t="shared" si="70"/>
        <v>24874.114000000001</v>
      </c>
      <c r="S122" s="50">
        <v>0.1</v>
      </c>
      <c r="Z122">
        <f t="shared" si="56"/>
        <v>11726</v>
      </c>
      <c r="AA122" s="68">
        <f t="shared" si="57"/>
        <v>-1.8574926396843737E-2</v>
      </c>
      <c r="AB122" s="68">
        <f t="shared" si="72"/>
        <v>-3.1448025778926671E-2</v>
      </c>
      <c r="AC122" s="68">
        <f t="shared" si="73"/>
        <v>-7.530735980135015E-4</v>
      </c>
      <c r="AD122" s="68"/>
      <c r="AE122" s="68">
        <f t="shared" si="71"/>
        <v>5.6711984402499819E-8</v>
      </c>
      <c r="AF122">
        <f t="shared" si="74"/>
        <v>1.1366952186055934E-2</v>
      </c>
      <c r="AG122" s="92"/>
      <c r="AH122">
        <f t="shared" si="58"/>
        <v>1.2120025784069436E-2</v>
      </c>
      <c r="AI122">
        <f t="shared" si="59"/>
        <v>1.0948207526814786</v>
      </c>
      <c r="AJ122">
        <f t="shared" si="60"/>
        <v>0.3638841446042495</v>
      </c>
      <c r="AK122">
        <f t="shared" si="61"/>
        <v>-0.15696198495127328</v>
      </c>
      <c r="AL122">
        <f t="shared" si="62"/>
        <v>2.1142251626600337</v>
      </c>
      <c r="AM122">
        <f t="shared" si="63"/>
        <v>1.7724052712597367</v>
      </c>
      <c r="AN122" s="68">
        <f t="shared" si="77"/>
        <v>-4.0181663250519479</v>
      </c>
      <c r="AO122" s="68">
        <f t="shared" si="77"/>
        <v>-4.0181659699969918</v>
      </c>
      <c r="AP122" s="68">
        <f t="shared" si="77"/>
        <v>-4.0181629437275062</v>
      </c>
      <c r="AQ122" s="68">
        <f t="shared" si="77"/>
        <v>-4.018137150119137</v>
      </c>
      <c r="AR122" s="68">
        <f t="shared" si="77"/>
        <v>-4.0179173375365158</v>
      </c>
      <c r="AS122" s="68">
        <f t="shared" si="77"/>
        <v>-4.0160464467688177</v>
      </c>
      <c r="AT122" s="68">
        <f t="shared" si="77"/>
        <v>-4.0002884098907057</v>
      </c>
      <c r="AU122" s="68">
        <f t="shared" si="65"/>
        <v>-3.8772298215444039</v>
      </c>
      <c r="AW122">
        <v>29000</v>
      </c>
      <c r="AX122">
        <f t="shared" si="41"/>
        <v>0.35290454164884189</v>
      </c>
      <c r="AY122">
        <f t="shared" si="42"/>
        <v>0.3517987112899354</v>
      </c>
      <c r="AZ122">
        <f t="shared" si="43"/>
        <v>1.1058303589064939E-3</v>
      </c>
      <c r="BA122">
        <f t="shared" si="44"/>
        <v>1.0055281595935075</v>
      </c>
      <c r="BB122">
        <f t="shared" si="45"/>
        <v>-0.14037853268740297</v>
      </c>
      <c r="BC122">
        <f t="shared" si="46"/>
        <v>1.600946901677393</v>
      </c>
      <c r="BD122">
        <f t="shared" si="47"/>
        <v>1.0306144152146353</v>
      </c>
      <c r="BE122">
        <f t="shared" si="48"/>
        <v>8.067962441158393</v>
      </c>
      <c r="BF122">
        <f t="shared" si="49"/>
        <v>8.0679624420224769</v>
      </c>
      <c r="BG122">
        <f t="shared" si="50"/>
        <v>8.0679624642121102</v>
      </c>
      <c r="BH122">
        <f t="shared" si="51"/>
        <v>8.0679630340393409</v>
      </c>
      <c r="BI122">
        <f t="shared" si="52"/>
        <v>8.0679776666257972</v>
      </c>
      <c r="BJ122">
        <f t="shared" si="53"/>
        <v>8.0683530797407101</v>
      </c>
      <c r="BK122">
        <f t="shared" si="54"/>
        <v>8.0777727283993901</v>
      </c>
      <c r="BL122">
        <f t="shared" si="55"/>
        <v>8.2471596620905441</v>
      </c>
    </row>
    <row r="123" spans="1:64">
      <c r="A123" s="14" t="s">
        <v>2092</v>
      </c>
      <c r="B123" s="50" t="s">
        <v>2053</v>
      </c>
      <c r="C123" s="49">
        <v>39892.616000000002</v>
      </c>
      <c r="D123" s="49"/>
      <c r="E123">
        <f t="shared" si="66"/>
        <v>11725.987233271298</v>
      </c>
      <c r="F123">
        <f t="shared" si="67"/>
        <v>11726</v>
      </c>
      <c r="G123" s="10">
        <f t="shared" si="68"/>
        <v>-1.7327999994449783E-2</v>
      </c>
      <c r="I123">
        <f>G123</f>
        <v>-1.7327999994449783E-2</v>
      </c>
      <c r="P123">
        <f t="shared" si="69"/>
        <v>-3.0694952180913171E-2</v>
      </c>
      <c r="Q123" s="2">
        <f t="shared" si="70"/>
        <v>24874.116000000002</v>
      </c>
      <c r="S123" s="50">
        <v>0.1</v>
      </c>
      <c r="Z123">
        <f t="shared" si="56"/>
        <v>11726</v>
      </c>
      <c r="AA123" s="68">
        <f t="shared" si="57"/>
        <v>-1.8574926396843737E-2</v>
      </c>
      <c r="AB123" s="68">
        <f t="shared" si="72"/>
        <v>-2.9448025778519217E-2</v>
      </c>
      <c r="AC123" s="68">
        <f t="shared" si="73"/>
        <v>1.2469264023939521E-3</v>
      </c>
      <c r="AD123" s="68"/>
      <c r="AE123" s="68">
        <f t="shared" si="71"/>
        <v>1.5548254529871287E-7</v>
      </c>
      <c r="AF123">
        <f t="shared" si="74"/>
        <v>1.3366952186463388E-2</v>
      </c>
      <c r="AG123" s="92"/>
      <c r="AH123">
        <f t="shared" si="58"/>
        <v>1.2120025784069436E-2</v>
      </c>
      <c r="AI123">
        <f t="shared" si="59"/>
        <v>1.0948207526814786</v>
      </c>
      <c r="AJ123">
        <f t="shared" si="60"/>
        <v>0.3638841446042495</v>
      </c>
      <c r="AK123">
        <f t="shared" si="61"/>
        <v>-0.15696198495127328</v>
      </c>
      <c r="AL123">
        <f t="shared" si="62"/>
        <v>2.1142251626600337</v>
      </c>
      <c r="AM123">
        <f t="shared" si="63"/>
        <v>1.7724052712597367</v>
      </c>
      <c r="AN123" s="68">
        <f t="shared" si="77"/>
        <v>-4.0181663250519479</v>
      </c>
      <c r="AO123" s="68">
        <f t="shared" si="77"/>
        <v>-4.0181659699969918</v>
      </c>
      <c r="AP123" s="68">
        <f t="shared" si="77"/>
        <v>-4.0181629437275062</v>
      </c>
      <c r="AQ123" s="68">
        <f t="shared" si="77"/>
        <v>-4.018137150119137</v>
      </c>
      <c r="AR123" s="68">
        <f t="shared" si="77"/>
        <v>-4.0179173375365158</v>
      </c>
      <c r="AS123" s="68">
        <f t="shared" si="77"/>
        <v>-4.0160464467688177</v>
      </c>
      <c r="AT123" s="68">
        <f t="shared" si="77"/>
        <v>-4.0002884098907057</v>
      </c>
      <c r="AU123" s="68">
        <f t="shared" si="65"/>
        <v>-3.8772298215444039</v>
      </c>
      <c r="AW123">
        <v>29200</v>
      </c>
      <c r="AX123">
        <f t="shared" si="41"/>
        <v>0.36421406323478639</v>
      </c>
      <c r="AY123">
        <f t="shared" si="42"/>
        <v>0.35956286790164921</v>
      </c>
      <c r="AZ123" s="68">
        <f t="shared" si="43"/>
        <v>4.6511953331371666E-3</v>
      </c>
      <c r="BA123">
        <f t="shared" si="44"/>
        <v>1.0335021701493066</v>
      </c>
      <c r="BB123">
        <f t="shared" si="45"/>
        <v>1.2730324861645388E-2</v>
      </c>
      <c r="BC123">
        <f t="shared" si="46"/>
        <v>1.7545212932101595</v>
      </c>
      <c r="BD123">
        <f t="shared" si="47"/>
        <v>1.2029385763776901</v>
      </c>
      <c r="BE123">
        <f t="shared" si="48"/>
        <v>8.2160464512567088</v>
      </c>
      <c r="BF123">
        <f t="shared" si="49"/>
        <v>8.2160464662421866</v>
      </c>
      <c r="BG123">
        <f t="shared" si="50"/>
        <v>8.2160466969508352</v>
      </c>
      <c r="BH123">
        <f t="shared" si="51"/>
        <v>8.2160502488035068</v>
      </c>
      <c r="BI123">
        <f t="shared" si="52"/>
        <v>8.2161049268047321</v>
      </c>
      <c r="BJ123">
        <f t="shared" si="53"/>
        <v>8.2169456584212668</v>
      </c>
      <c r="BK123">
        <f t="shared" si="54"/>
        <v>8.2296464560240654</v>
      </c>
      <c r="BL123">
        <f t="shared" si="55"/>
        <v>8.3875369862034876</v>
      </c>
    </row>
    <row r="124" spans="1:64">
      <c r="A124" s="14" t="s">
        <v>2092</v>
      </c>
      <c r="B124" s="50" t="s">
        <v>2053</v>
      </c>
      <c r="C124" s="49">
        <v>39896.686999999998</v>
      </c>
      <c r="D124" s="49"/>
      <c r="E124">
        <f t="shared" si="66"/>
        <v>11728.986618806168</v>
      </c>
      <c r="F124">
        <f t="shared" si="67"/>
        <v>11729</v>
      </c>
      <c r="G124" s="10">
        <f t="shared" si="68"/>
        <v>-1.8162000000302214E-2</v>
      </c>
      <c r="I124">
        <f>G124</f>
        <v>-1.8162000000302214E-2</v>
      </c>
      <c r="P124">
        <f t="shared" si="69"/>
        <v>-3.067797684002857E-2</v>
      </c>
      <c r="Q124" s="2">
        <f t="shared" si="70"/>
        <v>24878.186999999998</v>
      </c>
      <c r="S124" s="50">
        <v>0.1</v>
      </c>
      <c r="Z124">
        <f t="shared" si="56"/>
        <v>11729</v>
      </c>
      <c r="AA124" s="68">
        <f t="shared" si="57"/>
        <v>-1.8508182585253712E-2</v>
      </c>
      <c r="AB124" s="68">
        <f t="shared" si="72"/>
        <v>-3.0331794255077073E-2</v>
      </c>
      <c r="AC124" s="68">
        <f t="shared" si="73"/>
        <v>3.4618258495149913E-4</v>
      </c>
      <c r="AD124" s="68"/>
      <c r="AE124" s="68">
        <f t="shared" si="71"/>
        <v>1.1984238212370072E-8</v>
      </c>
      <c r="AF124">
        <f t="shared" si="74"/>
        <v>1.2515976839726356E-2</v>
      </c>
      <c r="AG124" s="92"/>
      <c r="AH124">
        <f t="shared" si="58"/>
        <v>1.2169794254774857E-2</v>
      </c>
      <c r="AI124">
        <f t="shared" si="59"/>
        <v>1.0952375918074431</v>
      </c>
      <c r="AJ124">
        <f t="shared" si="60"/>
        <v>0.3663584545829161</v>
      </c>
      <c r="AK124">
        <f t="shared" si="61"/>
        <v>-0.15670941568918156</v>
      </c>
      <c r="AL124">
        <f t="shared" si="62"/>
        <v>2.1168829687573472</v>
      </c>
      <c r="AM124">
        <f t="shared" si="63"/>
        <v>1.7779218141786939</v>
      </c>
      <c r="AN124" s="68">
        <f t="shared" si="77"/>
        <v>-4.0157803288537348</v>
      </c>
      <c r="AO124" s="68">
        <f t="shared" si="77"/>
        <v>-4.0157799687160809</v>
      </c>
      <c r="AP124" s="68">
        <f t="shared" si="77"/>
        <v>-4.0157769078890828</v>
      </c>
      <c r="AQ124" s="68">
        <f t="shared" si="77"/>
        <v>-4.015750894227299</v>
      </c>
      <c r="AR124" s="68">
        <f t="shared" si="77"/>
        <v>-4.0155298393657644</v>
      </c>
      <c r="AS124" s="68">
        <f t="shared" si="77"/>
        <v>-4.0136537433831005</v>
      </c>
      <c r="AT124" s="68">
        <f t="shared" si="77"/>
        <v>-3.9978961957727259</v>
      </c>
      <c r="AU124" s="68">
        <f t="shared" si="65"/>
        <v>-3.8751241616827095</v>
      </c>
      <c r="AW124">
        <v>29400</v>
      </c>
      <c r="AX124">
        <f t="shared" si="41"/>
        <v>0.37559184680648078</v>
      </c>
      <c r="AY124">
        <f t="shared" si="42"/>
        <v>0.36740338044623866</v>
      </c>
      <c r="AZ124">
        <f t="shared" si="43"/>
        <v>8.1884663602421037E-3</v>
      </c>
      <c r="BA124">
        <f t="shared" si="44"/>
        <v>1.0621862395524617</v>
      </c>
      <c r="BB124">
        <f t="shared" si="45"/>
        <v>0.17408726782554076</v>
      </c>
      <c r="BC124">
        <f t="shared" si="46"/>
        <v>1.9167694310489547</v>
      </c>
      <c r="BD124">
        <f t="shared" si="47"/>
        <v>1.4234579946624797</v>
      </c>
      <c r="BE124">
        <f t="shared" si="48"/>
        <v>8.3682548779256152</v>
      </c>
      <c r="BF124">
        <f t="shared" si="49"/>
        <v>8.3682549682992935</v>
      </c>
      <c r="BG124">
        <f t="shared" si="50"/>
        <v>8.3682559701705852</v>
      </c>
      <c r="BH124">
        <f t="shared" si="51"/>
        <v>8.368267076671513</v>
      </c>
      <c r="BI124">
        <f t="shared" si="52"/>
        <v>8.3683901860112879</v>
      </c>
      <c r="BJ124">
        <f t="shared" si="53"/>
        <v>8.3697529927482321</v>
      </c>
      <c r="BK124">
        <f t="shared" si="54"/>
        <v>8.3846264358128337</v>
      </c>
      <c r="BL124">
        <f t="shared" si="55"/>
        <v>8.5279143103164312</v>
      </c>
    </row>
    <row r="125" spans="1:64">
      <c r="A125" s="14" t="s">
        <v>2092</v>
      </c>
      <c r="B125" s="50" t="s">
        <v>2053</v>
      </c>
      <c r="C125" s="49">
        <v>39915.684999999998</v>
      </c>
      <c r="D125" s="49"/>
      <c r="E125">
        <f t="shared" si="66"/>
        <v>11742.983751302236</v>
      </c>
      <c r="F125">
        <f t="shared" si="67"/>
        <v>11743</v>
      </c>
      <c r="G125" s="10">
        <f t="shared" si="68"/>
        <v>-2.2054000000935048E-2</v>
      </c>
      <c r="I125">
        <f>G125</f>
        <v>-2.2054000000935048E-2</v>
      </c>
      <c r="P125">
        <f t="shared" si="69"/>
        <v>-3.0598531423666697E-2</v>
      </c>
      <c r="Q125" s="2">
        <f t="shared" si="70"/>
        <v>24897.184999999998</v>
      </c>
      <c r="S125" s="50">
        <v>0.1</v>
      </c>
      <c r="Z125">
        <f t="shared" si="56"/>
        <v>11743</v>
      </c>
      <c r="AA125" s="68">
        <f t="shared" si="57"/>
        <v>-1.8197156628763936E-2</v>
      </c>
      <c r="AB125" s="68">
        <f t="shared" si="72"/>
        <v>-3.4455374795837809E-2</v>
      </c>
      <c r="AC125" s="68">
        <f t="shared" si="73"/>
        <v>-3.8568433721711121E-3</v>
      </c>
      <c r="AD125" s="68"/>
      <c r="AE125" s="68">
        <f t="shared" si="71"/>
        <v>1.4875240797460236E-6</v>
      </c>
      <c r="AF125">
        <f t="shared" si="74"/>
        <v>8.5445314227316493E-3</v>
      </c>
      <c r="AG125" s="92"/>
      <c r="AH125">
        <f t="shared" si="58"/>
        <v>1.2401374794902761E-2</v>
      </c>
      <c r="AI125">
        <f t="shared" si="59"/>
        <v>1.097178055645188</v>
      </c>
      <c r="AJ125">
        <f t="shared" si="60"/>
        <v>0.37789548476552126</v>
      </c>
      <c r="AK125">
        <f t="shared" si="61"/>
        <v>-0.15551355362136965</v>
      </c>
      <c r="AL125">
        <f t="shared" si="62"/>
        <v>2.1293127964435921</v>
      </c>
      <c r="AM125">
        <f t="shared" si="63"/>
        <v>1.8040713876413228</v>
      </c>
      <c r="AN125" s="68">
        <f t="shared" si="77"/>
        <v>-4.0046336883810625</v>
      </c>
      <c r="AO125" s="68">
        <f t="shared" si="77"/>
        <v>-4.0046333039690598</v>
      </c>
      <c r="AP125" s="68">
        <f t="shared" si="77"/>
        <v>-4.0046300795976837</v>
      </c>
      <c r="AQ125" s="68">
        <f t="shared" si="77"/>
        <v>-4.0046030346906818</v>
      </c>
      <c r="AR125" s="68">
        <f t="shared" si="77"/>
        <v>-4.004376225047948</v>
      </c>
      <c r="AS125" s="68">
        <f t="shared" si="77"/>
        <v>-4.0024764654551426</v>
      </c>
      <c r="AT125" s="68">
        <f t="shared" si="77"/>
        <v>-3.9867253530108071</v>
      </c>
      <c r="AU125" s="68">
        <f t="shared" si="65"/>
        <v>-3.8652977489948031</v>
      </c>
    </row>
    <row r="126" spans="1:64">
      <c r="A126" s="14" t="s">
        <v>2092</v>
      </c>
      <c r="B126" s="50" t="s">
        <v>2053</v>
      </c>
      <c r="C126" s="49">
        <v>39915.688999999998</v>
      </c>
      <c r="D126" s="49"/>
      <c r="E126">
        <f t="shared" si="66"/>
        <v>11742.986698377192</v>
      </c>
      <c r="F126">
        <f t="shared" si="67"/>
        <v>11743</v>
      </c>
      <c r="G126" s="10">
        <f t="shared" si="68"/>
        <v>-1.8054000000120141E-2</v>
      </c>
      <c r="I126">
        <f>G126</f>
        <v>-1.8054000000120141E-2</v>
      </c>
      <c r="P126">
        <f t="shared" si="69"/>
        <v>-3.0598531423666697E-2</v>
      </c>
      <c r="Q126" s="2">
        <f t="shared" si="70"/>
        <v>24897.188999999998</v>
      </c>
      <c r="S126" s="50">
        <v>0.1</v>
      </c>
      <c r="Z126">
        <f t="shared" si="56"/>
        <v>11743</v>
      </c>
      <c r="AA126" s="68">
        <f t="shared" si="57"/>
        <v>-1.8197156628763936E-2</v>
      </c>
      <c r="AB126" s="68">
        <f t="shared" si="72"/>
        <v>-3.0455374795022902E-2</v>
      </c>
      <c r="AC126" s="68">
        <f t="shared" si="73"/>
        <v>1.4315662864379519E-4</v>
      </c>
      <c r="AD126" s="68"/>
      <c r="AE126" s="68">
        <f t="shared" si="71"/>
        <v>2.0493820324657484E-9</v>
      </c>
      <c r="AF126">
        <f t="shared" si="74"/>
        <v>1.2544531423546557E-2</v>
      </c>
      <c r="AG126" s="92"/>
      <c r="AH126">
        <f t="shared" si="58"/>
        <v>1.2401374794902761E-2</v>
      </c>
      <c r="AI126">
        <f t="shared" si="59"/>
        <v>1.097178055645188</v>
      </c>
      <c r="AJ126">
        <f t="shared" si="60"/>
        <v>0.37789548476552126</v>
      </c>
      <c r="AK126">
        <f t="shared" si="61"/>
        <v>-0.15551355362136965</v>
      </c>
      <c r="AL126">
        <f t="shared" si="62"/>
        <v>2.1293127964435921</v>
      </c>
      <c r="AM126">
        <f t="shared" si="63"/>
        <v>1.8040713876413228</v>
      </c>
      <c r="AN126" s="68">
        <f t="shared" si="77"/>
        <v>-4.0046336883810625</v>
      </c>
      <c r="AO126" s="68">
        <f t="shared" si="77"/>
        <v>-4.0046333039690598</v>
      </c>
      <c r="AP126" s="68">
        <f t="shared" si="77"/>
        <v>-4.0046300795976837</v>
      </c>
      <c r="AQ126" s="68">
        <f t="shared" si="77"/>
        <v>-4.0046030346906818</v>
      </c>
      <c r="AR126" s="68">
        <f t="shared" si="77"/>
        <v>-4.004376225047948</v>
      </c>
      <c r="AS126" s="68">
        <f t="shared" si="77"/>
        <v>-4.0024764654551426</v>
      </c>
      <c r="AT126" s="68">
        <f t="shared" si="77"/>
        <v>-3.9867253530108071</v>
      </c>
      <c r="AU126" s="68">
        <f t="shared" si="65"/>
        <v>-3.8652977489948031</v>
      </c>
    </row>
    <row r="127" spans="1:64">
      <c r="A127" s="12" t="s">
        <v>2123</v>
      </c>
      <c r="B127" s="44"/>
      <c r="C127" s="45">
        <v>40070.414499999999</v>
      </c>
      <c r="D127" s="45"/>
      <c r="E127">
        <f t="shared" si="66"/>
        <v>11856.98360984264</v>
      </c>
      <c r="F127">
        <f t="shared" si="67"/>
        <v>11857</v>
      </c>
      <c r="G127" s="10">
        <f t="shared" si="68"/>
        <v>-2.2246000000450294E-2</v>
      </c>
      <c r="H127">
        <f>G127</f>
        <v>-2.2246000000450294E-2</v>
      </c>
      <c r="P127">
        <f t="shared" si="69"/>
        <v>-2.9937691425420826E-2</v>
      </c>
      <c r="Q127" s="2">
        <f t="shared" si="70"/>
        <v>25051.914499999999</v>
      </c>
      <c r="R127" t="s">
        <v>1923</v>
      </c>
      <c r="S127" s="50">
        <v>0.5</v>
      </c>
      <c r="Z127">
        <f t="shared" si="56"/>
        <v>11857</v>
      </c>
      <c r="AA127" s="68">
        <f t="shared" si="57"/>
        <v>-1.5696326735395349E-2</v>
      </c>
      <c r="AB127" s="68">
        <f t="shared" si="72"/>
        <v>-3.6487364690475768E-2</v>
      </c>
      <c r="AC127" s="68">
        <f t="shared" si="73"/>
        <v>-6.5496732650549457E-3</v>
      </c>
      <c r="AD127" s="68"/>
      <c r="AE127" s="68">
        <f t="shared" si="71"/>
        <v>2.1449109939487755E-5</v>
      </c>
      <c r="AF127">
        <f t="shared" si="74"/>
        <v>7.6916914249705315E-3</v>
      </c>
      <c r="AG127" s="92"/>
      <c r="AH127">
        <f t="shared" si="58"/>
        <v>1.4241364690025477E-2</v>
      </c>
      <c r="AI127">
        <f t="shared" si="59"/>
        <v>1.1126292529748623</v>
      </c>
      <c r="AJ127">
        <f t="shared" si="60"/>
        <v>0.47094411573331979</v>
      </c>
      <c r="AK127">
        <f t="shared" si="61"/>
        <v>-0.1447158983430997</v>
      </c>
      <c r="AL127">
        <f t="shared" si="62"/>
        <v>2.2321513252935827</v>
      </c>
      <c r="AM127">
        <f t="shared" si="63"/>
        <v>2.0454473433638882</v>
      </c>
      <c r="AN127" s="68">
        <f t="shared" si="77"/>
        <v>-3.913143544831255</v>
      </c>
      <c r="AO127" s="68">
        <f t="shared" si="77"/>
        <v>-3.9131429318044706</v>
      </c>
      <c r="AP127" s="68">
        <f t="shared" si="77"/>
        <v>-3.9131382683133968</v>
      </c>
      <c r="AQ127" s="68">
        <f t="shared" si="77"/>
        <v>-3.9131027923358279</v>
      </c>
      <c r="AR127" s="68">
        <f t="shared" si="77"/>
        <v>-3.9128329605411629</v>
      </c>
      <c r="AS127" s="68">
        <f t="shared" si="77"/>
        <v>-3.9107829188444083</v>
      </c>
      <c r="AT127" s="68">
        <f t="shared" si="77"/>
        <v>-3.8953380844376175</v>
      </c>
      <c r="AU127" s="68">
        <f t="shared" si="65"/>
        <v>-3.7852826742504257</v>
      </c>
    </row>
    <row r="128" spans="1:64">
      <c r="A128" s="12" t="s">
        <v>2123</v>
      </c>
      <c r="B128" s="44"/>
      <c r="C128" s="45">
        <v>40093.489000000001</v>
      </c>
      <c r="D128" s="45"/>
      <c r="E128">
        <f t="shared" si="66"/>
        <v>11873.984180101645</v>
      </c>
      <c r="F128">
        <f t="shared" si="67"/>
        <v>11874</v>
      </c>
      <c r="G128" s="10">
        <f t="shared" si="68"/>
        <v>-2.1472000000358094E-2</v>
      </c>
      <c r="H128">
        <f>G128</f>
        <v>-2.1472000000358094E-2</v>
      </c>
      <c r="P128">
        <f t="shared" si="69"/>
        <v>-2.9837019551611527E-2</v>
      </c>
      <c r="Q128" s="2">
        <f t="shared" si="70"/>
        <v>25074.989000000001</v>
      </c>
      <c r="R128" t="s">
        <v>1923</v>
      </c>
      <c r="S128" s="50">
        <v>0.5</v>
      </c>
      <c r="Z128">
        <f t="shared" si="56"/>
        <v>11874</v>
      </c>
      <c r="AA128" s="68">
        <f t="shared" si="57"/>
        <v>-1.5329021373072505E-2</v>
      </c>
      <c r="AB128" s="68">
        <f t="shared" si="72"/>
        <v>-3.5979998178897118E-2</v>
      </c>
      <c r="AC128" s="68">
        <f t="shared" si="73"/>
        <v>-6.1429786272855884E-3</v>
      </c>
      <c r="AD128" s="68"/>
      <c r="AE128" s="68">
        <f t="shared" si="71"/>
        <v>1.8868093207643765E-5</v>
      </c>
      <c r="AF128">
        <f t="shared" si="74"/>
        <v>8.3650195512534331E-3</v>
      </c>
      <c r="AG128" s="92"/>
      <c r="AH128">
        <f t="shared" si="58"/>
        <v>1.4507998178539021E-2</v>
      </c>
      <c r="AI128">
        <f t="shared" si="59"/>
        <v>1.1148702110208113</v>
      </c>
      <c r="AJ128">
        <f t="shared" si="60"/>
        <v>0.48463077822214179</v>
      </c>
      <c r="AK128">
        <f t="shared" si="61"/>
        <v>-0.14294360593940597</v>
      </c>
      <c r="AL128">
        <f t="shared" si="62"/>
        <v>2.2477316393830007</v>
      </c>
      <c r="AM128">
        <f t="shared" si="63"/>
        <v>2.0864851274340275</v>
      </c>
      <c r="AN128" s="68">
        <f t="shared" si="77"/>
        <v>-3.8993917303363399</v>
      </c>
      <c r="AO128" s="68">
        <f t="shared" si="77"/>
        <v>-3.899391079270651</v>
      </c>
      <c r="AP128" s="68">
        <f t="shared" si="77"/>
        <v>-3.8993861913234076</v>
      </c>
      <c r="AQ128" s="68">
        <f t="shared" si="77"/>
        <v>-3.899349495244024</v>
      </c>
      <c r="AR128" s="68">
        <f t="shared" si="77"/>
        <v>-3.8990740414889102</v>
      </c>
      <c r="AS128" s="68">
        <f t="shared" si="77"/>
        <v>-3.8970086729951841</v>
      </c>
      <c r="AT128" s="68">
        <f t="shared" si="77"/>
        <v>-3.8816479890554634</v>
      </c>
      <c r="AU128" s="68">
        <f t="shared" si="65"/>
        <v>-3.7733506017008249</v>
      </c>
    </row>
    <row r="129" spans="1:47">
      <c r="A129" s="12" t="s">
        <v>1927</v>
      </c>
      <c r="B129" s="44"/>
      <c r="C129" s="45">
        <v>40093.495000000003</v>
      </c>
      <c r="D129" s="45"/>
      <c r="E129">
        <f t="shared" si="66"/>
        <v>11873.988600714078</v>
      </c>
      <c r="F129">
        <f t="shared" si="67"/>
        <v>11874</v>
      </c>
      <c r="G129" s="10">
        <f t="shared" si="68"/>
        <v>-1.5471999999135733E-2</v>
      </c>
      <c r="I129">
        <f>G129</f>
        <v>-1.5471999999135733E-2</v>
      </c>
      <c r="P129">
        <f t="shared" si="69"/>
        <v>-2.9837019551611527E-2</v>
      </c>
      <c r="Q129" s="2">
        <f t="shared" si="70"/>
        <v>25074.995000000003</v>
      </c>
      <c r="S129" s="50">
        <v>0.1</v>
      </c>
      <c r="Z129">
        <f t="shared" si="56"/>
        <v>11874</v>
      </c>
      <c r="AA129" s="68">
        <f t="shared" si="57"/>
        <v>-1.5329021373072505E-2</v>
      </c>
      <c r="AB129" s="68">
        <f t="shared" si="72"/>
        <v>-2.9979998177674754E-2</v>
      </c>
      <c r="AC129" s="68">
        <f t="shared" si="73"/>
        <v>-1.429786260632275E-4</v>
      </c>
      <c r="AD129" s="68"/>
      <c r="AE129" s="68">
        <f t="shared" si="71"/>
        <v>2.0442887510928241E-9</v>
      </c>
      <c r="AF129">
        <f t="shared" si="74"/>
        <v>1.4365019552475794E-2</v>
      </c>
      <c r="AG129" s="92"/>
      <c r="AH129">
        <f t="shared" si="58"/>
        <v>1.4507998178539021E-2</v>
      </c>
      <c r="AI129">
        <f t="shared" si="59"/>
        <v>1.1148702110208113</v>
      </c>
      <c r="AJ129">
        <f t="shared" si="60"/>
        <v>0.48463077822214179</v>
      </c>
      <c r="AK129">
        <f t="shared" si="61"/>
        <v>-0.14294360593940597</v>
      </c>
      <c r="AL129">
        <f t="shared" si="62"/>
        <v>2.2477316393830007</v>
      </c>
      <c r="AM129">
        <f t="shared" si="63"/>
        <v>2.0864851274340275</v>
      </c>
      <c r="AN129" s="68">
        <f t="shared" si="77"/>
        <v>-3.8993917303363399</v>
      </c>
      <c r="AO129" s="68">
        <f t="shared" si="77"/>
        <v>-3.899391079270651</v>
      </c>
      <c r="AP129" s="68">
        <f t="shared" si="77"/>
        <v>-3.8993861913234076</v>
      </c>
      <c r="AQ129" s="68">
        <f t="shared" si="77"/>
        <v>-3.899349495244024</v>
      </c>
      <c r="AR129" s="68">
        <f t="shared" si="77"/>
        <v>-3.8990740414889102</v>
      </c>
      <c r="AS129" s="68">
        <f t="shared" si="77"/>
        <v>-3.8970086729951841</v>
      </c>
      <c r="AT129" s="68">
        <f t="shared" si="77"/>
        <v>-3.8816479890554634</v>
      </c>
      <c r="AU129" s="68">
        <f t="shared" si="65"/>
        <v>-3.7733506017008249</v>
      </c>
    </row>
    <row r="130" spans="1:47">
      <c r="A130" s="12" t="s">
        <v>1926</v>
      </c>
      <c r="B130" s="44"/>
      <c r="C130" s="45">
        <v>40093.495000000003</v>
      </c>
      <c r="D130" s="45"/>
      <c r="E130">
        <f t="shared" si="66"/>
        <v>11873.988600714078</v>
      </c>
      <c r="F130">
        <f t="shared" si="67"/>
        <v>11874</v>
      </c>
      <c r="G130" s="10">
        <f t="shared" si="68"/>
        <v>-1.5471999999135733E-2</v>
      </c>
      <c r="I130">
        <f>G130</f>
        <v>-1.5471999999135733E-2</v>
      </c>
      <c r="P130">
        <f t="shared" si="69"/>
        <v>-2.9837019551611527E-2</v>
      </c>
      <c r="Q130" s="2">
        <f t="shared" si="70"/>
        <v>25074.995000000003</v>
      </c>
      <c r="S130" s="50">
        <v>0.1</v>
      </c>
      <c r="Z130">
        <f t="shared" si="56"/>
        <v>11874</v>
      </c>
      <c r="AA130" s="68">
        <f t="shared" si="57"/>
        <v>-1.5329021373072505E-2</v>
      </c>
      <c r="AB130" s="68">
        <f t="shared" si="72"/>
        <v>-2.9979998177674754E-2</v>
      </c>
      <c r="AC130" s="68">
        <f t="shared" si="73"/>
        <v>-1.429786260632275E-4</v>
      </c>
      <c r="AD130" s="68"/>
      <c r="AE130" s="68">
        <f t="shared" si="71"/>
        <v>2.0442887510928241E-9</v>
      </c>
      <c r="AF130">
        <f t="shared" si="74"/>
        <v>1.4365019552475794E-2</v>
      </c>
      <c r="AG130" s="92"/>
      <c r="AH130">
        <f t="shared" si="58"/>
        <v>1.4507998178539021E-2</v>
      </c>
      <c r="AI130">
        <f t="shared" si="59"/>
        <v>1.1148702110208113</v>
      </c>
      <c r="AJ130">
        <f t="shared" si="60"/>
        <v>0.48463077822214179</v>
      </c>
      <c r="AK130">
        <f t="shared" si="61"/>
        <v>-0.14294360593940597</v>
      </c>
      <c r="AL130">
        <f t="shared" si="62"/>
        <v>2.2477316393830007</v>
      </c>
      <c r="AM130">
        <f t="shared" si="63"/>
        <v>2.0864851274340275</v>
      </c>
      <c r="AN130" s="68">
        <f t="shared" ref="AN130:AT145" si="79">$AU130+$AB$7*SIN(AO130)</f>
        <v>-3.8993917303363399</v>
      </c>
      <c r="AO130" s="68">
        <f t="shared" si="79"/>
        <v>-3.899391079270651</v>
      </c>
      <c r="AP130" s="68">
        <f t="shared" si="79"/>
        <v>-3.8993861913234076</v>
      </c>
      <c r="AQ130" s="68">
        <f t="shared" si="79"/>
        <v>-3.899349495244024</v>
      </c>
      <c r="AR130" s="68">
        <f t="shared" si="79"/>
        <v>-3.8990740414889102</v>
      </c>
      <c r="AS130" s="68">
        <f t="shared" si="79"/>
        <v>-3.8970086729951841</v>
      </c>
      <c r="AT130" s="68">
        <f t="shared" si="79"/>
        <v>-3.8816479890554634</v>
      </c>
      <c r="AU130" s="68">
        <f t="shared" si="65"/>
        <v>-3.7733506017008249</v>
      </c>
    </row>
    <row r="131" spans="1:47">
      <c r="A131" s="14" t="s">
        <v>2092</v>
      </c>
      <c r="B131" s="50" t="s">
        <v>2053</v>
      </c>
      <c r="C131" s="49">
        <v>40120.635000000002</v>
      </c>
      <c r="D131" s="49"/>
      <c r="E131">
        <f t="shared" si="66"/>
        <v>11893.98450427989</v>
      </c>
      <c r="F131">
        <f t="shared" si="67"/>
        <v>11894</v>
      </c>
      <c r="G131" s="10">
        <f t="shared" si="68"/>
        <v>-2.1031999996921513E-2</v>
      </c>
      <c r="I131">
        <f>G131</f>
        <v>-2.1031999996921513E-2</v>
      </c>
      <c r="P131">
        <f t="shared" si="69"/>
        <v>-2.9717875760633228E-2</v>
      </c>
      <c r="Q131" s="2">
        <f t="shared" si="70"/>
        <v>25102.135000000002</v>
      </c>
      <c r="S131" s="50">
        <v>0.1</v>
      </c>
      <c r="Z131">
        <f t="shared" si="56"/>
        <v>11894</v>
      </c>
      <c r="AA131" s="68">
        <f t="shared" si="57"/>
        <v>-1.4899035713582689E-2</v>
      </c>
      <c r="AB131" s="68">
        <f t="shared" si="72"/>
        <v>-3.585084004397205E-2</v>
      </c>
      <c r="AC131" s="68">
        <f t="shared" si="73"/>
        <v>-6.1329642833388241E-3</v>
      </c>
      <c r="AD131" s="68"/>
      <c r="AE131" s="68">
        <f t="shared" si="71"/>
        <v>3.7613250900709696E-6</v>
      </c>
      <c r="AF131">
        <f t="shared" si="74"/>
        <v>8.6858757637117145E-3</v>
      </c>
      <c r="AG131" s="92"/>
      <c r="AH131">
        <f t="shared" si="58"/>
        <v>1.4818840047050539E-2</v>
      </c>
      <c r="AI131">
        <f t="shared" si="59"/>
        <v>1.1174821548148139</v>
      </c>
      <c r="AJ131">
        <f t="shared" si="60"/>
        <v>0.50065111075372626</v>
      </c>
      <c r="AK131">
        <f t="shared" si="61"/>
        <v>-0.14080476965995839</v>
      </c>
      <c r="AL131">
        <f t="shared" si="62"/>
        <v>2.2661414013294054</v>
      </c>
      <c r="AM131">
        <f t="shared" si="63"/>
        <v>2.1367291205755361</v>
      </c>
      <c r="AN131" s="68">
        <f t="shared" si="79"/>
        <v>-3.8831778671898789</v>
      </c>
      <c r="AO131" s="68">
        <f t="shared" si="79"/>
        <v>-3.883177170431269</v>
      </c>
      <c r="AP131" s="68">
        <f t="shared" si="79"/>
        <v>-3.8831720178141342</v>
      </c>
      <c r="AQ131" s="68">
        <f t="shared" si="79"/>
        <v>-3.8831339143203194</v>
      </c>
      <c r="AR131" s="68">
        <f t="shared" si="79"/>
        <v>-3.882852181059457</v>
      </c>
      <c r="AS131" s="68">
        <f t="shared" si="79"/>
        <v>-3.8807713236710963</v>
      </c>
      <c r="AT131" s="68">
        <f t="shared" si="79"/>
        <v>-3.8655222734091623</v>
      </c>
      <c r="AU131" s="68">
        <f t="shared" si="65"/>
        <v>-3.7593128692895306</v>
      </c>
    </row>
    <row r="132" spans="1:47">
      <c r="A132" s="14" t="s">
        <v>2092</v>
      </c>
      <c r="B132" s="50" t="s">
        <v>2053</v>
      </c>
      <c r="C132" s="49">
        <v>40124.711000000003</v>
      </c>
      <c r="D132" s="49"/>
      <c r="E132">
        <f t="shared" si="66"/>
        <v>11896.987573658456</v>
      </c>
      <c r="F132">
        <f t="shared" si="67"/>
        <v>11897</v>
      </c>
      <c r="G132" s="10">
        <f t="shared" si="68"/>
        <v>-1.6865999998117331E-2</v>
      </c>
      <c r="I132">
        <f>G132</f>
        <v>-1.6865999998117331E-2</v>
      </c>
      <c r="P132">
        <f t="shared" si="69"/>
        <v>-2.9699938334994347E-2</v>
      </c>
      <c r="Q132" s="2">
        <f t="shared" si="70"/>
        <v>25106.211000000003</v>
      </c>
      <c r="S132" s="50">
        <v>0.1</v>
      </c>
      <c r="Z132">
        <f t="shared" si="56"/>
        <v>11897</v>
      </c>
      <c r="AA132" s="68">
        <f t="shared" si="57"/>
        <v>-1.4834743933204957E-2</v>
      </c>
      <c r="AB132" s="68">
        <f t="shared" si="72"/>
        <v>-3.1731194399906723E-2</v>
      </c>
      <c r="AC132" s="68">
        <f t="shared" si="73"/>
        <v>-2.0312560649123745E-3</v>
      </c>
      <c r="AD132" s="68"/>
      <c r="AE132" s="68">
        <f t="shared" si="71"/>
        <v>4.126001201243305E-7</v>
      </c>
      <c r="AF132">
        <f t="shared" si="74"/>
        <v>1.2833938336877015E-2</v>
      </c>
      <c r="AG132" s="92"/>
      <c r="AH132">
        <f t="shared" si="58"/>
        <v>1.486519440178939E-2</v>
      </c>
      <c r="AI132">
        <f t="shared" si="59"/>
        <v>1.1178715758443518</v>
      </c>
      <c r="AJ132">
        <f t="shared" si="60"/>
        <v>0.50304606942043684</v>
      </c>
      <c r="AK132">
        <f t="shared" si="61"/>
        <v>-0.14047893602563732</v>
      </c>
      <c r="AL132">
        <f t="shared" si="62"/>
        <v>2.2689102839405777</v>
      </c>
      <c r="AM132">
        <f t="shared" si="63"/>
        <v>2.1444572488997449</v>
      </c>
      <c r="AN132" s="68">
        <f t="shared" si="79"/>
        <v>-3.8807425226168006</v>
      </c>
      <c r="AO132" s="68">
        <f t="shared" si="79"/>
        <v>-3.880741818927985</v>
      </c>
      <c r="AP132" s="68">
        <f t="shared" si="79"/>
        <v>-3.8807366266286141</v>
      </c>
      <c r="AQ132" s="68">
        <f t="shared" si="79"/>
        <v>-3.8806983150374332</v>
      </c>
      <c r="AR132" s="68">
        <f t="shared" si="79"/>
        <v>-3.880415672748641</v>
      </c>
      <c r="AS132" s="68">
        <f t="shared" si="79"/>
        <v>-3.8783327332061446</v>
      </c>
      <c r="AT132" s="68">
        <f t="shared" si="79"/>
        <v>-3.8631016008213384</v>
      </c>
      <c r="AU132" s="68">
        <f t="shared" si="65"/>
        <v>-3.7572072094278361</v>
      </c>
    </row>
    <row r="133" spans="1:47">
      <c r="A133" s="12" t="s">
        <v>2123</v>
      </c>
      <c r="B133" s="44"/>
      <c r="C133" s="45">
        <v>40127.421499999997</v>
      </c>
      <c r="D133" s="45"/>
      <c r="E133">
        <f t="shared" si="66"/>
        <v>11898.984585324448</v>
      </c>
      <c r="F133">
        <f t="shared" si="67"/>
        <v>11899</v>
      </c>
      <c r="G133" s="10">
        <f t="shared" si="68"/>
        <v>-2.0922000003338326E-2</v>
      </c>
      <c r="H133">
        <f>G133</f>
        <v>-2.0922000003338326E-2</v>
      </c>
      <c r="P133">
        <f t="shared" si="69"/>
        <v>-2.9687970506743544E-2</v>
      </c>
      <c r="Q133" s="2">
        <f t="shared" si="70"/>
        <v>25108.921499999997</v>
      </c>
      <c r="R133" t="s">
        <v>1923</v>
      </c>
      <c r="S133" s="50">
        <v>0.5</v>
      </c>
      <c r="Z133">
        <f t="shared" si="56"/>
        <v>11899</v>
      </c>
      <c r="AA133" s="68">
        <f t="shared" si="57"/>
        <v>-1.4791913217669863E-2</v>
      </c>
      <c r="AB133" s="68">
        <f t="shared" si="72"/>
        <v>-3.5818057292412005E-2</v>
      </c>
      <c r="AC133" s="68">
        <f t="shared" si="73"/>
        <v>-6.1300867856684624E-3</v>
      </c>
      <c r="AD133" s="68"/>
      <c r="AE133" s="68">
        <f t="shared" si="71"/>
        <v>1.8788981999913552E-5</v>
      </c>
      <c r="AF133">
        <f t="shared" si="74"/>
        <v>8.7659705034052182E-3</v>
      </c>
      <c r="AG133" s="92"/>
      <c r="AH133">
        <f t="shared" si="58"/>
        <v>1.4896057289073681E-2</v>
      </c>
      <c r="AI133">
        <f t="shared" si="59"/>
        <v>1.1181308382755288</v>
      </c>
      <c r="AJ133">
        <f t="shared" si="60"/>
        <v>0.50464149201990549</v>
      </c>
      <c r="AK133">
        <f t="shared" si="61"/>
        <v>-0.14026098854366717</v>
      </c>
      <c r="AL133">
        <f t="shared" si="62"/>
        <v>2.2707572770810875</v>
      </c>
      <c r="AM133">
        <f t="shared" si="63"/>
        <v>2.1496378874815201</v>
      </c>
      <c r="AN133" s="68">
        <f t="shared" si="79"/>
        <v>-3.8791184884601306</v>
      </c>
      <c r="AO133" s="68">
        <f t="shared" si="79"/>
        <v>-3.8791177801412227</v>
      </c>
      <c r="AP133" s="68">
        <f t="shared" si="79"/>
        <v>-3.8791125613966151</v>
      </c>
      <c r="AQ133" s="68">
        <f t="shared" si="79"/>
        <v>-3.8790741115476695</v>
      </c>
      <c r="AR133" s="68">
        <f t="shared" si="79"/>
        <v>-3.8787908681605021</v>
      </c>
      <c r="AS133" s="68">
        <f t="shared" si="79"/>
        <v>-3.8767065758250765</v>
      </c>
      <c r="AT133" s="68">
        <f t="shared" si="79"/>
        <v>-3.8614875581682964</v>
      </c>
      <c r="AU133" s="68">
        <f t="shared" si="65"/>
        <v>-3.7558034361867074</v>
      </c>
    </row>
    <row r="134" spans="1:47">
      <c r="A134" s="12" t="s">
        <v>1927</v>
      </c>
      <c r="B134" s="44"/>
      <c r="C134" s="45">
        <v>40127.427000000003</v>
      </c>
      <c r="D134" s="45"/>
      <c r="E134">
        <f t="shared" si="66"/>
        <v>11898.988637552515</v>
      </c>
      <c r="F134">
        <f t="shared" si="67"/>
        <v>11899</v>
      </c>
      <c r="G134" s="10">
        <f t="shared" si="68"/>
        <v>-1.542199999676086E-2</v>
      </c>
      <c r="I134">
        <f>G134</f>
        <v>-1.542199999676086E-2</v>
      </c>
      <c r="P134">
        <f t="shared" si="69"/>
        <v>-2.9687970506743544E-2</v>
      </c>
      <c r="Q134" s="2">
        <f t="shared" si="70"/>
        <v>25108.927000000003</v>
      </c>
      <c r="S134" s="50">
        <v>0.1</v>
      </c>
      <c r="Z134">
        <f t="shared" si="56"/>
        <v>11899</v>
      </c>
      <c r="AA134" s="68">
        <f t="shared" si="57"/>
        <v>-1.4791913217669863E-2</v>
      </c>
      <c r="AB134" s="68">
        <f t="shared" si="72"/>
        <v>-3.0318057285834539E-2</v>
      </c>
      <c r="AC134" s="68">
        <f t="shared" si="73"/>
        <v>-6.3008677909099677E-4</v>
      </c>
      <c r="AD134" s="68"/>
      <c r="AE134" s="68">
        <f t="shared" si="71"/>
        <v>3.9700934918526655E-8</v>
      </c>
      <c r="AF134">
        <f t="shared" si="74"/>
        <v>1.4265970509982684E-2</v>
      </c>
      <c r="AG134" s="92"/>
      <c r="AH134">
        <f t="shared" si="58"/>
        <v>1.4896057289073681E-2</v>
      </c>
      <c r="AI134">
        <f t="shared" si="59"/>
        <v>1.1181308382755288</v>
      </c>
      <c r="AJ134">
        <f t="shared" si="60"/>
        <v>0.50464149201990549</v>
      </c>
      <c r="AK134">
        <f t="shared" si="61"/>
        <v>-0.14026098854366717</v>
      </c>
      <c r="AL134">
        <f t="shared" si="62"/>
        <v>2.2707572770810875</v>
      </c>
      <c r="AM134">
        <f t="shared" si="63"/>
        <v>2.1496378874815201</v>
      </c>
      <c r="AN134" s="68">
        <f t="shared" si="79"/>
        <v>-3.8791184884601306</v>
      </c>
      <c r="AO134" s="68">
        <f t="shared" si="79"/>
        <v>-3.8791177801412227</v>
      </c>
      <c r="AP134" s="68">
        <f t="shared" si="79"/>
        <v>-3.8791125613966151</v>
      </c>
      <c r="AQ134" s="68">
        <f t="shared" si="79"/>
        <v>-3.8790741115476695</v>
      </c>
      <c r="AR134" s="68">
        <f t="shared" si="79"/>
        <v>-3.8787908681605021</v>
      </c>
      <c r="AS134" s="68">
        <f t="shared" si="79"/>
        <v>-3.8767065758250765</v>
      </c>
      <c r="AT134" s="68">
        <f t="shared" si="79"/>
        <v>-3.8614875581682964</v>
      </c>
      <c r="AU134" s="68">
        <f t="shared" si="65"/>
        <v>-3.7558034361867074</v>
      </c>
    </row>
    <row r="135" spans="1:47">
      <c r="A135" s="14" t="s">
        <v>2092</v>
      </c>
      <c r="B135" s="50" t="s">
        <v>2053</v>
      </c>
      <c r="C135" s="49">
        <v>40128.781999999999</v>
      </c>
      <c r="D135" s="49"/>
      <c r="E135">
        <f t="shared" si="66"/>
        <v>11899.986959193326</v>
      </c>
      <c r="F135">
        <f t="shared" si="67"/>
        <v>11900</v>
      </c>
      <c r="G135" s="10">
        <f t="shared" si="68"/>
        <v>-1.7700000003969762E-2</v>
      </c>
      <c r="I135">
        <f>G135</f>
        <v>-1.7700000003969762E-2</v>
      </c>
      <c r="P135">
        <f t="shared" si="69"/>
        <v>-2.9681983729270611E-2</v>
      </c>
      <c r="Q135" s="2">
        <f t="shared" si="70"/>
        <v>25110.281999999999</v>
      </c>
      <c r="S135" s="50">
        <v>0.1</v>
      </c>
      <c r="Z135">
        <f t="shared" si="56"/>
        <v>11900</v>
      </c>
      <c r="AA135" s="68">
        <f t="shared" si="57"/>
        <v>-1.4770507045002382E-2</v>
      </c>
      <c r="AB135" s="68">
        <f t="shared" si="72"/>
        <v>-3.2611476688237995E-2</v>
      </c>
      <c r="AC135" s="68">
        <f t="shared" si="73"/>
        <v>-2.92949295896738E-3</v>
      </c>
      <c r="AD135" s="68"/>
      <c r="AE135" s="68">
        <f t="shared" si="71"/>
        <v>8.5819289966394558E-7</v>
      </c>
      <c r="AF135">
        <f t="shared" si="74"/>
        <v>1.1981983725300849E-2</v>
      </c>
      <c r="AG135" s="92"/>
      <c r="AH135">
        <f t="shared" si="58"/>
        <v>1.4911476684268229E-2</v>
      </c>
      <c r="AI135">
        <f t="shared" si="59"/>
        <v>1.1182603634343571</v>
      </c>
      <c r="AJ135">
        <f t="shared" si="60"/>
        <v>0.50543883519172295</v>
      </c>
      <c r="AK135">
        <f t="shared" si="61"/>
        <v>-0.1401517973459479</v>
      </c>
      <c r="AL135">
        <f t="shared" si="62"/>
        <v>2.2716810947965</v>
      </c>
      <c r="AM135">
        <f t="shared" si="63"/>
        <v>2.152236831635808</v>
      </c>
      <c r="AN135" s="68">
        <f t="shared" si="79"/>
        <v>-3.8783063302029901</v>
      </c>
      <c r="AO135" s="68">
        <f t="shared" si="79"/>
        <v>-3.8783056195661314</v>
      </c>
      <c r="AP135" s="68">
        <f t="shared" si="79"/>
        <v>-3.8783003876022897</v>
      </c>
      <c r="AQ135" s="68">
        <f t="shared" si="79"/>
        <v>-3.8782618687692718</v>
      </c>
      <c r="AR135" s="68">
        <f t="shared" si="79"/>
        <v>-3.877978326319881</v>
      </c>
      <c r="AS135" s="68">
        <f t="shared" si="79"/>
        <v>-3.875893368205912</v>
      </c>
      <c r="AT135" s="68">
        <f t="shared" si="79"/>
        <v>-3.8606804587187704</v>
      </c>
      <c r="AU135" s="68">
        <f t="shared" si="65"/>
        <v>-3.7551015495661426</v>
      </c>
    </row>
    <row r="136" spans="1:47">
      <c r="A136" s="14" t="s">
        <v>2092</v>
      </c>
      <c r="B136" s="50" t="s">
        <v>2053</v>
      </c>
      <c r="C136" s="49">
        <v>40128.79</v>
      </c>
      <c r="D136" s="49"/>
      <c r="E136">
        <f t="shared" si="66"/>
        <v>11899.992853343236</v>
      </c>
      <c r="F136">
        <f t="shared" si="67"/>
        <v>11900</v>
      </c>
      <c r="G136" s="10">
        <f t="shared" si="68"/>
        <v>-9.700000002339948E-3</v>
      </c>
      <c r="I136">
        <f>G136</f>
        <v>-9.700000002339948E-3</v>
      </c>
      <c r="P136">
        <f t="shared" si="69"/>
        <v>-2.9681983729270611E-2</v>
      </c>
      <c r="Q136" s="2">
        <f t="shared" si="70"/>
        <v>25110.29</v>
      </c>
      <c r="S136" s="50">
        <v>0.1</v>
      </c>
      <c r="Z136">
        <f t="shared" si="56"/>
        <v>11900</v>
      </c>
      <c r="AA136" s="68">
        <f t="shared" si="57"/>
        <v>-1.4770507045002382E-2</v>
      </c>
      <c r="AB136" s="68">
        <f t="shared" si="72"/>
        <v>-2.4611476686608177E-2</v>
      </c>
      <c r="AC136" s="68">
        <f t="shared" si="73"/>
        <v>5.0705070426624345E-3</v>
      </c>
      <c r="AD136" s="68"/>
      <c r="AE136" s="68">
        <f t="shared" si="71"/>
        <v>2.5710041669689347E-6</v>
      </c>
      <c r="AF136">
        <f t="shared" si="74"/>
        <v>1.9981983726930663E-2</v>
      </c>
      <c r="AG136" s="92"/>
      <c r="AH136">
        <f t="shared" si="58"/>
        <v>1.4911476684268229E-2</v>
      </c>
      <c r="AI136">
        <f t="shared" si="59"/>
        <v>1.1182603634343571</v>
      </c>
      <c r="AJ136">
        <f t="shared" si="60"/>
        <v>0.50543883519172295</v>
      </c>
      <c r="AK136">
        <f t="shared" si="61"/>
        <v>-0.1401517973459479</v>
      </c>
      <c r="AL136">
        <f t="shared" si="62"/>
        <v>2.2716810947965</v>
      </c>
      <c r="AM136">
        <f t="shared" si="63"/>
        <v>2.152236831635808</v>
      </c>
      <c r="AN136" s="68">
        <f t="shared" si="79"/>
        <v>-3.8783063302029901</v>
      </c>
      <c r="AO136" s="68">
        <f t="shared" si="79"/>
        <v>-3.8783056195661314</v>
      </c>
      <c r="AP136" s="68">
        <f t="shared" si="79"/>
        <v>-3.8783003876022897</v>
      </c>
      <c r="AQ136" s="68">
        <f t="shared" si="79"/>
        <v>-3.8782618687692718</v>
      </c>
      <c r="AR136" s="68">
        <f t="shared" si="79"/>
        <v>-3.877978326319881</v>
      </c>
      <c r="AS136" s="68">
        <f t="shared" si="79"/>
        <v>-3.875893368205912</v>
      </c>
      <c r="AT136" s="68">
        <f t="shared" si="79"/>
        <v>-3.8606804587187704</v>
      </c>
      <c r="AU136" s="68">
        <f t="shared" si="65"/>
        <v>-3.7551015495661426</v>
      </c>
    </row>
    <row r="137" spans="1:47">
      <c r="A137" s="12" t="s">
        <v>2123</v>
      </c>
      <c r="B137" s="44"/>
      <c r="C137" s="45">
        <v>40135.567499999997</v>
      </c>
      <c r="D137" s="45"/>
      <c r="E137">
        <f t="shared" si="66"/>
        <v>11904.986303469146</v>
      </c>
      <c r="F137">
        <f t="shared" si="67"/>
        <v>11905</v>
      </c>
      <c r="G137" s="10">
        <f t="shared" si="68"/>
        <v>-1.8589999999676365E-2</v>
      </c>
      <c r="H137">
        <f>G137</f>
        <v>-1.8589999999676365E-2</v>
      </c>
      <c r="P137">
        <f t="shared" si="69"/>
        <v>-2.9652021208431273E-2</v>
      </c>
      <c r="Q137" s="2">
        <f t="shared" si="70"/>
        <v>25117.067499999997</v>
      </c>
      <c r="R137" t="s">
        <v>1923</v>
      </c>
      <c r="S137" s="50">
        <v>0.5</v>
      </c>
      <c r="Z137">
        <f t="shared" si="56"/>
        <v>11905</v>
      </c>
      <c r="AA137" s="68">
        <f t="shared" si="57"/>
        <v>-1.4663568615263951E-2</v>
      </c>
      <c r="AB137" s="68">
        <f t="shared" si="72"/>
        <v>-3.3578452592843686E-2</v>
      </c>
      <c r="AC137" s="68">
        <f t="shared" si="73"/>
        <v>-3.9264313844124144E-3</v>
      </c>
      <c r="AD137" s="68"/>
      <c r="AE137" s="68">
        <f t="shared" si="71"/>
        <v>7.7084317082493945E-6</v>
      </c>
      <c r="AF137">
        <f t="shared" si="74"/>
        <v>1.1062021208754907E-2</v>
      </c>
      <c r="AG137" s="92"/>
      <c r="AH137">
        <f t="shared" si="58"/>
        <v>1.4988452593167322E-2</v>
      </c>
      <c r="AI137">
        <f t="shared" si="59"/>
        <v>1.1189069209144433</v>
      </c>
      <c r="AJ137">
        <f t="shared" si="60"/>
        <v>0.50942182735944896</v>
      </c>
      <c r="AK137">
        <f t="shared" si="61"/>
        <v>-0.13960366763653514</v>
      </c>
      <c r="AL137">
        <f t="shared" si="62"/>
        <v>2.2763033911219792</v>
      </c>
      <c r="AM137">
        <f t="shared" si="63"/>
        <v>2.1653185970372228</v>
      </c>
      <c r="AN137" s="68">
        <f t="shared" si="79"/>
        <v>-3.8742441291924554</v>
      </c>
      <c r="AO137" s="68">
        <f t="shared" si="79"/>
        <v>-3.8742434069378966</v>
      </c>
      <c r="AP137" s="68">
        <f t="shared" si="79"/>
        <v>-3.8742381089185467</v>
      </c>
      <c r="AQ137" s="68">
        <f t="shared" si="79"/>
        <v>-3.8741992466488786</v>
      </c>
      <c r="AR137" s="68">
        <f t="shared" si="79"/>
        <v>-3.8739142239027231</v>
      </c>
      <c r="AS137" s="68">
        <f t="shared" si="79"/>
        <v>-3.8718260434043574</v>
      </c>
      <c r="AT137" s="68">
        <f t="shared" si="79"/>
        <v>-3.8566441823151671</v>
      </c>
      <c r="AU137" s="68">
        <f t="shared" si="65"/>
        <v>-3.7515921164633186</v>
      </c>
    </row>
    <row r="138" spans="1:47">
      <c r="A138" s="12" t="s">
        <v>2123</v>
      </c>
      <c r="B138" s="44"/>
      <c r="C138" s="45">
        <v>40138.28</v>
      </c>
      <c r="D138" s="45"/>
      <c r="E138">
        <f t="shared" si="66"/>
        <v>11906.984788672622</v>
      </c>
      <c r="F138">
        <f t="shared" si="67"/>
        <v>11907</v>
      </c>
      <c r="G138" s="10">
        <f t="shared" si="68"/>
        <v>-2.0646000004489906E-2</v>
      </c>
      <c r="H138">
        <f>G138</f>
        <v>-2.0646000004489906E-2</v>
      </c>
      <c r="P138">
        <f t="shared" si="69"/>
        <v>-2.9640022837807284E-2</v>
      </c>
      <c r="Q138" s="2">
        <f t="shared" si="70"/>
        <v>25119.78</v>
      </c>
      <c r="R138" t="s">
        <v>1923</v>
      </c>
      <c r="S138" s="50">
        <v>0.5</v>
      </c>
      <c r="Z138">
        <f t="shared" si="56"/>
        <v>11907</v>
      </c>
      <c r="AA138" s="68">
        <f t="shared" si="57"/>
        <v>-1.4620836650978271E-2</v>
      </c>
      <c r="AB138" s="68">
        <f t="shared" si="72"/>
        <v>-3.5665186191318921E-2</v>
      </c>
      <c r="AC138" s="68">
        <f t="shared" si="73"/>
        <v>-6.0251633535116349E-3</v>
      </c>
      <c r="AD138" s="68"/>
      <c r="AE138" s="68">
        <f t="shared" si="71"/>
        <v>1.8151296718249786E-5</v>
      </c>
      <c r="AF138">
        <f t="shared" si="74"/>
        <v>8.9940228333173777E-3</v>
      </c>
      <c r="AG138" s="92"/>
      <c r="AH138">
        <f t="shared" si="58"/>
        <v>1.5019186186829013E-2</v>
      </c>
      <c r="AI138">
        <f t="shared" si="59"/>
        <v>1.1191650417405676</v>
      </c>
      <c r="AJ138">
        <f t="shared" si="60"/>
        <v>0.51101326667507629</v>
      </c>
      <c r="AK138">
        <f t="shared" si="61"/>
        <v>-0.13938340175894201</v>
      </c>
      <c r="AL138">
        <f t="shared" si="62"/>
        <v>2.2781538048564394</v>
      </c>
      <c r="AM138">
        <f t="shared" si="63"/>
        <v>2.1705922997729385</v>
      </c>
      <c r="AN138" s="68">
        <f t="shared" si="79"/>
        <v>-3.8726185918860567</v>
      </c>
      <c r="AO138" s="68">
        <f t="shared" si="79"/>
        <v>-3.8726178649718963</v>
      </c>
      <c r="AP138" s="68">
        <f t="shared" si="79"/>
        <v>-3.8726125405525198</v>
      </c>
      <c r="AQ138" s="68">
        <f t="shared" si="79"/>
        <v>-3.8725735416172284</v>
      </c>
      <c r="AR138" s="68">
        <f t="shared" si="79"/>
        <v>-3.8722879338263785</v>
      </c>
      <c r="AS138" s="68">
        <f t="shared" si="79"/>
        <v>-3.8701985142300881</v>
      </c>
      <c r="AT138" s="68">
        <f t="shared" si="79"/>
        <v>-3.8550293091166981</v>
      </c>
      <c r="AU138" s="68">
        <f t="shared" si="65"/>
        <v>-3.750188343222189</v>
      </c>
    </row>
    <row r="139" spans="1:47">
      <c r="A139" s="12" t="s">
        <v>1928</v>
      </c>
      <c r="B139" s="44"/>
      <c r="C139" s="45">
        <v>40142.357000000004</v>
      </c>
      <c r="D139" s="45"/>
      <c r="E139">
        <f t="shared" si="66"/>
        <v>11909.988594819928</v>
      </c>
      <c r="F139">
        <f t="shared" si="67"/>
        <v>11910</v>
      </c>
      <c r="G139" s="10">
        <f t="shared" si="68"/>
        <v>-1.5479999994568061E-2</v>
      </c>
      <c r="I139">
        <f t="shared" ref="I139:I144" si="80">G139</f>
        <v>-1.5479999994568061E-2</v>
      </c>
      <c r="P139">
        <f t="shared" si="69"/>
        <v>-2.9622010965133866E-2</v>
      </c>
      <c r="Q139" s="2">
        <f t="shared" si="70"/>
        <v>25123.857000000004</v>
      </c>
      <c r="S139" s="50">
        <v>0.1</v>
      </c>
      <c r="Z139">
        <f t="shared" si="56"/>
        <v>11910</v>
      </c>
      <c r="AA139" s="68">
        <f t="shared" si="57"/>
        <v>-1.4556785576966274E-2</v>
      </c>
      <c r="AB139" s="68">
        <f t="shared" si="72"/>
        <v>-3.0545225382735651E-2</v>
      </c>
      <c r="AC139" s="68">
        <f t="shared" si="73"/>
        <v>-9.2321441760178681E-4</v>
      </c>
      <c r="AD139" s="68"/>
      <c r="AE139" s="68">
        <f t="shared" si="71"/>
        <v>8.5232486086780638E-8</v>
      </c>
      <c r="AF139">
        <f t="shared" si="74"/>
        <v>1.4142010970565805E-2</v>
      </c>
      <c r="AG139" s="92"/>
      <c r="AH139">
        <f t="shared" si="58"/>
        <v>1.5065225388167592E-2</v>
      </c>
      <c r="AI139">
        <f t="shared" si="59"/>
        <v>1.1195516800912002</v>
      </c>
      <c r="AJ139">
        <f t="shared" si="60"/>
        <v>0.51339851594787134</v>
      </c>
      <c r="AK139">
        <f t="shared" si="61"/>
        <v>-0.13905191708961501</v>
      </c>
      <c r="AL139">
        <f t="shared" si="62"/>
        <v>2.2809310251007768</v>
      </c>
      <c r="AM139">
        <f t="shared" si="63"/>
        <v>2.1785472884168837</v>
      </c>
      <c r="AN139" s="68">
        <f t="shared" si="79"/>
        <v>-3.8701795834106898</v>
      </c>
      <c r="AO139" s="68">
        <f t="shared" si="79"/>
        <v>-3.8701788494944167</v>
      </c>
      <c r="AP139" s="68">
        <f t="shared" si="79"/>
        <v>-3.8701734855030736</v>
      </c>
      <c r="AQ139" s="68">
        <f t="shared" si="79"/>
        <v>-3.8701342823513438</v>
      </c>
      <c r="AR139" s="68">
        <f t="shared" si="79"/>
        <v>-3.8698478046625731</v>
      </c>
      <c r="AS139" s="68">
        <f t="shared" si="79"/>
        <v>-3.8677565800374425</v>
      </c>
      <c r="AT139" s="68">
        <f t="shared" si="79"/>
        <v>-3.8526066120789695</v>
      </c>
      <c r="AU139" s="68">
        <f t="shared" si="65"/>
        <v>-3.7480826833604954</v>
      </c>
    </row>
    <row r="140" spans="1:47">
      <c r="A140" s="12" t="s">
        <v>1928</v>
      </c>
      <c r="B140" s="44"/>
      <c r="C140" s="45">
        <v>40142.358999999997</v>
      </c>
      <c r="D140" s="45"/>
      <c r="E140">
        <f t="shared" si="66"/>
        <v>11909.990068357401</v>
      </c>
      <c r="F140">
        <f t="shared" si="67"/>
        <v>11910</v>
      </c>
      <c r="G140" s="10">
        <f t="shared" si="68"/>
        <v>-1.3480000001436565E-2</v>
      </c>
      <c r="I140">
        <f t="shared" si="80"/>
        <v>-1.3480000001436565E-2</v>
      </c>
      <c r="P140">
        <f t="shared" si="69"/>
        <v>-2.9622010965133866E-2</v>
      </c>
      <c r="Q140" s="2">
        <f t="shared" si="70"/>
        <v>25123.858999999997</v>
      </c>
      <c r="S140" s="50">
        <v>0.1</v>
      </c>
      <c r="Z140">
        <f t="shared" si="56"/>
        <v>11910</v>
      </c>
      <c r="AA140" s="68">
        <f t="shared" si="57"/>
        <v>-1.4556785576966274E-2</v>
      </c>
      <c r="AB140" s="68">
        <f t="shared" si="72"/>
        <v>-2.8545225389604155E-2</v>
      </c>
      <c r="AC140" s="68">
        <f t="shared" si="73"/>
        <v>1.0767855755297092E-3</v>
      </c>
      <c r="AD140" s="68"/>
      <c r="AE140" s="68">
        <f t="shared" si="71"/>
        <v>1.1594671756688471E-7</v>
      </c>
      <c r="AF140">
        <f t="shared" si="74"/>
        <v>1.6142010963697301E-2</v>
      </c>
      <c r="AG140" s="92"/>
      <c r="AH140">
        <f t="shared" si="58"/>
        <v>1.5065225388167592E-2</v>
      </c>
      <c r="AI140">
        <f t="shared" si="59"/>
        <v>1.1195516800912002</v>
      </c>
      <c r="AJ140">
        <f t="shared" si="60"/>
        <v>0.51339851594787134</v>
      </c>
      <c r="AK140">
        <f t="shared" si="61"/>
        <v>-0.13905191708961501</v>
      </c>
      <c r="AL140">
        <f t="shared" si="62"/>
        <v>2.2809310251007768</v>
      </c>
      <c r="AM140">
        <f t="shared" si="63"/>
        <v>2.1785472884168837</v>
      </c>
      <c r="AN140" s="68">
        <f t="shared" si="79"/>
        <v>-3.8701795834106898</v>
      </c>
      <c r="AO140" s="68">
        <f t="shared" si="79"/>
        <v>-3.8701788494944167</v>
      </c>
      <c r="AP140" s="68">
        <f t="shared" si="79"/>
        <v>-3.8701734855030736</v>
      </c>
      <c r="AQ140" s="68">
        <f t="shared" si="79"/>
        <v>-3.8701342823513438</v>
      </c>
      <c r="AR140" s="68">
        <f t="shared" si="79"/>
        <v>-3.8698478046625731</v>
      </c>
      <c r="AS140" s="68">
        <f t="shared" si="79"/>
        <v>-3.8677565800374425</v>
      </c>
      <c r="AT140" s="68">
        <f t="shared" si="79"/>
        <v>-3.8526066120789695</v>
      </c>
      <c r="AU140" s="68">
        <f t="shared" si="65"/>
        <v>-3.7480826833604954</v>
      </c>
    </row>
    <row r="141" spans="1:47">
      <c r="A141" s="12" t="s">
        <v>1928</v>
      </c>
      <c r="B141" s="44"/>
      <c r="C141" s="45">
        <v>40142.36</v>
      </c>
      <c r="D141" s="45"/>
      <c r="E141">
        <f t="shared" si="66"/>
        <v>11909.990805126143</v>
      </c>
      <c r="F141">
        <f t="shared" si="67"/>
        <v>11910</v>
      </c>
      <c r="G141" s="10">
        <f t="shared" si="68"/>
        <v>-1.2479999997594859E-2</v>
      </c>
      <c r="I141">
        <f t="shared" si="80"/>
        <v>-1.2479999997594859E-2</v>
      </c>
      <c r="P141">
        <f t="shared" si="69"/>
        <v>-2.9622010965133866E-2</v>
      </c>
      <c r="Q141" s="2">
        <f t="shared" si="70"/>
        <v>25123.86</v>
      </c>
      <c r="S141" s="50">
        <v>0.1</v>
      </c>
      <c r="Z141">
        <f t="shared" si="56"/>
        <v>11910</v>
      </c>
      <c r="AA141" s="68">
        <f t="shared" si="57"/>
        <v>-1.4556785576966274E-2</v>
      </c>
      <c r="AB141" s="68">
        <f t="shared" si="72"/>
        <v>-2.7545225385762449E-2</v>
      </c>
      <c r="AC141" s="68">
        <f t="shared" si="73"/>
        <v>2.0767855793714148E-3</v>
      </c>
      <c r="AD141" s="68"/>
      <c r="AE141" s="68">
        <f t="shared" si="71"/>
        <v>4.3130383426850631E-7</v>
      </c>
      <c r="AF141">
        <f t="shared" si="74"/>
        <v>1.7142010967539006E-2</v>
      </c>
      <c r="AG141" s="92"/>
      <c r="AH141">
        <f t="shared" si="58"/>
        <v>1.5065225388167592E-2</v>
      </c>
      <c r="AI141">
        <f t="shared" si="59"/>
        <v>1.1195516800912002</v>
      </c>
      <c r="AJ141">
        <f t="shared" si="60"/>
        <v>0.51339851594787134</v>
      </c>
      <c r="AK141">
        <f t="shared" si="61"/>
        <v>-0.13905191708961501</v>
      </c>
      <c r="AL141">
        <f t="shared" si="62"/>
        <v>2.2809310251007768</v>
      </c>
      <c r="AM141">
        <f t="shared" si="63"/>
        <v>2.1785472884168837</v>
      </c>
      <c r="AN141" s="68">
        <f t="shared" si="79"/>
        <v>-3.8701795834106898</v>
      </c>
      <c r="AO141" s="68">
        <f t="shared" si="79"/>
        <v>-3.8701788494944167</v>
      </c>
      <c r="AP141" s="68">
        <f t="shared" si="79"/>
        <v>-3.8701734855030736</v>
      </c>
      <c r="AQ141" s="68">
        <f t="shared" si="79"/>
        <v>-3.8701342823513438</v>
      </c>
      <c r="AR141" s="68">
        <f t="shared" si="79"/>
        <v>-3.8698478046625731</v>
      </c>
      <c r="AS141" s="68">
        <f t="shared" si="79"/>
        <v>-3.8677565800374425</v>
      </c>
      <c r="AT141" s="68">
        <f t="shared" si="79"/>
        <v>-3.8526066120789695</v>
      </c>
      <c r="AU141" s="68">
        <f t="shared" si="65"/>
        <v>-3.7480826833604954</v>
      </c>
    </row>
    <row r="142" spans="1:47">
      <c r="A142" s="12" t="s">
        <v>1928</v>
      </c>
      <c r="B142" s="44"/>
      <c r="C142" s="45">
        <v>40146.432000000001</v>
      </c>
      <c r="D142" s="45"/>
      <c r="E142">
        <f t="shared" si="66"/>
        <v>11912.990927429753</v>
      </c>
      <c r="F142">
        <f t="shared" si="67"/>
        <v>11913</v>
      </c>
      <c r="G142" s="10">
        <f t="shared" si="68"/>
        <v>-1.2313999999605585E-2</v>
      </c>
      <c r="I142">
        <f t="shared" si="80"/>
        <v>-1.2313999999605585E-2</v>
      </c>
      <c r="P142">
        <f t="shared" si="69"/>
        <v>-2.9603981912375593E-2</v>
      </c>
      <c r="Q142" s="2">
        <f t="shared" si="70"/>
        <v>25127.932000000001</v>
      </c>
      <c r="S142" s="50">
        <v>0.1</v>
      </c>
      <c r="Z142">
        <f t="shared" si="56"/>
        <v>11913</v>
      </c>
      <c r="AA142" s="68">
        <f t="shared" si="57"/>
        <v>-1.4492791099621578E-2</v>
      </c>
      <c r="AB142" s="68">
        <f t="shared" si="72"/>
        <v>-2.7425190812359598E-2</v>
      </c>
      <c r="AC142" s="68">
        <f t="shared" si="73"/>
        <v>2.1787911000159931E-3</v>
      </c>
      <c r="AD142" s="68"/>
      <c r="AE142" s="68">
        <f t="shared" si="71"/>
        <v>4.7471306575089015E-7</v>
      </c>
      <c r="AF142">
        <f t="shared" si="74"/>
        <v>1.7289981912770008E-2</v>
      </c>
      <c r="AG142" s="92"/>
      <c r="AH142">
        <f t="shared" si="58"/>
        <v>1.5111190812754015E-2</v>
      </c>
      <c r="AI142">
        <f t="shared" si="59"/>
        <v>1.1199376623090229</v>
      </c>
      <c r="AJ142">
        <f t="shared" si="60"/>
        <v>0.51578144797449832</v>
      </c>
      <c r="AK142">
        <f t="shared" si="61"/>
        <v>-0.13871912996689617</v>
      </c>
      <c r="AL142">
        <f t="shared" si="62"/>
        <v>2.2837101626205554</v>
      </c>
      <c r="AM142">
        <f t="shared" si="63"/>
        <v>2.1865560951467629</v>
      </c>
      <c r="AN142" s="68">
        <f t="shared" si="79"/>
        <v>-3.8677397331830861</v>
      </c>
      <c r="AO142" s="68">
        <f t="shared" si="79"/>
        <v>-3.8677389922501355</v>
      </c>
      <c r="AP142" s="68">
        <f t="shared" si="79"/>
        <v>-3.8677335887246866</v>
      </c>
      <c r="AQ142" s="68">
        <f t="shared" si="79"/>
        <v>-3.8676941823163644</v>
      </c>
      <c r="AR142" s="68">
        <f t="shared" si="79"/>
        <v>-3.8674068440184706</v>
      </c>
      <c r="AS142" s="68">
        <f t="shared" si="79"/>
        <v>-3.8653138788964321</v>
      </c>
      <c r="AT142" s="68">
        <f t="shared" si="79"/>
        <v>-3.850183451602855</v>
      </c>
      <c r="AU142" s="68">
        <f t="shared" si="65"/>
        <v>-3.745977023498801</v>
      </c>
    </row>
    <row r="143" spans="1:47">
      <c r="A143" s="14" t="s">
        <v>2092</v>
      </c>
      <c r="B143" s="50" t="s">
        <v>2053</v>
      </c>
      <c r="C143" s="49">
        <v>40147.788999999997</v>
      </c>
      <c r="D143" s="49"/>
      <c r="E143">
        <f t="shared" si="66"/>
        <v>11913.990722608041</v>
      </c>
      <c r="F143">
        <f t="shared" si="67"/>
        <v>11914</v>
      </c>
      <c r="G143" s="10">
        <f t="shared" si="68"/>
        <v>-1.2592000006407034E-2</v>
      </c>
      <c r="I143">
        <f t="shared" si="80"/>
        <v>-1.2592000006407034E-2</v>
      </c>
      <c r="P143">
        <f t="shared" si="69"/>
        <v>-2.9597968410326164E-2</v>
      </c>
      <c r="Q143" s="2">
        <f t="shared" si="70"/>
        <v>25129.288999999997</v>
      </c>
      <c r="S143" s="50">
        <v>0.1</v>
      </c>
      <c r="Z143">
        <f t="shared" si="56"/>
        <v>11914</v>
      </c>
      <c r="AA143" s="68">
        <f t="shared" si="57"/>
        <v>-1.4471472252230088E-2</v>
      </c>
      <c r="AB143" s="68">
        <f t="shared" si="72"/>
        <v>-2.7718496164503108E-2</v>
      </c>
      <c r="AC143" s="68">
        <f t="shared" si="73"/>
        <v>1.8794722458230547E-3</v>
      </c>
      <c r="AD143" s="68"/>
      <c r="AE143" s="68">
        <f t="shared" si="71"/>
        <v>3.5324159228191571E-7</v>
      </c>
      <c r="AF143">
        <f t="shared" si="74"/>
        <v>1.7005968403919131E-2</v>
      </c>
      <c r="AG143" s="92"/>
      <c r="AH143">
        <f t="shared" si="58"/>
        <v>1.5126496158096076E-2</v>
      </c>
      <c r="AI143">
        <f t="shared" si="59"/>
        <v>1.1200661763326891</v>
      </c>
      <c r="AJ143">
        <f t="shared" si="60"/>
        <v>0.51657523871961331</v>
      </c>
      <c r="AK143">
        <f t="shared" si="61"/>
        <v>-0.13860791160598832</v>
      </c>
      <c r="AL143">
        <f t="shared" si="62"/>
        <v>2.2846369674048139</v>
      </c>
      <c r="AM143">
        <f t="shared" si="63"/>
        <v>2.1892377545433628</v>
      </c>
      <c r="AN143" s="68">
        <f t="shared" si="79"/>
        <v>-3.8669262629656171</v>
      </c>
      <c r="AO143" s="68">
        <f t="shared" si="79"/>
        <v>-3.8669255196906724</v>
      </c>
      <c r="AP143" s="68">
        <f t="shared" si="79"/>
        <v>-3.8669201029964162</v>
      </c>
      <c r="AQ143" s="68">
        <f t="shared" si="79"/>
        <v>-3.8668806290533708</v>
      </c>
      <c r="AR143" s="68">
        <f t="shared" si="79"/>
        <v>-3.8665930059665872</v>
      </c>
      <c r="AS143" s="68">
        <f t="shared" si="79"/>
        <v>-3.8644994750559678</v>
      </c>
      <c r="AT143" s="68">
        <f t="shared" si="79"/>
        <v>-3.8493756287010958</v>
      </c>
      <c r="AU143" s="68">
        <f t="shared" si="65"/>
        <v>-3.7452751368782362</v>
      </c>
    </row>
    <row r="144" spans="1:47">
      <c r="A144" s="12" t="s">
        <v>1928</v>
      </c>
      <c r="B144" s="44"/>
      <c r="C144" s="45">
        <v>40157.288</v>
      </c>
      <c r="D144" s="45"/>
      <c r="E144">
        <f t="shared" si="66"/>
        <v>11920.989288856077</v>
      </c>
      <c r="F144">
        <f t="shared" si="67"/>
        <v>11921</v>
      </c>
      <c r="G144" s="10">
        <f t="shared" si="68"/>
        <v>-1.4538000003085472E-2</v>
      </c>
      <c r="I144">
        <f t="shared" si="80"/>
        <v>-1.4538000003085472E-2</v>
      </c>
      <c r="P144">
        <f t="shared" si="69"/>
        <v>-2.955582044682728E-2</v>
      </c>
      <c r="Q144" s="2">
        <f t="shared" si="70"/>
        <v>25138.788</v>
      </c>
      <c r="S144" s="50">
        <v>0.1</v>
      </c>
      <c r="Z144">
        <f t="shared" si="56"/>
        <v>11921</v>
      </c>
      <c r="AA144" s="68">
        <f t="shared" si="57"/>
        <v>-1.4322418848001672E-2</v>
      </c>
      <c r="AB144" s="68">
        <f t="shared" si="72"/>
        <v>-2.9771401601911079E-2</v>
      </c>
      <c r="AC144" s="68">
        <f t="shared" si="73"/>
        <v>-2.1558115508379938E-4</v>
      </c>
      <c r="AD144" s="68"/>
      <c r="AE144" s="68">
        <f t="shared" si="71"/>
        <v>4.6475234427265156E-9</v>
      </c>
      <c r="AF144">
        <f t="shared" si="74"/>
        <v>1.5017820443741808E-2</v>
      </c>
      <c r="AG144" s="92"/>
      <c r="AH144">
        <f t="shared" si="58"/>
        <v>1.5233401598825608E-2</v>
      </c>
      <c r="AI144">
        <f t="shared" si="59"/>
        <v>1.1209637004655246</v>
      </c>
      <c r="AJ144">
        <f t="shared" si="60"/>
        <v>0.52212438492776192</v>
      </c>
      <c r="AK144">
        <f t="shared" si="61"/>
        <v>-0.13782533522038934</v>
      </c>
      <c r="AL144">
        <f t="shared" si="62"/>
        <v>2.2911305494130692</v>
      </c>
      <c r="AM144">
        <f t="shared" si="63"/>
        <v>2.208180352417898</v>
      </c>
      <c r="AN144" s="68">
        <f t="shared" si="79"/>
        <v>-3.861229361629706</v>
      </c>
      <c r="AO144" s="68">
        <f t="shared" si="79"/>
        <v>-3.8612286019203865</v>
      </c>
      <c r="AP144" s="68">
        <f t="shared" si="79"/>
        <v>-3.8612230931917484</v>
      </c>
      <c r="AQ144" s="68">
        <f t="shared" si="79"/>
        <v>-3.86118314964224</v>
      </c>
      <c r="AR144" s="68">
        <f t="shared" si="79"/>
        <v>-3.8608935625289438</v>
      </c>
      <c r="AS144" s="68">
        <f t="shared" si="79"/>
        <v>-3.858796273169919</v>
      </c>
      <c r="AT144" s="68">
        <f t="shared" si="79"/>
        <v>-3.8437194353466726</v>
      </c>
      <c r="AU144" s="68">
        <f t="shared" si="65"/>
        <v>-3.7403619305342835</v>
      </c>
    </row>
    <row r="145" spans="1:47">
      <c r="A145" s="12" t="s">
        <v>2123</v>
      </c>
      <c r="B145" s="44"/>
      <c r="C145" s="45">
        <v>40157.29</v>
      </c>
      <c r="D145" s="45"/>
      <c r="E145">
        <f t="shared" si="66"/>
        <v>11920.990762393556</v>
      </c>
      <c r="F145">
        <f t="shared" si="67"/>
        <v>11921</v>
      </c>
      <c r="G145" s="10">
        <f t="shared" si="68"/>
        <v>-1.2538000002678018E-2</v>
      </c>
      <c r="H145">
        <f>G145</f>
        <v>-1.2538000002678018E-2</v>
      </c>
      <c r="P145">
        <f t="shared" si="69"/>
        <v>-2.955582044682728E-2</v>
      </c>
      <c r="Q145" s="2">
        <f t="shared" si="70"/>
        <v>25138.79</v>
      </c>
      <c r="R145" t="s">
        <v>1923</v>
      </c>
      <c r="S145" s="50">
        <v>0.5</v>
      </c>
      <c r="Z145">
        <f t="shared" si="56"/>
        <v>11921</v>
      </c>
      <c r="AA145" s="68">
        <f t="shared" si="57"/>
        <v>-1.4322418848001672E-2</v>
      </c>
      <c r="AB145" s="68">
        <f t="shared" si="72"/>
        <v>-2.7771401601503626E-2</v>
      </c>
      <c r="AC145" s="68">
        <f t="shared" si="73"/>
        <v>1.7844188453236542E-3</v>
      </c>
      <c r="AD145" s="68"/>
      <c r="AE145" s="68">
        <f t="shared" si="71"/>
        <v>1.5920753077731017E-6</v>
      </c>
      <c r="AF145">
        <f t="shared" si="74"/>
        <v>1.7017820444149262E-2</v>
      </c>
      <c r="AG145" s="92"/>
      <c r="AH145">
        <f t="shared" si="58"/>
        <v>1.5233401598825608E-2</v>
      </c>
      <c r="AI145">
        <f t="shared" si="59"/>
        <v>1.1209637004655246</v>
      </c>
      <c r="AJ145">
        <f t="shared" si="60"/>
        <v>0.52212438492776192</v>
      </c>
      <c r="AK145">
        <f t="shared" si="61"/>
        <v>-0.13782533522038934</v>
      </c>
      <c r="AL145">
        <f t="shared" si="62"/>
        <v>2.2911305494130692</v>
      </c>
      <c r="AM145">
        <f t="shared" si="63"/>
        <v>2.208180352417898</v>
      </c>
      <c r="AN145" s="68">
        <f t="shared" si="79"/>
        <v>-3.861229361629706</v>
      </c>
      <c r="AO145" s="68">
        <f t="shared" si="79"/>
        <v>-3.8612286019203865</v>
      </c>
      <c r="AP145" s="68">
        <f t="shared" si="79"/>
        <v>-3.8612230931917484</v>
      </c>
      <c r="AQ145" s="68">
        <f t="shared" si="79"/>
        <v>-3.86118314964224</v>
      </c>
      <c r="AR145" s="68">
        <f t="shared" si="79"/>
        <v>-3.8608935625289438</v>
      </c>
      <c r="AS145" s="68">
        <f t="shared" si="79"/>
        <v>-3.858796273169919</v>
      </c>
      <c r="AT145" s="68">
        <f t="shared" si="79"/>
        <v>-3.8437194353466726</v>
      </c>
      <c r="AU145" s="68">
        <f t="shared" si="65"/>
        <v>-3.7403619305342835</v>
      </c>
    </row>
    <row r="146" spans="1:47">
      <c r="A146" s="12" t="s">
        <v>2122</v>
      </c>
      <c r="B146" s="44"/>
      <c r="C146" s="45">
        <v>40188.51</v>
      </c>
      <c r="D146" s="45"/>
      <c r="E146">
        <f t="shared" si="66"/>
        <v>11943.992682412889</v>
      </c>
      <c r="F146">
        <f t="shared" si="67"/>
        <v>11944</v>
      </c>
      <c r="G146" s="10">
        <f t="shared" si="68"/>
        <v>-9.9320000008447096E-3</v>
      </c>
      <c r="I146">
        <f t="shared" ref="I146:I156" si="81">G146</f>
        <v>-9.9320000008447096E-3</v>
      </c>
      <c r="P146">
        <f t="shared" si="69"/>
        <v>-2.9416675711124191E-2</v>
      </c>
      <c r="Q146" s="2">
        <f t="shared" si="70"/>
        <v>25170.010000000002</v>
      </c>
      <c r="S146" s="50">
        <v>0.1</v>
      </c>
      <c r="Z146">
        <f t="shared" ref="Z146:Z207" si="82">F146</f>
        <v>11944</v>
      </c>
      <c r="AA146" s="68">
        <f t="shared" ref="AA146:AA207" si="83">AB$3+AB$4*Z146+AB$5*Z146^2+AH146</f>
        <v>-1.383492365235986E-2</v>
      </c>
      <c r="AB146" s="68">
        <f t="shared" si="72"/>
        <v>-2.5513752059609041E-2</v>
      </c>
      <c r="AC146" s="68">
        <f t="shared" si="73"/>
        <v>3.90292365151515E-3</v>
      </c>
      <c r="AD146" s="68"/>
      <c r="AE146" s="68">
        <f t="shared" si="71"/>
        <v>1.5232813029556353E-6</v>
      </c>
      <c r="AF146">
        <f t="shared" si="74"/>
        <v>1.9484675710279481E-2</v>
      </c>
      <c r="AG146" s="92"/>
      <c r="AH146">
        <f t="shared" ref="AH146:AH207" si="84">$AB$6*($AB$11/AI146*AJ146+$AB$12)</f>
        <v>1.5581752058764331E-2</v>
      </c>
      <c r="AI146">
        <f t="shared" ref="AI146:AI207" si="85">1+$AB$7*COS(AL146)</f>
        <v>1.123886455780452</v>
      </c>
      <c r="AJ146">
        <f t="shared" ref="AJ146:AJ207" si="86">SIN(AL146+RADIANS($AB$9))</f>
        <v>0.54026240942630643</v>
      </c>
      <c r="AK146">
        <f t="shared" ref="AK146:AK207" si="87">$AB$7*SIN(AL146)</f>
        <v>-0.13520423785179222</v>
      </c>
      <c r="AL146">
        <f t="shared" ref="AL146:AL207" si="88">2*ATAN(AM146)</f>
        <v>2.3125395392552224</v>
      </c>
      <c r="AM146">
        <f t="shared" ref="AM146:AM207" si="89">SQRT((1+$AB$7)/(1-$AB$7))*TAN(AN146/2)</f>
        <v>2.2726059293409095</v>
      </c>
      <c r="AN146" s="68">
        <f t="shared" ref="AN146:AT161" si="90">$AU146+$AB$7*SIN(AO146)</f>
        <v>-3.8424790102520068</v>
      </c>
      <c r="AO146" s="68">
        <f t="shared" si="90"/>
        <v>-3.8424781961543522</v>
      </c>
      <c r="AP146" s="68">
        <f t="shared" si="90"/>
        <v>-3.8424723874797091</v>
      </c>
      <c r="AQ146" s="68">
        <f t="shared" si="90"/>
        <v>-3.8424309427853407</v>
      </c>
      <c r="AR146" s="68">
        <f t="shared" si="90"/>
        <v>-3.8421352783562912</v>
      </c>
      <c r="AS146" s="68">
        <f t="shared" si="90"/>
        <v>-3.8400281560585983</v>
      </c>
      <c r="AT146" s="68">
        <f t="shared" si="90"/>
        <v>-3.8251173298174681</v>
      </c>
      <c r="AU146" s="68">
        <f t="shared" ref="AU146:AU207" si="91">RADIANS($AB$9)+$AB$18*(F146-AB$15)</f>
        <v>-3.7242185382612947</v>
      </c>
    </row>
    <row r="147" spans="1:47">
      <c r="A147" s="14" t="s">
        <v>2092</v>
      </c>
      <c r="B147" s="50" t="s">
        <v>2053</v>
      </c>
      <c r="C147" s="49">
        <v>40196.646999999997</v>
      </c>
      <c r="D147" s="49"/>
      <c r="E147">
        <f t="shared" si="66"/>
        <v>11949.987769638936</v>
      </c>
      <c r="F147">
        <f t="shared" si="67"/>
        <v>11950</v>
      </c>
      <c r="G147" s="10">
        <f t="shared" si="68"/>
        <v>-1.6600000002654269E-2</v>
      </c>
      <c r="I147">
        <f t="shared" si="81"/>
        <v>-1.6600000002654269E-2</v>
      </c>
      <c r="P147">
        <f t="shared" si="69"/>
        <v>-2.9380211010265E-2</v>
      </c>
      <c r="Q147" s="2">
        <f t="shared" si="70"/>
        <v>25178.146999999997</v>
      </c>
      <c r="S147" s="50">
        <v>0.1</v>
      </c>
      <c r="Z147">
        <f t="shared" si="82"/>
        <v>11950</v>
      </c>
      <c r="AA147" s="68">
        <f t="shared" si="83"/>
        <v>-1.370833404231557E-2</v>
      </c>
      <c r="AB147" s="68">
        <f t="shared" si="72"/>
        <v>-3.22718769706037E-2</v>
      </c>
      <c r="AC147" s="68">
        <f t="shared" si="73"/>
        <v>-2.891665960338699E-3</v>
      </c>
      <c r="AD147" s="68"/>
      <c r="AE147" s="68">
        <f t="shared" si="71"/>
        <v>8.3617320261815302E-7</v>
      </c>
      <c r="AF147">
        <f t="shared" si="74"/>
        <v>1.2780211007610731E-2</v>
      </c>
      <c r="AG147" s="92"/>
      <c r="AH147">
        <f t="shared" si="84"/>
        <v>1.567187696794943E-2</v>
      </c>
      <c r="AI147">
        <f t="shared" si="85"/>
        <v>1.1246420884552872</v>
      </c>
      <c r="AJ147">
        <f t="shared" si="86"/>
        <v>0.54496900875174215</v>
      </c>
      <c r="AK147">
        <f t="shared" si="87"/>
        <v>-0.13450795383333355</v>
      </c>
      <c r="AL147">
        <f t="shared" si="88"/>
        <v>2.3181427764919933</v>
      </c>
      <c r="AM147">
        <f t="shared" si="89"/>
        <v>2.2899878892701109</v>
      </c>
      <c r="AN147" s="68">
        <f t="shared" si="90"/>
        <v>-3.8375796130267008</v>
      </c>
      <c r="AO147" s="68">
        <f t="shared" si="90"/>
        <v>-3.8375787846753777</v>
      </c>
      <c r="AP147" s="68">
        <f t="shared" si="90"/>
        <v>-3.8375728985625868</v>
      </c>
      <c r="AQ147" s="68">
        <f t="shared" si="90"/>
        <v>-3.837531073756673</v>
      </c>
      <c r="AR147" s="68">
        <f t="shared" si="90"/>
        <v>-3.837233922337588</v>
      </c>
      <c r="AS147" s="68">
        <f t="shared" si="90"/>
        <v>-3.8351248768466633</v>
      </c>
      <c r="AT147" s="68">
        <f t="shared" si="90"/>
        <v>-3.820260256076482</v>
      </c>
      <c r="AU147" s="68">
        <f t="shared" si="91"/>
        <v>-3.7200072185379067</v>
      </c>
    </row>
    <row r="148" spans="1:47">
      <c r="A148" s="49" t="s">
        <v>2122</v>
      </c>
      <c r="B148" s="50" t="s">
        <v>2069</v>
      </c>
      <c r="C148" s="49">
        <v>40203.438000000002</v>
      </c>
      <c r="D148" s="49">
        <v>4.0000000000000001E-3</v>
      </c>
      <c r="E148">
        <f t="shared" si="66"/>
        <v>11954.991166142825</v>
      </c>
      <c r="F148">
        <f t="shared" si="67"/>
        <v>11955</v>
      </c>
      <c r="G148" s="10">
        <f t="shared" si="68"/>
        <v>-1.1989999999059364E-2</v>
      </c>
      <c r="I148">
        <f t="shared" si="81"/>
        <v>-1.1989999999059364E-2</v>
      </c>
      <c r="P148">
        <f t="shared" si="69"/>
        <v>-2.934977126484517E-2</v>
      </c>
      <c r="Q148" s="2">
        <f t="shared" si="70"/>
        <v>25184.938000000002</v>
      </c>
      <c r="S148" s="50">
        <v>0.1</v>
      </c>
      <c r="Z148">
        <f t="shared" si="82"/>
        <v>11955</v>
      </c>
      <c r="AA148" s="68">
        <f t="shared" si="83"/>
        <v>-1.3603031544593962E-2</v>
      </c>
      <c r="AB148" s="68">
        <f t="shared" si="72"/>
        <v>-2.7736739719310573E-2</v>
      </c>
      <c r="AC148" s="68">
        <f t="shared" si="73"/>
        <v>1.6130315455345975E-3</v>
      </c>
      <c r="AD148" s="68"/>
      <c r="AE148" s="68">
        <f t="shared" si="71"/>
        <v>2.6018707668897325E-7</v>
      </c>
      <c r="AF148">
        <f t="shared" si="74"/>
        <v>1.7359771265785806E-2</v>
      </c>
      <c r="AG148" s="92"/>
      <c r="AH148">
        <f t="shared" si="84"/>
        <v>1.5746739720251209E-2</v>
      </c>
      <c r="AI148">
        <f t="shared" si="85"/>
        <v>1.1252695635053152</v>
      </c>
      <c r="AJ148">
        <f t="shared" si="86"/>
        <v>0.54888291371707598</v>
      </c>
      <c r="AK148">
        <f t="shared" si="87"/>
        <v>-0.13392377054919596</v>
      </c>
      <c r="AL148">
        <f t="shared" si="88"/>
        <v>2.3228178864000744</v>
      </c>
      <c r="AM148">
        <f t="shared" si="89"/>
        <v>2.3046622647581807</v>
      </c>
      <c r="AN148" s="68">
        <f t="shared" si="90"/>
        <v>-3.833494270832603</v>
      </c>
      <c r="AO148" s="68">
        <f t="shared" si="90"/>
        <v>-3.833493430592728</v>
      </c>
      <c r="AP148" s="68">
        <f t="shared" si="90"/>
        <v>-3.8334874802615175</v>
      </c>
      <c r="AQ148" s="68">
        <f t="shared" si="90"/>
        <v>-3.8334453426086257</v>
      </c>
      <c r="AR148" s="68">
        <f t="shared" si="90"/>
        <v>-3.8331469841892472</v>
      </c>
      <c r="AS148" s="68">
        <f t="shared" si="90"/>
        <v>-3.8310365410309748</v>
      </c>
      <c r="AT148" s="68">
        <f t="shared" si="90"/>
        <v>-3.8162113359393279</v>
      </c>
      <c r="AU148" s="68">
        <f t="shared" si="91"/>
        <v>-3.7164977854350827</v>
      </c>
    </row>
    <row r="149" spans="1:47">
      <c r="A149" s="12" t="s">
        <v>2122</v>
      </c>
      <c r="B149" s="44"/>
      <c r="C149" s="45">
        <v>40207.506000000001</v>
      </c>
      <c r="D149" s="45"/>
      <c r="E149">
        <f t="shared" ref="E149:E212" si="92">+(C149-C$7)/C$8</f>
        <v>11957.988341371482</v>
      </c>
      <c r="F149">
        <f t="shared" ref="F149:F212" si="93">ROUND(2*E149,0)/2</f>
        <v>11958</v>
      </c>
      <c r="G149" s="10">
        <f t="shared" ref="G149:G212" si="94">+C149-(C$7+F149*C$8)</f>
        <v>-1.5824000001884997E-2</v>
      </c>
      <c r="I149">
        <f t="shared" si="81"/>
        <v>-1.5824000001884997E-2</v>
      </c>
      <c r="P149">
        <f t="shared" ref="P149:P212" si="95">+AB$3+AB$4*F149+AB$5*F149^2</f>
        <v>-2.9331484510813438E-2</v>
      </c>
      <c r="Q149" s="2">
        <f t="shared" ref="Q149:Q212" si="96">+C149-15018.5</f>
        <v>25189.006000000001</v>
      </c>
      <c r="S149" s="50">
        <v>0.1</v>
      </c>
      <c r="Z149">
        <f t="shared" si="82"/>
        <v>11958</v>
      </c>
      <c r="AA149" s="68">
        <f t="shared" si="83"/>
        <v>-1.353993326748824E-2</v>
      </c>
      <c r="AB149" s="68">
        <f t="shared" si="72"/>
        <v>-3.1615551245210191E-2</v>
      </c>
      <c r="AC149" s="68">
        <f t="shared" si="73"/>
        <v>-2.2840667343967565E-3</v>
      </c>
      <c r="AD149" s="68"/>
      <c r="AE149" s="68">
        <f t="shared" ref="AE149:AE212" si="97">+(G149-AA149)^2*S149</f>
        <v>5.2169608471778642E-7</v>
      </c>
      <c r="AF149">
        <f t="shared" si="74"/>
        <v>1.3507484508928441E-2</v>
      </c>
      <c r="AG149" s="92"/>
      <c r="AH149">
        <f t="shared" si="84"/>
        <v>1.5791551243325198E-2</v>
      </c>
      <c r="AI149">
        <f t="shared" si="85"/>
        <v>1.1256450692354745</v>
      </c>
      <c r="AJ149">
        <f t="shared" si="86"/>
        <v>0.55122759037553959</v>
      </c>
      <c r="AK149">
        <f t="shared" si="87"/>
        <v>-0.13357154051570524</v>
      </c>
      <c r="AL149">
        <f t="shared" si="88"/>
        <v>2.3256254532468073</v>
      </c>
      <c r="AM149">
        <f t="shared" si="89"/>
        <v>2.3135509620980184</v>
      </c>
      <c r="AN149" s="68">
        <f t="shared" si="90"/>
        <v>-3.8310419730304042</v>
      </c>
      <c r="AO149" s="68">
        <f t="shared" si="90"/>
        <v>-3.8310411256547061</v>
      </c>
      <c r="AP149" s="68">
        <f t="shared" si="90"/>
        <v>-3.8310351369397186</v>
      </c>
      <c r="AQ149" s="68">
        <f t="shared" si="90"/>
        <v>-3.8309928133362958</v>
      </c>
      <c r="AR149" s="68">
        <f t="shared" si="90"/>
        <v>-3.8306937449357261</v>
      </c>
      <c r="AS149" s="68">
        <f t="shared" si="90"/>
        <v>-3.828582552984515</v>
      </c>
      <c r="AT149" s="68">
        <f t="shared" si="90"/>
        <v>-3.8137813939513912</v>
      </c>
      <c r="AU149" s="68">
        <f t="shared" si="91"/>
        <v>-3.7143921255733887</v>
      </c>
    </row>
    <row r="150" spans="1:47">
      <c r="A150" s="12" t="s">
        <v>2122</v>
      </c>
      <c r="B150" s="44"/>
      <c r="C150" s="45">
        <v>40233.298999999999</v>
      </c>
      <c r="D150" s="45"/>
      <c r="E150">
        <f t="shared" si="92"/>
        <v>11976.991817446387</v>
      </c>
      <c r="F150">
        <f t="shared" si="93"/>
        <v>11977</v>
      </c>
      <c r="G150" s="10">
        <f t="shared" si="94"/>
        <v>-1.1106000005383976E-2</v>
      </c>
      <c r="I150">
        <f t="shared" si="81"/>
        <v>-1.1106000005383976E-2</v>
      </c>
      <c r="P150">
        <f t="shared" si="95"/>
        <v>-2.9215269442196379E-2</v>
      </c>
      <c r="Q150" s="2">
        <f t="shared" si="96"/>
        <v>25214.798999999999</v>
      </c>
      <c r="S150" s="50">
        <v>0.1</v>
      </c>
      <c r="Z150">
        <f t="shared" si="82"/>
        <v>11977</v>
      </c>
      <c r="AA150" s="68">
        <f t="shared" si="83"/>
        <v>-1.3141787719002793E-2</v>
      </c>
      <c r="AB150" s="68">
        <f t="shared" ref="AB150:AB213" si="98">G150-AH150</f>
        <v>-2.7179481728577561E-2</v>
      </c>
      <c r="AC150" s="68">
        <f t="shared" ref="AC150:AC213" si="99">+G150-P150-AH150</f>
        <v>2.0357877136188175E-3</v>
      </c>
      <c r="AD150" s="68"/>
      <c r="AE150" s="68">
        <f t="shared" si="97"/>
        <v>4.1444316149213327E-7</v>
      </c>
      <c r="AF150">
        <f t="shared" ref="AF150:AF213" si="100">G150-P150</f>
        <v>1.8109269436812403E-2</v>
      </c>
      <c r="AG150" s="92"/>
      <c r="AH150">
        <f t="shared" si="84"/>
        <v>1.6073481723193585E-2</v>
      </c>
      <c r="AI150">
        <f t="shared" si="85"/>
        <v>1.1280058430293309</v>
      </c>
      <c r="AJ150">
        <f t="shared" si="86"/>
        <v>0.56601127976452281</v>
      </c>
      <c r="AK150">
        <f t="shared" si="87"/>
        <v>-0.13131086782622442</v>
      </c>
      <c r="AL150">
        <f t="shared" si="88"/>
        <v>2.3434500517439849</v>
      </c>
      <c r="AM150">
        <f t="shared" si="89"/>
        <v>2.3713600025472767</v>
      </c>
      <c r="AN150" s="68">
        <f t="shared" si="90"/>
        <v>-3.8154918391958788</v>
      </c>
      <c r="AO150" s="68">
        <f t="shared" si="90"/>
        <v>-3.8154909466448221</v>
      </c>
      <c r="AP150" s="68">
        <f t="shared" si="90"/>
        <v>-3.8154847177553863</v>
      </c>
      <c r="AQ150" s="68">
        <f t="shared" si="90"/>
        <v>-3.815441248764591</v>
      </c>
      <c r="AR150" s="68">
        <f t="shared" si="90"/>
        <v>-3.8151379376180996</v>
      </c>
      <c r="AS150" s="68">
        <f t="shared" si="90"/>
        <v>-3.813023578815721</v>
      </c>
      <c r="AT150" s="68">
        <f t="shared" si="90"/>
        <v>-3.7983815874963618</v>
      </c>
      <c r="AU150" s="68">
        <f t="shared" si="91"/>
        <v>-3.7010562797826592</v>
      </c>
    </row>
    <row r="151" spans="1:47">
      <c r="A151" s="12" t="s">
        <v>1930</v>
      </c>
      <c r="B151" s="44"/>
      <c r="C151" s="45">
        <v>40256.374000000003</v>
      </c>
      <c r="D151" s="45"/>
      <c r="E151">
        <f t="shared" si="92"/>
        <v>11993.992756089765</v>
      </c>
      <c r="F151">
        <f t="shared" si="93"/>
        <v>11994</v>
      </c>
      <c r="G151" s="10">
        <f t="shared" si="94"/>
        <v>-9.8319999960949644E-3</v>
      </c>
      <c r="I151">
        <f t="shared" si="81"/>
        <v>-9.8319999960949644E-3</v>
      </c>
      <c r="P151">
        <f t="shared" si="95"/>
        <v>-2.9110703415810374E-2</v>
      </c>
      <c r="Q151" s="2">
        <f t="shared" si="96"/>
        <v>25237.874000000003</v>
      </c>
      <c r="S151" s="50">
        <v>0.1</v>
      </c>
      <c r="Z151">
        <f t="shared" si="82"/>
        <v>11994</v>
      </c>
      <c r="AA151" s="68">
        <f t="shared" si="83"/>
        <v>-1.2787772521173406E-2</v>
      </c>
      <c r="AB151" s="68">
        <f t="shared" si="98"/>
        <v>-2.6154930890731933E-2</v>
      </c>
      <c r="AC151" s="68">
        <f t="shared" si="99"/>
        <v>2.9557725250784414E-3</v>
      </c>
      <c r="AD151" s="68"/>
      <c r="AE151" s="68">
        <f t="shared" si="97"/>
        <v>8.7365912200085862E-7</v>
      </c>
      <c r="AF151">
        <f t="shared" si="100"/>
        <v>1.9278703419715409E-2</v>
      </c>
      <c r="AG151" s="92"/>
      <c r="AH151">
        <f t="shared" si="84"/>
        <v>1.6322930894636968E-2</v>
      </c>
      <c r="AI151">
        <f t="shared" si="85"/>
        <v>1.130091804632255</v>
      </c>
      <c r="AJ151">
        <f t="shared" si="86"/>
        <v>0.57913784925178879</v>
      </c>
      <c r="AK151">
        <f t="shared" si="87"/>
        <v>-0.1292445829675235</v>
      </c>
      <c r="AL151">
        <f t="shared" si="88"/>
        <v>2.3594613616815092</v>
      </c>
      <c r="AM151">
        <f t="shared" si="89"/>
        <v>2.4254115280372992</v>
      </c>
      <c r="AN151" s="68">
        <f t="shared" si="90"/>
        <v>-3.8015511140469558</v>
      </c>
      <c r="AO151" s="68">
        <f t="shared" si="90"/>
        <v>-3.8015501812446018</v>
      </c>
      <c r="AP151" s="68">
        <f t="shared" si="90"/>
        <v>-3.8015437425083434</v>
      </c>
      <c r="AQ151" s="68">
        <f t="shared" si="90"/>
        <v>-3.801499299539294</v>
      </c>
      <c r="AR151" s="68">
        <f t="shared" si="90"/>
        <v>-3.8011925765467987</v>
      </c>
      <c r="AS151" s="68">
        <f t="shared" si="90"/>
        <v>-3.7990777133005458</v>
      </c>
      <c r="AT151" s="68">
        <f t="shared" si="90"/>
        <v>-3.7845881308098703</v>
      </c>
      <c r="AU151" s="68">
        <f t="shared" si="91"/>
        <v>-3.6891242072330588</v>
      </c>
    </row>
    <row r="152" spans="1:47">
      <c r="A152" s="14" t="s">
        <v>2092</v>
      </c>
      <c r="B152" s="50" t="s">
        <v>2053</v>
      </c>
      <c r="C152" s="49">
        <v>40268.584000000003</v>
      </c>
      <c r="D152" s="49"/>
      <c r="E152">
        <f t="shared" si="92"/>
        <v>12002.988702388164</v>
      </c>
      <c r="F152">
        <f t="shared" si="93"/>
        <v>12003</v>
      </c>
      <c r="G152" s="10">
        <f t="shared" si="94"/>
        <v>-1.5333999996073544E-2</v>
      </c>
      <c r="I152">
        <f t="shared" si="81"/>
        <v>-1.5333999996073544E-2</v>
      </c>
      <c r="P152">
        <f t="shared" si="95"/>
        <v>-2.9055121590149446E-2</v>
      </c>
      <c r="Q152" s="2">
        <f t="shared" si="96"/>
        <v>25250.084000000003</v>
      </c>
      <c r="S152" s="50">
        <v>0.1</v>
      </c>
      <c r="Z152">
        <f t="shared" si="82"/>
        <v>12003</v>
      </c>
      <c r="AA152" s="68">
        <f t="shared" si="83"/>
        <v>-1.2601227203742217E-2</v>
      </c>
      <c r="AB152" s="68">
        <f t="shared" si="98"/>
        <v>-3.1787894382480773E-2</v>
      </c>
      <c r="AC152" s="68">
        <f t="shared" si="99"/>
        <v>-2.7327727923313269E-3</v>
      </c>
      <c r="AD152" s="68"/>
      <c r="AE152" s="68">
        <f t="shared" si="97"/>
        <v>7.4680471345063576E-7</v>
      </c>
      <c r="AF152">
        <f t="shared" si="100"/>
        <v>1.3721121594075902E-2</v>
      </c>
      <c r="AG152" s="92"/>
      <c r="AH152">
        <f t="shared" si="84"/>
        <v>1.6453894386407229E-2</v>
      </c>
      <c r="AI152">
        <f t="shared" si="85"/>
        <v>1.1311857274472066</v>
      </c>
      <c r="AJ152">
        <f t="shared" si="86"/>
        <v>0.58604665453359539</v>
      </c>
      <c r="AK152">
        <f t="shared" si="87"/>
        <v>-0.12813408903595128</v>
      </c>
      <c r="AL152">
        <f t="shared" si="88"/>
        <v>2.3679618036133649</v>
      </c>
      <c r="AM152">
        <f t="shared" si="89"/>
        <v>2.4549690612971622</v>
      </c>
      <c r="AN152" s="68">
        <f t="shared" si="90"/>
        <v>-3.7941603468124807</v>
      </c>
      <c r="AO152" s="68">
        <f t="shared" si="90"/>
        <v>-3.7941593928299047</v>
      </c>
      <c r="AP152" s="68">
        <f t="shared" si="90"/>
        <v>-3.7941528452701645</v>
      </c>
      <c r="AQ152" s="68">
        <f t="shared" si="90"/>
        <v>-3.7941079076620494</v>
      </c>
      <c r="AR152" s="68">
        <f t="shared" si="90"/>
        <v>-3.7937995307776524</v>
      </c>
      <c r="AS152" s="68">
        <f t="shared" si="90"/>
        <v>-3.791685300027734</v>
      </c>
      <c r="AT152" s="68">
        <f t="shared" si="90"/>
        <v>-3.7772801932341782</v>
      </c>
      <c r="AU152" s="68">
        <f t="shared" si="91"/>
        <v>-3.6828072276479764</v>
      </c>
    </row>
    <row r="153" spans="1:47">
      <c r="A153" s="12" t="s">
        <v>1930</v>
      </c>
      <c r="B153" s="44"/>
      <c r="C153" s="45">
        <v>40290.302000000003</v>
      </c>
      <c r="D153" s="45"/>
      <c r="E153">
        <f t="shared" si="92"/>
        <v>12018.989845853246</v>
      </c>
      <c r="F153">
        <f t="shared" si="93"/>
        <v>12019</v>
      </c>
      <c r="G153" s="10">
        <f t="shared" si="94"/>
        <v>-1.3782000001810957E-2</v>
      </c>
      <c r="I153">
        <f t="shared" si="81"/>
        <v>-1.3782000001810957E-2</v>
      </c>
      <c r="P153">
        <f t="shared" si="95"/>
        <v>-2.8955927675976739E-2</v>
      </c>
      <c r="Q153" s="2">
        <f t="shared" si="96"/>
        <v>25271.802000000003</v>
      </c>
      <c r="S153" s="50">
        <v>0.1</v>
      </c>
      <c r="Z153">
        <f t="shared" si="82"/>
        <v>12019</v>
      </c>
      <c r="AA153" s="68">
        <f t="shared" si="83"/>
        <v>-1.2271126658130013E-2</v>
      </c>
      <c r="AB153" s="68">
        <f t="shared" si="98"/>
        <v>-3.0466801019657683E-2</v>
      </c>
      <c r="AC153" s="68">
        <f t="shared" si="99"/>
        <v>-1.5108733436809442E-3</v>
      </c>
      <c r="AD153" s="68"/>
      <c r="AE153" s="68">
        <f t="shared" si="97"/>
        <v>2.2827382606456366E-7</v>
      </c>
      <c r="AF153">
        <f t="shared" si="100"/>
        <v>1.5173927674165782E-2</v>
      </c>
      <c r="AG153" s="92"/>
      <c r="AH153">
        <f t="shared" si="84"/>
        <v>1.6684801017846727E-2</v>
      </c>
      <c r="AI153">
        <f t="shared" si="85"/>
        <v>1.1331121240177593</v>
      </c>
      <c r="AJ153">
        <f t="shared" si="86"/>
        <v>0.59825650061589852</v>
      </c>
      <c r="AK153">
        <f t="shared" si="87"/>
        <v>-0.12613168633775781</v>
      </c>
      <c r="AL153">
        <f t="shared" si="88"/>
        <v>2.3831141355407768</v>
      </c>
      <c r="AM153">
        <f t="shared" si="89"/>
        <v>2.5092158048517792</v>
      </c>
      <c r="AN153" s="68">
        <f t="shared" si="90"/>
        <v>-3.7810036395544628</v>
      </c>
      <c r="AO153" s="68">
        <f t="shared" si="90"/>
        <v>-3.7810026482463561</v>
      </c>
      <c r="AP153" s="68">
        <f t="shared" si="90"/>
        <v>-3.7809959116595211</v>
      </c>
      <c r="AQ153" s="68">
        <f t="shared" si="90"/>
        <v>-3.7809501330405362</v>
      </c>
      <c r="AR153" s="68">
        <f t="shared" si="90"/>
        <v>-3.7806390847214759</v>
      </c>
      <c r="AS153" s="68">
        <f t="shared" si="90"/>
        <v>-3.778527528838199</v>
      </c>
      <c r="AT153" s="68">
        <f t="shared" si="90"/>
        <v>-3.7642790213225794</v>
      </c>
      <c r="AU153" s="68">
        <f t="shared" si="91"/>
        <v>-3.6715770417189408</v>
      </c>
    </row>
    <row r="154" spans="1:47">
      <c r="A154" s="12" t="s">
        <v>1930</v>
      </c>
      <c r="B154" s="44"/>
      <c r="C154" s="45">
        <v>40290.303999999996</v>
      </c>
      <c r="D154" s="45"/>
      <c r="E154">
        <f t="shared" si="92"/>
        <v>12018.991319390718</v>
      </c>
      <c r="F154">
        <f t="shared" si="93"/>
        <v>12019</v>
      </c>
      <c r="G154" s="10">
        <f t="shared" si="94"/>
        <v>-1.1782000008679461E-2</v>
      </c>
      <c r="I154">
        <f t="shared" si="81"/>
        <v>-1.1782000008679461E-2</v>
      </c>
      <c r="P154">
        <f t="shared" si="95"/>
        <v>-2.8955927675976739E-2</v>
      </c>
      <c r="Q154" s="2">
        <f t="shared" si="96"/>
        <v>25271.803999999996</v>
      </c>
      <c r="S154" s="50">
        <v>0.1</v>
      </c>
      <c r="Z154">
        <f t="shared" si="82"/>
        <v>12019</v>
      </c>
      <c r="AA154" s="68">
        <f t="shared" si="83"/>
        <v>-1.2271126658130013E-2</v>
      </c>
      <c r="AB154" s="68">
        <f t="shared" si="98"/>
        <v>-2.8466801026526187E-2</v>
      </c>
      <c r="AC154" s="68">
        <f t="shared" si="99"/>
        <v>4.8912664945055181E-4</v>
      </c>
      <c r="AD154" s="68"/>
      <c r="AE154" s="68">
        <f t="shared" si="97"/>
        <v>2.3924487920272302E-8</v>
      </c>
      <c r="AF154">
        <f t="shared" si="100"/>
        <v>1.7173927667297278E-2</v>
      </c>
      <c r="AG154" s="92"/>
      <c r="AH154">
        <f t="shared" si="84"/>
        <v>1.6684801017846727E-2</v>
      </c>
      <c r="AI154">
        <f t="shared" si="85"/>
        <v>1.1331121240177593</v>
      </c>
      <c r="AJ154">
        <f t="shared" si="86"/>
        <v>0.59825650061589852</v>
      </c>
      <c r="AK154">
        <f t="shared" si="87"/>
        <v>-0.12613168633775781</v>
      </c>
      <c r="AL154">
        <f t="shared" si="88"/>
        <v>2.3831141355407768</v>
      </c>
      <c r="AM154">
        <f t="shared" si="89"/>
        <v>2.5092158048517792</v>
      </c>
      <c r="AN154" s="68">
        <f t="shared" si="90"/>
        <v>-3.7810036395544628</v>
      </c>
      <c r="AO154" s="68">
        <f t="shared" si="90"/>
        <v>-3.7810026482463561</v>
      </c>
      <c r="AP154" s="68">
        <f t="shared" si="90"/>
        <v>-3.7809959116595211</v>
      </c>
      <c r="AQ154" s="68">
        <f t="shared" si="90"/>
        <v>-3.7809501330405362</v>
      </c>
      <c r="AR154" s="68">
        <f t="shared" si="90"/>
        <v>-3.7806390847214759</v>
      </c>
      <c r="AS154" s="68">
        <f t="shared" si="90"/>
        <v>-3.778527528838199</v>
      </c>
      <c r="AT154" s="68">
        <f t="shared" si="90"/>
        <v>-3.7642790213225794</v>
      </c>
      <c r="AU154" s="68">
        <f t="shared" si="91"/>
        <v>-3.6715770417189408</v>
      </c>
    </row>
    <row r="155" spans="1:47">
      <c r="A155" s="12" t="s">
        <v>1931</v>
      </c>
      <c r="B155" s="44"/>
      <c r="C155" s="45">
        <v>40435.531999999999</v>
      </c>
      <c r="D155" s="45"/>
      <c r="E155">
        <f t="shared" si="92"/>
        <v>12125.990769761242</v>
      </c>
      <c r="F155">
        <f t="shared" si="93"/>
        <v>12126</v>
      </c>
      <c r="G155" s="10">
        <f t="shared" si="94"/>
        <v>-1.2527999999292661E-2</v>
      </c>
      <c r="I155">
        <f t="shared" si="81"/>
        <v>-1.2527999999292661E-2</v>
      </c>
      <c r="P155">
        <f t="shared" si="95"/>
        <v>-2.828000686953952E-2</v>
      </c>
      <c r="Q155" s="2">
        <f t="shared" si="96"/>
        <v>25417.031999999999</v>
      </c>
      <c r="S155" s="50">
        <v>0.1</v>
      </c>
      <c r="Z155">
        <f t="shared" si="82"/>
        <v>12126</v>
      </c>
      <c r="AA155" s="68">
        <f t="shared" si="83"/>
        <v>-1.0118286636039756E-2</v>
      </c>
      <c r="AB155" s="68">
        <f t="shared" si="98"/>
        <v>-3.0689720232792424E-2</v>
      </c>
      <c r="AC155" s="68">
        <f t="shared" si="99"/>
        <v>-2.4097133632529043E-3</v>
      </c>
      <c r="AD155" s="68"/>
      <c r="AE155" s="68">
        <f t="shared" si="97"/>
        <v>5.8067184930396239E-7</v>
      </c>
      <c r="AF155">
        <f t="shared" si="100"/>
        <v>1.575200687024686E-2</v>
      </c>
      <c r="AG155" s="92"/>
      <c r="AH155">
        <f t="shared" si="84"/>
        <v>1.8161720233499764E-2</v>
      </c>
      <c r="AI155">
        <f t="shared" si="85"/>
        <v>1.1453327823041002</v>
      </c>
      <c r="AJ155">
        <f t="shared" si="86"/>
        <v>0.67719487667044276</v>
      </c>
      <c r="AK155">
        <f t="shared" si="87"/>
        <v>-0.11183211634711603</v>
      </c>
      <c r="AL155">
        <f t="shared" si="88"/>
        <v>2.4857342125588575</v>
      </c>
      <c r="AM155">
        <f t="shared" si="89"/>
        <v>2.9393370158296817</v>
      </c>
      <c r="AN155" s="68">
        <f t="shared" si="90"/>
        <v>-3.6924607881247482</v>
      </c>
      <c r="AO155" s="68">
        <f t="shared" si="90"/>
        <v>-3.6924595698234528</v>
      </c>
      <c r="AP155" s="68">
        <f t="shared" si="90"/>
        <v>-3.6924517728318569</v>
      </c>
      <c r="AQ155" s="68">
        <f t="shared" si="90"/>
        <v>-3.6924018738447142</v>
      </c>
      <c r="AR155" s="68">
        <f t="shared" si="90"/>
        <v>-3.6920825677848836</v>
      </c>
      <c r="AS155" s="68">
        <f t="shared" si="90"/>
        <v>-3.6900407909032391</v>
      </c>
      <c r="AT155" s="68">
        <f t="shared" si="90"/>
        <v>-3.6770441990832219</v>
      </c>
      <c r="AU155" s="68">
        <f t="shared" si="91"/>
        <v>-3.5964751733185158</v>
      </c>
    </row>
    <row r="156" spans="1:47">
      <c r="A156" s="14" t="s">
        <v>2092</v>
      </c>
      <c r="B156" s="50" t="s">
        <v>2053</v>
      </c>
      <c r="C156" s="49">
        <v>40436.887000000002</v>
      </c>
      <c r="D156" s="49"/>
      <c r="E156">
        <f t="shared" si="92"/>
        <v>12126.989091402058</v>
      </c>
      <c r="F156">
        <f t="shared" si="93"/>
        <v>12127</v>
      </c>
      <c r="G156" s="10">
        <f t="shared" si="94"/>
        <v>-1.4805999999225605E-2</v>
      </c>
      <c r="I156">
        <f t="shared" si="81"/>
        <v>-1.4805999999225605E-2</v>
      </c>
      <c r="P156">
        <f t="shared" si="95"/>
        <v>-2.827358677214753E-2</v>
      </c>
      <c r="Q156" s="2">
        <f t="shared" si="96"/>
        <v>25418.387000000002</v>
      </c>
      <c r="S156" s="50">
        <v>0.1</v>
      </c>
      <c r="Z156">
        <f t="shared" si="82"/>
        <v>12127</v>
      </c>
      <c r="AA156" s="68">
        <f t="shared" si="83"/>
        <v>-1.0098647556111402E-2</v>
      </c>
      <c r="AB156" s="68">
        <f t="shared" si="98"/>
        <v>-3.2980939215261733E-2</v>
      </c>
      <c r="AC156" s="68">
        <f t="shared" si="99"/>
        <v>-4.707352443114203E-3</v>
      </c>
      <c r="AD156" s="68"/>
      <c r="AE156" s="68">
        <f t="shared" si="97"/>
        <v>2.2159167023693255E-6</v>
      </c>
      <c r="AF156">
        <f t="shared" si="100"/>
        <v>1.3467586772921925E-2</v>
      </c>
      <c r="AG156" s="92"/>
      <c r="AH156">
        <f t="shared" si="84"/>
        <v>1.8174939216036128E-2</v>
      </c>
      <c r="AI156">
        <f t="shared" si="85"/>
        <v>1.1454411121305386</v>
      </c>
      <c r="AJ156">
        <f t="shared" si="86"/>
        <v>0.67790776800626762</v>
      </c>
      <c r="AK156">
        <f t="shared" si="87"/>
        <v>-0.1116911937493639</v>
      </c>
      <c r="AL156">
        <f t="shared" si="88"/>
        <v>2.4867035058098401</v>
      </c>
      <c r="AM156">
        <f t="shared" si="89"/>
        <v>2.9440155300154194</v>
      </c>
      <c r="AN156" s="68">
        <f t="shared" si="90"/>
        <v>-3.6916288804798469</v>
      </c>
      <c r="AO156" s="68">
        <f t="shared" si="90"/>
        <v>-3.6916276603372995</v>
      </c>
      <c r="AP156" s="68">
        <f t="shared" si="90"/>
        <v>-3.6916198555477453</v>
      </c>
      <c r="AQ156" s="68">
        <f t="shared" si="90"/>
        <v>-3.6915699321497875</v>
      </c>
      <c r="AR156" s="68">
        <f t="shared" si="90"/>
        <v>-3.6912506328745569</v>
      </c>
      <c r="AS156" s="68">
        <f t="shared" si="90"/>
        <v>-3.6892099376401366</v>
      </c>
      <c r="AT156" s="68">
        <f t="shared" si="90"/>
        <v>-3.6762266693539396</v>
      </c>
      <c r="AU156" s="68">
        <f t="shared" si="91"/>
        <v>-3.595773286697951</v>
      </c>
    </row>
    <row r="157" spans="1:47">
      <c r="A157" s="12" t="s">
        <v>2123</v>
      </c>
      <c r="B157" s="44"/>
      <c r="C157" s="45">
        <v>40446.385000000002</v>
      </c>
      <c r="D157" s="45"/>
      <c r="E157">
        <f t="shared" si="92"/>
        <v>12133.986920881352</v>
      </c>
      <c r="F157">
        <f t="shared" si="93"/>
        <v>12134</v>
      </c>
      <c r="G157" s="10">
        <f t="shared" si="94"/>
        <v>-1.7751999999745749E-2</v>
      </c>
      <c r="H157">
        <f>G157</f>
        <v>-1.7751999999745749E-2</v>
      </c>
      <c r="P157">
        <f t="shared" si="95"/>
        <v>-2.8228592641250716E-2</v>
      </c>
      <c r="Q157" s="2">
        <f t="shared" si="96"/>
        <v>25427.885000000002</v>
      </c>
      <c r="R157" t="s">
        <v>1923</v>
      </c>
      <c r="S157" s="50">
        <v>0.5</v>
      </c>
      <c r="Z157">
        <f t="shared" si="82"/>
        <v>12134</v>
      </c>
      <c r="AA157" s="68">
        <f t="shared" si="83"/>
        <v>-9.961438589669018E-3</v>
      </c>
      <c r="AB157" s="68">
        <f t="shared" si="98"/>
        <v>-3.6019154051327447E-2</v>
      </c>
      <c r="AC157" s="68">
        <f t="shared" si="99"/>
        <v>-7.7905614100767309E-3</v>
      </c>
      <c r="AD157" s="68"/>
      <c r="AE157" s="68">
        <f t="shared" si="97"/>
        <v>3.0346423542088372E-5</v>
      </c>
      <c r="AF157">
        <f t="shared" si="100"/>
        <v>1.0476592641504967E-2</v>
      </c>
      <c r="AG157" s="92"/>
      <c r="AH157">
        <f t="shared" si="84"/>
        <v>1.8267154051581698E-2</v>
      </c>
      <c r="AI157">
        <f t="shared" si="85"/>
        <v>1.1461961560599898</v>
      </c>
      <c r="AJ157">
        <f t="shared" si="86"/>
        <v>0.68288387748993462</v>
      </c>
      <c r="AK157">
        <f t="shared" si="87"/>
        <v>-0.1107010560573338</v>
      </c>
      <c r="AL157">
        <f t="shared" si="88"/>
        <v>2.4934936797396561</v>
      </c>
      <c r="AM157">
        <f t="shared" si="89"/>
        <v>2.9771681014754487</v>
      </c>
      <c r="AN157" s="68">
        <f t="shared" si="90"/>
        <v>-3.6858033298440191</v>
      </c>
      <c r="AO157" s="68">
        <f t="shared" si="90"/>
        <v>-3.6858020970042515</v>
      </c>
      <c r="AP157" s="68">
        <f t="shared" si="90"/>
        <v>-3.6857942389305274</v>
      </c>
      <c r="AQ157" s="68">
        <f t="shared" si="90"/>
        <v>-3.6857441527460351</v>
      </c>
      <c r="AR157" s="68">
        <f t="shared" si="90"/>
        <v>-3.6854249465700093</v>
      </c>
      <c r="AS157" s="68">
        <f t="shared" si="90"/>
        <v>-3.6833920458663636</v>
      </c>
      <c r="AT157" s="68">
        <f t="shared" si="90"/>
        <v>-3.6705028546634413</v>
      </c>
      <c r="AU157" s="68">
        <f t="shared" si="91"/>
        <v>-3.5908600803539983</v>
      </c>
    </row>
    <row r="158" spans="1:47">
      <c r="A158" s="14" t="s">
        <v>2092</v>
      </c>
      <c r="B158" s="50" t="s">
        <v>2053</v>
      </c>
      <c r="C158" s="49">
        <v>40447.745999999999</v>
      </c>
      <c r="D158" s="49"/>
      <c r="E158">
        <f t="shared" si="92"/>
        <v>12134.989663134596</v>
      </c>
      <c r="F158">
        <f t="shared" si="93"/>
        <v>12135</v>
      </c>
      <c r="G158" s="10">
        <f t="shared" si="94"/>
        <v>-1.403000000573229E-2</v>
      </c>
      <c r="I158">
        <f>G158</f>
        <v>-1.403000000573229E-2</v>
      </c>
      <c r="P158">
        <f t="shared" si="95"/>
        <v>-2.822215727267216E-2</v>
      </c>
      <c r="Q158" s="2">
        <f t="shared" si="96"/>
        <v>25429.245999999999</v>
      </c>
      <c r="S158" s="50">
        <v>0.1</v>
      </c>
      <c r="Z158">
        <f t="shared" si="82"/>
        <v>12135</v>
      </c>
      <c r="AA158" s="68">
        <f t="shared" si="83"/>
        <v>-9.9418752761404189E-3</v>
      </c>
      <c r="AB158" s="68">
        <f t="shared" si="98"/>
        <v>-3.2310282002264032E-2</v>
      </c>
      <c r="AC158" s="68">
        <f t="shared" si="99"/>
        <v>-4.0881247295918716E-3</v>
      </c>
      <c r="AD158" s="68"/>
      <c r="AE158" s="68">
        <f t="shared" si="97"/>
        <v>1.6712763804700612E-6</v>
      </c>
      <c r="AF158">
        <f t="shared" si="100"/>
        <v>1.419215726693987E-2</v>
      </c>
      <c r="AG158" s="92"/>
      <c r="AH158">
        <f t="shared" si="84"/>
        <v>1.8280281996531741E-2</v>
      </c>
      <c r="AI158">
        <f t="shared" si="85"/>
        <v>1.1463035506814592</v>
      </c>
      <c r="AJ158">
        <f t="shared" si="86"/>
        <v>0.68359271776534414</v>
      </c>
      <c r="AK158">
        <f t="shared" si="87"/>
        <v>-0.11055908337591989</v>
      </c>
      <c r="AL158">
        <f t="shared" si="88"/>
        <v>2.4944644340138833</v>
      </c>
      <c r="AM158">
        <f t="shared" si="89"/>
        <v>2.981962561990767</v>
      </c>
      <c r="AN158" s="68">
        <f t="shared" si="90"/>
        <v>-3.6849707954691193</v>
      </c>
      <c r="AO158" s="68">
        <f t="shared" si="90"/>
        <v>-3.6849695608433435</v>
      </c>
      <c r="AP158" s="68">
        <f t="shared" si="90"/>
        <v>-3.6849616953457436</v>
      </c>
      <c r="AQ158" s="68">
        <f t="shared" si="90"/>
        <v>-3.6849115870695819</v>
      </c>
      <c r="AR158" s="68">
        <f t="shared" si="90"/>
        <v>-3.6845924007277762</v>
      </c>
      <c r="AS158" s="68">
        <f t="shared" si="90"/>
        <v>-3.6825606453741662</v>
      </c>
      <c r="AT158" s="68">
        <f t="shared" si="90"/>
        <v>-3.6696850094514533</v>
      </c>
      <c r="AU158" s="68">
        <f t="shared" si="91"/>
        <v>-3.5901581937334335</v>
      </c>
    </row>
    <row r="159" spans="1:47">
      <c r="A159" s="14" t="s">
        <v>2092</v>
      </c>
      <c r="B159" s="50" t="s">
        <v>2053</v>
      </c>
      <c r="C159" s="49">
        <v>40451.815000000002</v>
      </c>
      <c r="D159" s="49"/>
      <c r="E159">
        <f t="shared" si="92"/>
        <v>12137.987575131994</v>
      </c>
      <c r="F159">
        <f t="shared" si="93"/>
        <v>12138</v>
      </c>
      <c r="G159" s="10">
        <f t="shared" si="94"/>
        <v>-1.686399999744026E-2</v>
      </c>
      <c r="I159">
        <f>G159</f>
        <v>-1.686399999744026E-2</v>
      </c>
      <c r="P159">
        <f t="shared" si="95"/>
        <v>-2.820283971354659E-2</v>
      </c>
      <c r="Q159" s="2">
        <f t="shared" si="96"/>
        <v>25433.315000000002</v>
      </c>
      <c r="S159" s="50">
        <v>0.1</v>
      </c>
      <c r="Z159">
        <f t="shared" si="82"/>
        <v>12138</v>
      </c>
      <c r="AA159" s="68">
        <f t="shared" si="83"/>
        <v>-9.8832425949388139E-3</v>
      </c>
      <c r="AB159" s="68">
        <f t="shared" si="98"/>
        <v>-3.5183597116048036E-2</v>
      </c>
      <c r="AC159" s="68">
        <f t="shared" si="99"/>
        <v>-6.980757402501446E-3</v>
      </c>
      <c r="AD159" s="68"/>
      <c r="AE159" s="68">
        <f t="shared" si="97"/>
        <v>4.8730973912578736E-6</v>
      </c>
      <c r="AF159">
        <f t="shared" si="100"/>
        <v>1.133883971610633E-2</v>
      </c>
      <c r="AG159" s="92"/>
      <c r="AH159">
        <f t="shared" si="84"/>
        <v>1.8319597118607776E-2</v>
      </c>
      <c r="AI159">
        <f t="shared" si="85"/>
        <v>1.1466250269742904</v>
      </c>
      <c r="AJ159">
        <f t="shared" si="86"/>
        <v>0.68571616424278026</v>
      </c>
      <c r="AK159">
        <f t="shared" si="87"/>
        <v>-0.11013238090459371</v>
      </c>
      <c r="AL159">
        <f t="shared" si="88"/>
        <v>2.4973777869747544</v>
      </c>
      <c r="AM159">
        <f t="shared" si="89"/>
        <v>2.9964350275303557</v>
      </c>
      <c r="AN159" s="68">
        <f t="shared" si="90"/>
        <v>-3.6824727249388958</v>
      </c>
      <c r="AO159" s="68">
        <f t="shared" si="90"/>
        <v>-3.6824714849978624</v>
      </c>
      <c r="AP159" s="68">
        <f t="shared" si="90"/>
        <v>-3.6824635975148974</v>
      </c>
      <c r="AQ159" s="68">
        <f t="shared" si="90"/>
        <v>-3.6824134247234688</v>
      </c>
      <c r="AR159" s="68">
        <f t="shared" si="90"/>
        <v>-3.6820943077199209</v>
      </c>
      <c r="AS159" s="68">
        <f t="shared" si="90"/>
        <v>-3.6800660361609108</v>
      </c>
      <c r="AT159" s="68">
        <f t="shared" si="90"/>
        <v>-3.6672312389732538</v>
      </c>
      <c r="AU159" s="68">
        <f t="shared" si="91"/>
        <v>-3.5880525338717395</v>
      </c>
    </row>
    <row r="160" spans="1:47">
      <c r="A160" s="12" t="s">
        <v>2123</v>
      </c>
      <c r="B160" s="44"/>
      <c r="C160" s="45">
        <v>40454.525999999998</v>
      </c>
      <c r="D160" s="45"/>
      <c r="E160">
        <f t="shared" si="92"/>
        <v>12139.984955182355</v>
      </c>
      <c r="F160">
        <f t="shared" si="93"/>
        <v>12140</v>
      </c>
      <c r="G160" s="10">
        <f t="shared" si="94"/>
        <v>-2.0420000000740401E-2</v>
      </c>
      <c r="H160">
        <f>G160</f>
        <v>-2.0420000000740401E-2</v>
      </c>
      <c r="P160">
        <f t="shared" si="95"/>
        <v>-2.8189951796304596E-2</v>
      </c>
      <c r="Q160" s="2">
        <f t="shared" si="96"/>
        <v>25436.025999999998</v>
      </c>
      <c r="R160" t="s">
        <v>1923</v>
      </c>
      <c r="S160" s="50">
        <v>0.5</v>
      </c>
      <c r="Z160">
        <f t="shared" si="82"/>
        <v>12140</v>
      </c>
      <c r="AA160" s="68">
        <f t="shared" si="83"/>
        <v>-9.8442019968890335E-3</v>
      </c>
      <c r="AB160" s="68">
        <f t="shared" si="98"/>
        <v>-3.8765749800155964E-2</v>
      </c>
      <c r="AC160" s="68">
        <f t="shared" si="99"/>
        <v>-1.0575798003851368E-2</v>
      </c>
      <c r="AD160" s="68"/>
      <c r="AE160" s="68">
        <f t="shared" si="97"/>
        <v>5.5923751709133287E-5</v>
      </c>
      <c r="AF160">
        <f t="shared" si="100"/>
        <v>7.769951795564195E-3</v>
      </c>
      <c r="AG160" s="92"/>
      <c r="AH160">
        <f t="shared" si="84"/>
        <v>1.8345749799415563E-2</v>
      </c>
      <c r="AI160">
        <f t="shared" si="85"/>
        <v>1.1468387528727662</v>
      </c>
      <c r="AJ160">
        <f t="shared" si="86"/>
        <v>0.68712922163957735</v>
      </c>
      <c r="AK160">
        <f t="shared" si="87"/>
        <v>-0.10984725992803161</v>
      </c>
      <c r="AL160">
        <f t="shared" si="88"/>
        <v>2.4993209288984177</v>
      </c>
      <c r="AM160">
        <f t="shared" si="89"/>
        <v>3.0061582776180709</v>
      </c>
      <c r="AN160" s="68">
        <f t="shared" si="90"/>
        <v>-3.680806955939012</v>
      </c>
      <c r="AO160" s="68">
        <f t="shared" si="90"/>
        <v>-3.6808057124905429</v>
      </c>
      <c r="AP160" s="68">
        <f t="shared" si="90"/>
        <v>-3.6807978105910411</v>
      </c>
      <c r="AQ160" s="68">
        <f t="shared" si="90"/>
        <v>-3.6807475962623588</v>
      </c>
      <c r="AR160" s="68">
        <f t="shared" si="90"/>
        <v>-3.6804285336957387</v>
      </c>
      <c r="AS160" s="68">
        <f t="shared" si="90"/>
        <v>-3.6784026244412522</v>
      </c>
      <c r="AT160" s="68">
        <f t="shared" si="90"/>
        <v>-3.6655951968576228</v>
      </c>
      <c r="AU160" s="68">
        <f t="shared" si="91"/>
        <v>-3.5866487606306099</v>
      </c>
    </row>
    <row r="161" spans="1:48">
      <c r="A161" s="14" t="s">
        <v>2092</v>
      </c>
      <c r="B161" s="50" t="s">
        <v>2053</v>
      </c>
      <c r="C161" s="49">
        <v>40466.748</v>
      </c>
      <c r="D161" s="49"/>
      <c r="E161">
        <f t="shared" si="92"/>
        <v>12148.98974270562</v>
      </c>
      <c r="F161">
        <f t="shared" si="93"/>
        <v>12149</v>
      </c>
      <c r="G161" s="10">
        <f t="shared" si="94"/>
        <v>-1.3922000005550217E-2</v>
      </c>
      <c r="I161">
        <f>G161</f>
        <v>-1.3922000005550217E-2</v>
      </c>
      <c r="P161">
        <f t="shared" si="95"/>
        <v>-2.813186167824866E-2</v>
      </c>
      <c r="Q161" s="2">
        <f t="shared" si="96"/>
        <v>25448.248</v>
      </c>
      <c r="S161" s="50">
        <v>0.1</v>
      </c>
      <c r="Z161">
        <f t="shared" si="82"/>
        <v>12149</v>
      </c>
      <c r="AA161" s="68">
        <f t="shared" si="83"/>
        <v>-9.668996307748437E-3</v>
      </c>
      <c r="AB161" s="68">
        <f t="shared" si="98"/>
        <v>-3.238486537605044E-2</v>
      </c>
      <c r="AC161" s="68">
        <f t="shared" si="99"/>
        <v>-4.2530036978017799E-3</v>
      </c>
      <c r="AD161" s="68"/>
      <c r="AE161" s="68">
        <f t="shared" si="97"/>
        <v>1.8088040453515613E-6</v>
      </c>
      <c r="AF161">
        <f t="shared" si="100"/>
        <v>1.4209861672698443E-2</v>
      </c>
      <c r="AG161" s="92"/>
      <c r="AH161">
        <f t="shared" si="84"/>
        <v>1.8462865370500223E-2</v>
      </c>
      <c r="AI161">
        <f t="shared" si="85"/>
        <v>1.1477946164328807</v>
      </c>
      <c r="AJ161">
        <f t="shared" si="86"/>
        <v>0.69346223273421637</v>
      </c>
      <c r="AK161">
        <f t="shared" si="87"/>
        <v>-0.10855777822147757</v>
      </c>
      <c r="AL161">
        <f t="shared" si="88"/>
        <v>2.5080740003963511</v>
      </c>
      <c r="AM161">
        <f t="shared" si="89"/>
        <v>3.0506714368340822</v>
      </c>
      <c r="AN161" s="68">
        <f t="shared" si="90"/>
        <v>-3.6733071677895763</v>
      </c>
      <c r="AO161" s="68">
        <f t="shared" si="90"/>
        <v>-3.6733059089246152</v>
      </c>
      <c r="AP161" s="68">
        <f t="shared" si="90"/>
        <v>-3.673297944572198</v>
      </c>
      <c r="AQ161" s="68">
        <f t="shared" si="90"/>
        <v>-3.6732475580551003</v>
      </c>
      <c r="AR161" s="68">
        <f t="shared" si="90"/>
        <v>-3.6729288220854053</v>
      </c>
      <c r="AS161" s="68">
        <f t="shared" si="90"/>
        <v>-3.6709139366507877</v>
      </c>
      <c r="AT161" s="68">
        <f t="shared" si="90"/>
        <v>-3.6582310887714864</v>
      </c>
      <c r="AU161" s="68">
        <f t="shared" si="91"/>
        <v>-3.5803317810455275</v>
      </c>
    </row>
    <row r="162" spans="1:48">
      <c r="A162" s="14" t="s">
        <v>2092</v>
      </c>
      <c r="B162" s="50" t="s">
        <v>2053</v>
      </c>
      <c r="C162" s="49">
        <v>40470.82</v>
      </c>
      <c r="D162" s="49"/>
      <c r="E162">
        <f t="shared" si="92"/>
        <v>12151.989865009231</v>
      </c>
      <c r="F162">
        <f t="shared" si="93"/>
        <v>12152</v>
      </c>
      <c r="G162" s="10">
        <f t="shared" si="94"/>
        <v>-1.3756000000284985E-2</v>
      </c>
      <c r="I162">
        <f>G162</f>
        <v>-1.3756000000284985E-2</v>
      </c>
      <c r="P162">
        <f t="shared" si="95"/>
        <v>-2.8112463945393601E-2</v>
      </c>
      <c r="Q162" s="2">
        <f t="shared" si="96"/>
        <v>25452.32</v>
      </c>
      <c r="S162" s="50">
        <v>0.1</v>
      </c>
      <c r="Z162">
        <f t="shared" si="82"/>
        <v>12152</v>
      </c>
      <c r="AA162" s="68">
        <f t="shared" si="83"/>
        <v>-9.6107690377308132E-3</v>
      </c>
      <c r="AB162" s="68">
        <f t="shared" si="98"/>
        <v>-3.2257694907947776E-2</v>
      </c>
      <c r="AC162" s="68">
        <f t="shared" si="99"/>
        <v>-4.1452309625541715E-3</v>
      </c>
      <c r="AD162" s="68"/>
      <c r="AE162" s="68">
        <f t="shared" si="97"/>
        <v>1.7182939732917785E-6</v>
      </c>
      <c r="AF162">
        <f t="shared" si="100"/>
        <v>1.4356463945108616E-2</v>
      </c>
      <c r="AG162" s="92"/>
      <c r="AH162">
        <f t="shared" si="84"/>
        <v>1.8501694907662788E-2</v>
      </c>
      <c r="AI162">
        <f t="shared" si="85"/>
        <v>1.1481110744337164</v>
      </c>
      <c r="AJ162">
        <f t="shared" si="86"/>
        <v>0.69556377612720444</v>
      </c>
      <c r="AK162">
        <f t="shared" si="87"/>
        <v>-0.10812561902257939</v>
      </c>
      <c r="AL162">
        <f t="shared" si="88"/>
        <v>2.5109949235484188</v>
      </c>
      <c r="AM162">
        <f t="shared" si="89"/>
        <v>3.0657911997529697</v>
      </c>
      <c r="AN162" s="68">
        <f t="shared" ref="AN162:AT177" si="101">$AU162+$AB$7*SIN(AO162)</f>
        <v>-3.6708058538394721</v>
      </c>
      <c r="AO162" s="68">
        <f t="shared" si="101"/>
        <v>-3.6708045899727089</v>
      </c>
      <c r="AP162" s="68">
        <f t="shared" si="101"/>
        <v>-3.6707966056982566</v>
      </c>
      <c r="AQ162" s="68">
        <f t="shared" si="101"/>
        <v>-3.6707461671937285</v>
      </c>
      <c r="AR162" s="68">
        <f t="shared" si="101"/>
        <v>-3.6704275698918294</v>
      </c>
      <c r="AS162" s="68">
        <f t="shared" si="101"/>
        <v>-3.6684165020043915</v>
      </c>
      <c r="AT162" s="68">
        <f t="shared" si="101"/>
        <v>-3.6557756932309333</v>
      </c>
      <c r="AU162" s="68">
        <f t="shared" si="91"/>
        <v>-3.5782261211838335</v>
      </c>
    </row>
    <row r="163" spans="1:48">
      <c r="A163" s="12" t="s">
        <v>2142</v>
      </c>
      <c r="B163" s="44"/>
      <c r="C163" s="45">
        <v>40484.392999999996</v>
      </c>
      <c r="D163" s="45"/>
      <c r="E163">
        <f t="shared" si="92"/>
        <v>12161.990027098351</v>
      </c>
      <c r="F163">
        <f t="shared" si="93"/>
        <v>12162</v>
      </c>
      <c r="G163" s="10">
        <f t="shared" si="94"/>
        <v>-1.3536000005842652E-2</v>
      </c>
      <c r="H163">
        <f>G163</f>
        <v>-1.3536000005842652E-2</v>
      </c>
      <c r="P163">
        <f t="shared" si="95"/>
        <v>-2.8047680757485677E-2</v>
      </c>
      <c r="Q163" s="2">
        <f t="shared" si="96"/>
        <v>25465.892999999996</v>
      </c>
      <c r="S163" s="50">
        <v>0.5</v>
      </c>
      <c r="Z163">
        <f t="shared" si="82"/>
        <v>12162</v>
      </c>
      <c r="AA163" s="68">
        <f t="shared" si="83"/>
        <v>-9.4173153588759592E-3</v>
      </c>
      <c r="AB163" s="68">
        <f t="shared" si="98"/>
        <v>-3.216636540445237E-2</v>
      </c>
      <c r="AC163" s="68">
        <f t="shared" si="99"/>
        <v>-4.118684646966693E-3</v>
      </c>
      <c r="AD163" s="68"/>
      <c r="AE163" s="68">
        <f t="shared" si="97"/>
        <v>8.4817816105795753E-6</v>
      </c>
      <c r="AF163">
        <f t="shared" si="100"/>
        <v>1.4511680751643025E-2</v>
      </c>
      <c r="AG163" s="92"/>
      <c r="AH163">
        <f t="shared" si="84"/>
        <v>1.8630365398609718E-2</v>
      </c>
      <c r="AI163">
        <f t="shared" si="85"/>
        <v>1.1491580286774263</v>
      </c>
      <c r="AJ163">
        <f t="shared" si="86"/>
        <v>0.70253420432731062</v>
      </c>
      <c r="AK163">
        <f t="shared" si="87"/>
        <v>-0.10667671882838325</v>
      </c>
      <c r="AL163">
        <f t="shared" si="88"/>
        <v>2.5207429175762579</v>
      </c>
      <c r="AM163">
        <f t="shared" si="89"/>
        <v>3.1172455355132143</v>
      </c>
      <c r="AN163" s="68">
        <f t="shared" si="101"/>
        <v>-3.6624631827157343</v>
      </c>
      <c r="AO163" s="68">
        <f t="shared" si="101"/>
        <v>-3.6624619026913545</v>
      </c>
      <c r="AP163" s="68">
        <f t="shared" si="101"/>
        <v>-3.6624538553285078</v>
      </c>
      <c r="AQ163" s="68">
        <f t="shared" si="101"/>
        <v>-3.6624032633549919</v>
      </c>
      <c r="AR163" s="68">
        <f t="shared" si="101"/>
        <v>-3.6620852365322434</v>
      </c>
      <c r="AS163" s="68">
        <f t="shared" si="101"/>
        <v>-3.6600874091047095</v>
      </c>
      <c r="AT163" s="68">
        <f t="shared" si="101"/>
        <v>-3.6475885668661885</v>
      </c>
      <c r="AU163" s="68">
        <f t="shared" si="91"/>
        <v>-3.5712072549781864</v>
      </c>
    </row>
    <row r="164" spans="1:48">
      <c r="A164" s="12" t="s">
        <v>1933</v>
      </c>
      <c r="B164" s="44"/>
      <c r="C164" s="45">
        <v>40499.324999999997</v>
      </c>
      <c r="D164" s="45"/>
      <c r="E164">
        <f t="shared" si="92"/>
        <v>12172.991457903241</v>
      </c>
      <c r="F164">
        <f t="shared" si="93"/>
        <v>12173</v>
      </c>
      <c r="G164" s="10">
        <f t="shared" si="94"/>
        <v>-1.15940000032424E-2</v>
      </c>
      <c r="I164">
        <f t="shared" ref="I164:I191" si="102">G164</f>
        <v>-1.15940000032424E-2</v>
      </c>
      <c r="P164">
        <f t="shared" si="95"/>
        <v>-2.7976198773030814E-2</v>
      </c>
      <c r="Q164" s="2">
        <f t="shared" si="96"/>
        <v>25480.824999999997</v>
      </c>
      <c r="S164" s="50">
        <v>0.1</v>
      </c>
      <c r="Z164">
        <f t="shared" si="82"/>
        <v>12173</v>
      </c>
      <c r="AA164" s="68">
        <f t="shared" si="83"/>
        <v>-9.2056613961159113E-3</v>
      </c>
      <c r="AB164" s="68">
        <f t="shared" si="98"/>
        <v>-3.0364537380157302E-2</v>
      </c>
      <c r="AC164" s="68">
        <f t="shared" si="99"/>
        <v>-2.3883386071264882E-3</v>
      </c>
      <c r="AD164" s="68"/>
      <c r="AE164" s="68">
        <f t="shared" si="97"/>
        <v>5.7041613022908942E-7</v>
      </c>
      <c r="AF164">
        <f t="shared" si="100"/>
        <v>1.6382198769788414E-2</v>
      </c>
      <c r="AG164" s="92"/>
      <c r="AH164">
        <f t="shared" si="84"/>
        <v>1.8770537376914902E-2</v>
      </c>
      <c r="AI164">
        <f t="shared" si="85"/>
        <v>1.1502954483098853</v>
      </c>
      <c r="AJ164">
        <f t="shared" si="86"/>
        <v>0.71013891310757093</v>
      </c>
      <c r="AK164">
        <f t="shared" si="87"/>
        <v>-0.10506815919324201</v>
      </c>
      <c r="AL164">
        <f t="shared" si="88"/>
        <v>2.5314861166876792</v>
      </c>
      <c r="AM164">
        <f t="shared" si="89"/>
        <v>3.1757951001096165</v>
      </c>
      <c r="AN164" s="68">
        <f t="shared" si="101"/>
        <v>-3.6532775168251299</v>
      </c>
      <c r="AO164" s="68">
        <f t="shared" si="101"/>
        <v>-3.6532762199814579</v>
      </c>
      <c r="AP164" s="68">
        <f t="shared" si="101"/>
        <v>-3.6532681092779016</v>
      </c>
      <c r="AQ164" s="68">
        <f t="shared" si="101"/>
        <v>-3.653217384254603</v>
      </c>
      <c r="AR164" s="68">
        <f t="shared" si="101"/>
        <v>-3.652900178446937</v>
      </c>
      <c r="AS164" s="68">
        <f t="shared" si="101"/>
        <v>-3.6509178291621174</v>
      </c>
      <c r="AT164" s="68">
        <f t="shared" si="101"/>
        <v>-3.6385783839710371</v>
      </c>
      <c r="AU164" s="68">
        <f t="shared" si="91"/>
        <v>-3.5634865021519744</v>
      </c>
    </row>
    <row r="165" spans="1:48">
      <c r="A165" s="12" t="s">
        <v>1934</v>
      </c>
      <c r="B165" s="44"/>
      <c r="C165" s="45">
        <v>40503.383999999998</v>
      </c>
      <c r="D165" s="45"/>
      <c r="E165">
        <f t="shared" si="92"/>
        <v>12175.982002213252</v>
      </c>
      <c r="F165">
        <f t="shared" si="93"/>
        <v>12176</v>
      </c>
      <c r="G165" s="10">
        <f t="shared" si="94"/>
        <v>-2.4427999996987637E-2</v>
      </c>
      <c r="I165">
        <f t="shared" si="102"/>
        <v>-2.4427999996987637E-2</v>
      </c>
      <c r="P165">
        <f t="shared" si="95"/>
        <v>-2.7956663599496528E-2</v>
      </c>
      <c r="Q165" s="2">
        <f t="shared" si="96"/>
        <v>25484.883999999998</v>
      </c>
      <c r="S165" s="50">
        <v>0.1</v>
      </c>
      <c r="Z165">
        <f t="shared" si="82"/>
        <v>12176</v>
      </c>
      <c r="AA165" s="68">
        <f t="shared" si="83"/>
        <v>-9.1481481025693194E-3</v>
      </c>
      <c r="AB165" s="68">
        <f t="shared" si="98"/>
        <v>-4.3236515493914843E-2</v>
      </c>
      <c r="AC165" s="68">
        <f t="shared" si="99"/>
        <v>-1.5279851894418318E-2</v>
      </c>
      <c r="AD165" s="68"/>
      <c r="AE165" s="68">
        <f t="shared" si="97"/>
        <v>2.3347387391535905E-5</v>
      </c>
      <c r="AF165">
        <f t="shared" si="100"/>
        <v>3.5286636025088913E-3</v>
      </c>
      <c r="AG165" s="92"/>
      <c r="AH165">
        <f t="shared" si="84"/>
        <v>1.8808515496927209E-2</v>
      </c>
      <c r="AI165">
        <f t="shared" si="85"/>
        <v>1.1506030333699657</v>
      </c>
      <c r="AJ165">
        <f t="shared" si="86"/>
        <v>0.71220131816156973</v>
      </c>
      <c r="AK165">
        <f t="shared" si="87"/>
        <v>-0.10462679484095293</v>
      </c>
      <c r="AL165">
        <f t="shared" si="88"/>
        <v>2.5344197575175302</v>
      </c>
      <c r="AM165">
        <f t="shared" si="89"/>
        <v>3.1921319076171129</v>
      </c>
      <c r="AN165" s="68">
        <f t="shared" si="101"/>
        <v>-3.6507707634895596</v>
      </c>
      <c r="AO165" s="68">
        <f t="shared" si="101"/>
        <v>-3.6507694622392846</v>
      </c>
      <c r="AP165" s="68">
        <f t="shared" si="101"/>
        <v>-3.650761335390738</v>
      </c>
      <c r="AQ165" s="68">
        <f t="shared" si="101"/>
        <v>-3.6507105806796085</v>
      </c>
      <c r="AR165" s="68">
        <f t="shared" si="101"/>
        <v>-3.6503936341554231</v>
      </c>
      <c r="AS165" s="68">
        <f t="shared" si="101"/>
        <v>-3.6484156718828302</v>
      </c>
      <c r="AT165" s="68">
        <f t="shared" si="101"/>
        <v>-3.6361202812606521</v>
      </c>
      <c r="AU165" s="68">
        <f t="shared" si="91"/>
        <v>-3.56138084229028</v>
      </c>
    </row>
    <row r="166" spans="1:48">
      <c r="A166" s="14" t="s">
        <v>2092</v>
      </c>
      <c r="B166" s="50" t="s">
        <v>2053</v>
      </c>
      <c r="C166" s="49">
        <v>40512.898000000001</v>
      </c>
      <c r="D166" s="49"/>
      <c r="E166">
        <f t="shared" si="92"/>
        <v>12182.991619992368</v>
      </c>
      <c r="F166">
        <f t="shared" si="93"/>
        <v>12183</v>
      </c>
      <c r="G166" s="10">
        <f t="shared" si="94"/>
        <v>-1.1373999994248152E-2</v>
      </c>
      <c r="I166">
        <f t="shared" si="102"/>
        <v>-1.1373999994248152E-2</v>
      </c>
      <c r="P166">
        <f t="shared" si="95"/>
        <v>-2.7911014716475308E-2</v>
      </c>
      <c r="Q166" s="2">
        <f t="shared" si="96"/>
        <v>25494.398000000001</v>
      </c>
      <c r="S166" s="50">
        <v>0.1</v>
      </c>
      <c r="Z166">
        <f t="shared" si="82"/>
        <v>12183</v>
      </c>
      <c r="AA166" s="68">
        <f t="shared" si="83"/>
        <v>-9.0143046403735536E-3</v>
      </c>
      <c r="AB166" s="68">
        <f t="shared" si="98"/>
        <v>-3.0270710070349906E-2</v>
      </c>
      <c r="AC166" s="68">
        <f t="shared" si="99"/>
        <v>-2.3596953538745982E-3</v>
      </c>
      <c r="AD166" s="68"/>
      <c r="AE166" s="68">
        <f t="shared" si="97"/>
        <v>5.5681621630973651E-7</v>
      </c>
      <c r="AF166">
        <f t="shared" si="100"/>
        <v>1.6537014722227156E-2</v>
      </c>
      <c r="AG166" s="92"/>
      <c r="AH166">
        <f t="shared" si="84"/>
        <v>1.8896710076101754E-2</v>
      </c>
      <c r="AI166">
        <f t="shared" si="85"/>
        <v>1.1513163167108229</v>
      </c>
      <c r="AJ166">
        <f t="shared" si="86"/>
        <v>0.71699396828269457</v>
      </c>
      <c r="AK166">
        <f t="shared" si="87"/>
        <v>-0.10359252944105478</v>
      </c>
      <c r="AL166">
        <f t="shared" si="88"/>
        <v>2.5412710001023973</v>
      </c>
      <c r="AM166">
        <f t="shared" si="89"/>
        <v>3.2308875490371931</v>
      </c>
      <c r="AN166" s="68">
        <f t="shared" si="101"/>
        <v>-3.6449190751413791</v>
      </c>
      <c r="AO166" s="68">
        <f t="shared" si="101"/>
        <v>-3.6449177639199291</v>
      </c>
      <c r="AP166" s="68">
        <f t="shared" si="101"/>
        <v>-3.6449096013233735</v>
      </c>
      <c r="AQ166" s="68">
        <f t="shared" si="101"/>
        <v>-3.6448587884719199</v>
      </c>
      <c r="AR166" s="68">
        <f t="shared" si="101"/>
        <v>-3.6445425061457786</v>
      </c>
      <c r="AS166" s="68">
        <f t="shared" si="101"/>
        <v>-3.642575055715827</v>
      </c>
      <c r="AT166" s="68">
        <f t="shared" si="101"/>
        <v>-3.6303834222739453</v>
      </c>
      <c r="AU166" s="68">
        <f t="shared" si="91"/>
        <v>-3.5564676359463272</v>
      </c>
      <c r="AV166" s="68"/>
    </row>
    <row r="167" spans="1:48">
      <c r="A167" s="14" t="s">
        <v>2092</v>
      </c>
      <c r="B167" s="50" t="s">
        <v>2053</v>
      </c>
      <c r="C167" s="49">
        <v>40538.684999999998</v>
      </c>
      <c r="D167" s="49"/>
      <c r="E167">
        <f t="shared" si="92"/>
        <v>12201.990675454843</v>
      </c>
      <c r="F167">
        <f t="shared" si="93"/>
        <v>12202</v>
      </c>
      <c r="G167" s="10">
        <f t="shared" si="94"/>
        <v>-1.2656000006245449E-2</v>
      </c>
      <c r="I167">
        <f t="shared" si="102"/>
        <v>-1.2656000006245449E-2</v>
      </c>
      <c r="P167">
        <f t="shared" si="95"/>
        <v>-2.7786639107532179E-2</v>
      </c>
      <c r="Q167" s="2">
        <f t="shared" si="96"/>
        <v>25520.184999999998</v>
      </c>
      <c r="S167" s="50">
        <v>0.1</v>
      </c>
      <c r="Z167">
        <f t="shared" si="82"/>
        <v>12202</v>
      </c>
      <c r="AA167" s="68">
        <f t="shared" si="83"/>
        <v>-8.6535476522589701E-3</v>
      </c>
      <c r="AB167" s="68">
        <f t="shared" si="98"/>
        <v>-3.1789091461518662E-2</v>
      </c>
      <c r="AC167" s="68">
        <f t="shared" si="99"/>
        <v>-4.0024523539864791E-3</v>
      </c>
      <c r="AD167" s="68"/>
      <c r="AE167" s="68">
        <f t="shared" si="97"/>
        <v>1.6019624845931907E-6</v>
      </c>
      <c r="AF167">
        <f t="shared" si="100"/>
        <v>1.513063910128673E-2</v>
      </c>
      <c r="AG167" s="92"/>
      <c r="AH167">
        <f t="shared" si="84"/>
        <v>1.9133091455273209E-2</v>
      </c>
      <c r="AI167">
        <f t="shared" si="85"/>
        <v>1.1532207480758729</v>
      </c>
      <c r="AJ167">
        <f t="shared" si="86"/>
        <v>0.72986130383212533</v>
      </c>
      <c r="AK167">
        <f t="shared" si="87"/>
        <v>-0.10075436575154337</v>
      </c>
      <c r="AL167">
        <f t="shared" si="88"/>
        <v>2.5599096608924152</v>
      </c>
      <c r="AM167">
        <f t="shared" si="89"/>
        <v>3.3408005935888339</v>
      </c>
      <c r="AN167" s="68">
        <f t="shared" si="101"/>
        <v>-3.6290178128911159</v>
      </c>
      <c r="AO167" s="68">
        <f t="shared" si="101"/>
        <v>-3.6290164768959072</v>
      </c>
      <c r="AP167" s="68">
        <f t="shared" si="101"/>
        <v>-3.6290082312286325</v>
      </c>
      <c r="AQ167" s="68">
        <f t="shared" si="101"/>
        <v>-3.6289573403551105</v>
      </c>
      <c r="AR167" s="68">
        <f t="shared" si="101"/>
        <v>-3.6286432808001954</v>
      </c>
      <c r="AS167" s="68">
        <f t="shared" si="101"/>
        <v>-3.626706298906373</v>
      </c>
      <c r="AT167" s="68">
        <f t="shared" si="101"/>
        <v>-3.6148030110019342</v>
      </c>
      <c r="AU167" s="68">
        <f t="shared" si="91"/>
        <v>-3.5431317901555976</v>
      </c>
    </row>
    <row r="168" spans="1:48">
      <c r="A168" s="12" t="s">
        <v>1933</v>
      </c>
      <c r="B168" s="44"/>
      <c r="C168" s="45">
        <v>40541.398000000001</v>
      </c>
      <c r="D168" s="45"/>
      <c r="E168">
        <f t="shared" si="92"/>
        <v>12203.989529042687</v>
      </c>
      <c r="F168">
        <f t="shared" si="93"/>
        <v>12204</v>
      </c>
      <c r="G168" s="10">
        <f t="shared" si="94"/>
        <v>-1.4211999994586222E-2</v>
      </c>
      <c r="I168">
        <f t="shared" si="102"/>
        <v>-1.4211999994586222E-2</v>
      </c>
      <c r="P168">
        <f t="shared" si="95"/>
        <v>-2.7773506851304974E-2</v>
      </c>
      <c r="Q168" s="2">
        <f t="shared" si="96"/>
        <v>25522.898000000001</v>
      </c>
      <c r="S168" s="50">
        <v>0.1</v>
      </c>
      <c r="Z168">
        <f t="shared" si="82"/>
        <v>12204</v>
      </c>
      <c r="AA168" s="68">
        <f t="shared" si="83"/>
        <v>-8.615791202894893E-3</v>
      </c>
      <c r="AB168" s="68">
        <f t="shared" si="98"/>
        <v>-3.3369715642996303E-2</v>
      </c>
      <c r="AC168" s="68">
        <f t="shared" si="99"/>
        <v>-5.5962087916913289E-3</v>
      </c>
      <c r="AD168" s="68"/>
      <c r="AE168" s="68">
        <f t="shared" si="97"/>
        <v>3.1317552840203324E-6</v>
      </c>
      <c r="AF168">
        <f t="shared" si="100"/>
        <v>1.3561506856718752E-2</v>
      </c>
      <c r="AG168" s="92"/>
      <c r="AH168">
        <f t="shared" si="84"/>
        <v>1.9157715648410081E-2</v>
      </c>
      <c r="AI168">
        <f t="shared" si="85"/>
        <v>1.1534184878781635</v>
      </c>
      <c r="AJ168">
        <f t="shared" si="86"/>
        <v>0.73120352127494559</v>
      </c>
      <c r="AK168">
        <f t="shared" si="87"/>
        <v>-0.10045301108530132</v>
      </c>
      <c r="AL168">
        <f t="shared" si="88"/>
        <v>2.5618751925914847</v>
      </c>
      <c r="AM168">
        <f t="shared" si="89"/>
        <v>3.3527913307219408</v>
      </c>
      <c r="AN168" s="68">
        <f t="shared" si="101"/>
        <v>-3.6273424745974583</v>
      </c>
      <c r="AO168" s="68">
        <f t="shared" si="101"/>
        <v>-3.627341136197082</v>
      </c>
      <c r="AP168" s="68">
        <f t="shared" si="101"/>
        <v>-3.6273328830030604</v>
      </c>
      <c r="AQ168" s="68">
        <f t="shared" si="101"/>
        <v>-3.6272819907966896</v>
      </c>
      <c r="AR168" s="68">
        <f t="shared" si="101"/>
        <v>-3.6269682010769313</v>
      </c>
      <c r="AS168" s="68">
        <f t="shared" si="101"/>
        <v>-3.6250345903316985</v>
      </c>
      <c r="AT168" s="68">
        <f t="shared" si="101"/>
        <v>-3.6131622192970734</v>
      </c>
      <c r="AU168" s="68">
        <f t="shared" si="91"/>
        <v>-3.541728016914468</v>
      </c>
    </row>
    <row r="169" spans="1:48">
      <c r="A169" s="12" t="s">
        <v>1933</v>
      </c>
      <c r="B169" s="44"/>
      <c r="C169" s="45">
        <v>40541.4</v>
      </c>
      <c r="D169" s="45"/>
      <c r="E169">
        <f t="shared" si="92"/>
        <v>12203.991002580166</v>
      </c>
      <c r="F169">
        <f t="shared" si="93"/>
        <v>12204</v>
      </c>
      <c r="G169" s="10">
        <f t="shared" si="94"/>
        <v>-1.2211999994178768E-2</v>
      </c>
      <c r="I169">
        <f t="shared" si="102"/>
        <v>-1.2211999994178768E-2</v>
      </c>
      <c r="P169">
        <f t="shared" si="95"/>
        <v>-2.7773506851304974E-2</v>
      </c>
      <c r="Q169" s="2">
        <f t="shared" si="96"/>
        <v>25522.9</v>
      </c>
      <c r="S169" s="50">
        <v>0.1</v>
      </c>
      <c r="Z169">
        <f t="shared" si="82"/>
        <v>12204</v>
      </c>
      <c r="AA169" s="68">
        <f t="shared" si="83"/>
        <v>-8.615791202894893E-3</v>
      </c>
      <c r="AB169" s="68">
        <f t="shared" si="98"/>
        <v>-3.136971564258885E-2</v>
      </c>
      <c r="AC169" s="68">
        <f t="shared" si="99"/>
        <v>-3.5962087912838753E-3</v>
      </c>
      <c r="AD169" s="68"/>
      <c r="AE169" s="68">
        <f t="shared" si="97"/>
        <v>1.2932717670507431E-6</v>
      </c>
      <c r="AF169">
        <f t="shared" si="100"/>
        <v>1.5561506857126206E-2</v>
      </c>
      <c r="AG169" s="92"/>
      <c r="AH169">
        <f t="shared" si="84"/>
        <v>1.9157715648410081E-2</v>
      </c>
      <c r="AI169">
        <f t="shared" si="85"/>
        <v>1.1534184878781635</v>
      </c>
      <c r="AJ169">
        <f t="shared" si="86"/>
        <v>0.73120352127494559</v>
      </c>
      <c r="AK169">
        <f t="shared" si="87"/>
        <v>-0.10045301108530132</v>
      </c>
      <c r="AL169">
        <f t="shared" si="88"/>
        <v>2.5618751925914847</v>
      </c>
      <c r="AM169">
        <f t="shared" si="89"/>
        <v>3.3527913307219408</v>
      </c>
      <c r="AN169" s="68">
        <f t="shared" si="101"/>
        <v>-3.6273424745974583</v>
      </c>
      <c r="AO169" s="68">
        <f t="shared" si="101"/>
        <v>-3.627341136197082</v>
      </c>
      <c r="AP169" s="68">
        <f t="shared" si="101"/>
        <v>-3.6273328830030604</v>
      </c>
      <c r="AQ169" s="68">
        <f t="shared" si="101"/>
        <v>-3.6272819907966896</v>
      </c>
      <c r="AR169" s="68">
        <f t="shared" si="101"/>
        <v>-3.6269682010769313</v>
      </c>
      <c r="AS169" s="68">
        <f t="shared" si="101"/>
        <v>-3.6250345903316985</v>
      </c>
      <c r="AT169" s="68">
        <f t="shared" si="101"/>
        <v>-3.6131622192970734</v>
      </c>
      <c r="AU169" s="68">
        <f t="shared" si="91"/>
        <v>-3.541728016914468</v>
      </c>
      <c r="AV169" s="68"/>
    </row>
    <row r="170" spans="1:48">
      <c r="A170" s="14" t="s">
        <v>2092</v>
      </c>
      <c r="B170" s="50" t="s">
        <v>2053</v>
      </c>
      <c r="C170" s="49">
        <v>40557.684000000001</v>
      </c>
      <c r="D170" s="49"/>
      <c r="E170">
        <f t="shared" si="92"/>
        <v>12215.988544719652</v>
      </c>
      <c r="F170">
        <f t="shared" si="93"/>
        <v>12216</v>
      </c>
      <c r="G170" s="10">
        <f t="shared" si="94"/>
        <v>-1.5548000003036577E-2</v>
      </c>
      <c r="I170">
        <f t="shared" si="102"/>
        <v>-1.5548000003036577E-2</v>
      </c>
      <c r="P170">
        <f t="shared" si="95"/>
        <v>-2.7694552966482766E-2</v>
      </c>
      <c r="Q170" s="2">
        <f t="shared" si="96"/>
        <v>25539.184000000001</v>
      </c>
      <c r="S170" s="50">
        <v>0.1</v>
      </c>
      <c r="Z170">
        <f t="shared" si="82"/>
        <v>12216</v>
      </c>
      <c r="AA170" s="68">
        <f t="shared" si="83"/>
        <v>-8.3901368706840243E-3</v>
      </c>
      <c r="AB170" s="68">
        <f t="shared" si="98"/>
        <v>-3.4852416098835319E-2</v>
      </c>
      <c r="AC170" s="68">
        <f t="shared" si="99"/>
        <v>-7.1578631323525529E-3</v>
      </c>
      <c r="AD170" s="68"/>
      <c r="AE170" s="68">
        <f t="shared" si="97"/>
        <v>5.1235004621491908E-6</v>
      </c>
      <c r="AF170">
        <f t="shared" si="100"/>
        <v>1.2146552963446189E-2</v>
      </c>
      <c r="AG170" s="92"/>
      <c r="AH170">
        <f t="shared" si="84"/>
        <v>1.9304416095798742E-2</v>
      </c>
      <c r="AI170">
        <f t="shared" si="85"/>
        <v>1.1545938418399126</v>
      </c>
      <c r="AJ170">
        <f t="shared" si="86"/>
        <v>0.7392068036602728</v>
      </c>
      <c r="AK170">
        <f t="shared" si="87"/>
        <v>-9.8634598007503932E-2</v>
      </c>
      <c r="AL170">
        <f t="shared" si="88"/>
        <v>2.5736824598769354</v>
      </c>
      <c r="AM170">
        <f t="shared" si="89"/>
        <v>3.4265191474471273</v>
      </c>
      <c r="AN170" s="68">
        <f t="shared" si="101"/>
        <v>-3.6172844477618211</v>
      </c>
      <c r="AO170" s="68">
        <f t="shared" si="101"/>
        <v>-3.6172830957769175</v>
      </c>
      <c r="AP170" s="68">
        <f t="shared" si="101"/>
        <v>-3.6172748024318082</v>
      </c>
      <c r="AQ170" s="68">
        <f t="shared" si="101"/>
        <v>-3.6172239301736702</v>
      </c>
      <c r="AR170" s="68">
        <f t="shared" si="101"/>
        <v>-3.6169119035061574</v>
      </c>
      <c r="AS170" s="68">
        <f t="shared" si="101"/>
        <v>-3.6149991717038099</v>
      </c>
      <c r="AT170" s="68">
        <f t="shared" si="101"/>
        <v>-3.6033145293329971</v>
      </c>
      <c r="AU170" s="68">
        <f t="shared" si="91"/>
        <v>-3.5333053774676912</v>
      </c>
    </row>
    <row r="171" spans="1:48">
      <c r="A171" s="14" t="s">
        <v>2092</v>
      </c>
      <c r="B171" s="50" t="s">
        <v>2053</v>
      </c>
      <c r="C171" s="49">
        <v>40557.688999999998</v>
      </c>
      <c r="D171" s="49"/>
      <c r="E171">
        <f t="shared" si="92"/>
        <v>12215.992228563344</v>
      </c>
      <c r="F171">
        <f t="shared" si="93"/>
        <v>12216</v>
      </c>
      <c r="G171" s="10">
        <f t="shared" si="94"/>
        <v>-1.0548000005655922E-2</v>
      </c>
      <c r="I171">
        <f t="shared" si="102"/>
        <v>-1.0548000005655922E-2</v>
      </c>
      <c r="P171">
        <f t="shared" si="95"/>
        <v>-2.7694552966482766E-2</v>
      </c>
      <c r="Q171" s="2">
        <f t="shared" si="96"/>
        <v>25539.188999999998</v>
      </c>
      <c r="S171" s="50">
        <v>0.1</v>
      </c>
      <c r="Z171">
        <f t="shared" si="82"/>
        <v>12216</v>
      </c>
      <c r="AA171" s="68">
        <f t="shared" si="83"/>
        <v>-8.3901368706840243E-3</v>
      </c>
      <c r="AB171" s="68">
        <f t="shared" si="98"/>
        <v>-2.9852416101454664E-2</v>
      </c>
      <c r="AC171" s="68">
        <f t="shared" si="99"/>
        <v>-2.1578631349718977E-3</v>
      </c>
      <c r="AD171" s="68"/>
      <c r="AE171" s="68">
        <f t="shared" si="97"/>
        <v>4.6563733092707463E-7</v>
      </c>
      <c r="AF171">
        <f t="shared" si="100"/>
        <v>1.7146552960826844E-2</v>
      </c>
      <c r="AG171" s="92"/>
      <c r="AH171">
        <f t="shared" si="84"/>
        <v>1.9304416095798742E-2</v>
      </c>
      <c r="AI171">
        <f t="shared" si="85"/>
        <v>1.1545938418399126</v>
      </c>
      <c r="AJ171">
        <f t="shared" si="86"/>
        <v>0.7392068036602728</v>
      </c>
      <c r="AK171">
        <f t="shared" si="87"/>
        <v>-9.8634598007503932E-2</v>
      </c>
      <c r="AL171">
        <f t="shared" si="88"/>
        <v>2.5736824598769354</v>
      </c>
      <c r="AM171">
        <f t="shared" si="89"/>
        <v>3.4265191474471273</v>
      </c>
      <c r="AN171" s="68">
        <f t="shared" si="101"/>
        <v>-3.6172844477618211</v>
      </c>
      <c r="AO171" s="68">
        <f t="shared" si="101"/>
        <v>-3.6172830957769175</v>
      </c>
      <c r="AP171" s="68">
        <f t="shared" si="101"/>
        <v>-3.6172748024318082</v>
      </c>
      <c r="AQ171" s="68">
        <f t="shared" si="101"/>
        <v>-3.6172239301736702</v>
      </c>
      <c r="AR171" s="68">
        <f t="shared" si="101"/>
        <v>-3.6169119035061574</v>
      </c>
      <c r="AS171" s="68">
        <f t="shared" si="101"/>
        <v>-3.6149991717038099</v>
      </c>
      <c r="AT171" s="68">
        <f t="shared" si="101"/>
        <v>-3.6033145293329971</v>
      </c>
      <c r="AU171" s="68">
        <f t="shared" si="91"/>
        <v>-3.5333053774676912</v>
      </c>
      <c r="AV171" s="68"/>
    </row>
    <row r="172" spans="1:48">
      <c r="A172" s="14" t="s">
        <v>2092</v>
      </c>
      <c r="B172" s="50" t="s">
        <v>2053</v>
      </c>
      <c r="C172" s="49">
        <v>40587.542000000001</v>
      </c>
      <c r="D172" s="49"/>
      <c r="E172">
        <f t="shared" si="92"/>
        <v>12237.986985717002</v>
      </c>
      <c r="F172">
        <f t="shared" si="93"/>
        <v>12238</v>
      </c>
      <c r="G172" s="10">
        <f t="shared" si="94"/>
        <v>-1.7663999999058433E-2</v>
      </c>
      <c r="I172">
        <f t="shared" si="102"/>
        <v>-1.7663999999058433E-2</v>
      </c>
      <c r="P172">
        <f t="shared" si="95"/>
        <v>-2.7549090249669644E-2</v>
      </c>
      <c r="Q172" s="2">
        <f t="shared" si="96"/>
        <v>25569.042000000001</v>
      </c>
      <c r="S172" s="50">
        <v>0.1</v>
      </c>
      <c r="Z172">
        <f t="shared" si="82"/>
        <v>12238</v>
      </c>
      <c r="AA172" s="68">
        <f t="shared" si="83"/>
        <v>-7.9804348627622382E-3</v>
      </c>
      <c r="AB172" s="68">
        <f t="shared" si="98"/>
        <v>-3.7232655385965839E-2</v>
      </c>
      <c r="AC172" s="68">
        <f t="shared" si="99"/>
        <v>-9.6835651362961947E-3</v>
      </c>
      <c r="AD172" s="68"/>
      <c r="AE172" s="68">
        <f t="shared" si="97"/>
        <v>9.3771433748891148E-6</v>
      </c>
      <c r="AF172">
        <f t="shared" si="100"/>
        <v>9.8850902506112115E-3</v>
      </c>
      <c r="AG172" s="92"/>
      <c r="AH172">
        <f t="shared" si="84"/>
        <v>1.9568655386907406E-2</v>
      </c>
      <c r="AI172">
        <f t="shared" si="85"/>
        <v>1.1566984454330236</v>
      </c>
      <c r="AJ172">
        <f t="shared" si="86"/>
        <v>0.75365160891667438</v>
      </c>
      <c r="AK172">
        <f t="shared" si="87"/>
        <v>-9.5255640556345153E-2</v>
      </c>
      <c r="AL172">
        <f t="shared" si="88"/>
        <v>2.5953908342427203</v>
      </c>
      <c r="AM172">
        <f t="shared" si="89"/>
        <v>3.5701606779433916</v>
      </c>
      <c r="AN172" s="68">
        <f t="shared" si="101"/>
        <v>-3.5988184656284283</v>
      </c>
      <c r="AO172" s="68">
        <f t="shared" si="101"/>
        <v>-3.5988170926765655</v>
      </c>
      <c r="AP172" s="68">
        <f t="shared" si="101"/>
        <v>-3.5988087486620657</v>
      </c>
      <c r="AQ172" s="68">
        <f t="shared" si="101"/>
        <v>-3.5987580392610234</v>
      </c>
      <c r="AR172" s="68">
        <f t="shared" si="101"/>
        <v>-3.5984498882576665</v>
      </c>
      <c r="AS172" s="68">
        <f t="shared" si="101"/>
        <v>-3.5965783171748145</v>
      </c>
      <c r="AT172" s="68">
        <f t="shared" si="101"/>
        <v>-3.5852476051918307</v>
      </c>
      <c r="AU172" s="68">
        <f t="shared" si="91"/>
        <v>-3.5178638718152673</v>
      </c>
    </row>
    <row r="173" spans="1:48">
      <c r="A173" s="12" t="s">
        <v>1935</v>
      </c>
      <c r="B173" s="44"/>
      <c r="C173" s="45">
        <v>40590.266000000003</v>
      </c>
      <c r="D173" s="45"/>
      <c r="E173">
        <f t="shared" si="92"/>
        <v>12239.99394376097</v>
      </c>
      <c r="F173">
        <f t="shared" si="93"/>
        <v>12240</v>
      </c>
      <c r="G173" s="10">
        <f t="shared" si="94"/>
        <v>-8.219999996072147E-3</v>
      </c>
      <c r="I173">
        <f t="shared" si="102"/>
        <v>-8.219999996072147E-3</v>
      </c>
      <c r="P173">
        <f t="shared" si="95"/>
        <v>-2.7535820552763268E-2</v>
      </c>
      <c r="Q173" s="2">
        <f t="shared" si="96"/>
        <v>25571.766000000003</v>
      </c>
      <c r="S173" s="50">
        <v>0.1</v>
      </c>
      <c r="Z173">
        <f t="shared" si="82"/>
        <v>12240</v>
      </c>
      <c r="AA173" s="68">
        <f t="shared" si="83"/>
        <v>-7.9434495857343759E-3</v>
      </c>
      <c r="AB173" s="68">
        <f t="shared" si="98"/>
        <v>-2.7812370963101039E-2</v>
      </c>
      <c r="AC173" s="68">
        <f t="shared" si="99"/>
        <v>-2.7655041033777111E-4</v>
      </c>
      <c r="AD173" s="68"/>
      <c r="AE173" s="68">
        <f t="shared" si="97"/>
        <v>7.6480129457989582E-9</v>
      </c>
      <c r="AF173">
        <f t="shared" si="100"/>
        <v>1.9315820556691121E-2</v>
      </c>
      <c r="AG173" s="92"/>
      <c r="AH173">
        <f t="shared" si="84"/>
        <v>1.9592370967028892E-2</v>
      </c>
      <c r="AI173">
        <f t="shared" si="85"/>
        <v>1.1568864961772289</v>
      </c>
      <c r="AJ173">
        <f t="shared" si="86"/>
        <v>0.75494981960056895</v>
      </c>
      <c r="AK173">
        <f t="shared" si="87"/>
        <v>-9.4945601141697047E-2</v>
      </c>
      <c r="AL173">
        <f t="shared" si="88"/>
        <v>2.5973682207334963</v>
      </c>
      <c r="AM173">
        <f t="shared" si="89"/>
        <v>3.583799448517524</v>
      </c>
      <c r="AN173" s="68">
        <f t="shared" si="101"/>
        <v>-3.59713808273629</v>
      </c>
      <c r="AO173" s="68">
        <f t="shared" si="101"/>
        <v>-3.5971367081415977</v>
      </c>
      <c r="AP173" s="68">
        <f t="shared" si="101"/>
        <v>-3.5971283610319853</v>
      </c>
      <c r="AQ173" s="68">
        <f t="shared" si="101"/>
        <v>-3.5970776746501798</v>
      </c>
      <c r="AR173" s="68">
        <f t="shared" si="101"/>
        <v>-3.5967699173623178</v>
      </c>
      <c r="AS173" s="68">
        <f t="shared" si="101"/>
        <v>-3.5949022717136718</v>
      </c>
      <c r="AT173" s="68">
        <f t="shared" si="101"/>
        <v>-3.5836043514116294</v>
      </c>
      <c r="AU173" s="68">
        <f t="shared" si="91"/>
        <v>-3.5164600985741381</v>
      </c>
    </row>
    <row r="174" spans="1:48">
      <c r="A174" s="12" t="s">
        <v>1936</v>
      </c>
      <c r="B174" s="44"/>
      <c r="C174" s="45">
        <v>40826.43</v>
      </c>
      <c r="D174" s="45"/>
      <c r="E174">
        <f t="shared" si="92"/>
        <v>12413.99219614552</v>
      </c>
      <c r="F174">
        <f t="shared" si="93"/>
        <v>12414</v>
      </c>
      <c r="G174" s="10">
        <f t="shared" si="94"/>
        <v>-1.0591999998723622E-2</v>
      </c>
      <c r="I174">
        <f t="shared" si="102"/>
        <v>-1.0591999998723622E-2</v>
      </c>
      <c r="P174">
        <f t="shared" si="95"/>
        <v>-2.6352127870804182E-2</v>
      </c>
      <c r="Q174" s="2">
        <f t="shared" si="96"/>
        <v>25807.93</v>
      </c>
      <c r="S174" s="50">
        <v>0.1</v>
      </c>
      <c r="Z174">
        <f t="shared" si="82"/>
        <v>12414</v>
      </c>
      <c r="AA174" s="68">
        <f t="shared" si="83"/>
        <v>-4.9046975454421909E-3</v>
      </c>
      <c r="AB174" s="68">
        <f t="shared" si="98"/>
        <v>-3.2039430324085613E-2</v>
      </c>
      <c r="AC174" s="68">
        <f t="shared" si="99"/>
        <v>-5.6873024532814315E-3</v>
      </c>
      <c r="AD174" s="68"/>
      <c r="AE174" s="68">
        <f t="shared" si="97"/>
        <v>3.2345409195100993E-6</v>
      </c>
      <c r="AF174">
        <f t="shared" si="100"/>
        <v>1.5760127872080559E-2</v>
      </c>
      <c r="AG174" s="92"/>
      <c r="AH174">
        <f t="shared" si="84"/>
        <v>2.1447430325361991E-2</v>
      </c>
      <c r="AI174">
        <f t="shared" si="85"/>
        <v>1.1709734165010808</v>
      </c>
      <c r="AJ174">
        <f t="shared" si="86"/>
        <v>0.85722576488523039</v>
      </c>
      <c r="AK174">
        <f t="shared" si="87"/>
        <v>-6.63033235130326E-2</v>
      </c>
      <c r="AL174">
        <f t="shared" si="88"/>
        <v>2.7716484081696762</v>
      </c>
      <c r="AM174">
        <f t="shared" si="89"/>
        <v>5.3444215849146497</v>
      </c>
      <c r="AN174" s="68">
        <f t="shared" si="101"/>
        <v>-3.449993802930551</v>
      </c>
      <c r="AO174" s="68">
        <f t="shared" si="101"/>
        <v>-3.4499924823875059</v>
      </c>
      <c r="AP174" s="68">
        <f t="shared" si="101"/>
        <v>-3.4499849246784029</v>
      </c>
      <c r="AQ174" s="68">
        <f t="shared" si="101"/>
        <v>-3.4499416708785029</v>
      </c>
      <c r="AR174" s="68">
        <f t="shared" si="101"/>
        <v>-3.4496941349436927</v>
      </c>
      <c r="AS174" s="68">
        <f t="shared" si="101"/>
        <v>-3.4482778931061673</v>
      </c>
      <c r="AT174" s="68">
        <f t="shared" si="101"/>
        <v>-3.4401871619705382</v>
      </c>
      <c r="AU174" s="68">
        <f t="shared" si="91"/>
        <v>-3.3943318265958773</v>
      </c>
    </row>
    <row r="175" spans="1:48">
      <c r="A175" s="12" t="s">
        <v>1937</v>
      </c>
      <c r="B175" s="44"/>
      <c r="C175" s="45">
        <v>40921.442999999999</v>
      </c>
      <c r="D175" s="45"/>
      <c r="E175">
        <f t="shared" si="92"/>
        <v>12483.994804306854</v>
      </c>
      <c r="F175">
        <f t="shared" si="93"/>
        <v>12484</v>
      </c>
      <c r="G175" s="10">
        <f t="shared" si="94"/>
        <v>-7.052000000840053E-3</v>
      </c>
      <c r="I175">
        <f t="shared" si="102"/>
        <v>-7.052000000840053E-3</v>
      </c>
      <c r="P175">
        <f t="shared" si="95"/>
        <v>-2.5859627673749414E-2</v>
      </c>
      <c r="Q175" s="2">
        <f t="shared" si="96"/>
        <v>25902.942999999999</v>
      </c>
      <c r="S175" s="50">
        <v>0.1</v>
      </c>
      <c r="Z175">
        <f t="shared" si="82"/>
        <v>12484</v>
      </c>
      <c r="AA175" s="68">
        <f t="shared" si="83"/>
        <v>-3.7903264087022839E-3</v>
      </c>
      <c r="AB175" s="68">
        <f t="shared" si="98"/>
        <v>-2.9121301265887183E-2</v>
      </c>
      <c r="AC175" s="68">
        <f t="shared" si="99"/>
        <v>-3.261673592137769E-3</v>
      </c>
      <c r="AD175" s="68"/>
      <c r="AE175" s="68">
        <f t="shared" si="97"/>
        <v>1.0638514621648898E-6</v>
      </c>
      <c r="AF175">
        <f t="shared" si="100"/>
        <v>1.8807627672909361E-2</v>
      </c>
      <c r="AG175" s="92"/>
      <c r="AH175">
        <f t="shared" si="84"/>
        <v>2.206930126504713E-2</v>
      </c>
      <c r="AI175">
        <f t="shared" si="85"/>
        <v>1.1752561723392021</v>
      </c>
      <c r="AJ175">
        <f t="shared" si="86"/>
        <v>0.89167940104306098</v>
      </c>
      <c r="AK175">
        <f t="shared" si="87"/>
        <v>-5.3975123121098541E-2</v>
      </c>
      <c r="AL175">
        <f t="shared" si="88"/>
        <v>2.8428323543626695</v>
      </c>
      <c r="AM175">
        <f t="shared" si="89"/>
        <v>6.6444622714082016</v>
      </c>
      <c r="AN175" s="68">
        <f t="shared" si="101"/>
        <v>-3.3903470074488076</v>
      </c>
      <c r="AO175" s="68">
        <f t="shared" si="101"/>
        <v>-3.3903458294200646</v>
      </c>
      <c r="AP175" s="68">
        <f t="shared" si="101"/>
        <v>-3.3903392014228739</v>
      </c>
      <c r="AQ175" s="68">
        <f t="shared" si="101"/>
        <v>-3.3903019102260381</v>
      </c>
      <c r="AR175" s="68">
        <f t="shared" si="101"/>
        <v>-3.3900921048054538</v>
      </c>
      <c r="AS175" s="68">
        <f t="shared" si="101"/>
        <v>-3.3889119184178931</v>
      </c>
      <c r="AT175" s="68">
        <f t="shared" si="101"/>
        <v>-3.3822796912340931</v>
      </c>
      <c r="AU175" s="68">
        <f t="shared" si="91"/>
        <v>-3.345199763156347</v>
      </c>
    </row>
    <row r="176" spans="1:48">
      <c r="A176" s="12" t="s">
        <v>1939</v>
      </c>
      <c r="B176" s="44"/>
      <c r="C176" s="45">
        <v>41202.400999999998</v>
      </c>
      <c r="D176" s="45"/>
      <c r="E176">
        <f t="shared" si="92"/>
        <v>12690.9958755686</v>
      </c>
      <c r="F176">
        <f t="shared" si="93"/>
        <v>12691</v>
      </c>
      <c r="G176" s="10">
        <f t="shared" si="94"/>
        <v>-5.5980000033741817E-3</v>
      </c>
      <c r="I176">
        <f t="shared" si="102"/>
        <v>-5.5980000033741817E-3</v>
      </c>
      <c r="P176">
        <f t="shared" si="95"/>
        <v>-2.4348507073448017E-2</v>
      </c>
      <c r="Q176" s="2">
        <f t="shared" si="96"/>
        <v>26183.900999999998</v>
      </c>
      <c r="S176" s="50">
        <v>0.1</v>
      </c>
      <c r="Z176">
        <f t="shared" si="82"/>
        <v>12691</v>
      </c>
      <c r="AA176" s="68">
        <f t="shared" si="83"/>
        <v>-9.0104294127470175E-4</v>
      </c>
      <c r="AB176" s="68">
        <f t="shared" si="98"/>
        <v>-2.9045464135547497E-2</v>
      </c>
      <c r="AC176" s="68">
        <f t="shared" si="99"/>
        <v>-4.6969570620994799E-3</v>
      </c>
      <c r="AD176" s="68"/>
      <c r="AE176" s="68">
        <f t="shared" si="97"/>
        <v>2.2061405643206178E-6</v>
      </c>
      <c r="AF176">
        <f t="shared" si="100"/>
        <v>1.8750507070073835E-2</v>
      </c>
      <c r="AG176" s="92"/>
      <c r="AH176">
        <f t="shared" si="84"/>
        <v>2.3447464132173315E-2</v>
      </c>
      <c r="AI176">
        <f t="shared" si="85"/>
        <v>1.1827028400974264</v>
      </c>
      <c r="AJ176">
        <f t="shared" si="86"/>
        <v>0.96717547383207125</v>
      </c>
      <c r="AK176">
        <f t="shared" si="87"/>
        <v>-1.573887160059843E-2</v>
      </c>
      <c r="AL176">
        <f t="shared" si="88"/>
        <v>3.0556601534292134</v>
      </c>
      <c r="AM176">
        <f t="shared" si="89"/>
        <v>23.25975751127271</v>
      </c>
      <c r="AN176" s="68">
        <f t="shared" si="101"/>
        <v>-3.2129910379830715</v>
      </c>
      <c r="AO176" s="68">
        <f t="shared" si="101"/>
        <v>-3.2129906374555355</v>
      </c>
      <c r="AP176" s="68">
        <f t="shared" si="101"/>
        <v>-3.2129884477311483</v>
      </c>
      <c r="AQ176" s="68">
        <f t="shared" si="101"/>
        <v>-3.2129764762933948</v>
      </c>
      <c r="AR176" s="68">
        <f t="shared" si="101"/>
        <v>-3.2129110274514678</v>
      </c>
      <c r="AS176" s="68">
        <f t="shared" si="101"/>
        <v>-3.2125532186130097</v>
      </c>
      <c r="AT176" s="68">
        <f t="shared" si="101"/>
        <v>-3.210597237226533</v>
      </c>
      <c r="AU176" s="68">
        <f t="shared" si="91"/>
        <v>-3.1999092326994498</v>
      </c>
    </row>
    <row r="177" spans="1:48">
      <c r="A177" s="12" t="s">
        <v>1938</v>
      </c>
      <c r="B177" s="44"/>
      <c r="C177" s="45">
        <v>41202.400999999998</v>
      </c>
      <c r="D177" s="45"/>
      <c r="E177">
        <f t="shared" si="92"/>
        <v>12690.9958755686</v>
      </c>
      <c r="F177">
        <f t="shared" si="93"/>
        <v>12691</v>
      </c>
      <c r="G177" s="10">
        <f t="shared" si="94"/>
        <v>-5.5980000033741817E-3</v>
      </c>
      <c r="I177">
        <f t="shared" si="102"/>
        <v>-5.5980000033741817E-3</v>
      </c>
      <c r="P177">
        <f t="shared" si="95"/>
        <v>-2.4348507073448017E-2</v>
      </c>
      <c r="Q177" s="2">
        <f t="shared" si="96"/>
        <v>26183.900999999998</v>
      </c>
      <c r="S177" s="50">
        <v>0.1</v>
      </c>
      <c r="Z177">
        <f t="shared" si="82"/>
        <v>12691</v>
      </c>
      <c r="AA177" s="68">
        <f t="shared" si="83"/>
        <v>-9.0104294127470175E-4</v>
      </c>
      <c r="AB177" s="68">
        <f t="shared" si="98"/>
        <v>-2.9045464135547497E-2</v>
      </c>
      <c r="AC177" s="68">
        <f t="shared" si="99"/>
        <v>-4.6969570620994799E-3</v>
      </c>
      <c r="AD177" s="68"/>
      <c r="AE177" s="68">
        <f t="shared" si="97"/>
        <v>2.2061405643206178E-6</v>
      </c>
      <c r="AF177">
        <f t="shared" si="100"/>
        <v>1.8750507070073835E-2</v>
      </c>
      <c r="AG177" s="92"/>
      <c r="AH177">
        <f t="shared" si="84"/>
        <v>2.3447464132173315E-2</v>
      </c>
      <c r="AI177">
        <f t="shared" si="85"/>
        <v>1.1827028400974264</v>
      </c>
      <c r="AJ177">
        <f t="shared" si="86"/>
        <v>0.96717547383207125</v>
      </c>
      <c r="AK177">
        <f t="shared" si="87"/>
        <v>-1.573887160059843E-2</v>
      </c>
      <c r="AL177">
        <f t="shared" si="88"/>
        <v>3.0556601534292134</v>
      </c>
      <c r="AM177">
        <f t="shared" si="89"/>
        <v>23.25975751127271</v>
      </c>
      <c r="AN177" s="68">
        <f t="shared" si="101"/>
        <v>-3.2129910379830715</v>
      </c>
      <c r="AO177" s="68">
        <f t="shared" si="101"/>
        <v>-3.2129906374555355</v>
      </c>
      <c r="AP177" s="68">
        <f t="shared" si="101"/>
        <v>-3.2129884477311483</v>
      </c>
      <c r="AQ177" s="68">
        <f t="shared" si="101"/>
        <v>-3.2129764762933948</v>
      </c>
      <c r="AR177" s="68">
        <f t="shared" si="101"/>
        <v>-3.2129110274514678</v>
      </c>
      <c r="AS177" s="68">
        <f t="shared" si="101"/>
        <v>-3.2125532186130097</v>
      </c>
      <c r="AT177" s="68">
        <f t="shared" si="101"/>
        <v>-3.210597237226533</v>
      </c>
      <c r="AU177" s="68">
        <f t="shared" si="91"/>
        <v>-3.1999092326994498</v>
      </c>
    </row>
    <row r="178" spans="1:48">
      <c r="A178" s="12" t="s">
        <v>1939</v>
      </c>
      <c r="B178" s="44"/>
      <c r="C178" s="45">
        <v>41217.328999999998</v>
      </c>
      <c r="D178" s="45"/>
      <c r="E178">
        <f t="shared" si="92"/>
        <v>12701.994359298535</v>
      </c>
      <c r="F178">
        <f t="shared" si="93"/>
        <v>12702</v>
      </c>
      <c r="G178" s="10">
        <f t="shared" si="94"/>
        <v>-7.6560000015888363E-3</v>
      </c>
      <c r="I178">
        <f t="shared" si="102"/>
        <v>-7.6560000015888363E-3</v>
      </c>
      <c r="P178">
        <f t="shared" si="95"/>
        <v>-2.4265917209658039E-2</v>
      </c>
      <c r="Q178" s="2">
        <f t="shared" si="96"/>
        <v>26198.828999999998</v>
      </c>
      <c r="S178" s="50">
        <v>0.1</v>
      </c>
      <c r="Z178">
        <f t="shared" si="82"/>
        <v>12702</v>
      </c>
      <c r="AA178" s="68">
        <f t="shared" si="83"/>
        <v>-7.6538424529756094E-4</v>
      </c>
      <c r="AB178" s="68">
        <f t="shared" si="98"/>
        <v>-3.1156532965949314E-2</v>
      </c>
      <c r="AC178" s="68">
        <f t="shared" si="99"/>
        <v>-6.8906157562912754E-3</v>
      </c>
      <c r="AD178" s="68"/>
      <c r="AE178" s="68">
        <f t="shared" si="97"/>
        <v>4.7480585500849592E-6</v>
      </c>
      <c r="AF178">
        <f t="shared" si="100"/>
        <v>1.6609917208069203E-2</v>
      </c>
      <c r="AG178" s="92"/>
      <c r="AH178">
        <f t="shared" si="84"/>
        <v>2.3500532964360478E-2</v>
      </c>
      <c r="AI178">
        <f t="shared" si="85"/>
        <v>1.1828699763762547</v>
      </c>
      <c r="AJ178">
        <f t="shared" si="86"/>
        <v>0.97000209601223752</v>
      </c>
      <c r="AK178">
        <f t="shared" si="87"/>
        <v>-1.3660585605086978E-2</v>
      </c>
      <c r="AL178">
        <f t="shared" si="88"/>
        <v>3.0670300557450583</v>
      </c>
      <c r="AM178">
        <f t="shared" si="89"/>
        <v>26.810671503966798</v>
      </c>
      <c r="AN178" s="68">
        <f t="shared" ref="AN178:AT191" si="103">$AU178+$AB$7*SIN(AO178)</f>
        <v>-3.2035412547598279</v>
      </c>
      <c r="AO178" s="68">
        <f t="shared" si="103"/>
        <v>-3.2035409059479329</v>
      </c>
      <c r="AP178" s="68">
        <f t="shared" si="103"/>
        <v>-3.2035390001610251</v>
      </c>
      <c r="AQ178" s="68">
        <f t="shared" si="103"/>
        <v>-3.2035285876080102</v>
      </c>
      <c r="AR178" s="68">
        <f t="shared" si="103"/>
        <v>-3.2034716971793782</v>
      </c>
      <c r="AS178" s="68">
        <f t="shared" si="103"/>
        <v>-3.2031608719622287</v>
      </c>
      <c r="AT178" s="68">
        <f t="shared" si="103"/>
        <v>-3.2014627589275459</v>
      </c>
      <c r="AU178" s="68">
        <f t="shared" si="91"/>
        <v>-3.1921884798732383</v>
      </c>
    </row>
    <row r="179" spans="1:48">
      <c r="A179" s="12" t="s">
        <v>1938</v>
      </c>
      <c r="B179" s="44"/>
      <c r="C179" s="45">
        <v>41217.328999999998</v>
      </c>
      <c r="D179" s="45"/>
      <c r="E179">
        <f t="shared" si="92"/>
        <v>12701.994359298535</v>
      </c>
      <c r="F179">
        <f t="shared" si="93"/>
        <v>12702</v>
      </c>
      <c r="G179" s="10">
        <f t="shared" si="94"/>
        <v>-7.6560000015888363E-3</v>
      </c>
      <c r="I179">
        <f t="shared" si="102"/>
        <v>-7.6560000015888363E-3</v>
      </c>
      <c r="P179">
        <f t="shared" si="95"/>
        <v>-2.4265917209658039E-2</v>
      </c>
      <c r="Q179" s="2">
        <f t="shared" si="96"/>
        <v>26198.828999999998</v>
      </c>
      <c r="S179" s="50">
        <v>0.1</v>
      </c>
      <c r="Z179">
        <f t="shared" si="82"/>
        <v>12702</v>
      </c>
      <c r="AA179" s="68">
        <f t="shared" si="83"/>
        <v>-7.6538424529756094E-4</v>
      </c>
      <c r="AB179" s="68">
        <f t="shared" si="98"/>
        <v>-3.1156532965949314E-2</v>
      </c>
      <c r="AC179" s="68">
        <f t="shared" si="99"/>
        <v>-6.8906157562912754E-3</v>
      </c>
      <c r="AD179" s="68"/>
      <c r="AE179" s="68">
        <f t="shared" si="97"/>
        <v>4.7480585500849592E-6</v>
      </c>
      <c r="AF179">
        <f t="shared" si="100"/>
        <v>1.6609917208069203E-2</v>
      </c>
      <c r="AG179" s="92"/>
      <c r="AH179">
        <f t="shared" si="84"/>
        <v>2.3500532964360478E-2</v>
      </c>
      <c r="AI179">
        <f t="shared" si="85"/>
        <v>1.1828699763762547</v>
      </c>
      <c r="AJ179">
        <f t="shared" si="86"/>
        <v>0.97000209601223752</v>
      </c>
      <c r="AK179">
        <f t="shared" si="87"/>
        <v>-1.3660585605086978E-2</v>
      </c>
      <c r="AL179">
        <f t="shared" si="88"/>
        <v>3.0670300557450583</v>
      </c>
      <c r="AM179">
        <f t="shared" si="89"/>
        <v>26.810671503966798</v>
      </c>
      <c r="AN179" s="68">
        <f t="shared" si="103"/>
        <v>-3.2035412547598279</v>
      </c>
      <c r="AO179" s="68">
        <f t="shared" si="103"/>
        <v>-3.2035409059479329</v>
      </c>
      <c r="AP179" s="68">
        <f t="shared" si="103"/>
        <v>-3.2035390001610251</v>
      </c>
      <c r="AQ179" s="68">
        <f t="shared" si="103"/>
        <v>-3.2035285876080102</v>
      </c>
      <c r="AR179" s="68">
        <f t="shared" si="103"/>
        <v>-3.2034716971793782</v>
      </c>
      <c r="AS179" s="68">
        <f t="shared" si="103"/>
        <v>-3.2031608719622287</v>
      </c>
      <c r="AT179" s="68">
        <f t="shared" si="103"/>
        <v>-3.2014627589275459</v>
      </c>
      <c r="AU179" s="68">
        <f t="shared" si="91"/>
        <v>-3.1921884798732383</v>
      </c>
    </row>
    <row r="180" spans="1:48">
      <c r="A180" s="12" t="s">
        <v>1939</v>
      </c>
      <c r="B180" s="44"/>
      <c r="C180" s="45">
        <v>41217.332000000002</v>
      </c>
      <c r="D180" s="45"/>
      <c r="E180">
        <f t="shared" si="92"/>
        <v>12701.996569604755</v>
      </c>
      <c r="F180">
        <f t="shared" si="93"/>
        <v>12702</v>
      </c>
      <c r="G180" s="10">
        <f t="shared" si="94"/>
        <v>-4.6559999973396771E-3</v>
      </c>
      <c r="I180">
        <f t="shared" si="102"/>
        <v>-4.6559999973396771E-3</v>
      </c>
      <c r="P180">
        <f t="shared" si="95"/>
        <v>-2.4265917209658039E-2</v>
      </c>
      <c r="Q180" s="2">
        <f t="shared" si="96"/>
        <v>26198.832000000002</v>
      </c>
      <c r="S180" s="50">
        <v>0.1</v>
      </c>
      <c r="Z180">
        <f t="shared" si="82"/>
        <v>12702</v>
      </c>
      <c r="AA180" s="68">
        <f t="shared" si="83"/>
        <v>-7.6538424529756094E-4</v>
      </c>
      <c r="AB180" s="68">
        <f t="shared" si="98"/>
        <v>-2.8156532961700155E-2</v>
      </c>
      <c r="AC180" s="68">
        <f t="shared" si="99"/>
        <v>-3.8906157520421161E-3</v>
      </c>
      <c r="AD180" s="68"/>
      <c r="AE180" s="68">
        <f t="shared" si="97"/>
        <v>1.5136890930038241E-6</v>
      </c>
      <c r="AF180">
        <f t="shared" si="100"/>
        <v>1.9609917212318362E-2</v>
      </c>
      <c r="AG180" s="92"/>
      <c r="AH180">
        <f t="shared" si="84"/>
        <v>2.3500532964360478E-2</v>
      </c>
      <c r="AI180">
        <f t="shared" si="85"/>
        <v>1.1828699763762547</v>
      </c>
      <c r="AJ180">
        <f t="shared" si="86"/>
        <v>0.97000209601223752</v>
      </c>
      <c r="AK180">
        <f t="shared" si="87"/>
        <v>-1.3660585605086978E-2</v>
      </c>
      <c r="AL180">
        <f t="shared" si="88"/>
        <v>3.0670300557450583</v>
      </c>
      <c r="AM180">
        <f t="shared" si="89"/>
        <v>26.810671503966798</v>
      </c>
      <c r="AN180" s="68">
        <f t="shared" si="103"/>
        <v>-3.2035412547598279</v>
      </c>
      <c r="AO180" s="68">
        <f t="shared" si="103"/>
        <v>-3.2035409059479329</v>
      </c>
      <c r="AP180" s="68">
        <f t="shared" si="103"/>
        <v>-3.2035390001610251</v>
      </c>
      <c r="AQ180" s="68">
        <f t="shared" si="103"/>
        <v>-3.2035285876080102</v>
      </c>
      <c r="AR180" s="68">
        <f t="shared" si="103"/>
        <v>-3.2034716971793782</v>
      </c>
      <c r="AS180" s="68">
        <f t="shared" si="103"/>
        <v>-3.2031608719622287</v>
      </c>
      <c r="AT180" s="68">
        <f t="shared" si="103"/>
        <v>-3.2014627589275459</v>
      </c>
      <c r="AU180" s="68">
        <f t="shared" si="91"/>
        <v>-3.1921884798732383</v>
      </c>
      <c r="AV180" s="68"/>
    </row>
    <row r="181" spans="1:48">
      <c r="A181" s="12" t="s">
        <v>1938</v>
      </c>
      <c r="B181" s="44"/>
      <c r="C181" s="45">
        <v>41217.332000000002</v>
      </c>
      <c r="D181" s="45"/>
      <c r="E181">
        <f t="shared" si="92"/>
        <v>12701.996569604755</v>
      </c>
      <c r="F181">
        <f t="shared" si="93"/>
        <v>12702</v>
      </c>
      <c r="G181" s="10">
        <f t="shared" si="94"/>
        <v>-4.6559999973396771E-3</v>
      </c>
      <c r="I181">
        <f t="shared" si="102"/>
        <v>-4.6559999973396771E-3</v>
      </c>
      <c r="P181">
        <f t="shared" si="95"/>
        <v>-2.4265917209658039E-2</v>
      </c>
      <c r="Q181" s="2">
        <f t="shared" si="96"/>
        <v>26198.832000000002</v>
      </c>
      <c r="S181" s="50">
        <v>0.1</v>
      </c>
      <c r="Z181">
        <f t="shared" si="82"/>
        <v>12702</v>
      </c>
      <c r="AA181" s="68">
        <f t="shared" si="83"/>
        <v>-7.6538424529756094E-4</v>
      </c>
      <c r="AB181" s="68">
        <f t="shared" si="98"/>
        <v>-2.8156532961700155E-2</v>
      </c>
      <c r="AC181" s="68">
        <f t="shared" si="99"/>
        <v>-3.8906157520421161E-3</v>
      </c>
      <c r="AD181" s="68"/>
      <c r="AE181" s="68">
        <f t="shared" si="97"/>
        <v>1.5136890930038241E-6</v>
      </c>
      <c r="AF181">
        <f t="shared" si="100"/>
        <v>1.9609917212318362E-2</v>
      </c>
      <c r="AG181" s="92"/>
      <c r="AH181">
        <f t="shared" si="84"/>
        <v>2.3500532964360478E-2</v>
      </c>
      <c r="AI181">
        <f t="shared" si="85"/>
        <v>1.1828699763762547</v>
      </c>
      <c r="AJ181">
        <f t="shared" si="86"/>
        <v>0.97000209601223752</v>
      </c>
      <c r="AK181">
        <f t="shared" si="87"/>
        <v>-1.3660585605086978E-2</v>
      </c>
      <c r="AL181">
        <f t="shared" si="88"/>
        <v>3.0670300557450583</v>
      </c>
      <c r="AM181">
        <f t="shared" si="89"/>
        <v>26.810671503966798</v>
      </c>
      <c r="AN181" s="68">
        <f t="shared" si="103"/>
        <v>-3.2035412547598279</v>
      </c>
      <c r="AO181" s="68">
        <f t="shared" si="103"/>
        <v>-3.2035409059479329</v>
      </c>
      <c r="AP181" s="68">
        <f t="shared" si="103"/>
        <v>-3.2035390001610251</v>
      </c>
      <c r="AQ181" s="68">
        <f t="shared" si="103"/>
        <v>-3.2035285876080102</v>
      </c>
      <c r="AR181" s="68">
        <f t="shared" si="103"/>
        <v>-3.2034716971793782</v>
      </c>
      <c r="AS181" s="68">
        <f t="shared" si="103"/>
        <v>-3.2031608719622287</v>
      </c>
      <c r="AT181" s="68">
        <f t="shared" si="103"/>
        <v>-3.2014627589275459</v>
      </c>
      <c r="AU181" s="68">
        <f t="shared" si="91"/>
        <v>-3.1921884798732383</v>
      </c>
    </row>
    <row r="182" spans="1:48">
      <c r="A182" s="12" t="s">
        <v>1940</v>
      </c>
      <c r="B182" s="44"/>
      <c r="C182" s="45">
        <v>41217.334000000003</v>
      </c>
      <c r="D182" s="45"/>
      <c r="E182">
        <f t="shared" si="92"/>
        <v>12701.998043142232</v>
      </c>
      <c r="F182">
        <f t="shared" si="93"/>
        <v>12702</v>
      </c>
      <c r="G182" s="10">
        <f t="shared" si="94"/>
        <v>-2.6559999969322234E-3</v>
      </c>
      <c r="I182">
        <f t="shared" si="102"/>
        <v>-2.6559999969322234E-3</v>
      </c>
      <c r="P182">
        <f t="shared" si="95"/>
        <v>-2.4265917209658039E-2</v>
      </c>
      <c r="Q182" s="2">
        <f t="shared" si="96"/>
        <v>26198.834000000003</v>
      </c>
      <c r="S182" s="50">
        <v>0.1</v>
      </c>
      <c r="Z182">
        <f t="shared" si="82"/>
        <v>12702</v>
      </c>
      <c r="AA182" s="68">
        <f t="shared" si="83"/>
        <v>-7.6538424529756094E-4</v>
      </c>
      <c r="AB182" s="68">
        <f t="shared" si="98"/>
        <v>-2.6156532961292701E-2</v>
      </c>
      <c r="AC182" s="68">
        <f t="shared" si="99"/>
        <v>-1.8906157516346625E-3</v>
      </c>
      <c r="AD182" s="68"/>
      <c r="AE182" s="68">
        <f t="shared" si="97"/>
        <v>3.5744279203291E-7</v>
      </c>
      <c r="AF182">
        <f t="shared" si="100"/>
        <v>2.1609917212725815E-2</v>
      </c>
      <c r="AG182" s="92"/>
      <c r="AH182">
        <f t="shared" si="84"/>
        <v>2.3500532964360478E-2</v>
      </c>
      <c r="AI182">
        <f t="shared" si="85"/>
        <v>1.1828699763762547</v>
      </c>
      <c r="AJ182">
        <f t="shared" si="86"/>
        <v>0.97000209601223752</v>
      </c>
      <c r="AK182">
        <f t="shared" si="87"/>
        <v>-1.3660585605086978E-2</v>
      </c>
      <c r="AL182">
        <f t="shared" si="88"/>
        <v>3.0670300557450583</v>
      </c>
      <c r="AM182">
        <f t="shared" si="89"/>
        <v>26.810671503966798</v>
      </c>
      <c r="AN182" s="68">
        <f t="shared" si="103"/>
        <v>-3.2035412547598279</v>
      </c>
      <c r="AO182" s="68">
        <f t="shared" si="103"/>
        <v>-3.2035409059479329</v>
      </c>
      <c r="AP182" s="68">
        <f t="shared" si="103"/>
        <v>-3.2035390001610251</v>
      </c>
      <c r="AQ182" s="68">
        <f t="shared" si="103"/>
        <v>-3.2035285876080102</v>
      </c>
      <c r="AR182" s="68">
        <f t="shared" si="103"/>
        <v>-3.2034716971793782</v>
      </c>
      <c r="AS182" s="68">
        <f t="shared" si="103"/>
        <v>-3.2031608719622287</v>
      </c>
      <c r="AT182" s="68">
        <f t="shared" si="103"/>
        <v>-3.2014627589275459</v>
      </c>
      <c r="AU182" s="68">
        <f t="shared" si="91"/>
        <v>-3.1921884798732383</v>
      </c>
    </row>
    <row r="183" spans="1:48">
      <c r="A183" s="12" t="s">
        <v>1942</v>
      </c>
      <c r="B183" s="44"/>
      <c r="C183" s="45">
        <v>41221.400999999998</v>
      </c>
      <c r="D183" s="45"/>
      <c r="E183">
        <f t="shared" si="92"/>
        <v>12704.994481602145</v>
      </c>
      <c r="F183">
        <f t="shared" si="93"/>
        <v>12705</v>
      </c>
      <c r="G183" s="10">
        <f t="shared" si="94"/>
        <v>-7.4900000035995618E-3</v>
      </c>
      <c r="I183">
        <f t="shared" si="102"/>
        <v>-7.4900000035995618E-3</v>
      </c>
      <c r="P183">
        <f t="shared" si="95"/>
        <v>-2.4243352614486957E-2</v>
      </c>
      <c r="Q183" s="2">
        <f t="shared" si="96"/>
        <v>26202.900999999998</v>
      </c>
      <c r="S183" s="50">
        <v>0.1</v>
      </c>
      <c r="Z183">
        <f t="shared" si="82"/>
        <v>12705</v>
      </c>
      <c r="AA183" s="68">
        <f t="shared" si="83"/>
        <v>-7.2870913182639108E-4</v>
      </c>
      <c r="AB183" s="68">
        <f t="shared" si="98"/>
        <v>-3.1004643486260128E-2</v>
      </c>
      <c r="AC183" s="68">
        <f t="shared" si="99"/>
        <v>-6.7612908717731707E-3</v>
      </c>
      <c r="AD183" s="68"/>
      <c r="AE183" s="68">
        <f t="shared" si="97"/>
        <v>4.5715054252723201E-6</v>
      </c>
      <c r="AF183">
        <f t="shared" si="100"/>
        <v>1.6753352610887395E-2</v>
      </c>
      <c r="AG183" s="92"/>
      <c r="AH183">
        <f t="shared" si="84"/>
        <v>2.3514643482660566E-2</v>
      </c>
      <c r="AI183">
        <f t="shared" si="85"/>
        <v>1.1829114640249805</v>
      </c>
      <c r="AJ183">
        <f t="shared" si="86"/>
        <v>0.97075137414786639</v>
      </c>
      <c r="AK183">
        <f t="shared" si="87"/>
        <v>-1.3093364241633817E-2</v>
      </c>
      <c r="AL183">
        <f t="shared" si="88"/>
        <v>3.0701314755883664</v>
      </c>
      <c r="AM183">
        <f t="shared" si="89"/>
        <v>27.975312845403835</v>
      </c>
      <c r="AN183" s="68">
        <f t="shared" si="103"/>
        <v>-3.2009638178542068</v>
      </c>
      <c r="AO183" s="68">
        <f t="shared" si="103"/>
        <v>-3.2009634832463023</v>
      </c>
      <c r="AP183" s="68">
        <f t="shared" si="103"/>
        <v>-3.2009616553512097</v>
      </c>
      <c r="AQ183" s="68">
        <f t="shared" si="103"/>
        <v>-3.2009516699346818</v>
      </c>
      <c r="AR183" s="68">
        <f t="shared" si="103"/>
        <v>-3.2008971217538469</v>
      </c>
      <c r="AS183" s="68">
        <f t="shared" si="103"/>
        <v>-3.2005991398993463</v>
      </c>
      <c r="AT183" s="68">
        <f t="shared" si="103"/>
        <v>-3.1989714380798664</v>
      </c>
      <c r="AU183" s="68">
        <f t="shared" si="91"/>
        <v>-3.1900828200115443</v>
      </c>
    </row>
    <row r="184" spans="1:48">
      <c r="A184" s="12" t="s">
        <v>1941</v>
      </c>
      <c r="B184" s="44"/>
      <c r="C184" s="45">
        <v>41221.400999999998</v>
      </c>
      <c r="D184" s="45"/>
      <c r="E184">
        <f t="shared" si="92"/>
        <v>12704.994481602145</v>
      </c>
      <c r="F184">
        <f t="shared" si="93"/>
        <v>12705</v>
      </c>
      <c r="G184" s="10">
        <f t="shared" si="94"/>
        <v>-7.4900000035995618E-3</v>
      </c>
      <c r="I184">
        <f t="shared" si="102"/>
        <v>-7.4900000035995618E-3</v>
      </c>
      <c r="P184">
        <f t="shared" si="95"/>
        <v>-2.4243352614486957E-2</v>
      </c>
      <c r="Q184" s="2">
        <f t="shared" si="96"/>
        <v>26202.900999999998</v>
      </c>
      <c r="S184" s="50">
        <v>0.1</v>
      </c>
      <c r="Z184">
        <f t="shared" si="82"/>
        <v>12705</v>
      </c>
      <c r="AA184" s="68">
        <f t="shared" si="83"/>
        <v>-7.2870913182639108E-4</v>
      </c>
      <c r="AB184" s="68">
        <f t="shared" si="98"/>
        <v>-3.1004643486260128E-2</v>
      </c>
      <c r="AC184" s="68">
        <f t="shared" si="99"/>
        <v>-6.7612908717731707E-3</v>
      </c>
      <c r="AD184" s="68"/>
      <c r="AE184" s="68">
        <f t="shared" si="97"/>
        <v>4.5715054252723201E-6</v>
      </c>
      <c r="AF184">
        <f t="shared" si="100"/>
        <v>1.6753352610887395E-2</v>
      </c>
      <c r="AG184" s="92"/>
      <c r="AH184">
        <f t="shared" si="84"/>
        <v>2.3514643482660566E-2</v>
      </c>
      <c r="AI184">
        <f t="shared" si="85"/>
        <v>1.1829114640249805</v>
      </c>
      <c r="AJ184">
        <f t="shared" si="86"/>
        <v>0.97075137414786639</v>
      </c>
      <c r="AK184">
        <f t="shared" si="87"/>
        <v>-1.3093364241633817E-2</v>
      </c>
      <c r="AL184">
        <f t="shared" si="88"/>
        <v>3.0701314755883664</v>
      </c>
      <c r="AM184">
        <f t="shared" si="89"/>
        <v>27.975312845403835</v>
      </c>
      <c r="AN184" s="68">
        <f t="shared" si="103"/>
        <v>-3.2009638178542068</v>
      </c>
      <c r="AO184" s="68">
        <f t="shared" si="103"/>
        <v>-3.2009634832463023</v>
      </c>
      <c r="AP184" s="68">
        <f t="shared" si="103"/>
        <v>-3.2009616553512097</v>
      </c>
      <c r="AQ184" s="68">
        <f t="shared" si="103"/>
        <v>-3.2009516699346818</v>
      </c>
      <c r="AR184" s="68">
        <f t="shared" si="103"/>
        <v>-3.2008971217538469</v>
      </c>
      <c r="AS184" s="68">
        <f t="shared" si="103"/>
        <v>-3.2005991398993463</v>
      </c>
      <c r="AT184" s="68">
        <f t="shared" si="103"/>
        <v>-3.1989714380798664</v>
      </c>
      <c r="AU184" s="68">
        <f t="shared" si="91"/>
        <v>-3.1900828200115443</v>
      </c>
    </row>
    <row r="185" spans="1:48">
      <c r="A185" s="12" t="s">
        <v>1943</v>
      </c>
      <c r="B185" s="44"/>
      <c r="C185" s="45">
        <v>41248.548000000003</v>
      </c>
      <c r="D185" s="45"/>
      <c r="E185">
        <f t="shared" si="92"/>
        <v>12724.995542549133</v>
      </c>
      <c r="F185">
        <f t="shared" si="93"/>
        <v>12725</v>
      </c>
      <c r="G185" s="10">
        <f t="shared" si="94"/>
        <v>-6.0499999963212758E-3</v>
      </c>
      <c r="I185">
        <f t="shared" si="102"/>
        <v>-6.0499999963212758E-3</v>
      </c>
      <c r="P185">
        <f t="shared" si="95"/>
        <v>-2.4092482933398829E-2</v>
      </c>
      <c r="Q185" s="2">
        <f t="shared" si="96"/>
        <v>26230.048000000003</v>
      </c>
      <c r="S185" s="50">
        <v>0.1</v>
      </c>
      <c r="Z185">
        <f t="shared" si="82"/>
        <v>12725</v>
      </c>
      <c r="AA185" s="68">
        <f t="shared" si="83"/>
        <v>-4.8775536556652094E-4</v>
      </c>
      <c r="AB185" s="68">
        <f t="shared" si="98"/>
        <v>-2.9654727564153584E-2</v>
      </c>
      <c r="AC185" s="68">
        <f t="shared" si="99"/>
        <v>-5.5622446307547549E-3</v>
      </c>
      <c r="AD185" s="68"/>
      <c r="AE185" s="68">
        <f t="shared" si="97"/>
        <v>3.0938565332360104E-6</v>
      </c>
      <c r="AF185">
        <f t="shared" si="100"/>
        <v>1.8042482937077553E-2</v>
      </c>
      <c r="AG185" s="92"/>
      <c r="AH185">
        <f t="shared" si="84"/>
        <v>2.3604727567832308E-2</v>
      </c>
      <c r="AI185">
        <f t="shared" si="85"/>
        <v>1.1831431152261074</v>
      </c>
      <c r="AJ185">
        <f t="shared" si="86"/>
        <v>0.97550869838654997</v>
      </c>
      <c r="AK185">
        <f t="shared" si="87"/>
        <v>-9.3080182747239757E-3</v>
      </c>
      <c r="AL185">
        <f t="shared" si="88"/>
        <v>3.0908126049149236</v>
      </c>
      <c r="AM185">
        <f t="shared" si="89"/>
        <v>39.377083417955191</v>
      </c>
      <c r="AN185" s="68">
        <f t="shared" si="103"/>
        <v>-3.1837788290281783</v>
      </c>
      <c r="AO185" s="68">
        <f t="shared" si="103"/>
        <v>-3.1837785900450397</v>
      </c>
      <c r="AP185" s="68">
        <f t="shared" si="103"/>
        <v>-3.1837772856683388</v>
      </c>
      <c r="AQ185" s="68">
        <f t="shared" si="103"/>
        <v>-3.1837701663448263</v>
      </c>
      <c r="AR185" s="68">
        <f t="shared" si="103"/>
        <v>-3.1837313089211472</v>
      </c>
      <c r="AS185" s="68">
        <f t="shared" si="103"/>
        <v>-3.1835192253719811</v>
      </c>
      <c r="AT185" s="68">
        <f t="shared" si="103"/>
        <v>-3.1823617078340383</v>
      </c>
      <c r="AU185" s="68">
        <f t="shared" si="91"/>
        <v>-3.1760450876002499</v>
      </c>
    </row>
    <row r="186" spans="1:48">
      <c r="A186" s="12" t="s">
        <v>1943</v>
      </c>
      <c r="B186" s="44"/>
      <c r="C186" s="45">
        <v>41308.269</v>
      </c>
      <c r="D186" s="45"/>
      <c r="E186">
        <f t="shared" si="92"/>
        <v>12768.996108387522</v>
      </c>
      <c r="F186">
        <f t="shared" si="93"/>
        <v>12769</v>
      </c>
      <c r="G186" s="10">
        <f t="shared" si="94"/>
        <v>-5.2819999982602894E-3</v>
      </c>
      <c r="I186">
        <f t="shared" si="102"/>
        <v>-5.2819999982602894E-3</v>
      </c>
      <c r="P186">
        <f t="shared" si="95"/>
        <v>-2.3757881906167788E-2</v>
      </c>
      <c r="Q186" s="2">
        <f t="shared" si="96"/>
        <v>26289.769</v>
      </c>
      <c r="S186" s="50">
        <v>0.1</v>
      </c>
      <c r="Z186">
        <f t="shared" si="82"/>
        <v>12769</v>
      </c>
      <c r="AA186" s="68">
        <f t="shared" si="83"/>
        <v>2.049292541544262E-5</v>
      </c>
      <c r="AB186" s="68">
        <f t="shared" si="98"/>
        <v>-2.906037482984352E-2</v>
      </c>
      <c r="AC186" s="68">
        <f t="shared" si="99"/>
        <v>-5.3024929236757321E-3</v>
      </c>
      <c r="AD186" s="68"/>
      <c r="AE186" s="68">
        <f t="shared" si="97"/>
        <v>2.8116431205631215E-6</v>
      </c>
      <c r="AF186">
        <f t="shared" si="100"/>
        <v>1.8475881907907499E-2</v>
      </c>
      <c r="AG186" s="92"/>
      <c r="AH186">
        <f t="shared" si="84"/>
        <v>2.3778374831583231E-2</v>
      </c>
      <c r="AI186">
        <f t="shared" si="85"/>
        <v>1.1833769583369182</v>
      </c>
      <c r="AJ186">
        <f t="shared" si="86"/>
        <v>0.98450707789198755</v>
      </c>
      <c r="AK186">
        <f t="shared" si="87"/>
        <v>-9.6488860810543331E-4</v>
      </c>
      <c r="AL186">
        <f t="shared" si="88"/>
        <v>3.1363309254409892</v>
      </c>
      <c r="AM186">
        <f t="shared" si="89"/>
        <v>380.10237875083942</v>
      </c>
      <c r="AN186" s="68">
        <f t="shared" si="103"/>
        <v>-3.1459636136320275</v>
      </c>
      <c r="AO186" s="68">
        <f t="shared" si="103"/>
        <v>-3.1459635887418123</v>
      </c>
      <c r="AP186" s="68">
        <f t="shared" si="103"/>
        <v>-3.1459634530098834</v>
      </c>
      <c r="AQ186" s="68">
        <f t="shared" si="103"/>
        <v>-3.145962712833215</v>
      </c>
      <c r="AR186" s="68">
        <f t="shared" si="103"/>
        <v>-3.1459586764837724</v>
      </c>
      <c r="AS186" s="68">
        <f t="shared" si="103"/>
        <v>-3.1459366653659</v>
      </c>
      <c r="AT186" s="68">
        <f t="shared" si="103"/>
        <v>-3.1458166338452118</v>
      </c>
      <c r="AU186" s="68">
        <f t="shared" si="91"/>
        <v>-3.145162076295402</v>
      </c>
    </row>
    <row r="187" spans="1:48">
      <c r="A187" s="12" t="s">
        <v>1943</v>
      </c>
      <c r="B187" s="44"/>
      <c r="C187" s="45">
        <v>41308.277999999998</v>
      </c>
      <c r="D187" s="45"/>
      <c r="E187">
        <f t="shared" si="92"/>
        <v>12769.002739306168</v>
      </c>
      <c r="F187">
        <f t="shared" si="93"/>
        <v>12769</v>
      </c>
      <c r="G187" s="10">
        <f t="shared" si="94"/>
        <v>3.7179999999352731E-3</v>
      </c>
      <c r="I187">
        <f t="shared" si="102"/>
        <v>3.7179999999352731E-3</v>
      </c>
      <c r="P187">
        <f t="shared" si="95"/>
        <v>-2.3757881906167788E-2</v>
      </c>
      <c r="Q187" s="2">
        <f t="shared" si="96"/>
        <v>26289.777999999998</v>
      </c>
      <c r="S187" s="50">
        <v>0.1</v>
      </c>
      <c r="Z187">
        <f t="shared" si="82"/>
        <v>12769</v>
      </c>
      <c r="AA187" s="68">
        <f t="shared" si="83"/>
        <v>2.049292541544262E-5</v>
      </c>
      <c r="AB187" s="68">
        <f t="shared" si="98"/>
        <v>-2.0060374831647958E-2</v>
      </c>
      <c r="AC187" s="68">
        <f t="shared" si="99"/>
        <v>3.6975070745198305E-3</v>
      </c>
      <c r="AD187" s="68"/>
      <c r="AE187" s="68">
        <f t="shared" si="97"/>
        <v>1.3671558566124196E-6</v>
      </c>
      <c r="AF187">
        <f t="shared" si="100"/>
        <v>2.7475881906103061E-2</v>
      </c>
      <c r="AG187" s="92"/>
      <c r="AH187">
        <f t="shared" si="84"/>
        <v>2.3778374831583231E-2</v>
      </c>
      <c r="AI187">
        <f t="shared" si="85"/>
        <v>1.1833769583369182</v>
      </c>
      <c r="AJ187">
        <f t="shared" si="86"/>
        <v>0.98450707789198755</v>
      </c>
      <c r="AK187">
        <f t="shared" si="87"/>
        <v>-9.6488860810543331E-4</v>
      </c>
      <c r="AL187">
        <f t="shared" si="88"/>
        <v>3.1363309254409892</v>
      </c>
      <c r="AM187">
        <f t="shared" si="89"/>
        <v>380.10237875083942</v>
      </c>
      <c r="AN187" s="68">
        <f t="shared" si="103"/>
        <v>-3.1459636136320275</v>
      </c>
      <c r="AO187" s="68">
        <f t="shared" si="103"/>
        <v>-3.1459635887418123</v>
      </c>
      <c r="AP187" s="68">
        <f t="shared" si="103"/>
        <v>-3.1459634530098834</v>
      </c>
      <c r="AQ187" s="68">
        <f t="shared" si="103"/>
        <v>-3.145962712833215</v>
      </c>
      <c r="AR187" s="68">
        <f t="shared" si="103"/>
        <v>-3.1459586764837724</v>
      </c>
      <c r="AS187" s="68">
        <f t="shared" si="103"/>
        <v>-3.1459366653659</v>
      </c>
      <c r="AT187" s="68">
        <f t="shared" si="103"/>
        <v>-3.1458166338452118</v>
      </c>
      <c r="AU187" s="68">
        <f t="shared" si="91"/>
        <v>-3.145162076295402</v>
      </c>
      <c r="AV187" s="68"/>
    </row>
    <row r="188" spans="1:48">
      <c r="A188" s="12" t="s">
        <v>1944</v>
      </c>
      <c r="B188" s="44"/>
      <c r="C188" s="45">
        <v>41350.347000000002</v>
      </c>
      <c r="D188" s="45"/>
      <c r="E188">
        <f t="shared" si="92"/>
        <v>12799.99786337066</v>
      </c>
      <c r="F188">
        <f t="shared" si="93"/>
        <v>12800</v>
      </c>
      <c r="G188" s="10">
        <f t="shared" si="94"/>
        <v>-2.8999999994994141E-3</v>
      </c>
      <c r="I188">
        <f t="shared" si="102"/>
        <v>-2.8999999994994141E-3</v>
      </c>
      <c r="P188">
        <f t="shared" si="95"/>
        <v>-2.3519921179046721E-2</v>
      </c>
      <c r="Q188" s="2">
        <f t="shared" si="96"/>
        <v>26331.847000000002</v>
      </c>
      <c r="S188" s="50">
        <v>0.1</v>
      </c>
      <c r="Z188">
        <f t="shared" si="82"/>
        <v>12800</v>
      </c>
      <c r="AA188" s="68">
        <f t="shared" si="83"/>
        <v>3.603991756188224E-4</v>
      </c>
      <c r="AB188" s="68">
        <f t="shared" si="98"/>
        <v>-2.6780320354164958E-2</v>
      </c>
      <c r="AC188" s="68">
        <f t="shared" si="99"/>
        <v>-3.2603991751182365E-3</v>
      </c>
      <c r="AD188" s="68"/>
      <c r="AE188" s="68">
        <f t="shared" si="97"/>
        <v>1.0630202781111677E-6</v>
      </c>
      <c r="AF188">
        <f t="shared" si="100"/>
        <v>2.0619921179547307E-2</v>
      </c>
      <c r="AG188" s="92"/>
      <c r="AH188">
        <f t="shared" si="84"/>
        <v>2.3880320354665543E-2</v>
      </c>
      <c r="AI188">
        <f t="shared" si="85"/>
        <v>1.1833135877556324</v>
      </c>
      <c r="AJ188">
        <f t="shared" si="86"/>
        <v>0.98962369158464314</v>
      </c>
      <c r="AK188">
        <f t="shared" si="87"/>
        <v>4.9161370082504777E-3</v>
      </c>
      <c r="AL188">
        <f t="shared" si="88"/>
        <v>-3.1147808989865164</v>
      </c>
      <c r="AM188">
        <f t="shared" si="89"/>
        <v>-74.589679655750842</v>
      </c>
      <c r="AN188" s="68">
        <f t="shared" si="103"/>
        <v>-3.1193195150392952</v>
      </c>
      <c r="AO188" s="68">
        <f t="shared" si="103"/>
        <v>-3.1193196416943434</v>
      </c>
      <c r="AP188" s="68">
        <f t="shared" si="103"/>
        <v>-3.1193203325374959</v>
      </c>
      <c r="AQ188" s="68">
        <f t="shared" si="103"/>
        <v>-3.1193241007586958</v>
      </c>
      <c r="AR188" s="68">
        <f t="shared" si="103"/>
        <v>-3.1193446546096117</v>
      </c>
      <c r="AS188" s="68">
        <f t="shared" si="103"/>
        <v>-3.1194567659062677</v>
      </c>
      <c r="AT188" s="68">
        <f t="shared" si="103"/>
        <v>-3.1200682738405221</v>
      </c>
      <c r="AU188" s="68">
        <f t="shared" si="91"/>
        <v>-3.1234035910578957</v>
      </c>
    </row>
    <row r="189" spans="1:48">
      <c r="A189" s="14" t="s">
        <v>2093</v>
      </c>
      <c r="B189" s="50"/>
      <c r="C189" s="49">
        <v>41544.434000000001</v>
      </c>
      <c r="D189" s="49">
        <v>2E-3</v>
      </c>
      <c r="E189">
        <f t="shared" si="92"/>
        <v>12942.995097540814</v>
      </c>
      <c r="F189">
        <f t="shared" si="93"/>
        <v>12943</v>
      </c>
      <c r="G189" s="10">
        <f t="shared" si="94"/>
        <v>-6.6540000043460168E-3</v>
      </c>
      <c r="I189">
        <f t="shared" si="102"/>
        <v>-6.6540000043460168E-3</v>
      </c>
      <c r="P189">
        <f t="shared" si="95"/>
        <v>-2.239848276927206E-2</v>
      </c>
      <c r="Q189" s="2">
        <f t="shared" si="96"/>
        <v>26525.934000000001</v>
      </c>
      <c r="S189" s="50">
        <v>0.1</v>
      </c>
      <c r="Z189">
        <f t="shared" si="82"/>
        <v>12943</v>
      </c>
      <c r="AA189" s="68">
        <f t="shared" si="83"/>
        <v>1.7317662515400484E-3</v>
      </c>
      <c r="AB189" s="68">
        <f t="shared" si="98"/>
        <v>-3.0784249025158125E-2</v>
      </c>
      <c r="AC189" s="68">
        <f t="shared" si="99"/>
        <v>-8.3857662558860652E-3</v>
      </c>
      <c r="AD189" s="68"/>
      <c r="AE189" s="68">
        <f t="shared" si="97"/>
        <v>7.0321075698357393E-6</v>
      </c>
      <c r="AF189">
        <f t="shared" si="100"/>
        <v>1.5744482764926043E-2</v>
      </c>
      <c r="AG189" s="92"/>
      <c r="AH189">
        <f t="shared" si="84"/>
        <v>2.4130249020812108E-2</v>
      </c>
      <c r="AI189">
        <f t="shared" si="85"/>
        <v>1.180594768658157</v>
      </c>
      <c r="AJ189">
        <f t="shared" si="86"/>
        <v>0.99999387374540805</v>
      </c>
      <c r="AK189">
        <f t="shared" si="87"/>
        <v>3.183660459647944E-2</v>
      </c>
      <c r="AL189">
        <f t="shared" si="88"/>
        <v>-2.9670979956862995</v>
      </c>
      <c r="AM189">
        <f t="shared" si="89"/>
        <v>-11.432571723806124</v>
      </c>
      <c r="AN189" s="68">
        <f t="shared" si="103"/>
        <v>-2.9965246580366172</v>
      </c>
      <c r="AO189" s="68">
        <f t="shared" si="103"/>
        <v>-2.9965254342933996</v>
      </c>
      <c r="AP189" s="68">
        <f t="shared" si="103"/>
        <v>-2.9965297122893459</v>
      </c>
      <c r="AQ189" s="68">
        <f t="shared" si="103"/>
        <v>-2.9965532885240296</v>
      </c>
      <c r="AR189" s="68">
        <f t="shared" si="103"/>
        <v>-2.9966832167939437</v>
      </c>
      <c r="AS189" s="68">
        <f t="shared" si="103"/>
        <v>-2.9973992053742062</v>
      </c>
      <c r="AT189" s="68">
        <f t="shared" si="103"/>
        <v>-3.0013434396653946</v>
      </c>
      <c r="AU189" s="68">
        <f t="shared" si="91"/>
        <v>-3.0230338043171407</v>
      </c>
      <c r="AV189" s="68"/>
    </row>
    <row r="190" spans="1:48">
      <c r="A190" s="12" t="s">
        <v>1945</v>
      </c>
      <c r="B190" s="44"/>
      <c r="C190" s="45">
        <v>41563.436000000002</v>
      </c>
      <c r="D190" s="45"/>
      <c r="E190">
        <f t="shared" si="92"/>
        <v>12956.995177111838</v>
      </c>
      <c r="F190">
        <f t="shared" si="93"/>
        <v>12957</v>
      </c>
      <c r="G190" s="10">
        <f t="shared" si="94"/>
        <v>-6.5460000041639432E-3</v>
      </c>
      <c r="I190">
        <f t="shared" si="102"/>
        <v>-6.5460000041639432E-3</v>
      </c>
      <c r="P190">
        <f t="shared" si="95"/>
        <v>-2.2286593717031344E-2</v>
      </c>
      <c r="Q190" s="2">
        <f t="shared" si="96"/>
        <v>26544.936000000002</v>
      </c>
      <c r="S190" s="50">
        <v>0.1</v>
      </c>
      <c r="Z190">
        <f t="shared" si="82"/>
        <v>12957</v>
      </c>
      <c r="AA190" s="68">
        <f t="shared" si="83"/>
        <v>1.8486031123695311E-3</v>
      </c>
      <c r="AB190" s="68">
        <f t="shared" si="98"/>
        <v>-3.0681196833564819E-2</v>
      </c>
      <c r="AC190" s="68">
        <f t="shared" si="99"/>
        <v>-8.3946031165334743E-3</v>
      </c>
      <c r="AD190" s="68"/>
      <c r="AE190" s="68">
        <f t="shared" si="97"/>
        <v>7.0469361484113527E-6</v>
      </c>
      <c r="AF190">
        <f t="shared" si="100"/>
        <v>1.5740593712867401E-2</v>
      </c>
      <c r="AG190" s="92"/>
      <c r="AH190">
        <f t="shared" si="84"/>
        <v>2.4135196829400875E-2</v>
      </c>
      <c r="AI190">
        <f t="shared" si="85"/>
        <v>1.1801172208505257</v>
      </c>
      <c r="AJ190">
        <f t="shared" si="86"/>
        <v>0.99983958858352195</v>
      </c>
      <c r="AK190">
        <f t="shared" si="87"/>
        <v>3.4435833255619552E-2</v>
      </c>
      <c r="AL190">
        <f t="shared" si="88"/>
        <v>-2.9526865885319893</v>
      </c>
      <c r="AM190">
        <f t="shared" si="89"/>
        <v>-10.555769479594527</v>
      </c>
      <c r="AN190" s="68">
        <f t="shared" si="103"/>
        <v>-2.9845223603109199</v>
      </c>
      <c r="AO190" s="68">
        <f t="shared" si="103"/>
        <v>-2.9845231917831438</v>
      </c>
      <c r="AP190" s="68">
        <f t="shared" si="103"/>
        <v>-2.9845277824543039</v>
      </c>
      <c r="AQ190" s="68">
        <f t="shared" si="103"/>
        <v>-2.9845531281136597</v>
      </c>
      <c r="AR190" s="68">
        <f t="shared" si="103"/>
        <v>-2.9846930627815405</v>
      </c>
      <c r="AS190" s="68">
        <f t="shared" si="103"/>
        <v>-2.9854655934796419</v>
      </c>
      <c r="AT190" s="68">
        <f t="shared" si="103"/>
        <v>-2.9897287898900227</v>
      </c>
      <c r="AU190" s="68">
        <f t="shared" si="91"/>
        <v>-3.0132073916292352</v>
      </c>
    </row>
    <row r="191" spans="1:48">
      <c r="A191" s="12" t="s">
        <v>1945</v>
      </c>
      <c r="B191" s="44"/>
      <c r="C191" s="45">
        <v>41582.44</v>
      </c>
      <c r="D191" s="45"/>
      <c r="E191">
        <f t="shared" si="92"/>
        <v>12970.996730220339</v>
      </c>
      <c r="F191">
        <f t="shared" si="93"/>
        <v>12971</v>
      </c>
      <c r="G191" s="10">
        <f t="shared" si="94"/>
        <v>-4.438000003574416E-3</v>
      </c>
      <c r="I191">
        <f t="shared" si="102"/>
        <v>-4.438000003574416E-3</v>
      </c>
      <c r="P191">
        <f t="shared" si="95"/>
        <v>-2.2174330520719571E-2</v>
      </c>
      <c r="Q191" s="2">
        <f t="shared" si="96"/>
        <v>26563.940000000002</v>
      </c>
      <c r="S191" s="50">
        <v>0.1</v>
      </c>
      <c r="Z191">
        <f t="shared" si="82"/>
        <v>12971</v>
      </c>
      <c r="AA191" s="68">
        <f t="shared" si="83"/>
        <v>1.9623374716642543E-3</v>
      </c>
      <c r="AB191" s="68">
        <f t="shared" si="98"/>
        <v>-2.8574667995958241E-2</v>
      </c>
      <c r="AC191" s="68">
        <f t="shared" si="99"/>
        <v>-6.4003374752386703E-3</v>
      </c>
      <c r="AD191" s="68"/>
      <c r="AE191" s="68">
        <f t="shared" si="97"/>
        <v>4.0964319796944522E-6</v>
      </c>
      <c r="AF191">
        <f t="shared" si="100"/>
        <v>1.7736330517145155E-2</v>
      </c>
      <c r="AG191" s="92"/>
      <c r="AH191">
        <f t="shared" si="84"/>
        <v>2.4136667992383825E-2</v>
      </c>
      <c r="AI191">
        <f t="shared" si="85"/>
        <v>1.1796027137664022</v>
      </c>
      <c r="AJ191">
        <f t="shared" si="86"/>
        <v>0.99947804295398457</v>
      </c>
      <c r="AK191">
        <f t="shared" si="87"/>
        <v>3.7025735194181071E-2</v>
      </c>
      <c r="AL191">
        <f t="shared" si="88"/>
        <v>-2.9382872909672022</v>
      </c>
      <c r="AM191">
        <f t="shared" si="89"/>
        <v>-9.8035112252679308</v>
      </c>
      <c r="AN191" s="68">
        <f t="shared" si="103"/>
        <v>-2.9725251060276769</v>
      </c>
      <c r="AO191" s="68">
        <f t="shared" si="103"/>
        <v>-2.9725259906491726</v>
      </c>
      <c r="AP191" s="68">
        <f t="shared" si="103"/>
        <v>-2.9725308844147555</v>
      </c>
      <c r="AQ191" s="68">
        <f t="shared" si="103"/>
        <v>-2.9725579568704545</v>
      </c>
      <c r="AR191" s="68">
        <f t="shared" si="103"/>
        <v>-2.9727077202353831</v>
      </c>
      <c r="AS191" s="68">
        <f t="shared" si="103"/>
        <v>-2.9735361340995041</v>
      </c>
      <c r="AT191" s="68">
        <f t="shared" si="103"/>
        <v>-2.9781164071523052</v>
      </c>
      <c r="AU191" s="68">
        <f t="shared" si="91"/>
        <v>-3.0033809789413288</v>
      </c>
    </row>
    <row r="192" spans="1:48">
      <c r="A192" s="12" t="s">
        <v>1946</v>
      </c>
      <c r="B192" s="44"/>
      <c r="C192" s="45">
        <v>41616.347000000002</v>
      </c>
      <c r="D192" s="45"/>
      <c r="E192">
        <f t="shared" si="92"/>
        <v>12995.97834784031</v>
      </c>
      <c r="F192">
        <f t="shared" si="93"/>
        <v>12996</v>
      </c>
      <c r="G192">
        <f t="shared" si="94"/>
        <v>-2.9388000002654735E-2</v>
      </c>
      <c r="J192">
        <f>G192</f>
        <v>-2.9388000002654735E-2</v>
      </c>
      <c r="P192">
        <f t="shared" si="95"/>
        <v>-2.1972929939373748E-2</v>
      </c>
      <c r="Q192" s="2">
        <f t="shared" si="96"/>
        <v>26597.847000000002</v>
      </c>
      <c r="S192" s="50">
        <v>1</v>
      </c>
      <c r="Z192">
        <f t="shared" si="82"/>
        <v>12996</v>
      </c>
      <c r="AA192" s="68">
        <f t="shared" si="83"/>
        <v>2.1577318864441329E-3</v>
      </c>
      <c r="AB192" s="68">
        <f t="shared" si="98"/>
        <v>-5.3518661828472619E-2</v>
      </c>
      <c r="AC192" s="68">
        <f t="shared" si="99"/>
        <v>-3.1545731889098871E-2</v>
      </c>
      <c r="AD192" s="68"/>
      <c r="AE192" s="68">
        <f t="shared" si="97"/>
        <v>9.9513320041890937E-4</v>
      </c>
      <c r="AF192">
        <f t="shared" si="100"/>
        <v>-7.4150700632809874E-3</v>
      </c>
      <c r="AG192" s="92"/>
      <c r="AH192">
        <f t="shared" si="84"/>
        <v>2.4130661825817881E-2</v>
      </c>
      <c r="AI192">
        <f t="shared" si="85"/>
        <v>1.1785927754009491</v>
      </c>
      <c r="AJ192">
        <f t="shared" si="86"/>
        <v>0.99831898293318366</v>
      </c>
      <c r="AK192">
        <f t="shared" si="87"/>
        <v>4.1625237939403918E-2</v>
      </c>
      <c r="AL192">
        <f t="shared" si="88"/>
        <v>-2.9126071798951392</v>
      </c>
      <c r="AM192">
        <f t="shared" si="89"/>
        <v>-8.6959808556876332</v>
      </c>
      <c r="AN192" s="68">
        <f t="shared" ref="AN192:AT207" si="104">$AU192+$AB$7*SIN(AO192)</f>
        <v>-2.9511151561614062</v>
      </c>
      <c r="AO192" s="68">
        <f t="shared" si="104"/>
        <v>-2.95111613019191</v>
      </c>
      <c r="AP192" s="68">
        <f t="shared" si="104"/>
        <v>-2.9511215395788208</v>
      </c>
      <c r="AQ192" s="68">
        <f t="shared" si="104"/>
        <v>-2.9511515811089817</v>
      </c>
      <c r="AR192" s="68">
        <f t="shared" si="104"/>
        <v>-2.9513184163580197</v>
      </c>
      <c r="AS192" s="68">
        <f t="shared" si="104"/>
        <v>-2.9522448363454199</v>
      </c>
      <c r="AT192" s="68">
        <f t="shared" si="104"/>
        <v>-2.9573861891992781</v>
      </c>
      <c r="AU192" s="68">
        <f t="shared" si="91"/>
        <v>-2.9858338134272109</v>
      </c>
    </row>
    <row r="193" spans="1:48">
      <c r="A193" s="12" t="s">
        <v>1946</v>
      </c>
      <c r="B193" s="44"/>
      <c r="C193" s="45">
        <v>41627.228999999999</v>
      </c>
      <c r="D193" s="45"/>
      <c r="E193">
        <f t="shared" si="92"/>
        <v>13003.995865253837</v>
      </c>
      <c r="F193">
        <f t="shared" si="93"/>
        <v>13004</v>
      </c>
      <c r="G193" s="10">
        <f t="shared" si="94"/>
        <v>-5.6120000008377247E-3</v>
      </c>
      <c r="I193">
        <f>G193</f>
        <v>-5.6120000008377247E-3</v>
      </c>
      <c r="P193">
        <f t="shared" si="95"/>
        <v>-2.190822977876461E-2</v>
      </c>
      <c r="Q193" s="2">
        <f t="shared" si="96"/>
        <v>26608.728999999999</v>
      </c>
      <c r="S193" s="50">
        <v>0.1</v>
      </c>
      <c r="Z193">
        <f t="shared" si="82"/>
        <v>13004</v>
      </c>
      <c r="AA193" s="68">
        <f t="shared" si="83"/>
        <v>2.2181765868119797E-3</v>
      </c>
      <c r="AB193" s="68">
        <f t="shared" si="98"/>
        <v>-2.9738406366414314E-2</v>
      </c>
      <c r="AC193" s="68">
        <f t="shared" si="99"/>
        <v>-7.8301765876497044E-3</v>
      </c>
      <c r="AD193" s="68"/>
      <c r="AE193" s="68">
        <f t="shared" si="97"/>
        <v>6.1311665393777569E-6</v>
      </c>
      <c r="AF193">
        <f t="shared" si="100"/>
        <v>1.6296229777926885E-2</v>
      </c>
      <c r="AG193" s="92"/>
      <c r="AH193">
        <f t="shared" si="84"/>
        <v>2.4126406365576589E-2</v>
      </c>
      <c r="AI193">
        <f t="shared" si="85"/>
        <v>1.1782451009289976</v>
      </c>
      <c r="AJ193">
        <f t="shared" si="86"/>
        <v>0.99780963098010256</v>
      </c>
      <c r="AK193">
        <f t="shared" si="87"/>
        <v>4.3089718654655197E-2</v>
      </c>
      <c r="AL193">
        <f t="shared" si="88"/>
        <v>-2.904399124695392</v>
      </c>
      <c r="AM193">
        <f t="shared" si="89"/>
        <v>-8.3923638643548983</v>
      </c>
      <c r="AN193" s="68">
        <f t="shared" si="104"/>
        <v>-2.9442679666339657</v>
      </c>
      <c r="AO193" s="68">
        <f t="shared" si="104"/>
        <v>-2.9442689677062366</v>
      </c>
      <c r="AP193" s="68">
        <f t="shared" si="104"/>
        <v>-2.9442745347526382</v>
      </c>
      <c r="AQ193" s="68">
        <f t="shared" si="104"/>
        <v>-2.9443054934490287</v>
      </c>
      <c r="AR193" s="68">
        <f t="shared" si="104"/>
        <v>-2.9444776532194319</v>
      </c>
      <c r="AS193" s="68">
        <f t="shared" si="104"/>
        <v>-2.945434917319194</v>
      </c>
      <c r="AT193" s="68">
        <f t="shared" si="104"/>
        <v>-2.950754322486028</v>
      </c>
      <c r="AU193" s="68">
        <f t="shared" si="91"/>
        <v>-2.9802187204626929</v>
      </c>
    </row>
    <row r="194" spans="1:48">
      <c r="A194" s="12" t="s">
        <v>1947</v>
      </c>
      <c r="B194" s="44" t="s">
        <v>2097</v>
      </c>
      <c r="C194" s="45">
        <v>41637.381000000001</v>
      </c>
      <c r="D194" s="45"/>
      <c r="E194">
        <f t="shared" si="92"/>
        <v>13011.475541488186</v>
      </c>
      <c r="F194">
        <f t="shared" si="93"/>
        <v>13011.5</v>
      </c>
      <c r="G194">
        <f t="shared" si="94"/>
        <v>-3.3197000004292931E-2</v>
      </c>
      <c r="J194">
        <f>G194</f>
        <v>-3.3197000004292931E-2</v>
      </c>
      <c r="P194">
        <f t="shared" si="95"/>
        <v>-2.1847462423478542E-2</v>
      </c>
      <c r="Q194" s="2">
        <f t="shared" si="96"/>
        <v>26618.881000000001</v>
      </c>
      <c r="S194" s="50">
        <v>1</v>
      </c>
      <c r="Z194">
        <f t="shared" si="82"/>
        <v>13011.5</v>
      </c>
      <c r="AA194" s="68">
        <f t="shared" si="83"/>
        <v>2.2739287417905506E-3</v>
      </c>
      <c r="AB194" s="68">
        <f t="shared" si="98"/>
        <v>-5.7318391169562027E-2</v>
      </c>
      <c r="AC194" s="68">
        <f t="shared" si="99"/>
        <v>-3.5470928746083485E-2</v>
      </c>
      <c r="AD194" s="68"/>
      <c r="AE194" s="68">
        <f t="shared" si="97"/>
        <v>1.2581867861097317E-3</v>
      </c>
      <c r="AF194">
        <f t="shared" si="100"/>
        <v>-1.1349537580814389E-2</v>
      </c>
      <c r="AG194" s="92"/>
      <c r="AH194">
        <f t="shared" si="84"/>
        <v>2.4121391165269093E-2</v>
      </c>
      <c r="AI194">
        <f t="shared" si="85"/>
        <v>1.1779084480327724</v>
      </c>
      <c r="AJ194">
        <f t="shared" si="86"/>
        <v>0.9972713895140094</v>
      </c>
      <c r="AK194">
        <f t="shared" si="87"/>
        <v>4.4459239506498403E-2</v>
      </c>
      <c r="AL194">
        <f t="shared" si="88"/>
        <v>-2.8967085423283403</v>
      </c>
      <c r="AM194">
        <f t="shared" si="89"/>
        <v>-8.1262736132387978</v>
      </c>
      <c r="AN194" s="68">
        <f t="shared" si="104"/>
        <v>-2.9378505908183103</v>
      </c>
      <c r="AO194" s="68">
        <f t="shared" si="104"/>
        <v>-2.9378516165234854</v>
      </c>
      <c r="AP194" s="68">
        <f t="shared" si="104"/>
        <v>-2.9378573280006601</v>
      </c>
      <c r="AQ194" s="68">
        <f t="shared" si="104"/>
        <v>-2.9378891313354725</v>
      </c>
      <c r="AR194" s="68">
        <f t="shared" si="104"/>
        <v>-2.9380662186733955</v>
      </c>
      <c r="AS194" s="68">
        <f t="shared" si="104"/>
        <v>-2.9390521582634608</v>
      </c>
      <c r="AT194" s="68">
        <f t="shared" si="104"/>
        <v>-2.944537790546442</v>
      </c>
      <c r="AU194" s="68">
        <f t="shared" si="91"/>
        <v>-2.9749545708084577</v>
      </c>
    </row>
    <row r="195" spans="1:48">
      <c r="A195" s="12" t="s">
        <v>1946</v>
      </c>
      <c r="B195" s="44"/>
      <c r="C195" s="45">
        <v>41650.290999999997</v>
      </c>
      <c r="D195" s="45"/>
      <c r="E195">
        <f t="shared" si="92"/>
        <v>13020.987225903607</v>
      </c>
      <c r="F195">
        <f t="shared" si="93"/>
        <v>13021</v>
      </c>
      <c r="G195" s="10">
        <f t="shared" si="94"/>
        <v>-1.7338000005111098E-2</v>
      </c>
      <c r="I195">
        <f t="shared" ref="I195:I210" si="105">G195</f>
        <v>-1.7338000005111098E-2</v>
      </c>
      <c r="P195">
        <f t="shared" si="95"/>
        <v>-2.1770336296576764E-2</v>
      </c>
      <c r="Q195" s="2">
        <f t="shared" si="96"/>
        <v>26631.790999999997</v>
      </c>
      <c r="S195" s="50">
        <v>0.1</v>
      </c>
      <c r="Z195">
        <f t="shared" si="82"/>
        <v>13021</v>
      </c>
      <c r="AA195" s="68">
        <f t="shared" si="83"/>
        <v>2.3432790858382846E-3</v>
      </c>
      <c r="AB195" s="68">
        <f t="shared" si="98"/>
        <v>-4.1451615387526147E-2</v>
      </c>
      <c r="AC195" s="68">
        <f t="shared" si="99"/>
        <v>-1.9681279090949383E-2</v>
      </c>
      <c r="AD195" s="68"/>
      <c r="AE195" s="68">
        <f t="shared" si="97"/>
        <v>3.8735274665584142E-5</v>
      </c>
      <c r="AF195">
        <f t="shared" si="100"/>
        <v>4.4323362914656661E-3</v>
      </c>
      <c r="AG195" s="92"/>
      <c r="AH195">
        <f t="shared" si="84"/>
        <v>2.4113615382415049E-2</v>
      </c>
      <c r="AI195">
        <f t="shared" si="85"/>
        <v>1.1774672148591809</v>
      </c>
      <c r="AJ195">
        <f t="shared" si="86"/>
        <v>0.99650548395557703</v>
      </c>
      <c r="AK195">
        <f t="shared" si="87"/>
        <v>4.6189041005969995E-2</v>
      </c>
      <c r="AL195">
        <f t="shared" si="88"/>
        <v>-2.8869735603417617</v>
      </c>
      <c r="AM195">
        <f t="shared" si="89"/>
        <v>-7.8123880434341748</v>
      </c>
      <c r="AN195" s="68">
        <f t="shared" si="104"/>
        <v>-2.9297245946685857</v>
      </c>
      <c r="AO195" s="68">
        <f t="shared" si="104"/>
        <v>-2.9297256505550702</v>
      </c>
      <c r="AP195" s="68">
        <f t="shared" si="104"/>
        <v>-2.9297315401741897</v>
      </c>
      <c r="AQ195" s="68">
        <f t="shared" si="104"/>
        <v>-2.9297643916874603</v>
      </c>
      <c r="AR195" s="68">
        <f t="shared" si="104"/>
        <v>-2.9299476288089839</v>
      </c>
      <c r="AS195" s="68">
        <f t="shared" si="104"/>
        <v>-2.9309695452562043</v>
      </c>
      <c r="AT195" s="68">
        <f t="shared" si="104"/>
        <v>-2.9366647301308495</v>
      </c>
      <c r="AU195" s="68">
        <f t="shared" si="91"/>
        <v>-2.9682866479130929</v>
      </c>
    </row>
    <row r="196" spans="1:48">
      <c r="A196" s="12" t="s">
        <v>1946</v>
      </c>
      <c r="B196" s="44"/>
      <c r="C196" s="45">
        <v>41650.307000000001</v>
      </c>
      <c r="D196" s="45"/>
      <c r="E196">
        <f t="shared" si="92"/>
        <v>13020.999014203428</v>
      </c>
      <c r="F196">
        <f t="shared" si="93"/>
        <v>13021</v>
      </c>
      <c r="G196" s="10">
        <f t="shared" si="94"/>
        <v>-1.3380000018514693E-3</v>
      </c>
      <c r="I196">
        <f t="shared" si="105"/>
        <v>-1.3380000018514693E-3</v>
      </c>
      <c r="P196">
        <f t="shared" si="95"/>
        <v>-2.1770336296576764E-2</v>
      </c>
      <c r="Q196" s="2">
        <f t="shared" si="96"/>
        <v>26631.807000000001</v>
      </c>
      <c r="S196" s="50">
        <v>0.1</v>
      </c>
      <c r="Z196">
        <f t="shared" si="82"/>
        <v>13021</v>
      </c>
      <c r="AA196" s="68">
        <f t="shared" si="83"/>
        <v>2.3432790858382846E-3</v>
      </c>
      <c r="AB196" s="68">
        <f t="shared" si="98"/>
        <v>-2.5451615384266518E-2</v>
      </c>
      <c r="AC196" s="68">
        <f t="shared" si="99"/>
        <v>-3.6812790876897539E-3</v>
      </c>
      <c r="AD196" s="68"/>
      <c r="AE196" s="68">
        <f t="shared" si="97"/>
        <v>1.3551815721461907E-6</v>
      </c>
      <c r="AF196">
        <f t="shared" si="100"/>
        <v>2.0432336294725295E-2</v>
      </c>
      <c r="AG196" s="92"/>
      <c r="AH196">
        <f t="shared" si="84"/>
        <v>2.4113615382415049E-2</v>
      </c>
      <c r="AI196">
        <f t="shared" si="85"/>
        <v>1.1774672148591809</v>
      </c>
      <c r="AJ196">
        <f t="shared" si="86"/>
        <v>0.99650548395557703</v>
      </c>
      <c r="AK196">
        <f t="shared" si="87"/>
        <v>4.6189041005969995E-2</v>
      </c>
      <c r="AL196">
        <f t="shared" si="88"/>
        <v>-2.8869735603417617</v>
      </c>
      <c r="AM196">
        <f t="shared" si="89"/>
        <v>-7.8123880434341748</v>
      </c>
      <c r="AN196" s="68">
        <f t="shared" si="104"/>
        <v>-2.9297245946685857</v>
      </c>
      <c r="AO196" s="68">
        <f t="shared" si="104"/>
        <v>-2.9297256505550702</v>
      </c>
      <c r="AP196" s="68">
        <f t="shared" si="104"/>
        <v>-2.9297315401741897</v>
      </c>
      <c r="AQ196" s="68">
        <f t="shared" si="104"/>
        <v>-2.9297643916874603</v>
      </c>
      <c r="AR196" s="68">
        <f t="shared" si="104"/>
        <v>-2.9299476288089839</v>
      </c>
      <c r="AS196" s="68">
        <f t="shared" si="104"/>
        <v>-2.9309695452562043</v>
      </c>
      <c r="AT196" s="68">
        <f t="shared" si="104"/>
        <v>-2.9366647301308495</v>
      </c>
      <c r="AU196" s="68">
        <f t="shared" si="91"/>
        <v>-2.9682866479130929</v>
      </c>
    </row>
    <row r="197" spans="1:48">
      <c r="A197" s="12" t="s">
        <v>1947</v>
      </c>
      <c r="B197" s="44"/>
      <c r="C197" s="45">
        <v>41666.6</v>
      </c>
      <c r="D197" s="45"/>
      <c r="E197">
        <f t="shared" si="92"/>
        <v>13033.003187261562</v>
      </c>
      <c r="F197">
        <f t="shared" si="93"/>
        <v>13033</v>
      </c>
      <c r="G197" s="10">
        <f t="shared" si="94"/>
        <v>4.3260000020381995E-3</v>
      </c>
      <c r="I197">
        <f t="shared" si="105"/>
        <v>4.3260000020381995E-3</v>
      </c>
      <c r="P197">
        <f t="shared" si="95"/>
        <v>-2.1672667572606746E-2</v>
      </c>
      <c r="Q197" s="2">
        <f t="shared" si="96"/>
        <v>26648.1</v>
      </c>
      <c r="S197" s="50">
        <v>0.1</v>
      </c>
      <c r="Z197">
        <f t="shared" si="82"/>
        <v>13033</v>
      </c>
      <c r="AA197" s="68">
        <f t="shared" si="83"/>
        <v>2.4288557213166355E-3</v>
      </c>
      <c r="AB197" s="68">
        <f t="shared" si="98"/>
        <v>-1.9775523291885182E-2</v>
      </c>
      <c r="AC197" s="68">
        <f t="shared" si="99"/>
        <v>1.897144280721564E-3</v>
      </c>
      <c r="AD197" s="68"/>
      <c r="AE197" s="68">
        <f t="shared" si="97"/>
        <v>3.5991564218745403E-7</v>
      </c>
      <c r="AF197">
        <f t="shared" si="100"/>
        <v>2.5998667574644946E-2</v>
      </c>
      <c r="AG197" s="92"/>
      <c r="AH197">
        <f t="shared" si="84"/>
        <v>2.4101523293923382E-2</v>
      </c>
      <c r="AI197">
        <f t="shared" si="85"/>
        <v>1.1768863487112551</v>
      </c>
      <c r="AJ197">
        <f t="shared" si="86"/>
        <v>0.99540406839607487</v>
      </c>
      <c r="AK197">
        <f t="shared" si="87"/>
        <v>4.8365891892180525E-2</v>
      </c>
      <c r="AL197">
        <f t="shared" si="88"/>
        <v>-2.8746873934904569</v>
      </c>
      <c r="AM197">
        <f t="shared" si="89"/>
        <v>-7.4487584421667687</v>
      </c>
      <c r="AN197" s="68">
        <f t="shared" si="104"/>
        <v>-2.9194646252118388</v>
      </c>
      <c r="AO197" s="68">
        <f t="shared" si="104"/>
        <v>-2.9194657175543477</v>
      </c>
      <c r="AP197" s="68">
        <f t="shared" si="104"/>
        <v>-2.9194718243187929</v>
      </c>
      <c r="AQ197" s="68">
        <f t="shared" si="104"/>
        <v>-2.9195059641624774</v>
      </c>
      <c r="AR197" s="68">
        <f t="shared" si="104"/>
        <v>-2.9196968179831462</v>
      </c>
      <c r="AS197" s="68">
        <f t="shared" si="104"/>
        <v>-2.9207636073013536</v>
      </c>
      <c r="AT197" s="68">
        <f t="shared" si="104"/>
        <v>-2.9267218280258418</v>
      </c>
      <c r="AU197" s="68">
        <f t="shared" si="91"/>
        <v>-2.9598640084663161</v>
      </c>
    </row>
    <row r="198" spans="1:48">
      <c r="A198" s="12" t="s">
        <v>1948</v>
      </c>
      <c r="B198" s="44"/>
      <c r="C198" s="45">
        <v>41673.381000000001</v>
      </c>
      <c r="D198" s="45"/>
      <c r="E198">
        <f t="shared" si="92"/>
        <v>13037.999216078062</v>
      </c>
      <c r="F198">
        <f t="shared" si="93"/>
        <v>13038</v>
      </c>
      <c r="G198" s="10">
        <f t="shared" si="94"/>
        <v>-1.0640000036801212E-3</v>
      </c>
      <c r="I198">
        <f t="shared" si="105"/>
        <v>-1.0640000036801212E-3</v>
      </c>
      <c r="P198">
        <f t="shared" si="95"/>
        <v>-2.163189114277389E-2</v>
      </c>
      <c r="Q198" s="2">
        <f t="shared" si="96"/>
        <v>26654.881000000001</v>
      </c>
      <c r="S198" s="50">
        <v>0.1</v>
      </c>
      <c r="Z198">
        <f t="shared" si="82"/>
        <v>13038</v>
      </c>
      <c r="AA198" s="68">
        <f t="shared" si="83"/>
        <v>2.4638470383442773E-3</v>
      </c>
      <c r="AB198" s="68">
        <f t="shared" si="98"/>
        <v>-2.5159738184798289E-2</v>
      </c>
      <c r="AC198" s="68">
        <f t="shared" si="99"/>
        <v>-3.5278470420243985E-3</v>
      </c>
      <c r="AD198" s="68"/>
      <c r="AE198" s="68">
        <f t="shared" si="97"/>
        <v>1.2445704751920298E-6</v>
      </c>
      <c r="AF198">
        <f t="shared" si="100"/>
        <v>2.0567891139093769E-2</v>
      </c>
      <c r="AG198" s="92"/>
      <c r="AH198">
        <f t="shared" si="84"/>
        <v>2.4095738181118168E-2</v>
      </c>
      <c r="AI198">
        <f t="shared" si="85"/>
        <v>1.1766366142859574</v>
      </c>
      <c r="AJ198">
        <f t="shared" si="86"/>
        <v>0.99490115485561781</v>
      </c>
      <c r="AK198">
        <f t="shared" si="87"/>
        <v>4.9270136518176341E-2</v>
      </c>
      <c r="AL198">
        <f t="shared" si="88"/>
        <v>-2.8695717843296671</v>
      </c>
      <c r="AM198">
        <f t="shared" si="89"/>
        <v>-7.3069842415941535</v>
      </c>
      <c r="AN198" s="68">
        <f t="shared" si="104"/>
        <v>-2.9151911525357135</v>
      </c>
      <c r="AO198" s="68">
        <f t="shared" si="104"/>
        <v>-2.9151922595082342</v>
      </c>
      <c r="AP198" s="68">
        <f t="shared" si="104"/>
        <v>-2.9151984540973475</v>
      </c>
      <c r="AQ198" s="68">
        <f t="shared" si="104"/>
        <v>-2.9152331186919924</v>
      </c>
      <c r="AR198" s="68">
        <f t="shared" si="104"/>
        <v>-2.9154270948331806</v>
      </c>
      <c r="AS198" s="68">
        <f t="shared" si="104"/>
        <v>-2.9165123870058642</v>
      </c>
      <c r="AT198" s="68">
        <f t="shared" si="104"/>
        <v>-2.9225796398724144</v>
      </c>
      <c r="AU198" s="68">
        <f t="shared" si="91"/>
        <v>-2.956354575363493</v>
      </c>
    </row>
    <row r="199" spans="1:48">
      <c r="A199" s="12" t="s">
        <v>1949</v>
      </c>
      <c r="B199" s="44"/>
      <c r="C199" s="45">
        <v>41708.667999999998</v>
      </c>
      <c r="D199" s="45"/>
      <c r="E199">
        <f t="shared" si="92"/>
        <v>13063.99757455731</v>
      </c>
      <c r="F199">
        <f t="shared" si="93"/>
        <v>13064</v>
      </c>
      <c r="G199" s="10">
        <f t="shared" si="94"/>
        <v>-3.2920000012381934E-3</v>
      </c>
      <c r="I199">
        <f t="shared" si="105"/>
        <v>-3.2920000012381934E-3</v>
      </c>
      <c r="P199">
        <f t="shared" si="95"/>
        <v>-2.1419084421619328E-2</v>
      </c>
      <c r="Q199" s="2">
        <f t="shared" si="96"/>
        <v>26690.167999999998</v>
      </c>
      <c r="S199" s="50">
        <v>0.1</v>
      </c>
      <c r="Z199">
        <f t="shared" si="82"/>
        <v>13064</v>
      </c>
      <c r="AA199" s="68">
        <f t="shared" si="83"/>
        <v>2.6395096190133041E-3</v>
      </c>
      <c r="AB199" s="68">
        <f t="shared" si="98"/>
        <v>-2.7350594041870825E-2</v>
      </c>
      <c r="AC199" s="68">
        <f t="shared" si="99"/>
        <v>-5.9315096202514975E-3</v>
      </c>
      <c r="AD199" s="68"/>
      <c r="AE199" s="68">
        <f t="shared" si="97"/>
        <v>3.5182806375136067E-6</v>
      </c>
      <c r="AF199">
        <f t="shared" si="100"/>
        <v>1.8127084420381134E-2</v>
      </c>
      <c r="AG199" s="92"/>
      <c r="AH199">
        <f t="shared" si="84"/>
        <v>2.4058594040632632E-2</v>
      </c>
      <c r="AI199">
        <f t="shared" si="85"/>
        <v>1.1752655853474001</v>
      </c>
      <c r="AJ199">
        <f t="shared" si="86"/>
        <v>0.99187123405296085</v>
      </c>
      <c r="AK199">
        <f t="shared" si="87"/>
        <v>5.3944549787342339E-2</v>
      </c>
      <c r="AL199">
        <f t="shared" si="88"/>
        <v>-2.843006799075491</v>
      </c>
      <c r="AM199">
        <f t="shared" si="89"/>
        <v>-6.6484025465924459</v>
      </c>
      <c r="AN199" s="68">
        <f t="shared" si="104"/>
        <v>-2.8929842133034049</v>
      </c>
      <c r="AO199" s="68">
        <f t="shared" si="104"/>
        <v>-2.8929853908986165</v>
      </c>
      <c r="AP199" s="68">
        <f t="shared" si="104"/>
        <v>-2.8929920162111267</v>
      </c>
      <c r="AQ199" s="68">
        <f t="shared" si="104"/>
        <v>-2.8930292909222</v>
      </c>
      <c r="AR199" s="68">
        <f t="shared" si="104"/>
        <v>-2.8932389958298756</v>
      </c>
      <c r="AS199" s="68">
        <f t="shared" si="104"/>
        <v>-2.8944185733912553</v>
      </c>
      <c r="AT199" s="68">
        <f t="shared" si="104"/>
        <v>-2.9010471426673741</v>
      </c>
      <c r="AU199" s="68">
        <f t="shared" si="91"/>
        <v>-2.9381055232288098</v>
      </c>
    </row>
    <row r="200" spans="1:48">
      <c r="A200" s="12" t="s">
        <v>1950</v>
      </c>
      <c r="B200" s="44"/>
      <c r="C200" s="45">
        <v>41871.546999999999</v>
      </c>
      <c r="D200" s="45"/>
      <c r="E200">
        <f t="shared" si="92"/>
        <v>13184.001729932997</v>
      </c>
      <c r="F200">
        <f t="shared" si="93"/>
        <v>13184</v>
      </c>
      <c r="G200" s="10">
        <f t="shared" si="94"/>
        <v>2.3480000018025748E-3</v>
      </c>
      <c r="I200">
        <f t="shared" si="105"/>
        <v>2.3480000018025748E-3</v>
      </c>
      <c r="P200">
        <f t="shared" si="95"/>
        <v>-2.0420177605452339E-2</v>
      </c>
      <c r="Q200" s="2">
        <f t="shared" si="96"/>
        <v>26853.046999999999</v>
      </c>
      <c r="S200" s="50">
        <v>0.1</v>
      </c>
      <c r="Z200">
        <f t="shared" si="82"/>
        <v>13184</v>
      </c>
      <c r="AA200" s="68">
        <f t="shared" si="83"/>
        <v>3.3153665970908387E-3</v>
      </c>
      <c r="AB200" s="68">
        <f t="shared" si="98"/>
        <v>-2.1387544200740603E-2</v>
      </c>
      <c r="AC200" s="68">
        <f t="shared" si="99"/>
        <v>-9.6736659528826388E-4</v>
      </c>
      <c r="AD200" s="68"/>
      <c r="AE200" s="68">
        <f t="shared" si="97"/>
        <v>9.3579812967960785E-8</v>
      </c>
      <c r="AF200">
        <f t="shared" si="100"/>
        <v>2.2768177607254914E-2</v>
      </c>
      <c r="AG200" s="92"/>
      <c r="AH200">
        <f t="shared" si="84"/>
        <v>2.3735544202543177E-2</v>
      </c>
      <c r="AI200">
        <f t="shared" si="85"/>
        <v>1.1674212138420506</v>
      </c>
      <c r="AJ200">
        <f t="shared" si="86"/>
        <v>0.96909010450766508</v>
      </c>
      <c r="AK200">
        <f t="shared" si="87"/>
        <v>7.4820966410360359E-2</v>
      </c>
      <c r="AL200">
        <f t="shared" si="88"/>
        <v>-2.7213175578115387</v>
      </c>
      <c r="AM200">
        <f t="shared" si="89"/>
        <v>-4.6885348787345427</v>
      </c>
      <c r="AN200" s="68">
        <f t="shared" si="104"/>
        <v>-2.7908753995942241</v>
      </c>
      <c r="AO200" s="68">
        <f t="shared" si="104"/>
        <v>-2.7908767782877266</v>
      </c>
      <c r="AP200" s="68">
        <f t="shared" si="104"/>
        <v>-2.7908847838527486</v>
      </c>
      <c r="AQ200" s="68">
        <f t="shared" si="104"/>
        <v>-2.7909312687549148</v>
      </c>
      <c r="AR200" s="68">
        <f t="shared" si="104"/>
        <v>-2.7912011711440958</v>
      </c>
      <c r="AS200" s="68">
        <f t="shared" si="104"/>
        <v>-2.792767763415565</v>
      </c>
      <c r="AT200" s="68">
        <f t="shared" si="104"/>
        <v>-2.8018432749539133</v>
      </c>
      <c r="AU200" s="68">
        <f t="shared" si="91"/>
        <v>-2.8538791287610437</v>
      </c>
    </row>
    <row r="201" spans="1:48">
      <c r="A201" s="12" t="s">
        <v>1951</v>
      </c>
      <c r="B201" s="44"/>
      <c r="C201" s="45">
        <v>41901.406999999999</v>
      </c>
      <c r="D201" s="45"/>
      <c r="E201">
        <f t="shared" si="92"/>
        <v>13206.001644467824</v>
      </c>
      <c r="F201">
        <f t="shared" si="93"/>
        <v>13206</v>
      </c>
      <c r="G201" s="10">
        <f t="shared" si="94"/>
        <v>2.2319999989122152E-3</v>
      </c>
      <c r="I201">
        <f t="shared" si="105"/>
        <v>2.2319999989122152E-3</v>
      </c>
      <c r="P201">
        <f t="shared" si="95"/>
        <v>-2.0234062989976265E-2</v>
      </c>
      <c r="Q201" s="2">
        <f t="shared" si="96"/>
        <v>26882.906999999999</v>
      </c>
      <c r="S201" s="50">
        <v>0.1</v>
      </c>
      <c r="Z201">
        <f t="shared" si="82"/>
        <v>13206</v>
      </c>
      <c r="AA201" s="68">
        <f t="shared" si="83"/>
        <v>3.4156766164185025E-3</v>
      </c>
      <c r="AB201" s="68">
        <f t="shared" si="98"/>
        <v>-2.1417739607482552E-2</v>
      </c>
      <c r="AC201" s="68">
        <f t="shared" si="99"/>
        <v>-1.1836766175062872E-3</v>
      </c>
      <c r="AD201" s="68"/>
      <c r="AE201" s="68">
        <f t="shared" si="97"/>
        <v>1.4010903348311254E-7</v>
      </c>
      <c r="AF201">
        <f t="shared" si="100"/>
        <v>2.246606298888848E-2</v>
      </c>
      <c r="AG201" s="92"/>
      <c r="AH201">
        <f t="shared" si="84"/>
        <v>2.3649739606394767E-2</v>
      </c>
      <c r="AI201">
        <f t="shared" si="85"/>
        <v>1.1657252840929357</v>
      </c>
      <c r="AJ201">
        <f t="shared" si="86"/>
        <v>0.96339608361387274</v>
      </c>
      <c r="AK201">
        <f t="shared" si="87"/>
        <v>7.8505860107647915E-2</v>
      </c>
      <c r="AL201">
        <f t="shared" si="88"/>
        <v>-2.6991966983253679</v>
      </c>
      <c r="AM201">
        <f t="shared" si="89"/>
        <v>-4.4468626985016177</v>
      </c>
      <c r="AN201" s="68">
        <f t="shared" si="104"/>
        <v>-2.7722348079934829</v>
      </c>
      <c r="AO201" s="68">
        <f t="shared" si="104"/>
        <v>-2.7722362010080368</v>
      </c>
      <c r="AP201" s="68">
        <f t="shared" si="104"/>
        <v>-2.7722443466903783</v>
      </c>
      <c r="AQ201" s="68">
        <f t="shared" si="104"/>
        <v>-2.7722919782275426</v>
      </c>
      <c r="AR201" s="68">
        <f t="shared" si="104"/>
        <v>-2.7725704840758922</v>
      </c>
      <c r="AS201" s="68">
        <f t="shared" si="104"/>
        <v>-2.7741983332152738</v>
      </c>
      <c r="AT201" s="68">
        <f t="shared" si="104"/>
        <v>-2.7836928199165425</v>
      </c>
      <c r="AU201" s="68">
        <f t="shared" si="91"/>
        <v>-2.8384376231086201</v>
      </c>
    </row>
    <row r="202" spans="1:48">
      <c r="A202" s="12" t="s">
        <v>1951</v>
      </c>
      <c r="B202" s="44"/>
      <c r="C202" s="45">
        <v>41902.760999999999</v>
      </c>
      <c r="D202" s="45"/>
      <c r="E202">
        <f t="shared" si="92"/>
        <v>13206.999229339897</v>
      </c>
      <c r="F202">
        <f t="shared" si="93"/>
        <v>13207</v>
      </c>
      <c r="G202" s="10">
        <f t="shared" si="94"/>
        <v>-1.0460000048624352E-3</v>
      </c>
      <c r="I202">
        <f t="shared" si="105"/>
        <v>-1.0460000048624352E-3</v>
      </c>
      <c r="P202">
        <f t="shared" si="95"/>
        <v>-2.0225581282396682E-2</v>
      </c>
      <c r="Q202" s="2">
        <f t="shared" si="96"/>
        <v>26884.260999999999</v>
      </c>
      <c r="S202" s="50">
        <v>0.1</v>
      </c>
      <c r="Z202">
        <f t="shared" si="82"/>
        <v>13207</v>
      </c>
      <c r="AA202" s="68">
        <f t="shared" si="83"/>
        <v>3.4200657753225665E-3</v>
      </c>
      <c r="AB202" s="68">
        <f t="shared" si="98"/>
        <v>-2.4691647062581683E-2</v>
      </c>
      <c r="AC202" s="68">
        <f t="shared" si="99"/>
        <v>-4.4660657801850016E-3</v>
      </c>
      <c r="AD202" s="68"/>
      <c r="AE202" s="68">
        <f t="shared" si="97"/>
        <v>1.9945743552939469E-6</v>
      </c>
      <c r="AF202">
        <f t="shared" si="100"/>
        <v>1.9179581277534247E-2</v>
      </c>
      <c r="AG202" s="92"/>
      <c r="AH202">
        <f t="shared" si="84"/>
        <v>2.3645647057719248E-2</v>
      </c>
      <c r="AI202">
        <f t="shared" si="85"/>
        <v>1.1656463843667986</v>
      </c>
      <c r="AJ202">
        <f t="shared" si="86"/>
        <v>0.96312645627504612</v>
      </c>
      <c r="AK202">
        <f t="shared" si="87"/>
        <v>7.8672200967894027E-2</v>
      </c>
      <c r="AL202">
        <f t="shared" si="88"/>
        <v>-2.698192744987729</v>
      </c>
      <c r="AM202">
        <f t="shared" si="89"/>
        <v>-4.4364575657770784</v>
      </c>
      <c r="AN202" s="68">
        <f t="shared" si="104"/>
        <v>-2.7713881575034014</v>
      </c>
      <c r="AO202" s="68">
        <f t="shared" si="104"/>
        <v>-2.7713895510068753</v>
      </c>
      <c r="AP202" s="68">
        <f t="shared" si="104"/>
        <v>-2.7713977022226883</v>
      </c>
      <c r="AQ202" s="68">
        <f t="shared" si="104"/>
        <v>-2.7714453817589892</v>
      </c>
      <c r="AR202" s="68">
        <f t="shared" si="104"/>
        <v>-2.7717242596880456</v>
      </c>
      <c r="AS202" s="68">
        <f t="shared" si="104"/>
        <v>-2.7733548156844448</v>
      </c>
      <c r="AT202" s="68">
        <f t="shared" si="104"/>
        <v>-2.7828681045075783</v>
      </c>
      <c r="AU202" s="68">
        <f t="shared" si="91"/>
        <v>-2.8377357364880553</v>
      </c>
      <c r="AV202" s="68"/>
    </row>
    <row r="203" spans="1:48">
      <c r="A203" s="12" t="s">
        <v>1951</v>
      </c>
      <c r="B203" s="44"/>
      <c r="C203" s="45">
        <v>41909.546000000002</v>
      </c>
      <c r="D203" s="45"/>
      <c r="E203">
        <f t="shared" si="92"/>
        <v>13211.998205231353</v>
      </c>
      <c r="F203">
        <f t="shared" si="93"/>
        <v>13212</v>
      </c>
      <c r="G203" s="10">
        <f t="shared" si="94"/>
        <v>-2.4359999952139333E-3</v>
      </c>
      <c r="I203">
        <f t="shared" si="105"/>
        <v>-2.4359999952139333E-3</v>
      </c>
      <c r="P203">
        <f t="shared" si="95"/>
        <v>-2.018314411102376E-2</v>
      </c>
      <c r="Q203" s="2">
        <f t="shared" si="96"/>
        <v>26891.046000000002</v>
      </c>
      <c r="S203" s="50">
        <v>0.1</v>
      </c>
      <c r="Z203">
        <f t="shared" si="82"/>
        <v>13212</v>
      </c>
      <c r="AA203" s="68">
        <f t="shared" si="83"/>
        <v>3.4417902832442095E-3</v>
      </c>
      <c r="AB203" s="68">
        <f t="shared" si="98"/>
        <v>-2.6060934389481902E-2</v>
      </c>
      <c r="AC203" s="68">
        <f t="shared" si="99"/>
        <v>-5.8777902784581428E-3</v>
      </c>
      <c r="AD203" s="68"/>
      <c r="AE203" s="68">
        <f t="shared" si="97"/>
        <v>3.4548418557537054E-6</v>
      </c>
      <c r="AF203">
        <f t="shared" si="100"/>
        <v>1.7747144115809826E-2</v>
      </c>
      <c r="AG203" s="92"/>
      <c r="AH203">
        <f t="shared" si="84"/>
        <v>2.3624934394267969E-2</v>
      </c>
      <c r="AI203">
        <f t="shared" si="85"/>
        <v>1.1652495455882075</v>
      </c>
      <c r="AJ203">
        <f t="shared" si="86"/>
        <v>0.96176432396831357</v>
      </c>
      <c r="AK203">
        <f t="shared" si="87"/>
        <v>7.9502374441376353E-2</v>
      </c>
      <c r="AL203">
        <f t="shared" si="88"/>
        <v>-2.693175023967195</v>
      </c>
      <c r="AM203">
        <f t="shared" si="89"/>
        <v>-4.3851400020615747</v>
      </c>
      <c r="AN203" s="68">
        <f t="shared" si="104"/>
        <v>-2.7671557677097369</v>
      </c>
      <c r="AO203" s="68">
        <f t="shared" si="104"/>
        <v>-2.7671571634486813</v>
      </c>
      <c r="AP203" s="68">
        <f t="shared" si="104"/>
        <v>-2.7671653412464039</v>
      </c>
      <c r="AQ203" s="68">
        <f t="shared" si="104"/>
        <v>-2.7672132553916988</v>
      </c>
      <c r="AR203" s="68">
        <f t="shared" si="104"/>
        <v>-2.7674939687596218</v>
      </c>
      <c r="AS203" s="68">
        <f t="shared" si="104"/>
        <v>-2.7691379565096508</v>
      </c>
      <c r="AT203" s="68">
        <f t="shared" si="104"/>
        <v>-2.77874493412632</v>
      </c>
      <c r="AU203" s="68">
        <f t="shared" si="91"/>
        <v>-2.8342263033852317</v>
      </c>
      <c r="AV203" s="68"/>
    </row>
    <row r="204" spans="1:48">
      <c r="A204" s="12" t="s">
        <v>1951</v>
      </c>
      <c r="B204" s="44"/>
      <c r="C204" s="45">
        <v>41954.34</v>
      </c>
      <c r="D204" s="45"/>
      <c r="E204">
        <f t="shared" si="92"/>
        <v>13245.001024108544</v>
      </c>
      <c r="F204">
        <f t="shared" si="93"/>
        <v>13245</v>
      </c>
      <c r="G204" s="10">
        <f t="shared" si="94"/>
        <v>1.3899999976274557E-3</v>
      </c>
      <c r="I204">
        <f t="shared" si="105"/>
        <v>1.3899999976274557E-3</v>
      </c>
      <c r="P204">
        <f t="shared" si="95"/>
        <v>-1.9901861900714801E-2</v>
      </c>
      <c r="Q204" s="2">
        <f t="shared" si="96"/>
        <v>26935.839999999997</v>
      </c>
      <c r="S204" s="50">
        <v>0.1</v>
      </c>
      <c r="Z204">
        <f t="shared" si="82"/>
        <v>13245</v>
      </c>
      <c r="AA204" s="68">
        <f t="shared" si="83"/>
        <v>3.5759803993679479E-3</v>
      </c>
      <c r="AB204" s="68">
        <f t="shared" si="98"/>
        <v>-2.2087842302455293E-2</v>
      </c>
      <c r="AC204" s="68">
        <f t="shared" si="99"/>
        <v>-2.1859804017404921E-3</v>
      </c>
      <c r="AD204" s="68"/>
      <c r="AE204" s="68">
        <f t="shared" si="97"/>
        <v>4.7785103167935233E-7</v>
      </c>
      <c r="AF204">
        <f t="shared" si="100"/>
        <v>2.1291861898342257E-2</v>
      </c>
      <c r="AG204" s="92"/>
      <c r="AH204">
        <f t="shared" si="84"/>
        <v>2.3477842300082749E-2</v>
      </c>
      <c r="AI204">
        <f t="shared" si="85"/>
        <v>1.1625339800112344</v>
      </c>
      <c r="AJ204">
        <f t="shared" si="86"/>
        <v>0.95219537438184687</v>
      </c>
      <c r="AK204">
        <f t="shared" si="87"/>
        <v>8.4916106838652708E-2</v>
      </c>
      <c r="AL204">
        <f t="shared" si="88"/>
        <v>-2.660145662851007</v>
      </c>
      <c r="AM204">
        <f t="shared" si="89"/>
        <v>-4.0735908618849797</v>
      </c>
      <c r="AN204" s="68">
        <f t="shared" si="104"/>
        <v>-2.739258968563993</v>
      </c>
      <c r="AO204" s="68">
        <f t="shared" si="104"/>
        <v>-2.7392603704716256</v>
      </c>
      <c r="AP204" s="68">
        <f t="shared" si="104"/>
        <v>-2.7392686787129854</v>
      </c>
      <c r="AQ204" s="68">
        <f t="shared" si="104"/>
        <v>-2.7393179159293037</v>
      </c>
      <c r="AR204" s="68">
        <f t="shared" si="104"/>
        <v>-2.7396096897880668</v>
      </c>
      <c r="AS204" s="68">
        <f t="shared" si="104"/>
        <v>-2.7413379654784737</v>
      </c>
      <c r="AT204" s="68">
        <f t="shared" si="104"/>
        <v>-2.7515495001583101</v>
      </c>
      <c r="AU204" s="68">
        <f t="shared" si="91"/>
        <v>-2.8110640449065958</v>
      </c>
      <c r="AV204" s="68"/>
    </row>
    <row r="205" spans="1:48">
      <c r="A205" s="12" t="s">
        <v>1952</v>
      </c>
      <c r="B205" s="44"/>
      <c r="C205" s="45">
        <v>41958.428999999996</v>
      </c>
      <c r="D205" s="45"/>
      <c r="E205">
        <f t="shared" si="92"/>
        <v>13248.01367148071</v>
      </c>
      <c r="F205">
        <f t="shared" si="93"/>
        <v>13248</v>
      </c>
      <c r="G205" s="10">
        <f t="shared" si="94"/>
        <v>1.8555999995442107E-2</v>
      </c>
      <c r="I205">
        <f t="shared" si="105"/>
        <v>1.8555999995442107E-2</v>
      </c>
      <c r="P205">
        <f t="shared" si="95"/>
        <v>-1.9876187710177351E-2</v>
      </c>
      <c r="Q205" s="2">
        <f t="shared" si="96"/>
        <v>26939.928999999996</v>
      </c>
      <c r="S205" s="50">
        <v>0.1</v>
      </c>
      <c r="Z205">
        <f t="shared" si="82"/>
        <v>13248</v>
      </c>
      <c r="AA205" s="68">
        <f t="shared" si="83"/>
        <v>3.5873932862184703E-3</v>
      </c>
      <c r="AB205" s="68">
        <f t="shared" si="98"/>
        <v>-4.9075810009537139E-3</v>
      </c>
      <c r="AC205" s="68">
        <f t="shared" si="99"/>
        <v>1.4968606709223637E-2</v>
      </c>
      <c r="AD205" s="68"/>
      <c r="AE205" s="68">
        <f t="shared" si="97"/>
        <v>2.2405918681541487E-5</v>
      </c>
      <c r="AF205">
        <f t="shared" si="100"/>
        <v>3.8432187705619458E-2</v>
      </c>
      <c r="AG205" s="92"/>
      <c r="AH205">
        <f t="shared" si="84"/>
        <v>2.3463580996395821E-2</v>
      </c>
      <c r="AI205">
        <f t="shared" si="85"/>
        <v>1.1622789329369421</v>
      </c>
      <c r="AJ205">
        <f t="shared" si="86"/>
        <v>0.95127618239492207</v>
      </c>
      <c r="AK205">
        <f t="shared" si="87"/>
        <v>8.5402504552110736E-2</v>
      </c>
      <c r="AL205">
        <f t="shared" si="88"/>
        <v>-2.6571507243464088</v>
      </c>
      <c r="AM205">
        <f t="shared" si="89"/>
        <v>-4.0474038973831119</v>
      </c>
      <c r="AN205" s="68">
        <f t="shared" si="104"/>
        <v>-2.7367261620624879</v>
      </c>
      <c r="AO205" s="68">
        <f t="shared" si="104"/>
        <v>-2.7367275638072148</v>
      </c>
      <c r="AP205" s="68">
        <f t="shared" si="104"/>
        <v>-2.7367358800731481</v>
      </c>
      <c r="AQ205" s="68">
        <f t="shared" si="104"/>
        <v>-2.7367852181754491</v>
      </c>
      <c r="AR205" s="68">
        <f t="shared" si="104"/>
        <v>-2.7370779060278574</v>
      </c>
      <c r="AS205" s="68">
        <f t="shared" si="104"/>
        <v>-2.7388134620533005</v>
      </c>
      <c r="AT205" s="68">
        <f t="shared" si="104"/>
        <v>-2.7490787387826172</v>
      </c>
      <c r="AU205" s="68">
        <f t="shared" si="91"/>
        <v>-2.8089583850449018</v>
      </c>
    </row>
    <row r="206" spans="1:48">
      <c r="A206" s="12" t="s">
        <v>1953</v>
      </c>
      <c r="B206" s="44"/>
      <c r="C206" s="45">
        <v>41985.567999999999</v>
      </c>
      <c r="D206" s="45"/>
      <c r="E206">
        <f t="shared" si="92"/>
        <v>13268.008838277787</v>
      </c>
      <c r="F206">
        <f t="shared" si="93"/>
        <v>13268</v>
      </c>
      <c r="G206" s="10">
        <f t="shared" si="94"/>
        <v>1.1996000001090579E-2</v>
      </c>
      <c r="I206">
        <f t="shared" si="105"/>
        <v>1.1996000001090579E-2</v>
      </c>
      <c r="P206">
        <f t="shared" si="95"/>
        <v>-1.9704587393313516E-2</v>
      </c>
      <c r="Q206" s="2">
        <f t="shared" si="96"/>
        <v>26967.067999999999</v>
      </c>
      <c r="S206" s="50">
        <v>0.1</v>
      </c>
      <c r="Z206">
        <f t="shared" si="82"/>
        <v>13268</v>
      </c>
      <c r="AA206" s="68">
        <f t="shared" si="83"/>
        <v>3.6601631792677267E-3</v>
      </c>
      <c r="AB206" s="68">
        <f t="shared" si="98"/>
        <v>-1.1368750571490664E-2</v>
      </c>
      <c r="AC206" s="68">
        <f t="shared" si="99"/>
        <v>8.3358368218228521E-3</v>
      </c>
      <c r="AD206" s="68"/>
      <c r="AE206" s="68">
        <f t="shared" si="97"/>
        <v>6.9486175520057708E-6</v>
      </c>
      <c r="AF206">
        <f t="shared" si="100"/>
        <v>3.1700587394404095E-2</v>
      </c>
      <c r="AG206" s="92"/>
      <c r="AH206">
        <f t="shared" si="84"/>
        <v>2.3364750572581243E-2</v>
      </c>
      <c r="AI206">
        <f t="shared" si="85"/>
        <v>1.1605445447254203</v>
      </c>
      <c r="AJ206">
        <f t="shared" si="86"/>
        <v>0.94494170886109841</v>
      </c>
      <c r="AK206">
        <f t="shared" si="87"/>
        <v>8.8619913212738738E-2</v>
      </c>
      <c r="AL206">
        <f t="shared" si="88"/>
        <v>-2.6372184557181613</v>
      </c>
      <c r="AM206">
        <f t="shared" si="89"/>
        <v>-3.8808889457311344</v>
      </c>
      <c r="AN206" s="68">
        <f t="shared" si="104"/>
        <v>-2.7198551645015208</v>
      </c>
      <c r="AO206" s="68">
        <f t="shared" si="104"/>
        <v>-2.7198565621820086</v>
      </c>
      <c r="AP206" s="68">
        <f t="shared" si="104"/>
        <v>-2.7198649159174852</v>
      </c>
      <c r="AQ206" s="68">
        <f t="shared" si="104"/>
        <v>-2.7199148443415382</v>
      </c>
      <c r="AR206" s="68">
        <f t="shared" si="104"/>
        <v>-2.7202132321502868</v>
      </c>
      <c r="AS206" s="68">
        <f t="shared" si="104"/>
        <v>-2.7219956602511162</v>
      </c>
      <c r="AT206" s="68">
        <f t="shared" si="104"/>
        <v>-2.7326138591547067</v>
      </c>
      <c r="AU206" s="68">
        <f t="shared" si="91"/>
        <v>-2.7949206526336074</v>
      </c>
    </row>
    <row r="207" spans="1:48">
      <c r="A207" s="12" t="s">
        <v>1952</v>
      </c>
      <c r="B207" s="44"/>
      <c r="C207" s="45">
        <v>41993.711000000003</v>
      </c>
      <c r="D207" s="45"/>
      <c r="E207">
        <f t="shared" si="92"/>
        <v>13274.008346116272</v>
      </c>
      <c r="F207">
        <f t="shared" si="93"/>
        <v>13274</v>
      </c>
      <c r="G207" s="10">
        <f t="shared" si="94"/>
        <v>1.132800000050338E-2</v>
      </c>
      <c r="I207">
        <f t="shared" si="105"/>
        <v>1.132800000050338E-2</v>
      </c>
      <c r="P207">
        <f t="shared" si="95"/>
        <v>-1.9652958404185239E-2</v>
      </c>
      <c r="Q207" s="2">
        <f t="shared" si="96"/>
        <v>26975.211000000003</v>
      </c>
      <c r="S207" s="50">
        <v>0.1</v>
      </c>
      <c r="Z207">
        <f t="shared" si="82"/>
        <v>13274</v>
      </c>
      <c r="AA207" s="68">
        <f t="shared" si="83"/>
        <v>3.6808755320183392E-3</v>
      </c>
      <c r="AB207" s="68">
        <f t="shared" si="98"/>
        <v>-1.2005833935700198E-2</v>
      </c>
      <c r="AC207" s="68">
        <f t="shared" si="99"/>
        <v>7.6471244684850406E-3</v>
      </c>
      <c r="AD207" s="68"/>
      <c r="AE207" s="68">
        <f t="shared" si="97"/>
        <v>5.8478512636502616E-6</v>
      </c>
      <c r="AF207">
        <f t="shared" si="100"/>
        <v>3.0980958404688619E-2</v>
      </c>
      <c r="AG207" s="92"/>
      <c r="AH207">
        <f t="shared" si="84"/>
        <v>2.3333833936203578E-2</v>
      </c>
      <c r="AI207">
        <f t="shared" si="85"/>
        <v>1.1600128076737741</v>
      </c>
      <c r="AJ207">
        <f t="shared" si="86"/>
        <v>0.94297194123305705</v>
      </c>
      <c r="AK207">
        <f t="shared" si="87"/>
        <v>8.9576454714850429E-2</v>
      </c>
      <c r="AL207">
        <f t="shared" si="88"/>
        <v>-2.6312504836477619</v>
      </c>
      <c r="AM207">
        <f t="shared" si="89"/>
        <v>-3.833510776916186</v>
      </c>
      <c r="AN207" s="68">
        <f t="shared" si="104"/>
        <v>-2.7147988222705615</v>
      </c>
      <c r="AO207" s="68">
        <f t="shared" si="104"/>
        <v>-2.7148002177422308</v>
      </c>
      <c r="AP207" s="68">
        <f t="shared" si="104"/>
        <v>-2.7148085773467554</v>
      </c>
      <c r="AQ207" s="68">
        <f t="shared" si="104"/>
        <v>-2.7148586550809433</v>
      </c>
      <c r="AR207" s="68">
        <f t="shared" si="104"/>
        <v>-2.7151586190256087</v>
      </c>
      <c r="AS207" s="68">
        <f t="shared" si="104"/>
        <v>-2.7169545388286216</v>
      </c>
      <c r="AT207" s="68">
        <f t="shared" si="104"/>
        <v>-2.7276767677470302</v>
      </c>
      <c r="AU207" s="68">
        <f t="shared" si="91"/>
        <v>-2.7907093329102191</v>
      </c>
    </row>
    <row r="208" spans="1:48">
      <c r="A208" s="12" t="s">
        <v>1953</v>
      </c>
      <c r="B208" s="44"/>
      <c r="C208" s="45">
        <v>42004.557999999997</v>
      </c>
      <c r="D208" s="45"/>
      <c r="E208">
        <f t="shared" si="92"/>
        <v>13282.000076623946</v>
      </c>
      <c r="F208">
        <f t="shared" si="93"/>
        <v>13282</v>
      </c>
      <c r="G208" s="10">
        <f t="shared" si="94"/>
        <v>1.0399999882793054E-4</v>
      </c>
      <c r="I208">
        <f t="shared" si="105"/>
        <v>1.0399999882793054E-4</v>
      </c>
      <c r="P208">
        <f t="shared" si="95"/>
        <v>-1.9584012853708227E-2</v>
      </c>
      <c r="Q208" s="2">
        <f t="shared" si="96"/>
        <v>26986.057999999997</v>
      </c>
      <c r="S208" s="50">
        <v>0.1</v>
      </c>
      <c r="Z208">
        <f t="shared" ref="Z208:Z270" si="106">F208</f>
        <v>13282</v>
      </c>
      <c r="AA208" s="68">
        <f t="shared" ref="AA208:AA270" si="107">AB$3+AB$4*Z208+AB$5*Z208^2+AH208</f>
        <v>3.7076940034914824E-3</v>
      </c>
      <c r="AB208" s="68">
        <f t="shared" si="98"/>
        <v>-2.3187706858371779E-2</v>
      </c>
      <c r="AC208" s="68">
        <f t="shared" si="99"/>
        <v>-3.6036940046635518E-3</v>
      </c>
      <c r="AD208" s="68"/>
      <c r="AE208" s="68">
        <f t="shared" si="97"/>
        <v>1.2986610479248029E-6</v>
      </c>
      <c r="AF208">
        <f t="shared" si="100"/>
        <v>1.9688012852536158E-2</v>
      </c>
      <c r="AG208" s="92"/>
      <c r="AH208">
        <f t="shared" ref="AH208:AH270" si="108">$AB$6*($AB$11/AI208*AJ208+$AB$12)</f>
        <v>2.3291706857199709E-2</v>
      </c>
      <c r="AI208">
        <f t="shared" ref="AI208:AI270" si="109">1+$AB$7*COS(AL208)</f>
        <v>1.1592957403547319</v>
      </c>
      <c r="AJ208">
        <f t="shared" ref="AJ208:AJ270" si="110">SIN(AL208+RADIANS($AB$9))</f>
        <v>0.94029626523864762</v>
      </c>
      <c r="AK208">
        <f t="shared" ref="AK208:AK270" si="111">$AB$7*SIN(AL208)</f>
        <v>9.0845511522384487E-2</v>
      </c>
      <c r="AL208">
        <f t="shared" ref="AL208:AL270" si="112">2*ATAN(AM208)</f>
        <v>-2.6233017448274616</v>
      </c>
      <c r="AM208">
        <f t="shared" ref="AM208:AM270" si="113">SQRT((1+$AB$7)/(1-$AB$7))*TAN(AN208/2)</f>
        <v>-3.7720656909267993</v>
      </c>
      <c r="AN208" s="68">
        <f t="shared" ref="AN208:AT223" si="114">$AU208+$AB$7*SIN(AO208)</f>
        <v>-2.7080606586390967</v>
      </c>
      <c r="AO208" s="68">
        <f t="shared" si="114"/>
        <v>-2.7080620504734574</v>
      </c>
      <c r="AP208" s="68">
        <f t="shared" si="114"/>
        <v>-2.70807041410536</v>
      </c>
      <c r="AQ208" s="68">
        <f t="shared" si="114"/>
        <v>-2.7081206710838863</v>
      </c>
      <c r="AR208" s="68">
        <f t="shared" si="114"/>
        <v>-2.7084226401441813</v>
      </c>
      <c r="AS208" s="68">
        <f t="shared" si="114"/>
        <v>-2.7102361350833055</v>
      </c>
      <c r="AT208" s="68">
        <f t="shared" si="114"/>
        <v>-2.7210957203721433</v>
      </c>
      <c r="AU208" s="68">
        <f t="shared" ref="AU208:AU270" si="115">RADIANS($AB$9)+$AB$18*(F208-AB$15)</f>
        <v>-2.7850942399457015</v>
      </c>
    </row>
    <row r="209" spans="1:47">
      <c r="A209" s="12" t="s">
        <v>1954</v>
      </c>
      <c r="B209" s="44"/>
      <c r="C209" s="45">
        <v>42266.51</v>
      </c>
      <c r="D209" s="45"/>
      <c r="E209">
        <f t="shared" si="92"/>
        <v>13474.998121239718</v>
      </c>
      <c r="F209">
        <f t="shared" si="93"/>
        <v>13475</v>
      </c>
      <c r="G209" s="10">
        <f t="shared" si="94"/>
        <v>-2.5499999974272214E-3</v>
      </c>
      <c r="I209">
        <f t="shared" si="105"/>
        <v>-2.5499999974272214E-3</v>
      </c>
      <c r="P209">
        <f t="shared" si="95"/>
        <v>-1.7883675502149254E-2</v>
      </c>
      <c r="Q209" s="2">
        <f t="shared" si="96"/>
        <v>27248.010000000002</v>
      </c>
      <c r="S209" s="50">
        <v>0.1</v>
      </c>
      <c r="Z209">
        <f t="shared" si="106"/>
        <v>13475</v>
      </c>
      <c r="AA209" s="68">
        <f t="shared" si="107"/>
        <v>4.0902844963203282E-3</v>
      </c>
      <c r="AB209" s="68">
        <f t="shared" si="98"/>
        <v>-2.4523959995896804E-2</v>
      </c>
      <c r="AC209" s="68">
        <f t="shared" si="99"/>
        <v>-6.6402844937475496E-3</v>
      </c>
      <c r="AD209" s="68"/>
      <c r="AE209" s="68">
        <f t="shared" si="97"/>
        <v>4.4093378157904155E-6</v>
      </c>
      <c r="AF209">
        <f t="shared" si="100"/>
        <v>1.5333675504722033E-2</v>
      </c>
      <c r="AG209" s="92"/>
      <c r="AH209">
        <f t="shared" si="108"/>
        <v>2.1973959998469583E-2</v>
      </c>
      <c r="AI209">
        <f t="shared" si="109"/>
        <v>1.139449788214564</v>
      </c>
      <c r="AJ209">
        <f t="shared" si="110"/>
        <v>0.85985746804677543</v>
      </c>
      <c r="AK209">
        <f t="shared" si="111"/>
        <v>0.11908734788313624</v>
      </c>
      <c r="AL209">
        <f t="shared" si="112"/>
        <v>-2.4347924539170109</v>
      </c>
      <c r="AM209">
        <f t="shared" si="113"/>
        <v>-2.7108613197509031</v>
      </c>
      <c r="AN209" s="68">
        <f t="shared" si="114"/>
        <v>-2.5468895743316078</v>
      </c>
      <c r="AO209" s="68">
        <f t="shared" si="114"/>
        <v>-2.546890686881333</v>
      </c>
      <c r="AP209" s="68">
        <f t="shared" si="114"/>
        <v>-2.5468980112767734</v>
      </c>
      <c r="AQ209" s="68">
        <f t="shared" si="114"/>
        <v>-2.5469462300302204</v>
      </c>
      <c r="AR209" s="68">
        <f t="shared" si="114"/>
        <v>-2.5472636297138549</v>
      </c>
      <c r="AS209" s="68">
        <f t="shared" si="114"/>
        <v>-2.5493512161378806</v>
      </c>
      <c r="AT209" s="68">
        <f t="shared" si="114"/>
        <v>-2.5630096089822101</v>
      </c>
      <c r="AU209" s="68">
        <f t="shared" si="115"/>
        <v>-2.6496301221767107</v>
      </c>
    </row>
    <row r="210" spans="1:47">
      <c r="A210" s="12" t="s">
        <v>1954</v>
      </c>
      <c r="B210" s="44"/>
      <c r="C210" s="45">
        <v>42289.588000000003</v>
      </c>
      <c r="D210" s="45"/>
      <c r="E210">
        <f t="shared" si="92"/>
        <v>13492.001270189307</v>
      </c>
      <c r="F210">
        <f t="shared" si="93"/>
        <v>13492</v>
      </c>
      <c r="G210" s="10">
        <f t="shared" si="94"/>
        <v>1.724000001559034E-3</v>
      </c>
      <c r="I210">
        <f t="shared" si="105"/>
        <v>1.724000001559034E-3</v>
      </c>
      <c r="P210">
        <f t="shared" si="95"/>
        <v>-1.7730497471098061E-2</v>
      </c>
      <c r="Q210" s="2">
        <f t="shared" si="96"/>
        <v>27271.088000000003</v>
      </c>
      <c r="S210" s="50">
        <v>0.1</v>
      </c>
      <c r="Z210">
        <f t="shared" si="106"/>
        <v>13492</v>
      </c>
      <c r="AA210" s="68">
        <f t="shared" si="107"/>
        <v>4.1009193336230751E-3</v>
      </c>
      <c r="AB210" s="68">
        <f t="shared" si="98"/>
        <v>-2.0107416803162102E-2</v>
      </c>
      <c r="AC210" s="68">
        <f t="shared" si="99"/>
        <v>-2.3769193320640411E-3</v>
      </c>
      <c r="AD210" s="68"/>
      <c r="AE210" s="68">
        <f t="shared" si="97"/>
        <v>5.6497455111397675E-7</v>
      </c>
      <c r="AF210">
        <f t="shared" si="100"/>
        <v>1.9454497472657095E-2</v>
      </c>
      <c r="AG210" s="92"/>
      <c r="AH210">
        <f t="shared" si="108"/>
        <v>2.1831416804721136E-2</v>
      </c>
      <c r="AI210">
        <f t="shared" si="109"/>
        <v>1.1374926915528911</v>
      </c>
      <c r="AJ210">
        <f t="shared" si="110"/>
        <v>0.85143256280780399</v>
      </c>
      <c r="AK210">
        <f t="shared" si="111"/>
        <v>0.12134166484957834</v>
      </c>
      <c r="AL210">
        <f t="shared" si="112"/>
        <v>-2.4185127760572716</v>
      </c>
      <c r="AM210">
        <f t="shared" si="113"/>
        <v>-2.6443694240079147</v>
      </c>
      <c r="AN210" s="68">
        <f t="shared" si="114"/>
        <v>-2.5328325031720409</v>
      </c>
      <c r="AO210" s="68">
        <f t="shared" si="114"/>
        <v>-2.5328335787567862</v>
      </c>
      <c r="AP210" s="68">
        <f t="shared" si="114"/>
        <v>-2.5328407284797381</v>
      </c>
      <c r="AQ210" s="68">
        <f t="shared" si="114"/>
        <v>-2.5328882538508708</v>
      </c>
      <c r="AR210" s="68">
        <f t="shared" si="114"/>
        <v>-2.5332041227236335</v>
      </c>
      <c r="AS210" s="68">
        <f t="shared" si="114"/>
        <v>-2.5353017268823321</v>
      </c>
      <c r="AT210" s="68">
        <f t="shared" si="114"/>
        <v>-2.5491551427889325</v>
      </c>
      <c r="AU210" s="68">
        <f t="shared" si="115"/>
        <v>-2.6376980496271107</v>
      </c>
    </row>
    <row r="211" spans="1:47">
      <c r="A211" s="12" t="s">
        <v>1955</v>
      </c>
      <c r="B211" s="44"/>
      <c r="C211" s="45">
        <v>42395.455000000002</v>
      </c>
      <c r="D211" s="45"/>
      <c r="E211">
        <f t="shared" si="92"/>
        <v>13570.000766239489</v>
      </c>
      <c r="F211">
        <f t="shared" si="93"/>
        <v>13570</v>
      </c>
      <c r="G211" s="10">
        <f t="shared" si="94"/>
        <v>1.0400000028312206E-3</v>
      </c>
      <c r="J211">
        <f>G211</f>
        <v>1.0400000028312206E-3</v>
      </c>
      <c r="P211">
        <f t="shared" si="95"/>
        <v>-1.7020608154462796E-2</v>
      </c>
      <c r="Q211" s="2">
        <f t="shared" si="96"/>
        <v>27376.955000000002</v>
      </c>
      <c r="S211" s="50">
        <v>1</v>
      </c>
      <c r="Z211">
        <f t="shared" si="106"/>
        <v>13570</v>
      </c>
      <c r="AA211" s="68">
        <f t="shared" si="107"/>
        <v>4.1056438497307397E-3</v>
      </c>
      <c r="AB211" s="68">
        <f t="shared" si="98"/>
        <v>-2.0086252001362315E-2</v>
      </c>
      <c r="AC211" s="68">
        <f t="shared" si="99"/>
        <v>-3.0656438468995191E-3</v>
      </c>
      <c r="AD211" s="68"/>
      <c r="AE211" s="68">
        <f t="shared" si="97"/>
        <v>9.3981721960328814E-6</v>
      </c>
      <c r="AF211">
        <f t="shared" si="100"/>
        <v>1.8060608157294017E-2</v>
      </c>
      <c r="AG211" s="92"/>
      <c r="AH211">
        <f t="shared" si="108"/>
        <v>2.1126252004193536E-2</v>
      </c>
      <c r="AI211">
        <f t="shared" si="109"/>
        <v>1.1281503306074667</v>
      </c>
      <c r="AJ211">
        <f t="shared" si="110"/>
        <v>0.81034986398905817</v>
      </c>
      <c r="AK211">
        <f t="shared" si="111"/>
        <v>0.13116986172182557</v>
      </c>
      <c r="AL211">
        <f t="shared" si="112"/>
        <v>-2.344550990192233</v>
      </c>
      <c r="AM211">
        <f t="shared" si="113"/>
        <v>-2.3750107177949427</v>
      </c>
      <c r="AN211" s="68">
        <f t="shared" si="114"/>
        <v>-2.4686528598486102</v>
      </c>
      <c r="AO211" s="68">
        <f t="shared" si="114"/>
        <v>-2.4686537551794983</v>
      </c>
      <c r="AP211" s="68">
        <f t="shared" si="114"/>
        <v>-2.4686599986878268</v>
      </c>
      <c r="AQ211" s="68">
        <f t="shared" si="114"/>
        <v>-2.4687035363602674</v>
      </c>
      <c r="AR211" s="68">
        <f t="shared" si="114"/>
        <v>-2.4690070943452382</v>
      </c>
      <c r="AS211" s="68">
        <f t="shared" si="114"/>
        <v>-2.4711215587660114</v>
      </c>
      <c r="AT211" s="68">
        <f t="shared" si="114"/>
        <v>-2.4857533539358672</v>
      </c>
      <c r="AU211" s="68">
        <f t="shared" si="115"/>
        <v>-2.5829508932230625</v>
      </c>
    </row>
    <row r="212" spans="1:47">
      <c r="A212" s="12" t="s">
        <v>1955</v>
      </c>
      <c r="B212" s="44"/>
      <c r="C212" s="45">
        <v>42395.457999999999</v>
      </c>
      <c r="D212" s="45"/>
      <c r="E212">
        <f t="shared" si="92"/>
        <v>13570.002976545702</v>
      </c>
      <c r="F212">
        <f t="shared" si="93"/>
        <v>13570</v>
      </c>
      <c r="G212" s="10">
        <f t="shared" si="94"/>
        <v>4.0399999998044223E-3</v>
      </c>
      <c r="J212">
        <f>G212</f>
        <v>4.0399999998044223E-3</v>
      </c>
      <c r="P212">
        <f t="shared" si="95"/>
        <v>-1.7020608154462796E-2</v>
      </c>
      <c r="Q212" s="2">
        <f t="shared" si="96"/>
        <v>27376.957999999999</v>
      </c>
      <c r="S212" s="50">
        <v>1</v>
      </c>
      <c r="Z212">
        <f t="shared" si="106"/>
        <v>13570</v>
      </c>
      <c r="AA212" s="68">
        <f t="shared" si="107"/>
        <v>4.1056438497307397E-3</v>
      </c>
      <c r="AB212" s="68">
        <f t="shared" si="98"/>
        <v>-1.7086252004389114E-2</v>
      </c>
      <c r="AC212" s="68">
        <f t="shared" si="99"/>
        <v>-6.5643849926317471E-5</v>
      </c>
      <c r="AD212" s="68"/>
      <c r="AE212" s="68">
        <f t="shared" si="97"/>
        <v>4.3091150331488902E-9</v>
      </c>
      <c r="AF212">
        <f t="shared" si="100"/>
        <v>2.1060608154267219E-2</v>
      </c>
      <c r="AG212" s="92"/>
      <c r="AH212">
        <f t="shared" si="108"/>
        <v>2.1126252004193536E-2</v>
      </c>
      <c r="AI212">
        <f t="shared" si="109"/>
        <v>1.1281503306074667</v>
      </c>
      <c r="AJ212">
        <f t="shared" si="110"/>
        <v>0.81034986398905817</v>
      </c>
      <c r="AK212">
        <f t="shared" si="111"/>
        <v>0.13116986172182557</v>
      </c>
      <c r="AL212">
        <f t="shared" si="112"/>
        <v>-2.344550990192233</v>
      </c>
      <c r="AM212">
        <f t="shared" si="113"/>
        <v>-2.3750107177949427</v>
      </c>
      <c r="AN212" s="68">
        <f t="shared" si="114"/>
        <v>-2.4686528598486102</v>
      </c>
      <c r="AO212" s="68">
        <f t="shared" si="114"/>
        <v>-2.4686537551794983</v>
      </c>
      <c r="AP212" s="68">
        <f t="shared" si="114"/>
        <v>-2.4686599986878268</v>
      </c>
      <c r="AQ212" s="68">
        <f t="shared" si="114"/>
        <v>-2.4687035363602674</v>
      </c>
      <c r="AR212" s="68">
        <f t="shared" si="114"/>
        <v>-2.4690070943452382</v>
      </c>
      <c r="AS212" s="68">
        <f t="shared" si="114"/>
        <v>-2.4711215587660114</v>
      </c>
      <c r="AT212" s="68">
        <f t="shared" si="114"/>
        <v>-2.4857533539358672</v>
      </c>
      <c r="AU212" s="68">
        <f t="shared" si="115"/>
        <v>-2.5829508932230625</v>
      </c>
    </row>
    <row r="213" spans="1:47">
      <c r="A213" s="12" t="s">
        <v>1956</v>
      </c>
      <c r="B213" s="44"/>
      <c r="C213" s="45">
        <v>42402.237999999998</v>
      </c>
      <c r="D213" s="45"/>
      <c r="E213">
        <f t="shared" ref="E213:E276" si="116">+(C213-C$7)/C$8</f>
        <v>13574.998268593463</v>
      </c>
      <c r="F213">
        <f t="shared" ref="F213:F276" si="117">ROUND(2*E213,0)/2</f>
        <v>13575</v>
      </c>
      <c r="G213" s="10">
        <f t="shared" ref="G213:G267" si="118">+C213-(C$7+F213*C$8)</f>
        <v>-2.3500000024796464E-3</v>
      </c>
      <c r="I213">
        <f t="shared" ref="I213:I220" si="119">G213</f>
        <v>-2.3500000024796464E-3</v>
      </c>
      <c r="P213">
        <f t="shared" ref="P213:P276" si="120">+AB$3+AB$4*F213+AB$5*F213^2</f>
        <v>-1.6974706332635647E-2</v>
      </c>
      <c r="Q213" s="2">
        <f t="shared" ref="Q213:Q276" si="121">+C213-15018.5</f>
        <v>27383.737999999998</v>
      </c>
      <c r="S213" s="50">
        <v>0.1</v>
      </c>
      <c r="Z213">
        <f t="shared" si="106"/>
        <v>13575</v>
      </c>
      <c r="AA213" s="68">
        <f t="shared" si="107"/>
        <v>4.1035577641330735E-3</v>
      </c>
      <c r="AB213" s="68">
        <f t="shared" si="98"/>
        <v>-2.3428264099248367E-2</v>
      </c>
      <c r="AC213" s="68">
        <f t="shared" si="99"/>
        <v>-6.4535577666127199E-3</v>
      </c>
      <c r="AD213" s="68"/>
      <c r="AE213" s="68">
        <f t="shared" ref="AE213:AE276" si="122">+(G213-AA213)^2*S213</f>
        <v>4.164840784700736E-6</v>
      </c>
      <c r="AF213">
        <f t="shared" si="100"/>
        <v>1.4624706330156001E-2</v>
      </c>
      <c r="AG213" s="92"/>
      <c r="AH213">
        <f t="shared" si="108"/>
        <v>2.1078264096768721E-2</v>
      </c>
      <c r="AI213">
        <f t="shared" si="109"/>
        <v>1.1275325344219747</v>
      </c>
      <c r="AJ213">
        <f t="shared" si="110"/>
        <v>0.80758749218353154</v>
      </c>
      <c r="AK213">
        <f t="shared" si="111"/>
        <v>0.13177060568591817</v>
      </c>
      <c r="AL213">
        <f t="shared" si="112"/>
        <v>-2.339851865293384</v>
      </c>
      <c r="AM213">
        <f t="shared" si="113"/>
        <v>-2.3594945901409803</v>
      </c>
      <c r="AN213" s="68">
        <f t="shared" si="114"/>
        <v>-2.4645570383252204</v>
      </c>
      <c r="AO213" s="68">
        <f t="shared" si="114"/>
        <v>-2.4645579217808278</v>
      </c>
      <c r="AP213" s="68">
        <f t="shared" si="114"/>
        <v>-2.4645641027079104</v>
      </c>
      <c r="AQ213" s="68">
        <f t="shared" si="114"/>
        <v>-2.4646073455154598</v>
      </c>
      <c r="AR213" s="68">
        <f t="shared" si="114"/>
        <v>-2.4649098374630314</v>
      </c>
      <c r="AS213" s="68">
        <f t="shared" si="114"/>
        <v>-2.4670237780260496</v>
      </c>
      <c r="AT213" s="68">
        <f t="shared" si="114"/>
        <v>-2.4816987988213364</v>
      </c>
      <c r="AU213" s="68">
        <f t="shared" si="115"/>
        <v>-2.5794414601202389</v>
      </c>
    </row>
    <row r="214" spans="1:47">
      <c r="A214" s="12" t="s">
        <v>1956</v>
      </c>
      <c r="B214" s="44"/>
      <c r="C214" s="45">
        <v>42402.239000000001</v>
      </c>
      <c r="D214" s="45"/>
      <c r="E214">
        <f t="shared" si="116"/>
        <v>13574.999005362204</v>
      </c>
      <c r="F214">
        <f t="shared" si="117"/>
        <v>13575</v>
      </c>
      <c r="G214" s="10">
        <f t="shared" si="118"/>
        <v>-1.3499999986379407E-3</v>
      </c>
      <c r="I214">
        <f t="shared" si="119"/>
        <v>-1.3499999986379407E-3</v>
      </c>
      <c r="P214">
        <f t="shared" si="120"/>
        <v>-1.6974706332635647E-2</v>
      </c>
      <c r="Q214" s="2">
        <f t="shared" si="121"/>
        <v>27383.739000000001</v>
      </c>
      <c r="S214" s="50">
        <v>0.1</v>
      </c>
      <c r="Z214">
        <f t="shared" si="106"/>
        <v>13575</v>
      </c>
      <c r="AA214" s="68">
        <f t="shared" si="107"/>
        <v>4.1035577641330735E-3</v>
      </c>
      <c r="AB214" s="68">
        <f t="shared" ref="AB214:AB277" si="123">G214-AH214</f>
        <v>-2.2428264095406662E-2</v>
      </c>
      <c r="AC214" s="68">
        <f t="shared" ref="AC214:AC277" si="124">+G214-P214-AH214</f>
        <v>-5.4535577627710143E-3</v>
      </c>
      <c r="AD214" s="68"/>
      <c r="AE214" s="68">
        <f t="shared" si="122"/>
        <v>2.9741292271879992E-6</v>
      </c>
      <c r="AF214">
        <f t="shared" ref="AF214:AF277" si="125">G214-P214</f>
        <v>1.5624706333997707E-2</v>
      </c>
      <c r="AG214" s="92"/>
      <c r="AH214">
        <f t="shared" si="108"/>
        <v>2.1078264096768721E-2</v>
      </c>
      <c r="AI214">
        <f t="shared" si="109"/>
        <v>1.1275325344219747</v>
      </c>
      <c r="AJ214">
        <f t="shared" si="110"/>
        <v>0.80758749218353154</v>
      </c>
      <c r="AK214">
        <f t="shared" si="111"/>
        <v>0.13177060568591817</v>
      </c>
      <c r="AL214">
        <f t="shared" si="112"/>
        <v>-2.339851865293384</v>
      </c>
      <c r="AM214">
        <f t="shared" si="113"/>
        <v>-2.3594945901409803</v>
      </c>
      <c r="AN214" s="68">
        <f t="shared" si="114"/>
        <v>-2.4645570383252204</v>
      </c>
      <c r="AO214" s="68">
        <f t="shared" si="114"/>
        <v>-2.4645579217808278</v>
      </c>
      <c r="AP214" s="68">
        <f t="shared" si="114"/>
        <v>-2.4645641027079104</v>
      </c>
      <c r="AQ214" s="68">
        <f t="shared" si="114"/>
        <v>-2.4646073455154598</v>
      </c>
      <c r="AR214" s="68">
        <f t="shared" si="114"/>
        <v>-2.4649098374630314</v>
      </c>
      <c r="AS214" s="68">
        <f t="shared" si="114"/>
        <v>-2.4670237780260496</v>
      </c>
      <c r="AT214" s="68">
        <f t="shared" si="114"/>
        <v>-2.4816987988213364</v>
      </c>
      <c r="AU214" s="68">
        <f t="shared" si="115"/>
        <v>-2.5794414601202389</v>
      </c>
    </row>
    <row r="215" spans="1:47">
      <c r="A215" s="12" t="s">
        <v>1956</v>
      </c>
      <c r="B215" s="44"/>
      <c r="C215" s="45">
        <v>42402.250999999997</v>
      </c>
      <c r="D215" s="45"/>
      <c r="E215">
        <f t="shared" si="116"/>
        <v>13575.007846587063</v>
      </c>
      <c r="F215">
        <f t="shared" si="117"/>
        <v>13575</v>
      </c>
      <c r="G215" s="10">
        <f t="shared" si="118"/>
        <v>1.0649999996530823E-2</v>
      </c>
      <c r="I215">
        <f t="shared" si="119"/>
        <v>1.0649999996530823E-2</v>
      </c>
      <c r="P215">
        <f t="shared" si="120"/>
        <v>-1.6974706332635647E-2</v>
      </c>
      <c r="Q215" s="2">
        <f t="shared" si="121"/>
        <v>27383.750999999997</v>
      </c>
      <c r="S215" s="50">
        <v>0.1</v>
      </c>
      <c r="Z215">
        <f t="shared" si="106"/>
        <v>13575</v>
      </c>
      <c r="AA215" s="68">
        <f t="shared" si="107"/>
        <v>4.1035577641330735E-3</v>
      </c>
      <c r="AB215" s="68">
        <f t="shared" si="123"/>
        <v>-1.0428264100237897E-2</v>
      </c>
      <c r="AC215" s="68">
        <f t="shared" si="124"/>
        <v>6.5464422323977499E-3</v>
      </c>
      <c r="AD215" s="68"/>
      <c r="AE215" s="68">
        <f t="shared" si="122"/>
        <v>4.2855905902120836E-6</v>
      </c>
      <c r="AF215">
        <f t="shared" si="125"/>
        <v>2.7624706329166471E-2</v>
      </c>
      <c r="AG215" s="92"/>
      <c r="AH215">
        <f t="shared" si="108"/>
        <v>2.1078264096768721E-2</v>
      </c>
      <c r="AI215">
        <f t="shared" si="109"/>
        <v>1.1275325344219747</v>
      </c>
      <c r="AJ215">
        <f t="shared" si="110"/>
        <v>0.80758749218353154</v>
      </c>
      <c r="AK215">
        <f t="shared" si="111"/>
        <v>0.13177060568591817</v>
      </c>
      <c r="AL215">
        <f t="shared" si="112"/>
        <v>-2.339851865293384</v>
      </c>
      <c r="AM215">
        <f t="shared" si="113"/>
        <v>-2.3594945901409803</v>
      </c>
      <c r="AN215" s="68">
        <f t="shared" si="114"/>
        <v>-2.4645570383252204</v>
      </c>
      <c r="AO215" s="68">
        <f t="shared" si="114"/>
        <v>-2.4645579217808278</v>
      </c>
      <c r="AP215" s="68">
        <f t="shared" si="114"/>
        <v>-2.4645641027079104</v>
      </c>
      <c r="AQ215" s="68">
        <f t="shared" si="114"/>
        <v>-2.4646073455154598</v>
      </c>
      <c r="AR215" s="68">
        <f t="shared" si="114"/>
        <v>-2.4649098374630314</v>
      </c>
      <c r="AS215" s="68">
        <f t="shared" si="114"/>
        <v>-2.4670237780260496</v>
      </c>
      <c r="AT215" s="68">
        <f t="shared" si="114"/>
        <v>-2.4816987988213364</v>
      </c>
      <c r="AU215" s="68">
        <f t="shared" si="115"/>
        <v>-2.5794414601202389</v>
      </c>
    </row>
    <row r="216" spans="1:47">
      <c r="A216" s="12" t="s">
        <v>1957</v>
      </c>
      <c r="B216" s="44"/>
      <c r="C216" s="45">
        <v>42425.313999999998</v>
      </c>
      <c r="D216" s="45"/>
      <c r="E216">
        <f t="shared" si="116"/>
        <v>13591.999944005574</v>
      </c>
      <c r="F216">
        <f t="shared" si="117"/>
        <v>13592</v>
      </c>
      <c r="G216" s="10">
        <f t="shared" si="118"/>
        <v>-7.6000003900844604E-5</v>
      </c>
      <c r="I216">
        <f t="shared" si="119"/>
        <v>-7.6000003900844604E-5</v>
      </c>
      <c r="P216">
        <f t="shared" si="120"/>
        <v>-1.6818283174437232E-2</v>
      </c>
      <c r="Q216" s="2">
        <f t="shared" si="121"/>
        <v>27406.813999999998</v>
      </c>
      <c r="S216" s="50">
        <v>0.1</v>
      </c>
      <c r="Z216">
        <f t="shared" si="106"/>
        <v>13592</v>
      </c>
      <c r="AA216" s="68">
        <f t="shared" si="107"/>
        <v>4.0943851038552186E-3</v>
      </c>
      <c r="AB216" s="68">
        <f t="shared" si="123"/>
        <v>-2.0988668282193295E-2</v>
      </c>
      <c r="AC216" s="68">
        <f t="shared" si="124"/>
        <v>-4.1703851077560632E-3</v>
      </c>
      <c r="AD216" s="68"/>
      <c r="AE216" s="68">
        <f t="shared" si="122"/>
        <v>1.7392111946993553E-6</v>
      </c>
      <c r="AF216">
        <f t="shared" si="125"/>
        <v>1.6742283170536387E-2</v>
      </c>
      <c r="AG216" s="92"/>
      <c r="AH216">
        <f t="shared" si="108"/>
        <v>2.091266827829245E-2</v>
      </c>
      <c r="AI216">
        <f t="shared" si="109"/>
        <v>1.1254162159950329</v>
      </c>
      <c r="AJ216">
        <f t="shared" si="110"/>
        <v>0.79808569595658541</v>
      </c>
      <c r="AK216">
        <f t="shared" si="111"/>
        <v>0.13378644409809665</v>
      </c>
      <c r="AL216">
        <f t="shared" si="112"/>
        <v>-2.3239134925220997</v>
      </c>
      <c r="AM216">
        <f t="shared" si="113"/>
        <v>-2.3081240772208829</v>
      </c>
      <c r="AN216" s="68">
        <f t="shared" si="114"/>
        <v>-2.4506481020094157</v>
      </c>
      <c r="AO216" s="68">
        <f t="shared" si="114"/>
        <v>-2.4506489450343283</v>
      </c>
      <c r="AP216" s="68">
        <f t="shared" si="114"/>
        <v>-2.4506549103607735</v>
      </c>
      <c r="AQ216" s="68">
        <f t="shared" si="114"/>
        <v>-2.450697120751351</v>
      </c>
      <c r="AR216" s="68">
        <f t="shared" si="114"/>
        <v>-2.4509957575615826</v>
      </c>
      <c r="AS216" s="68">
        <f t="shared" si="114"/>
        <v>-2.4531065010112627</v>
      </c>
      <c r="AT216" s="68">
        <f t="shared" si="114"/>
        <v>-2.4679223559799</v>
      </c>
      <c r="AU216" s="68">
        <f t="shared" si="115"/>
        <v>-2.567509387570639</v>
      </c>
    </row>
    <row r="217" spans="1:47">
      <c r="A217" s="12" t="s">
        <v>1957</v>
      </c>
      <c r="B217" s="44"/>
      <c r="C217" s="45">
        <v>42433.459000000003</v>
      </c>
      <c r="D217" s="45"/>
      <c r="E217">
        <f t="shared" si="116"/>
        <v>13598.000925381537</v>
      </c>
      <c r="F217">
        <f t="shared" si="117"/>
        <v>13598</v>
      </c>
      <c r="G217" s="10">
        <f t="shared" si="118"/>
        <v>1.2560000031953678E-3</v>
      </c>
      <c r="I217">
        <f t="shared" si="119"/>
        <v>1.2560000031953678E-3</v>
      </c>
      <c r="P217">
        <f t="shared" si="120"/>
        <v>-1.6762943286971227E-2</v>
      </c>
      <c r="Q217" s="2">
        <f t="shared" si="121"/>
        <v>27414.959000000003</v>
      </c>
      <c r="S217" s="50">
        <v>0.1</v>
      </c>
      <c r="Z217">
        <f t="shared" si="106"/>
        <v>13598</v>
      </c>
      <c r="AA217" s="68">
        <f t="shared" si="107"/>
        <v>4.0903878861299654E-3</v>
      </c>
      <c r="AB217" s="68">
        <f t="shared" si="123"/>
        <v>-1.9597331169905825E-2</v>
      </c>
      <c r="AC217" s="68">
        <f t="shared" si="124"/>
        <v>-2.8343878829345977E-3</v>
      </c>
      <c r="AD217" s="68"/>
      <c r="AE217" s="68">
        <f t="shared" si="122"/>
        <v>8.0337546709264715E-7</v>
      </c>
      <c r="AF217">
        <f t="shared" si="125"/>
        <v>1.8018943290166595E-2</v>
      </c>
      <c r="AG217" s="92"/>
      <c r="AH217">
        <f t="shared" si="108"/>
        <v>2.0853331173101192E-2</v>
      </c>
      <c r="AI217">
        <f t="shared" si="109"/>
        <v>1.124663573810547</v>
      </c>
      <c r="AJ217">
        <f t="shared" si="110"/>
        <v>0.79469229384599449</v>
      </c>
      <c r="AK217">
        <f t="shared" si="111"/>
        <v>0.13448804119217503</v>
      </c>
      <c r="AL217">
        <f t="shared" si="112"/>
        <v>-2.3183025212882824</v>
      </c>
      <c r="AM217">
        <f t="shared" si="113"/>
        <v>-2.2904867073193689</v>
      </c>
      <c r="AN217" s="68">
        <f t="shared" si="114"/>
        <v>-2.4457453246869023</v>
      </c>
      <c r="AO217" s="68">
        <f t="shared" si="114"/>
        <v>-2.4457461534445377</v>
      </c>
      <c r="AP217" s="68">
        <f t="shared" si="114"/>
        <v>-2.4457520417576673</v>
      </c>
      <c r="AQ217" s="68">
        <f t="shared" si="114"/>
        <v>-2.4457938773185641</v>
      </c>
      <c r="AR217" s="68">
        <f t="shared" si="114"/>
        <v>-2.4460910704876131</v>
      </c>
      <c r="AS217" s="68">
        <f t="shared" si="114"/>
        <v>-2.4482001668435895</v>
      </c>
      <c r="AT217" s="68">
        <f t="shared" si="114"/>
        <v>-2.4630634537457281</v>
      </c>
      <c r="AU217" s="68">
        <f t="shared" si="115"/>
        <v>-2.5632980678472501</v>
      </c>
    </row>
    <row r="218" spans="1:47">
      <c r="A218" s="12" t="s">
        <v>1958</v>
      </c>
      <c r="B218" s="44"/>
      <c r="C218" s="45">
        <v>42459.247000000003</v>
      </c>
      <c r="D218" s="45"/>
      <c r="E218">
        <f t="shared" si="116"/>
        <v>13617.000717612753</v>
      </c>
      <c r="F218">
        <f t="shared" si="117"/>
        <v>13617</v>
      </c>
      <c r="G218" s="10">
        <f t="shared" si="118"/>
        <v>9.7400000231573358E-4</v>
      </c>
      <c r="I218">
        <f t="shared" si="119"/>
        <v>9.7400000231573358E-4</v>
      </c>
      <c r="P218">
        <f t="shared" si="120"/>
        <v>-1.6587246946644096E-2</v>
      </c>
      <c r="Q218" s="2">
        <f t="shared" si="121"/>
        <v>27440.747000000003</v>
      </c>
      <c r="S218" s="50">
        <v>0.1</v>
      </c>
      <c r="Z218">
        <f t="shared" si="106"/>
        <v>13617</v>
      </c>
      <c r="AA218" s="68">
        <f t="shared" si="107"/>
        <v>4.0751545996254163E-3</v>
      </c>
      <c r="AB218" s="68">
        <f t="shared" si="123"/>
        <v>-1.9688401543953779E-2</v>
      </c>
      <c r="AC218" s="68">
        <f t="shared" si="124"/>
        <v>-3.1011545973096827E-3</v>
      </c>
      <c r="AD218" s="68"/>
      <c r="AE218" s="68">
        <f t="shared" si="122"/>
        <v>9.6171598364149818E-7</v>
      </c>
      <c r="AF218">
        <f t="shared" si="125"/>
        <v>1.756124694895983E-2</v>
      </c>
      <c r="AG218" s="92"/>
      <c r="AH218">
        <f t="shared" si="108"/>
        <v>2.0662401546269513E-2</v>
      </c>
      <c r="AI218">
        <f t="shared" si="109"/>
        <v>1.1222612235680796</v>
      </c>
      <c r="AJ218">
        <f t="shared" si="110"/>
        <v>0.78381285365803155</v>
      </c>
      <c r="AK218">
        <f t="shared" si="111"/>
        <v>0.13667564914995625</v>
      </c>
      <c r="AL218">
        <f t="shared" si="112"/>
        <v>-2.3005841653417778</v>
      </c>
      <c r="AM218">
        <f t="shared" si="113"/>
        <v>-2.2362485366086671</v>
      </c>
      <c r="AN218" s="68">
        <f t="shared" si="114"/>
        <v>-2.4302416032206242</v>
      </c>
      <c r="AO218" s="68">
        <f t="shared" si="114"/>
        <v>-2.4302423869191205</v>
      </c>
      <c r="AP218" s="68">
        <f t="shared" si="114"/>
        <v>-2.4302480288195425</v>
      </c>
      <c r="AQ218" s="68">
        <f t="shared" si="114"/>
        <v>-2.4302886444466161</v>
      </c>
      <c r="AR218" s="68">
        <f t="shared" si="114"/>
        <v>-2.4305809914244634</v>
      </c>
      <c r="AS218" s="68">
        <f t="shared" si="114"/>
        <v>-2.4326831076004738</v>
      </c>
      <c r="AT218" s="68">
        <f t="shared" si="114"/>
        <v>-2.4476887122798998</v>
      </c>
      <c r="AU218" s="68">
        <f t="shared" si="115"/>
        <v>-2.5499622220565206</v>
      </c>
    </row>
    <row r="219" spans="1:47">
      <c r="A219" s="12" t="s">
        <v>1958</v>
      </c>
      <c r="B219" s="44"/>
      <c r="C219" s="45">
        <v>42501.322</v>
      </c>
      <c r="D219" s="45"/>
      <c r="E219">
        <f t="shared" si="116"/>
        <v>13648.00026228967</v>
      </c>
      <c r="F219">
        <f t="shared" si="117"/>
        <v>13648</v>
      </c>
      <c r="G219" s="10">
        <f t="shared" si="118"/>
        <v>3.5600000410340726E-4</v>
      </c>
      <c r="I219">
        <f t="shared" si="119"/>
        <v>3.5600000410340726E-4</v>
      </c>
      <c r="P219">
        <f t="shared" si="120"/>
        <v>-1.6299105100437167E-2</v>
      </c>
      <c r="Q219" s="2">
        <f t="shared" si="121"/>
        <v>27482.822</v>
      </c>
      <c r="S219" s="50">
        <v>0.1</v>
      </c>
      <c r="Z219">
        <f t="shared" si="106"/>
        <v>13648</v>
      </c>
      <c r="AA219" s="68">
        <f t="shared" si="107"/>
        <v>4.0420713138606956E-3</v>
      </c>
      <c r="AB219" s="68">
        <f t="shared" si="123"/>
        <v>-1.9985176410194455E-2</v>
      </c>
      <c r="AC219" s="68">
        <f t="shared" si="124"/>
        <v>-3.6860713097572884E-3</v>
      </c>
      <c r="AD219" s="68"/>
      <c r="AE219" s="68">
        <f t="shared" si="122"/>
        <v>1.3587121700615811E-6</v>
      </c>
      <c r="AF219">
        <f t="shared" si="125"/>
        <v>1.6655105104540574E-2</v>
      </c>
      <c r="AG219" s="92"/>
      <c r="AH219">
        <f t="shared" si="108"/>
        <v>2.0341176414297862E-2</v>
      </c>
      <c r="AI219">
        <f t="shared" si="109"/>
        <v>1.118282497129824</v>
      </c>
      <c r="AJ219">
        <f t="shared" si="110"/>
        <v>0.76564086385184771</v>
      </c>
      <c r="AK219">
        <f t="shared" si="111"/>
        <v>0.14013311789744445</v>
      </c>
      <c r="AL219">
        <f t="shared" si="112"/>
        <v>-2.271839031911322</v>
      </c>
      <c r="AM219">
        <f t="shared" si="113"/>
        <v>-2.1526816678991114</v>
      </c>
      <c r="AN219" s="68">
        <f t="shared" si="114"/>
        <v>-2.4050178152264463</v>
      </c>
      <c r="AO219" s="68">
        <f t="shared" si="114"/>
        <v>-2.4050185262597221</v>
      </c>
      <c r="AP219" s="68">
        <f t="shared" si="114"/>
        <v>-2.4050237604829916</v>
      </c>
      <c r="AQ219" s="68">
        <f t="shared" si="114"/>
        <v>-2.4050622910982637</v>
      </c>
      <c r="AR219" s="68">
        <f t="shared" si="114"/>
        <v>-2.4053458845692073</v>
      </c>
      <c r="AS219" s="68">
        <f t="shared" si="114"/>
        <v>-2.4074309557808387</v>
      </c>
      <c r="AT219" s="68">
        <f t="shared" si="114"/>
        <v>-2.4226428177603294</v>
      </c>
      <c r="AU219" s="68">
        <f t="shared" si="115"/>
        <v>-2.5282037368190142</v>
      </c>
    </row>
    <row r="220" spans="1:47">
      <c r="A220" s="12" t="s">
        <v>1959</v>
      </c>
      <c r="B220" s="44"/>
      <c r="C220" s="45">
        <v>42638.415000000001</v>
      </c>
      <c r="D220" s="45"/>
      <c r="E220">
        <f t="shared" si="116"/>
        <v>13749.006098971618</v>
      </c>
      <c r="F220">
        <f t="shared" si="117"/>
        <v>13749</v>
      </c>
      <c r="G220" s="10">
        <f t="shared" si="118"/>
        <v>8.2780000011553057E-3</v>
      </c>
      <c r="I220">
        <f t="shared" si="119"/>
        <v>8.2780000011553057E-3</v>
      </c>
      <c r="P220">
        <f t="shared" si="120"/>
        <v>-1.534759565948482E-2</v>
      </c>
      <c r="Q220" s="2">
        <f t="shared" si="121"/>
        <v>27619.915000000001</v>
      </c>
      <c r="S220" s="50">
        <v>0.1</v>
      </c>
      <c r="Z220">
        <f t="shared" si="106"/>
        <v>13749</v>
      </c>
      <c r="AA220" s="68">
        <f t="shared" si="107"/>
        <v>3.8676336642463165E-3</v>
      </c>
      <c r="AB220" s="68">
        <f t="shared" si="123"/>
        <v>-1.093722932257583E-2</v>
      </c>
      <c r="AC220" s="68">
        <f t="shared" si="124"/>
        <v>4.4103663369089892E-3</v>
      </c>
      <c r="AD220" s="68"/>
      <c r="AE220" s="68">
        <f t="shared" si="122"/>
        <v>1.9451331225740015E-6</v>
      </c>
      <c r="AF220">
        <f t="shared" si="125"/>
        <v>2.3625595660640125E-2</v>
      </c>
      <c r="AG220" s="92"/>
      <c r="AH220">
        <f t="shared" si="108"/>
        <v>1.9215229323731136E-2</v>
      </c>
      <c r="AI220">
        <f t="shared" si="109"/>
        <v>1.104875954413699</v>
      </c>
      <c r="AJ220">
        <f t="shared" si="110"/>
        <v>0.7031532629671875</v>
      </c>
      <c r="AK220">
        <f t="shared" si="111"/>
        <v>0.15042963153827638</v>
      </c>
      <c r="AL220">
        <f t="shared" si="112"/>
        <v>-2.1796245881805931</v>
      </c>
      <c r="AM220">
        <f t="shared" si="113"/>
        <v>-1.9162145669013548</v>
      </c>
      <c r="AN220" s="68">
        <f t="shared" si="114"/>
        <v>-2.323471369188975</v>
      </c>
      <c r="AO220" s="68">
        <f t="shared" si="114"/>
        <v>-2.3234718598106965</v>
      </c>
      <c r="AP220" s="68">
        <f t="shared" si="114"/>
        <v>-2.3234757735947653</v>
      </c>
      <c r="AQ220" s="68">
        <f t="shared" si="114"/>
        <v>-2.3235069940193327</v>
      </c>
      <c r="AR220" s="68">
        <f t="shared" si="114"/>
        <v>-2.3237560034477145</v>
      </c>
      <c r="AS220" s="68">
        <f t="shared" si="114"/>
        <v>-2.3257397032512168</v>
      </c>
      <c r="AT220" s="68">
        <f t="shared" si="114"/>
        <v>-2.3413962847052145</v>
      </c>
      <c r="AU220" s="68">
        <f t="shared" si="115"/>
        <v>-2.4573131881419776</v>
      </c>
    </row>
    <row r="221" spans="1:47">
      <c r="A221" s="12" t="s">
        <v>1960</v>
      </c>
      <c r="B221" s="44"/>
      <c r="C221" s="45">
        <v>42665.55</v>
      </c>
      <c r="D221" s="45"/>
      <c r="E221">
        <f t="shared" si="116"/>
        <v>13768.998318693741</v>
      </c>
      <c r="F221">
        <f t="shared" si="117"/>
        <v>13769</v>
      </c>
      <c r="G221" s="10">
        <f t="shared" si="118"/>
        <v>-2.2820000012870878E-3</v>
      </c>
      <c r="J221">
        <f>G221</f>
        <v>-2.2820000012870878E-3</v>
      </c>
      <c r="P221">
        <f t="shared" si="120"/>
        <v>-1.5156868181435634E-2</v>
      </c>
      <c r="Q221" s="2">
        <f t="shared" si="121"/>
        <v>27647.050000000003</v>
      </c>
      <c r="S221" s="50">
        <v>1</v>
      </c>
      <c r="Z221">
        <f t="shared" si="106"/>
        <v>13769</v>
      </c>
      <c r="AA221" s="68">
        <f t="shared" si="107"/>
        <v>3.8217590462020432E-3</v>
      </c>
      <c r="AB221" s="68">
        <f t="shared" si="123"/>
        <v>-2.1260627228924765E-2</v>
      </c>
      <c r="AC221" s="68">
        <f t="shared" si="124"/>
        <v>-6.103759047489131E-3</v>
      </c>
      <c r="AD221" s="68"/>
      <c r="AE221" s="68">
        <f t="shared" si="122"/>
        <v>3.725587450980542E-5</v>
      </c>
      <c r="AF221">
        <f t="shared" si="125"/>
        <v>1.2874868180148547E-2</v>
      </c>
      <c r="AG221" s="92"/>
      <c r="AH221">
        <f t="shared" si="108"/>
        <v>1.8978627227637677E-2</v>
      </c>
      <c r="AI221">
        <f t="shared" si="109"/>
        <v>1.1021522268988087</v>
      </c>
      <c r="AJ221">
        <f t="shared" si="110"/>
        <v>0.69024539080969405</v>
      </c>
      <c r="AK221">
        <f t="shared" si="111"/>
        <v>0.15229235830645016</v>
      </c>
      <c r="AL221">
        <f t="shared" si="112"/>
        <v>-2.1616301635218624</v>
      </c>
      <c r="AM221">
        <f t="shared" si="113"/>
        <v>-1.8748919966016764</v>
      </c>
      <c r="AN221" s="68">
        <f t="shared" si="114"/>
        <v>-2.3074414488674959</v>
      </c>
      <c r="AO221" s="68">
        <f t="shared" si="114"/>
        <v>-2.3074419001119302</v>
      </c>
      <c r="AP221" s="68">
        <f t="shared" si="114"/>
        <v>-2.3074455629328852</v>
      </c>
      <c r="AQ221" s="68">
        <f t="shared" si="114"/>
        <v>-2.3074752940704797</v>
      </c>
      <c r="AR221" s="68">
        <f t="shared" si="114"/>
        <v>-2.307716585827853</v>
      </c>
      <c r="AS221" s="68">
        <f t="shared" si="114"/>
        <v>-2.3096724928018788</v>
      </c>
      <c r="AT221" s="68">
        <f t="shared" si="114"/>
        <v>-2.3253753312817964</v>
      </c>
      <c r="AU221" s="68">
        <f t="shared" si="115"/>
        <v>-2.4432754557306833</v>
      </c>
    </row>
    <row r="222" spans="1:47">
      <c r="A222" s="12" t="s">
        <v>1960</v>
      </c>
      <c r="B222" s="44"/>
      <c r="C222" s="45">
        <v>42684.55</v>
      </c>
      <c r="D222" s="45"/>
      <c r="E222">
        <f t="shared" si="116"/>
        <v>13782.996924727287</v>
      </c>
      <c r="F222">
        <f t="shared" si="117"/>
        <v>13783</v>
      </c>
      <c r="G222" s="10">
        <f t="shared" si="118"/>
        <v>-4.1740000015124679E-3</v>
      </c>
      <c r="J222">
        <f>G222</f>
        <v>-4.1740000015124679E-3</v>
      </c>
      <c r="P222">
        <f t="shared" si="120"/>
        <v>-1.5022904629000605E-2</v>
      </c>
      <c r="Q222" s="2">
        <f t="shared" si="121"/>
        <v>27666.050000000003</v>
      </c>
      <c r="S222" s="50">
        <v>1</v>
      </c>
      <c r="Z222">
        <f t="shared" si="106"/>
        <v>13783</v>
      </c>
      <c r="AA222" s="68">
        <f t="shared" si="107"/>
        <v>3.7875529684822731E-3</v>
      </c>
      <c r="AB222" s="68">
        <f t="shared" si="123"/>
        <v>-2.2984457598995346E-2</v>
      </c>
      <c r="AC222" s="68">
        <f t="shared" si="124"/>
        <v>-7.961552969994741E-3</v>
      </c>
      <c r="AD222" s="68"/>
      <c r="AE222" s="68">
        <f t="shared" si="122"/>
        <v>6.338632569403208E-5</v>
      </c>
      <c r="AF222">
        <f t="shared" si="125"/>
        <v>1.0848904627488137E-2</v>
      </c>
      <c r="AG222" s="92"/>
      <c r="AH222">
        <f t="shared" si="108"/>
        <v>1.8810457597482878E-2</v>
      </c>
      <c r="AI222">
        <f t="shared" si="109"/>
        <v>1.1002340163661521</v>
      </c>
      <c r="AJ222">
        <f t="shared" si="110"/>
        <v>0.681115421657427</v>
      </c>
      <c r="AK222">
        <f t="shared" si="111"/>
        <v>0.15356165479062742</v>
      </c>
      <c r="AL222">
        <f t="shared" si="112"/>
        <v>-2.1490870200544494</v>
      </c>
      <c r="AM222">
        <f t="shared" si="113"/>
        <v>-1.8469032102212797</v>
      </c>
      <c r="AN222" s="68">
        <f t="shared" si="114"/>
        <v>-2.2962441145170445</v>
      </c>
      <c r="AO222" s="68">
        <f t="shared" si="114"/>
        <v>-2.2962445392056163</v>
      </c>
      <c r="AP222" s="68">
        <f t="shared" si="114"/>
        <v>-2.2962480297815313</v>
      </c>
      <c r="AQ222" s="68">
        <f t="shared" si="114"/>
        <v>-2.296276718802063</v>
      </c>
      <c r="AR222" s="68">
        <f t="shared" si="114"/>
        <v>-2.2965124785230562</v>
      </c>
      <c r="AS222" s="68">
        <f t="shared" si="114"/>
        <v>-2.2984475308710284</v>
      </c>
      <c r="AT222" s="68">
        <f t="shared" si="114"/>
        <v>-2.3141744643156885</v>
      </c>
      <c r="AU222" s="68">
        <f t="shared" si="115"/>
        <v>-2.4334490430427773</v>
      </c>
    </row>
    <row r="223" spans="1:47">
      <c r="A223" s="12" t="s">
        <v>1960</v>
      </c>
      <c r="B223" s="44"/>
      <c r="C223" s="45">
        <v>42707.625999999997</v>
      </c>
      <c r="D223" s="45"/>
      <c r="E223">
        <f t="shared" si="116"/>
        <v>13799.998600139394</v>
      </c>
      <c r="F223">
        <f t="shared" si="117"/>
        <v>13800</v>
      </c>
      <c r="G223" s="10">
        <f t="shared" si="118"/>
        <v>-1.9000000029336661E-3</v>
      </c>
      <c r="J223">
        <f>G223</f>
        <v>-1.9000000029336661E-3</v>
      </c>
      <c r="P223">
        <f t="shared" si="120"/>
        <v>-1.4859731606335996E-2</v>
      </c>
      <c r="Q223" s="2">
        <f t="shared" si="121"/>
        <v>27689.125999999997</v>
      </c>
      <c r="S223" s="50">
        <v>1</v>
      </c>
      <c r="Z223">
        <f t="shared" si="106"/>
        <v>13800</v>
      </c>
      <c r="AA223" s="68">
        <f t="shared" si="107"/>
        <v>3.743755757109779E-3</v>
      </c>
      <c r="AB223" s="68">
        <f t="shared" si="123"/>
        <v>-2.0503487366379441E-2</v>
      </c>
      <c r="AC223" s="68">
        <f t="shared" si="124"/>
        <v>-5.6437557600434451E-3</v>
      </c>
      <c r="AD223" s="68"/>
      <c r="AE223" s="68">
        <f t="shared" si="122"/>
        <v>3.1851979079023568E-5</v>
      </c>
      <c r="AF223">
        <f t="shared" si="125"/>
        <v>1.295973160340233E-2</v>
      </c>
      <c r="AG223" s="92"/>
      <c r="AH223">
        <f t="shared" si="108"/>
        <v>1.8603487363445775E-2</v>
      </c>
      <c r="AI223">
        <f t="shared" si="109"/>
        <v>1.0978927147486279</v>
      </c>
      <c r="AJ223">
        <f t="shared" si="110"/>
        <v>0.66992879809789097</v>
      </c>
      <c r="AK223">
        <f t="shared" si="111"/>
        <v>0.15506468410979216</v>
      </c>
      <c r="AL223">
        <f t="shared" si="112"/>
        <v>-2.1339149079586863</v>
      </c>
      <c r="AM223">
        <f t="shared" si="113"/>
        <v>-1.8139024575255662</v>
      </c>
      <c r="AN223" s="68">
        <f t="shared" si="114"/>
        <v>-2.282673644679158</v>
      </c>
      <c r="AO223" s="68">
        <f t="shared" si="114"/>
        <v>-2.2826740382858608</v>
      </c>
      <c r="AP223" s="68">
        <f t="shared" si="114"/>
        <v>-2.2826773239795357</v>
      </c>
      <c r="AQ223" s="68">
        <f t="shared" si="114"/>
        <v>-2.2827047513345695</v>
      </c>
      <c r="AR223" s="68">
        <f t="shared" si="114"/>
        <v>-2.2829336674040723</v>
      </c>
      <c r="AS223" s="68">
        <f t="shared" si="114"/>
        <v>-2.2848419011104721</v>
      </c>
      <c r="AT223" s="68">
        <f t="shared" si="114"/>
        <v>-2.3005889073662513</v>
      </c>
      <c r="AU223" s="68">
        <f t="shared" si="115"/>
        <v>-2.4215169704931774</v>
      </c>
    </row>
    <row r="224" spans="1:47">
      <c r="A224" s="12" t="s">
        <v>1961</v>
      </c>
      <c r="B224" s="44"/>
      <c r="C224" s="45">
        <v>42710.341</v>
      </c>
      <c r="D224" s="45"/>
      <c r="E224">
        <f t="shared" si="116"/>
        <v>13801.998927264716</v>
      </c>
      <c r="F224">
        <f t="shared" si="117"/>
        <v>13802</v>
      </c>
      <c r="G224" s="10">
        <f t="shared" si="118"/>
        <v>-1.4559999981429428E-3</v>
      </c>
      <c r="I224">
        <f>G224</f>
        <v>-1.4559999981429428E-3</v>
      </c>
      <c r="P224">
        <f t="shared" si="120"/>
        <v>-1.4840498511072026E-2</v>
      </c>
      <c r="Q224" s="2">
        <f t="shared" si="121"/>
        <v>27691.841</v>
      </c>
      <c r="S224" s="50">
        <v>0.1</v>
      </c>
      <c r="Z224">
        <f t="shared" si="106"/>
        <v>13802</v>
      </c>
      <c r="AA224" s="68">
        <f t="shared" si="107"/>
        <v>3.7384427530052639E-3</v>
      </c>
      <c r="AB224" s="68">
        <f t="shared" si="123"/>
        <v>-2.0034941262220232E-2</v>
      </c>
      <c r="AC224" s="68">
        <f t="shared" si="124"/>
        <v>-5.1944427511482066E-3</v>
      </c>
      <c r="AD224" s="68"/>
      <c r="AE224" s="68">
        <f t="shared" si="122"/>
        <v>2.6982235494956151E-6</v>
      </c>
      <c r="AF224">
        <f t="shared" si="125"/>
        <v>1.3384498512929083E-2</v>
      </c>
      <c r="AG224" s="92"/>
      <c r="AH224">
        <f t="shared" si="108"/>
        <v>1.8578941264077289E-2</v>
      </c>
      <c r="AI224">
        <f t="shared" si="109"/>
        <v>1.0976164357501816</v>
      </c>
      <c r="AJ224">
        <f t="shared" si="110"/>
        <v>0.66860569859900176</v>
      </c>
      <c r="AK224">
        <f t="shared" si="111"/>
        <v>0.15523875589026248</v>
      </c>
      <c r="AL224">
        <f t="shared" si="112"/>
        <v>-2.1321342062981326</v>
      </c>
      <c r="AM224">
        <f t="shared" si="113"/>
        <v>-1.8100887949808486</v>
      </c>
      <c r="AN224" s="68">
        <f t="shared" ref="AN224:AT238" si="126">$AU224+$AB$7*SIN(AO224)</f>
        <v>-2.281079021546395</v>
      </c>
      <c r="AO224" s="68">
        <f t="shared" si="126"/>
        <v>-2.2810794115822808</v>
      </c>
      <c r="AP224" s="68">
        <f t="shared" si="126"/>
        <v>-2.2810826735008538</v>
      </c>
      <c r="AQ224" s="68">
        <f t="shared" si="126"/>
        <v>-2.2811099528468013</v>
      </c>
      <c r="AR224" s="68">
        <f t="shared" si="126"/>
        <v>-2.2813380554917329</v>
      </c>
      <c r="AS224" s="68">
        <f t="shared" si="126"/>
        <v>-2.2832430288645531</v>
      </c>
      <c r="AT224" s="68">
        <f t="shared" si="126"/>
        <v>-2.2989917339253036</v>
      </c>
      <c r="AU224" s="68">
        <f t="shared" si="115"/>
        <v>-2.4201131972520478</v>
      </c>
    </row>
    <row r="225" spans="1:48">
      <c r="A225" s="12" t="s">
        <v>1961</v>
      </c>
      <c r="B225" s="44"/>
      <c r="C225" s="45">
        <v>42710.343999999997</v>
      </c>
      <c r="D225" s="45"/>
      <c r="E225">
        <f t="shared" si="116"/>
        <v>13802.001137570929</v>
      </c>
      <c r="F225">
        <f t="shared" si="117"/>
        <v>13802</v>
      </c>
      <c r="G225" s="10">
        <f t="shared" si="118"/>
        <v>1.5439999988302588E-3</v>
      </c>
      <c r="I225">
        <f>G225</f>
        <v>1.5439999988302588E-3</v>
      </c>
      <c r="P225">
        <f t="shared" si="120"/>
        <v>-1.4840498511072026E-2</v>
      </c>
      <c r="Q225" s="2">
        <f t="shared" si="121"/>
        <v>27691.843999999997</v>
      </c>
      <c r="S225" s="50">
        <v>0.1</v>
      </c>
      <c r="Z225">
        <f t="shared" si="106"/>
        <v>13802</v>
      </c>
      <c r="AA225" s="68">
        <f t="shared" si="107"/>
        <v>3.7384427530052639E-3</v>
      </c>
      <c r="AB225" s="68">
        <f t="shared" si="123"/>
        <v>-1.7034941265247031E-2</v>
      </c>
      <c r="AC225" s="68">
        <f t="shared" si="124"/>
        <v>-2.194442754175005E-3</v>
      </c>
      <c r="AD225" s="68"/>
      <c r="AE225" s="68">
        <f t="shared" si="122"/>
        <v>4.815579001351181E-7</v>
      </c>
      <c r="AF225">
        <f t="shared" si="125"/>
        <v>1.6384498509902284E-2</v>
      </c>
      <c r="AG225" s="92"/>
      <c r="AH225">
        <f t="shared" si="108"/>
        <v>1.8578941264077289E-2</v>
      </c>
      <c r="AI225">
        <f t="shared" si="109"/>
        <v>1.0976164357501816</v>
      </c>
      <c r="AJ225">
        <f t="shared" si="110"/>
        <v>0.66860569859900176</v>
      </c>
      <c r="AK225">
        <f t="shared" si="111"/>
        <v>0.15523875589026248</v>
      </c>
      <c r="AL225">
        <f t="shared" si="112"/>
        <v>-2.1321342062981326</v>
      </c>
      <c r="AM225">
        <f t="shared" si="113"/>
        <v>-1.8100887949808486</v>
      </c>
      <c r="AN225" s="68">
        <f t="shared" si="126"/>
        <v>-2.281079021546395</v>
      </c>
      <c r="AO225" s="68">
        <f t="shared" si="126"/>
        <v>-2.2810794115822808</v>
      </c>
      <c r="AP225" s="68">
        <f t="shared" si="126"/>
        <v>-2.2810826735008538</v>
      </c>
      <c r="AQ225" s="68">
        <f t="shared" si="126"/>
        <v>-2.2811099528468013</v>
      </c>
      <c r="AR225" s="68">
        <f t="shared" si="126"/>
        <v>-2.2813380554917329</v>
      </c>
      <c r="AS225" s="68">
        <f t="shared" si="126"/>
        <v>-2.2832430288645531</v>
      </c>
      <c r="AT225" s="68">
        <f t="shared" si="126"/>
        <v>-2.2989917339253036</v>
      </c>
      <c r="AU225" s="68">
        <f t="shared" si="115"/>
        <v>-2.4201131972520478</v>
      </c>
    </row>
    <row r="226" spans="1:48">
      <c r="A226" s="12" t="s">
        <v>1960</v>
      </c>
      <c r="B226" s="44"/>
      <c r="C226" s="45">
        <v>42722.557999999997</v>
      </c>
      <c r="D226" s="45"/>
      <c r="E226">
        <f t="shared" si="116"/>
        <v>13811.000030944284</v>
      </c>
      <c r="F226">
        <f t="shared" si="117"/>
        <v>13811</v>
      </c>
      <c r="G226" s="10">
        <f t="shared" si="118"/>
        <v>4.1999992390628904E-5</v>
      </c>
      <c r="J226">
        <f>G226</f>
        <v>4.1999992390628904E-5</v>
      </c>
      <c r="P226">
        <f t="shared" si="120"/>
        <v>-1.4753855091917317E-2</v>
      </c>
      <c r="Q226" s="2">
        <f t="shared" si="121"/>
        <v>27704.057999999997</v>
      </c>
      <c r="S226" s="50">
        <v>1</v>
      </c>
      <c r="Z226">
        <f t="shared" si="106"/>
        <v>13811</v>
      </c>
      <c r="AA226" s="68">
        <f t="shared" si="107"/>
        <v>3.7141222592997868E-3</v>
      </c>
      <c r="AB226" s="68">
        <f t="shared" si="123"/>
        <v>-1.8425977358826475E-2</v>
      </c>
      <c r="AC226" s="68">
        <f t="shared" si="124"/>
        <v>-3.6721222669091579E-3</v>
      </c>
      <c r="AD226" s="68"/>
      <c r="AE226" s="68">
        <f t="shared" si="122"/>
        <v>1.3484481943130052E-5</v>
      </c>
      <c r="AF226">
        <f t="shared" si="125"/>
        <v>1.4795855084307946E-2</v>
      </c>
      <c r="AG226" s="92"/>
      <c r="AH226">
        <f t="shared" si="108"/>
        <v>1.8467977351217104E-2</v>
      </c>
      <c r="AI226">
        <f t="shared" si="109"/>
        <v>1.0963710940404987</v>
      </c>
      <c r="AJ226">
        <f t="shared" si="110"/>
        <v>0.66263388792423461</v>
      </c>
      <c r="AK226">
        <f t="shared" si="111"/>
        <v>0.15601490983993552</v>
      </c>
      <c r="AL226">
        <f t="shared" si="112"/>
        <v>-2.1241321475174728</v>
      </c>
      <c r="AM226">
        <f t="shared" si="113"/>
        <v>-1.7931016411255845</v>
      </c>
      <c r="AN226" s="68">
        <f t="shared" si="126"/>
        <v>-2.2739081890170119</v>
      </c>
      <c r="AO226" s="68">
        <f t="shared" si="126"/>
        <v>-2.2739085632115517</v>
      </c>
      <c r="AP226" s="68">
        <f t="shared" si="126"/>
        <v>-2.2739117190412879</v>
      </c>
      <c r="AQ226" s="68">
        <f t="shared" si="126"/>
        <v>-2.273938333770702</v>
      </c>
      <c r="AR226" s="68">
        <f t="shared" si="126"/>
        <v>-2.2741627561931157</v>
      </c>
      <c r="AS226" s="68">
        <f t="shared" si="126"/>
        <v>-2.2760527898868204</v>
      </c>
      <c r="AT226" s="68">
        <f t="shared" si="126"/>
        <v>-2.291807412589987</v>
      </c>
      <c r="AU226" s="68">
        <f t="shared" si="115"/>
        <v>-2.4137962176669654</v>
      </c>
      <c r="AV226" s="68"/>
    </row>
    <row r="227" spans="1:48">
      <c r="A227" s="12" t="s">
        <v>1962</v>
      </c>
      <c r="B227" s="44"/>
      <c r="C227" s="45">
        <v>42725.271099999998</v>
      </c>
      <c r="D227" s="45"/>
      <c r="E227">
        <f t="shared" si="116"/>
        <v>13812.998958209002</v>
      </c>
      <c r="F227">
        <f t="shared" si="117"/>
        <v>13813</v>
      </c>
      <c r="G227" s="10">
        <f t="shared" si="118"/>
        <v>-1.4139999984763563E-3</v>
      </c>
      <c r="J227">
        <f>G227</f>
        <v>-1.4139999984763563E-3</v>
      </c>
      <c r="P227">
        <f t="shared" si="120"/>
        <v>-1.4734580000890257E-2</v>
      </c>
      <c r="Q227" s="2">
        <f t="shared" si="121"/>
        <v>27706.771099999998</v>
      </c>
      <c r="S227" s="50">
        <v>1</v>
      </c>
      <c r="Z227">
        <f t="shared" si="106"/>
        <v>13813</v>
      </c>
      <c r="AA227" s="68">
        <f t="shared" si="107"/>
        <v>3.7086267626615099E-3</v>
      </c>
      <c r="AB227" s="68">
        <f t="shared" si="123"/>
        <v>-1.9857206762028123E-2</v>
      </c>
      <c r="AC227" s="68">
        <f t="shared" si="124"/>
        <v>-5.1226267611378662E-3</v>
      </c>
      <c r="AD227" s="68"/>
      <c r="AE227" s="68">
        <f t="shared" si="122"/>
        <v>2.6241304933925825E-5</v>
      </c>
      <c r="AF227">
        <f t="shared" si="125"/>
        <v>1.3320580002413901E-2</v>
      </c>
      <c r="AG227" s="92"/>
      <c r="AH227">
        <f t="shared" si="108"/>
        <v>1.8443206763551767E-2</v>
      </c>
      <c r="AI227">
        <f t="shared" si="109"/>
        <v>1.0960938961072606</v>
      </c>
      <c r="AJ227">
        <f t="shared" si="110"/>
        <v>0.66130289473338355</v>
      </c>
      <c r="AK227">
        <f t="shared" si="111"/>
        <v>0.15618579637679242</v>
      </c>
      <c r="AL227">
        <f t="shared" si="112"/>
        <v>-2.122356380487632</v>
      </c>
      <c r="AM227">
        <f t="shared" si="113"/>
        <v>-1.7893649705930441</v>
      </c>
      <c r="AN227" s="68">
        <f t="shared" si="126"/>
        <v>-2.2723157769161104</v>
      </c>
      <c r="AO227" s="68">
        <f t="shared" si="126"/>
        <v>-2.2723161476411984</v>
      </c>
      <c r="AP227" s="68">
        <f t="shared" si="126"/>
        <v>-2.2723192800996501</v>
      </c>
      <c r="AQ227" s="68">
        <f t="shared" si="126"/>
        <v>-2.2723457474858297</v>
      </c>
      <c r="AR227" s="68">
        <f t="shared" si="126"/>
        <v>-2.2725693478618467</v>
      </c>
      <c r="AS227" s="68">
        <f t="shared" si="126"/>
        <v>-2.2744560026484812</v>
      </c>
      <c r="AT227" s="68">
        <f t="shared" si="126"/>
        <v>-2.2902115565894112</v>
      </c>
      <c r="AU227" s="68">
        <f t="shared" si="115"/>
        <v>-2.4123924444258358</v>
      </c>
    </row>
    <row r="228" spans="1:48">
      <c r="A228" s="12" t="s">
        <v>1961</v>
      </c>
      <c r="B228" s="44"/>
      <c r="C228" s="45">
        <v>42725.279999999999</v>
      </c>
      <c r="D228" s="45"/>
      <c r="E228">
        <f t="shared" si="116"/>
        <v>13813.005515450775</v>
      </c>
      <c r="F228">
        <f t="shared" si="117"/>
        <v>13813</v>
      </c>
      <c r="G228" s="10">
        <f t="shared" si="118"/>
        <v>7.4860000022454187E-3</v>
      </c>
      <c r="I228">
        <f>G228</f>
        <v>7.4860000022454187E-3</v>
      </c>
      <c r="P228">
        <f t="shared" si="120"/>
        <v>-1.4734580000890257E-2</v>
      </c>
      <c r="Q228" s="2">
        <f t="shared" si="121"/>
        <v>27706.78</v>
      </c>
      <c r="S228" s="50">
        <v>0.1</v>
      </c>
      <c r="Z228">
        <f t="shared" si="106"/>
        <v>13813</v>
      </c>
      <c r="AA228" s="68">
        <f t="shared" si="107"/>
        <v>3.7086267626615099E-3</v>
      </c>
      <c r="AB228" s="68">
        <f t="shared" si="123"/>
        <v>-1.0957206761306348E-2</v>
      </c>
      <c r="AC228" s="68">
        <f t="shared" si="124"/>
        <v>3.7773732395839088E-3</v>
      </c>
      <c r="AD228" s="68"/>
      <c r="AE228" s="68">
        <f t="shared" si="122"/>
        <v>1.4268548591124636E-6</v>
      </c>
      <c r="AF228">
        <f t="shared" si="125"/>
        <v>2.2220580003135676E-2</v>
      </c>
      <c r="AG228" s="92"/>
      <c r="AH228">
        <f t="shared" si="108"/>
        <v>1.8443206763551767E-2</v>
      </c>
      <c r="AI228">
        <f t="shared" si="109"/>
        <v>1.0960938961072606</v>
      </c>
      <c r="AJ228">
        <f t="shared" si="110"/>
        <v>0.66130289473338355</v>
      </c>
      <c r="AK228">
        <f t="shared" si="111"/>
        <v>0.15618579637679242</v>
      </c>
      <c r="AL228">
        <f t="shared" si="112"/>
        <v>-2.122356380487632</v>
      </c>
      <c r="AM228">
        <f t="shared" si="113"/>
        <v>-1.7893649705930441</v>
      </c>
      <c r="AN228" s="68">
        <f t="shared" si="126"/>
        <v>-2.2723157769161104</v>
      </c>
      <c r="AO228" s="68">
        <f t="shared" si="126"/>
        <v>-2.2723161476411984</v>
      </c>
      <c r="AP228" s="68">
        <f t="shared" si="126"/>
        <v>-2.2723192800996501</v>
      </c>
      <c r="AQ228" s="68">
        <f t="shared" si="126"/>
        <v>-2.2723457474858297</v>
      </c>
      <c r="AR228" s="68">
        <f t="shared" si="126"/>
        <v>-2.2725693478618467</v>
      </c>
      <c r="AS228" s="68">
        <f t="shared" si="126"/>
        <v>-2.2744560026484812</v>
      </c>
      <c r="AT228" s="68">
        <f t="shared" si="126"/>
        <v>-2.2902115565894112</v>
      </c>
      <c r="AU228" s="68">
        <f t="shared" si="115"/>
        <v>-2.4123924444258358</v>
      </c>
    </row>
    <row r="229" spans="1:48">
      <c r="A229" s="12" t="s">
        <v>1961</v>
      </c>
      <c r="B229" s="44"/>
      <c r="C229" s="45">
        <v>42725.281999999999</v>
      </c>
      <c r="D229" s="45"/>
      <c r="E229">
        <f t="shared" si="116"/>
        <v>13813.006988988254</v>
      </c>
      <c r="F229">
        <f t="shared" si="117"/>
        <v>13813</v>
      </c>
      <c r="G229" s="10">
        <f t="shared" si="118"/>
        <v>9.4860000026528724E-3</v>
      </c>
      <c r="I229">
        <f>G229</f>
        <v>9.4860000026528724E-3</v>
      </c>
      <c r="P229">
        <f t="shared" si="120"/>
        <v>-1.4734580000890257E-2</v>
      </c>
      <c r="Q229" s="2">
        <f t="shared" si="121"/>
        <v>27706.781999999999</v>
      </c>
      <c r="S229" s="50">
        <v>0.1</v>
      </c>
      <c r="Z229">
        <f t="shared" si="106"/>
        <v>13813</v>
      </c>
      <c r="AA229" s="68">
        <f t="shared" si="107"/>
        <v>3.7086267626615099E-3</v>
      </c>
      <c r="AB229" s="68">
        <f t="shared" si="123"/>
        <v>-8.9572067608988948E-3</v>
      </c>
      <c r="AC229" s="68">
        <f t="shared" si="124"/>
        <v>5.7773732399913624E-3</v>
      </c>
      <c r="AD229" s="68"/>
      <c r="AE229" s="68">
        <f t="shared" si="122"/>
        <v>3.3378041554168295E-6</v>
      </c>
      <c r="AF229">
        <f t="shared" si="125"/>
        <v>2.422058000354313E-2</v>
      </c>
      <c r="AG229" s="92"/>
      <c r="AH229">
        <f t="shared" si="108"/>
        <v>1.8443206763551767E-2</v>
      </c>
      <c r="AI229">
        <f t="shared" si="109"/>
        <v>1.0960938961072606</v>
      </c>
      <c r="AJ229">
        <f t="shared" si="110"/>
        <v>0.66130289473338355</v>
      </c>
      <c r="AK229">
        <f t="shared" si="111"/>
        <v>0.15618579637679242</v>
      </c>
      <c r="AL229">
        <f t="shared" si="112"/>
        <v>-2.122356380487632</v>
      </c>
      <c r="AM229">
        <f t="shared" si="113"/>
        <v>-1.7893649705930441</v>
      </c>
      <c r="AN229" s="68">
        <f t="shared" si="126"/>
        <v>-2.2723157769161104</v>
      </c>
      <c r="AO229" s="68">
        <f t="shared" si="126"/>
        <v>-2.2723161476411984</v>
      </c>
      <c r="AP229" s="68">
        <f t="shared" si="126"/>
        <v>-2.2723192800996501</v>
      </c>
      <c r="AQ229" s="68">
        <f t="shared" si="126"/>
        <v>-2.2723457474858297</v>
      </c>
      <c r="AR229" s="68">
        <f t="shared" si="126"/>
        <v>-2.2725693478618467</v>
      </c>
      <c r="AS229" s="68">
        <f t="shared" si="126"/>
        <v>-2.2744560026484812</v>
      </c>
      <c r="AT229" s="68">
        <f t="shared" si="126"/>
        <v>-2.2902115565894112</v>
      </c>
      <c r="AU229" s="68">
        <f t="shared" si="115"/>
        <v>-2.4123924444258358</v>
      </c>
    </row>
    <row r="230" spans="1:48">
      <c r="A230" s="12" t="s">
        <v>1962</v>
      </c>
      <c r="B230" s="44"/>
      <c r="C230" s="45">
        <v>42726.632700000002</v>
      </c>
      <c r="D230" s="45"/>
      <c r="E230">
        <f t="shared" si="116"/>
        <v>13814.002142523494</v>
      </c>
      <c r="F230">
        <f t="shared" si="117"/>
        <v>13814</v>
      </c>
      <c r="G230" s="10">
        <f t="shared" si="118"/>
        <v>2.9080000022077002E-3</v>
      </c>
      <c r="J230">
        <f>G230</f>
        <v>2.9080000022077002E-3</v>
      </c>
      <c r="P230">
        <f t="shared" si="120"/>
        <v>-1.4724939592029251E-2</v>
      </c>
      <c r="Q230" s="2">
        <f t="shared" si="121"/>
        <v>27708.132700000002</v>
      </c>
      <c r="S230" s="50">
        <v>1</v>
      </c>
      <c r="Z230">
        <f t="shared" si="106"/>
        <v>13814</v>
      </c>
      <c r="AA230" s="68">
        <f t="shared" si="107"/>
        <v>3.7058666895887979E-3</v>
      </c>
      <c r="AB230" s="68">
        <f t="shared" si="123"/>
        <v>-1.5522806279410349E-2</v>
      </c>
      <c r="AC230" s="68">
        <f t="shared" si="124"/>
        <v>-7.9786668738109773E-4</v>
      </c>
      <c r="AD230" s="68"/>
      <c r="AE230" s="68">
        <f t="shared" si="122"/>
        <v>6.3659125083248631E-7</v>
      </c>
      <c r="AF230">
        <f t="shared" si="125"/>
        <v>1.7632939594236952E-2</v>
      </c>
      <c r="AG230" s="92"/>
      <c r="AH230">
        <f t="shared" si="108"/>
        <v>1.8430806281618049E-2</v>
      </c>
      <c r="AI230">
        <f t="shared" si="109"/>
        <v>1.0959552360881102</v>
      </c>
      <c r="AJ230">
        <f t="shared" si="110"/>
        <v>0.66063686872652838</v>
      </c>
      <c r="AK230">
        <f t="shared" si="111"/>
        <v>0.15627102266959447</v>
      </c>
      <c r="AL230">
        <f t="shared" si="112"/>
        <v>-2.1214688337829619</v>
      </c>
      <c r="AM230">
        <f t="shared" si="113"/>
        <v>-1.7875017911174766</v>
      </c>
      <c r="AN230" s="68">
        <f t="shared" si="126"/>
        <v>-2.2715197218958054</v>
      </c>
      <c r="AO230" s="68">
        <f t="shared" si="126"/>
        <v>-2.2715200908931403</v>
      </c>
      <c r="AP230" s="68">
        <f t="shared" si="126"/>
        <v>-2.2715232116942872</v>
      </c>
      <c r="AQ230" s="68">
        <f t="shared" si="126"/>
        <v>-2.2715496054605735</v>
      </c>
      <c r="AR230" s="68">
        <f t="shared" si="126"/>
        <v>-2.2717727942611114</v>
      </c>
      <c r="AS230" s="68">
        <f t="shared" si="126"/>
        <v>-2.2736577516298335</v>
      </c>
      <c r="AT230" s="68">
        <f t="shared" si="126"/>
        <v>-2.2894137188531438</v>
      </c>
      <c r="AU230" s="68">
        <f t="shared" si="115"/>
        <v>-2.4116905578052714</v>
      </c>
    </row>
    <row r="231" spans="1:48">
      <c r="A231" s="12" t="s">
        <v>1961</v>
      </c>
      <c r="B231" s="44"/>
      <c r="C231" s="45">
        <v>42729.345999999998</v>
      </c>
      <c r="D231" s="45"/>
      <c r="E231">
        <f t="shared" si="116"/>
        <v>13816.001217141955</v>
      </c>
      <c r="F231">
        <f t="shared" si="117"/>
        <v>13816</v>
      </c>
      <c r="G231" s="10">
        <f t="shared" si="118"/>
        <v>1.6519999990123324E-3</v>
      </c>
      <c r="I231">
        <f>G231</f>
        <v>1.6519999990123324E-3</v>
      </c>
      <c r="P231">
        <f t="shared" si="120"/>
        <v>-1.4705653047612316E-2</v>
      </c>
      <c r="Q231" s="2">
        <f t="shared" si="121"/>
        <v>27710.845999999998</v>
      </c>
      <c r="S231" s="50">
        <v>0.1</v>
      </c>
      <c r="Z231">
        <f t="shared" si="106"/>
        <v>13816</v>
      </c>
      <c r="AA231" s="68">
        <f t="shared" si="107"/>
        <v>3.7003219576935489E-3</v>
      </c>
      <c r="AB231" s="68">
        <f t="shared" si="123"/>
        <v>-1.6753975006293532E-2</v>
      </c>
      <c r="AC231" s="68">
        <f t="shared" si="124"/>
        <v>-2.0483219586812165E-3</v>
      </c>
      <c r="AD231" s="68"/>
      <c r="AE231" s="68">
        <f t="shared" si="122"/>
        <v>4.1956228464156558E-7</v>
      </c>
      <c r="AF231">
        <f t="shared" si="125"/>
        <v>1.6357653046624648E-2</v>
      </c>
      <c r="AG231" s="92"/>
      <c r="AH231">
        <f t="shared" si="108"/>
        <v>1.8405975005305865E-2</v>
      </c>
      <c r="AI231">
        <f t="shared" si="109"/>
        <v>1.0956777948070928</v>
      </c>
      <c r="AJ231">
        <f t="shared" si="110"/>
        <v>0.65930376262923074</v>
      </c>
      <c r="AK231">
        <f t="shared" si="111"/>
        <v>0.15644104141745446</v>
      </c>
      <c r="AL231">
        <f t="shared" si="112"/>
        <v>-2.1196944141804939</v>
      </c>
      <c r="AM231">
        <f t="shared" si="113"/>
        <v>-1.7837856940366004</v>
      </c>
      <c r="AN231" s="68">
        <f t="shared" si="126"/>
        <v>-2.2699279140627695</v>
      </c>
      <c r="AO231" s="68">
        <f t="shared" si="126"/>
        <v>-2.2699282796185734</v>
      </c>
      <c r="AP231" s="68">
        <f t="shared" si="126"/>
        <v>-2.2699313771622069</v>
      </c>
      <c r="AQ231" s="68">
        <f t="shared" si="126"/>
        <v>-2.2699576237955288</v>
      </c>
      <c r="AR231" s="68">
        <f t="shared" si="126"/>
        <v>-2.2701799883597342</v>
      </c>
      <c r="AS231" s="68">
        <f t="shared" si="126"/>
        <v>-2.2720615350293918</v>
      </c>
      <c r="AT231" s="68">
        <f t="shared" si="126"/>
        <v>-2.2878182241449982</v>
      </c>
      <c r="AU231" s="68">
        <f t="shared" si="115"/>
        <v>-2.4102867845641418</v>
      </c>
    </row>
    <row r="232" spans="1:48">
      <c r="A232" s="12" t="s">
        <v>1961</v>
      </c>
      <c r="B232" s="44"/>
      <c r="C232" s="45">
        <v>42729.355000000003</v>
      </c>
      <c r="D232" s="45"/>
      <c r="E232">
        <f t="shared" si="116"/>
        <v>13816.007848060606</v>
      </c>
      <c r="F232">
        <f t="shared" si="117"/>
        <v>13816</v>
      </c>
      <c r="G232" s="10">
        <f t="shared" si="118"/>
        <v>1.0652000004483853E-2</v>
      </c>
      <c r="I232">
        <f>G232</f>
        <v>1.0652000004483853E-2</v>
      </c>
      <c r="P232">
        <f t="shared" si="120"/>
        <v>-1.4705653047612316E-2</v>
      </c>
      <c r="Q232" s="2">
        <f t="shared" si="121"/>
        <v>27710.855000000003</v>
      </c>
      <c r="S232" s="50">
        <v>0.1</v>
      </c>
      <c r="Z232">
        <f t="shared" si="106"/>
        <v>13816</v>
      </c>
      <c r="AA232" s="68">
        <f t="shared" si="107"/>
        <v>3.7003219576935489E-3</v>
      </c>
      <c r="AB232" s="68">
        <f t="shared" si="123"/>
        <v>-7.7539750008220124E-3</v>
      </c>
      <c r="AC232" s="68">
        <f t="shared" si="124"/>
        <v>6.9516780467903036E-3</v>
      </c>
      <c r="AD232" s="68"/>
      <c r="AE232" s="68">
        <f t="shared" si="122"/>
        <v>4.8325827666226248E-6</v>
      </c>
      <c r="AF232">
        <f t="shared" si="125"/>
        <v>2.5357653052096168E-2</v>
      </c>
      <c r="AG232" s="92"/>
      <c r="AH232">
        <f t="shared" si="108"/>
        <v>1.8405975005305865E-2</v>
      </c>
      <c r="AI232">
        <f t="shared" si="109"/>
        <v>1.0956777948070928</v>
      </c>
      <c r="AJ232">
        <f t="shared" si="110"/>
        <v>0.65930376262923074</v>
      </c>
      <c r="AK232">
        <f t="shared" si="111"/>
        <v>0.15644104141745446</v>
      </c>
      <c r="AL232">
        <f t="shared" si="112"/>
        <v>-2.1196944141804939</v>
      </c>
      <c r="AM232">
        <f t="shared" si="113"/>
        <v>-1.7837856940366004</v>
      </c>
      <c r="AN232" s="68">
        <f t="shared" si="126"/>
        <v>-2.2699279140627695</v>
      </c>
      <c r="AO232" s="68">
        <f t="shared" si="126"/>
        <v>-2.2699282796185734</v>
      </c>
      <c r="AP232" s="68">
        <f t="shared" si="126"/>
        <v>-2.2699313771622069</v>
      </c>
      <c r="AQ232" s="68">
        <f t="shared" si="126"/>
        <v>-2.2699576237955288</v>
      </c>
      <c r="AR232" s="68">
        <f t="shared" si="126"/>
        <v>-2.2701799883597342</v>
      </c>
      <c r="AS232" s="68">
        <f t="shared" si="126"/>
        <v>-2.2720615350293918</v>
      </c>
      <c r="AT232" s="68">
        <f t="shared" si="126"/>
        <v>-2.2878182241449982</v>
      </c>
      <c r="AU232" s="68">
        <f t="shared" si="115"/>
        <v>-2.4102867845641418</v>
      </c>
    </row>
    <row r="233" spans="1:48">
      <c r="A233" s="12" t="s">
        <v>1961</v>
      </c>
      <c r="B233" s="44"/>
      <c r="C233" s="45">
        <v>42740.205000000002</v>
      </c>
      <c r="D233" s="45"/>
      <c r="E233">
        <f t="shared" si="116"/>
        <v>13824.001788874499</v>
      </c>
      <c r="F233">
        <f t="shared" si="117"/>
        <v>13824</v>
      </c>
      <c r="G233" s="10">
        <f t="shared" si="118"/>
        <v>2.4279999997816049E-3</v>
      </c>
      <c r="I233">
        <f>G233</f>
        <v>2.4279999997816049E-3</v>
      </c>
      <c r="P233">
        <f t="shared" si="120"/>
        <v>-1.4628430514011553E-2</v>
      </c>
      <c r="Q233" s="2">
        <f t="shared" si="121"/>
        <v>27721.705000000002</v>
      </c>
      <c r="S233" s="50">
        <v>0.1</v>
      </c>
      <c r="Z233">
        <f t="shared" si="106"/>
        <v>13824</v>
      </c>
      <c r="AA233" s="68">
        <f t="shared" si="107"/>
        <v>3.6778170906199593E-3</v>
      </c>
      <c r="AB233" s="68">
        <f t="shared" si="123"/>
        <v>-1.5878247604849908E-2</v>
      </c>
      <c r="AC233" s="68">
        <f t="shared" si="124"/>
        <v>-1.2498170908383545E-3</v>
      </c>
      <c r="AD233" s="68"/>
      <c r="AE233" s="68">
        <f t="shared" si="122"/>
        <v>1.5620427605516478E-7</v>
      </c>
      <c r="AF233">
        <f t="shared" si="125"/>
        <v>1.7056430513793158E-2</v>
      </c>
      <c r="AG233" s="92"/>
      <c r="AH233">
        <f t="shared" si="108"/>
        <v>1.8306247604631513E-2</v>
      </c>
      <c r="AI233">
        <f t="shared" si="109"/>
        <v>1.0945664383345579</v>
      </c>
      <c r="AJ233">
        <f t="shared" si="110"/>
        <v>0.65395742251003819</v>
      </c>
      <c r="AK233">
        <f t="shared" si="111"/>
        <v>0.15711533534204136</v>
      </c>
      <c r="AL233">
        <f t="shared" si="112"/>
        <v>-2.1126057251845536</v>
      </c>
      <c r="AM233">
        <f t="shared" si="113"/>
        <v>-1.7690566905071179</v>
      </c>
      <c r="AN233" s="68">
        <f t="shared" si="126"/>
        <v>-2.2635647164256918</v>
      </c>
      <c r="AO233" s="68">
        <f t="shared" si="126"/>
        <v>-2.2635650684025466</v>
      </c>
      <c r="AP233" s="68">
        <f t="shared" si="126"/>
        <v>-2.2635680736894916</v>
      </c>
      <c r="AQ233" s="68">
        <f t="shared" si="126"/>
        <v>-2.2635937333132321</v>
      </c>
      <c r="AR233" s="68">
        <f t="shared" si="126"/>
        <v>-2.2638127870223204</v>
      </c>
      <c r="AS233" s="68">
        <f t="shared" si="126"/>
        <v>-2.2656804813186908</v>
      </c>
      <c r="AT233" s="68">
        <f t="shared" si="126"/>
        <v>-2.281438662423021</v>
      </c>
      <c r="AU233" s="68">
        <f t="shared" si="115"/>
        <v>-2.4046716915996242</v>
      </c>
    </row>
    <row r="234" spans="1:48">
      <c r="A234" s="12" t="s">
        <v>1963</v>
      </c>
      <c r="B234" s="44"/>
      <c r="C234" s="45">
        <v>42742.247600000002</v>
      </c>
      <c r="D234" s="45"/>
      <c r="E234">
        <f t="shared" si="116"/>
        <v>13825.506712699978</v>
      </c>
      <c r="F234">
        <f t="shared" si="117"/>
        <v>13825.5</v>
      </c>
      <c r="G234" s="10">
        <f t="shared" si="118"/>
        <v>9.111000006669201E-3</v>
      </c>
      <c r="J234">
        <f>G234</f>
        <v>9.111000006669201E-3</v>
      </c>
      <c r="P234">
        <f t="shared" si="120"/>
        <v>-1.461393768806088E-2</v>
      </c>
      <c r="Q234" s="2">
        <f t="shared" si="121"/>
        <v>27723.747600000002</v>
      </c>
      <c r="S234" s="50">
        <v>1</v>
      </c>
      <c r="Z234">
        <f t="shared" si="106"/>
        <v>13825.5</v>
      </c>
      <c r="AA234" s="68">
        <f t="shared" si="107"/>
        <v>3.6735397184459E-3</v>
      </c>
      <c r="AB234" s="68">
        <f t="shared" si="123"/>
        <v>-9.1764773998375786E-3</v>
      </c>
      <c r="AC234" s="68">
        <f t="shared" si="124"/>
        <v>5.437460288223301E-3</v>
      </c>
      <c r="AD234" s="68"/>
      <c r="AE234" s="68">
        <f t="shared" si="122"/>
        <v>2.9565974386005423E-5</v>
      </c>
      <c r="AF234">
        <f t="shared" si="125"/>
        <v>2.3724937694730081E-2</v>
      </c>
      <c r="AG234" s="92"/>
      <c r="AH234">
        <f t="shared" si="108"/>
        <v>1.828747740650678E-2</v>
      </c>
      <c r="AI234">
        <f t="shared" si="109"/>
        <v>1.094357780220335</v>
      </c>
      <c r="AJ234">
        <f t="shared" si="110"/>
        <v>0.65295253077623572</v>
      </c>
      <c r="AK234">
        <f t="shared" si="111"/>
        <v>0.15724073635930613</v>
      </c>
      <c r="AL234">
        <f t="shared" si="112"/>
        <v>-2.1112781982024917</v>
      </c>
      <c r="AM234">
        <f t="shared" si="113"/>
        <v>-1.7663188527636726</v>
      </c>
      <c r="AN234" s="68">
        <f t="shared" si="126"/>
        <v>-2.2623723361534682</v>
      </c>
      <c r="AO234" s="68">
        <f t="shared" si="126"/>
        <v>-2.2623726856177564</v>
      </c>
      <c r="AP234" s="68">
        <f t="shared" si="126"/>
        <v>-2.2623756737465279</v>
      </c>
      <c r="AQ234" s="68">
        <f t="shared" si="126"/>
        <v>-2.2624012235952047</v>
      </c>
      <c r="AR234" s="68">
        <f t="shared" si="126"/>
        <v>-2.2626196541457362</v>
      </c>
      <c r="AS234" s="68">
        <f t="shared" si="126"/>
        <v>-2.2644847141530886</v>
      </c>
      <c r="AT234" s="68">
        <f t="shared" si="126"/>
        <v>-2.280242926433854</v>
      </c>
      <c r="AU234" s="68">
        <f t="shared" si="115"/>
        <v>-2.403618861668777</v>
      </c>
    </row>
    <row r="235" spans="1:48">
      <c r="A235" s="12" t="s">
        <v>1961</v>
      </c>
      <c r="B235" s="44"/>
      <c r="C235" s="45">
        <v>42744.275000000001</v>
      </c>
      <c r="D235" s="45"/>
      <c r="E235">
        <f t="shared" si="116"/>
        <v>13827.00043764063</v>
      </c>
      <c r="F235">
        <f t="shared" si="117"/>
        <v>13827</v>
      </c>
      <c r="G235" s="10">
        <f t="shared" si="118"/>
        <v>5.9400000463938341E-4</v>
      </c>
      <c r="I235">
        <f>G235</f>
        <v>5.9400000463938341E-4</v>
      </c>
      <c r="P235">
        <f t="shared" si="120"/>
        <v>-1.459944056708895E-2</v>
      </c>
      <c r="Q235" s="2">
        <f t="shared" si="121"/>
        <v>27725.775000000001</v>
      </c>
      <c r="S235" s="50">
        <v>0.1</v>
      </c>
      <c r="Z235">
        <f t="shared" si="106"/>
        <v>13827</v>
      </c>
      <c r="AA235" s="68">
        <f t="shared" si="107"/>
        <v>3.6692442274308748E-3</v>
      </c>
      <c r="AB235" s="68">
        <f t="shared" si="123"/>
        <v>-1.7674684789880442E-2</v>
      </c>
      <c r="AC235" s="68">
        <f t="shared" si="124"/>
        <v>-3.0752442227914914E-3</v>
      </c>
      <c r="AD235" s="68"/>
      <c r="AE235" s="68">
        <f t="shared" si="122"/>
        <v>9.4571270298124449E-7</v>
      </c>
      <c r="AF235">
        <f t="shared" si="125"/>
        <v>1.5193440571728334E-2</v>
      </c>
      <c r="AG235" s="92"/>
      <c r="AH235">
        <f t="shared" si="108"/>
        <v>1.8268684794519825E-2</v>
      </c>
      <c r="AI235">
        <f t="shared" si="109"/>
        <v>1.0941490354821231</v>
      </c>
      <c r="AJ235">
        <f t="shared" si="110"/>
        <v>0.6519468721923084</v>
      </c>
      <c r="AK235">
        <f t="shared" si="111"/>
        <v>0.15736581260461815</v>
      </c>
      <c r="AL235">
        <f t="shared" si="112"/>
        <v>-2.1099511774633086</v>
      </c>
      <c r="AM235">
        <f t="shared" si="113"/>
        <v>-1.7635884676741294</v>
      </c>
      <c r="AN235" s="68">
        <f t="shared" si="126"/>
        <v>-2.2611801832569065</v>
      </c>
      <c r="AO235" s="68">
        <f t="shared" si="126"/>
        <v>-2.2611805302192436</v>
      </c>
      <c r="AP235" s="68">
        <f t="shared" si="126"/>
        <v>-2.261183501234687</v>
      </c>
      <c r="AQ235" s="68">
        <f t="shared" si="126"/>
        <v>-2.2612089414050427</v>
      </c>
      <c r="AR235" s="68">
        <f t="shared" si="126"/>
        <v>-2.261426748079074</v>
      </c>
      <c r="AS235" s="68">
        <f t="shared" si="126"/>
        <v>-2.2632891622328941</v>
      </c>
      <c r="AT235" s="68">
        <f t="shared" si="126"/>
        <v>-2.279047327200836</v>
      </c>
      <c r="AU235" s="68">
        <f t="shared" si="115"/>
        <v>-2.4025660317379298</v>
      </c>
    </row>
    <row r="236" spans="1:48">
      <c r="A236" s="12" t="s">
        <v>1964</v>
      </c>
      <c r="B236" s="44"/>
      <c r="C236" s="45">
        <v>42752.417000000001</v>
      </c>
      <c r="D236" s="45"/>
      <c r="E236">
        <f t="shared" si="116"/>
        <v>13832.999208710375</v>
      </c>
      <c r="F236">
        <f t="shared" si="117"/>
        <v>13833</v>
      </c>
      <c r="G236" s="10">
        <f t="shared" si="118"/>
        <v>-1.0739999997895211E-3</v>
      </c>
      <c r="I236">
        <f>G236</f>
        <v>-1.0739999997895211E-3</v>
      </c>
      <c r="P236">
        <f t="shared" si="120"/>
        <v>-1.4541409132989069E-2</v>
      </c>
      <c r="Q236" s="2">
        <f t="shared" si="121"/>
        <v>27733.917000000001</v>
      </c>
      <c r="S236" s="50">
        <v>0.1</v>
      </c>
      <c r="Z236">
        <f t="shared" si="106"/>
        <v>13833</v>
      </c>
      <c r="AA236" s="68">
        <f t="shared" si="107"/>
        <v>3.6518819361473151E-3</v>
      </c>
      <c r="AB236" s="68">
        <f t="shared" si="123"/>
        <v>-1.9267291068925906E-2</v>
      </c>
      <c r="AC236" s="68">
        <f t="shared" si="124"/>
        <v>-4.7258819359368362E-3</v>
      </c>
      <c r="AD236" s="68"/>
      <c r="AE236" s="68">
        <f t="shared" si="122"/>
        <v>2.23339600724141E-6</v>
      </c>
      <c r="AF236">
        <f t="shared" si="125"/>
        <v>1.3467409133199548E-2</v>
      </c>
      <c r="AG236" s="92"/>
      <c r="AH236">
        <f t="shared" si="108"/>
        <v>1.8193291069136384E-2</v>
      </c>
      <c r="AI236">
        <f t="shared" si="109"/>
        <v>1.0933132017837093</v>
      </c>
      <c r="AJ236">
        <f t="shared" si="110"/>
        <v>0.64791663273635147</v>
      </c>
      <c r="AK236">
        <f t="shared" si="111"/>
        <v>0.15786287160633636</v>
      </c>
      <c r="AL236">
        <f t="shared" si="112"/>
        <v>-2.1046481591689639</v>
      </c>
      <c r="AM236">
        <f t="shared" si="113"/>
        <v>-1.7527408174054333</v>
      </c>
      <c r="AN236" s="68">
        <f t="shared" si="126"/>
        <v>-2.2564138472990192</v>
      </c>
      <c r="AO236" s="68">
        <f t="shared" si="126"/>
        <v>-2.2564141843600067</v>
      </c>
      <c r="AP236" s="68">
        <f t="shared" si="126"/>
        <v>-2.2564170873757408</v>
      </c>
      <c r="AQ236" s="68">
        <f t="shared" si="126"/>
        <v>-2.2564420898438877</v>
      </c>
      <c r="AR236" s="68">
        <f t="shared" si="126"/>
        <v>-2.2566573940895163</v>
      </c>
      <c r="AS236" s="68">
        <f t="shared" si="126"/>
        <v>-2.2585091100897721</v>
      </c>
      <c r="AT236" s="68">
        <f t="shared" si="126"/>
        <v>-2.2742663009930357</v>
      </c>
      <c r="AU236" s="68">
        <f t="shared" si="115"/>
        <v>-2.3983547120145414</v>
      </c>
    </row>
    <row r="237" spans="1:48">
      <c r="A237" s="12" t="s">
        <v>1965</v>
      </c>
      <c r="B237" s="44"/>
      <c r="C237" s="45">
        <v>42782.279000000002</v>
      </c>
      <c r="D237" s="45"/>
      <c r="E237">
        <f t="shared" si="116"/>
        <v>13855.00059678268</v>
      </c>
      <c r="F237">
        <f t="shared" si="117"/>
        <v>13855</v>
      </c>
      <c r="G237" s="10">
        <f t="shared" si="118"/>
        <v>8.1000000500353053E-4</v>
      </c>
      <c r="I237">
        <f>G237</f>
        <v>8.1000000500353053E-4</v>
      </c>
      <c r="P237">
        <f t="shared" si="120"/>
        <v>-1.4328039267273079E-2</v>
      </c>
      <c r="Q237" s="2">
        <f t="shared" si="121"/>
        <v>27763.779000000002</v>
      </c>
      <c r="S237" s="50">
        <v>0.1</v>
      </c>
      <c r="Z237">
        <f t="shared" si="106"/>
        <v>13855</v>
      </c>
      <c r="AA237" s="68">
        <f t="shared" si="107"/>
        <v>3.5857903677557236E-3</v>
      </c>
      <c r="AB237" s="68">
        <f t="shared" si="123"/>
        <v>-1.7103829630025272E-2</v>
      </c>
      <c r="AC237" s="68">
        <f t="shared" si="124"/>
        <v>-2.7757903627521931E-3</v>
      </c>
      <c r="AD237" s="68"/>
      <c r="AE237" s="68">
        <f t="shared" si="122"/>
        <v>7.7050121379479518E-7</v>
      </c>
      <c r="AF237">
        <f t="shared" si="125"/>
        <v>1.513803927227661E-2</v>
      </c>
      <c r="AG237" s="92"/>
      <c r="AH237">
        <f t="shared" si="108"/>
        <v>1.7913829635028803E-2</v>
      </c>
      <c r="AI237">
        <f t="shared" si="109"/>
        <v>1.0902372896841221</v>
      </c>
      <c r="AJ237">
        <f t="shared" si="110"/>
        <v>0.63303781074899468</v>
      </c>
      <c r="AK237">
        <f t="shared" si="111"/>
        <v>0.15964107055952015</v>
      </c>
      <c r="AL237">
        <f t="shared" si="112"/>
        <v>-2.0852731816121763</v>
      </c>
      <c r="AM237">
        <f t="shared" si="113"/>
        <v>-1.7139498348306135</v>
      </c>
      <c r="AN237" s="68">
        <f t="shared" si="126"/>
        <v>-2.2389685140390596</v>
      </c>
      <c r="AO237" s="68">
        <f t="shared" si="126"/>
        <v>-2.2389688162632666</v>
      </c>
      <c r="AP237" s="68">
        <f t="shared" si="126"/>
        <v>-2.2389714763734054</v>
      </c>
      <c r="AQ237" s="68">
        <f t="shared" si="126"/>
        <v>-2.238994889683493</v>
      </c>
      <c r="AR237" s="68">
        <f t="shared" si="126"/>
        <v>-2.2392009350710458</v>
      </c>
      <c r="AS237" s="68">
        <f t="shared" si="126"/>
        <v>-2.2410118949988291</v>
      </c>
      <c r="AT237" s="68">
        <f t="shared" si="126"/>
        <v>-2.2567547764609195</v>
      </c>
      <c r="AU237" s="68">
        <f t="shared" si="115"/>
        <v>-2.3829132063621179</v>
      </c>
    </row>
    <row r="238" spans="1:48">
      <c r="A238" s="12" t="s">
        <v>1965</v>
      </c>
      <c r="B238" s="44"/>
      <c r="C238" s="45">
        <v>42782.284</v>
      </c>
      <c r="D238" s="45"/>
      <c r="E238">
        <f t="shared" si="116"/>
        <v>13855.00428062637</v>
      </c>
      <c r="F238">
        <f t="shared" si="117"/>
        <v>13855</v>
      </c>
      <c r="G238" s="10">
        <f t="shared" si="118"/>
        <v>5.8100000023841858E-3</v>
      </c>
      <c r="I238">
        <f>G238</f>
        <v>5.8100000023841858E-3</v>
      </c>
      <c r="P238">
        <f t="shared" si="120"/>
        <v>-1.4328039267273079E-2</v>
      </c>
      <c r="Q238" s="2">
        <f t="shared" si="121"/>
        <v>27763.784</v>
      </c>
      <c r="S238" s="50">
        <v>0.1</v>
      </c>
      <c r="Z238">
        <f t="shared" si="106"/>
        <v>13855</v>
      </c>
      <c r="AA238" s="68">
        <f t="shared" si="107"/>
        <v>3.5857903677557236E-3</v>
      </c>
      <c r="AB238" s="68">
        <f t="shared" si="123"/>
        <v>-1.2103829632644617E-2</v>
      </c>
      <c r="AC238" s="68">
        <f t="shared" si="124"/>
        <v>2.2242096346284622E-3</v>
      </c>
      <c r="AD238" s="68"/>
      <c r="AE238" s="68">
        <f t="shared" si="122"/>
        <v>4.9471084987740773E-7</v>
      </c>
      <c r="AF238">
        <f t="shared" si="125"/>
        <v>2.0138039269657265E-2</v>
      </c>
      <c r="AG238" s="92"/>
      <c r="AH238">
        <f t="shared" si="108"/>
        <v>1.7913829635028803E-2</v>
      </c>
      <c r="AI238">
        <f t="shared" si="109"/>
        <v>1.0902372896841221</v>
      </c>
      <c r="AJ238">
        <f t="shared" si="110"/>
        <v>0.63303781074899468</v>
      </c>
      <c r="AK238">
        <f t="shared" si="111"/>
        <v>0.15964107055952015</v>
      </c>
      <c r="AL238">
        <f t="shared" si="112"/>
        <v>-2.0852731816121763</v>
      </c>
      <c r="AM238">
        <f t="shared" si="113"/>
        <v>-1.7139498348306135</v>
      </c>
      <c r="AN238" s="68">
        <f t="shared" si="126"/>
        <v>-2.2389685140390596</v>
      </c>
      <c r="AO238" s="68">
        <f t="shared" si="126"/>
        <v>-2.2389688162632666</v>
      </c>
      <c r="AP238" s="68">
        <f t="shared" si="126"/>
        <v>-2.2389714763734054</v>
      </c>
      <c r="AQ238" s="68">
        <f t="shared" si="126"/>
        <v>-2.238994889683493</v>
      </c>
      <c r="AR238" s="68">
        <f t="shared" si="126"/>
        <v>-2.2392009350710458</v>
      </c>
      <c r="AS238" s="68">
        <f t="shared" si="126"/>
        <v>-2.2410118949988291</v>
      </c>
      <c r="AT238" s="68">
        <f t="shared" si="126"/>
        <v>-2.2567547764609195</v>
      </c>
      <c r="AU238" s="68">
        <f t="shared" si="115"/>
        <v>-2.3829132063621179</v>
      </c>
    </row>
    <row r="239" spans="1:48">
      <c r="A239" s="12" t="s">
        <v>1965</v>
      </c>
      <c r="B239" s="44"/>
      <c r="C239" s="45">
        <v>42786.343999999997</v>
      </c>
      <c r="D239" s="45"/>
      <c r="E239">
        <f t="shared" si="116"/>
        <v>13857.995561705116</v>
      </c>
      <c r="F239">
        <f t="shared" si="117"/>
        <v>13858</v>
      </c>
      <c r="G239" s="10">
        <f t="shared" si="118"/>
        <v>-6.0240000020712614E-3</v>
      </c>
      <c r="I239">
        <f>G239</f>
        <v>-6.0240000020712614E-3</v>
      </c>
      <c r="P239">
        <f t="shared" si="120"/>
        <v>-1.4298871792806533E-2</v>
      </c>
      <c r="Q239" s="2">
        <f t="shared" si="121"/>
        <v>27767.843999999997</v>
      </c>
      <c r="S239" s="50">
        <v>0.1</v>
      </c>
      <c r="Z239">
        <f t="shared" si="106"/>
        <v>13858</v>
      </c>
      <c r="AA239" s="68">
        <f t="shared" si="107"/>
        <v>3.5764869856830528E-3</v>
      </c>
      <c r="AB239" s="68">
        <f t="shared" si="123"/>
        <v>-2.3899358780560848E-2</v>
      </c>
      <c r="AC239" s="68">
        <f t="shared" si="124"/>
        <v>-9.6004869877543142E-3</v>
      </c>
      <c r="AD239" s="68"/>
      <c r="AE239" s="68">
        <f t="shared" si="122"/>
        <v>9.2169350402039908E-6</v>
      </c>
      <c r="AF239">
        <f t="shared" si="125"/>
        <v>8.274871790735272E-3</v>
      </c>
      <c r="AG239" s="92"/>
      <c r="AH239">
        <f t="shared" si="108"/>
        <v>1.7875358778489586E-2</v>
      </c>
      <c r="AI239">
        <f t="shared" si="109"/>
        <v>1.0898165498793551</v>
      </c>
      <c r="AJ239">
        <f t="shared" si="110"/>
        <v>0.63099690938699038</v>
      </c>
      <c r="AK239">
        <f t="shared" si="111"/>
        <v>0.15987816369565672</v>
      </c>
      <c r="AL239">
        <f t="shared" si="112"/>
        <v>-2.0826396026818221</v>
      </c>
      <c r="AM239">
        <f t="shared" si="113"/>
        <v>-1.7087764857805059</v>
      </c>
      <c r="AN239" s="68">
        <f t="shared" ref="AN239:AT254" si="127">$AU239+$AB$7*SIN(AO239)</f>
        <v>-2.2365934175364117</v>
      </c>
      <c r="AO239" s="68">
        <f t="shared" si="127"/>
        <v>-2.236593715189954</v>
      </c>
      <c r="AP239" s="68">
        <f t="shared" si="127"/>
        <v>-2.2365963429850764</v>
      </c>
      <c r="AQ239" s="68">
        <f t="shared" si="127"/>
        <v>-2.236619541747062</v>
      </c>
      <c r="AR239" s="68">
        <f t="shared" si="127"/>
        <v>-2.2368243158816177</v>
      </c>
      <c r="AS239" s="68">
        <f t="shared" si="127"/>
        <v>-2.2386295372711431</v>
      </c>
      <c r="AT239" s="68">
        <f t="shared" si="127"/>
        <v>-2.2543691610009229</v>
      </c>
      <c r="AU239" s="68">
        <f t="shared" si="115"/>
        <v>-2.3808075465004235</v>
      </c>
    </row>
    <row r="240" spans="1:48">
      <c r="A240" s="49" t="s">
        <v>1963</v>
      </c>
      <c r="B240" s="50" t="s">
        <v>2097</v>
      </c>
      <c r="C240" s="49">
        <v>42792.247600000002</v>
      </c>
      <c r="D240" s="49">
        <v>4.5999999999999999E-3</v>
      </c>
      <c r="E240">
        <f t="shared" si="116"/>
        <v>13862.345149630364</v>
      </c>
      <c r="F240">
        <f t="shared" si="117"/>
        <v>13862.5</v>
      </c>
      <c r="G240">
        <f t="shared" si="118"/>
        <v>-0.21017500000016298</v>
      </c>
      <c r="K240">
        <f>G240</f>
        <v>-0.21017500000016298</v>
      </c>
      <c r="O240">
        <f ca="1">+C$11+C$12*F240</f>
        <v>0.15623605150219946</v>
      </c>
      <c r="P240">
        <f t="shared" si="120"/>
        <v>-1.4255088368447577E-2</v>
      </c>
      <c r="Q240" s="2">
        <f t="shared" si="121"/>
        <v>27773.747600000002</v>
      </c>
      <c r="S240" s="50">
        <v>1</v>
      </c>
      <c r="Z240">
        <f t="shared" si="106"/>
        <v>13862.5</v>
      </c>
      <c r="AA240" s="68">
        <f t="shared" si="107"/>
        <v>3.5624031268903684E-3</v>
      </c>
      <c r="AB240" s="68">
        <f t="shared" si="123"/>
        <v>-0.22799249149550094</v>
      </c>
      <c r="AC240" s="68">
        <f t="shared" si="124"/>
        <v>-0.21373740312705336</v>
      </c>
      <c r="AD240" s="68"/>
      <c r="AE240" s="68">
        <f t="shared" si="122"/>
        <v>4.5683677495496518E-2</v>
      </c>
      <c r="AF240">
        <f t="shared" si="125"/>
        <v>-0.1959199116317154</v>
      </c>
      <c r="AG240" s="92"/>
      <c r="AH240">
        <f t="shared" si="108"/>
        <v>1.7817491495337946E-2</v>
      </c>
      <c r="AI240">
        <f t="shared" si="109"/>
        <v>1.0891848840036114</v>
      </c>
      <c r="AJ240">
        <f t="shared" si="110"/>
        <v>0.62793032339981503</v>
      </c>
      <c r="AK240">
        <f t="shared" si="111"/>
        <v>0.16023138370552836</v>
      </c>
      <c r="AL240">
        <f t="shared" si="112"/>
        <v>-2.0786930471291609</v>
      </c>
      <c r="AM240">
        <f t="shared" si="113"/>
        <v>-1.7010673847645044</v>
      </c>
      <c r="AN240" s="68">
        <f t="shared" si="127"/>
        <v>-2.2330324925421765</v>
      </c>
      <c r="AO240" s="68">
        <f t="shared" si="127"/>
        <v>-2.2330327834209265</v>
      </c>
      <c r="AP240" s="68">
        <f t="shared" si="127"/>
        <v>-2.233035363117633</v>
      </c>
      <c r="AQ240" s="68">
        <f t="shared" si="127"/>
        <v>-2.2330582411259381</v>
      </c>
      <c r="AR240" s="68">
        <f t="shared" si="127"/>
        <v>-2.2332611050946514</v>
      </c>
      <c r="AS240" s="68">
        <f t="shared" si="127"/>
        <v>-2.235057639588252</v>
      </c>
      <c r="AT240" s="68">
        <f t="shared" si="127"/>
        <v>-2.2507917893282885</v>
      </c>
      <c r="AU240" s="68">
        <f t="shared" si="115"/>
        <v>-2.3776490567078823</v>
      </c>
    </row>
    <row r="241" spans="1:48">
      <c r="A241" s="12" t="s">
        <v>1965</v>
      </c>
      <c r="B241" s="44"/>
      <c r="C241" s="45">
        <v>42809.423999999999</v>
      </c>
      <c r="D241" s="45"/>
      <c r="E241">
        <f t="shared" si="116"/>
        <v>13875.000184192184</v>
      </c>
      <c r="F241">
        <f t="shared" si="117"/>
        <v>13875</v>
      </c>
      <c r="G241" s="10">
        <f t="shared" si="118"/>
        <v>2.499999973224476E-4</v>
      </c>
      <c r="I241">
        <f t="shared" ref="I241:I267" si="128">G241</f>
        <v>2.499999973224476E-4</v>
      </c>
      <c r="P241">
        <f t="shared" si="120"/>
        <v>-1.4133264924781508E-2</v>
      </c>
      <c r="Q241" s="2">
        <f t="shared" si="121"/>
        <v>27790.923999999999</v>
      </c>
      <c r="S241" s="50">
        <v>0.1</v>
      </c>
      <c r="Z241">
        <f t="shared" si="106"/>
        <v>13875</v>
      </c>
      <c r="AA241" s="68">
        <f t="shared" si="107"/>
        <v>3.5224794597350888E-3</v>
      </c>
      <c r="AB241" s="68">
        <f t="shared" si="123"/>
        <v>-1.7405744387194149E-2</v>
      </c>
      <c r="AC241" s="68">
        <f t="shared" si="124"/>
        <v>-3.2724794624126412E-3</v>
      </c>
      <c r="AD241" s="68"/>
      <c r="AE241" s="68">
        <f t="shared" si="122"/>
        <v>1.0709121831912531E-6</v>
      </c>
      <c r="AF241">
        <f t="shared" si="125"/>
        <v>1.4383264922103955E-2</v>
      </c>
      <c r="AG241" s="92"/>
      <c r="AH241">
        <f t="shared" si="108"/>
        <v>1.7655744384516597E-2</v>
      </c>
      <c r="AI241">
        <f t="shared" si="109"/>
        <v>1.0874268713201158</v>
      </c>
      <c r="AJ241">
        <f t="shared" si="110"/>
        <v>0.61937972263385366</v>
      </c>
      <c r="AK241">
        <f t="shared" si="111"/>
        <v>0.16119733878107848</v>
      </c>
      <c r="AL241">
        <f t="shared" si="112"/>
        <v>-2.0677544157556271</v>
      </c>
      <c r="AM241">
        <f t="shared" si="113"/>
        <v>-1.6799679833514292</v>
      </c>
      <c r="AN241" s="68">
        <f t="shared" si="127"/>
        <v>-2.2231518789469633</v>
      </c>
      <c r="AO241" s="68">
        <f t="shared" si="127"/>
        <v>-2.2231521515186192</v>
      </c>
      <c r="AP241" s="68">
        <f t="shared" si="127"/>
        <v>-2.223154600003852</v>
      </c>
      <c r="AQ241" s="68">
        <f t="shared" si="127"/>
        <v>-2.223176594161703</v>
      </c>
      <c r="AR241" s="68">
        <f t="shared" si="127"/>
        <v>-2.2233741340450637</v>
      </c>
      <c r="AS241" s="68">
        <f t="shared" si="127"/>
        <v>-2.2251460503262606</v>
      </c>
      <c r="AT241" s="68">
        <f t="shared" si="127"/>
        <v>-2.2408612988888099</v>
      </c>
      <c r="AU241" s="68">
        <f t="shared" si="115"/>
        <v>-2.3688754739508235</v>
      </c>
    </row>
    <row r="242" spans="1:48">
      <c r="A242" s="12" t="s">
        <v>1966</v>
      </c>
      <c r="B242" s="44"/>
      <c r="C242" s="45">
        <v>42839.281999999999</v>
      </c>
      <c r="D242" s="45"/>
      <c r="E242">
        <f t="shared" si="116"/>
        <v>13896.998625189533</v>
      </c>
      <c r="F242">
        <f t="shared" si="117"/>
        <v>13897</v>
      </c>
      <c r="G242" s="10">
        <f t="shared" si="118"/>
        <v>-1.865999998699408E-3</v>
      </c>
      <c r="I242">
        <f t="shared" si="128"/>
        <v>-1.865999998699408E-3</v>
      </c>
      <c r="P242">
        <f t="shared" si="120"/>
        <v>-1.3918131237016046E-2</v>
      </c>
      <c r="Q242" s="2">
        <f t="shared" si="121"/>
        <v>27820.781999999999</v>
      </c>
      <c r="S242" s="50">
        <v>0.1</v>
      </c>
      <c r="Z242">
        <f t="shared" si="106"/>
        <v>13897</v>
      </c>
      <c r="AA242" s="68">
        <f t="shared" si="107"/>
        <v>3.4494127342297697E-3</v>
      </c>
      <c r="AB242" s="68">
        <f t="shared" si="123"/>
        <v>-1.9233543969945224E-2</v>
      </c>
      <c r="AC242" s="68">
        <f t="shared" si="124"/>
        <v>-5.3154127329291777E-3</v>
      </c>
      <c r="AD242" s="68"/>
      <c r="AE242" s="68">
        <f t="shared" si="122"/>
        <v>2.8253612521385633E-6</v>
      </c>
      <c r="AF242">
        <f t="shared" si="125"/>
        <v>1.2052131238316638E-2</v>
      </c>
      <c r="AG242" s="92"/>
      <c r="AH242">
        <f t="shared" si="108"/>
        <v>1.7367543971245816E-2</v>
      </c>
      <c r="AI242">
        <f t="shared" si="109"/>
        <v>1.0843214807592823</v>
      </c>
      <c r="AJ242">
        <f t="shared" si="110"/>
        <v>0.60421975140143003</v>
      </c>
      <c r="AK242">
        <f t="shared" si="111"/>
        <v>0.16284326127134607</v>
      </c>
      <c r="AL242">
        <f t="shared" si="112"/>
        <v>-2.0485883266986686</v>
      </c>
      <c r="AM242">
        <f t="shared" si="113"/>
        <v>-1.6439180565584541</v>
      </c>
      <c r="AN242" s="68">
        <f t="shared" si="127"/>
        <v>-2.2058008433214384</v>
      </c>
      <c r="AO242" s="68">
        <f t="shared" si="127"/>
        <v>-2.2058010854988006</v>
      </c>
      <c r="AP242" s="68">
        <f t="shared" si="127"/>
        <v>-2.2058033118548859</v>
      </c>
      <c r="AQ242" s="68">
        <f t="shared" si="127"/>
        <v>-2.2058237786113311</v>
      </c>
      <c r="AR242" s="68">
        <f t="shared" si="127"/>
        <v>-2.2060119016351134</v>
      </c>
      <c r="AS242" s="68">
        <f t="shared" si="127"/>
        <v>-2.2077388177760584</v>
      </c>
      <c r="AT242" s="68">
        <f t="shared" si="127"/>
        <v>-2.2234076232827307</v>
      </c>
      <c r="AU242" s="68">
        <f t="shared" si="115"/>
        <v>-2.3534339682983996</v>
      </c>
    </row>
    <row r="243" spans="1:48">
      <c r="A243" s="12" t="s">
        <v>1966</v>
      </c>
      <c r="B243" s="44"/>
      <c r="C243" s="45">
        <v>42839.283000000003</v>
      </c>
      <c r="D243" s="45"/>
      <c r="E243">
        <f t="shared" si="116"/>
        <v>13896.999361958275</v>
      </c>
      <c r="F243">
        <f t="shared" si="117"/>
        <v>13897</v>
      </c>
      <c r="G243" s="10">
        <f t="shared" si="118"/>
        <v>-8.659999948577024E-4</v>
      </c>
      <c r="I243">
        <f t="shared" si="128"/>
        <v>-8.659999948577024E-4</v>
      </c>
      <c r="P243">
        <f t="shared" si="120"/>
        <v>-1.3918131237016046E-2</v>
      </c>
      <c r="Q243" s="2">
        <f t="shared" si="121"/>
        <v>27820.783000000003</v>
      </c>
      <c r="S243" s="50">
        <v>0.1</v>
      </c>
      <c r="Z243">
        <f t="shared" si="106"/>
        <v>13897</v>
      </c>
      <c r="AA243" s="68">
        <f t="shared" si="107"/>
        <v>3.4494127342297697E-3</v>
      </c>
      <c r="AB243" s="68">
        <f t="shared" si="123"/>
        <v>-1.8233543966103518E-2</v>
      </c>
      <c r="AC243" s="68">
        <f t="shared" si="124"/>
        <v>-4.3154127290874721E-3</v>
      </c>
      <c r="AD243" s="68"/>
      <c r="AE243" s="68">
        <f t="shared" si="122"/>
        <v>1.8622787022370184E-6</v>
      </c>
      <c r="AF243">
        <f t="shared" si="125"/>
        <v>1.3052131242158344E-2</v>
      </c>
      <c r="AG243" s="92"/>
      <c r="AH243">
        <f t="shared" si="108"/>
        <v>1.7367543971245816E-2</v>
      </c>
      <c r="AI243">
        <f t="shared" si="109"/>
        <v>1.0843214807592823</v>
      </c>
      <c r="AJ243">
        <f t="shared" si="110"/>
        <v>0.60421975140143003</v>
      </c>
      <c r="AK243">
        <f t="shared" si="111"/>
        <v>0.16284326127134607</v>
      </c>
      <c r="AL243">
        <f t="shared" si="112"/>
        <v>-2.0485883266986686</v>
      </c>
      <c r="AM243">
        <f t="shared" si="113"/>
        <v>-1.6439180565584541</v>
      </c>
      <c r="AN243" s="68">
        <f t="shared" si="127"/>
        <v>-2.2058008433214384</v>
      </c>
      <c r="AO243" s="68">
        <f t="shared" si="127"/>
        <v>-2.2058010854988006</v>
      </c>
      <c r="AP243" s="68">
        <f t="shared" si="127"/>
        <v>-2.2058033118548859</v>
      </c>
      <c r="AQ243" s="68">
        <f t="shared" si="127"/>
        <v>-2.2058237786113311</v>
      </c>
      <c r="AR243" s="68">
        <f t="shared" si="127"/>
        <v>-2.2060119016351134</v>
      </c>
      <c r="AS243" s="68">
        <f t="shared" si="127"/>
        <v>-2.2077388177760584</v>
      </c>
      <c r="AT243" s="68">
        <f t="shared" si="127"/>
        <v>-2.2234076232827307</v>
      </c>
      <c r="AU243" s="68">
        <f t="shared" si="115"/>
        <v>-2.3534339682983996</v>
      </c>
    </row>
    <row r="244" spans="1:48">
      <c r="A244" s="12" t="s">
        <v>1967</v>
      </c>
      <c r="B244" s="44"/>
      <c r="C244" s="45">
        <v>42950.588000000003</v>
      </c>
      <c r="D244" s="45"/>
      <c r="E244">
        <f t="shared" si="116"/>
        <v>13979.005406409005</v>
      </c>
      <c r="F244">
        <f t="shared" si="117"/>
        <v>13979</v>
      </c>
      <c r="G244" s="10">
        <f t="shared" si="118"/>
        <v>7.3380000030738302E-3</v>
      </c>
      <c r="I244">
        <f t="shared" si="128"/>
        <v>7.3380000030738302E-3</v>
      </c>
      <c r="P244">
        <f t="shared" si="120"/>
        <v>-1.3108129767445825E-2</v>
      </c>
      <c r="Q244" s="2">
        <f t="shared" si="121"/>
        <v>27932.088000000003</v>
      </c>
      <c r="S244" s="50">
        <v>0.1</v>
      </c>
      <c r="Z244">
        <f t="shared" si="106"/>
        <v>13979</v>
      </c>
      <c r="AA244" s="68">
        <f t="shared" si="107"/>
        <v>3.1477065157119975E-3</v>
      </c>
      <c r="AB244" s="68">
        <f t="shared" si="123"/>
        <v>-8.9178362800839926E-3</v>
      </c>
      <c r="AC244" s="68">
        <f t="shared" si="124"/>
        <v>4.1902934873618326E-3</v>
      </c>
      <c r="AD244" s="68"/>
      <c r="AE244" s="68">
        <f t="shared" si="122"/>
        <v>1.755855951022699E-6</v>
      </c>
      <c r="AF244">
        <f t="shared" si="125"/>
        <v>2.0446129770519655E-2</v>
      </c>
      <c r="AG244" s="92"/>
      <c r="AH244">
        <f t="shared" si="108"/>
        <v>1.6255836283157823E-2</v>
      </c>
      <c r="AI244">
        <f t="shared" si="109"/>
        <v>1.0726461042718822</v>
      </c>
      <c r="AJ244">
        <f t="shared" si="110"/>
        <v>0.54661469208970281</v>
      </c>
      <c r="AK244">
        <f t="shared" si="111"/>
        <v>0.16837631482202206</v>
      </c>
      <c r="AL244">
        <f t="shared" si="112"/>
        <v>-1.9781181900838087</v>
      </c>
      <c r="AM244">
        <f t="shared" si="113"/>
        <v>-1.5205559129623267</v>
      </c>
      <c r="AN244" s="68">
        <f t="shared" si="127"/>
        <v>-2.1415683460132717</v>
      </c>
      <c r="AO244" s="68">
        <f t="shared" si="127"/>
        <v>-2.1415684949207345</v>
      </c>
      <c r="AP244" s="68">
        <f t="shared" si="127"/>
        <v>-2.1415699978713088</v>
      </c>
      <c r="AQ244" s="68">
        <f t="shared" si="127"/>
        <v>-2.1415851672325883</v>
      </c>
      <c r="AR244" s="68">
        <f t="shared" si="127"/>
        <v>-2.1417382523576092</v>
      </c>
      <c r="AS244" s="68">
        <f t="shared" si="127"/>
        <v>-2.143281109837297</v>
      </c>
      <c r="AT244" s="68">
        <f t="shared" si="127"/>
        <v>-2.1586299042911667</v>
      </c>
      <c r="AU244" s="68">
        <f t="shared" si="115"/>
        <v>-2.2958792654120925</v>
      </c>
    </row>
    <row r="245" spans="1:48">
      <c r="A245" s="12" t="s">
        <v>1968</v>
      </c>
      <c r="B245" s="44"/>
      <c r="C245" s="45">
        <v>42962.794000000002</v>
      </c>
      <c r="D245" s="45"/>
      <c r="E245">
        <f t="shared" si="116"/>
        <v>13987.99840563245</v>
      </c>
      <c r="F245">
        <f t="shared" si="117"/>
        <v>13988</v>
      </c>
      <c r="G245" s="10">
        <f t="shared" si="118"/>
        <v>-2.1639999977196567E-3</v>
      </c>
      <c r="I245">
        <f t="shared" si="128"/>
        <v>-2.1639999977196567E-3</v>
      </c>
      <c r="P245">
        <f t="shared" si="120"/>
        <v>-1.3018445473264306E-2</v>
      </c>
      <c r="Q245" s="2">
        <f t="shared" si="121"/>
        <v>27944.294000000002</v>
      </c>
      <c r="S245" s="50">
        <v>0.1</v>
      </c>
      <c r="Z245">
        <f t="shared" si="106"/>
        <v>13988</v>
      </c>
      <c r="AA245" s="68">
        <f t="shared" si="107"/>
        <v>3.111967536445534E-3</v>
      </c>
      <c r="AB245" s="68">
        <f t="shared" si="123"/>
        <v>-1.8294413007429497E-2</v>
      </c>
      <c r="AC245" s="68">
        <f t="shared" si="124"/>
        <v>-5.2759675341651907E-3</v>
      </c>
      <c r="AD245" s="68"/>
      <c r="AE245" s="68">
        <f t="shared" si="122"/>
        <v>2.7835833421565125E-6</v>
      </c>
      <c r="AF245">
        <f t="shared" si="125"/>
        <v>1.085444547554465E-2</v>
      </c>
      <c r="AG245" s="92"/>
      <c r="AH245">
        <f t="shared" si="108"/>
        <v>1.613041300970984E-2</v>
      </c>
      <c r="AI245">
        <f t="shared" si="109"/>
        <v>1.0713573317535467</v>
      </c>
      <c r="AJ245">
        <f t="shared" si="110"/>
        <v>0.54019984167821811</v>
      </c>
      <c r="AK245">
        <f t="shared" si="111"/>
        <v>0.1689265256374502</v>
      </c>
      <c r="AL245">
        <f t="shared" si="112"/>
        <v>-1.9704765927276124</v>
      </c>
      <c r="AM245">
        <f t="shared" si="113"/>
        <v>-1.5079741184863544</v>
      </c>
      <c r="AN245" s="68">
        <f t="shared" si="127"/>
        <v>-2.1345608842030201</v>
      </c>
      <c r="AO245" s="68">
        <f t="shared" si="127"/>
        <v>-2.1345610247119429</v>
      </c>
      <c r="AP245" s="68">
        <f t="shared" si="127"/>
        <v>-2.1345624585789458</v>
      </c>
      <c r="AQ245" s="68">
        <f t="shared" si="127"/>
        <v>-2.1345770907348416</v>
      </c>
      <c r="AR245" s="68">
        <f t="shared" si="127"/>
        <v>-2.1347263878683926</v>
      </c>
      <c r="AS245" s="68">
        <f t="shared" si="127"/>
        <v>-2.1362477110724805</v>
      </c>
      <c r="AT245" s="68">
        <f t="shared" si="127"/>
        <v>-2.1515474172049789</v>
      </c>
      <c r="AU245" s="68">
        <f t="shared" si="115"/>
        <v>-2.2895622858270102</v>
      </c>
    </row>
    <row r="246" spans="1:48">
      <c r="A246" s="12" t="s">
        <v>1968</v>
      </c>
      <c r="B246" s="44"/>
      <c r="C246" s="45">
        <v>42981.8</v>
      </c>
      <c r="D246" s="45"/>
      <c r="E246">
        <f t="shared" si="116"/>
        <v>14002.00143227843</v>
      </c>
      <c r="F246">
        <f t="shared" si="117"/>
        <v>14002</v>
      </c>
      <c r="G246" s="10">
        <f t="shared" si="118"/>
        <v>1.9440000032773241E-3</v>
      </c>
      <c r="I246">
        <f t="shared" si="128"/>
        <v>1.9440000032773241E-3</v>
      </c>
      <c r="P246">
        <f t="shared" si="120"/>
        <v>-1.2878629238574357E-2</v>
      </c>
      <c r="Q246" s="2">
        <f t="shared" si="121"/>
        <v>27963.300000000003</v>
      </c>
      <c r="S246" s="50">
        <v>0.1</v>
      </c>
      <c r="Z246">
        <f t="shared" si="106"/>
        <v>14002</v>
      </c>
      <c r="AA246" s="68">
        <f t="shared" si="107"/>
        <v>3.0554125680296272E-3</v>
      </c>
      <c r="AB246" s="68">
        <f t="shared" si="123"/>
        <v>-1.399004180332666E-2</v>
      </c>
      <c r="AC246" s="68">
        <f t="shared" si="124"/>
        <v>-1.1114125647523031E-3</v>
      </c>
      <c r="AD246" s="68"/>
      <c r="AE246" s="68">
        <f t="shared" si="122"/>
        <v>1.2352378890892923E-7</v>
      </c>
      <c r="AF246">
        <f t="shared" si="125"/>
        <v>1.4822629241851681E-2</v>
      </c>
      <c r="AG246" s="92"/>
      <c r="AH246">
        <f t="shared" si="108"/>
        <v>1.5934041806603984E-2</v>
      </c>
      <c r="AI246">
        <f t="shared" si="109"/>
        <v>1.0693505182316474</v>
      </c>
      <c r="AJ246">
        <f t="shared" si="110"/>
        <v>0.53018958202693423</v>
      </c>
      <c r="AK246">
        <f t="shared" si="111"/>
        <v>0.16976025883559379</v>
      </c>
      <c r="AL246">
        <f t="shared" si="112"/>
        <v>-1.9586261744136666</v>
      </c>
      <c r="AM246">
        <f t="shared" si="113"/>
        <v>-1.4887466406961387</v>
      </c>
      <c r="AN246" s="68">
        <f t="shared" si="127"/>
        <v>-2.1236771424531375</v>
      </c>
      <c r="AO246" s="68">
        <f t="shared" si="127"/>
        <v>-2.1236772705780975</v>
      </c>
      <c r="AP246" s="68">
        <f t="shared" si="127"/>
        <v>-2.1236786010523105</v>
      </c>
      <c r="AQ246" s="68">
        <f t="shared" si="127"/>
        <v>-2.1236924167827493</v>
      </c>
      <c r="AR246" s="68">
        <f t="shared" si="127"/>
        <v>-2.1238358619453646</v>
      </c>
      <c r="AS246" s="68">
        <f t="shared" si="127"/>
        <v>-2.1253232515831013</v>
      </c>
      <c r="AT246" s="68">
        <f t="shared" si="127"/>
        <v>-2.1405411729685699</v>
      </c>
      <c r="AU246" s="68">
        <f t="shared" si="115"/>
        <v>-2.2797358731391042</v>
      </c>
      <c r="AV246" s="68"/>
    </row>
    <row r="247" spans="1:48">
      <c r="A247" s="12" t="s">
        <v>1968</v>
      </c>
      <c r="B247" s="44"/>
      <c r="C247" s="45">
        <v>42981.805999999997</v>
      </c>
      <c r="D247" s="45"/>
      <c r="E247">
        <f t="shared" si="116"/>
        <v>14002.005852890858</v>
      </c>
      <c r="F247">
        <f t="shared" si="117"/>
        <v>14002</v>
      </c>
      <c r="G247" s="10">
        <f t="shared" si="118"/>
        <v>7.9439999972237274E-3</v>
      </c>
      <c r="I247">
        <f t="shared" si="128"/>
        <v>7.9439999972237274E-3</v>
      </c>
      <c r="P247">
        <f t="shared" si="120"/>
        <v>-1.2878629238574357E-2</v>
      </c>
      <c r="Q247" s="2">
        <f t="shared" si="121"/>
        <v>27963.305999999997</v>
      </c>
      <c r="S247" s="50">
        <v>0.1</v>
      </c>
      <c r="Z247">
        <f t="shared" si="106"/>
        <v>14002</v>
      </c>
      <c r="AA247" s="68">
        <f t="shared" si="107"/>
        <v>3.0554125680296272E-3</v>
      </c>
      <c r="AB247" s="68">
        <f t="shared" si="123"/>
        <v>-7.9900418093802571E-3</v>
      </c>
      <c r="AC247" s="68">
        <f t="shared" si="124"/>
        <v>4.8885874291941002E-3</v>
      </c>
      <c r="AD247" s="68"/>
      <c r="AE247" s="68">
        <f t="shared" si="122"/>
        <v>2.3898287052874582E-6</v>
      </c>
      <c r="AF247">
        <f t="shared" si="125"/>
        <v>2.0822629235798085E-2</v>
      </c>
      <c r="AG247" s="92"/>
      <c r="AH247">
        <f t="shared" si="108"/>
        <v>1.5934041806603984E-2</v>
      </c>
      <c r="AI247">
        <f t="shared" si="109"/>
        <v>1.0693505182316474</v>
      </c>
      <c r="AJ247">
        <f t="shared" si="110"/>
        <v>0.53018958202693423</v>
      </c>
      <c r="AK247">
        <f t="shared" si="111"/>
        <v>0.16976025883559379</v>
      </c>
      <c r="AL247">
        <f t="shared" si="112"/>
        <v>-1.9586261744136666</v>
      </c>
      <c r="AM247">
        <f t="shared" si="113"/>
        <v>-1.4887466406961387</v>
      </c>
      <c r="AN247" s="68">
        <f t="shared" si="127"/>
        <v>-2.1236771424531375</v>
      </c>
      <c r="AO247" s="68">
        <f t="shared" si="127"/>
        <v>-2.1236772705780975</v>
      </c>
      <c r="AP247" s="68">
        <f t="shared" si="127"/>
        <v>-2.1236786010523105</v>
      </c>
      <c r="AQ247" s="68">
        <f t="shared" si="127"/>
        <v>-2.1236924167827493</v>
      </c>
      <c r="AR247" s="68">
        <f t="shared" si="127"/>
        <v>-2.1238358619453646</v>
      </c>
      <c r="AS247" s="68">
        <f t="shared" si="127"/>
        <v>-2.1253232515831013</v>
      </c>
      <c r="AT247" s="68">
        <f t="shared" si="127"/>
        <v>-2.1405411729685699</v>
      </c>
      <c r="AU247" s="68">
        <f t="shared" si="115"/>
        <v>-2.2797358731391042</v>
      </c>
    </row>
    <row r="248" spans="1:48">
      <c r="A248" s="12" t="s">
        <v>1968</v>
      </c>
      <c r="B248" s="44"/>
      <c r="C248" s="45">
        <v>43034.728000000003</v>
      </c>
      <c r="D248" s="45"/>
      <c r="E248">
        <f t="shared" si="116"/>
        <v>14040.997128075458</v>
      </c>
      <c r="F248">
        <f t="shared" si="117"/>
        <v>14041</v>
      </c>
      <c r="G248" s="10">
        <f t="shared" si="118"/>
        <v>-3.8979999953880906E-3</v>
      </c>
      <c r="I248">
        <f t="shared" si="128"/>
        <v>-3.8979999953880906E-3</v>
      </c>
      <c r="P248">
        <f t="shared" si="120"/>
        <v>-1.2487168309808144E-2</v>
      </c>
      <c r="Q248" s="2">
        <f t="shared" si="121"/>
        <v>28016.228000000003</v>
      </c>
      <c r="S248" s="50">
        <v>0.1</v>
      </c>
      <c r="Z248">
        <f t="shared" si="106"/>
        <v>14041</v>
      </c>
      <c r="AA248" s="68">
        <f t="shared" si="107"/>
        <v>2.8919647611185852E-3</v>
      </c>
      <c r="AB248" s="68">
        <f t="shared" si="123"/>
        <v>-1.927713306631482E-2</v>
      </c>
      <c r="AC248" s="68">
        <f t="shared" si="124"/>
        <v>-6.7899647565066758E-3</v>
      </c>
      <c r="AD248" s="68"/>
      <c r="AE248" s="68">
        <f t="shared" si="122"/>
        <v>4.6103621394602768E-6</v>
      </c>
      <c r="AF248">
        <f t="shared" si="125"/>
        <v>8.5891683144200537E-3</v>
      </c>
      <c r="AG248" s="92"/>
      <c r="AH248">
        <f t="shared" si="108"/>
        <v>1.5379133070926729E-2</v>
      </c>
      <c r="AI248">
        <f t="shared" si="109"/>
        <v>1.0637498979697231</v>
      </c>
      <c r="AJ248">
        <f t="shared" si="110"/>
        <v>0.50211817004424852</v>
      </c>
      <c r="AK248">
        <f t="shared" si="111"/>
        <v>0.17194182262549085</v>
      </c>
      <c r="AL248">
        <f t="shared" si="112"/>
        <v>-1.9258483886031741</v>
      </c>
      <c r="AM248">
        <f t="shared" si="113"/>
        <v>-1.4372849550487157</v>
      </c>
      <c r="AN248" s="68">
        <f t="shared" si="127"/>
        <v>-2.0934658684489449</v>
      </c>
      <c r="AO248" s="68">
        <f t="shared" si="127"/>
        <v>-2.0934659662441932</v>
      </c>
      <c r="AP248" s="68">
        <f t="shared" si="127"/>
        <v>-2.0934670345515958</v>
      </c>
      <c r="AQ248" s="68">
        <f t="shared" si="127"/>
        <v>-2.0934787045263956</v>
      </c>
      <c r="AR248" s="68">
        <f t="shared" si="127"/>
        <v>-2.0936061695883956</v>
      </c>
      <c r="AS248" s="68">
        <f t="shared" si="127"/>
        <v>-2.0949965733350226</v>
      </c>
      <c r="AT248" s="68">
        <f t="shared" si="127"/>
        <v>-2.109952144042381</v>
      </c>
      <c r="AU248" s="68">
        <f t="shared" si="115"/>
        <v>-2.2523622949370798</v>
      </c>
      <c r="AV248" s="68"/>
    </row>
    <row r="249" spans="1:48">
      <c r="A249" s="12" t="s">
        <v>1968</v>
      </c>
      <c r="B249" s="44"/>
      <c r="C249" s="45">
        <v>43098.523999999998</v>
      </c>
      <c r="D249" s="45"/>
      <c r="E249">
        <f t="shared" si="116"/>
        <v>14088.000026523672</v>
      </c>
      <c r="F249">
        <f t="shared" si="117"/>
        <v>14088</v>
      </c>
      <c r="G249" s="10">
        <f t="shared" si="118"/>
        <v>3.5999997635371983E-5</v>
      </c>
      <c r="I249">
        <f t="shared" si="128"/>
        <v>3.5999997635371983E-5</v>
      </c>
      <c r="P249">
        <f t="shared" si="120"/>
        <v>-1.2011549819837763E-2</v>
      </c>
      <c r="Q249" s="2">
        <f t="shared" si="121"/>
        <v>28080.023999999998</v>
      </c>
      <c r="S249" s="50">
        <v>0.1</v>
      </c>
      <c r="Z249">
        <f t="shared" si="106"/>
        <v>14088</v>
      </c>
      <c r="AA249" s="68">
        <f t="shared" si="107"/>
        <v>2.6842846319367758E-3</v>
      </c>
      <c r="AB249" s="68">
        <f t="shared" si="123"/>
        <v>-1.4659834454139167E-2</v>
      </c>
      <c r="AC249" s="68">
        <f t="shared" si="124"/>
        <v>-2.6482846343014038E-3</v>
      </c>
      <c r="AD249" s="68"/>
      <c r="AE249" s="68">
        <f t="shared" si="122"/>
        <v>7.0134115042769208E-7</v>
      </c>
      <c r="AF249">
        <f t="shared" si="125"/>
        <v>1.2047549817473135E-2</v>
      </c>
      <c r="AG249" s="92"/>
      <c r="AH249">
        <f t="shared" si="108"/>
        <v>1.4695834451774539E-2</v>
      </c>
      <c r="AI249">
        <f t="shared" si="109"/>
        <v>1.0569895559762255</v>
      </c>
      <c r="AJ249">
        <f t="shared" si="110"/>
        <v>0.46797801965858243</v>
      </c>
      <c r="AK249">
        <f t="shared" si="111"/>
        <v>0.17429925521515729</v>
      </c>
      <c r="AL249">
        <f t="shared" si="112"/>
        <v>-1.88680343666358</v>
      </c>
      <c r="AM249">
        <f t="shared" si="113"/>
        <v>-1.379059551993268</v>
      </c>
      <c r="AN249" s="68">
        <f t="shared" si="127"/>
        <v>-2.0572684113735455</v>
      </c>
      <c r="AO249" s="68">
        <f t="shared" si="127"/>
        <v>-2.0572684800773615</v>
      </c>
      <c r="AP249" s="68">
        <f t="shared" si="127"/>
        <v>-2.0572692814576077</v>
      </c>
      <c r="AQ249" s="68">
        <f t="shared" si="127"/>
        <v>-2.0572786288880232</v>
      </c>
      <c r="AR249" s="68">
        <f t="shared" si="127"/>
        <v>-2.0573876466477965</v>
      </c>
      <c r="AS249" s="68">
        <f t="shared" si="127"/>
        <v>-2.058657450742857</v>
      </c>
      <c r="AT249" s="68">
        <f t="shared" si="127"/>
        <v>-2.0732304353079885</v>
      </c>
      <c r="AU249" s="68">
        <f t="shared" si="115"/>
        <v>-2.2193736237705384</v>
      </c>
    </row>
    <row r="250" spans="1:48">
      <c r="A250" s="12" t="s">
        <v>1968</v>
      </c>
      <c r="B250" s="44"/>
      <c r="C250" s="45">
        <v>43136.525000000001</v>
      </c>
      <c r="D250" s="45"/>
      <c r="E250">
        <f t="shared" si="116"/>
        <v>14115.997975359507</v>
      </c>
      <c r="F250">
        <f t="shared" si="117"/>
        <v>14116</v>
      </c>
      <c r="G250" s="10">
        <f t="shared" si="118"/>
        <v>-2.7479999989736825E-3</v>
      </c>
      <c r="I250">
        <f t="shared" si="128"/>
        <v>-2.7479999989736825E-3</v>
      </c>
      <c r="P250">
        <f t="shared" si="120"/>
        <v>-1.172619829108551E-2</v>
      </c>
      <c r="Q250" s="2">
        <f t="shared" si="121"/>
        <v>28118.025000000001</v>
      </c>
      <c r="S250" s="50">
        <v>0.1</v>
      </c>
      <c r="Z250">
        <f t="shared" si="106"/>
        <v>14116</v>
      </c>
      <c r="AA250" s="68">
        <f t="shared" si="107"/>
        <v>2.5554895144571481E-3</v>
      </c>
      <c r="AB250" s="68">
        <f t="shared" si="123"/>
        <v>-1.7029687804516341E-2</v>
      </c>
      <c r="AC250" s="68">
        <f t="shared" si="124"/>
        <v>-5.3034895134308306E-3</v>
      </c>
      <c r="AD250" s="68"/>
      <c r="AE250" s="68">
        <f t="shared" si="122"/>
        <v>2.8127001019070787E-6</v>
      </c>
      <c r="AF250">
        <f t="shared" si="125"/>
        <v>8.9781982921118275E-3</v>
      </c>
      <c r="AG250" s="92"/>
      <c r="AH250">
        <f t="shared" si="108"/>
        <v>1.4281687805542658E-2</v>
      </c>
      <c r="AI250">
        <f t="shared" si="109"/>
        <v>1.0529616188718891</v>
      </c>
      <c r="AJ250">
        <f t="shared" si="110"/>
        <v>0.44750793533984778</v>
      </c>
      <c r="AK250">
        <f t="shared" si="111"/>
        <v>0.17556510697002017</v>
      </c>
      <c r="AL250">
        <f t="shared" si="112"/>
        <v>-1.8637787471450924</v>
      </c>
      <c r="AM250">
        <f t="shared" si="113"/>
        <v>-1.3461736206260899</v>
      </c>
      <c r="AN250" s="68">
        <f t="shared" si="127"/>
        <v>-2.0358136810324954</v>
      </c>
      <c r="AO250" s="68">
        <f t="shared" si="127"/>
        <v>-2.0358137358417503</v>
      </c>
      <c r="AP250" s="68">
        <f t="shared" si="127"/>
        <v>-2.0358144023416322</v>
      </c>
      <c r="AQ250" s="68">
        <f t="shared" si="127"/>
        <v>-2.0358225071445344</v>
      </c>
      <c r="AR250" s="68">
        <f t="shared" si="127"/>
        <v>-2.0359210530723946</v>
      </c>
      <c r="AS250" s="68">
        <f t="shared" si="127"/>
        <v>-2.0371177243925063</v>
      </c>
      <c r="AT250" s="68">
        <f t="shared" si="127"/>
        <v>-2.0514290092808438</v>
      </c>
      <c r="AU250" s="68">
        <f t="shared" si="115"/>
        <v>-2.1997207983947265</v>
      </c>
      <c r="AV250" s="68"/>
    </row>
    <row r="251" spans="1:48">
      <c r="A251" s="12" t="s">
        <v>1968</v>
      </c>
      <c r="B251" s="44"/>
      <c r="C251" s="45">
        <v>43136.527999999998</v>
      </c>
      <c r="D251" s="45"/>
      <c r="E251">
        <f t="shared" si="116"/>
        <v>14116.00018566572</v>
      </c>
      <c r="F251">
        <f t="shared" si="117"/>
        <v>14116</v>
      </c>
      <c r="G251" s="10">
        <f t="shared" si="118"/>
        <v>2.5199999799951911E-4</v>
      </c>
      <c r="I251">
        <f t="shared" si="128"/>
        <v>2.5199999799951911E-4</v>
      </c>
      <c r="P251">
        <f t="shared" si="120"/>
        <v>-1.172619829108551E-2</v>
      </c>
      <c r="Q251" s="2">
        <f t="shared" si="121"/>
        <v>28118.027999999998</v>
      </c>
      <c r="S251" s="50">
        <v>0.1</v>
      </c>
      <c r="Z251">
        <f t="shared" si="106"/>
        <v>14116</v>
      </c>
      <c r="AA251" s="68">
        <f t="shared" si="107"/>
        <v>2.5554895144571481E-3</v>
      </c>
      <c r="AB251" s="68">
        <f t="shared" si="123"/>
        <v>-1.4029687807543139E-2</v>
      </c>
      <c r="AC251" s="68">
        <f t="shared" si="124"/>
        <v>-2.303489516457629E-3</v>
      </c>
      <c r="AD251" s="68"/>
      <c r="AE251" s="68">
        <f t="shared" si="122"/>
        <v>5.3060639524302017E-7</v>
      </c>
      <c r="AF251">
        <f t="shared" si="125"/>
        <v>1.1978198289085029E-2</v>
      </c>
      <c r="AG251" s="92"/>
      <c r="AH251">
        <f t="shared" si="108"/>
        <v>1.4281687805542658E-2</v>
      </c>
      <c r="AI251">
        <f t="shared" si="109"/>
        <v>1.0529616188718891</v>
      </c>
      <c r="AJ251">
        <f t="shared" si="110"/>
        <v>0.44750793533984778</v>
      </c>
      <c r="AK251">
        <f t="shared" si="111"/>
        <v>0.17556510697002017</v>
      </c>
      <c r="AL251">
        <f t="shared" si="112"/>
        <v>-1.8637787471450924</v>
      </c>
      <c r="AM251">
        <f t="shared" si="113"/>
        <v>-1.3461736206260899</v>
      </c>
      <c r="AN251" s="68">
        <f t="shared" si="127"/>
        <v>-2.0358136810324954</v>
      </c>
      <c r="AO251" s="68">
        <f t="shared" si="127"/>
        <v>-2.0358137358417503</v>
      </c>
      <c r="AP251" s="68">
        <f t="shared" si="127"/>
        <v>-2.0358144023416322</v>
      </c>
      <c r="AQ251" s="68">
        <f t="shared" si="127"/>
        <v>-2.0358225071445344</v>
      </c>
      <c r="AR251" s="68">
        <f t="shared" si="127"/>
        <v>-2.0359210530723946</v>
      </c>
      <c r="AS251" s="68">
        <f t="shared" si="127"/>
        <v>-2.0371177243925063</v>
      </c>
      <c r="AT251" s="68">
        <f t="shared" si="127"/>
        <v>-2.0514290092808438</v>
      </c>
      <c r="AU251" s="68">
        <f t="shared" si="115"/>
        <v>-2.1997207983947265</v>
      </c>
      <c r="AV251" s="68"/>
    </row>
    <row r="252" spans="1:48">
      <c r="A252" s="12" t="s">
        <v>1969</v>
      </c>
      <c r="B252" s="44"/>
      <c r="C252" s="45">
        <v>43143.317999999999</v>
      </c>
      <c r="D252" s="45"/>
      <c r="E252">
        <f t="shared" si="116"/>
        <v>14121.002845400868</v>
      </c>
      <c r="F252">
        <f t="shared" si="117"/>
        <v>14121</v>
      </c>
      <c r="G252" s="10">
        <f t="shared" si="118"/>
        <v>3.8619999977527186E-3</v>
      </c>
      <c r="I252">
        <f t="shared" si="128"/>
        <v>3.8619999977527186E-3</v>
      </c>
      <c r="P252">
        <f t="shared" si="120"/>
        <v>-1.1675085176839628E-2</v>
      </c>
      <c r="Q252" s="2">
        <f t="shared" si="121"/>
        <v>28124.817999999999</v>
      </c>
      <c r="S252" s="50">
        <v>0.1</v>
      </c>
      <c r="Z252">
        <f t="shared" si="106"/>
        <v>14121</v>
      </c>
      <c r="AA252" s="68">
        <f t="shared" si="107"/>
        <v>2.5321187623426108E-3</v>
      </c>
      <c r="AB252" s="68">
        <f t="shared" si="123"/>
        <v>-1.034520394142952E-2</v>
      </c>
      <c r="AC252" s="68">
        <f t="shared" si="124"/>
        <v>1.3298812354101078E-3</v>
      </c>
      <c r="AD252" s="68"/>
      <c r="AE252" s="68">
        <f t="shared" si="122"/>
        <v>1.7685841002959148E-7</v>
      </c>
      <c r="AF252">
        <f t="shared" si="125"/>
        <v>1.5537085174592347E-2</v>
      </c>
      <c r="AG252" s="92"/>
      <c r="AH252">
        <f t="shared" si="108"/>
        <v>1.4207203939182239E-2</v>
      </c>
      <c r="AI252">
        <f t="shared" si="109"/>
        <v>1.0522425772734996</v>
      </c>
      <c r="AJ252">
        <f t="shared" si="110"/>
        <v>0.44384384804639077</v>
      </c>
      <c r="AK252">
        <f t="shared" si="111"/>
        <v>0.17578041124866073</v>
      </c>
      <c r="AL252">
        <f t="shared" si="112"/>
        <v>-1.8596856788846501</v>
      </c>
      <c r="AM252">
        <f t="shared" si="113"/>
        <v>-1.3404341953309917</v>
      </c>
      <c r="AN252" s="68">
        <f t="shared" si="127"/>
        <v>-2.0319910982195153</v>
      </c>
      <c r="AO252" s="68">
        <f t="shared" si="127"/>
        <v>-2.0319911507925426</v>
      </c>
      <c r="AP252" s="68">
        <f t="shared" si="127"/>
        <v>-2.0319917950121611</v>
      </c>
      <c r="AQ252" s="68">
        <f t="shared" si="127"/>
        <v>-2.0319996890858225</v>
      </c>
      <c r="AR252" s="68">
        <f t="shared" si="127"/>
        <v>-2.0320964105122332</v>
      </c>
      <c r="AS252" s="68">
        <f t="shared" si="127"/>
        <v>-2.0332799570113176</v>
      </c>
      <c r="AT252" s="68">
        <f t="shared" si="127"/>
        <v>-2.0475419007842892</v>
      </c>
      <c r="AU252" s="68">
        <f t="shared" si="115"/>
        <v>-2.1962113652919024</v>
      </c>
    </row>
    <row r="253" spans="1:48">
      <c r="A253" s="12" t="s">
        <v>1969</v>
      </c>
      <c r="B253" s="44"/>
      <c r="C253" s="45">
        <v>43143.326000000001</v>
      </c>
      <c r="D253" s="45"/>
      <c r="E253">
        <f t="shared" si="116"/>
        <v>14121.008739550778</v>
      </c>
      <c r="F253">
        <f t="shared" si="117"/>
        <v>14121</v>
      </c>
      <c r="G253" s="10">
        <f t="shared" si="118"/>
        <v>1.1861999999382533E-2</v>
      </c>
      <c r="I253">
        <f t="shared" si="128"/>
        <v>1.1861999999382533E-2</v>
      </c>
      <c r="P253">
        <f t="shared" si="120"/>
        <v>-1.1675085176839628E-2</v>
      </c>
      <c r="Q253" s="2">
        <f t="shared" si="121"/>
        <v>28124.826000000001</v>
      </c>
      <c r="S253" s="50">
        <v>0.1</v>
      </c>
      <c r="Z253">
        <f t="shared" si="106"/>
        <v>14121</v>
      </c>
      <c r="AA253" s="68">
        <f t="shared" si="107"/>
        <v>2.5321187623426108E-3</v>
      </c>
      <c r="AB253" s="68">
        <f t="shared" si="123"/>
        <v>-2.3452039397997056E-3</v>
      </c>
      <c r="AC253" s="68">
        <f t="shared" si="124"/>
        <v>9.3298812370399224E-3</v>
      </c>
      <c r="AD253" s="68"/>
      <c r="AE253" s="68">
        <f t="shared" si="122"/>
        <v>8.7046683897269595E-6</v>
      </c>
      <c r="AF253">
        <f t="shared" si="125"/>
        <v>2.3537085176222161E-2</v>
      </c>
      <c r="AG253" s="92"/>
      <c r="AH253">
        <f t="shared" si="108"/>
        <v>1.4207203939182239E-2</v>
      </c>
      <c r="AI253">
        <f t="shared" si="109"/>
        <v>1.0522425772734996</v>
      </c>
      <c r="AJ253">
        <f t="shared" si="110"/>
        <v>0.44384384804639077</v>
      </c>
      <c r="AK253">
        <f t="shared" si="111"/>
        <v>0.17578041124866073</v>
      </c>
      <c r="AL253">
        <f t="shared" si="112"/>
        <v>-1.8596856788846501</v>
      </c>
      <c r="AM253">
        <f t="shared" si="113"/>
        <v>-1.3404341953309917</v>
      </c>
      <c r="AN253" s="68">
        <f t="shared" si="127"/>
        <v>-2.0319910982195153</v>
      </c>
      <c r="AO253" s="68">
        <f t="shared" si="127"/>
        <v>-2.0319911507925426</v>
      </c>
      <c r="AP253" s="68">
        <f t="shared" si="127"/>
        <v>-2.0319917950121611</v>
      </c>
      <c r="AQ253" s="68">
        <f t="shared" si="127"/>
        <v>-2.0319996890858225</v>
      </c>
      <c r="AR253" s="68">
        <f t="shared" si="127"/>
        <v>-2.0320964105122332</v>
      </c>
      <c r="AS253" s="68">
        <f t="shared" si="127"/>
        <v>-2.0332799570113176</v>
      </c>
      <c r="AT253" s="68">
        <f t="shared" si="127"/>
        <v>-2.0475419007842892</v>
      </c>
      <c r="AU253" s="68">
        <f t="shared" si="115"/>
        <v>-2.1962113652919024</v>
      </c>
      <c r="AV253" s="68"/>
    </row>
    <row r="254" spans="1:48">
      <c r="A254" s="12" t="s">
        <v>1968</v>
      </c>
      <c r="B254" s="44"/>
      <c r="C254" s="45">
        <v>43144.667999999998</v>
      </c>
      <c r="D254" s="45"/>
      <c r="E254">
        <f t="shared" si="116"/>
        <v>14121.997483197987</v>
      </c>
      <c r="F254">
        <f t="shared" si="117"/>
        <v>14122</v>
      </c>
      <c r="G254" s="10">
        <f t="shared" si="118"/>
        <v>-3.4159999995608814E-3</v>
      </c>
      <c r="I254">
        <f t="shared" si="128"/>
        <v>-3.4159999995608814E-3</v>
      </c>
      <c r="P254">
        <f t="shared" si="120"/>
        <v>-1.1664856827295456E-2</v>
      </c>
      <c r="Q254" s="2">
        <f t="shared" si="121"/>
        <v>28126.167999999998</v>
      </c>
      <c r="S254" s="50">
        <v>0.1</v>
      </c>
      <c r="Z254">
        <f t="shared" si="106"/>
        <v>14122</v>
      </c>
      <c r="AA254" s="68">
        <f t="shared" si="107"/>
        <v>2.5274315094585154E-3</v>
      </c>
      <c r="AB254" s="68">
        <f t="shared" si="123"/>
        <v>-1.7608288336314851E-2</v>
      </c>
      <c r="AC254" s="68">
        <f t="shared" si="124"/>
        <v>-5.9434315090193968E-3</v>
      </c>
      <c r="AD254" s="68"/>
      <c r="AE254" s="68">
        <f t="shared" si="122"/>
        <v>3.5324378102404587E-6</v>
      </c>
      <c r="AF254">
        <f t="shared" si="125"/>
        <v>8.2488568277345742E-3</v>
      </c>
      <c r="AG254" s="92"/>
      <c r="AH254">
        <f t="shared" si="108"/>
        <v>1.4192288336753971E-2</v>
      </c>
      <c r="AI254">
        <f t="shared" si="109"/>
        <v>1.0520987815027918</v>
      </c>
      <c r="AJ254">
        <f t="shared" si="110"/>
        <v>0.44311073777808752</v>
      </c>
      <c r="AK254">
        <f t="shared" si="111"/>
        <v>0.17582308387936504</v>
      </c>
      <c r="AL254">
        <f t="shared" si="112"/>
        <v>-1.8588677361469728</v>
      </c>
      <c r="AM254">
        <f t="shared" si="113"/>
        <v>-1.3392910256192905</v>
      </c>
      <c r="AN254" s="68">
        <f t="shared" si="127"/>
        <v>-2.0312268949963546</v>
      </c>
      <c r="AO254" s="68">
        <f t="shared" si="127"/>
        <v>-2.0312269471306528</v>
      </c>
      <c r="AP254" s="68">
        <f t="shared" si="127"/>
        <v>-2.0312275869583041</v>
      </c>
      <c r="AQ254" s="68">
        <f t="shared" si="127"/>
        <v>-2.0312354392921899</v>
      </c>
      <c r="AR254" s="68">
        <f t="shared" si="127"/>
        <v>-2.0313317975390834</v>
      </c>
      <c r="AS254" s="68">
        <f t="shared" si="127"/>
        <v>-2.0325127172459156</v>
      </c>
      <c r="AT254" s="68">
        <f t="shared" si="127"/>
        <v>-2.0467646986600303</v>
      </c>
      <c r="AU254" s="68">
        <f t="shared" si="115"/>
        <v>-2.1955094786713381</v>
      </c>
      <c r="AV254" s="68"/>
    </row>
    <row r="255" spans="1:48">
      <c r="A255" s="12" t="s">
        <v>1970</v>
      </c>
      <c r="B255" s="44"/>
      <c r="C255" s="45">
        <v>43204.391000000003</v>
      </c>
      <c r="D255" s="45"/>
      <c r="E255">
        <f t="shared" si="116"/>
        <v>14165.999522573858</v>
      </c>
      <c r="F255">
        <f t="shared" si="117"/>
        <v>14166</v>
      </c>
      <c r="G255" s="10">
        <f t="shared" si="118"/>
        <v>-6.4800000109244138E-4</v>
      </c>
      <c r="I255">
        <f t="shared" si="128"/>
        <v>-6.4800000109244138E-4</v>
      </c>
      <c r="P255">
        <f t="shared" si="120"/>
        <v>-1.1212919638014518E-2</v>
      </c>
      <c r="Q255" s="2">
        <f t="shared" si="121"/>
        <v>28185.891000000003</v>
      </c>
      <c r="S255" s="50">
        <v>0.1</v>
      </c>
      <c r="Z255">
        <f t="shared" si="106"/>
        <v>14166</v>
      </c>
      <c r="AA255" s="68">
        <f t="shared" si="107"/>
        <v>2.3170666167383162E-3</v>
      </c>
      <c r="AB255" s="68">
        <f t="shared" si="123"/>
        <v>-1.4177986255845276E-2</v>
      </c>
      <c r="AC255" s="68">
        <f t="shared" si="124"/>
        <v>-2.9650666178307576E-3</v>
      </c>
      <c r="AD255" s="68"/>
      <c r="AE255" s="68">
        <f t="shared" si="122"/>
        <v>8.7916200481743286E-7</v>
      </c>
      <c r="AF255">
        <f t="shared" si="125"/>
        <v>1.0564919636922077E-2</v>
      </c>
      <c r="AG255" s="92"/>
      <c r="AH255">
        <f t="shared" si="108"/>
        <v>1.3529986254752834E-2</v>
      </c>
      <c r="AI255">
        <f t="shared" si="109"/>
        <v>1.0457778309352681</v>
      </c>
      <c r="AJ255">
        <f t="shared" si="110"/>
        <v>0.41076866983801297</v>
      </c>
      <c r="AK255">
        <f t="shared" si="111"/>
        <v>0.17757373131684731</v>
      </c>
      <c r="AL255">
        <f t="shared" si="112"/>
        <v>-1.8230990118017938</v>
      </c>
      <c r="AM255">
        <f t="shared" si="113"/>
        <v>-1.290491144548453</v>
      </c>
      <c r="AN255" s="68">
        <f t="shared" ref="AN255:AT270" si="129">$AU255+$AB$7*SIN(AO255)</f>
        <v>-1.9977052887955773</v>
      </c>
      <c r="AO255" s="68">
        <f t="shared" si="129"/>
        <v>-1.9977053242478366</v>
      </c>
      <c r="AP255" s="68">
        <f t="shared" si="129"/>
        <v>-1.9977057911549365</v>
      </c>
      <c r="AQ255" s="68">
        <f t="shared" si="129"/>
        <v>-1.9977119402878629</v>
      </c>
      <c r="AR255" s="68">
        <f t="shared" si="129"/>
        <v>-1.9977929161717143</v>
      </c>
      <c r="AS255" s="68">
        <f t="shared" si="129"/>
        <v>-1.9988579194976304</v>
      </c>
      <c r="AT255" s="68">
        <f t="shared" si="129"/>
        <v>-2.0126408713396988</v>
      </c>
      <c r="AU255" s="68">
        <f t="shared" si="115"/>
        <v>-2.1646264673664901</v>
      </c>
    </row>
    <row r="256" spans="1:48">
      <c r="A256" s="12" t="s">
        <v>1971</v>
      </c>
      <c r="B256" s="44"/>
      <c r="C256" s="45">
        <v>43326.546999999999</v>
      </c>
      <c r="D256" s="45"/>
      <c r="E256">
        <f t="shared" si="116"/>
        <v>14256.000244607219</v>
      </c>
      <c r="F256">
        <f t="shared" si="117"/>
        <v>14256</v>
      </c>
      <c r="G256" s="10">
        <f t="shared" si="118"/>
        <v>3.3200000325450674E-4</v>
      </c>
      <c r="I256">
        <f t="shared" si="128"/>
        <v>3.3200000325450674E-4</v>
      </c>
      <c r="P256">
        <f t="shared" si="120"/>
        <v>-1.0276992003058788E-2</v>
      </c>
      <c r="Q256" s="2">
        <f t="shared" si="121"/>
        <v>28308.046999999999</v>
      </c>
      <c r="S256" s="50">
        <v>0.1</v>
      </c>
      <c r="Z256">
        <f t="shared" si="106"/>
        <v>14256</v>
      </c>
      <c r="AA256" s="68">
        <f t="shared" si="107"/>
        <v>1.8648552633418608E-3</v>
      </c>
      <c r="AB256" s="68">
        <f t="shared" si="123"/>
        <v>-1.1809847263146142E-2</v>
      </c>
      <c r="AC256" s="68">
        <f t="shared" si="124"/>
        <v>-1.5328552600873541E-3</v>
      </c>
      <c r="AD256" s="68"/>
      <c r="AE256" s="68">
        <f t="shared" si="122"/>
        <v>2.3496452483774699E-7</v>
      </c>
      <c r="AF256">
        <f t="shared" si="125"/>
        <v>1.0608992006313295E-2</v>
      </c>
      <c r="AG256" s="92"/>
      <c r="AH256">
        <f t="shared" si="108"/>
        <v>1.2141847266400649E-2</v>
      </c>
      <c r="AI256">
        <f t="shared" si="109"/>
        <v>1.0329154658217012</v>
      </c>
      <c r="AJ256">
        <f t="shared" si="110"/>
        <v>0.34427462851888679</v>
      </c>
      <c r="AK256">
        <f t="shared" si="111"/>
        <v>0.18040125268042426</v>
      </c>
      <c r="AL256">
        <f t="shared" si="112"/>
        <v>-1.7512681032786708</v>
      </c>
      <c r="AM256">
        <f t="shared" si="113"/>
        <v>-1.1989659685923104</v>
      </c>
      <c r="AN256" s="68">
        <f t="shared" si="129"/>
        <v>-1.9297659101654856</v>
      </c>
      <c r="AO256" s="68">
        <f t="shared" si="129"/>
        <v>-1.9297659244842791</v>
      </c>
      <c r="AP256" s="68">
        <f t="shared" si="129"/>
        <v>-1.9297661467463634</v>
      </c>
      <c r="AQ256" s="68">
        <f t="shared" si="129"/>
        <v>-1.9297695967711535</v>
      </c>
      <c r="AR256" s="68">
        <f t="shared" si="129"/>
        <v>-1.9298231451176346</v>
      </c>
      <c r="AS256" s="68">
        <f t="shared" si="129"/>
        <v>-1.93065329958617</v>
      </c>
      <c r="AT256" s="68">
        <f t="shared" si="129"/>
        <v>-1.9432967964463372</v>
      </c>
      <c r="AU256" s="68">
        <f t="shared" si="115"/>
        <v>-2.1014566715156655</v>
      </c>
      <c r="AV256" s="68"/>
    </row>
    <row r="257" spans="1:48">
      <c r="A257" s="12" t="s">
        <v>1968</v>
      </c>
      <c r="B257" s="44"/>
      <c r="C257" s="45">
        <v>43395.764999999999</v>
      </c>
      <c r="D257" s="45"/>
      <c r="E257">
        <f t="shared" si="116"/>
        <v>14306.997903156169</v>
      </c>
      <c r="F257">
        <f t="shared" si="117"/>
        <v>14307</v>
      </c>
      <c r="G257" s="10">
        <f t="shared" si="118"/>
        <v>-2.8460000030463561E-3</v>
      </c>
      <c r="I257">
        <f t="shared" si="128"/>
        <v>-2.8460000030463561E-3</v>
      </c>
      <c r="P257">
        <f t="shared" si="120"/>
        <v>-9.7397695660008943E-3</v>
      </c>
      <c r="Q257" s="2">
        <f t="shared" si="121"/>
        <v>28377.264999999999</v>
      </c>
      <c r="S257" s="50">
        <v>0.1</v>
      </c>
      <c r="Z257">
        <f t="shared" si="106"/>
        <v>14307</v>
      </c>
      <c r="AA257" s="68">
        <f t="shared" si="107"/>
        <v>1.5981009228475136E-3</v>
      </c>
      <c r="AB257" s="68">
        <f t="shared" si="123"/>
        <v>-1.4183870491894764E-2</v>
      </c>
      <c r="AC257" s="68">
        <f t="shared" si="124"/>
        <v>-4.4441009258938697E-3</v>
      </c>
      <c r="AD257" s="68"/>
      <c r="AE257" s="68">
        <f t="shared" si="122"/>
        <v>1.9750033039530751E-6</v>
      </c>
      <c r="AF257">
        <f t="shared" si="125"/>
        <v>6.8937695629545381E-3</v>
      </c>
      <c r="AG257" s="92"/>
      <c r="AH257">
        <f t="shared" si="108"/>
        <v>1.1337870488848408E-2</v>
      </c>
      <c r="AI257">
        <f t="shared" si="109"/>
        <v>1.0256893027019287</v>
      </c>
      <c r="AJ257">
        <f t="shared" si="110"/>
        <v>0.30652942260221178</v>
      </c>
      <c r="AK257">
        <f t="shared" si="111"/>
        <v>0.18157119701542573</v>
      </c>
      <c r="AL257">
        <f t="shared" si="112"/>
        <v>-1.7113468142410126</v>
      </c>
      <c r="AM257">
        <f t="shared" si="113"/>
        <v>-1.1514425358869913</v>
      </c>
      <c r="AN257" s="68">
        <f t="shared" si="129"/>
        <v>-1.8916388009135205</v>
      </c>
      <c r="AO257" s="68">
        <f t="shared" si="129"/>
        <v>-1.8916388087739708</v>
      </c>
      <c r="AP257" s="68">
        <f t="shared" si="129"/>
        <v>-1.8916389446933757</v>
      </c>
      <c r="AQ257" s="68">
        <f t="shared" si="129"/>
        <v>-1.8916412949423975</v>
      </c>
      <c r="AR257" s="68">
        <f t="shared" si="129"/>
        <v>-1.891681931621513</v>
      </c>
      <c r="AS257" s="68">
        <f t="shared" si="129"/>
        <v>-1.8923837710086544</v>
      </c>
      <c r="AT257" s="68">
        <f t="shared" si="129"/>
        <v>-1.9042804000819247</v>
      </c>
      <c r="AU257" s="68">
        <f t="shared" si="115"/>
        <v>-2.0656604538668648</v>
      </c>
      <c r="AV257" s="68"/>
    </row>
    <row r="258" spans="1:48">
      <c r="A258" s="12" t="s">
        <v>1968</v>
      </c>
      <c r="B258" s="44"/>
      <c r="C258" s="45">
        <v>43395.767</v>
      </c>
      <c r="D258" s="45"/>
      <c r="E258">
        <f t="shared" si="116"/>
        <v>14306.999376693646</v>
      </c>
      <c r="F258">
        <f t="shared" si="117"/>
        <v>14307</v>
      </c>
      <c r="G258" s="10">
        <f t="shared" si="118"/>
        <v>-8.4600000263890252E-4</v>
      </c>
      <c r="I258">
        <f t="shared" si="128"/>
        <v>-8.4600000263890252E-4</v>
      </c>
      <c r="P258">
        <f t="shared" si="120"/>
        <v>-9.7397695660008943E-3</v>
      </c>
      <c r="Q258" s="2">
        <f t="shared" si="121"/>
        <v>28377.267</v>
      </c>
      <c r="S258" s="50">
        <v>0.1</v>
      </c>
      <c r="Z258">
        <f t="shared" si="106"/>
        <v>14307</v>
      </c>
      <c r="AA258" s="68">
        <f t="shared" si="107"/>
        <v>1.5981009228475136E-3</v>
      </c>
      <c r="AB258" s="68">
        <f t="shared" si="123"/>
        <v>-1.218387049148731E-2</v>
      </c>
      <c r="AC258" s="68">
        <f t="shared" si="124"/>
        <v>-2.4441009254864161E-3</v>
      </c>
      <c r="AD258" s="68"/>
      <c r="AE258" s="68">
        <f t="shared" si="122"/>
        <v>5.9736293339635562E-7</v>
      </c>
      <c r="AF258">
        <f t="shared" si="125"/>
        <v>8.8937695633619918E-3</v>
      </c>
      <c r="AG258" s="92"/>
      <c r="AH258">
        <f t="shared" si="108"/>
        <v>1.1337870488848408E-2</v>
      </c>
      <c r="AI258">
        <f t="shared" si="109"/>
        <v>1.0256893027019287</v>
      </c>
      <c r="AJ258">
        <f t="shared" si="110"/>
        <v>0.30652942260221178</v>
      </c>
      <c r="AK258">
        <f t="shared" si="111"/>
        <v>0.18157119701542573</v>
      </c>
      <c r="AL258">
        <f t="shared" si="112"/>
        <v>-1.7113468142410126</v>
      </c>
      <c r="AM258">
        <f t="shared" si="113"/>
        <v>-1.1514425358869913</v>
      </c>
      <c r="AN258" s="68">
        <f t="shared" si="129"/>
        <v>-1.8916388009135205</v>
      </c>
      <c r="AO258" s="68">
        <f t="shared" si="129"/>
        <v>-1.8916388087739708</v>
      </c>
      <c r="AP258" s="68">
        <f t="shared" si="129"/>
        <v>-1.8916389446933757</v>
      </c>
      <c r="AQ258" s="68">
        <f t="shared" si="129"/>
        <v>-1.8916412949423975</v>
      </c>
      <c r="AR258" s="68">
        <f t="shared" si="129"/>
        <v>-1.891681931621513</v>
      </c>
      <c r="AS258" s="68">
        <f t="shared" si="129"/>
        <v>-1.8923837710086544</v>
      </c>
      <c r="AT258" s="68">
        <f t="shared" si="129"/>
        <v>-1.9042804000819247</v>
      </c>
      <c r="AU258" s="68">
        <f t="shared" si="115"/>
        <v>-2.0656604538668648</v>
      </c>
      <c r="AV258" s="68"/>
    </row>
    <row r="259" spans="1:48">
      <c r="A259" s="12" t="s">
        <v>1972</v>
      </c>
      <c r="B259" s="44"/>
      <c r="C259" s="45">
        <v>43409.351000000002</v>
      </c>
      <c r="D259" s="45"/>
      <c r="E259">
        <f t="shared" si="116"/>
        <v>14317.007643238896</v>
      </c>
      <c r="F259">
        <f t="shared" si="117"/>
        <v>14317</v>
      </c>
      <c r="G259" s="10">
        <f t="shared" si="118"/>
        <v>1.0373999997682404E-2</v>
      </c>
      <c r="I259">
        <f t="shared" si="128"/>
        <v>1.0373999997682404E-2</v>
      </c>
      <c r="P259">
        <f t="shared" si="120"/>
        <v>-9.6338496192562573E-3</v>
      </c>
      <c r="Q259" s="2">
        <f t="shared" si="121"/>
        <v>28390.851000000002</v>
      </c>
      <c r="S259" s="50">
        <v>0.1</v>
      </c>
      <c r="Z259">
        <f t="shared" si="106"/>
        <v>14317</v>
      </c>
      <c r="AA259" s="68">
        <f t="shared" si="107"/>
        <v>1.5450790246560285E-3</v>
      </c>
      <c r="AB259" s="68">
        <f t="shared" si="123"/>
        <v>-8.04928646229882E-4</v>
      </c>
      <c r="AC259" s="68">
        <f t="shared" si="124"/>
        <v>8.8289209730263753E-3</v>
      </c>
      <c r="AD259" s="68"/>
      <c r="AE259" s="68">
        <f t="shared" si="122"/>
        <v>7.7949845547945004E-6</v>
      </c>
      <c r="AF259">
        <f t="shared" si="125"/>
        <v>2.0007849616938661E-2</v>
      </c>
      <c r="AG259" s="92"/>
      <c r="AH259">
        <f t="shared" si="108"/>
        <v>1.1178928643912286E-2</v>
      </c>
      <c r="AI259">
        <f t="shared" si="109"/>
        <v>1.02427915124617</v>
      </c>
      <c r="AJ259">
        <f t="shared" si="110"/>
        <v>0.2991317267854679</v>
      </c>
      <c r="AK259">
        <f t="shared" si="111"/>
        <v>0.18176513052203239</v>
      </c>
      <c r="AL259">
        <f t="shared" si="112"/>
        <v>-1.7035846155917862</v>
      </c>
      <c r="AM259">
        <f t="shared" si="113"/>
        <v>-1.1424559126567382</v>
      </c>
      <c r="AN259" s="68">
        <f t="shared" si="129"/>
        <v>-1.8841942287153894</v>
      </c>
      <c r="AO259" s="68">
        <f t="shared" si="129"/>
        <v>-1.884194235643001</v>
      </c>
      <c r="AP259" s="68">
        <f t="shared" si="129"/>
        <v>-1.8841943581805747</v>
      </c>
      <c r="AQ259" s="68">
        <f t="shared" si="129"/>
        <v>-1.8841965256525155</v>
      </c>
      <c r="AR259" s="68">
        <f t="shared" si="129"/>
        <v>-1.8842348619841744</v>
      </c>
      <c r="AS259" s="68">
        <f t="shared" si="129"/>
        <v>-1.8849121734724246</v>
      </c>
      <c r="AT259" s="68">
        <f t="shared" si="129"/>
        <v>-1.8966542470180499</v>
      </c>
      <c r="AU259" s="68">
        <f t="shared" si="115"/>
        <v>-2.0586415876612176</v>
      </c>
      <c r="AV259" s="68"/>
    </row>
    <row r="260" spans="1:48">
      <c r="A260" s="12" t="s">
        <v>1968</v>
      </c>
      <c r="B260" s="44"/>
      <c r="C260" s="45">
        <v>43421.555</v>
      </c>
      <c r="D260" s="45"/>
      <c r="E260">
        <f t="shared" si="116"/>
        <v>14325.999168924862</v>
      </c>
      <c r="F260">
        <f t="shared" si="117"/>
        <v>14326</v>
      </c>
      <c r="G260" s="10">
        <f t="shared" si="118"/>
        <v>-1.1279999962425791E-3</v>
      </c>
      <c r="I260">
        <f t="shared" si="128"/>
        <v>-1.1279999962425791E-3</v>
      </c>
      <c r="P260">
        <f t="shared" si="120"/>
        <v>-9.538358456379542E-3</v>
      </c>
      <c r="Q260" s="2">
        <f t="shared" si="121"/>
        <v>28403.055</v>
      </c>
      <c r="S260" s="50">
        <v>0.1</v>
      </c>
      <c r="Z260">
        <f t="shared" si="106"/>
        <v>14326</v>
      </c>
      <c r="AA260" s="68">
        <f t="shared" si="107"/>
        <v>1.4971803885261321E-3</v>
      </c>
      <c r="AB260" s="68">
        <f t="shared" si="123"/>
        <v>-1.2163538841148253E-2</v>
      </c>
      <c r="AC260" s="68">
        <f t="shared" si="124"/>
        <v>-2.6251803847687112E-3</v>
      </c>
      <c r="AD260" s="68"/>
      <c r="AE260" s="68">
        <f t="shared" si="122"/>
        <v>6.8915720525743987E-7</v>
      </c>
      <c r="AF260">
        <f t="shared" si="125"/>
        <v>8.410358460136963E-3</v>
      </c>
      <c r="AG260" s="92"/>
      <c r="AH260">
        <f t="shared" si="108"/>
        <v>1.1035538844905674E-2</v>
      </c>
      <c r="AI260">
        <f t="shared" si="109"/>
        <v>1.0230120792687289</v>
      </c>
      <c r="AJ260">
        <f t="shared" si="110"/>
        <v>0.29247581575084675</v>
      </c>
      <c r="AK260">
        <f t="shared" si="111"/>
        <v>0.18192988777728522</v>
      </c>
      <c r="AL260">
        <f t="shared" si="112"/>
        <v>-1.6966168718098809</v>
      </c>
      <c r="AM260">
        <f t="shared" si="113"/>
        <v>-1.1344566779205565</v>
      </c>
      <c r="AN260" s="68">
        <f t="shared" si="129"/>
        <v>-1.8775028637698565</v>
      </c>
      <c r="AO260" s="68">
        <f t="shared" si="129"/>
        <v>-1.877502869936361</v>
      </c>
      <c r="AP260" s="68">
        <f t="shared" si="129"/>
        <v>-1.8775029813133735</v>
      </c>
      <c r="AQ260" s="68">
        <f t="shared" si="129"/>
        <v>-1.8775049929550671</v>
      </c>
      <c r="AR260" s="68">
        <f t="shared" si="129"/>
        <v>-1.8775413241266095</v>
      </c>
      <c r="AS260" s="68">
        <f t="shared" si="129"/>
        <v>-1.8781967660013741</v>
      </c>
      <c r="AT260" s="68">
        <f t="shared" si="129"/>
        <v>-1.8897975314783055</v>
      </c>
      <c r="AU260" s="68">
        <f t="shared" si="115"/>
        <v>-2.0523246080761353</v>
      </c>
    </row>
    <row r="261" spans="1:48">
      <c r="A261" s="12" t="s">
        <v>1973</v>
      </c>
      <c r="B261" s="44"/>
      <c r="C261" s="45">
        <v>43447.349000000002</v>
      </c>
      <c r="D261" s="45"/>
      <c r="E261">
        <f t="shared" si="116"/>
        <v>14345.003381768511</v>
      </c>
      <c r="F261">
        <f t="shared" si="117"/>
        <v>14345</v>
      </c>
      <c r="G261" s="10">
        <f t="shared" si="118"/>
        <v>4.58999999682419E-3</v>
      </c>
      <c r="I261">
        <f t="shared" si="128"/>
        <v>4.58999999682419E-3</v>
      </c>
      <c r="P261">
        <f t="shared" si="120"/>
        <v>-9.3362582344640177E-3</v>
      </c>
      <c r="Q261" s="2">
        <f t="shared" si="121"/>
        <v>28428.849000000002</v>
      </c>
      <c r="S261" s="50">
        <v>0.1</v>
      </c>
      <c r="Z261">
        <f t="shared" si="106"/>
        <v>14345</v>
      </c>
      <c r="AA261" s="68">
        <f t="shared" si="107"/>
        <v>1.3955412557787854E-3</v>
      </c>
      <c r="AB261" s="68">
        <f t="shared" si="123"/>
        <v>-6.1417994934186131E-3</v>
      </c>
      <c r="AC261" s="68">
        <f t="shared" si="124"/>
        <v>3.1944587410454046E-3</v>
      </c>
      <c r="AD261" s="68"/>
      <c r="AE261" s="68">
        <f t="shared" si="122"/>
        <v>1.0204566648241393E-6</v>
      </c>
      <c r="AF261">
        <f t="shared" si="125"/>
        <v>1.3926258231288208E-2</v>
      </c>
      <c r="AG261" s="92"/>
      <c r="AH261">
        <f t="shared" si="108"/>
        <v>1.0731799490242803E-2</v>
      </c>
      <c r="AI261">
        <f t="shared" si="109"/>
        <v>1.020343853731156</v>
      </c>
      <c r="AJ261">
        <f t="shared" si="110"/>
        <v>0.27843248391046627</v>
      </c>
      <c r="AK261">
        <f t="shared" si="111"/>
        <v>0.18224754449454511</v>
      </c>
      <c r="AL261">
        <f t="shared" si="112"/>
        <v>-1.6819636969643033</v>
      </c>
      <c r="AM261">
        <f t="shared" si="113"/>
        <v>-1.1178386580171646</v>
      </c>
      <c r="AN261" s="68">
        <f t="shared" si="129"/>
        <v>-1.8634038106660717</v>
      </c>
      <c r="AO261" s="68">
        <f t="shared" si="129"/>
        <v>-1.8634038154468717</v>
      </c>
      <c r="AP261" s="68">
        <f t="shared" si="129"/>
        <v>-1.8634039058283429</v>
      </c>
      <c r="AQ261" s="68">
        <f t="shared" si="129"/>
        <v>-1.8634056144933893</v>
      </c>
      <c r="AR261" s="68">
        <f t="shared" si="129"/>
        <v>-1.8634379150458487</v>
      </c>
      <c r="AS261" s="68">
        <f t="shared" si="129"/>
        <v>-1.8640478735980233</v>
      </c>
      <c r="AT261" s="68">
        <f t="shared" si="129"/>
        <v>-1.8753435670389733</v>
      </c>
      <c r="AU261" s="68">
        <f t="shared" si="115"/>
        <v>-2.0389887622854057</v>
      </c>
      <c r="AV261" s="68"/>
    </row>
    <row r="262" spans="1:48">
      <c r="A262" s="12" t="s">
        <v>1968</v>
      </c>
      <c r="B262" s="44"/>
      <c r="C262" s="45">
        <v>43459.555999999997</v>
      </c>
      <c r="D262" s="45"/>
      <c r="E262">
        <f t="shared" si="116"/>
        <v>14353.997117760691</v>
      </c>
      <c r="F262">
        <f t="shared" si="117"/>
        <v>14354</v>
      </c>
      <c r="G262" s="10">
        <f t="shared" si="118"/>
        <v>-3.9120000001275912E-3</v>
      </c>
      <c r="I262">
        <f t="shared" si="128"/>
        <v>-3.9120000001275912E-3</v>
      </c>
      <c r="P262">
        <f t="shared" si="120"/>
        <v>-9.2402860292102318E-3</v>
      </c>
      <c r="Q262" s="2">
        <f t="shared" si="121"/>
        <v>28441.055999999997</v>
      </c>
      <c r="S262" s="50">
        <v>0.1</v>
      </c>
      <c r="Z262">
        <f t="shared" si="106"/>
        <v>14354</v>
      </c>
      <c r="AA262" s="68">
        <f t="shared" si="107"/>
        <v>1.347167081923388E-3</v>
      </c>
      <c r="AB262" s="68">
        <f t="shared" si="123"/>
        <v>-1.4499453111261211E-2</v>
      </c>
      <c r="AC262" s="68">
        <f t="shared" si="124"/>
        <v>-5.2591670820509792E-3</v>
      </c>
      <c r="AD262" s="68"/>
      <c r="AE262" s="68">
        <f t="shared" si="122"/>
        <v>2.7658838396928615E-6</v>
      </c>
      <c r="AF262">
        <f t="shared" si="125"/>
        <v>5.3282860290826406E-3</v>
      </c>
      <c r="AG262" s="92"/>
      <c r="AH262">
        <f t="shared" si="108"/>
        <v>1.058745311113362E-2</v>
      </c>
      <c r="AI262">
        <f t="shared" si="109"/>
        <v>1.0190832601922066</v>
      </c>
      <c r="AJ262">
        <f t="shared" si="110"/>
        <v>0.27178498539442109</v>
      </c>
      <c r="AK262">
        <f t="shared" si="111"/>
        <v>0.18238385081843841</v>
      </c>
      <c r="AL262">
        <f t="shared" si="112"/>
        <v>-1.6750493800241397</v>
      </c>
      <c r="AM262">
        <f t="shared" si="113"/>
        <v>-1.1100914698160766</v>
      </c>
      <c r="AN262" s="68">
        <f t="shared" si="129"/>
        <v>-1.85673814891428</v>
      </c>
      <c r="AO262" s="68">
        <f t="shared" si="129"/>
        <v>-1.8567381531334088</v>
      </c>
      <c r="AP262" s="68">
        <f t="shared" si="129"/>
        <v>-1.8567382347030703</v>
      </c>
      <c r="AQ262" s="68">
        <f t="shared" si="129"/>
        <v>-1.8567398117089358</v>
      </c>
      <c r="AR262" s="68">
        <f t="shared" si="129"/>
        <v>-1.8567702986797916</v>
      </c>
      <c r="AS262" s="68">
        <f t="shared" si="129"/>
        <v>-1.8573590584991646</v>
      </c>
      <c r="AT262" s="68">
        <f t="shared" si="129"/>
        <v>-1.8685070981622651</v>
      </c>
      <c r="AU262" s="68">
        <f t="shared" si="115"/>
        <v>-2.0326717827003233</v>
      </c>
    </row>
    <row r="263" spans="1:48">
      <c r="A263" s="12" t="s">
        <v>1973</v>
      </c>
      <c r="B263" s="44"/>
      <c r="C263" s="45">
        <v>43481.275999999998</v>
      </c>
      <c r="D263" s="45"/>
      <c r="E263">
        <f t="shared" si="116"/>
        <v>14369.999734763252</v>
      </c>
      <c r="F263">
        <f t="shared" si="117"/>
        <v>14370</v>
      </c>
      <c r="G263" s="10">
        <f t="shared" si="118"/>
        <v>-3.6000000545755029E-4</v>
      </c>
      <c r="I263">
        <f t="shared" si="128"/>
        <v>-3.6000000545755029E-4</v>
      </c>
      <c r="P263">
        <f t="shared" si="120"/>
        <v>-9.0692869957612887E-3</v>
      </c>
      <c r="Q263" s="2">
        <f t="shared" si="121"/>
        <v>28462.775999999998</v>
      </c>
      <c r="S263" s="50">
        <v>0.1</v>
      </c>
      <c r="Z263">
        <f t="shared" si="106"/>
        <v>14370</v>
      </c>
      <c r="AA263" s="68">
        <f t="shared" si="107"/>
        <v>1.2608361973292046E-3</v>
      </c>
      <c r="AB263" s="68">
        <f t="shared" si="123"/>
        <v>-1.0690123198548044E-2</v>
      </c>
      <c r="AC263" s="68">
        <f t="shared" si="124"/>
        <v>-1.6208362027867549E-3</v>
      </c>
      <c r="AD263" s="68"/>
      <c r="AE263" s="68">
        <f t="shared" si="122"/>
        <v>2.6271099962641864E-7</v>
      </c>
      <c r="AF263">
        <f t="shared" si="125"/>
        <v>8.7092869903037384E-3</v>
      </c>
      <c r="AG263" s="92"/>
      <c r="AH263">
        <f t="shared" si="108"/>
        <v>1.0330123193090493E-2</v>
      </c>
      <c r="AI263">
        <f t="shared" si="109"/>
        <v>1.0168476813442202</v>
      </c>
      <c r="AJ263">
        <f t="shared" si="110"/>
        <v>0.25997599875268795</v>
      </c>
      <c r="AK263">
        <f t="shared" si="111"/>
        <v>0.18260393065936309</v>
      </c>
      <c r="AL263">
        <f t="shared" si="112"/>
        <v>-1.6627993760241835</v>
      </c>
      <c r="AM263">
        <f t="shared" si="113"/>
        <v>-1.0965107785728987</v>
      </c>
      <c r="AN263" s="68">
        <f t="shared" si="129"/>
        <v>-1.8449084028496467</v>
      </c>
      <c r="AO263" s="68">
        <f t="shared" si="129"/>
        <v>-1.8449084062029595</v>
      </c>
      <c r="AP263" s="68">
        <f t="shared" si="129"/>
        <v>-1.8449084737563852</v>
      </c>
      <c r="AQ263" s="68">
        <f t="shared" si="129"/>
        <v>-1.8449098346356181</v>
      </c>
      <c r="AR263" s="68">
        <f t="shared" si="129"/>
        <v>-1.8449372484568058</v>
      </c>
      <c r="AS263" s="68">
        <f t="shared" si="129"/>
        <v>-1.8454889099332215</v>
      </c>
      <c r="AT263" s="68">
        <f t="shared" si="129"/>
        <v>-1.8563695637496114</v>
      </c>
      <c r="AU263" s="68">
        <f t="shared" si="115"/>
        <v>-2.0214415967712878</v>
      </c>
    </row>
    <row r="264" spans="1:48">
      <c r="A264" s="12" t="s">
        <v>1973</v>
      </c>
      <c r="B264" s="44"/>
      <c r="C264" s="45">
        <v>43481.281999999999</v>
      </c>
      <c r="D264" s="45"/>
      <c r="E264">
        <f t="shared" si="116"/>
        <v>14370.004155375686</v>
      </c>
      <c r="F264">
        <f t="shared" si="117"/>
        <v>14370</v>
      </c>
      <c r="G264" s="10">
        <f t="shared" si="118"/>
        <v>5.6399999957648106E-3</v>
      </c>
      <c r="I264">
        <f t="shared" si="128"/>
        <v>5.6399999957648106E-3</v>
      </c>
      <c r="P264">
        <f t="shared" si="120"/>
        <v>-9.0692869957612887E-3</v>
      </c>
      <c r="Q264" s="2">
        <f t="shared" si="121"/>
        <v>28462.781999999999</v>
      </c>
      <c r="S264" s="50">
        <v>0.1</v>
      </c>
      <c r="Z264">
        <f t="shared" si="106"/>
        <v>14370</v>
      </c>
      <c r="AA264" s="68">
        <f t="shared" si="107"/>
        <v>1.2608361973292046E-3</v>
      </c>
      <c r="AB264" s="68">
        <f t="shared" si="123"/>
        <v>-4.6901231973256827E-3</v>
      </c>
      <c r="AC264" s="68">
        <f t="shared" si="124"/>
        <v>4.379163798435606E-3</v>
      </c>
      <c r="AD264" s="68"/>
      <c r="AE264" s="68">
        <f t="shared" si="122"/>
        <v>1.9177075573528964E-6</v>
      </c>
      <c r="AF264">
        <f t="shared" si="125"/>
        <v>1.4709286991526099E-2</v>
      </c>
      <c r="AG264" s="92"/>
      <c r="AH264">
        <f t="shared" si="108"/>
        <v>1.0330123193090493E-2</v>
      </c>
      <c r="AI264">
        <f t="shared" si="109"/>
        <v>1.0168476813442202</v>
      </c>
      <c r="AJ264">
        <f t="shared" si="110"/>
        <v>0.25997599875268795</v>
      </c>
      <c r="AK264">
        <f t="shared" si="111"/>
        <v>0.18260393065936309</v>
      </c>
      <c r="AL264">
        <f t="shared" si="112"/>
        <v>-1.6627993760241835</v>
      </c>
      <c r="AM264">
        <f t="shared" si="113"/>
        <v>-1.0965107785728987</v>
      </c>
      <c r="AN264" s="68">
        <f t="shared" si="129"/>
        <v>-1.8449084028496467</v>
      </c>
      <c r="AO264" s="68">
        <f t="shared" si="129"/>
        <v>-1.8449084062029595</v>
      </c>
      <c r="AP264" s="68">
        <f t="shared" si="129"/>
        <v>-1.8449084737563852</v>
      </c>
      <c r="AQ264" s="68">
        <f t="shared" si="129"/>
        <v>-1.8449098346356181</v>
      </c>
      <c r="AR264" s="68">
        <f t="shared" si="129"/>
        <v>-1.8449372484568058</v>
      </c>
      <c r="AS264" s="68">
        <f t="shared" si="129"/>
        <v>-1.8454889099332215</v>
      </c>
      <c r="AT264" s="68">
        <f t="shared" si="129"/>
        <v>-1.8563695637496114</v>
      </c>
      <c r="AU264" s="68">
        <f t="shared" si="115"/>
        <v>-2.0214415967712878</v>
      </c>
    </row>
    <row r="265" spans="1:48">
      <c r="A265" s="12" t="s">
        <v>1973</v>
      </c>
      <c r="B265" s="44"/>
      <c r="C265" s="45">
        <v>43485.345000000001</v>
      </c>
      <c r="D265" s="45"/>
      <c r="E265">
        <f t="shared" si="116"/>
        <v>14372.997646760648</v>
      </c>
      <c r="F265">
        <f t="shared" si="117"/>
        <v>14373</v>
      </c>
      <c r="G265" s="10">
        <f t="shared" si="118"/>
        <v>-3.1940000044414774E-3</v>
      </c>
      <c r="I265">
        <f t="shared" si="128"/>
        <v>-3.1940000044414774E-3</v>
      </c>
      <c r="P265">
        <f t="shared" si="120"/>
        <v>-9.0371702733874626E-3</v>
      </c>
      <c r="Q265" s="2">
        <f t="shared" si="121"/>
        <v>28466.845000000001</v>
      </c>
      <c r="S265" s="50">
        <v>0.1</v>
      </c>
      <c r="Z265">
        <f t="shared" si="106"/>
        <v>14373</v>
      </c>
      <c r="AA265" s="68">
        <f t="shared" si="107"/>
        <v>1.2446046465617901E-3</v>
      </c>
      <c r="AB265" s="68">
        <f t="shared" si="123"/>
        <v>-1.347577492439073E-2</v>
      </c>
      <c r="AC265" s="68">
        <f t="shared" si="124"/>
        <v>-4.4386046510032674E-3</v>
      </c>
      <c r="AD265" s="68"/>
      <c r="AE265" s="68">
        <f t="shared" si="122"/>
        <v>1.970121124790784E-6</v>
      </c>
      <c r="AF265">
        <f t="shared" si="125"/>
        <v>5.8431702689459852E-3</v>
      </c>
      <c r="AG265" s="92"/>
      <c r="AH265">
        <f t="shared" si="108"/>
        <v>1.0281774919949253E-2</v>
      </c>
      <c r="AI265">
        <f t="shared" si="109"/>
        <v>1.0164293114101728</v>
      </c>
      <c r="AJ265">
        <f t="shared" si="110"/>
        <v>0.25776319753729332</v>
      </c>
      <c r="AK265">
        <f t="shared" si="111"/>
        <v>0.18264204769305845</v>
      </c>
      <c r="AL265">
        <f t="shared" si="112"/>
        <v>-1.6605084828953347</v>
      </c>
      <c r="AM265">
        <f t="shared" si="113"/>
        <v>-1.0939912838664283</v>
      </c>
      <c r="AN265" s="68">
        <f t="shared" si="129"/>
        <v>-1.8426932156055413</v>
      </c>
      <c r="AO265" s="68">
        <f t="shared" si="129"/>
        <v>-1.8426932188139262</v>
      </c>
      <c r="AP265" s="68">
        <f t="shared" si="129"/>
        <v>-1.8426932839611214</v>
      </c>
      <c r="AQ265" s="68">
        <f t="shared" si="129"/>
        <v>-1.84269460679071</v>
      </c>
      <c r="AR265" s="68">
        <f t="shared" si="129"/>
        <v>-1.8427214658086684</v>
      </c>
      <c r="AS265" s="68">
        <f t="shared" si="129"/>
        <v>-1.8432662586579625</v>
      </c>
      <c r="AT265" s="68">
        <f t="shared" si="129"/>
        <v>-1.8540960902895129</v>
      </c>
      <c r="AU265" s="68">
        <f t="shared" si="115"/>
        <v>-2.0193359369095933</v>
      </c>
    </row>
    <row r="266" spans="1:48">
      <c r="A266" s="12" t="s">
        <v>1973</v>
      </c>
      <c r="B266" s="44"/>
      <c r="C266" s="45">
        <v>43485.347000000002</v>
      </c>
      <c r="D266" s="45"/>
      <c r="E266">
        <f t="shared" si="116"/>
        <v>14372.999120298127</v>
      </c>
      <c r="F266">
        <f t="shared" si="117"/>
        <v>14373</v>
      </c>
      <c r="G266" s="10">
        <f t="shared" si="118"/>
        <v>-1.1940000040340237E-3</v>
      </c>
      <c r="I266">
        <f t="shared" si="128"/>
        <v>-1.1940000040340237E-3</v>
      </c>
      <c r="P266">
        <f t="shared" si="120"/>
        <v>-9.0371702733874626E-3</v>
      </c>
      <c r="Q266" s="2">
        <f t="shared" si="121"/>
        <v>28466.847000000002</v>
      </c>
      <c r="S266" s="50">
        <v>0.1</v>
      </c>
      <c r="Z266">
        <f t="shared" si="106"/>
        <v>14373</v>
      </c>
      <c r="AA266" s="68">
        <f t="shared" si="107"/>
        <v>1.2446046465617901E-3</v>
      </c>
      <c r="AB266" s="68">
        <f t="shared" si="123"/>
        <v>-1.1475774923983276E-2</v>
      </c>
      <c r="AC266" s="68">
        <f t="shared" si="124"/>
        <v>-2.4386046505958138E-3</v>
      </c>
      <c r="AD266" s="68"/>
      <c r="AE266" s="68">
        <f t="shared" si="122"/>
        <v>5.9467926419075315E-7</v>
      </c>
      <c r="AF266">
        <f t="shared" si="125"/>
        <v>7.8431702693534389E-3</v>
      </c>
      <c r="AG266" s="92"/>
      <c r="AH266">
        <f t="shared" si="108"/>
        <v>1.0281774919949253E-2</v>
      </c>
      <c r="AI266">
        <f t="shared" si="109"/>
        <v>1.0164293114101728</v>
      </c>
      <c r="AJ266">
        <f t="shared" si="110"/>
        <v>0.25776319753729332</v>
      </c>
      <c r="AK266">
        <f t="shared" si="111"/>
        <v>0.18264204769305845</v>
      </c>
      <c r="AL266">
        <f t="shared" si="112"/>
        <v>-1.6605084828953347</v>
      </c>
      <c r="AM266">
        <f t="shared" si="113"/>
        <v>-1.0939912838664283</v>
      </c>
      <c r="AN266" s="68">
        <f t="shared" si="129"/>
        <v>-1.8426932156055413</v>
      </c>
      <c r="AO266" s="68">
        <f t="shared" si="129"/>
        <v>-1.8426932188139262</v>
      </c>
      <c r="AP266" s="68">
        <f t="shared" si="129"/>
        <v>-1.8426932839611214</v>
      </c>
      <c r="AQ266" s="68">
        <f t="shared" si="129"/>
        <v>-1.84269460679071</v>
      </c>
      <c r="AR266" s="68">
        <f t="shared" si="129"/>
        <v>-1.8427214658086684</v>
      </c>
      <c r="AS266" s="68">
        <f t="shared" si="129"/>
        <v>-1.8432662586579625</v>
      </c>
      <c r="AT266" s="68">
        <f t="shared" si="129"/>
        <v>-1.8540960902895129</v>
      </c>
      <c r="AU266" s="68">
        <f t="shared" si="115"/>
        <v>-2.0193359369095933</v>
      </c>
    </row>
    <row r="267" spans="1:48">
      <c r="A267" s="12" t="s">
        <v>1973</v>
      </c>
      <c r="B267" s="44"/>
      <c r="C267" s="45">
        <v>43500.277999999998</v>
      </c>
      <c r="D267" s="45"/>
      <c r="E267">
        <f t="shared" si="116"/>
        <v>14383.999814334276</v>
      </c>
      <c r="F267">
        <f t="shared" si="117"/>
        <v>14384</v>
      </c>
      <c r="G267" s="10">
        <f t="shared" si="118"/>
        <v>-2.5200000527547672E-4</v>
      </c>
      <c r="I267">
        <f t="shared" si="128"/>
        <v>-2.5200000527547672E-4</v>
      </c>
      <c r="P267">
        <f t="shared" si="120"/>
        <v>-8.9192619728458988E-3</v>
      </c>
      <c r="Q267" s="2">
        <f t="shared" si="121"/>
        <v>28481.777999999998</v>
      </c>
      <c r="S267" s="50">
        <v>0.1</v>
      </c>
      <c r="Z267">
        <f t="shared" si="106"/>
        <v>14384</v>
      </c>
      <c r="AA267" s="68">
        <f t="shared" si="107"/>
        <v>1.1849769095380082E-3</v>
      </c>
      <c r="AB267" s="68">
        <f t="shared" si="123"/>
        <v>-1.0356238887659384E-2</v>
      </c>
      <c r="AC267" s="68">
        <f t="shared" si="124"/>
        <v>-1.4369769148134849E-3</v>
      </c>
      <c r="AD267" s="68"/>
      <c r="AE267" s="68">
        <f t="shared" si="122"/>
        <v>2.0649026537068814E-7</v>
      </c>
      <c r="AF267">
        <f t="shared" si="125"/>
        <v>8.6672619675704221E-3</v>
      </c>
      <c r="AG267" s="92"/>
      <c r="AH267">
        <f t="shared" si="108"/>
        <v>1.0104238882383907E-2</v>
      </c>
      <c r="AI267">
        <f t="shared" si="109"/>
        <v>1.0148975115341088</v>
      </c>
      <c r="AJ267">
        <f t="shared" si="110"/>
        <v>0.24965370607087023</v>
      </c>
      <c r="AK267">
        <f t="shared" si="111"/>
        <v>0.18277336788771212</v>
      </c>
      <c r="AL267">
        <f t="shared" si="112"/>
        <v>-1.6521246499293789</v>
      </c>
      <c r="AM267">
        <f t="shared" si="113"/>
        <v>-1.08482439569353</v>
      </c>
      <c r="AN267" s="68">
        <f t="shared" si="129"/>
        <v>-1.8345786549166874</v>
      </c>
      <c r="AO267" s="68">
        <f t="shared" si="129"/>
        <v>-1.8345786576366137</v>
      </c>
      <c r="AP267" s="68">
        <f t="shared" si="129"/>
        <v>-1.8345787145230601</v>
      </c>
      <c r="AQ267" s="68">
        <f t="shared" si="129"/>
        <v>-1.834579904283328</v>
      </c>
      <c r="AR267" s="68">
        <f t="shared" si="129"/>
        <v>-1.834604786505061</v>
      </c>
      <c r="AS267" s="68">
        <f t="shared" si="129"/>
        <v>-1.835124640199941</v>
      </c>
      <c r="AT267" s="68">
        <f t="shared" si="129"/>
        <v>-1.8457662947077671</v>
      </c>
      <c r="AU267" s="68">
        <f t="shared" si="115"/>
        <v>-2.0116151840833818</v>
      </c>
    </row>
    <row r="268" spans="1:48">
      <c r="A268" s="12" t="s">
        <v>1973</v>
      </c>
      <c r="B268" s="44"/>
      <c r="C268" s="45">
        <v>43538.201999999997</v>
      </c>
      <c r="D268" s="45"/>
      <c r="E268">
        <f t="shared" si="116"/>
        <v>14411.941031977234</v>
      </c>
      <c r="F268">
        <f t="shared" si="117"/>
        <v>14412</v>
      </c>
      <c r="G268"/>
      <c r="P268">
        <f t="shared" si="120"/>
        <v>-8.6180894948018338E-3</v>
      </c>
      <c r="Q268" s="2">
        <f t="shared" si="121"/>
        <v>28519.701999999997</v>
      </c>
      <c r="S268" s="50"/>
      <c r="Z268">
        <f t="shared" si="106"/>
        <v>14412</v>
      </c>
      <c r="AA268" s="68">
        <f t="shared" si="107"/>
        <v>1.0324834119283394E-3</v>
      </c>
      <c r="AB268" s="68">
        <f t="shared" si="123"/>
        <v>-9.6505729067301732E-3</v>
      </c>
      <c r="AC268" s="68">
        <f t="shared" si="124"/>
        <v>-1.0324834119283394E-3</v>
      </c>
      <c r="AD268" s="68"/>
      <c r="AE268" s="68">
        <f t="shared" si="122"/>
        <v>0</v>
      </c>
      <c r="AF268">
        <f t="shared" si="125"/>
        <v>8.6180894948018338E-3</v>
      </c>
      <c r="AG268" s="92"/>
      <c r="AH268">
        <f t="shared" si="108"/>
        <v>9.6505729067301732E-3</v>
      </c>
      <c r="AI268">
        <f t="shared" si="109"/>
        <v>1.0110147166229746</v>
      </c>
      <c r="AJ268">
        <f t="shared" si="110"/>
        <v>0.22904415668499448</v>
      </c>
      <c r="AK268">
        <f t="shared" si="111"/>
        <v>0.18304839763472786</v>
      </c>
      <c r="AL268">
        <f t="shared" si="112"/>
        <v>-1.6308976509822695</v>
      </c>
      <c r="AM268">
        <f t="shared" si="113"/>
        <v>-1.0619826011503086</v>
      </c>
      <c r="AN268" s="68">
        <f t="shared" si="129"/>
        <v>-1.8139785016538141</v>
      </c>
      <c r="AO268" s="68">
        <f t="shared" si="129"/>
        <v>-1.8139785033976195</v>
      </c>
      <c r="AP268" s="68">
        <f t="shared" si="129"/>
        <v>-1.8139785428891935</v>
      </c>
      <c r="AQ268" s="68">
        <f t="shared" si="129"/>
        <v>-1.8139794372444524</v>
      </c>
      <c r="AR268" s="68">
        <f t="shared" si="129"/>
        <v>-1.813999690608801</v>
      </c>
      <c r="AS268" s="68">
        <f t="shared" si="129"/>
        <v>-1.8144579018492357</v>
      </c>
      <c r="AT268" s="68">
        <f t="shared" si="129"/>
        <v>-1.8246078720060166</v>
      </c>
      <c r="AU268" s="68">
        <f t="shared" si="115"/>
        <v>-1.9919623587075694</v>
      </c>
    </row>
    <row r="269" spans="1:48">
      <c r="A269" s="12" t="s">
        <v>1974</v>
      </c>
      <c r="B269" s="44"/>
      <c r="C269" s="45">
        <v>43660.572999999997</v>
      </c>
      <c r="D269" s="45"/>
      <c r="E269">
        <f t="shared" si="116"/>
        <v>14502.100159289399</v>
      </c>
      <c r="F269">
        <f t="shared" si="117"/>
        <v>14502</v>
      </c>
      <c r="G269"/>
      <c r="P269">
        <f t="shared" si="120"/>
        <v>-7.6398988509994714E-3</v>
      </c>
      <c r="Q269" s="2">
        <f t="shared" si="121"/>
        <v>28642.072999999997</v>
      </c>
      <c r="S269" s="50"/>
      <c r="Z269">
        <f t="shared" si="106"/>
        <v>14502</v>
      </c>
      <c r="AA269" s="68">
        <f t="shared" si="107"/>
        <v>5.3774703926948164E-4</v>
      </c>
      <c r="AB269" s="68">
        <f t="shared" si="123"/>
        <v>-8.1776458902689531E-3</v>
      </c>
      <c r="AC269" s="68">
        <f t="shared" si="124"/>
        <v>-5.3774703926948164E-4</v>
      </c>
      <c r="AD269" s="68"/>
      <c r="AE269" s="68">
        <f t="shared" si="122"/>
        <v>0</v>
      </c>
      <c r="AF269">
        <f t="shared" si="125"/>
        <v>7.6398988509994714E-3</v>
      </c>
      <c r="AG269" s="92"/>
      <c r="AH269">
        <f t="shared" si="108"/>
        <v>8.1776458902689531E-3</v>
      </c>
      <c r="AI269">
        <f t="shared" si="109"/>
        <v>0.99870898771102778</v>
      </c>
      <c r="AJ269">
        <f t="shared" si="110"/>
        <v>0.16322057303781673</v>
      </c>
      <c r="AK269">
        <f t="shared" si="111"/>
        <v>0.18337495234135873</v>
      </c>
      <c r="AL269">
        <f t="shared" si="112"/>
        <v>-1.5637561561326956</v>
      </c>
      <c r="AM269">
        <f t="shared" si="113"/>
        <v>-0.9929844955357563</v>
      </c>
      <c r="AN269" s="68">
        <f t="shared" si="129"/>
        <v>-1.7482942213531025</v>
      </c>
      <c r="AO269" s="68">
        <f t="shared" si="129"/>
        <v>-1.7482942216618367</v>
      </c>
      <c r="AP269" s="68">
        <f t="shared" si="129"/>
        <v>-1.7482942311968996</v>
      </c>
      <c r="AQ269" s="68">
        <f t="shared" si="129"/>
        <v>-1.7482945256811311</v>
      </c>
      <c r="AR269" s="68">
        <f t="shared" si="129"/>
        <v>-1.7483036203975177</v>
      </c>
      <c r="AS269" s="68">
        <f t="shared" si="129"/>
        <v>-1.7485842708168549</v>
      </c>
      <c r="AT269" s="68">
        <f t="shared" si="129"/>
        <v>-1.7570391759776198</v>
      </c>
      <c r="AU269" s="68">
        <f t="shared" si="115"/>
        <v>-1.9287925628567448</v>
      </c>
      <c r="AV269" s="68"/>
    </row>
    <row r="270" spans="1:48">
      <c r="A270" s="12" t="s">
        <v>1975</v>
      </c>
      <c r="B270" s="44"/>
      <c r="C270" s="45">
        <v>43706.584999999999</v>
      </c>
      <c r="D270" s="45"/>
      <c r="E270">
        <f t="shared" si="116"/>
        <v>14536.000362490218</v>
      </c>
      <c r="F270">
        <f t="shared" si="117"/>
        <v>14536</v>
      </c>
      <c r="G270" s="10">
        <f t="shared" ref="G270:G300" si="130">+C270-(C$7+F270*C$8)</f>
        <v>4.9199999921256676E-4</v>
      </c>
      <c r="I270">
        <f>G270</f>
        <v>4.9199999921256676E-4</v>
      </c>
      <c r="P270">
        <f t="shared" si="120"/>
        <v>-7.2663362056782643E-3</v>
      </c>
      <c r="Q270" s="2">
        <f t="shared" si="121"/>
        <v>28688.084999999999</v>
      </c>
      <c r="S270" s="50">
        <v>0.1</v>
      </c>
      <c r="Z270">
        <f t="shared" si="106"/>
        <v>14536</v>
      </c>
      <c r="AA270" s="68">
        <f t="shared" si="107"/>
        <v>3.5010605529260663E-4</v>
      </c>
      <c r="AB270" s="68">
        <f t="shared" si="123"/>
        <v>-7.1244422617583042E-3</v>
      </c>
      <c r="AC270" s="68">
        <f t="shared" si="124"/>
        <v>1.4189394391996013E-4</v>
      </c>
      <c r="AD270" s="68"/>
      <c r="AE270" s="68">
        <f t="shared" si="122"/>
        <v>2.0133891321160788E-9</v>
      </c>
      <c r="AF270">
        <f t="shared" si="125"/>
        <v>7.7583362048908311E-3</v>
      </c>
      <c r="AG270" s="92"/>
      <c r="AH270">
        <f t="shared" si="108"/>
        <v>7.616442260970871E-3</v>
      </c>
      <c r="AI270">
        <f t="shared" si="109"/>
        <v>0.99413630585704149</v>
      </c>
      <c r="AJ270">
        <f t="shared" si="110"/>
        <v>0.13856581410666155</v>
      </c>
      <c r="AK270">
        <f t="shared" si="111"/>
        <v>0.18328572489401268</v>
      </c>
      <c r="AL270">
        <f t="shared" si="112"/>
        <v>-1.5388151406521771</v>
      </c>
      <c r="AM270">
        <f t="shared" si="113"/>
        <v>-0.96851952214632075</v>
      </c>
      <c r="AN270" s="68">
        <f t="shared" si="129"/>
        <v>-1.723688078253317</v>
      </c>
      <c r="AO270" s="68">
        <f t="shared" si="129"/>
        <v>-1.7236880783890225</v>
      </c>
      <c r="AP270" s="68">
        <f t="shared" si="129"/>
        <v>-1.7236880832481241</v>
      </c>
      <c r="AQ270" s="68">
        <f t="shared" si="129"/>
        <v>-1.7236882572340844</v>
      </c>
      <c r="AR270" s="68">
        <f t="shared" si="129"/>
        <v>-1.7236944868807158</v>
      </c>
      <c r="AS270" s="68">
        <f t="shared" si="129"/>
        <v>-1.7239173765193356</v>
      </c>
      <c r="AT270" s="68">
        <f t="shared" si="129"/>
        <v>-1.7316906697830785</v>
      </c>
      <c r="AU270" s="68">
        <f t="shared" si="115"/>
        <v>-1.9049284177575445</v>
      </c>
    </row>
    <row r="271" spans="1:48">
      <c r="A271" s="12" t="s">
        <v>1975</v>
      </c>
      <c r="B271" s="44"/>
      <c r="C271" s="45">
        <v>43717.440999999999</v>
      </c>
      <c r="D271" s="45"/>
      <c r="E271">
        <f t="shared" si="116"/>
        <v>14543.998723916544</v>
      </c>
      <c r="F271">
        <f t="shared" si="117"/>
        <v>14544</v>
      </c>
      <c r="G271" s="10">
        <f t="shared" si="130"/>
        <v>-1.7319999969913624E-3</v>
      </c>
      <c r="I271">
        <f>G271</f>
        <v>-1.7319999969913624E-3</v>
      </c>
      <c r="P271">
        <f t="shared" si="120"/>
        <v>-7.1781184177434343E-3</v>
      </c>
      <c r="Q271" s="2">
        <f t="shared" si="121"/>
        <v>28698.940999999999</v>
      </c>
      <c r="S271" s="50">
        <v>0.1</v>
      </c>
      <c r="Z271">
        <f t="shared" ref="Z271:Z334" si="131">F271</f>
        <v>14544</v>
      </c>
      <c r="AA271" s="68">
        <f t="shared" ref="AA271:AA334" si="132">AB$3+AB$4*Z271+AB$5*Z271^2+AH271</f>
        <v>3.0596881879965936E-4</v>
      </c>
      <c r="AB271" s="68">
        <f t="shared" si="123"/>
        <v>-9.2160872335344569E-3</v>
      </c>
      <c r="AC271" s="68">
        <f t="shared" si="124"/>
        <v>-2.0379688157910218E-3</v>
      </c>
      <c r="AD271" s="68"/>
      <c r="AE271" s="68">
        <f t="shared" si="122"/>
        <v>4.15331689413666E-7</v>
      </c>
      <c r="AF271">
        <f t="shared" si="125"/>
        <v>5.4461184207520719E-3</v>
      </c>
      <c r="AG271" s="92"/>
      <c r="AH271">
        <f t="shared" ref="AH271:AH334" si="133">$AB$6*($AB$11/AI271*AJ271+$AB$12)</f>
        <v>7.4840872365430937E-3</v>
      </c>
      <c r="AI271">
        <f t="shared" ref="AI271:AI334" si="134">1+$AB$7*COS(AL271)</f>
        <v>0.99306688038453028</v>
      </c>
      <c r="AJ271">
        <f t="shared" ref="AJ271:AJ334" si="135">SIN(AL271+RADIANS($AB$9))</f>
        <v>0.13278445696372465</v>
      </c>
      <c r="AK271">
        <f t="shared" ref="AK271:AK334" si="136">$AB$7*SIN(AL271)</f>
        <v>0.18324838801834917</v>
      </c>
      <c r="AL271">
        <f t="shared" ref="AL271:AL334" si="137">2*ATAN(AM271)</f>
        <v>-1.5329798178254477</v>
      </c>
      <c r="AM271">
        <f t="shared" ref="AM271:AM334" si="138">SQRT((1+$AB$7)/(1-$AB$7))*TAN(AN271/2)</f>
        <v>-0.96288092422625793</v>
      </c>
      <c r="AN271" s="68">
        <f t="shared" ref="AN271:AT286" si="139">$AU271+$AB$7*SIN(AO271)</f>
        <v>-1.7179147690443659</v>
      </c>
      <c r="AO271" s="68">
        <f t="shared" si="139"/>
        <v>-1.7179147691541621</v>
      </c>
      <c r="AP271" s="68">
        <f t="shared" si="139"/>
        <v>-1.7179147732386482</v>
      </c>
      <c r="AQ271" s="68">
        <f t="shared" si="139"/>
        <v>-1.7179149251838772</v>
      </c>
      <c r="AR271" s="68">
        <f t="shared" si="139"/>
        <v>-1.7179205775228434</v>
      </c>
      <c r="AS271" s="68">
        <f t="shared" si="139"/>
        <v>-1.7181306906970981</v>
      </c>
      <c r="AT271" s="68">
        <f t="shared" si="139"/>
        <v>-1.7257406224561143</v>
      </c>
      <c r="AU271" s="68">
        <f t="shared" ref="AU271:AU334" si="140">RADIANS($AB$9)+$AB$18*(F271-AB$15)</f>
        <v>-1.8993133247930267</v>
      </c>
    </row>
    <row r="272" spans="1:48">
      <c r="A272" s="12" t="s">
        <v>1975</v>
      </c>
      <c r="B272" s="44"/>
      <c r="C272" s="45">
        <v>43725.582999999999</v>
      </c>
      <c r="D272" s="45"/>
      <c r="E272">
        <f t="shared" si="116"/>
        <v>14549.997494986288</v>
      </c>
      <c r="F272">
        <f t="shared" si="117"/>
        <v>14550</v>
      </c>
      <c r="G272" s="10">
        <f t="shared" si="130"/>
        <v>-3.4000000014202669E-3</v>
      </c>
      <c r="I272">
        <f>G272</f>
        <v>-3.4000000014202669E-3</v>
      </c>
      <c r="P272">
        <f t="shared" si="120"/>
        <v>-7.1118749030627815E-3</v>
      </c>
      <c r="Q272" s="2">
        <f t="shared" si="121"/>
        <v>28707.082999999999</v>
      </c>
      <c r="S272" s="50">
        <v>0.1</v>
      </c>
      <c r="Z272">
        <f t="shared" si="131"/>
        <v>14550</v>
      </c>
      <c r="AA272" s="68">
        <f t="shared" si="132"/>
        <v>2.728757345014151E-4</v>
      </c>
      <c r="AB272" s="68">
        <f t="shared" si="123"/>
        <v>-1.0784750638984463E-2</v>
      </c>
      <c r="AC272" s="68">
        <f t="shared" si="124"/>
        <v>-3.672875735921682E-3</v>
      </c>
      <c r="AD272" s="68"/>
      <c r="AE272" s="68">
        <f t="shared" si="122"/>
        <v>1.3490016171522238E-6</v>
      </c>
      <c r="AF272">
        <f t="shared" si="125"/>
        <v>3.7118749016425145E-3</v>
      </c>
      <c r="AG272" s="92"/>
      <c r="AH272">
        <f t="shared" si="133"/>
        <v>7.3847506375641966E-3</v>
      </c>
      <c r="AI272">
        <f t="shared" si="134"/>
        <v>0.99226647236500498</v>
      </c>
      <c r="AJ272">
        <f t="shared" si="135"/>
        <v>0.12845362447916608</v>
      </c>
      <c r="AK272">
        <f t="shared" si="136"/>
        <v>0.18321635409876663</v>
      </c>
      <c r="AL272">
        <f t="shared" si="137"/>
        <v>-1.528611557227505</v>
      </c>
      <c r="AM272">
        <f t="shared" si="138"/>
        <v>-0.95868062686079336</v>
      </c>
      <c r="AN272" s="68">
        <f t="shared" si="139"/>
        <v>-1.7135888609843088</v>
      </c>
      <c r="AO272" s="68">
        <f t="shared" si="139"/>
        <v>-1.7135888610774797</v>
      </c>
      <c r="AP272" s="68">
        <f t="shared" si="139"/>
        <v>-1.7135888646477464</v>
      </c>
      <c r="AQ272" s="68">
        <f t="shared" si="139"/>
        <v>-1.7135890014587509</v>
      </c>
      <c r="AR272" s="68">
        <f t="shared" si="139"/>
        <v>-1.7135942438963732</v>
      </c>
      <c r="AS272" s="68">
        <f t="shared" si="139"/>
        <v>-1.7137949841750453</v>
      </c>
      <c r="AT272" s="68">
        <f t="shared" si="139"/>
        <v>-1.7212816777875459</v>
      </c>
      <c r="AU272" s="68">
        <f t="shared" si="140"/>
        <v>-1.8951020050696383</v>
      </c>
    </row>
    <row r="273" spans="1:48">
      <c r="A273" s="12" t="s">
        <v>1975</v>
      </c>
      <c r="B273" s="44"/>
      <c r="C273" s="45">
        <v>43736.438000000002</v>
      </c>
      <c r="D273" s="45"/>
      <c r="E273">
        <f t="shared" si="116"/>
        <v>14557.995119643876</v>
      </c>
      <c r="F273">
        <f t="shared" si="117"/>
        <v>14558</v>
      </c>
      <c r="G273" s="10">
        <f t="shared" si="130"/>
        <v>-6.6239999941899441E-3</v>
      </c>
      <c r="I273">
        <f>G273</f>
        <v>-6.6239999941899441E-3</v>
      </c>
      <c r="P273">
        <f t="shared" si="120"/>
        <v>-7.0234433185158984E-3</v>
      </c>
      <c r="Q273" s="2">
        <f t="shared" si="121"/>
        <v>28717.938000000002</v>
      </c>
      <c r="S273" s="50">
        <v>0.1</v>
      </c>
      <c r="Z273">
        <f t="shared" si="131"/>
        <v>14558</v>
      </c>
      <c r="AA273" s="68">
        <f t="shared" si="132"/>
        <v>2.2876864810003096E-4</v>
      </c>
      <c r="AB273" s="68">
        <f t="shared" si="123"/>
        <v>-1.3876211960805874E-2</v>
      </c>
      <c r="AC273" s="68">
        <f t="shared" si="124"/>
        <v>-6.8527686422899751E-3</v>
      </c>
      <c r="AD273" s="68"/>
      <c r="AE273" s="68">
        <f t="shared" si="122"/>
        <v>4.6960438064752798E-6</v>
      </c>
      <c r="AF273">
        <f t="shared" si="125"/>
        <v>3.9944332432595431E-4</v>
      </c>
      <c r="AG273" s="92"/>
      <c r="AH273">
        <f t="shared" si="133"/>
        <v>7.2522119666159294E-3</v>
      </c>
      <c r="AI273">
        <f t="shared" si="134"/>
        <v>0.99120149783792499</v>
      </c>
      <c r="AJ273">
        <f t="shared" si="135"/>
        <v>0.12268624060000187</v>
      </c>
      <c r="AK273">
        <f t="shared" si="136"/>
        <v>0.1831683002558844</v>
      </c>
      <c r="AL273">
        <f t="shared" si="137"/>
        <v>-1.5227981503878678</v>
      </c>
      <c r="AM273">
        <f t="shared" si="138"/>
        <v>-0.95311794905333891</v>
      </c>
      <c r="AN273" s="68">
        <f t="shared" si="139"/>
        <v>-1.7078264035127664</v>
      </c>
      <c r="AO273" s="68">
        <f t="shared" si="139"/>
        <v>-1.7078264035870543</v>
      </c>
      <c r="AP273" s="68">
        <f t="shared" si="139"/>
        <v>-1.7078264065526425</v>
      </c>
      <c r="AQ273" s="68">
        <f t="shared" si="139"/>
        <v>-1.7078265249396301</v>
      </c>
      <c r="AR273" s="68">
        <f t="shared" si="139"/>
        <v>-1.7078312508933167</v>
      </c>
      <c r="AS273" s="68">
        <f t="shared" si="139"/>
        <v>-1.708019776673664</v>
      </c>
      <c r="AT273" s="68">
        <f t="shared" si="139"/>
        <v>-1.7153412143479239</v>
      </c>
      <c r="AU273" s="68">
        <f t="shared" si="140"/>
        <v>-1.8894869121051205</v>
      </c>
    </row>
    <row r="274" spans="1:48">
      <c r="A274" s="12" t="s">
        <v>1976</v>
      </c>
      <c r="B274" s="44"/>
      <c r="C274" s="45">
        <v>43755.446000000004</v>
      </c>
      <c r="D274" s="45"/>
      <c r="E274">
        <f t="shared" si="116"/>
        <v>14571.999619827333</v>
      </c>
      <c r="F274">
        <f t="shared" si="117"/>
        <v>14572</v>
      </c>
      <c r="G274" s="10">
        <f t="shared" si="130"/>
        <v>-5.1599999278550968E-4</v>
      </c>
      <c r="I274">
        <f>G274</f>
        <v>-5.1599999278550968E-4</v>
      </c>
      <c r="P274">
        <f t="shared" si="120"/>
        <v>-6.8683940752172767E-3</v>
      </c>
      <c r="Q274" s="2">
        <f t="shared" si="121"/>
        <v>28736.946000000004</v>
      </c>
      <c r="S274" s="50">
        <v>0.1</v>
      </c>
      <c r="Z274">
        <f t="shared" si="131"/>
        <v>14572</v>
      </c>
      <c r="AA274" s="68">
        <f t="shared" si="132"/>
        <v>1.5164163930627902E-4</v>
      </c>
      <c r="AB274" s="68">
        <f t="shared" si="123"/>
        <v>-7.5360357073090654E-3</v>
      </c>
      <c r="AC274" s="68">
        <f t="shared" si="124"/>
        <v>-6.676416320917887E-4</v>
      </c>
      <c r="AD274" s="68"/>
      <c r="AE274" s="68">
        <f t="shared" si="122"/>
        <v>4.4574534890218734E-8</v>
      </c>
      <c r="AF274">
        <f t="shared" si="125"/>
        <v>6.3523940824317671E-3</v>
      </c>
      <c r="AG274" s="92"/>
      <c r="AH274">
        <f t="shared" si="133"/>
        <v>7.0200357145235558E-3</v>
      </c>
      <c r="AI274">
        <f t="shared" si="134"/>
        <v>0.98934401513927595</v>
      </c>
      <c r="AJ274">
        <f t="shared" si="135"/>
        <v>0.11261323312023895</v>
      </c>
      <c r="AK274">
        <f t="shared" si="136"/>
        <v>0.18306963113955815</v>
      </c>
      <c r="AL274">
        <f t="shared" si="137"/>
        <v>-1.5126546528801446</v>
      </c>
      <c r="AM274">
        <f t="shared" si="138"/>
        <v>-0.94348533340931096</v>
      </c>
      <c r="AN274" s="68">
        <f t="shared" si="139"/>
        <v>-1.6977569658063238</v>
      </c>
      <c r="AO274" s="68">
        <f t="shared" si="139"/>
        <v>-1.6977569658551743</v>
      </c>
      <c r="AP274" s="68">
        <f t="shared" si="139"/>
        <v>-1.697756967959033</v>
      </c>
      <c r="AQ274" s="68">
        <f t="shared" si="139"/>
        <v>-1.6977570585664705</v>
      </c>
      <c r="AR274" s="68">
        <f t="shared" si="139"/>
        <v>-1.6977609607202349</v>
      </c>
      <c r="AS274" s="68">
        <f t="shared" si="139"/>
        <v>-1.6979289001542854</v>
      </c>
      <c r="AT274" s="68">
        <f t="shared" si="139"/>
        <v>-1.7049586213319885</v>
      </c>
      <c r="AU274" s="68">
        <f t="shared" si="140"/>
        <v>-1.8796604994172146</v>
      </c>
      <c r="AV274" s="68"/>
    </row>
    <row r="275" spans="1:48">
      <c r="A275" s="14" t="s">
        <v>2094</v>
      </c>
      <c r="B275" s="50"/>
      <c r="C275" s="49">
        <v>43779.876300000004</v>
      </c>
      <c r="D275" s="49">
        <v>1E-4</v>
      </c>
      <c r="E275">
        <f t="shared" si="116"/>
        <v>14589.999101142141</v>
      </c>
      <c r="F275">
        <f t="shared" si="117"/>
        <v>14590</v>
      </c>
      <c r="G275" s="10">
        <f t="shared" si="130"/>
        <v>-1.2199999982840382E-3</v>
      </c>
      <c r="J275">
        <f>G275</f>
        <v>-1.2199999982840382E-3</v>
      </c>
      <c r="P275">
        <f t="shared" si="120"/>
        <v>-6.6684952854023372E-3</v>
      </c>
      <c r="Q275" s="2">
        <f t="shared" si="121"/>
        <v>28761.376300000004</v>
      </c>
      <c r="S275" s="50">
        <v>1</v>
      </c>
      <c r="Z275">
        <f t="shared" si="131"/>
        <v>14590</v>
      </c>
      <c r="AA275" s="68">
        <f t="shared" si="132"/>
        <v>5.2627247526636743E-5</v>
      </c>
      <c r="AB275" s="68">
        <f t="shared" si="123"/>
        <v>-7.9411225312130129E-3</v>
      </c>
      <c r="AC275" s="68">
        <f t="shared" si="124"/>
        <v>-1.2726272458106749E-3</v>
      </c>
      <c r="AD275" s="68"/>
      <c r="AE275" s="68">
        <f t="shared" si="122"/>
        <v>1.6195801067796639E-6</v>
      </c>
      <c r="AF275">
        <f t="shared" si="125"/>
        <v>5.448495287118299E-3</v>
      </c>
      <c r="AG275" s="92"/>
      <c r="AH275">
        <f t="shared" si="133"/>
        <v>6.7211225329289739E-3</v>
      </c>
      <c r="AI275">
        <f t="shared" si="134"/>
        <v>0.98696765082282067</v>
      </c>
      <c r="AJ275">
        <f t="shared" si="135"/>
        <v>9.9700774481751242E-2</v>
      </c>
      <c r="AK275">
        <f t="shared" si="136"/>
        <v>0.18291582144213206</v>
      </c>
      <c r="AL275">
        <f t="shared" si="137"/>
        <v>-1.4996687218554725</v>
      </c>
      <c r="AM275">
        <f t="shared" si="138"/>
        <v>-0.93128711509661299</v>
      </c>
      <c r="AN275" s="68">
        <f t="shared" si="139"/>
        <v>-1.6848382276529419</v>
      </c>
      <c r="AO275" s="68">
        <f t="shared" si="139"/>
        <v>-1.6848382276800717</v>
      </c>
      <c r="AP275" s="68">
        <f t="shared" si="139"/>
        <v>-1.6848382289801627</v>
      </c>
      <c r="AQ275" s="68">
        <f t="shared" si="139"/>
        <v>-1.6848382912819087</v>
      </c>
      <c r="AR275" s="68">
        <f t="shared" si="139"/>
        <v>-1.6848412768080177</v>
      </c>
      <c r="AS275" s="68">
        <f t="shared" si="139"/>
        <v>-1.6849842533874062</v>
      </c>
      <c r="AT275" s="68">
        <f t="shared" si="139"/>
        <v>-1.6916343672986833</v>
      </c>
      <c r="AU275" s="68">
        <f t="shared" si="140"/>
        <v>-1.8670265402470496</v>
      </c>
      <c r="AV275" s="68"/>
    </row>
    <row r="276" spans="1:48">
      <c r="A276" s="12" t="s">
        <v>1968</v>
      </c>
      <c r="B276" s="44"/>
      <c r="C276" s="45">
        <v>43786.663999999997</v>
      </c>
      <c r="D276" s="45"/>
      <c r="E276">
        <f t="shared" si="116"/>
        <v>14595.000066309183</v>
      </c>
      <c r="F276">
        <f t="shared" si="117"/>
        <v>14595</v>
      </c>
      <c r="G276" s="10">
        <f t="shared" si="130"/>
        <v>8.9999994088429958E-5</v>
      </c>
      <c r="I276">
        <f>G276</f>
        <v>8.9999994088429958E-5</v>
      </c>
      <c r="P276">
        <f t="shared" si="120"/>
        <v>-6.612858082133577E-3</v>
      </c>
      <c r="Q276" s="2">
        <f t="shared" si="121"/>
        <v>28768.163999999997</v>
      </c>
      <c r="S276" s="50">
        <v>0.1</v>
      </c>
      <c r="Z276">
        <f t="shared" si="131"/>
        <v>14595</v>
      </c>
      <c r="AA276" s="68">
        <f t="shared" si="132"/>
        <v>2.5159568008507709E-5</v>
      </c>
      <c r="AB276" s="68">
        <f t="shared" si="123"/>
        <v>-6.5480176560536547E-3</v>
      </c>
      <c r="AC276" s="68">
        <f t="shared" si="124"/>
        <v>6.4840426079922249E-5</v>
      </c>
      <c r="AD276" s="68"/>
      <c r="AE276" s="68">
        <f t="shared" si="122"/>
        <v>4.2042808542258617E-10</v>
      </c>
      <c r="AF276">
        <f t="shared" si="125"/>
        <v>6.7028580762220069E-3</v>
      </c>
      <c r="AG276" s="92"/>
      <c r="AH276">
        <f t="shared" si="133"/>
        <v>6.6380176501420847E-3</v>
      </c>
      <c r="AI276">
        <f t="shared" si="134"/>
        <v>0.98630994528110727</v>
      </c>
      <c r="AJ276">
        <f t="shared" si="135"/>
        <v>9.6121913638145165E-2</v>
      </c>
      <c r="AK276">
        <f t="shared" si="136"/>
        <v>0.1828677726137648</v>
      </c>
      <c r="AL276">
        <f t="shared" si="137"/>
        <v>-1.496072580073277</v>
      </c>
      <c r="AM276">
        <f t="shared" si="138"/>
        <v>-0.92793519431692417</v>
      </c>
      <c r="AN276" s="68">
        <f t="shared" si="139"/>
        <v>-1.6812551947273628</v>
      </c>
      <c r="AO276" s="68">
        <f t="shared" si="139"/>
        <v>-1.6812551947501455</v>
      </c>
      <c r="AP276" s="68">
        <f t="shared" si="139"/>
        <v>-1.6812551958771786</v>
      </c>
      <c r="AQ276" s="68">
        <f t="shared" si="139"/>
        <v>-1.6812552516302461</v>
      </c>
      <c r="AR276" s="68">
        <f t="shared" si="139"/>
        <v>-1.681258009636764</v>
      </c>
      <c r="AS276" s="68">
        <f t="shared" si="139"/>
        <v>-1.6813943578807857</v>
      </c>
      <c r="AT276" s="68">
        <f t="shared" si="139"/>
        <v>-1.6879381493055541</v>
      </c>
      <c r="AU276" s="68">
        <f t="shared" si="140"/>
        <v>-1.863517107144226</v>
      </c>
    </row>
    <row r="277" spans="1:48">
      <c r="A277" s="12" t="s">
        <v>1976</v>
      </c>
      <c r="B277" s="44"/>
      <c r="C277" s="45">
        <v>43789.379000000001</v>
      </c>
      <c r="D277" s="45"/>
      <c r="E277">
        <f t="shared" ref="E277:E340" si="141">+(C277-C$7)/C$8</f>
        <v>14597.000393434506</v>
      </c>
      <c r="F277">
        <f t="shared" ref="F277:F340" si="142">ROUND(2*E277,0)/2</f>
        <v>14597</v>
      </c>
      <c r="G277" s="10">
        <f t="shared" si="130"/>
        <v>5.3399999887915328E-4</v>
      </c>
      <c r="I277">
        <f>G277</f>
        <v>5.3399999887915328E-4</v>
      </c>
      <c r="P277">
        <f t="shared" ref="P277:P340" si="143">+AB$3+AB$4*F277+AB$5*F277^2</f>
        <v>-6.5905898385378303E-3</v>
      </c>
      <c r="Q277" s="2">
        <f t="shared" ref="Q277:Q340" si="144">+C277-15018.5</f>
        <v>28770.879000000001</v>
      </c>
      <c r="S277" s="50">
        <v>0.1</v>
      </c>
      <c r="Z277">
        <f t="shared" si="131"/>
        <v>14597</v>
      </c>
      <c r="AA277" s="68">
        <f t="shared" si="132"/>
        <v>1.4177455754201505E-5</v>
      </c>
      <c r="AB277" s="68">
        <f t="shared" si="123"/>
        <v>-6.0707672954128785E-3</v>
      </c>
      <c r="AC277" s="68">
        <f t="shared" si="124"/>
        <v>5.1982254312495178E-4</v>
      </c>
      <c r="AD277" s="68"/>
      <c r="AE277" s="68">
        <f t="shared" ref="AE277:AE340" si="145">+(G277-AA277)^2*S277</f>
        <v>2.7021547634089238E-8</v>
      </c>
      <c r="AF277">
        <f t="shared" si="125"/>
        <v>7.1245898374169836E-3</v>
      </c>
      <c r="AG277" s="92"/>
      <c r="AH277">
        <f t="shared" si="133"/>
        <v>6.6047672942920318E-3</v>
      </c>
      <c r="AI277">
        <f t="shared" si="134"/>
        <v>0.98604715745771088</v>
      </c>
      <c r="AJ277">
        <f t="shared" si="135"/>
        <v>9.46913541595851E-2</v>
      </c>
      <c r="AK277">
        <f t="shared" si="136"/>
        <v>0.18284790959679018</v>
      </c>
      <c r="AL277">
        <f t="shared" si="137"/>
        <v>-1.4946354648991071</v>
      </c>
      <c r="AM277">
        <f t="shared" si="138"/>
        <v>-0.92659880369906533</v>
      </c>
      <c r="AN277" s="68">
        <f t="shared" si="139"/>
        <v>-1.6798226500149724</v>
      </c>
      <c r="AO277" s="68">
        <f t="shared" si="139"/>
        <v>-1.6798226500361859</v>
      </c>
      <c r="AP277" s="68">
        <f t="shared" si="139"/>
        <v>-1.6798226510993235</v>
      </c>
      <c r="AQ277" s="68">
        <f t="shared" si="139"/>
        <v>-1.6798227043797858</v>
      </c>
      <c r="AR277" s="68">
        <f t="shared" si="139"/>
        <v>-1.6798253745629921</v>
      </c>
      <c r="AS277" s="68">
        <f t="shared" si="139"/>
        <v>-1.6799591091146442</v>
      </c>
      <c r="AT277" s="68">
        <f t="shared" si="139"/>
        <v>-1.6864602674662081</v>
      </c>
      <c r="AU277" s="68">
        <f t="shared" si="140"/>
        <v>-1.8621133339030966</v>
      </c>
    </row>
    <row r="278" spans="1:48">
      <c r="A278" s="12" t="s">
        <v>1976</v>
      </c>
      <c r="B278" s="44"/>
      <c r="C278" s="45">
        <v>43793.451000000001</v>
      </c>
      <c r="D278" s="45"/>
      <c r="E278">
        <f t="shared" si="141"/>
        <v>14600.000515738117</v>
      </c>
      <c r="F278">
        <f t="shared" si="142"/>
        <v>14600</v>
      </c>
      <c r="G278" s="10">
        <f t="shared" si="130"/>
        <v>7.0000000414438546E-4</v>
      </c>
      <c r="I278">
        <f>G278</f>
        <v>7.0000000414438546E-4</v>
      </c>
      <c r="P278">
        <f t="shared" si="143"/>
        <v>-6.5571731564067759E-3</v>
      </c>
      <c r="Q278" s="2">
        <f t="shared" si="144"/>
        <v>28774.951000000001</v>
      </c>
      <c r="S278" s="50">
        <v>0.1</v>
      </c>
      <c r="Z278">
        <f t="shared" si="131"/>
        <v>14600</v>
      </c>
      <c r="AA278" s="68">
        <f t="shared" si="132"/>
        <v>-2.2901693187476688E-6</v>
      </c>
      <c r="AB278" s="68">
        <f t="shared" ref="AB278:AB341" si="146">G278-AH278</f>
        <v>-5.8548829829436428E-3</v>
      </c>
      <c r="AC278" s="68">
        <f t="shared" ref="AC278:AC341" si="147">+G278-P278-AH278</f>
        <v>7.0229017346313313E-4</v>
      </c>
      <c r="AD278" s="68"/>
      <c r="AE278" s="68">
        <f t="shared" si="145"/>
        <v>4.9321148774287762E-8</v>
      </c>
      <c r="AF278">
        <f t="shared" ref="AF278:AF341" si="148">G278-P278</f>
        <v>7.2571731605511614E-3</v>
      </c>
      <c r="AG278" s="92"/>
      <c r="AH278">
        <f t="shared" si="133"/>
        <v>6.5548829870880282E-3</v>
      </c>
      <c r="AI278">
        <f t="shared" si="134"/>
        <v>0.98565329230145726</v>
      </c>
      <c r="AJ278">
        <f t="shared" si="135"/>
        <v>9.2546578209741506E-2</v>
      </c>
      <c r="AK278">
        <f t="shared" si="136"/>
        <v>0.18281742760781436</v>
      </c>
      <c r="AL278">
        <f t="shared" si="137"/>
        <v>-1.4924812273279675</v>
      </c>
      <c r="AM278">
        <f t="shared" si="138"/>
        <v>-0.92459888177412386</v>
      </c>
      <c r="AN278" s="68">
        <f t="shared" si="139"/>
        <v>-1.6776745483863067</v>
      </c>
      <c r="AO278" s="68">
        <f t="shared" si="139"/>
        <v>-1.6776745484053346</v>
      </c>
      <c r="AP278" s="68">
        <f t="shared" si="139"/>
        <v>-1.6776745493780243</v>
      </c>
      <c r="AQ278" s="68">
        <f t="shared" si="139"/>
        <v>-1.6776745991014861</v>
      </c>
      <c r="AR278" s="68">
        <f t="shared" si="139"/>
        <v>-1.677677140911864</v>
      </c>
      <c r="AS278" s="68">
        <f t="shared" si="139"/>
        <v>-1.6778069954280532</v>
      </c>
      <c r="AT278" s="68">
        <f t="shared" si="139"/>
        <v>-1.6842440937618433</v>
      </c>
      <c r="AU278" s="68">
        <f t="shared" si="140"/>
        <v>-1.8600076740414024</v>
      </c>
    </row>
    <row r="279" spans="1:48">
      <c r="A279" s="14" t="s">
        <v>2094</v>
      </c>
      <c r="B279" s="50"/>
      <c r="C279" s="49">
        <v>43809.736400000002</v>
      </c>
      <c r="D279" s="49">
        <v>1E-4</v>
      </c>
      <c r="E279">
        <f t="shared" si="141"/>
        <v>14611.99908935384</v>
      </c>
      <c r="F279">
        <f t="shared" si="142"/>
        <v>14612</v>
      </c>
      <c r="G279" s="10">
        <f t="shared" si="130"/>
        <v>-1.2360000037006103E-3</v>
      </c>
      <c r="J279">
        <f>G279</f>
        <v>-1.2360000037006103E-3</v>
      </c>
      <c r="P279">
        <f t="shared" si="143"/>
        <v>-6.4233346270335945E-3</v>
      </c>
      <c r="Q279" s="2">
        <f t="shared" si="144"/>
        <v>28791.236400000002</v>
      </c>
      <c r="S279" s="50">
        <v>1</v>
      </c>
      <c r="Z279">
        <f t="shared" si="131"/>
        <v>14612</v>
      </c>
      <c r="AA279" s="68">
        <f t="shared" si="132"/>
        <v>-6.8089486628689945E-5</v>
      </c>
      <c r="AB279" s="68">
        <f t="shared" si="146"/>
        <v>-7.5912451441055148E-3</v>
      </c>
      <c r="AC279" s="68">
        <f t="shared" si="147"/>
        <v>-1.1679105170719203E-3</v>
      </c>
      <c r="AD279" s="68"/>
      <c r="AE279" s="68">
        <f t="shared" si="145"/>
        <v>1.3640149758872003E-6</v>
      </c>
      <c r="AF279">
        <f t="shared" si="148"/>
        <v>5.1873346233329842E-3</v>
      </c>
      <c r="AG279" s="92"/>
      <c r="AH279">
        <f t="shared" si="133"/>
        <v>6.3552451404049045E-3</v>
      </c>
      <c r="AI279">
        <f t="shared" si="134"/>
        <v>0.98408165391339852</v>
      </c>
      <c r="AJ279">
        <f t="shared" si="135"/>
        <v>8.3980396297444249E-2</v>
      </c>
      <c r="AK279">
        <f t="shared" si="136"/>
        <v>0.18268729051795871</v>
      </c>
      <c r="AL279">
        <f t="shared" si="137"/>
        <v>-1.4838814548813235</v>
      </c>
      <c r="AM279">
        <f t="shared" si="138"/>
        <v>-0.91665463028193661</v>
      </c>
      <c r="AN279" s="68">
        <f t="shared" si="139"/>
        <v>-1.6690907114529636</v>
      </c>
      <c r="AO279" s="68">
        <f t="shared" si="139"/>
        <v>-1.6690907114650144</v>
      </c>
      <c r="AP279" s="68">
        <f t="shared" si="139"/>
        <v>-1.6690907121346503</v>
      </c>
      <c r="AQ279" s="68">
        <f t="shared" si="139"/>
        <v>-1.6690907493445661</v>
      </c>
      <c r="AR279" s="68">
        <f t="shared" si="139"/>
        <v>-1.6690928169804067</v>
      </c>
      <c r="AS279" s="68">
        <f t="shared" si="139"/>
        <v>-1.6692076408283594</v>
      </c>
      <c r="AT279" s="68">
        <f t="shared" si="139"/>
        <v>-1.6753871968013185</v>
      </c>
      <c r="AU279" s="68">
        <f t="shared" si="140"/>
        <v>-1.8515850345946259</v>
      </c>
    </row>
    <row r="280" spans="1:48">
      <c r="A280" s="12" t="s">
        <v>1977</v>
      </c>
      <c r="B280" s="44"/>
      <c r="C280" s="45">
        <v>43823.31</v>
      </c>
      <c r="D280" s="45"/>
      <c r="E280">
        <f t="shared" si="141"/>
        <v>14621.999693504202</v>
      </c>
      <c r="F280">
        <f t="shared" si="142"/>
        <v>14622</v>
      </c>
      <c r="G280" s="10">
        <f t="shared" si="130"/>
        <v>-4.1600000258767977E-4</v>
      </c>
      <c r="I280">
        <f>G280</f>
        <v>-4.1600000258767977E-4</v>
      </c>
      <c r="P280">
        <f t="shared" si="143"/>
        <v>-6.311592540407196E-3</v>
      </c>
      <c r="Q280" s="2">
        <f t="shared" si="144"/>
        <v>28804.809999999998</v>
      </c>
      <c r="S280" s="50">
        <v>0.1</v>
      </c>
      <c r="Z280">
        <f t="shared" si="131"/>
        <v>14622</v>
      </c>
      <c r="AA280" s="68">
        <f t="shared" si="132"/>
        <v>-1.2282690882541719E-4</v>
      </c>
      <c r="AB280" s="68">
        <f t="shared" si="146"/>
        <v>-6.6047656341694586E-3</v>
      </c>
      <c r="AC280" s="68">
        <f t="shared" si="147"/>
        <v>-2.9317309376226258E-4</v>
      </c>
      <c r="AD280" s="68"/>
      <c r="AE280" s="68">
        <f t="shared" si="145"/>
        <v>8.5950462906136409E-9</v>
      </c>
      <c r="AF280">
        <f t="shared" si="148"/>
        <v>5.8955925378195162E-3</v>
      </c>
      <c r="AG280" s="92"/>
      <c r="AH280">
        <f t="shared" si="133"/>
        <v>6.1887656315817788E-3</v>
      </c>
      <c r="AI280">
        <f t="shared" si="134"/>
        <v>0.98277666804002584</v>
      </c>
      <c r="AJ280">
        <f t="shared" si="135"/>
        <v>7.6857993242665346E-2</v>
      </c>
      <c r="AK280">
        <f t="shared" si="136"/>
        <v>0.18256888205584873</v>
      </c>
      <c r="AL280">
        <f t="shared" si="137"/>
        <v>-1.4767358928416188</v>
      </c>
      <c r="AM280">
        <f t="shared" si="138"/>
        <v>-0.9101012341344541</v>
      </c>
      <c r="AN280" s="68">
        <f t="shared" si="139"/>
        <v>-1.6619479595232929</v>
      </c>
      <c r="AO280" s="68">
        <f t="shared" si="139"/>
        <v>-1.6619479595312865</v>
      </c>
      <c r="AP280" s="68">
        <f t="shared" si="139"/>
        <v>-1.6619479600101634</v>
      </c>
      <c r="AQ280" s="68">
        <f t="shared" si="139"/>
        <v>-1.6619479886988242</v>
      </c>
      <c r="AR280" s="68">
        <f t="shared" si="139"/>
        <v>-1.6619497073684022</v>
      </c>
      <c r="AS280" s="68">
        <f t="shared" si="139"/>
        <v>-1.6620526098938422</v>
      </c>
      <c r="AT280" s="68">
        <f t="shared" si="139"/>
        <v>-1.6680159963219237</v>
      </c>
      <c r="AU280" s="68">
        <f t="shared" si="140"/>
        <v>-1.8445661683889787</v>
      </c>
      <c r="AV280" s="68"/>
    </row>
    <row r="281" spans="1:48">
      <c r="A281" s="12" t="s">
        <v>1977</v>
      </c>
      <c r="B281" s="44"/>
      <c r="C281" s="45">
        <v>43831.451000000001</v>
      </c>
      <c r="D281" s="45"/>
      <c r="E281">
        <f t="shared" si="141"/>
        <v>14627.99772780521</v>
      </c>
      <c r="F281">
        <f t="shared" si="142"/>
        <v>14628</v>
      </c>
      <c r="G281" s="10">
        <f t="shared" si="130"/>
        <v>-3.0839999963063747E-3</v>
      </c>
      <c r="I281">
        <f>G281</f>
        <v>-3.0839999963063747E-3</v>
      </c>
      <c r="P281">
        <f t="shared" si="143"/>
        <v>-6.244455661311904E-3</v>
      </c>
      <c r="Q281" s="2">
        <f t="shared" si="144"/>
        <v>28812.951000000001</v>
      </c>
      <c r="S281" s="50">
        <v>0.1</v>
      </c>
      <c r="Z281">
        <f t="shared" si="131"/>
        <v>14628</v>
      </c>
      <c r="AA281" s="68">
        <f t="shared" si="132"/>
        <v>-1.556237048199521E-4</v>
      </c>
      <c r="AB281" s="68">
        <f t="shared" si="146"/>
        <v>-9.1728319527983257E-3</v>
      </c>
      <c r="AC281" s="68">
        <f t="shared" si="147"/>
        <v>-2.9283762914864226E-3</v>
      </c>
      <c r="AD281" s="68"/>
      <c r="AE281" s="68">
        <f t="shared" si="145"/>
        <v>8.5753877045397734E-7</v>
      </c>
      <c r="AF281">
        <f t="shared" si="148"/>
        <v>3.1604556650055293E-3</v>
      </c>
      <c r="AG281" s="92"/>
      <c r="AH281">
        <f t="shared" si="133"/>
        <v>6.0888319564919519E-3</v>
      </c>
      <c r="AI281">
        <f t="shared" si="134"/>
        <v>0.98199575272918094</v>
      </c>
      <c r="AJ281">
        <f t="shared" si="135"/>
        <v>7.2591707743277251E-2</v>
      </c>
      <c r="AK281">
        <f t="shared" si="136"/>
        <v>0.18249352574581124</v>
      </c>
      <c r="AL281">
        <f t="shared" si="137"/>
        <v>-1.472457642860042</v>
      </c>
      <c r="AM281">
        <f t="shared" si="138"/>
        <v>-0.90619789873025935</v>
      </c>
      <c r="AN281" s="68">
        <f t="shared" si="139"/>
        <v>-1.6576668524076008</v>
      </c>
      <c r="AO281" s="68">
        <f t="shared" si="139"/>
        <v>-1.6576668524137568</v>
      </c>
      <c r="AP281" s="68">
        <f t="shared" si="139"/>
        <v>-1.6576668528006813</v>
      </c>
      <c r="AQ281" s="68">
        <f t="shared" si="139"/>
        <v>-1.6576668771198835</v>
      </c>
      <c r="AR281" s="68">
        <f t="shared" si="139"/>
        <v>-1.6576684056307613</v>
      </c>
      <c r="AS281" s="68">
        <f t="shared" si="139"/>
        <v>-1.6577644218496259</v>
      </c>
      <c r="AT281" s="68">
        <f t="shared" si="139"/>
        <v>-1.663597449797483</v>
      </c>
      <c r="AU281" s="68">
        <f t="shared" si="140"/>
        <v>-1.8403548486655903</v>
      </c>
      <c r="AV281" s="68"/>
    </row>
    <row r="282" spans="1:48">
      <c r="A282" s="12" t="s">
        <v>1977</v>
      </c>
      <c r="B282" s="44"/>
      <c r="C282" s="45">
        <v>43838.239000000001</v>
      </c>
      <c r="D282" s="45"/>
      <c r="E282">
        <f t="shared" si="141"/>
        <v>14632.998914002879</v>
      </c>
      <c r="F282">
        <f t="shared" si="142"/>
        <v>14633</v>
      </c>
      <c r="G282" s="10">
        <f t="shared" si="130"/>
        <v>-1.4740000042365864E-3</v>
      </c>
      <c r="I282">
        <f>G282</f>
        <v>-1.4740000042365864E-3</v>
      </c>
      <c r="P282">
        <f t="shared" si="143"/>
        <v>-6.1884557673619889E-3</v>
      </c>
      <c r="Q282" s="2">
        <f t="shared" si="144"/>
        <v>28819.739000000001</v>
      </c>
      <c r="S282" s="50">
        <v>0.1</v>
      </c>
      <c r="Z282">
        <f t="shared" si="131"/>
        <v>14633</v>
      </c>
      <c r="AA282" s="68">
        <f t="shared" si="132"/>
        <v>-1.829264790762725E-4</v>
      </c>
      <c r="AB282" s="68">
        <f t="shared" si="146"/>
        <v>-7.4795292925223028E-3</v>
      </c>
      <c r="AC282" s="68">
        <f t="shared" si="147"/>
        <v>-1.2910735251603139E-3</v>
      </c>
      <c r="AD282" s="68"/>
      <c r="AE282" s="68">
        <f t="shared" si="145"/>
        <v>1.6668708473698799E-7</v>
      </c>
      <c r="AF282">
        <f t="shared" si="148"/>
        <v>4.7144557631254025E-3</v>
      </c>
      <c r="AG282" s="92"/>
      <c r="AH282">
        <f t="shared" si="133"/>
        <v>6.0055292882857164E-3</v>
      </c>
      <c r="AI282">
        <f t="shared" si="134"/>
        <v>0.98134618776659144</v>
      </c>
      <c r="AJ282">
        <f t="shared" si="135"/>
        <v>6.9040628454707195E-2</v>
      </c>
      <c r="AK282">
        <f t="shared" si="136"/>
        <v>0.18242827398209577</v>
      </c>
      <c r="AL282">
        <f t="shared" si="137"/>
        <v>-1.4688976238256124</v>
      </c>
      <c r="AM282">
        <f t="shared" si="138"/>
        <v>-0.9029613721845986</v>
      </c>
      <c r="AN282" s="68">
        <f t="shared" si="139"/>
        <v>-1.6541018604357181</v>
      </c>
      <c r="AO282" s="68">
        <f t="shared" si="139"/>
        <v>-1.6541018604406232</v>
      </c>
      <c r="AP282" s="68">
        <f t="shared" si="139"/>
        <v>-1.6541018607620872</v>
      </c>
      <c r="AQ282" s="68">
        <f t="shared" si="139"/>
        <v>-1.6541018818294448</v>
      </c>
      <c r="AR282" s="68">
        <f t="shared" si="139"/>
        <v>-1.654103262481279</v>
      </c>
      <c r="AS282" s="68">
        <f t="shared" si="139"/>
        <v>-1.6541936939496789</v>
      </c>
      <c r="AT282" s="68">
        <f t="shared" si="139"/>
        <v>-1.6599177221979502</v>
      </c>
      <c r="AU282" s="68">
        <f t="shared" si="140"/>
        <v>-1.8368454155627667</v>
      </c>
    </row>
    <row r="283" spans="1:48">
      <c r="A283" s="12" t="s">
        <v>1968</v>
      </c>
      <c r="B283" s="44"/>
      <c r="C283" s="45">
        <v>43843.67</v>
      </c>
      <c r="D283" s="45"/>
      <c r="E283">
        <f t="shared" si="141"/>
        <v>14637.000305022257</v>
      </c>
      <c r="F283">
        <f t="shared" si="142"/>
        <v>14637</v>
      </c>
      <c r="G283" s="10">
        <f t="shared" si="130"/>
        <v>4.1399999463465065E-4</v>
      </c>
      <c r="I283">
        <f>G283</f>
        <v>4.1399999463465065E-4</v>
      </c>
      <c r="P283">
        <f t="shared" si="143"/>
        <v>-6.143621492032264E-3</v>
      </c>
      <c r="Q283" s="2">
        <f t="shared" si="144"/>
        <v>28825.17</v>
      </c>
      <c r="S283" s="50">
        <v>0.1</v>
      </c>
      <c r="Z283">
        <f t="shared" si="131"/>
        <v>14637</v>
      </c>
      <c r="AA283" s="68">
        <f t="shared" si="132"/>
        <v>-2.0474963811818563E-4</v>
      </c>
      <c r="AB283" s="68">
        <f t="shared" si="146"/>
        <v>-5.5248718592794278E-3</v>
      </c>
      <c r="AC283" s="68">
        <f t="shared" si="147"/>
        <v>6.1874963275283627E-4</v>
      </c>
      <c r="AD283" s="68"/>
      <c r="AE283" s="68">
        <f t="shared" si="145"/>
        <v>3.828511080317698E-8</v>
      </c>
      <c r="AF283">
        <f t="shared" si="148"/>
        <v>6.5576214866669147E-3</v>
      </c>
      <c r="AG283" s="92"/>
      <c r="AH283">
        <f t="shared" si="133"/>
        <v>5.9388718539140784E-3</v>
      </c>
      <c r="AI283">
        <f t="shared" si="134"/>
        <v>0.98082732362704728</v>
      </c>
      <c r="AJ283">
        <f t="shared" si="135"/>
        <v>6.6202514105198451E-2</v>
      </c>
      <c r="AK283">
        <f t="shared" si="136"/>
        <v>0.18237447282891289</v>
      </c>
      <c r="AL283">
        <f t="shared" si="137"/>
        <v>-1.4660529972749807</v>
      </c>
      <c r="AM283">
        <f t="shared" si="138"/>
        <v>-0.90038270111761154</v>
      </c>
      <c r="AN283" s="68">
        <f t="shared" si="139"/>
        <v>-1.6512515640496865</v>
      </c>
      <c r="AO283" s="68">
        <f t="shared" si="139"/>
        <v>-1.6512515640537493</v>
      </c>
      <c r="AP283" s="68">
        <f t="shared" si="139"/>
        <v>-1.6512515643294117</v>
      </c>
      <c r="AQ283" s="68">
        <f t="shared" si="139"/>
        <v>-1.6512515830336967</v>
      </c>
      <c r="AR283" s="68">
        <f t="shared" si="139"/>
        <v>-1.6512528521491479</v>
      </c>
      <c r="AS283" s="68">
        <f t="shared" si="139"/>
        <v>-1.6513389170380739</v>
      </c>
      <c r="AT283" s="68">
        <f t="shared" si="139"/>
        <v>-1.6569755089421776</v>
      </c>
      <c r="AU283" s="68">
        <f t="shared" si="140"/>
        <v>-1.8340378690805079</v>
      </c>
    </row>
    <row r="284" spans="1:48">
      <c r="A284" s="14" t="s">
        <v>2094</v>
      </c>
      <c r="B284" s="50"/>
      <c r="C284" s="49">
        <v>43847.740299999998</v>
      </c>
      <c r="D284" s="49">
        <v>1E-4</v>
      </c>
      <c r="E284">
        <f t="shared" si="141"/>
        <v>14639.999174819011</v>
      </c>
      <c r="F284">
        <f t="shared" si="142"/>
        <v>14640</v>
      </c>
      <c r="G284" s="10">
        <f t="shared" si="130"/>
        <v>-1.1200000080862083E-3</v>
      </c>
      <c r="J284">
        <f>G284</f>
        <v>-1.1200000080862083E-3</v>
      </c>
      <c r="P284">
        <f t="shared" si="143"/>
        <v>-6.1099757421025636E-3</v>
      </c>
      <c r="Q284" s="2">
        <f t="shared" si="144"/>
        <v>28829.240299999998</v>
      </c>
      <c r="S284" s="50">
        <v>1</v>
      </c>
      <c r="Z284">
        <f t="shared" si="131"/>
        <v>14640</v>
      </c>
      <c r="AA284" s="68">
        <f t="shared" si="132"/>
        <v>-2.2110551410747976E-4</v>
      </c>
      <c r="AB284" s="68">
        <f t="shared" si="146"/>
        <v>-7.008870236081292E-3</v>
      </c>
      <c r="AC284" s="68">
        <f t="shared" si="147"/>
        <v>-8.9889449397872849E-4</v>
      </c>
      <c r="AD284" s="68"/>
      <c r="AE284" s="68">
        <f t="shared" si="145"/>
        <v>8.0801131130527436E-7</v>
      </c>
      <c r="AF284">
        <f t="shared" si="148"/>
        <v>4.9899757340163553E-3</v>
      </c>
      <c r="AG284" s="92"/>
      <c r="AH284">
        <f t="shared" si="133"/>
        <v>5.8888702279950838E-3</v>
      </c>
      <c r="AI284">
        <f t="shared" si="134"/>
        <v>0.98043863685145027</v>
      </c>
      <c r="AJ284">
        <f t="shared" si="135"/>
        <v>6.4075544490741335E-2</v>
      </c>
      <c r="AK284">
        <f t="shared" si="136"/>
        <v>0.18233319207071549</v>
      </c>
      <c r="AL284">
        <f t="shared" si="137"/>
        <v>-1.4639215003757058</v>
      </c>
      <c r="AM284">
        <f t="shared" si="138"/>
        <v>-0.89845481135143679</v>
      </c>
      <c r="AN284" s="68">
        <f t="shared" si="139"/>
        <v>-1.6491148304510164</v>
      </c>
      <c r="AO284" s="68">
        <f t="shared" si="139"/>
        <v>-1.6491148304545287</v>
      </c>
      <c r="AP284" s="68">
        <f t="shared" si="139"/>
        <v>-1.6491148306993455</v>
      </c>
      <c r="AQ284" s="68">
        <f t="shared" si="139"/>
        <v>-1.6491148477629174</v>
      </c>
      <c r="AR284" s="68">
        <f t="shared" si="139"/>
        <v>-1.6491160370740081</v>
      </c>
      <c r="AS284" s="68">
        <f t="shared" si="139"/>
        <v>-1.6491988863138247</v>
      </c>
      <c r="AT284" s="68">
        <f t="shared" si="139"/>
        <v>-1.6547697648450976</v>
      </c>
      <c r="AU284" s="68">
        <f t="shared" si="140"/>
        <v>-1.8319322092188137</v>
      </c>
    </row>
    <row r="285" spans="1:48">
      <c r="A285" s="12" t="s">
        <v>1968</v>
      </c>
      <c r="B285" s="44"/>
      <c r="C285" s="45">
        <v>43858.599000000002</v>
      </c>
      <c r="D285" s="45"/>
      <c r="E285">
        <f t="shared" si="141"/>
        <v>14647.999525520934</v>
      </c>
      <c r="F285">
        <f t="shared" si="142"/>
        <v>14648</v>
      </c>
      <c r="G285" s="10">
        <f t="shared" si="130"/>
        <v>-6.4399999973829836E-4</v>
      </c>
      <c r="I285">
        <f t="shared" ref="I285:I295" si="149">G285</f>
        <v>-6.4399999973829836E-4</v>
      </c>
      <c r="P285">
        <f t="shared" si="143"/>
        <v>-6.0201697507639151E-3</v>
      </c>
      <c r="Q285" s="2">
        <f t="shared" si="144"/>
        <v>28840.099000000002</v>
      </c>
      <c r="S285" s="50">
        <v>0.1</v>
      </c>
      <c r="Z285">
        <f t="shared" si="131"/>
        <v>14648</v>
      </c>
      <c r="AA285" s="68">
        <f t="shared" si="132"/>
        <v>-2.6467106532663664E-4</v>
      </c>
      <c r="AB285" s="68">
        <f t="shared" si="146"/>
        <v>-6.3994986851755769E-3</v>
      </c>
      <c r="AC285" s="68">
        <f t="shared" si="147"/>
        <v>-3.7932893441166172E-4</v>
      </c>
      <c r="AD285" s="68"/>
      <c r="AE285" s="68">
        <f t="shared" si="145"/>
        <v>1.4389044048188677E-8</v>
      </c>
      <c r="AF285">
        <f t="shared" si="148"/>
        <v>5.3761697510256168E-3</v>
      </c>
      <c r="AG285" s="92"/>
      <c r="AH285">
        <f t="shared" si="133"/>
        <v>5.7554986854372785E-3</v>
      </c>
      <c r="AI285">
        <f t="shared" si="134"/>
        <v>0.97940408107814747</v>
      </c>
      <c r="AJ285">
        <f t="shared" si="135"/>
        <v>5.8410462840941889E-2</v>
      </c>
      <c r="AK285">
        <f t="shared" si="136"/>
        <v>0.18221923055125203</v>
      </c>
      <c r="AL285">
        <f t="shared" si="137"/>
        <v>-1.4582457570157241</v>
      </c>
      <c r="AM285">
        <f t="shared" si="138"/>
        <v>-0.89333917951053865</v>
      </c>
      <c r="AN285" s="68">
        <f t="shared" si="139"/>
        <v>-1.6434210102341207</v>
      </c>
      <c r="AO285" s="68">
        <f t="shared" si="139"/>
        <v>-1.6434210102364579</v>
      </c>
      <c r="AP285" s="68">
        <f t="shared" si="139"/>
        <v>-1.6434210104121234</v>
      </c>
      <c r="AQ285" s="68">
        <f t="shared" si="139"/>
        <v>-1.6434210236139184</v>
      </c>
      <c r="AR285" s="68">
        <f t="shared" si="139"/>
        <v>-1.6434220157625825</v>
      </c>
      <c r="AS285" s="68">
        <f t="shared" si="139"/>
        <v>-1.6434965395955841</v>
      </c>
      <c r="AT285" s="68">
        <f t="shared" si="139"/>
        <v>-1.6488916220181451</v>
      </c>
      <c r="AU285" s="68">
        <f t="shared" si="140"/>
        <v>-1.8263171162542959</v>
      </c>
    </row>
    <row r="286" spans="1:48">
      <c r="A286" s="12" t="s">
        <v>1968</v>
      </c>
      <c r="B286" s="44"/>
      <c r="C286" s="45">
        <v>43862.675999999999</v>
      </c>
      <c r="D286" s="45"/>
      <c r="E286">
        <f t="shared" si="141"/>
        <v>14651.003331668235</v>
      </c>
      <c r="F286">
        <f t="shared" si="142"/>
        <v>14651</v>
      </c>
      <c r="G286" s="10">
        <f t="shared" si="130"/>
        <v>4.5219999956316315E-3</v>
      </c>
      <c r="I286">
        <f t="shared" si="149"/>
        <v>4.5219999956316315E-3</v>
      </c>
      <c r="P286">
        <f t="shared" si="143"/>
        <v>-5.9864610071896085E-3</v>
      </c>
      <c r="Q286" s="2">
        <f t="shared" si="144"/>
        <v>28844.175999999999</v>
      </c>
      <c r="S286" s="50">
        <v>0.1</v>
      </c>
      <c r="Z286">
        <f t="shared" si="131"/>
        <v>14651</v>
      </c>
      <c r="AA286" s="68">
        <f t="shared" si="132"/>
        <v>-2.8098867052943344E-4</v>
      </c>
      <c r="AB286" s="68">
        <f t="shared" si="146"/>
        <v>-1.1834723410285436E-3</v>
      </c>
      <c r="AC286" s="68">
        <f t="shared" si="147"/>
        <v>4.8029886661610649E-3</v>
      </c>
      <c r="AD286" s="68"/>
      <c r="AE286" s="68">
        <f t="shared" si="145"/>
        <v>2.3068700127271646E-6</v>
      </c>
      <c r="AF286">
        <f t="shared" si="148"/>
        <v>1.050846100282124E-2</v>
      </c>
      <c r="AG286" s="92"/>
      <c r="AH286">
        <f t="shared" si="133"/>
        <v>5.7054723366601751E-3</v>
      </c>
      <c r="AI286">
        <f t="shared" si="134"/>
        <v>0.97901685417378703</v>
      </c>
      <c r="AJ286">
        <f t="shared" si="135"/>
        <v>5.6288643720759472E-2</v>
      </c>
      <c r="AK286">
        <f t="shared" si="136"/>
        <v>0.1821750461785635</v>
      </c>
      <c r="AL286">
        <f t="shared" si="137"/>
        <v>-1.4561204395597109</v>
      </c>
      <c r="AM286">
        <f t="shared" si="138"/>
        <v>-0.89143027222378102</v>
      </c>
      <c r="AN286" s="68">
        <f t="shared" si="139"/>
        <v>-1.6412873761960243</v>
      </c>
      <c r="AO286" s="68">
        <f t="shared" si="139"/>
        <v>-1.6412873761980149</v>
      </c>
      <c r="AP286" s="68">
        <f t="shared" si="139"/>
        <v>-1.6412873763521438</v>
      </c>
      <c r="AQ286" s="68">
        <f t="shared" si="139"/>
        <v>-1.6412873882854104</v>
      </c>
      <c r="AR286" s="68">
        <f t="shared" si="139"/>
        <v>-1.6412883121990975</v>
      </c>
      <c r="AS286" s="68">
        <f t="shared" si="139"/>
        <v>-1.6413598080434288</v>
      </c>
      <c r="AT286" s="68">
        <f t="shared" si="139"/>
        <v>-1.6466887602423157</v>
      </c>
      <c r="AU286" s="68">
        <f t="shared" si="140"/>
        <v>-1.8242114563926017</v>
      </c>
    </row>
    <row r="287" spans="1:48">
      <c r="A287" s="12" t="s">
        <v>1968</v>
      </c>
      <c r="B287" s="44"/>
      <c r="C287" s="45">
        <v>43866.745000000003</v>
      </c>
      <c r="D287" s="45"/>
      <c r="E287">
        <f t="shared" si="141"/>
        <v>14654.001243665633</v>
      </c>
      <c r="F287">
        <f t="shared" si="142"/>
        <v>14654</v>
      </c>
      <c r="G287" s="10">
        <f t="shared" si="130"/>
        <v>1.6879999966477044E-3</v>
      </c>
      <c r="I287">
        <f t="shared" si="149"/>
        <v>1.6879999966477044E-3</v>
      </c>
      <c r="P287">
        <f t="shared" si="143"/>
        <v>-5.9527350835304194E-3</v>
      </c>
      <c r="Q287" s="2">
        <f t="shared" si="144"/>
        <v>28848.245000000003</v>
      </c>
      <c r="S287" s="50">
        <v>0.1</v>
      </c>
      <c r="Z287">
        <f t="shared" si="131"/>
        <v>14654</v>
      </c>
      <c r="AA287" s="68">
        <f t="shared" si="132"/>
        <v>-2.9729528123647112E-4</v>
      </c>
      <c r="AB287" s="68">
        <f t="shared" si="146"/>
        <v>-3.9674398056462438E-3</v>
      </c>
      <c r="AC287" s="68">
        <f t="shared" si="147"/>
        <v>1.9852952778841755E-3</v>
      </c>
      <c r="AD287" s="68"/>
      <c r="AE287" s="68">
        <f t="shared" si="145"/>
        <v>3.9413973403892063E-7</v>
      </c>
      <c r="AF287">
        <f t="shared" si="148"/>
        <v>7.6407350801781238E-3</v>
      </c>
      <c r="AG287" s="92"/>
      <c r="AH287">
        <f t="shared" si="133"/>
        <v>5.6554398022939482E-3</v>
      </c>
      <c r="AI287">
        <f t="shared" si="134"/>
        <v>0.9786300279743434</v>
      </c>
      <c r="AJ287">
        <f t="shared" si="135"/>
        <v>5.416824758449422E-2</v>
      </c>
      <c r="AK287">
        <f t="shared" si="136"/>
        <v>0.18213007482167387</v>
      </c>
      <c r="AL287">
        <f t="shared" si="137"/>
        <v>-1.4539968018079024</v>
      </c>
      <c r="AM287">
        <f t="shared" si="138"/>
        <v>-0.88952648246874644</v>
      </c>
      <c r="AN287" s="68">
        <f t="shared" ref="AN287:AT302" si="150">$AU287+$AB$7*SIN(AO287)</f>
        <v>-1.6391545854630942</v>
      </c>
      <c r="AO287" s="68">
        <f t="shared" si="150"/>
        <v>-1.6391545854647818</v>
      </c>
      <c r="AP287" s="68">
        <f t="shared" si="150"/>
        <v>-1.6391545855995073</v>
      </c>
      <c r="AQ287" s="68">
        <f t="shared" si="150"/>
        <v>-1.6391545963553862</v>
      </c>
      <c r="AR287" s="68">
        <f t="shared" si="150"/>
        <v>-1.6391554550517689</v>
      </c>
      <c r="AS287" s="68">
        <f t="shared" si="150"/>
        <v>-1.6392239744234691</v>
      </c>
      <c r="AT287" s="68">
        <f t="shared" si="150"/>
        <v>-1.6444866855669384</v>
      </c>
      <c r="AU287" s="68">
        <f t="shared" si="140"/>
        <v>-1.8221057965309075</v>
      </c>
    </row>
    <row r="288" spans="1:48">
      <c r="A288" s="12" t="s">
        <v>1978</v>
      </c>
      <c r="B288" s="44"/>
      <c r="C288" s="45">
        <v>43888.461000000003</v>
      </c>
      <c r="D288" s="45"/>
      <c r="E288">
        <f t="shared" si="141"/>
        <v>14670.000913593238</v>
      </c>
      <c r="F288">
        <f t="shared" si="142"/>
        <v>14670</v>
      </c>
      <c r="G288" s="10">
        <f t="shared" si="130"/>
        <v>1.2400000050547533E-3</v>
      </c>
      <c r="I288">
        <f t="shared" si="149"/>
        <v>1.2400000050547533E-3</v>
      </c>
      <c r="P288">
        <f t="shared" si="143"/>
        <v>-5.7725733381364386E-3</v>
      </c>
      <c r="Q288" s="2">
        <f t="shared" si="144"/>
        <v>28869.961000000003</v>
      </c>
      <c r="S288" s="50">
        <v>0.1</v>
      </c>
      <c r="Z288">
        <f t="shared" si="131"/>
        <v>14670</v>
      </c>
      <c r="AA288" s="68">
        <f t="shared" si="132"/>
        <v>-3.8406839690175408E-4</v>
      </c>
      <c r="AB288" s="68">
        <f t="shared" si="146"/>
        <v>-4.1485049361799312E-3</v>
      </c>
      <c r="AC288" s="68">
        <f t="shared" si="147"/>
        <v>1.6240684019565074E-3</v>
      </c>
      <c r="AD288" s="68"/>
      <c r="AE288" s="68">
        <f t="shared" si="145"/>
        <v>2.6375981742335638E-7</v>
      </c>
      <c r="AF288">
        <f t="shared" si="148"/>
        <v>7.0125733431911919E-3</v>
      </c>
      <c r="AG288" s="92"/>
      <c r="AH288">
        <f t="shared" si="133"/>
        <v>5.3885049412346845E-3</v>
      </c>
      <c r="AI288">
        <f t="shared" si="134"/>
        <v>0.97657376658117623</v>
      </c>
      <c r="AJ288">
        <f t="shared" si="135"/>
        <v>4.2883818706119375E-2</v>
      </c>
      <c r="AK288">
        <f t="shared" si="136"/>
        <v>0.18187702286636606</v>
      </c>
      <c r="AL288">
        <f t="shared" si="137"/>
        <v>-1.442699002757452</v>
      </c>
      <c r="AM288">
        <f t="shared" si="138"/>
        <v>-0.87945833340504687</v>
      </c>
      <c r="AN288" s="68">
        <f t="shared" si="150"/>
        <v>-1.6277939078430601</v>
      </c>
      <c r="AO288" s="68">
        <f t="shared" si="150"/>
        <v>-1.6277939078436978</v>
      </c>
      <c r="AP288" s="68">
        <f t="shared" si="150"/>
        <v>-1.6277939079047423</v>
      </c>
      <c r="AQ288" s="68">
        <f t="shared" si="150"/>
        <v>-1.6277939137482631</v>
      </c>
      <c r="AR288" s="68">
        <f t="shared" si="150"/>
        <v>-1.6277944731198444</v>
      </c>
      <c r="AS288" s="68">
        <f t="shared" si="150"/>
        <v>-1.6278479936541863</v>
      </c>
      <c r="AT288" s="68">
        <f t="shared" si="150"/>
        <v>-1.6327555980423596</v>
      </c>
      <c r="AU288" s="68">
        <f t="shared" si="140"/>
        <v>-1.8108756106018722</v>
      </c>
      <c r="AV288" s="68"/>
    </row>
    <row r="289" spans="1:48">
      <c r="A289" s="12" t="s">
        <v>1978</v>
      </c>
      <c r="B289" s="44"/>
      <c r="C289" s="45">
        <v>43899.315000000002</v>
      </c>
      <c r="D289" s="45"/>
      <c r="E289">
        <f t="shared" si="141"/>
        <v>14677.997801482084</v>
      </c>
      <c r="F289">
        <f t="shared" si="142"/>
        <v>14678</v>
      </c>
      <c r="G289" s="10">
        <f t="shared" si="130"/>
        <v>-2.9839999988325872E-3</v>
      </c>
      <c r="I289">
        <f t="shared" si="149"/>
        <v>-2.9839999988325872E-3</v>
      </c>
      <c r="P289">
        <f t="shared" si="143"/>
        <v>-5.6823092112005258E-3</v>
      </c>
      <c r="Q289" s="2">
        <f t="shared" si="144"/>
        <v>28880.815000000002</v>
      </c>
      <c r="S289" s="50">
        <v>0.1</v>
      </c>
      <c r="Z289">
        <f t="shared" si="131"/>
        <v>14678</v>
      </c>
      <c r="AA289" s="68">
        <f t="shared" si="132"/>
        <v>-4.2732395107581388E-4</v>
      </c>
      <c r="AB289" s="68">
        <f t="shared" si="146"/>
        <v>-8.2389852589572991E-3</v>
      </c>
      <c r="AC289" s="68">
        <f t="shared" si="147"/>
        <v>-2.5566760477567733E-3</v>
      </c>
      <c r="AD289" s="68"/>
      <c r="AE289" s="68">
        <f t="shared" si="145"/>
        <v>6.5365924131731944E-7</v>
      </c>
      <c r="AF289">
        <f t="shared" si="148"/>
        <v>2.6983092123679386E-3</v>
      </c>
      <c r="AG289" s="92"/>
      <c r="AH289">
        <f t="shared" si="133"/>
        <v>5.2549852601247119E-3</v>
      </c>
      <c r="AI289">
        <f t="shared" si="134"/>
        <v>0.97554997158251866</v>
      </c>
      <c r="AJ289">
        <f t="shared" si="135"/>
        <v>3.7257226112013292E-2</v>
      </c>
      <c r="AK289">
        <f t="shared" si="136"/>
        <v>0.18174222395830369</v>
      </c>
      <c r="AL289">
        <f t="shared" si="137"/>
        <v>-1.4370678800803265</v>
      </c>
      <c r="AM289">
        <f t="shared" si="138"/>
        <v>-0.87447740516552064</v>
      </c>
      <c r="AN289" s="68">
        <f t="shared" si="150"/>
        <v>-1.6221225131835364</v>
      </c>
      <c r="AO289" s="68">
        <f t="shared" si="150"/>
        <v>-1.6221225131839014</v>
      </c>
      <c r="AP289" s="68">
        <f t="shared" si="150"/>
        <v>-1.6221225132227062</v>
      </c>
      <c r="AQ289" s="68">
        <f t="shared" si="150"/>
        <v>-1.622122517347333</v>
      </c>
      <c r="AR289" s="68">
        <f t="shared" si="150"/>
        <v>-1.6221229557606169</v>
      </c>
      <c r="AS289" s="68">
        <f t="shared" si="150"/>
        <v>-1.6221695341050864</v>
      </c>
      <c r="AT289" s="68">
        <f t="shared" si="150"/>
        <v>-1.6268984743445725</v>
      </c>
      <c r="AU289" s="68">
        <f t="shared" si="140"/>
        <v>-1.8052605176373544</v>
      </c>
      <c r="AV289" s="68"/>
    </row>
    <row r="290" spans="1:48">
      <c r="A290" s="12" t="s">
        <v>1979</v>
      </c>
      <c r="B290" s="44"/>
      <c r="C290" s="45">
        <v>43899.319000000003</v>
      </c>
      <c r="D290" s="45"/>
      <c r="E290">
        <f t="shared" si="141"/>
        <v>14678.00074855704</v>
      </c>
      <c r="F290">
        <f t="shared" si="142"/>
        <v>14678</v>
      </c>
      <c r="G290" s="10">
        <f t="shared" si="130"/>
        <v>1.0160000019823201E-3</v>
      </c>
      <c r="I290">
        <f t="shared" si="149"/>
        <v>1.0160000019823201E-3</v>
      </c>
      <c r="P290">
        <f t="shared" si="143"/>
        <v>-5.6823092112005258E-3</v>
      </c>
      <c r="Q290" s="2">
        <f t="shared" si="144"/>
        <v>28880.819000000003</v>
      </c>
      <c r="S290" s="50">
        <v>0.1</v>
      </c>
      <c r="Z290">
        <f t="shared" si="131"/>
        <v>14678</v>
      </c>
      <c r="AA290" s="68">
        <f t="shared" si="132"/>
        <v>-4.2732395107581388E-4</v>
      </c>
      <c r="AB290" s="68">
        <f t="shared" si="146"/>
        <v>-4.2389852581423918E-3</v>
      </c>
      <c r="AC290" s="68">
        <f t="shared" si="147"/>
        <v>1.443323953058134E-3</v>
      </c>
      <c r="AD290" s="68"/>
      <c r="AE290" s="68">
        <f t="shared" si="145"/>
        <v>2.0831840334713584E-7</v>
      </c>
      <c r="AF290">
        <f t="shared" si="148"/>
        <v>6.6983092131828459E-3</v>
      </c>
      <c r="AG290" s="92"/>
      <c r="AH290">
        <f t="shared" si="133"/>
        <v>5.2549852601247119E-3</v>
      </c>
      <c r="AI290">
        <f t="shared" si="134"/>
        <v>0.97554997158251866</v>
      </c>
      <c r="AJ290">
        <f t="shared" si="135"/>
        <v>3.7257226112013292E-2</v>
      </c>
      <c r="AK290">
        <f t="shared" si="136"/>
        <v>0.18174222395830369</v>
      </c>
      <c r="AL290">
        <f t="shared" si="137"/>
        <v>-1.4370678800803265</v>
      </c>
      <c r="AM290">
        <f t="shared" si="138"/>
        <v>-0.87447740516552064</v>
      </c>
      <c r="AN290" s="68">
        <f t="shared" si="150"/>
        <v>-1.6221225131835364</v>
      </c>
      <c r="AO290" s="68">
        <f t="shared" si="150"/>
        <v>-1.6221225131839014</v>
      </c>
      <c r="AP290" s="68">
        <f t="shared" si="150"/>
        <v>-1.6221225132227062</v>
      </c>
      <c r="AQ290" s="68">
        <f t="shared" si="150"/>
        <v>-1.622122517347333</v>
      </c>
      <c r="AR290" s="68">
        <f t="shared" si="150"/>
        <v>-1.6221229557606169</v>
      </c>
      <c r="AS290" s="68">
        <f t="shared" si="150"/>
        <v>-1.6221695341050864</v>
      </c>
      <c r="AT290" s="68">
        <f t="shared" si="150"/>
        <v>-1.6268984743445725</v>
      </c>
      <c r="AU290" s="68">
        <f t="shared" si="140"/>
        <v>-1.8052605176373544</v>
      </c>
      <c r="AV290" s="68"/>
    </row>
    <row r="291" spans="1:48">
      <c r="A291" s="12" t="s">
        <v>1979</v>
      </c>
      <c r="B291" s="44"/>
      <c r="C291" s="45">
        <v>43899.324000000001</v>
      </c>
      <c r="D291" s="45"/>
      <c r="E291">
        <f t="shared" si="141"/>
        <v>14678.004432400732</v>
      </c>
      <c r="F291">
        <f t="shared" si="142"/>
        <v>14678</v>
      </c>
      <c r="G291" s="10">
        <f t="shared" si="130"/>
        <v>6.0159999993629754E-3</v>
      </c>
      <c r="I291">
        <f t="shared" si="149"/>
        <v>6.0159999993629754E-3</v>
      </c>
      <c r="P291">
        <f t="shared" si="143"/>
        <v>-5.6823092112005258E-3</v>
      </c>
      <c r="Q291" s="2">
        <f t="shared" si="144"/>
        <v>28880.824000000001</v>
      </c>
      <c r="S291" s="50">
        <v>0.1</v>
      </c>
      <c r="Z291">
        <f t="shared" si="131"/>
        <v>14678</v>
      </c>
      <c r="AA291" s="68">
        <f t="shared" si="132"/>
        <v>-4.2732395107581388E-4</v>
      </c>
      <c r="AB291" s="68">
        <f t="shared" si="146"/>
        <v>7.6101473923826345E-4</v>
      </c>
      <c r="AC291" s="68">
        <f t="shared" si="147"/>
        <v>6.4433239504387892E-3</v>
      </c>
      <c r="AD291" s="68"/>
      <c r="AE291" s="68">
        <f t="shared" si="145"/>
        <v>4.151642353029813E-6</v>
      </c>
      <c r="AF291">
        <f t="shared" si="148"/>
        <v>1.1698309210563501E-2</v>
      </c>
      <c r="AG291" s="92"/>
      <c r="AH291">
        <f t="shared" si="133"/>
        <v>5.2549852601247119E-3</v>
      </c>
      <c r="AI291">
        <f t="shared" si="134"/>
        <v>0.97554997158251866</v>
      </c>
      <c r="AJ291">
        <f t="shared" si="135"/>
        <v>3.7257226112013292E-2</v>
      </c>
      <c r="AK291">
        <f t="shared" si="136"/>
        <v>0.18174222395830369</v>
      </c>
      <c r="AL291">
        <f t="shared" si="137"/>
        <v>-1.4370678800803265</v>
      </c>
      <c r="AM291">
        <f t="shared" si="138"/>
        <v>-0.87447740516552064</v>
      </c>
      <c r="AN291" s="68">
        <f t="shared" si="150"/>
        <v>-1.6221225131835364</v>
      </c>
      <c r="AO291" s="68">
        <f t="shared" si="150"/>
        <v>-1.6221225131839014</v>
      </c>
      <c r="AP291" s="68">
        <f t="shared" si="150"/>
        <v>-1.6221225132227062</v>
      </c>
      <c r="AQ291" s="68">
        <f t="shared" si="150"/>
        <v>-1.622122517347333</v>
      </c>
      <c r="AR291" s="68">
        <f t="shared" si="150"/>
        <v>-1.6221229557606169</v>
      </c>
      <c r="AS291" s="68">
        <f t="shared" si="150"/>
        <v>-1.6221695341050864</v>
      </c>
      <c r="AT291" s="68">
        <f t="shared" si="150"/>
        <v>-1.6268984743445725</v>
      </c>
      <c r="AU291" s="68">
        <f t="shared" si="140"/>
        <v>-1.8052605176373544</v>
      </c>
    </row>
    <row r="292" spans="1:48">
      <c r="A292" s="12" t="s">
        <v>1968</v>
      </c>
      <c r="B292" s="44"/>
      <c r="C292" s="45">
        <v>44132.77</v>
      </c>
      <c r="D292" s="45"/>
      <c r="E292">
        <f t="shared" si="141"/>
        <v>14850.000147353745</v>
      </c>
      <c r="F292">
        <f t="shared" si="142"/>
        <v>14850</v>
      </c>
      <c r="G292" s="10">
        <f t="shared" si="130"/>
        <v>1.9999999494757503E-4</v>
      </c>
      <c r="I292">
        <f t="shared" si="149"/>
        <v>1.9999999494757503E-4</v>
      </c>
      <c r="P292">
        <f t="shared" si="143"/>
        <v>-3.7120807360558616E-3</v>
      </c>
      <c r="Q292" s="2">
        <f t="shared" si="144"/>
        <v>29114.269999999997</v>
      </c>
      <c r="S292" s="50">
        <v>0.1</v>
      </c>
      <c r="Z292">
        <f t="shared" si="131"/>
        <v>14850</v>
      </c>
      <c r="AA292" s="68">
        <f t="shared" si="132"/>
        <v>-1.3276875896445308E-3</v>
      </c>
      <c r="AB292" s="68">
        <f t="shared" si="146"/>
        <v>-2.1843931514637558E-3</v>
      </c>
      <c r="AC292" s="68">
        <f t="shared" si="147"/>
        <v>1.5276875845921059E-3</v>
      </c>
      <c r="AD292" s="68"/>
      <c r="AE292" s="68">
        <f t="shared" si="145"/>
        <v>2.3338293561168629E-7</v>
      </c>
      <c r="AF292">
        <f t="shared" si="148"/>
        <v>3.9120807310034367E-3</v>
      </c>
      <c r="AG292" s="92"/>
      <c r="AH292">
        <f t="shared" si="133"/>
        <v>2.3843931464113308E-3</v>
      </c>
      <c r="AI292">
        <f t="shared" si="134"/>
        <v>0.95427188777980021</v>
      </c>
      <c r="AJ292">
        <f t="shared" si="135"/>
        <v>-8.0939770671272088E-2</v>
      </c>
      <c r="AK292">
        <f t="shared" si="136"/>
        <v>0.17758654118964839</v>
      </c>
      <c r="AL292">
        <f t="shared" si="137"/>
        <v>-1.3187736208205225</v>
      </c>
      <c r="AM292">
        <f t="shared" si="138"/>
        <v>-0.77512284259396169</v>
      </c>
      <c r="AN292" s="68">
        <f t="shared" si="150"/>
        <v>-1.5015954274825898</v>
      </c>
      <c r="AO292" s="68">
        <f t="shared" si="150"/>
        <v>-1.5015954274823433</v>
      </c>
      <c r="AP292" s="68">
        <f t="shared" si="150"/>
        <v>-1.5015954275017678</v>
      </c>
      <c r="AQ292" s="68">
        <f t="shared" si="150"/>
        <v>-1.5015954259698587</v>
      </c>
      <c r="AR292" s="68">
        <f t="shared" si="150"/>
        <v>-1.5015955467839284</v>
      </c>
      <c r="AS292" s="68">
        <f t="shared" si="150"/>
        <v>-1.5015860194239126</v>
      </c>
      <c r="AT292" s="68">
        <f t="shared" si="150"/>
        <v>-1.5023414082402822</v>
      </c>
      <c r="AU292" s="68">
        <f t="shared" si="140"/>
        <v>-1.6845360189002228</v>
      </c>
    </row>
    <row r="293" spans="1:48">
      <c r="A293" s="12" t="s">
        <v>1980</v>
      </c>
      <c r="B293" s="44"/>
      <c r="C293" s="45">
        <v>44177.563000000002</v>
      </c>
      <c r="D293" s="45"/>
      <c r="E293">
        <f t="shared" si="141"/>
        <v>14883.002229462203</v>
      </c>
      <c r="F293">
        <f t="shared" si="142"/>
        <v>14883</v>
      </c>
      <c r="G293" s="10">
        <f t="shared" si="130"/>
        <v>3.0259999984991737E-3</v>
      </c>
      <c r="I293">
        <f t="shared" si="149"/>
        <v>3.0259999984991737E-3</v>
      </c>
      <c r="P293">
        <f t="shared" si="143"/>
        <v>-3.3276149358554552E-3</v>
      </c>
      <c r="Q293" s="2">
        <f t="shared" si="144"/>
        <v>29159.063000000002</v>
      </c>
      <c r="S293" s="50">
        <v>0.1</v>
      </c>
      <c r="Z293">
        <f t="shared" si="131"/>
        <v>14883</v>
      </c>
      <c r="AA293" s="68">
        <f t="shared" si="132"/>
        <v>-1.4920252111465531E-3</v>
      </c>
      <c r="AB293" s="68">
        <f t="shared" si="146"/>
        <v>1.1904102737902715E-3</v>
      </c>
      <c r="AC293" s="68">
        <f t="shared" si="147"/>
        <v>4.5180252096457263E-3</v>
      </c>
      <c r="AD293" s="68"/>
      <c r="AE293" s="68">
        <f t="shared" si="145"/>
        <v>2.0412551794994309E-6</v>
      </c>
      <c r="AF293">
        <f t="shared" si="148"/>
        <v>6.3536149343546289E-3</v>
      </c>
      <c r="AG293" s="92"/>
      <c r="AH293">
        <f t="shared" si="133"/>
        <v>1.8355897247089021E-3</v>
      </c>
      <c r="AI293">
        <f t="shared" si="134"/>
        <v>0.95035665242426726</v>
      </c>
      <c r="AJ293">
        <f t="shared" si="135"/>
        <v>-0.10295730303077683</v>
      </c>
      <c r="AK293">
        <f t="shared" si="136"/>
        <v>0.17653208745268054</v>
      </c>
      <c r="AL293">
        <f t="shared" si="137"/>
        <v>-1.2966619581403165</v>
      </c>
      <c r="AM293">
        <f t="shared" si="138"/>
        <v>-0.75757416788981735</v>
      </c>
      <c r="AN293" s="68">
        <f t="shared" si="150"/>
        <v>-1.478770218305832</v>
      </c>
      <c r="AO293" s="68">
        <f t="shared" si="150"/>
        <v>-1.4787702183058655</v>
      </c>
      <c r="AP293" s="68">
        <f t="shared" si="150"/>
        <v>-1.4787702183038789</v>
      </c>
      <c r="AQ293" s="68">
        <f t="shared" si="150"/>
        <v>-1.4787702184217635</v>
      </c>
      <c r="AR293" s="68">
        <f t="shared" si="150"/>
        <v>-1.4787702114264307</v>
      </c>
      <c r="AS293" s="68">
        <f t="shared" si="150"/>
        <v>-1.4787706265340053</v>
      </c>
      <c r="AT293" s="68">
        <f t="shared" si="150"/>
        <v>-1.4787459970132106</v>
      </c>
      <c r="AU293" s="68">
        <f t="shared" si="140"/>
        <v>-1.661373760421587</v>
      </c>
    </row>
    <row r="294" spans="1:48">
      <c r="A294" s="12" t="s">
        <v>1981</v>
      </c>
      <c r="B294" s="44"/>
      <c r="C294" s="45">
        <v>44226.425999999999</v>
      </c>
      <c r="D294" s="45"/>
      <c r="E294">
        <f t="shared" si="141"/>
        <v>14919.002960336791</v>
      </c>
      <c r="F294">
        <f t="shared" si="142"/>
        <v>14919</v>
      </c>
      <c r="G294" s="10">
        <f t="shared" si="130"/>
        <v>4.0179999996325932E-3</v>
      </c>
      <c r="I294">
        <f t="shared" si="149"/>
        <v>4.0179999996325932E-3</v>
      </c>
      <c r="P294">
        <f t="shared" si="143"/>
        <v>-2.9058268475574411E-3</v>
      </c>
      <c r="Q294" s="2">
        <f t="shared" si="144"/>
        <v>29207.925999999999</v>
      </c>
      <c r="S294" s="50">
        <v>0.1</v>
      </c>
      <c r="Z294">
        <f t="shared" si="131"/>
        <v>14919</v>
      </c>
      <c r="AA294" s="68">
        <f t="shared" si="132"/>
        <v>-1.6674521431229669E-3</v>
      </c>
      <c r="AB294" s="68">
        <f t="shared" si="146"/>
        <v>2.779625295198119E-3</v>
      </c>
      <c r="AC294" s="68">
        <f t="shared" si="147"/>
        <v>5.6854521427555597E-3</v>
      </c>
      <c r="AD294" s="68"/>
      <c r="AE294" s="68">
        <f t="shared" si="145"/>
        <v>3.2324366067563786E-6</v>
      </c>
      <c r="AF294">
        <f t="shared" si="148"/>
        <v>6.9238268471900344E-3</v>
      </c>
      <c r="AG294" s="92"/>
      <c r="AH294">
        <f t="shared" si="133"/>
        <v>1.2383747044344743E-3</v>
      </c>
      <c r="AI294">
        <f t="shared" si="134"/>
        <v>0.94614922872120921</v>
      </c>
      <c r="AJ294">
        <f t="shared" si="135"/>
        <v>-0.12671495822527701</v>
      </c>
      <c r="AK294">
        <f t="shared" si="136"/>
        <v>0.17529442173556242</v>
      </c>
      <c r="AL294">
        <f t="shared" si="137"/>
        <v>-1.2727454934148925</v>
      </c>
      <c r="AM294">
        <f t="shared" si="138"/>
        <v>-0.7389209780454814</v>
      </c>
      <c r="AN294" s="68">
        <f t="shared" si="150"/>
        <v>-1.4539762074000426</v>
      </c>
      <c r="AO294" s="68">
        <f t="shared" si="150"/>
        <v>-1.4539762074039699</v>
      </c>
      <c r="AP294" s="68">
        <f t="shared" si="150"/>
        <v>-1.453976207220228</v>
      </c>
      <c r="AQ294" s="68">
        <f t="shared" si="150"/>
        <v>-1.4539762158168492</v>
      </c>
      <c r="AR294" s="68">
        <f t="shared" si="150"/>
        <v>-1.4539758136123757</v>
      </c>
      <c r="AS294" s="68">
        <f t="shared" si="150"/>
        <v>-1.4539946327660433</v>
      </c>
      <c r="AT294" s="68">
        <f t="shared" si="150"/>
        <v>-1.4531172935478318</v>
      </c>
      <c r="AU294" s="68">
        <f t="shared" si="140"/>
        <v>-1.6361058420812573</v>
      </c>
    </row>
    <row r="295" spans="1:48">
      <c r="A295" s="12" t="s">
        <v>1968</v>
      </c>
      <c r="B295" s="44"/>
      <c r="C295" s="45">
        <v>44238.641000000003</v>
      </c>
      <c r="D295" s="45"/>
      <c r="E295">
        <f t="shared" si="141"/>
        <v>14928.002590478887</v>
      </c>
      <c r="F295">
        <f t="shared" si="142"/>
        <v>14928</v>
      </c>
      <c r="G295" s="10">
        <f t="shared" si="130"/>
        <v>3.5160000043106265E-3</v>
      </c>
      <c r="I295">
        <f t="shared" si="149"/>
        <v>3.5160000043106265E-3</v>
      </c>
      <c r="P295">
        <f t="shared" si="143"/>
        <v>-2.7999932735727762E-3</v>
      </c>
      <c r="Q295" s="2">
        <f t="shared" si="144"/>
        <v>29220.141000000003</v>
      </c>
      <c r="S295" s="50">
        <v>0.1</v>
      </c>
      <c r="Z295">
        <f t="shared" si="131"/>
        <v>14928</v>
      </c>
      <c r="AA295" s="68">
        <f t="shared" si="132"/>
        <v>-1.7106427985113829E-3</v>
      </c>
      <c r="AB295" s="68">
        <f t="shared" si="146"/>
        <v>2.4266495292492333E-3</v>
      </c>
      <c r="AC295" s="68">
        <f t="shared" si="147"/>
        <v>5.2266428028220095E-3</v>
      </c>
      <c r="AD295" s="68"/>
      <c r="AE295" s="68">
        <f t="shared" si="145"/>
        <v>2.7317794988291112E-6</v>
      </c>
      <c r="AF295">
        <f t="shared" si="148"/>
        <v>6.3159932778834027E-3</v>
      </c>
      <c r="AG295" s="92"/>
      <c r="AH295">
        <f t="shared" si="133"/>
        <v>1.0893504750613932E-3</v>
      </c>
      <c r="AI295">
        <f t="shared" si="134"/>
        <v>0.9451078647136677</v>
      </c>
      <c r="AJ295">
        <f t="shared" si="135"/>
        <v>-0.13261087535444094</v>
      </c>
      <c r="AK295">
        <f t="shared" si="136"/>
        <v>0.17497112145332117</v>
      </c>
      <c r="AL295">
        <f t="shared" si="137"/>
        <v>-1.2667993707685088</v>
      </c>
      <c r="AM295">
        <f t="shared" si="138"/>
        <v>-0.73433467465941415</v>
      </c>
      <c r="AN295" s="68">
        <f t="shared" si="150"/>
        <v>-1.4477948256425273</v>
      </c>
      <c r="AO295" s="68">
        <f t="shared" si="150"/>
        <v>-1.4477948256488407</v>
      </c>
      <c r="AP295" s="68">
        <f t="shared" si="150"/>
        <v>-1.4477948253682342</v>
      </c>
      <c r="AQ295" s="68">
        <f t="shared" si="150"/>
        <v>-1.4477948378401269</v>
      </c>
      <c r="AR295" s="68">
        <f t="shared" si="150"/>
        <v>-1.4477942835132918</v>
      </c>
      <c r="AS295" s="68">
        <f t="shared" si="150"/>
        <v>-1.447818923572419</v>
      </c>
      <c r="AT295" s="68">
        <f t="shared" si="150"/>
        <v>-1.4467283643939084</v>
      </c>
      <c r="AU295" s="68">
        <f t="shared" si="140"/>
        <v>-1.6297888624961747</v>
      </c>
    </row>
    <row r="296" spans="1:48">
      <c r="A296" s="14" t="s">
        <v>2094</v>
      </c>
      <c r="B296" s="50"/>
      <c r="C296" s="49">
        <v>44257.638700000003</v>
      </c>
      <c r="D296" s="49">
        <v>1E-4</v>
      </c>
      <c r="E296">
        <f t="shared" si="141"/>
        <v>14941.999501944334</v>
      </c>
      <c r="F296">
        <f t="shared" si="142"/>
        <v>14942</v>
      </c>
      <c r="G296" s="10">
        <f t="shared" si="130"/>
        <v>-6.7599999601952732E-4</v>
      </c>
      <c r="J296">
        <f>G296</f>
        <v>-6.7599999601952732E-4</v>
      </c>
      <c r="P296">
        <f t="shared" si="143"/>
        <v>-2.6350559369667514E-3</v>
      </c>
      <c r="Q296" s="2">
        <f t="shared" si="144"/>
        <v>29239.138700000003</v>
      </c>
      <c r="S296" s="50">
        <v>1</v>
      </c>
      <c r="Z296">
        <f t="shared" si="131"/>
        <v>14942</v>
      </c>
      <c r="AA296" s="68">
        <f t="shared" si="132"/>
        <v>-1.7772761017389471E-3</v>
      </c>
      <c r="AB296" s="68">
        <f t="shared" si="146"/>
        <v>-1.5337798312473317E-3</v>
      </c>
      <c r="AC296" s="68">
        <f t="shared" si="147"/>
        <v>1.1012761057194198E-3</v>
      </c>
      <c r="AD296" s="68"/>
      <c r="AE296" s="68">
        <f t="shared" si="145"/>
        <v>1.2128090610285306E-6</v>
      </c>
      <c r="AF296">
        <f t="shared" si="148"/>
        <v>1.9590559409472241E-3</v>
      </c>
      <c r="AG296" s="92"/>
      <c r="AH296">
        <f t="shared" si="133"/>
        <v>8.5777983522780437E-4</v>
      </c>
      <c r="AI296">
        <f t="shared" si="134"/>
        <v>0.94349636149776139</v>
      </c>
      <c r="AJ296">
        <f t="shared" si="135"/>
        <v>-0.14174722897967881</v>
      </c>
      <c r="AK296">
        <f t="shared" si="136"/>
        <v>0.17445738360681157</v>
      </c>
      <c r="AL296">
        <f t="shared" si="137"/>
        <v>-1.2575757855845211</v>
      </c>
      <c r="AM296">
        <f t="shared" si="138"/>
        <v>-0.72725989412555481</v>
      </c>
      <c r="AN296" s="68">
        <f t="shared" si="150"/>
        <v>-1.4381928356592597</v>
      </c>
      <c r="AO296" s="68">
        <f t="shared" si="150"/>
        <v>-1.4381928356712339</v>
      </c>
      <c r="AP296" s="68">
        <f t="shared" si="150"/>
        <v>-1.4381928351773645</v>
      </c>
      <c r="AQ296" s="68">
        <f t="shared" si="150"/>
        <v>-1.438192855546836</v>
      </c>
      <c r="AR296" s="68">
        <f t="shared" si="150"/>
        <v>-1.4381920154173728</v>
      </c>
      <c r="AS296" s="68">
        <f t="shared" si="150"/>
        <v>-1.4382266705629043</v>
      </c>
      <c r="AT296" s="68">
        <f t="shared" si="150"/>
        <v>-1.4368045506606477</v>
      </c>
      <c r="AU296" s="68">
        <f t="shared" si="140"/>
        <v>-1.6199624498082688</v>
      </c>
    </row>
    <row r="297" spans="1:48">
      <c r="A297" s="12" t="s">
        <v>1968</v>
      </c>
      <c r="B297" s="44"/>
      <c r="C297" s="45">
        <v>44272.576999999997</v>
      </c>
      <c r="D297" s="45"/>
      <c r="E297">
        <f t="shared" si="141"/>
        <v>14953.005574392275</v>
      </c>
      <c r="F297">
        <f t="shared" si="142"/>
        <v>14953</v>
      </c>
      <c r="G297" s="10">
        <f t="shared" si="130"/>
        <v>7.5659999929484911E-3</v>
      </c>
      <c r="I297">
        <f>G297</f>
        <v>7.5659999929484911E-3</v>
      </c>
      <c r="P297">
        <f t="shared" si="143"/>
        <v>-2.5051998418285093E-3</v>
      </c>
      <c r="Q297" s="2">
        <f t="shared" si="144"/>
        <v>29254.076999999997</v>
      </c>
      <c r="S297" s="50">
        <v>0.1</v>
      </c>
      <c r="Z297">
        <f t="shared" si="131"/>
        <v>14953</v>
      </c>
      <c r="AA297" s="68">
        <f t="shared" si="132"/>
        <v>-1.8291483185860968E-3</v>
      </c>
      <c r="AB297" s="68">
        <f t="shared" si="146"/>
        <v>6.8899484697060786E-3</v>
      </c>
      <c r="AC297" s="68">
        <f t="shared" si="147"/>
        <v>9.3951483115345888E-3</v>
      </c>
      <c r="AD297" s="68"/>
      <c r="AE297" s="68">
        <f t="shared" si="145"/>
        <v>8.8268811795731243E-6</v>
      </c>
      <c r="AF297">
        <f t="shared" si="148"/>
        <v>1.0071199834777E-2</v>
      </c>
      <c r="AG297" s="92"/>
      <c r="AH297">
        <f t="shared" si="133"/>
        <v>6.7605152324241239E-4</v>
      </c>
      <c r="AI297">
        <f t="shared" si="134"/>
        <v>0.94223737627621917</v>
      </c>
      <c r="AJ297">
        <f t="shared" si="135"/>
        <v>-0.14889560835306354</v>
      </c>
      <c r="AK297">
        <f t="shared" si="136"/>
        <v>0.17404458957253102</v>
      </c>
      <c r="AL297">
        <f t="shared" si="137"/>
        <v>-1.2503506916588927</v>
      </c>
      <c r="AM297">
        <f t="shared" si="138"/>
        <v>-0.72175109504004142</v>
      </c>
      <c r="AN297" s="68">
        <f t="shared" si="150"/>
        <v>-1.4306598791363041</v>
      </c>
      <c r="AO297" s="68">
        <f t="shared" si="150"/>
        <v>-1.4306598791549563</v>
      </c>
      <c r="AP297" s="68">
        <f t="shared" si="150"/>
        <v>-1.430659878426751</v>
      </c>
      <c r="AQ297" s="68">
        <f t="shared" si="150"/>
        <v>-1.4306599068565915</v>
      </c>
      <c r="AR297" s="68">
        <f t="shared" si="150"/>
        <v>-1.430658796932418</v>
      </c>
      <c r="AS297" s="68">
        <f t="shared" si="150"/>
        <v>-1.4307021357652241</v>
      </c>
      <c r="AT297" s="68">
        <f t="shared" si="150"/>
        <v>-1.4290196748015074</v>
      </c>
      <c r="AU297" s="68">
        <f t="shared" si="140"/>
        <v>-1.6122416969820568</v>
      </c>
    </row>
    <row r="298" spans="1:48">
      <c r="A298" s="12" t="s">
        <v>1982</v>
      </c>
      <c r="B298" s="44"/>
      <c r="C298" s="45">
        <v>44458.517999999996</v>
      </c>
      <c r="D298" s="45"/>
      <c r="E298">
        <f t="shared" si="141"/>
        <v>15090.001090417731</v>
      </c>
      <c r="F298">
        <f t="shared" si="142"/>
        <v>15090</v>
      </c>
      <c r="G298" s="10">
        <f t="shared" si="130"/>
        <v>1.4799999917158857E-3</v>
      </c>
      <c r="I298">
        <f>G298</f>
        <v>1.4799999917158857E-3</v>
      </c>
      <c r="P298">
        <f t="shared" si="143"/>
        <v>-8.6854879119188655E-4</v>
      </c>
      <c r="Q298" s="2">
        <f t="shared" si="144"/>
        <v>29440.017999999996</v>
      </c>
      <c r="S298" s="50">
        <v>0.1</v>
      </c>
      <c r="Z298">
        <f t="shared" si="131"/>
        <v>15090</v>
      </c>
      <c r="AA298" s="68">
        <f t="shared" si="132"/>
        <v>-2.4359028525184141E-3</v>
      </c>
      <c r="AB298" s="68">
        <f t="shared" si="146"/>
        <v>3.0473540530424133E-3</v>
      </c>
      <c r="AC298" s="68">
        <f t="shared" si="147"/>
        <v>3.9159028442342994E-3</v>
      </c>
      <c r="AD298" s="68"/>
      <c r="AE298" s="68">
        <f t="shared" si="145"/>
        <v>1.5334295085482278E-6</v>
      </c>
      <c r="AF298">
        <f t="shared" si="148"/>
        <v>2.3485487829077722E-3</v>
      </c>
      <c r="AG298" s="92"/>
      <c r="AH298">
        <f t="shared" si="133"/>
        <v>-1.5673540613265276E-3</v>
      </c>
      <c r="AI298">
        <f t="shared" si="134"/>
        <v>0.92709522543867928</v>
      </c>
      <c r="AJ298">
        <f t="shared" si="135"/>
        <v>-0.23562763690652816</v>
      </c>
      <c r="AK298">
        <f t="shared" si="136"/>
        <v>0.16826447546968692</v>
      </c>
      <c r="AL298">
        <f t="shared" si="137"/>
        <v>-1.1619376905064527</v>
      </c>
      <c r="AM298">
        <f t="shared" si="138"/>
        <v>-0.65655404662127359</v>
      </c>
      <c r="AN298" s="68">
        <f t="shared" si="150"/>
        <v>-1.3376645788381465</v>
      </c>
      <c r="AO298" s="68">
        <f t="shared" si="150"/>
        <v>-1.3376645795111315</v>
      </c>
      <c r="AP298" s="68">
        <f t="shared" si="150"/>
        <v>-1.3376645636258744</v>
      </c>
      <c r="AQ298" s="68">
        <f t="shared" si="150"/>
        <v>-1.3376649385846553</v>
      </c>
      <c r="AR298" s="68">
        <f t="shared" si="150"/>
        <v>-1.3376560881405866</v>
      </c>
      <c r="AS298" s="68">
        <f t="shared" si="150"/>
        <v>-1.3378650801410215</v>
      </c>
      <c r="AT298" s="68">
        <f t="shared" si="150"/>
        <v>-1.3329781400347975</v>
      </c>
      <c r="AU298" s="68">
        <f t="shared" si="140"/>
        <v>-1.5160832299646905</v>
      </c>
      <c r="AV298" s="68"/>
    </row>
    <row r="299" spans="1:48">
      <c r="A299" s="12" t="s">
        <v>1982</v>
      </c>
      <c r="B299" s="44"/>
      <c r="C299" s="45">
        <v>44462.591999999997</v>
      </c>
      <c r="D299" s="45"/>
      <c r="E299">
        <f t="shared" si="141"/>
        <v>15093.002686258818</v>
      </c>
      <c r="F299">
        <f t="shared" si="142"/>
        <v>15093</v>
      </c>
      <c r="G299" s="10">
        <f t="shared" si="130"/>
        <v>3.6459999973885715E-3</v>
      </c>
      <c r="I299">
        <f>G299</f>
        <v>3.6459999973885715E-3</v>
      </c>
      <c r="P299">
        <f t="shared" si="143"/>
        <v>-8.3230884844273656E-4</v>
      </c>
      <c r="Q299" s="2">
        <f t="shared" si="144"/>
        <v>29444.091999999997</v>
      </c>
      <c r="S299" s="50">
        <v>0.1</v>
      </c>
      <c r="Z299">
        <f t="shared" si="131"/>
        <v>15093</v>
      </c>
      <c r="AA299" s="68">
        <f t="shared" si="132"/>
        <v>-2.4483063475748005E-3</v>
      </c>
      <c r="AB299" s="68">
        <f t="shared" si="146"/>
        <v>5.2619974965206354E-3</v>
      </c>
      <c r="AC299" s="68">
        <f t="shared" si="147"/>
        <v>6.094306344963372E-3</v>
      </c>
      <c r="AD299" s="68"/>
      <c r="AE299" s="68">
        <f t="shared" si="145"/>
        <v>3.7140569826260816E-6</v>
      </c>
      <c r="AF299">
        <f t="shared" si="148"/>
        <v>4.4783088458313081E-3</v>
      </c>
      <c r="AG299" s="92"/>
      <c r="AH299">
        <f t="shared" si="133"/>
        <v>-1.6159974991320637E-3</v>
      </c>
      <c r="AI299">
        <f t="shared" si="134"/>
        <v>0.92677490600672741</v>
      </c>
      <c r="AJ299">
        <f t="shared" si="135"/>
        <v>-0.23747803888060412</v>
      </c>
      <c r="AK299">
        <f t="shared" si="136"/>
        <v>0.16812532667210572</v>
      </c>
      <c r="AL299">
        <f t="shared" si="137"/>
        <v>-1.1600332372019984</v>
      </c>
      <c r="AM299">
        <f t="shared" si="138"/>
        <v>-0.65519220108408105</v>
      </c>
      <c r="AN299" s="68">
        <f t="shared" si="150"/>
        <v>-1.3356448494179887</v>
      </c>
      <c r="AO299" s="68">
        <f t="shared" si="150"/>
        <v>-1.3356448501300036</v>
      </c>
      <c r="AP299" s="68">
        <f t="shared" si="150"/>
        <v>-1.3356448334651911</v>
      </c>
      <c r="AQ299" s="68">
        <f t="shared" si="150"/>
        <v>-1.3356452235078822</v>
      </c>
      <c r="AR299" s="68">
        <f t="shared" si="150"/>
        <v>-1.3356360946607</v>
      </c>
      <c r="AS299" s="68">
        <f t="shared" si="150"/>
        <v>-1.3358498442197817</v>
      </c>
      <c r="AT299" s="68">
        <f t="shared" si="150"/>
        <v>-1.3308940021776221</v>
      </c>
      <c r="AU299" s="68">
        <f t="shared" si="140"/>
        <v>-1.5139775701029963</v>
      </c>
      <c r="AV299" s="68"/>
    </row>
    <row r="300" spans="1:48">
      <c r="A300" s="12" t="s">
        <v>1968</v>
      </c>
      <c r="B300" s="44"/>
      <c r="C300" s="45">
        <v>44485.667000000001</v>
      </c>
      <c r="D300" s="45"/>
      <c r="E300">
        <f t="shared" si="141"/>
        <v>15110.003624902194</v>
      </c>
      <c r="F300">
        <f t="shared" si="142"/>
        <v>15110</v>
      </c>
      <c r="G300" s="10">
        <f t="shared" si="130"/>
        <v>4.9199999994016252E-3</v>
      </c>
      <c r="I300">
        <f>G300</f>
        <v>4.9199999994016252E-3</v>
      </c>
      <c r="P300">
        <f t="shared" si="143"/>
        <v>-6.2662466014964946E-4</v>
      </c>
      <c r="Q300" s="2">
        <f t="shared" si="144"/>
        <v>29467.167000000001</v>
      </c>
      <c r="S300" s="50">
        <v>0.1</v>
      </c>
      <c r="Z300">
        <f t="shared" si="131"/>
        <v>15110</v>
      </c>
      <c r="AA300" s="68">
        <f t="shared" si="132"/>
        <v>-2.517821720857712E-3</v>
      </c>
      <c r="AB300" s="68">
        <f t="shared" si="146"/>
        <v>6.8111970601096878E-3</v>
      </c>
      <c r="AC300" s="68">
        <f t="shared" si="147"/>
        <v>7.4378217202593373E-3</v>
      </c>
      <c r="AD300" s="68"/>
      <c r="AE300" s="68">
        <f t="shared" si="145"/>
        <v>5.5321191942361569E-6</v>
      </c>
      <c r="AF300">
        <f t="shared" si="148"/>
        <v>5.5466246595512747E-3</v>
      </c>
      <c r="AG300" s="92"/>
      <c r="AH300">
        <f t="shared" si="133"/>
        <v>-1.8911970607080626E-3</v>
      </c>
      <c r="AI300">
        <f t="shared" si="134"/>
        <v>0.9249689573932125</v>
      </c>
      <c r="AJ300">
        <f t="shared" si="135"/>
        <v>-0.24792318992282772</v>
      </c>
      <c r="AK300">
        <f t="shared" si="136"/>
        <v>0.16732717204406555</v>
      </c>
      <c r="AL300">
        <f t="shared" si="137"/>
        <v>-1.1492661022231609</v>
      </c>
      <c r="AM300">
        <f t="shared" si="138"/>
        <v>-0.64752456461900121</v>
      </c>
      <c r="AN300" s="68">
        <f t="shared" si="150"/>
        <v>-1.3242128584477868</v>
      </c>
      <c r="AO300" s="68">
        <f t="shared" si="150"/>
        <v>-1.324212859417107</v>
      </c>
      <c r="AP300" s="68">
        <f t="shared" si="150"/>
        <v>-1.3242128377618914</v>
      </c>
      <c r="AQ300" s="68">
        <f t="shared" si="150"/>
        <v>-1.3242133215533669</v>
      </c>
      <c r="AR300" s="68">
        <f t="shared" si="150"/>
        <v>-1.3242025135616033</v>
      </c>
      <c r="AS300" s="68">
        <f t="shared" si="150"/>
        <v>-1.3244440768411185</v>
      </c>
      <c r="AT300" s="68">
        <f t="shared" si="150"/>
        <v>-1.3190992178208467</v>
      </c>
      <c r="AU300" s="68">
        <f t="shared" si="140"/>
        <v>-1.5020454975533961</v>
      </c>
      <c r="AV300" s="68"/>
    </row>
    <row r="301" spans="1:48">
      <c r="A301" s="12" t="s">
        <v>1979</v>
      </c>
      <c r="B301" s="44"/>
      <c r="C301" s="45">
        <v>44488.4</v>
      </c>
      <c r="D301" s="45"/>
      <c r="E301">
        <f t="shared" si="141"/>
        <v>15112.017213864809</v>
      </c>
      <c r="F301">
        <f t="shared" si="142"/>
        <v>15112</v>
      </c>
      <c r="G301"/>
      <c r="P301">
        <f t="shared" si="143"/>
        <v>-6.0239025128230872E-4</v>
      </c>
      <c r="Q301" s="2">
        <f t="shared" si="144"/>
        <v>29469.9</v>
      </c>
      <c r="S301" s="50"/>
      <c r="Z301">
        <f t="shared" si="131"/>
        <v>15112</v>
      </c>
      <c r="AA301" s="68">
        <f t="shared" si="132"/>
        <v>-2.5259129681231467E-3</v>
      </c>
      <c r="AB301" s="68">
        <f t="shared" si="146"/>
        <v>1.9235227168408378E-3</v>
      </c>
      <c r="AC301" s="68">
        <f t="shared" si="147"/>
        <v>2.5259129681231467E-3</v>
      </c>
      <c r="AD301" s="68"/>
      <c r="AE301" s="68">
        <f t="shared" si="145"/>
        <v>0</v>
      </c>
      <c r="AF301">
        <f t="shared" si="148"/>
        <v>6.0239025128230872E-4</v>
      </c>
      <c r="AG301" s="92"/>
      <c r="AH301">
        <f t="shared" si="133"/>
        <v>-1.9235227168408378E-3</v>
      </c>
      <c r="AI301">
        <f t="shared" si="134"/>
        <v>0.92475752147540646</v>
      </c>
      <c r="AJ301">
        <f t="shared" si="135"/>
        <v>-0.24914749645349213</v>
      </c>
      <c r="AK301">
        <f t="shared" si="136"/>
        <v>0.16723220169692782</v>
      </c>
      <c r="AL301">
        <f t="shared" si="137"/>
        <v>-1.1480021359065549</v>
      </c>
      <c r="AM301">
        <f t="shared" si="138"/>
        <v>-0.64662796525833655</v>
      </c>
      <c r="AN301" s="68">
        <f t="shared" si="150"/>
        <v>-1.3228693817151447</v>
      </c>
      <c r="AO301" s="68">
        <f t="shared" si="150"/>
        <v>-1.3228693827191191</v>
      </c>
      <c r="AP301" s="68">
        <f t="shared" si="150"/>
        <v>-1.3228693604087658</v>
      </c>
      <c r="AQ301" s="68">
        <f t="shared" si="150"/>
        <v>-1.3228698561906624</v>
      </c>
      <c r="AR301" s="68">
        <f t="shared" si="150"/>
        <v>-1.3228588391269922</v>
      </c>
      <c r="AS301" s="68">
        <f t="shared" si="150"/>
        <v>-1.3231037690005318</v>
      </c>
      <c r="AT301" s="68">
        <f t="shared" si="150"/>
        <v>-1.317713308950655</v>
      </c>
      <c r="AU301" s="68">
        <f t="shared" si="140"/>
        <v>-1.5006417243122665</v>
      </c>
    </row>
    <row r="302" spans="1:48">
      <c r="A302" s="12" t="s">
        <v>1983</v>
      </c>
      <c r="B302" s="44"/>
      <c r="C302" s="45">
        <v>44541.31</v>
      </c>
      <c r="D302" s="45"/>
      <c r="E302">
        <f t="shared" si="141"/>
        <v>15150.999647824541</v>
      </c>
      <c r="F302">
        <f t="shared" si="142"/>
        <v>15151</v>
      </c>
      <c r="G302" s="10">
        <f t="shared" ref="G302:G333" si="151">+C302-(C$7+F302*C$8)</f>
        <v>-4.780000017490238E-4</v>
      </c>
      <c r="I302">
        <f>G302</f>
        <v>-4.780000017490238E-4</v>
      </c>
      <c r="P302">
        <f t="shared" si="143"/>
        <v>-1.2829311416151512E-4</v>
      </c>
      <c r="Q302" s="2">
        <f t="shared" si="144"/>
        <v>29522.809999999998</v>
      </c>
      <c r="S302" s="50">
        <v>0.1</v>
      </c>
      <c r="Z302">
        <f t="shared" si="131"/>
        <v>15151</v>
      </c>
      <c r="AA302" s="68">
        <f t="shared" si="132"/>
        <v>-2.679936987798491E-3</v>
      </c>
      <c r="AB302" s="68">
        <f t="shared" si="146"/>
        <v>2.073643871887952E-3</v>
      </c>
      <c r="AC302" s="68">
        <f t="shared" si="147"/>
        <v>2.2019369860494672E-3</v>
      </c>
      <c r="AD302" s="68"/>
      <c r="AE302" s="68">
        <f t="shared" si="145"/>
        <v>4.848526490532612E-7</v>
      </c>
      <c r="AF302">
        <f t="shared" si="148"/>
        <v>-3.4970688758750867E-4</v>
      </c>
      <c r="AG302" s="92"/>
      <c r="AH302">
        <f t="shared" si="133"/>
        <v>-2.5516438736369758E-3</v>
      </c>
      <c r="AI302">
        <f t="shared" si="134"/>
        <v>0.92067790115092674</v>
      </c>
      <c r="AJ302">
        <f t="shared" si="135"/>
        <v>-0.27282930836623531</v>
      </c>
      <c r="AK302">
        <f t="shared" si="136"/>
        <v>0.1653361560370378</v>
      </c>
      <c r="AL302">
        <f t="shared" si="137"/>
        <v>-1.1234693406789407</v>
      </c>
      <c r="AM302">
        <f t="shared" si="138"/>
        <v>-0.62936867820469944</v>
      </c>
      <c r="AN302" s="68">
        <f t="shared" si="150"/>
        <v>-1.2967325543696775</v>
      </c>
      <c r="AO302" s="68">
        <f t="shared" si="150"/>
        <v>-1.2967325562765255</v>
      </c>
      <c r="AP302" s="68">
        <f t="shared" si="150"/>
        <v>-1.2967325178559357</v>
      </c>
      <c r="AQ302" s="68">
        <f t="shared" si="150"/>
        <v>-1.2967332919835308</v>
      </c>
      <c r="AR302" s="68">
        <f t="shared" si="150"/>
        <v>-1.2967176946764645</v>
      </c>
      <c r="AS302" s="68">
        <f t="shared" si="150"/>
        <v>-1.2970321200373858</v>
      </c>
      <c r="AT302" s="68">
        <f t="shared" si="150"/>
        <v>-1.29076008780651</v>
      </c>
      <c r="AU302" s="68">
        <f t="shared" si="140"/>
        <v>-1.4732681461102426</v>
      </c>
    </row>
    <row r="303" spans="1:48">
      <c r="A303" s="12" t="s">
        <v>1983</v>
      </c>
      <c r="B303" s="44"/>
      <c r="C303" s="45">
        <v>44541.311000000002</v>
      </c>
      <c r="D303" s="45"/>
      <c r="E303">
        <f t="shared" si="141"/>
        <v>15151.000384593282</v>
      </c>
      <c r="F303">
        <f t="shared" si="142"/>
        <v>15151</v>
      </c>
      <c r="G303" s="10">
        <f t="shared" si="151"/>
        <v>5.2200000209268183E-4</v>
      </c>
      <c r="I303">
        <f>G303</f>
        <v>5.2200000209268183E-4</v>
      </c>
      <c r="P303">
        <f t="shared" si="143"/>
        <v>-1.2829311416151512E-4</v>
      </c>
      <c r="Q303" s="2">
        <f t="shared" si="144"/>
        <v>29522.811000000002</v>
      </c>
      <c r="S303" s="50">
        <v>0.1</v>
      </c>
      <c r="Z303">
        <f t="shared" si="131"/>
        <v>15151</v>
      </c>
      <c r="AA303" s="68">
        <f t="shared" si="132"/>
        <v>-2.679936987798491E-3</v>
      </c>
      <c r="AB303" s="68">
        <f t="shared" si="146"/>
        <v>3.0736438757296577E-3</v>
      </c>
      <c r="AC303" s="68">
        <f t="shared" si="147"/>
        <v>3.2019369898911728E-3</v>
      </c>
      <c r="AD303" s="68"/>
      <c r="AE303" s="68">
        <f t="shared" si="145"/>
        <v>1.0252400487233345E-6</v>
      </c>
      <c r="AF303">
        <f t="shared" si="148"/>
        <v>6.5029311625419695E-4</v>
      </c>
      <c r="AG303" s="92"/>
      <c r="AH303">
        <f t="shared" si="133"/>
        <v>-2.5516438736369758E-3</v>
      </c>
      <c r="AI303">
        <f t="shared" si="134"/>
        <v>0.92067790115092674</v>
      </c>
      <c r="AJ303">
        <f t="shared" si="135"/>
        <v>-0.27282930836623531</v>
      </c>
      <c r="AK303">
        <f t="shared" si="136"/>
        <v>0.1653361560370378</v>
      </c>
      <c r="AL303">
        <f t="shared" si="137"/>
        <v>-1.1234693406789407</v>
      </c>
      <c r="AM303">
        <f t="shared" si="138"/>
        <v>-0.62936867820469944</v>
      </c>
      <c r="AN303" s="68">
        <f t="shared" ref="AN303:AT318" si="152">$AU303+$AB$7*SIN(AO303)</f>
        <v>-1.2967325543696775</v>
      </c>
      <c r="AO303" s="68">
        <f t="shared" si="152"/>
        <v>-1.2967325562765255</v>
      </c>
      <c r="AP303" s="68">
        <f t="shared" si="152"/>
        <v>-1.2967325178559357</v>
      </c>
      <c r="AQ303" s="68">
        <f t="shared" si="152"/>
        <v>-1.2967332919835308</v>
      </c>
      <c r="AR303" s="68">
        <f t="shared" si="152"/>
        <v>-1.2967176946764645</v>
      </c>
      <c r="AS303" s="68">
        <f t="shared" si="152"/>
        <v>-1.2970321200373858</v>
      </c>
      <c r="AT303" s="68">
        <f t="shared" si="152"/>
        <v>-1.29076008780651</v>
      </c>
      <c r="AU303" s="68">
        <f t="shared" si="140"/>
        <v>-1.4732681461102426</v>
      </c>
    </row>
    <row r="304" spans="1:48">
      <c r="A304" s="14" t="s">
        <v>2094</v>
      </c>
      <c r="B304" s="50"/>
      <c r="C304" s="49">
        <v>44542.6659</v>
      </c>
      <c r="D304" s="49"/>
      <c r="E304">
        <f t="shared" si="141"/>
        <v>15151.998632557221</v>
      </c>
      <c r="F304">
        <f t="shared" si="142"/>
        <v>15152</v>
      </c>
      <c r="G304" s="10">
        <f t="shared" si="151"/>
        <v>-1.8559999953140505E-3</v>
      </c>
      <c r="J304">
        <f>G304</f>
        <v>-1.8559999953140505E-3</v>
      </c>
      <c r="P304">
        <f t="shared" si="143"/>
        <v>-1.1609859934583189E-4</v>
      </c>
      <c r="Q304" s="2">
        <f t="shared" si="144"/>
        <v>29524.1659</v>
      </c>
      <c r="S304" s="50">
        <v>1</v>
      </c>
      <c r="Z304">
        <f t="shared" si="131"/>
        <v>15152</v>
      </c>
      <c r="AA304" s="68">
        <f t="shared" si="132"/>
        <v>-2.6837907156499765E-3</v>
      </c>
      <c r="AB304" s="68">
        <f t="shared" si="146"/>
        <v>7.1169212099009413E-4</v>
      </c>
      <c r="AC304" s="68">
        <f t="shared" si="147"/>
        <v>8.2779072033592601E-4</v>
      </c>
      <c r="AD304" s="68"/>
      <c r="AE304" s="68">
        <f t="shared" si="145"/>
        <v>6.8523747667427128E-7</v>
      </c>
      <c r="AF304">
        <f t="shared" si="148"/>
        <v>-1.7399013959682186E-3</v>
      </c>
      <c r="AG304" s="92"/>
      <c r="AH304">
        <f t="shared" si="133"/>
        <v>-2.5676921163041446E-3</v>
      </c>
      <c r="AI304">
        <f t="shared" si="134"/>
        <v>0.92057438225010291</v>
      </c>
      <c r="AJ304">
        <f t="shared" si="135"/>
        <v>-0.27343170392470079</v>
      </c>
      <c r="AK304">
        <f t="shared" si="136"/>
        <v>0.1652864516648993</v>
      </c>
      <c r="AL304">
        <f t="shared" si="137"/>
        <v>-1.1228431348779484</v>
      </c>
      <c r="AM304">
        <f t="shared" si="138"/>
        <v>-0.62893163980801048</v>
      </c>
      <c r="AN304" s="68">
        <f t="shared" si="152"/>
        <v>-1.2960638934436173</v>
      </c>
      <c r="AO304" s="68">
        <f t="shared" si="152"/>
        <v>-1.2960638953801513</v>
      </c>
      <c r="AP304" s="68">
        <f t="shared" si="152"/>
        <v>-1.2960638564540019</v>
      </c>
      <c r="AQ304" s="68">
        <f t="shared" si="152"/>
        <v>-1.2960646389071935</v>
      </c>
      <c r="AR304" s="68">
        <f t="shared" si="152"/>
        <v>-1.2960489112594453</v>
      </c>
      <c r="AS304" s="68">
        <f t="shared" si="152"/>
        <v>-1.2963652124361813</v>
      </c>
      <c r="AT304" s="68">
        <f t="shared" si="152"/>
        <v>-1.290070779259703</v>
      </c>
      <c r="AU304" s="68">
        <f t="shared" si="140"/>
        <v>-1.4725662594896778</v>
      </c>
    </row>
    <row r="305" spans="1:48">
      <c r="A305" s="12" t="s">
        <v>1968</v>
      </c>
      <c r="B305" s="44"/>
      <c r="C305" s="45">
        <v>44542.667000000001</v>
      </c>
      <c r="D305" s="45"/>
      <c r="E305">
        <f t="shared" si="141"/>
        <v>15151.999443002835</v>
      </c>
      <c r="F305">
        <f t="shared" si="142"/>
        <v>15152</v>
      </c>
      <c r="G305" s="10">
        <f t="shared" si="151"/>
        <v>-7.5599999399855733E-4</v>
      </c>
      <c r="I305">
        <f t="shared" ref="I305:I336" si="153">G305</f>
        <v>-7.5599999399855733E-4</v>
      </c>
      <c r="P305">
        <f t="shared" si="143"/>
        <v>-1.1609859934583189E-4</v>
      </c>
      <c r="Q305" s="2">
        <f t="shared" si="144"/>
        <v>29524.167000000001</v>
      </c>
      <c r="S305" s="50">
        <v>0.1</v>
      </c>
      <c r="Z305">
        <f t="shared" si="131"/>
        <v>15152</v>
      </c>
      <c r="AA305" s="68">
        <f t="shared" si="132"/>
        <v>-2.6837907156499765E-3</v>
      </c>
      <c r="AB305" s="68">
        <f t="shared" si="146"/>
        <v>1.8116921223055873E-3</v>
      </c>
      <c r="AC305" s="68">
        <f t="shared" si="147"/>
        <v>1.9277907216514192E-3</v>
      </c>
      <c r="AD305" s="68"/>
      <c r="AE305" s="68">
        <f t="shared" si="145"/>
        <v>3.7163770664852998E-7</v>
      </c>
      <c r="AF305">
        <f t="shared" si="148"/>
        <v>-6.3990139465272544E-4</v>
      </c>
      <c r="AG305" s="92"/>
      <c r="AH305">
        <f t="shared" si="133"/>
        <v>-2.5676921163041446E-3</v>
      </c>
      <c r="AI305">
        <f t="shared" si="134"/>
        <v>0.92057438225010291</v>
      </c>
      <c r="AJ305">
        <f t="shared" si="135"/>
        <v>-0.27343170392470079</v>
      </c>
      <c r="AK305">
        <f t="shared" si="136"/>
        <v>0.1652864516648993</v>
      </c>
      <c r="AL305">
        <f t="shared" si="137"/>
        <v>-1.1228431348779484</v>
      </c>
      <c r="AM305">
        <f t="shared" si="138"/>
        <v>-0.62893163980801048</v>
      </c>
      <c r="AN305" s="68">
        <f t="shared" si="152"/>
        <v>-1.2960638934436173</v>
      </c>
      <c r="AO305" s="68">
        <f t="shared" si="152"/>
        <v>-1.2960638953801513</v>
      </c>
      <c r="AP305" s="68">
        <f t="shared" si="152"/>
        <v>-1.2960638564540019</v>
      </c>
      <c r="AQ305" s="68">
        <f t="shared" si="152"/>
        <v>-1.2960646389071935</v>
      </c>
      <c r="AR305" s="68">
        <f t="shared" si="152"/>
        <v>-1.2960489112594453</v>
      </c>
      <c r="AS305" s="68">
        <f t="shared" si="152"/>
        <v>-1.2963652124361813</v>
      </c>
      <c r="AT305" s="68">
        <f t="shared" si="152"/>
        <v>-1.290070779259703</v>
      </c>
      <c r="AU305" s="68">
        <f t="shared" si="140"/>
        <v>-1.4725662594896778</v>
      </c>
    </row>
    <row r="306" spans="1:48">
      <c r="A306" s="12" t="s">
        <v>1979</v>
      </c>
      <c r="B306" s="44"/>
      <c r="C306" s="45">
        <v>44545.383999999998</v>
      </c>
      <c r="D306" s="45"/>
      <c r="E306">
        <f t="shared" si="141"/>
        <v>15154.001243665629</v>
      </c>
      <c r="F306">
        <f t="shared" si="142"/>
        <v>15154</v>
      </c>
      <c r="G306" s="10">
        <f t="shared" si="151"/>
        <v>1.6879999966477044E-3</v>
      </c>
      <c r="I306">
        <f t="shared" si="153"/>
        <v>1.6879999966477044E-3</v>
      </c>
      <c r="P306">
        <f t="shared" si="143"/>
        <v>-9.1703843019458331E-5</v>
      </c>
      <c r="Q306" s="2">
        <f t="shared" si="144"/>
        <v>29526.883999999998</v>
      </c>
      <c r="S306" s="50">
        <v>0.1</v>
      </c>
      <c r="Z306">
        <f t="shared" si="131"/>
        <v>15154</v>
      </c>
      <c r="AA306" s="68">
        <f t="shared" si="132"/>
        <v>-2.6914835831389127E-3</v>
      </c>
      <c r="AB306" s="68">
        <f t="shared" si="146"/>
        <v>4.2877797367671588E-3</v>
      </c>
      <c r="AC306" s="68">
        <f t="shared" si="147"/>
        <v>4.3794835797866171E-3</v>
      </c>
      <c r="AD306" s="68"/>
      <c r="AE306" s="68">
        <f t="shared" si="145"/>
        <v>1.9179876425620601E-6</v>
      </c>
      <c r="AF306">
        <f t="shared" si="148"/>
        <v>1.7797038396671627E-3</v>
      </c>
      <c r="AG306" s="92"/>
      <c r="AH306">
        <f t="shared" si="133"/>
        <v>-2.5997797401194544E-3</v>
      </c>
      <c r="AI306">
        <f t="shared" si="134"/>
        <v>0.92036750767621922</v>
      </c>
      <c r="AJ306">
        <f t="shared" si="135"/>
        <v>-0.27463576712257776</v>
      </c>
      <c r="AK306">
        <f t="shared" si="136"/>
        <v>0.16518688212212515</v>
      </c>
      <c r="AL306">
        <f t="shared" si="137"/>
        <v>-1.1215911455298802</v>
      </c>
      <c r="AM306">
        <f t="shared" si="138"/>
        <v>-0.62805837350369775</v>
      </c>
      <c r="AN306" s="68">
        <f t="shared" si="152"/>
        <v>-1.2947267970533924</v>
      </c>
      <c r="AO306" s="68">
        <f t="shared" si="152"/>
        <v>-1.2947267990504159</v>
      </c>
      <c r="AP306" s="68">
        <f t="shared" si="152"/>
        <v>-1.2947267590978648</v>
      </c>
      <c r="AQ306" s="68">
        <f t="shared" si="152"/>
        <v>-1.2947275583917321</v>
      </c>
      <c r="AR306" s="68">
        <f t="shared" si="152"/>
        <v>-1.2947115680846659</v>
      </c>
      <c r="AS306" s="68">
        <f t="shared" si="152"/>
        <v>-1.2950316346125756</v>
      </c>
      <c r="AT306" s="68">
        <f t="shared" si="152"/>
        <v>-1.288692431876201</v>
      </c>
      <c r="AU306" s="68">
        <f t="shared" si="140"/>
        <v>-1.4711624862485484</v>
      </c>
    </row>
    <row r="307" spans="1:48">
      <c r="A307" s="12" t="s">
        <v>1968</v>
      </c>
      <c r="B307" s="44"/>
      <c r="C307" s="45">
        <v>44550.811000000002</v>
      </c>
      <c r="D307" s="45"/>
      <c r="E307">
        <f t="shared" si="141"/>
        <v>15157.999687610056</v>
      </c>
      <c r="F307">
        <f t="shared" si="142"/>
        <v>15158</v>
      </c>
      <c r="G307" s="10">
        <f t="shared" si="151"/>
        <v>-4.2399999802000821E-4</v>
      </c>
      <c r="I307">
        <f t="shared" si="153"/>
        <v>-4.2399999802000821E-4</v>
      </c>
      <c r="P307">
        <f t="shared" si="143"/>
        <v>-4.2891423586904898E-5</v>
      </c>
      <c r="Q307" s="2">
        <f t="shared" si="144"/>
        <v>29532.311000000002</v>
      </c>
      <c r="S307" s="50">
        <v>0.1</v>
      </c>
      <c r="Z307">
        <f t="shared" si="131"/>
        <v>15158</v>
      </c>
      <c r="AA307" s="68">
        <f t="shared" si="132"/>
        <v>-2.7068108020399176E-3</v>
      </c>
      <c r="AB307" s="68">
        <f t="shared" si="146"/>
        <v>2.2399193804330045E-3</v>
      </c>
      <c r="AC307" s="68">
        <f t="shared" si="147"/>
        <v>2.2828108040199094E-3</v>
      </c>
      <c r="AD307" s="68"/>
      <c r="AE307" s="68">
        <f t="shared" si="145"/>
        <v>5.2112251669500252E-7</v>
      </c>
      <c r="AF307">
        <f t="shared" si="148"/>
        <v>-3.8110857443310331E-4</v>
      </c>
      <c r="AG307" s="92"/>
      <c r="AH307">
        <f t="shared" si="133"/>
        <v>-2.6639193784530127E-3</v>
      </c>
      <c r="AI307">
        <f t="shared" si="134"/>
        <v>0.91995441156967062</v>
      </c>
      <c r="AJ307">
        <f t="shared" si="135"/>
        <v>-0.27704097968797003</v>
      </c>
      <c r="AK307">
        <f t="shared" si="136"/>
        <v>0.16498710141028658</v>
      </c>
      <c r="AL307">
        <f t="shared" si="137"/>
        <v>-1.1190888533348371</v>
      </c>
      <c r="AM307">
        <f t="shared" si="138"/>
        <v>-0.6263150726325668</v>
      </c>
      <c r="AN307" s="68">
        <f t="shared" si="152"/>
        <v>-1.2920535050138753</v>
      </c>
      <c r="AO307" s="68">
        <f t="shared" si="152"/>
        <v>-1.2920535071364461</v>
      </c>
      <c r="AP307" s="68">
        <f t="shared" si="152"/>
        <v>-1.2920534650689868</v>
      </c>
      <c r="AQ307" s="68">
        <f t="shared" si="152"/>
        <v>-1.2920542988096053</v>
      </c>
      <c r="AR307" s="68">
        <f t="shared" si="152"/>
        <v>-1.2920377752453502</v>
      </c>
      <c r="AS307" s="68">
        <f t="shared" si="152"/>
        <v>-1.2923654271055665</v>
      </c>
      <c r="AT307" s="68">
        <f t="shared" si="152"/>
        <v>-1.2859368157733502</v>
      </c>
      <c r="AU307" s="68">
        <f t="shared" si="140"/>
        <v>-1.4683549397662894</v>
      </c>
    </row>
    <row r="308" spans="1:48">
      <c r="A308" s="12" t="s">
        <v>1968</v>
      </c>
      <c r="B308" s="44"/>
      <c r="C308" s="45">
        <v>44561.67</v>
      </c>
      <c r="D308" s="45"/>
      <c r="E308">
        <f t="shared" si="141"/>
        <v>15166.000259342594</v>
      </c>
      <c r="F308">
        <f t="shared" si="142"/>
        <v>15166</v>
      </c>
      <c r="G308" s="10">
        <f t="shared" si="151"/>
        <v>3.5200000274926424E-4</v>
      </c>
      <c r="I308">
        <f t="shared" si="153"/>
        <v>3.5200000274926424E-4</v>
      </c>
      <c r="P308">
        <f t="shared" si="143"/>
        <v>5.4825042397649293E-5</v>
      </c>
      <c r="Q308" s="2">
        <f t="shared" si="144"/>
        <v>29543.17</v>
      </c>
      <c r="S308" s="50">
        <v>0.1</v>
      </c>
      <c r="Z308">
        <f t="shared" si="131"/>
        <v>15166</v>
      </c>
      <c r="AA308" s="68">
        <f t="shared" si="132"/>
        <v>-2.7372298740529141E-3</v>
      </c>
      <c r="AB308" s="68">
        <f t="shared" si="146"/>
        <v>3.1440549191998277E-3</v>
      </c>
      <c r="AC308" s="68">
        <f t="shared" si="147"/>
        <v>3.0892298768021784E-3</v>
      </c>
      <c r="AD308" s="68"/>
      <c r="AE308" s="68">
        <f t="shared" si="145"/>
        <v>9.5433412317272031E-7</v>
      </c>
      <c r="AF308">
        <f t="shared" si="148"/>
        <v>2.9717496035161495E-4</v>
      </c>
      <c r="AG308" s="92"/>
      <c r="AH308">
        <f t="shared" si="133"/>
        <v>-2.7920549164505634E-3</v>
      </c>
      <c r="AI308">
        <f t="shared" si="134"/>
        <v>0.919130832528396</v>
      </c>
      <c r="AJ308">
        <f t="shared" si="135"/>
        <v>-0.28183973248484395</v>
      </c>
      <c r="AK308">
        <f t="shared" si="136"/>
        <v>0.16458498598406701</v>
      </c>
      <c r="AL308">
        <f t="shared" si="137"/>
        <v>-1.1140909948483069</v>
      </c>
      <c r="AM308">
        <f t="shared" si="138"/>
        <v>-0.62284131659414799</v>
      </c>
      <c r="AN308" s="68">
        <f t="shared" si="152"/>
        <v>-1.2867105150426146</v>
      </c>
      <c r="AO308" s="68">
        <f t="shared" si="152"/>
        <v>-1.2867105174353586</v>
      </c>
      <c r="AP308" s="68">
        <f t="shared" si="152"/>
        <v>-1.2867104708817585</v>
      </c>
      <c r="AQ308" s="68">
        <f t="shared" si="152"/>
        <v>-1.286711376637216</v>
      </c>
      <c r="AR308" s="68">
        <f t="shared" si="152"/>
        <v>-1.2866937545958943</v>
      </c>
      <c r="AS308" s="68">
        <f t="shared" si="152"/>
        <v>-1.287036793638096</v>
      </c>
      <c r="AT308" s="68">
        <f t="shared" si="152"/>
        <v>-1.2804298967767271</v>
      </c>
      <c r="AU308" s="68">
        <f t="shared" si="140"/>
        <v>-1.4627398468017718</v>
      </c>
    </row>
    <row r="309" spans="1:48">
      <c r="A309" s="12" t="s">
        <v>1984</v>
      </c>
      <c r="B309" s="44"/>
      <c r="C309" s="45">
        <v>44575.247000000003</v>
      </c>
      <c r="D309" s="45"/>
      <c r="E309">
        <f t="shared" si="141"/>
        <v>15176.003368506676</v>
      </c>
      <c r="F309">
        <f t="shared" si="142"/>
        <v>15176</v>
      </c>
      <c r="G309" s="10">
        <f t="shared" si="151"/>
        <v>4.5720000052824616E-3</v>
      </c>
      <c r="I309">
        <f t="shared" si="153"/>
        <v>4.5720000052824616E-3</v>
      </c>
      <c r="P309">
        <f t="shared" si="143"/>
        <v>1.7714242572730576E-4</v>
      </c>
      <c r="Q309" s="2">
        <f t="shared" si="144"/>
        <v>29556.747000000003</v>
      </c>
      <c r="S309" s="50">
        <v>0.1</v>
      </c>
      <c r="Z309">
        <f t="shared" si="131"/>
        <v>15176</v>
      </c>
      <c r="AA309" s="68">
        <f t="shared" si="132"/>
        <v>-2.77480858863373E-3</v>
      </c>
      <c r="AB309" s="68">
        <f t="shared" si="146"/>
        <v>7.5239510196434978E-3</v>
      </c>
      <c r="AC309" s="68">
        <f t="shared" si="147"/>
        <v>7.3468085939161921E-3</v>
      </c>
      <c r="AD309" s="68"/>
      <c r="AE309" s="68">
        <f t="shared" si="145"/>
        <v>5.3975596515640817E-6</v>
      </c>
      <c r="AF309">
        <f t="shared" si="148"/>
        <v>4.3948575795551559E-3</v>
      </c>
      <c r="AG309" s="92"/>
      <c r="AH309">
        <f t="shared" si="133"/>
        <v>-2.9519510143610358E-3</v>
      </c>
      <c r="AI309">
        <f t="shared" si="134"/>
        <v>0.91810626123075911</v>
      </c>
      <c r="AJ309">
        <f t="shared" si="135"/>
        <v>-0.28781623875947276</v>
      </c>
      <c r="AK309">
        <f t="shared" si="136"/>
        <v>0.1640775896011433</v>
      </c>
      <c r="AL309">
        <f t="shared" si="137"/>
        <v>-1.1078562236587326</v>
      </c>
      <c r="AM309">
        <f t="shared" si="138"/>
        <v>-0.61852297020580871</v>
      </c>
      <c r="AN309" s="68">
        <f t="shared" si="152"/>
        <v>-1.2800384904246616</v>
      </c>
      <c r="AO309" s="68">
        <f t="shared" si="152"/>
        <v>-1.2800384931933411</v>
      </c>
      <c r="AP309" s="68">
        <f t="shared" si="152"/>
        <v>-1.2800384405277452</v>
      </c>
      <c r="AQ309" s="68">
        <f t="shared" si="152"/>
        <v>-1.2800394423300068</v>
      </c>
      <c r="AR309" s="68">
        <f t="shared" si="152"/>
        <v>-1.2800203866736961</v>
      </c>
      <c r="AS309" s="68">
        <f t="shared" si="152"/>
        <v>-1.2803830596855617</v>
      </c>
      <c r="AT309" s="68">
        <f t="shared" si="152"/>
        <v>-1.2735543308576276</v>
      </c>
      <c r="AU309" s="68">
        <f t="shared" si="140"/>
        <v>-1.4557209805961246</v>
      </c>
    </row>
    <row r="310" spans="1:48">
      <c r="A310" s="12" t="s">
        <v>1968</v>
      </c>
      <c r="B310" s="44"/>
      <c r="C310" s="45">
        <v>44576.6</v>
      </c>
      <c r="D310" s="45"/>
      <c r="E310">
        <f t="shared" si="141"/>
        <v>15177.000216610008</v>
      </c>
      <c r="F310">
        <f t="shared" si="142"/>
        <v>15177</v>
      </c>
      <c r="G310" s="10">
        <f t="shared" si="151"/>
        <v>2.9399999766610563E-4</v>
      </c>
      <c r="I310">
        <f t="shared" si="153"/>
        <v>2.9399999766610563E-4</v>
      </c>
      <c r="P310">
        <f t="shared" si="143"/>
        <v>1.8938466300108536E-4</v>
      </c>
      <c r="Q310" s="2">
        <f t="shared" si="144"/>
        <v>29558.1</v>
      </c>
      <c r="S310" s="50">
        <v>0.1</v>
      </c>
      <c r="Z310">
        <f t="shared" si="131"/>
        <v>15177</v>
      </c>
      <c r="AA310" s="68">
        <f t="shared" si="132"/>
        <v>-2.7785390576717584E-3</v>
      </c>
      <c r="AB310" s="68">
        <f t="shared" si="146"/>
        <v>3.2619237183389494E-3</v>
      </c>
      <c r="AC310" s="68">
        <f t="shared" si="147"/>
        <v>3.0725390553378641E-3</v>
      </c>
      <c r="AD310" s="68"/>
      <c r="AE310" s="68">
        <f t="shared" si="145"/>
        <v>9.4404962465764951E-7</v>
      </c>
      <c r="AF310">
        <f t="shared" si="148"/>
        <v>1.0461533466502027E-4</v>
      </c>
      <c r="AG310" s="92"/>
      <c r="AH310">
        <f t="shared" si="133"/>
        <v>-2.9679237206728438E-3</v>
      </c>
      <c r="AI310">
        <f t="shared" si="134"/>
        <v>0.91800410383858921</v>
      </c>
      <c r="AJ310">
        <f t="shared" si="135"/>
        <v>-0.28841254639221148</v>
      </c>
      <c r="AK310">
        <f t="shared" si="136"/>
        <v>0.16402656148201425</v>
      </c>
      <c r="AL310">
        <f t="shared" si="137"/>
        <v>-1.1072335104834705</v>
      </c>
      <c r="AM310">
        <f t="shared" si="138"/>
        <v>-0.61809258059253858</v>
      </c>
      <c r="AN310" s="68">
        <f t="shared" si="152"/>
        <v>-1.2793716968139339</v>
      </c>
      <c r="AO310" s="68">
        <f t="shared" si="152"/>
        <v>-1.2793716996226761</v>
      </c>
      <c r="AP310" s="68">
        <f t="shared" si="152"/>
        <v>-1.2793716463137885</v>
      </c>
      <c r="AQ310" s="68">
        <f t="shared" si="152"/>
        <v>-1.2793726580983815</v>
      </c>
      <c r="AR310" s="68">
        <f t="shared" si="152"/>
        <v>-1.2793534553524482</v>
      </c>
      <c r="AS310" s="68">
        <f t="shared" si="152"/>
        <v>-1.2797181158858604</v>
      </c>
      <c r="AT310" s="68">
        <f t="shared" si="152"/>
        <v>-1.2728672679730235</v>
      </c>
      <c r="AU310" s="68">
        <f t="shared" si="140"/>
        <v>-1.4550190939755598</v>
      </c>
    </row>
    <row r="311" spans="1:48">
      <c r="A311" s="12" t="s">
        <v>1984</v>
      </c>
      <c r="B311" s="44"/>
      <c r="C311" s="45">
        <v>44583.385000000002</v>
      </c>
      <c r="D311" s="45"/>
      <c r="E311">
        <f t="shared" si="141"/>
        <v>15181.999192501464</v>
      </c>
      <c r="F311">
        <f t="shared" si="142"/>
        <v>15182</v>
      </c>
      <c r="G311" s="10">
        <f t="shared" si="151"/>
        <v>-1.0959999999613501E-3</v>
      </c>
      <c r="I311">
        <f t="shared" si="153"/>
        <v>-1.0959999999613501E-3</v>
      </c>
      <c r="P311">
        <f t="shared" si="143"/>
        <v>2.5062448284457473E-4</v>
      </c>
      <c r="Q311" s="2">
        <f t="shared" si="144"/>
        <v>29564.885000000002</v>
      </c>
      <c r="S311" s="50">
        <v>0.1</v>
      </c>
      <c r="Z311">
        <f t="shared" si="131"/>
        <v>15182</v>
      </c>
      <c r="AA311" s="68">
        <f t="shared" si="132"/>
        <v>-2.7971162113697942E-3</v>
      </c>
      <c r="AB311" s="68">
        <f t="shared" si="146"/>
        <v>1.9517406942530188E-3</v>
      </c>
      <c r="AC311" s="68">
        <f t="shared" si="147"/>
        <v>1.701116211408444E-3</v>
      </c>
      <c r="AD311" s="68"/>
      <c r="AE311" s="68">
        <f t="shared" si="145"/>
        <v>2.8937963647166179E-7</v>
      </c>
      <c r="AF311">
        <f t="shared" si="148"/>
        <v>-1.3466244828059248E-3</v>
      </c>
      <c r="AG311" s="92"/>
      <c r="AH311">
        <f t="shared" si="133"/>
        <v>-3.0477406942143689E-3</v>
      </c>
      <c r="AI311">
        <f t="shared" si="134"/>
        <v>0.91749413464679086</v>
      </c>
      <c r="AJ311">
        <f t="shared" si="135"/>
        <v>-0.29139041613297917</v>
      </c>
      <c r="AK311">
        <f t="shared" si="136"/>
        <v>0.16377063851998619</v>
      </c>
      <c r="AL311">
        <f t="shared" si="137"/>
        <v>-1.1041220209383376</v>
      </c>
      <c r="AM311">
        <f t="shared" si="138"/>
        <v>-0.61594454532232978</v>
      </c>
      <c r="AN311" s="68">
        <f t="shared" si="152"/>
        <v>-1.2760388406415502</v>
      </c>
      <c r="AO311" s="68">
        <f t="shared" si="152"/>
        <v>-1.276038843657656</v>
      </c>
      <c r="AP311" s="68">
        <f t="shared" si="152"/>
        <v>-1.2760387870418162</v>
      </c>
      <c r="AQ311" s="68">
        <f t="shared" si="152"/>
        <v>-1.2760398497892305</v>
      </c>
      <c r="AR311" s="68">
        <f t="shared" si="152"/>
        <v>-1.276019901362363</v>
      </c>
      <c r="AS311" s="68">
        <f t="shared" si="152"/>
        <v>-1.2763945645551127</v>
      </c>
      <c r="AT311" s="68">
        <f t="shared" si="152"/>
        <v>-1.2694332994446695</v>
      </c>
      <c r="AU311" s="68">
        <f t="shared" si="140"/>
        <v>-1.4515096608727363</v>
      </c>
    </row>
    <row r="312" spans="1:48">
      <c r="A312" s="12" t="s">
        <v>1984</v>
      </c>
      <c r="B312" s="44"/>
      <c r="C312" s="45">
        <v>44598.313999999998</v>
      </c>
      <c r="D312" s="45"/>
      <c r="E312">
        <f t="shared" si="141"/>
        <v>15192.998413000136</v>
      </c>
      <c r="F312">
        <f t="shared" si="142"/>
        <v>15193</v>
      </c>
      <c r="G312" s="10">
        <f t="shared" si="151"/>
        <v>-2.1540000016102567E-3</v>
      </c>
      <c r="I312">
        <f t="shared" si="153"/>
        <v>-2.1540000016102567E-3</v>
      </c>
      <c r="P312">
        <f t="shared" si="143"/>
        <v>3.8552006955258622E-4</v>
      </c>
      <c r="Q312" s="2">
        <f t="shared" si="144"/>
        <v>29579.813999999998</v>
      </c>
      <c r="S312" s="50">
        <v>0.1</v>
      </c>
      <c r="Z312">
        <f t="shared" si="131"/>
        <v>15193</v>
      </c>
      <c r="AA312" s="68">
        <f t="shared" si="132"/>
        <v>-2.8375419904922696E-3</v>
      </c>
      <c r="AB312" s="68">
        <f t="shared" si="146"/>
        <v>1.0690620584345991E-3</v>
      </c>
      <c r="AC312" s="68">
        <f t="shared" si="147"/>
        <v>6.8354198888201292E-4</v>
      </c>
      <c r="AD312" s="68"/>
      <c r="AE312" s="68">
        <f t="shared" si="145"/>
        <v>4.6722965056477794E-8</v>
      </c>
      <c r="AF312">
        <f t="shared" si="148"/>
        <v>-2.539520071162843E-3</v>
      </c>
      <c r="AG312" s="92"/>
      <c r="AH312">
        <f t="shared" si="133"/>
        <v>-3.2230620600448559E-3</v>
      </c>
      <c r="AI312">
        <f t="shared" si="134"/>
        <v>0.9163770017605567</v>
      </c>
      <c r="AJ312">
        <f t="shared" si="135"/>
        <v>-0.29792017340191113</v>
      </c>
      <c r="AK312">
        <f t="shared" si="136"/>
        <v>0.16320304538939195</v>
      </c>
      <c r="AL312">
        <f t="shared" si="137"/>
        <v>-1.0972888805698042</v>
      </c>
      <c r="AM312">
        <f t="shared" si="138"/>
        <v>-0.61124164905191458</v>
      </c>
      <c r="AN312" s="68">
        <f t="shared" si="152"/>
        <v>-1.2687130603484029</v>
      </c>
      <c r="AO312" s="68">
        <f t="shared" si="152"/>
        <v>-1.2687130638641175</v>
      </c>
      <c r="AP312" s="68">
        <f t="shared" si="152"/>
        <v>-1.2687129994232256</v>
      </c>
      <c r="AQ312" s="68">
        <f t="shared" si="152"/>
        <v>-1.2687141805873572</v>
      </c>
      <c r="AR312" s="68">
        <f t="shared" si="152"/>
        <v>-1.2686925312456216</v>
      </c>
      <c r="AS312" s="68">
        <f t="shared" si="152"/>
        <v>-1.2690895772321611</v>
      </c>
      <c r="AT312" s="68">
        <f t="shared" si="152"/>
        <v>-1.2618864608347664</v>
      </c>
      <c r="AU312" s="68">
        <f t="shared" si="140"/>
        <v>-1.4437889080465243</v>
      </c>
    </row>
    <row r="313" spans="1:48">
      <c r="A313" s="12" t="s">
        <v>1984</v>
      </c>
      <c r="B313" s="44"/>
      <c r="C313" s="45">
        <v>44602.383999999998</v>
      </c>
      <c r="D313" s="45"/>
      <c r="E313">
        <f t="shared" si="141"/>
        <v>15195.997061766269</v>
      </c>
      <c r="F313">
        <f t="shared" si="142"/>
        <v>15196</v>
      </c>
      <c r="G313" s="10">
        <f t="shared" si="151"/>
        <v>-3.9880000040284358E-3</v>
      </c>
      <c r="I313">
        <f t="shared" si="153"/>
        <v>-3.9880000040284358E-3</v>
      </c>
      <c r="P313">
        <f t="shared" si="143"/>
        <v>4.2234986188319223E-4</v>
      </c>
      <c r="Q313" s="2">
        <f t="shared" si="144"/>
        <v>29583.883999999998</v>
      </c>
      <c r="S313" s="50">
        <v>0.1</v>
      </c>
      <c r="Z313">
        <f t="shared" si="131"/>
        <v>15196</v>
      </c>
      <c r="AA313" s="68">
        <f t="shared" si="132"/>
        <v>-2.8484605052565143E-3</v>
      </c>
      <c r="AB313" s="68">
        <f t="shared" si="146"/>
        <v>-7.1718963688872928E-4</v>
      </c>
      <c r="AC313" s="68">
        <f t="shared" si="147"/>
        <v>-1.1395394987719215E-3</v>
      </c>
      <c r="AD313" s="68"/>
      <c r="AE313" s="68">
        <f t="shared" si="145"/>
        <v>1.298550269261362E-7</v>
      </c>
      <c r="AF313">
        <f t="shared" si="148"/>
        <v>-4.410349865911628E-3</v>
      </c>
      <c r="AG313" s="92"/>
      <c r="AH313">
        <f t="shared" si="133"/>
        <v>-3.2708103671397065E-3</v>
      </c>
      <c r="AI313">
        <f t="shared" si="134"/>
        <v>0.91607347489446678</v>
      </c>
      <c r="AJ313">
        <f t="shared" si="135"/>
        <v>-0.2996958631076313</v>
      </c>
      <c r="AK313">
        <f t="shared" si="136"/>
        <v>0.1630471656994876</v>
      </c>
      <c r="AL313">
        <f t="shared" si="137"/>
        <v>-1.0954281812157454</v>
      </c>
      <c r="AM313">
        <f t="shared" si="138"/>
        <v>-0.60996443146591306</v>
      </c>
      <c r="AN313" s="68">
        <f t="shared" si="152"/>
        <v>-1.2667166669196426</v>
      </c>
      <c r="AO313" s="68">
        <f t="shared" si="152"/>
        <v>-1.266716670582533</v>
      </c>
      <c r="AP313" s="68">
        <f t="shared" si="152"/>
        <v>-1.2667166038712512</v>
      </c>
      <c r="AQ313" s="68">
        <f t="shared" si="152"/>
        <v>-1.2667178188689088</v>
      </c>
      <c r="AR313" s="68">
        <f t="shared" si="152"/>
        <v>-1.2666956911255705</v>
      </c>
      <c r="AS313" s="68">
        <f t="shared" si="152"/>
        <v>-1.2670989301988378</v>
      </c>
      <c r="AT313" s="68">
        <f t="shared" si="152"/>
        <v>-1.2598301144445565</v>
      </c>
      <c r="AU313" s="68">
        <f t="shared" si="140"/>
        <v>-1.4416832481848303</v>
      </c>
    </row>
    <row r="314" spans="1:48">
      <c r="A314" s="12" t="s">
        <v>1984</v>
      </c>
      <c r="B314" s="44"/>
      <c r="C314" s="45">
        <v>44606.46</v>
      </c>
      <c r="D314" s="45"/>
      <c r="E314">
        <f t="shared" si="141"/>
        <v>15199.000131144834</v>
      </c>
      <c r="F314">
        <f t="shared" si="142"/>
        <v>15199</v>
      </c>
      <c r="G314" s="10">
        <f t="shared" si="151"/>
        <v>1.7799999477574602E-4</v>
      </c>
      <c r="I314">
        <f t="shared" si="153"/>
        <v>1.7799999477574602E-4</v>
      </c>
      <c r="P314">
        <f t="shared" si="143"/>
        <v>4.591968342987085E-4</v>
      </c>
      <c r="Q314" s="2">
        <f t="shared" si="144"/>
        <v>29587.96</v>
      </c>
      <c r="S314" s="50">
        <v>0.1</v>
      </c>
      <c r="Z314">
        <f t="shared" si="131"/>
        <v>15199</v>
      </c>
      <c r="AA314" s="68">
        <f t="shared" si="132"/>
        <v>-2.8593330050939395E-3</v>
      </c>
      <c r="AB314" s="68">
        <f t="shared" si="146"/>
        <v>3.496529834168394E-3</v>
      </c>
      <c r="AC314" s="68">
        <f t="shared" si="147"/>
        <v>3.0373329998696855E-3</v>
      </c>
      <c r="AD314" s="68"/>
      <c r="AE314" s="68">
        <f t="shared" si="145"/>
        <v>9.2253917520973835E-7</v>
      </c>
      <c r="AF314">
        <f t="shared" si="148"/>
        <v>-2.8119683952296248E-4</v>
      </c>
      <c r="AG314" s="92"/>
      <c r="AH314">
        <f t="shared" si="133"/>
        <v>-3.318529839392648E-3</v>
      </c>
      <c r="AI314">
        <f t="shared" si="134"/>
        <v>0.91577043921881252</v>
      </c>
      <c r="AJ314">
        <f t="shared" si="135"/>
        <v>-0.30146934088397315</v>
      </c>
      <c r="AK314">
        <f t="shared" si="136"/>
        <v>0.16289082524664827</v>
      </c>
      <c r="AL314">
        <f t="shared" si="137"/>
        <v>-1.0935687134841108</v>
      </c>
      <c r="AM314">
        <f t="shared" si="138"/>
        <v>-0.60868950662033905</v>
      </c>
      <c r="AN314" s="68">
        <f t="shared" si="152"/>
        <v>-1.26472093432015</v>
      </c>
      <c r="AO314" s="68">
        <f t="shared" si="152"/>
        <v>-1.2647209381351163</v>
      </c>
      <c r="AP314" s="68">
        <f t="shared" si="152"/>
        <v>-1.2647208690930576</v>
      </c>
      <c r="AQ314" s="68">
        <f t="shared" si="152"/>
        <v>-1.2647221185967754</v>
      </c>
      <c r="AR314" s="68">
        <f t="shared" si="152"/>
        <v>-1.2646995061950645</v>
      </c>
      <c r="AS314" s="68">
        <f t="shared" si="152"/>
        <v>-1.2651089758745815</v>
      </c>
      <c r="AT314" s="68">
        <f t="shared" si="152"/>
        <v>-1.2577745743551008</v>
      </c>
      <c r="AU314" s="68">
        <f t="shared" si="140"/>
        <v>-1.4395775883231361</v>
      </c>
    </row>
    <row r="315" spans="1:48">
      <c r="A315" s="12" t="s">
        <v>1984</v>
      </c>
      <c r="B315" s="44"/>
      <c r="C315" s="45">
        <v>44610.531999999999</v>
      </c>
      <c r="D315" s="45"/>
      <c r="E315">
        <f t="shared" si="141"/>
        <v>15202.000253448445</v>
      </c>
      <c r="F315">
        <f t="shared" si="142"/>
        <v>15202</v>
      </c>
      <c r="G315" s="10">
        <f t="shared" si="151"/>
        <v>3.4400000004097819E-4</v>
      </c>
      <c r="I315">
        <f t="shared" si="153"/>
        <v>3.4400000004097819E-4</v>
      </c>
      <c r="P315">
        <f t="shared" si="143"/>
        <v>4.9606098679910726E-4</v>
      </c>
      <c r="Q315" s="2">
        <f t="shared" si="144"/>
        <v>29592.031999999999</v>
      </c>
      <c r="S315" s="50">
        <v>0.1</v>
      </c>
      <c r="Z315">
        <f t="shared" si="131"/>
        <v>15202</v>
      </c>
      <c r="AA315" s="68">
        <f t="shared" si="132"/>
        <v>-2.8701593385584926E-3</v>
      </c>
      <c r="AB315" s="68">
        <f t="shared" si="146"/>
        <v>3.7102203253985781E-3</v>
      </c>
      <c r="AC315" s="68">
        <f t="shared" si="147"/>
        <v>3.2141593385994708E-3</v>
      </c>
      <c r="AD315" s="68"/>
      <c r="AE315" s="68">
        <f t="shared" si="145"/>
        <v>1.0330820253906188E-6</v>
      </c>
      <c r="AF315">
        <f t="shared" si="148"/>
        <v>-1.5206098675812907E-4</v>
      </c>
      <c r="AG315" s="92"/>
      <c r="AH315">
        <f t="shared" si="133"/>
        <v>-3.3662203253575999E-3</v>
      </c>
      <c r="AI315">
        <f t="shared" si="134"/>
        <v>0.91546789481288959</v>
      </c>
      <c r="AJ315">
        <f t="shared" si="135"/>
        <v>-0.30324060495263672</v>
      </c>
      <c r="AK315">
        <f t="shared" si="136"/>
        <v>0.16273402548809873</v>
      </c>
      <c r="AL315">
        <f t="shared" si="137"/>
        <v>-1.0917104749732489</v>
      </c>
      <c r="AM315">
        <f t="shared" si="138"/>
        <v>-0.60741686534183559</v>
      </c>
      <c r="AN315" s="68">
        <f t="shared" si="152"/>
        <v>-1.2627258614795562</v>
      </c>
      <c r="AO315" s="68">
        <f t="shared" si="152"/>
        <v>-1.2627258654516187</v>
      </c>
      <c r="AP315" s="68">
        <f t="shared" si="152"/>
        <v>-1.2627257940173355</v>
      </c>
      <c r="AQ315" s="68">
        <f t="shared" si="152"/>
        <v>-1.2627270787066947</v>
      </c>
      <c r="AR315" s="68">
        <f t="shared" si="152"/>
        <v>-1.262703975371821</v>
      </c>
      <c r="AS315" s="68">
        <f t="shared" si="152"/>
        <v>-1.2631197129153653</v>
      </c>
      <c r="AT315" s="68">
        <f t="shared" si="152"/>
        <v>-1.2557198403441785</v>
      </c>
      <c r="AU315" s="68">
        <f t="shared" si="140"/>
        <v>-1.4374719284614419</v>
      </c>
    </row>
    <row r="316" spans="1:48">
      <c r="A316" s="12" t="s">
        <v>1984</v>
      </c>
      <c r="B316" s="44"/>
      <c r="C316" s="45">
        <v>44613.248</v>
      </c>
      <c r="D316" s="45"/>
      <c r="E316">
        <f t="shared" si="141"/>
        <v>15204.001317342503</v>
      </c>
      <c r="F316">
        <f t="shared" si="142"/>
        <v>15204</v>
      </c>
      <c r="G316" s="10">
        <f t="shared" si="151"/>
        <v>1.7880000013974495E-3</v>
      </c>
      <c r="I316">
        <f t="shared" si="153"/>
        <v>1.7880000013974495E-3</v>
      </c>
      <c r="P316">
        <f t="shared" si="143"/>
        <v>5.2064663295761648E-4</v>
      </c>
      <c r="Q316" s="2">
        <f t="shared" si="144"/>
        <v>29594.748</v>
      </c>
      <c r="S316" s="50">
        <v>0.1</v>
      </c>
      <c r="Z316">
        <f t="shared" si="131"/>
        <v>15204</v>
      </c>
      <c r="AA316" s="68">
        <f t="shared" si="132"/>
        <v>-2.8773511716098559E-3</v>
      </c>
      <c r="AB316" s="68">
        <f t="shared" si="146"/>
        <v>5.1859978059649219E-3</v>
      </c>
      <c r="AC316" s="68">
        <f t="shared" si="147"/>
        <v>4.6653511730073054E-3</v>
      </c>
      <c r="AD316" s="68"/>
      <c r="AE316" s="68">
        <f t="shared" si="145"/>
        <v>2.176550156748064E-6</v>
      </c>
      <c r="AF316">
        <f t="shared" si="148"/>
        <v>1.267353368439833E-3</v>
      </c>
      <c r="AG316" s="92"/>
      <c r="AH316">
        <f t="shared" si="133"/>
        <v>-3.3979978045674724E-3</v>
      </c>
      <c r="AI316">
        <f t="shared" si="134"/>
        <v>0.91526647150770235</v>
      </c>
      <c r="AJ316">
        <f t="shared" si="135"/>
        <v>-0.30442021695816601</v>
      </c>
      <c r="AK316">
        <f t="shared" si="136"/>
        <v>0.16262923786383199</v>
      </c>
      <c r="AL316">
        <f t="shared" si="137"/>
        <v>-1.0904723310145221</v>
      </c>
      <c r="AM316">
        <f t="shared" si="138"/>
        <v>-0.60656970196126381</v>
      </c>
      <c r="AN316" s="68">
        <f t="shared" si="152"/>
        <v>-1.2613961789232278</v>
      </c>
      <c r="AO316" s="68">
        <f t="shared" si="152"/>
        <v>-1.2613961830028702</v>
      </c>
      <c r="AP316" s="68">
        <f t="shared" si="152"/>
        <v>-1.2613961099391062</v>
      </c>
      <c r="AQ316" s="68">
        <f t="shared" si="152"/>
        <v>-1.2613974184665755</v>
      </c>
      <c r="AR316" s="68">
        <f t="shared" si="152"/>
        <v>-1.2613739843482792</v>
      </c>
      <c r="AS316" s="68">
        <f t="shared" si="152"/>
        <v>-1.2617939210366971</v>
      </c>
      <c r="AT316" s="68">
        <f t="shared" si="152"/>
        <v>-1.2543504653802808</v>
      </c>
      <c r="AU316" s="68">
        <f t="shared" si="140"/>
        <v>-1.4360681552203125</v>
      </c>
      <c r="AV316" s="68"/>
    </row>
    <row r="317" spans="1:48">
      <c r="A317" s="12" t="s">
        <v>1984</v>
      </c>
      <c r="B317" s="44"/>
      <c r="C317" s="45">
        <v>44613.249000000003</v>
      </c>
      <c r="D317" s="45"/>
      <c r="E317">
        <f t="shared" si="141"/>
        <v>15204.002054111244</v>
      </c>
      <c r="F317">
        <f t="shared" si="142"/>
        <v>15204</v>
      </c>
      <c r="G317" s="10">
        <f t="shared" si="151"/>
        <v>2.7880000052391551E-3</v>
      </c>
      <c r="I317">
        <f t="shared" si="153"/>
        <v>2.7880000052391551E-3</v>
      </c>
      <c r="P317">
        <f t="shared" si="143"/>
        <v>5.2064663295761648E-4</v>
      </c>
      <c r="Q317" s="2">
        <f t="shared" si="144"/>
        <v>29594.749000000003</v>
      </c>
      <c r="S317" s="50">
        <v>0.1</v>
      </c>
      <c r="Z317">
        <f t="shared" si="131"/>
        <v>15204</v>
      </c>
      <c r="AA317" s="68">
        <f t="shared" si="132"/>
        <v>-2.8773511716098559E-3</v>
      </c>
      <c r="AB317" s="68">
        <f t="shared" si="146"/>
        <v>6.1859978098066275E-3</v>
      </c>
      <c r="AC317" s="68">
        <f t="shared" si="147"/>
        <v>5.665351176849011E-3</v>
      </c>
      <c r="AD317" s="68"/>
      <c r="AE317" s="68">
        <f t="shared" si="145"/>
        <v>3.2096203957024475E-6</v>
      </c>
      <c r="AF317">
        <f t="shared" si="148"/>
        <v>2.2673533722815387E-3</v>
      </c>
      <c r="AG317" s="92"/>
      <c r="AH317">
        <f t="shared" si="133"/>
        <v>-3.3979978045674724E-3</v>
      </c>
      <c r="AI317">
        <f t="shared" si="134"/>
        <v>0.91526647150770235</v>
      </c>
      <c r="AJ317">
        <f t="shared" si="135"/>
        <v>-0.30442021695816601</v>
      </c>
      <c r="AK317">
        <f t="shared" si="136"/>
        <v>0.16262923786383199</v>
      </c>
      <c r="AL317">
        <f t="shared" si="137"/>
        <v>-1.0904723310145221</v>
      </c>
      <c r="AM317">
        <f t="shared" si="138"/>
        <v>-0.60656970196126381</v>
      </c>
      <c r="AN317" s="68">
        <f t="shared" si="152"/>
        <v>-1.2613961789232278</v>
      </c>
      <c r="AO317" s="68">
        <f t="shared" si="152"/>
        <v>-1.2613961830028702</v>
      </c>
      <c r="AP317" s="68">
        <f t="shared" si="152"/>
        <v>-1.2613961099391062</v>
      </c>
      <c r="AQ317" s="68">
        <f t="shared" si="152"/>
        <v>-1.2613974184665755</v>
      </c>
      <c r="AR317" s="68">
        <f t="shared" si="152"/>
        <v>-1.2613739843482792</v>
      </c>
      <c r="AS317" s="68">
        <f t="shared" si="152"/>
        <v>-1.2617939210366971</v>
      </c>
      <c r="AT317" s="68">
        <f t="shared" si="152"/>
        <v>-1.2543504653802808</v>
      </c>
      <c r="AU317" s="68">
        <f t="shared" si="140"/>
        <v>-1.4360681552203125</v>
      </c>
    </row>
    <row r="318" spans="1:48">
      <c r="A318" s="12" t="s">
        <v>1984</v>
      </c>
      <c r="B318" s="44"/>
      <c r="C318" s="45">
        <v>44636.315000000002</v>
      </c>
      <c r="D318" s="45"/>
      <c r="E318">
        <f t="shared" si="141"/>
        <v>15220.996361835971</v>
      </c>
      <c r="F318">
        <f t="shared" si="142"/>
        <v>15221</v>
      </c>
      <c r="G318" s="10">
        <f t="shared" si="151"/>
        <v>-4.9379999982193112E-3</v>
      </c>
      <c r="I318">
        <f t="shared" si="153"/>
        <v>-4.9379999982193112E-3</v>
      </c>
      <c r="P318">
        <f t="shared" si="143"/>
        <v>7.2993291238412916E-4</v>
      </c>
      <c r="Q318" s="2">
        <f t="shared" si="144"/>
        <v>29617.815000000002</v>
      </c>
      <c r="S318" s="50">
        <v>0.1</v>
      </c>
      <c r="Z318">
        <f t="shared" si="131"/>
        <v>15221</v>
      </c>
      <c r="AA318" s="68">
        <f t="shared" si="132"/>
        <v>-2.9376443223710848E-3</v>
      </c>
      <c r="AB318" s="68">
        <f t="shared" si="146"/>
        <v>-1.2704227634640973E-3</v>
      </c>
      <c r="AC318" s="68">
        <f t="shared" si="147"/>
        <v>-2.0003556758482264E-3</v>
      </c>
      <c r="AD318" s="68"/>
      <c r="AE318" s="68">
        <f t="shared" si="145"/>
        <v>4.0014228298982153E-7</v>
      </c>
      <c r="AF318">
        <f t="shared" si="148"/>
        <v>-5.6679329106034404E-3</v>
      </c>
      <c r="AG318" s="92"/>
      <c r="AH318">
        <f t="shared" si="133"/>
        <v>-3.667577234755214E-3</v>
      </c>
      <c r="AI318">
        <f t="shared" si="134"/>
        <v>0.91356319328372304</v>
      </c>
      <c r="AJ318">
        <f t="shared" si="135"/>
        <v>-0.31440709172385445</v>
      </c>
      <c r="AK318">
        <f t="shared" si="136"/>
        <v>0.16173038769389889</v>
      </c>
      <c r="AL318">
        <f t="shared" si="137"/>
        <v>-1.0799700216394343</v>
      </c>
      <c r="AM318">
        <f t="shared" si="138"/>
        <v>-0.59940924831487186</v>
      </c>
      <c r="AN318" s="68">
        <f t="shared" si="152"/>
        <v>-1.2501056521536564</v>
      </c>
      <c r="AO318" s="68">
        <f t="shared" si="152"/>
        <v>-1.2501056572452283</v>
      </c>
      <c r="AP318" s="68">
        <f t="shared" si="152"/>
        <v>-1.2501055691637883</v>
      </c>
      <c r="AQ318" s="68">
        <f t="shared" si="152"/>
        <v>-1.2501070929283211</v>
      </c>
      <c r="AR318" s="68">
        <f t="shared" si="152"/>
        <v>-1.2500807335550637</v>
      </c>
      <c r="AS318" s="68">
        <f t="shared" si="152"/>
        <v>-1.2505370156796478</v>
      </c>
      <c r="AT318" s="68">
        <f t="shared" si="152"/>
        <v>-1.2427252290040891</v>
      </c>
      <c r="AU318" s="68">
        <f t="shared" si="140"/>
        <v>-1.4241360826707123</v>
      </c>
    </row>
    <row r="319" spans="1:48">
      <c r="A319" s="12" t="s">
        <v>1984</v>
      </c>
      <c r="B319" s="44"/>
      <c r="C319" s="45">
        <v>44636.32</v>
      </c>
      <c r="D319" s="45"/>
      <c r="E319">
        <f t="shared" si="141"/>
        <v>15221.000045679661</v>
      </c>
      <c r="F319">
        <f t="shared" si="142"/>
        <v>15221</v>
      </c>
      <c r="G319" s="10">
        <f t="shared" si="151"/>
        <v>6.1999999161344022E-5</v>
      </c>
      <c r="I319">
        <f t="shared" si="153"/>
        <v>6.1999999161344022E-5</v>
      </c>
      <c r="P319">
        <f t="shared" si="143"/>
        <v>7.2993291238412916E-4</v>
      </c>
      <c r="Q319" s="2">
        <f t="shared" si="144"/>
        <v>29617.82</v>
      </c>
      <c r="S319" s="50">
        <v>0.1</v>
      </c>
      <c r="Z319">
        <f t="shared" si="131"/>
        <v>15221</v>
      </c>
      <c r="AA319" s="68">
        <f t="shared" si="132"/>
        <v>-2.9376443223710848E-3</v>
      </c>
      <c r="AB319" s="68">
        <f t="shared" si="146"/>
        <v>3.729577233916558E-3</v>
      </c>
      <c r="AC319" s="68">
        <f t="shared" si="147"/>
        <v>2.9996443215324288E-3</v>
      </c>
      <c r="AD319" s="68"/>
      <c r="AE319" s="68">
        <f t="shared" si="145"/>
        <v>8.9978660557017457E-7</v>
      </c>
      <c r="AF319">
        <f t="shared" si="148"/>
        <v>-6.6793291322278514E-4</v>
      </c>
      <c r="AG319" s="92"/>
      <c r="AH319">
        <f t="shared" si="133"/>
        <v>-3.667577234755214E-3</v>
      </c>
      <c r="AI319">
        <f t="shared" si="134"/>
        <v>0.91356319328372304</v>
      </c>
      <c r="AJ319">
        <f t="shared" si="135"/>
        <v>-0.31440709172385445</v>
      </c>
      <c r="AK319">
        <f t="shared" si="136"/>
        <v>0.16173038769389889</v>
      </c>
      <c r="AL319">
        <f t="shared" si="137"/>
        <v>-1.0799700216394343</v>
      </c>
      <c r="AM319">
        <f t="shared" si="138"/>
        <v>-0.59940924831487186</v>
      </c>
      <c r="AN319" s="68">
        <f t="shared" ref="AN319:AT334" si="154">$AU319+$AB$7*SIN(AO319)</f>
        <v>-1.2501056521536564</v>
      </c>
      <c r="AO319" s="68">
        <f t="shared" si="154"/>
        <v>-1.2501056572452283</v>
      </c>
      <c r="AP319" s="68">
        <f t="shared" si="154"/>
        <v>-1.2501055691637883</v>
      </c>
      <c r="AQ319" s="68">
        <f t="shared" si="154"/>
        <v>-1.2501070929283211</v>
      </c>
      <c r="AR319" s="68">
        <f t="shared" si="154"/>
        <v>-1.2500807335550637</v>
      </c>
      <c r="AS319" s="68">
        <f t="shared" si="154"/>
        <v>-1.2505370156796478</v>
      </c>
      <c r="AT319" s="68">
        <f t="shared" si="154"/>
        <v>-1.2427252290040891</v>
      </c>
      <c r="AU319" s="68">
        <f t="shared" si="140"/>
        <v>-1.4241360826707123</v>
      </c>
    </row>
    <row r="320" spans="1:48">
      <c r="A320" s="12" t="s">
        <v>1985</v>
      </c>
      <c r="B320" s="44"/>
      <c r="C320" s="45">
        <v>44815.48</v>
      </c>
      <c r="D320" s="45"/>
      <c r="E320">
        <f t="shared" si="141"/>
        <v>15352.999532888622</v>
      </c>
      <c r="F320">
        <f t="shared" si="142"/>
        <v>15353</v>
      </c>
      <c r="G320" s="10">
        <f t="shared" si="151"/>
        <v>-6.339999963529408E-4</v>
      </c>
      <c r="I320">
        <f t="shared" si="153"/>
        <v>-6.339999963529408E-4</v>
      </c>
      <c r="P320">
        <f t="shared" si="143"/>
        <v>2.3737514234404844E-3</v>
      </c>
      <c r="Q320" s="2">
        <f t="shared" si="144"/>
        <v>29796.980000000003</v>
      </c>
      <c r="S320" s="50">
        <v>0.1</v>
      </c>
      <c r="Z320">
        <f t="shared" si="131"/>
        <v>15353</v>
      </c>
      <c r="AA320" s="68">
        <f t="shared" si="132"/>
        <v>-3.3521477432380447E-3</v>
      </c>
      <c r="AB320" s="68">
        <f t="shared" si="146"/>
        <v>5.0918991703255883E-3</v>
      </c>
      <c r="AC320" s="68">
        <f t="shared" si="147"/>
        <v>2.7181477468851039E-3</v>
      </c>
      <c r="AD320" s="68"/>
      <c r="AE320" s="68">
        <f t="shared" si="145"/>
        <v>7.3883271738965677E-7</v>
      </c>
      <c r="AF320">
        <f t="shared" si="148"/>
        <v>-3.0077514197934252E-3</v>
      </c>
      <c r="AG320" s="92"/>
      <c r="AH320">
        <f t="shared" si="133"/>
        <v>-5.7258991666785291E-3</v>
      </c>
      <c r="AI320">
        <f t="shared" si="134"/>
        <v>0.90087543796494163</v>
      </c>
      <c r="AJ320">
        <f t="shared" si="135"/>
        <v>-0.38949983207458322</v>
      </c>
      <c r="AK320">
        <f t="shared" si="136"/>
        <v>0.15428013825597814</v>
      </c>
      <c r="AL320">
        <f t="shared" si="137"/>
        <v>-0.99971355366026748</v>
      </c>
      <c r="AM320">
        <f t="shared" si="138"/>
        <v>-0.54611653678127658</v>
      </c>
      <c r="AN320" s="68">
        <f t="shared" si="154"/>
        <v>-1.1631353754693992</v>
      </c>
      <c r="AO320" s="68">
        <f t="shared" si="154"/>
        <v>-1.163135397052389</v>
      </c>
      <c r="AP320" s="68">
        <f t="shared" si="154"/>
        <v>-1.1631351001880803</v>
      </c>
      <c r="AQ320" s="68">
        <f t="shared" si="154"/>
        <v>-1.1631391834408871</v>
      </c>
      <c r="AR320" s="68">
        <f t="shared" si="154"/>
        <v>-1.1630830232769092</v>
      </c>
      <c r="AS320" s="68">
        <f t="shared" si="154"/>
        <v>-1.1638560795413861</v>
      </c>
      <c r="AT320" s="68">
        <f t="shared" si="154"/>
        <v>-1.1533335137420688</v>
      </c>
      <c r="AU320" s="68">
        <f t="shared" si="140"/>
        <v>-1.3314870487561694</v>
      </c>
    </row>
    <row r="321" spans="1:48">
      <c r="A321" s="12" t="s">
        <v>1968</v>
      </c>
      <c r="B321" s="44"/>
      <c r="C321" s="45">
        <v>44816.839</v>
      </c>
      <c r="D321" s="45"/>
      <c r="E321">
        <f t="shared" si="141"/>
        <v>15354.000801604387</v>
      </c>
      <c r="F321">
        <f t="shared" si="142"/>
        <v>15354</v>
      </c>
      <c r="G321" s="10">
        <f t="shared" si="151"/>
        <v>1.0879999972530641E-3</v>
      </c>
      <c r="I321">
        <f t="shared" si="153"/>
        <v>1.0879999972530641E-3</v>
      </c>
      <c r="P321">
        <f t="shared" si="143"/>
        <v>2.3863315357171844E-3</v>
      </c>
      <c r="Q321" s="2">
        <f t="shared" si="144"/>
        <v>29798.339</v>
      </c>
      <c r="S321" s="50">
        <v>0.1</v>
      </c>
      <c r="Z321">
        <f t="shared" si="131"/>
        <v>15354</v>
      </c>
      <c r="AA321" s="68">
        <f t="shared" si="132"/>
        <v>-3.3549077985692488E-3</v>
      </c>
      <c r="AB321" s="68">
        <f t="shared" si="146"/>
        <v>6.8292393315394972E-3</v>
      </c>
      <c r="AC321" s="68">
        <f t="shared" si="147"/>
        <v>4.4429077958223128E-3</v>
      </c>
      <c r="AD321" s="68"/>
      <c r="AE321" s="68">
        <f t="shared" si="145"/>
        <v>1.9739429682178682E-6</v>
      </c>
      <c r="AF321">
        <f t="shared" si="148"/>
        <v>-1.2983315384641203E-3</v>
      </c>
      <c r="AG321" s="92"/>
      <c r="AH321">
        <f t="shared" si="133"/>
        <v>-5.7412393342864331E-3</v>
      </c>
      <c r="AI321">
        <f t="shared" si="134"/>
        <v>0.90078295500230932</v>
      </c>
      <c r="AJ321">
        <f t="shared" si="135"/>
        <v>-0.39005197619578152</v>
      </c>
      <c r="AK321">
        <f t="shared" si="136"/>
        <v>0.15422067903122488</v>
      </c>
      <c r="AL321">
        <f t="shared" si="137"/>
        <v>-0.99911398986866973</v>
      </c>
      <c r="AM321">
        <f t="shared" si="138"/>
        <v>-0.54572741064652386</v>
      </c>
      <c r="AN321" s="68">
        <f t="shared" si="154"/>
        <v>-1.1624810932687235</v>
      </c>
      <c r="AO321" s="68">
        <f t="shared" si="154"/>
        <v>-1.1624811150557139</v>
      </c>
      <c r="AP321" s="68">
        <f t="shared" si="154"/>
        <v>-1.1624808158387365</v>
      </c>
      <c r="AQ321" s="68">
        <f t="shared" si="154"/>
        <v>-1.1624849252265803</v>
      </c>
      <c r="AR321" s="68">
        <f t="shared" si="154"/>
        <v>-1.1624284911049325</v>
      </c>
      <c r="AS321" s="68">
        <f t="shared" si="154"/>
        <v>-1.1632041442652281</v>
      </c>
      <c r="AT321" s="68">
        <f t="shared" si="154"/>
        <v>-1.1526621797281538</v>
      </c>
      <c r="AU321" s="68">
        <f t="shared" si="140"/>
        <v>-1.3307851621356046</v>
      </c>
    </row>
    <row r="322" spans="1:48">
      <c r="A322" s="12" t="s">
        <v>1985</v>
      </c>
      <c r="B322" s="44"/>
      <c r="C322" s="45">
        <v>44838.561999999998</v>
      </c>
      <c r="D322" s="45"/>
      <c r="E322">
        <f t="shared" si="141"/>
        <v>15370.005628913161</v>
      </c>
      <c r="F322">
        <f t="shared" si="142"/>
        <v>15370</v>
      </c>
      <c r="G322" s="10">
        <f t="shared" si="151"/>
        <v>7.6399999961722642E-3</v>
      </c>
      <c r="I322">
        <f t="shared" si="153"/>
        <v>7.6399999961722642E-3</v>
      </c>
      <c r="P322">
        <f t="shared" si="143"/>
        <v>2.5878729423163549E-3</v>
      </c>
      <c r="Q322" s="2">
        <f t="shared" si="144"/>
        <v>29820.061999999998</v>
      </c>
      <c r="S322" s="50">
        <v>0.1</v>
      </c>
      <c r="Z322">
        <f t="shared" si="131"/>
        <v>15370</v>
      </c>
      <c r="AA322" s="68">
        <f t="shared" si="132"/>
        <v>-3.3982574463844754E-3</v>
      </c>
      <c r="AB322" s="68">
        <f t="shared" si="146"/>
        <v>1.3626130384873095E-2</v>
      </c>
      <c r="AC322" s="68">
        <f t="shared" si="147"/>
        <v>1.103825744255674E-2</v>
      </c>
      <c r="AD322" s="68"/>
      <c r="AE322" s="68">
        <f t="shared" si="145"/>
        <v>1.2184312736815928E-5</v>
      </c>
      <c r="AF322">
        <f t="shared" si="148"/>
        <v>5.0521270538559093E-3</v>
      </c>
      <c r="AG322" s="92"/>
      <c r="AH322">
        <f t="shared" si="133"/>
        <v>-5.9861303887008303E-3</v>
      </c>
      <c r="AI322">
        <f t="shared" si="134"/>
        <v>0.89931065701480373</v>
      </c>
      <c r="AJ322">
        <f t="shared" si="135"/>
        <v>-0.39885178344814859</v>
      </c>
      <c r="AK322">
        <f t="shared" si="136"/>
        <v>0.15326348576270657</v>
      </c>
      <c r="AL322">
        <f t="shared" si="137"/>
        <v>-0.98953764803078115</v>
      </c>
      <c r="AM322">
        <f t="shared" si="138"/>
        <v>-0.53952938259788874</v>
      </c>
      <c r="AN322" s="68">
        <f t="shared" si="154"/>
        <v>-1.1520216836681063</v>
      </c>
      <c r="AO322" s="68">
        <f t="shared" si="154"/>
        <v>-1.152021708928032</v>
      </c>
      <c r="AP322" s="68">
        <f t="shared" si="154"/>
        <v>-1.1520213701855389</v>
      </c>
      <c r="AQ322" s="68">
        <f t="shared" si="154"/>
        <v>-1.1520259128362149</v>
      </c>
      <c r="AR322" s="68">
        <f t="shared" si="154"/>
        <v>-1.1519649982213418</v>
      </c>
      <c r="AS322" s="68">
        <f t="shared" si="154"/>
        <v>-1.1527825268276939</v>
      </c>
      <c r="AT322" s="68">
        <f t="shared" si="154"/>
        <v>-1.1419327593235105</v>
      </c>
      <c r="AU322" s="68">
        <f t="shared" si="140"/>
        <v>-1.3195549762065693</v>
      </c>
    </row>
    <row r="323" spans="1:48">
      <c r="A323" s="12" t="s">
        <v>1985</v>
      </c>
      <c r="B323" s="44"/>
      <c r="C323" s="45">
        <v>44857.557000000001</v>
      </c>
      <c r="D323" s="45"/>
      <c r="E323">
        <f t="shared" si="141"/>
        <v>15384.000551103016</v>
      </c>
      <c r="F323">
        <f t="shared" si="142"/>
        <v>15384</v>
      </c>
      <c r="G323" s="10">
        <f t="shared" si="151"/>
        <v>7.479999985662289E-4</v>
      </c>
      <c r="I323">
        <f t="shared" si="153"/>
        <v>7.479999985662289E-4</v>
      </c>
      <c r="P323">
        <f t="shared" si="143"/>
        <v>2.7646225417382597E-3</v>
      </c>
      <c r="Q323" s="2">
        <f t="shared" si="144"/>
        <v>29839.057000000001</v>
      </c>
      <c r="S323" s="50">
        <v>0.1</v>
      </c>
      <c r="Z323">
        <f t="shared" si="131"/>
        <v>15384</v>
      </c>
      <c r="AA323" s="68">
        <f t="shared" si="132"/>
        <v>-3.4349252627647892E-3</v>
      </c>
      <c r="AB323" s="68">
        <f t="shared" si="146"/>
        <v>6.9475478030692778E-3</v>
      </c>
      <c r="AC323" s="68">
        <f t="shared" si="147"/>
        <v>4.1829252613310181E-3</v>
      </c>
      <c r="AD323" s="68"/>
      <c r="AE323" s="68">
        <f t="shared" si="145"/>
        <v>1.7496863741881168E-6</v>
      </c>
      <c r="AF323">
        <f t="shared" si="148"/>
        <v>-2.0166225431720308E-3</v>
      </c>
      <c r="AG323" s="92"/>
      <c r="AH323">
        <f t="shared" si="133"/>
        <v>-6.1995478045030489E-3</v>
      </c>
      <c r="AI323">
        <f t="shared" si="134"/>
        <v>0.89803386345241065</v>
      </c>
      <c r="AJ323">
        <f t="shared" si="135"/>
        <v>-0.4064982763259708</v>
      </c>
      <c r="AK323">
        <f t="shared" si="136"/>
        <v>0.15241701629570178</v>
      </c>
      <c r="AL323">
        <f t="shared" si="137"/>
        <v>-0.98118391837696584</v>
      </c>
      <c r="AM323">
        <f t="shared" si="138"/>
        <v>-0.53414876018837421</v>
      </c>
      <c r="AN323" s="68">
        <f t="shared" si="154"/>
        <v>-1.1428836743208681</v>
      </c>
      <c r="AO323" s="68">
        <f t="shared" si="154"/>
        <v>-1.1428837029588133</v>
      </c>
      <c r="AP323" s="68">
        <f t="shared" si="154"/>
        <v>-1.1428833266264806</v>
      </c>
      <c r="AQ323" s="68">
        <f t="shared" si="154"/>
        <v>-1.142888272048866</v>
      </c>
      <c r="AR323" s="68">
        <f t="shared" si="154"/>
        <v>-1.1428232880152132</v>
      </c>
      <c r="AS323" s="68">
        <f t="shared" si="154"/>
        <v>-1.1436779336502472</v>
      </c>
      <c r="AT323" s="68">
        <f t="shared" si="154"/>
        <v>-1.1325628944843349</v>
      </c>
      <c r="AU323" s="68">
        <f t="shared" si="140"/>
        <v>-1.3097285635186631</v>
      </c>
    </row>
    <row r="324" spans="1:48">
      <c r="A324" s="12" t="s">
        <v>1968</v>
      </c>
      <c r="B324" s="44"/>
      <c r="C324" s="45">
        <v>44865.7</v>
      </c>
      <c r="D324" s="45"/>
      <c r="E324">
        <f t="shared" si="141"/>
        <v>15390.000058941496</v>
      </c>
      <c r="F324">
        <f t="shared" si="142"/>
        <v>15390</v>
      </c>
      <c r="G324" s="10">
        <f t="shared" si="151"/>
        <v>7.9999997979030013E-5</v>
      </c>
      <c r="I324">
        <f t="shared" si="153"/>
        <v>7.9999997979030013E-5</v>
      </c>
      <c r="P324">
        <f t="shared" si="143"/>
        <v>2.8404869039611869E-3</v>
      </c>
      <c r="Q324" s="2">
        <f t="shared" si="144"/>
        <v>29847.199999999997</v>
      </c>
      <c r="S324" s="50">
        <v>0.1</v>
      </c>
      <c r="Z324">
        <f t="shared" si="131"/>
        <v>15390</v>
      </c>
      <c r="AA324" s="68">
        <f t="shared" si="132"/>
        <v>-3.4502757000584826E-3</v>
      </c>
      <c r="AB324" s="68">
        <f t="shared" si="146"/>
        <v>6.3707626019986995E-3</v>
      </c>
      <c r="AC324" s="68">
        <f t="shared" si="147"/>
        <v>3.5302756980375126E-3</v>
      </c>
      <c r="AD324" s="68"/>
      <c r="AE324" s="68">
        <f t="shared" si="145"/>
        <v>1.2462846504154248E-6</v>
      </c>
      <c r="AF324">
        <f t="shared" si="148"/>
        <v>-2.7604869059821568E-3</v>
      </c>
      <c r="AG324" s="92"/>
      <c r="AH324">
        <f t="shared" si="133"/>
        <v>-6.2907626040196694E-3</v>
      </c>
      <c r="AI324">
        <f t="shared" si="134"/>
        <v>0.89748994082378397</v>
      </c>
      <c r="AJ324">
        <f t="shared" si="135"/>
        <v>-0.40976008355191762</v>
      </c>
      <c r="AK324">
        <f t="shared" si="136"/>
        <v>0.15205172681234025</v>
      </c>
      <c r="AL324">
        <f t="shared" si="137"/>
        <v>-0.9776109929959208</v>
      </c>
      <c r="AM324">
        <f t="shared" si="138"/>
        <v>-0.53185477963786221</v>
      </c>
      <c r="AN324" s="68">
        <f t="shared" si="154"/>
        <v>-1.1389713486372106</v>
      </c>
      <c r="AO324" s="68">
        <f t="shared" si="154"/>
        <v>-1.1389713788253852</v>
      </c>
      <c r="AP324" s="68">
        <f t="shared" si="154"/>
        <v>-1.138970985492356</v>
      </c>
      <c r="AQ324" s="68">
        <f t="shared" si="154"/>
        <v>-1.1389761104019536</v>
      </c>
      <c r="AR324" s="68">
        <f t="shared" si="154"/>
        <v>-1.1389093401593249</v>
      </c>
      <c r="AS324" s="68">
        <f t="shared" si="154"/>
        <v>-1.1397800204098187</v>
      </c>
      <c r="AT324" s="68">
        <f t="shared" si="154"/>
        <v>-1.1285524774965563</v>
      </c>
      <c r="AU324" s="68">
        <f t="shared" si="140"/>
        <v>-1.3055172437952747</v>
      </c>
    </row>
    <row r="325" spans="1:48">
      <c r="A325" s="12" t="s">
        <v>1968</v>
      </c>
      <c r="B325" s="44"/>
      <c r="C325" s="45">
        <v>44876.557000000001</v>
      </c>
      <c r="D325" s="45"/>
      <c r="E325">
        <f t="shared" si="141"/>
        <v>15397.999157136563</v>
      </c>
      <c r="F325">
        <f t="shared" si="142"/>
        <v>15398</v>
      </c>
      <c r="G325" s="10">
        <f t="shared" si="151"/>
        <v>-1.1440000016591512E-3</v>
      </c>
      <c r="I325">
        <f t="shared" si="153"/>
        <v>-1.1440000016591512E-3</v>
      </c>
      <c r="P325">
        <f t="shared" si="143"/>
        <v>2.9417462852311671E-3</v>
      </c>
      <c r="Q325" s="2">
        <f t="shared" si="144"/>
        <v>29858.057000000001</v>
      </c>
      <c r="S325" s="50">
        <v>0.1</v>
      </c>
      <c r="Z325">
        <f t="shared" si="131"/>
        <v>15398</v>
      </c>
      <c r="AA325" s="68">
        <f t="shared" si="132"/>
        <v>-3.4704004196482591E-3</v>
      </c>
      <c r="AB325" s="68">
        <f t="shared" si="146"/>
        <v>5.268146703220275E-3</v>
      </c>
      <c r="AC325" s="68">
        <f t="shared" si="147"/>
        <v>2.3264004179891079E-3</v>
      </c>
      <c r="AD325" s="68"/>
      <c r="AE325" s="68">
        <f t="shared" si="145"/>
        <v>5.4121389048198958E-7</v>
      </c>
      <c r="AF325">
        <f t="shared" si="148"/>
        <v>-4.0857462868903183E-3</v>
      </c>
      <c r="AG325" s="92"/>
      <c r="AH325">
        <f t="shared" si="133"/>
        <v>-6.4121467048794262E-3</v>
      </c>
      <c r="AI325">
        <f t="shared" si="134"/>
        <v>0.89676776557122939</v>
      </c>
      <c r="AJ325">
        <f t="shared" si="135"/>
        <v>-0.41409490138838834</v>
      </c>
      <c r="AK325">
        <f t="shared" si="136"/>
        <v>0.15156234899792631</v>
      </c>
      <c r="AL325">
        <f t="shared" si="137"/>
        <v>-0.97285380979433911</v>
      </c>
      <c r="AM325">
        <f t="shared" si="138"/>
        <v>-0.52880720663596803</v>
      </c>
      <c r="AN325" s="68">
        <f t="shared" si="154"/>
        <v>-1.1337585934450201</v>
      </c>
      <c r="AO325" s="68">
        <f t="shared" si="154"/>
        <v>-1.1337586257999701</v>
      </c>
      <c r="AP325" s="68">
        <f t="shared" si="154"/>
        <v>-1.1337582089448439</v>
      </c>
      <c r="AQ325" s="68">
        <f t="shared" si="154"/>
        <v>-1.13376357965682</v>
      </c>
      <c r="AR325" s="68">
        <f t="shared" si="154"/>
        <v>-1.1336943887672124</v>
      </c>
      <c r="AS325" s="68">
        <f t="shared" si="154"/>
        <v>-1.134586560980005</v>
      </c>
      <c r="AT325" s="68">
        <f t="shared" si="154"/>
        <v>-1.1232101363386213</v>
      </c>
      <c r="AU325" s="68">
        <f t="shared" si="140"/>
        <v>-1.2999021508307571</v>
      </c>
    </row>
    <row r="326" spans="1:48">
      <c r="A326" s="12" t="s">
        <v>1986</v>
      </c>
      <c r="B326" s="44"/>
      <c r="C326" s="45">
        <v>44879.281000000003</v>
      </c>
      <c r="D326" s="45"/>
      <c r="E326">
        <f t="shared" si="141"/>
        <v>15400.006115180531</v>
      </c>
      <c r="F326">
        <f t="shared" si="142"/>
        <v>15400</v>
      </c>
      <c r="G326" s="10">
        <f t="shared" si="151"/>
        <v>8.3000000013271347E-3</v>
      </c>
      <c r="I326">
        <f t="shared" si="153"/>
        <v>8.3000000013271347E-3</v>
      </c>
      <c r="P326">
        <f t="shared" si="143"/>
        <v>2.9670802195319312E-3</v>
      </c>
      <c r="Q326" s="2">
        <f t="shared" si="144"/>
        <v>29860.781000000003</v>
      </c>
      <c r="S326" s="50">
        <v>0.1</v>
      </c>
      <c r="Z326">
        <f t="shared" si="131"/>
        <v>15400</v>
      </c>
      <c r="AA326" s="68">
        <f t="shared" si="132"/>
        <v>-3.4753701822603433E-3</v>
      </c>
      <c r="AB326" s="68">
        <f t="shared" si="146"/>
        <v>1.474245040311941E-2</v>
      </c>
      <c r="AC326" s="68">
        <f t="shared" si="147"/>
        <v>1.1775370183587479E-2</v>
      </c>
      <c r="AD326" s="68"/>
      <c r="AE326" s="68">
        <f t="shared" si="145"/>
        <v>1.3865934296052103E-5</v>
      </c>
      <c r="AF326">
        <f t="shared" si="148"/>
        <v>5.3329197817952034E-3</v>
      </c>
      <c r="AG326" s="92"/>
      <c r="AH326">
        <f t="shared" si="133"/>
        <v>-6.4424504017922745E-3</v>
      </c>
      <c r="AI326">
        <f t="shared" si="134"/>
        <v>0.89658776712877952</v>
      </c>
      <c r="AJ326">
        <f t="shared" si="135"/>
        <v>-0.41517605825507509</v>
      </c>
      <c r="AK326">
        <f t="shared" si="136"/>
        <v>0.15143959175695879</v>
      </c>
      <c r="AL326">
        <f t="shared" si="137"/>
        <v>-0.97166570901301819</v>
      </c>
      <c r="AM326">
        <f t="shared" si="138"/>
        <v>-0.52804727637318583</v>
      </c>
      <c r="AN326" s="68">
        <f t="shared" si="154"/>
        <v>-1.1324560595077</v>
      </c>
      <c r="AO326" s="68">
        <f t="shared" si="154"/>
        <v>-1.1324560924225915</v>
      </c>
      <c r="AP326" s="68">
        <f t="shared" si="154"/>
        <v>-1.1324556695320125</v>
      </c>
      <c r="AQ326" s="68">
        <f t="shared" si="154"/>
        <v>-1.132461102859899</v>
      </c>
      <c r="AR326" s="68">
        <f t="shared" si="154"/>
        <v>-1.1323912998739429</v>
      </c>
      <c r="AS326" s="68">
        <f t="shared" si="154"/>
        <v>-1.133288864510497</v>
      </c>
      <c r="AT326" s="68">
        <f t="shared" si="154"/>
        <v>-1.1218754218507065</v>
      </c>
      <c r="AU326" s="68">
        <f t="shared" si="140"/>
        <v>-1.2984983775896275</v>
      </c>
    </row>
    <row r="327" spans="1:48">
      <c r="A327" s="12" t="s">
        <v>1968</v>
      </c>
      <c r="B327" s="44"/>
      <c r="C327" s="45">
        <v>44880.629000000001</v>
      </c>
      <c r="D327" s="45"/>
      <c r="E327">
        <f t="shared" si="141"/>
        <v>15400.999279440173</v>
      </c>
      <c r="F327">
        <f t="shared" si="142"/>
        <v>15401</v>
      </c>
      <c r="G327" s="10">
        <f t="shared" si="151"/>
        <v>-9.7799999639391899E-4</v>
      </c>
      <c r="I327">
        <f t="shared" si="153"/>
        <v>-9.7799999639391899E-4</v>
      </c>
      <c r="P327">
        <f t="shared" si="143"/>
        <v>2.9797500500297336E-3</v>
      </c>
      <c r="Q327" s="2">
        <f t="shared" si="144"/>
        <v>29862.129000000001</v>
      </c>
      <c r="S327" s="50">
        <v>0.1</v>
      </c>
      <c r="Z327">
        <f t="shared" si="131"/>
        <v>15401</v>
      </c>
      <c r="AA327" s="68">
        <f t="shared" si="132"/>
        <v>-3.4778458251689594E-3</v>
      </c>
      <c r="AB327" s="68">
        <f t="shared" si="146"/>
        <v>5.479595878804774E-3</v>
      </c>
      <c r="AC327" s="68">
        <f t="shared" si="147"/>
        <v>2.4998458287750405E-3</v>
      </c>
      <c r="AD327" s="68"/>
      <c r="AE327" s="68">
        <f t="shared" si="145"/>
        <v>6.2492291676439689E-7</v>
      </c>
      <c r="AF327">
        <f t="shared" si="148"/>
        <v>-3.9577500464236526E-3</v>
      </c>
      <c r="AG327" s="92"/>
      <c r="AH327">
        <f t="shared" si="133"/>
        <v>-6.457595875198693E-3</v>
      </c>
      <c r="AI327">
        <f t="shared" si="134"/>
        <v>0.89649784969710811</v>
      </c>
      <c r="AJ327">
        <f t="shared" si="135"/>
        <v>-0.41571625440497545</v>
      </c>
      <c r="AK327">
        <f t="shared" si="136"/>
        <v>0.15137815146712369</v>
      </c>
      <c r="AL327">
        <f t="shared" si="137"/>
        <v>-0.97107183741176151</v>
      </c>
      <c r="AM327">
        <f t="shared" si="138"/>
        <v>-0.52766760431742743</v>
      </c>
      <c r="AN327" s="68">
        <f t="shared" si="154"/>
        <v>-1.1318048905502982</v>
      </c>
      <c r="AO327" s="68">
        <f t="shared" si="154"/>
        <v>-1.1318049237479415</v>
      </c>
      <c r="AP327" s="68">
        <f t="shared" si="154"/>
        <v>-1.1318044978161572</v>
      </c>
      <c r="AQ327" s="68">
        <f t="shared" si="154"/>
        <v>-1.1318099626275027</v>
      </c>
      <c r="AR327" s="68">
        <f t="shared" si="154"/>
        <v>-1.1317398525570437</v>
      </c>
      <c r="AS327" s="68">
        <f t="shared" si="154"/>
        <v>-1.1326401162530766</v>
      </c>
      <c r="AT327" s="68">
        <f t="shared" si="154"/>
        <v>-1.1212081951338384</v>
      </c>
      <c r="AU327" s="68">
        <f t="shared" si="140"/>
        <v>-1.2977964909690629</v>
      </c>
    </row>
    <row r="328" spans="1:48">
      <c r="A328" s="12" t="s">
        <v>1986</v>
      </c>
      <c r="B328" s="44"/>
      <c r="C328" s="45">
        <v>44883.341</v>
      </c>
      <c r="D328" s="45"/>
      <c r="E328">
        <f t="shared" si="141"/>
        <v>15402.997396259278</v>
      </c>
      <c r="F328">
        <f t="shared" si="142"/>
        <v>15403</v>
      </c>
      <c r="G328" s="10">
        <f t="shared" si="151"/>
        <v>-3.5340000031283125E-3</v>
      </c>
      <c r="I328">
        <f t="shared" si="153"/>
        <v>-3.5340000031283125E-3</v>
      </c>
      <c r="P328">
        <f t="shared" si="143"/>
        <v>3.0050954377203731E-3</v>
      </c>
      <c r="Q328" s="2">
        <f t="shared" si="144"/>
        <v>29864.841</v>
      </c>
      <c r="S328" s="50">
        <v>0.1</v>
      </c>
      <c r="Z328">
        <f t="shared" si="131"/>
        <v>15403</v>
      </c>
      <c r="AA328" s="68">
        <f t="shared" si="132"/>
        <v>-3.4827786108011542E-3</v>
      </c>
      <c r="AB328" s="68">
        <f t="shared" si="146"/>
        <v>2.9538740453932148E-3</v>
      </c>
      <c r="AC328" s="68">
        <f t="shared" si="147"/>
        <v>-5.122139232715834E-5</v>
      </c>
      <c r="AD328" s="68"/>
      <c r="AE328" s="68">
        <f t="shared" si="145"/>
        <v>2.6236310319326749E-10</v>
      </c>
      <c r="AF328">
        <f t="shared" si="148"/>
        <v>-6.5390954408486857E-3</v>
      </c>
      <c r="AG328" s="92"/>
      <c r="AH328">
        <f t="shared" si="133"/>
        <v>-6.4878740485215273E-3</v>
      </c>
      <c r="AI328">
        <f t="shared" si="134"/>
        <v>0.89631817839792094</v>
      </c>
      <c r="AJ328">
        <f t="shared" si="135"/>
        <v>-0.41679588200901729</v>
      </c>
      <c r="AK328">
        <f t="shared" si="136"/>
        <v>0.15125514777421797</v>
      </c>
      <c r="AL328">
        <f t="shared" si="137"/>
        <v>-0.96988445136714618</v>
      </c>
      <c r="AM328">
        <f t="shared" si="138"/>
        <v>-0.5269088451153886</v>
      </c>
      <c r="AN328" s="68">
        <f t="shared" si="154"/>
        <v>-1.1305027484599983</v>
      </c>
      <c r="AO328" s="68">
        <f t="shared" si="154"/>
        <v>-1.1305027822287483</v>
      </c>
      <c r="AP328" s="68">
        <f t="shared" si="154"/>
        <v>-1.1305023501673779</v>
      </c>
      <c r="AQ328" s="68">
        <f t="shared" si="154"/>
        <v>-1.1305078782972746</v>
      </c>
      <c r="AR328" s="68">
        <f t="shared" si="154"/>
        <v>-1.1304371519887713</v>
      </c>
      <c r="AS328" s="68">
        <f t="shared" si="154"/>
        <v>-1.1313428194375814</v>
      </c>
      <c r="AT328" s="68">
        <f t="shared" si="154"/>
        <v>-1.1198740026689056</v>
      </c>
      <c r="AU328" s="68">
        <f t="shared" si="140"/>
        <v>-1.2963927177279335</v>
      </c>
    </row>
    <row r="329" spans="1:48">
      <c r="A329" s="12" t="s">
        <v>1986</v>
      </c>
      <c r="B329" s="44"/>
      <c r="C329" s="45">
        <v>44883.347999999998</v>
      </c>
      <c r="D329" s="45"/>
      <c r="E329">
        <f t="shared" si="141"/>
        <v>15403.002553640446</v>
      </c>
      <c r="F329">
        <f t="shared" si="142"/>
        <v>15403</v>
      </c>
      <c r="G329" s="10">
        <f t="shared" si="151"/>
        <v>3.4659999946597964E-3</v>
      </c>
      <c r="I329">
        <f t="shared" si="153"/>
        <v>3.4659999946597964E-3</v>
      </c>
      <c r="P329">
        <f t="shared" si="143"/>
        <v>3.0050954377203731E-3</v>
      </c>
      <c r="Q329" s="2">
        <f t="shared" si="144"/>
        <v>29864.847999999998</v>
      </c>
      <c r="S329" s="50">
        <v>0.1</v>
      </c>
      <c r="Z329">
        <f t="shared" si="131"/>
        <v>15403</v>
      </c>
      <c r="AA329" s="68">
        <f t="shared" si="132"/>
        <v>-3.4827786108011542E-3</v>
      </c>
      <c r="AB329" s="68">
        <f t="shared" si="146"/>
        <v>9.9538740431813245E-3</v>
      </c>
      <c r="AC329" s="68">
        <f t="shared" si="147"/>
        <v>6.9487786054609505E-3</v>
      </c>
      <c r="AD329" s="68"/>
      <c r="AE329" s="68">
        <f t="shared" si="145"/>
        <v>4.8285524107711835E-6</v>
      </c>
      <c r="AF329">
        <f t="shared" si="148"/>
        <v>4.6090455693942323E-4</v>
      </c>
      <c r="AG329" s="92"/>
      <c r="AH329">
        <f t="shared" si="133"/>
        <v>-6.4878740485215273E-3</v>
      </c>
      <c r="AI329">
        <f t="shared" si="134"/>
        <v>0.89631817839792094</v>
      </c>
      <c r="AJ329">
        <f t="shared" si="135"/>
        <v>-0.41679588200901729</v>
      </c>
      <c r="AK329">
        <f t="shared" si="136"/>
        <v>0.15125514777421797</v>
      </c>
      <c r="AL329">
        <f t="shared" si="137"/>
        <v>-0.96988445136714618</v>
      </c>
      <c r="AM329">
        <f t="shared" si="138"/>
        <v>-0.5269088451153886</v>
      </c>
      <c r="AN329" s="68">
        <f t="shared" si="154"/>
        <v>-1.1305027484599983</v>
      </c>
      <c r="AO329" s="68">
        <f t="shared" si="154"/>
        <v>-1.1305027822287483</v>
      </c>
      <c r="AP329" s="68">
        <f t="shared" si="154"/>
        <v>-1.1305023501673779</v>
      </c>
      <c r="AQ329" s="68">
        <f t="shared" si="154"/>
        <v>-1.1305078782972746</v>
      </c>
      <c r="AR329" s="68">
        <f t="shared" si="154"/>
        <v>-1.1304371519887713</v>
      </c>
      <c r="AS329" s="68">
        <f t="shared" si="154"/>
        <v>-1.1313428194375814</v>
      </c>
      <c r="AT329" s="68">
        <f t="shared" si="154"/>
        <v>-1.1198740026689056</v>
      </c>
      <c r="AU329" s="68">
        <f t="shared" si="140"/>
        <v>-1.2963927177279335</v>
      </c>
    </row>
    <row r="330" spans="1:48">
      <c r="A330" s="12" t="s">
        <v>1986</v>
      </c>
      <c r="B330" s="44"/>
      <c r="C330" s="45">
        <v>44883.35</v>
      </c>
      <c r="D330" s="45"/>
      <c r="E330">
        <f t="shared" si="141"/>
        <v>15403.004027177923</v>
      </c>
      <c r="F330">
        <f t="shared" si="142"/>
        <v>15403</v>
      </c>
      <c r="G330" s="10">
        <f t="shared" si="151"/>
        <v>5.46599999506725E-3</v>
      </c>
      <c r="I330">
        <f t="shared" si="153"/>
        <v>5.46599999506725E-3</v>
      </c>
      <c r="P330">
        <f t="shared" si="143"/>
        <v>3.0050954377203731E-3</v>
      </c>
      <c r="Q330" s="2">
        <f t="shared" si="144"/>
        <v>29864.85</v>
      </c>
      <c r="S330" s="50">
        <v>0.1</v>
      </c>
      <c r="Z330">
        <f t="shared" si="131"/>
        <v>15403</v>
      </c>
      <c r="AA330" s="68">
        <f t="shared" si="132"/>
        <v>-3.4827786108011542E-3</v>
      </c>
      <c r="AB330" s="68">
        <f t="shared" si="146"/>
        <v>1.1953874043588778E-2</v>
      </c>
      <c r="AC330" s="68">
        <f t="shared" si="147"/>
        <v>8.948778605868405E-3</v>
      </c>
      <c r="AD330" s="68"/>
      <c r="AE330" s="68">
        <f t="shared" si="145"/>
        <v>8.008063853684808E-6</v>
      </c>
      <c r="AF330">
        <f t="shared" si="148"/>
        <v>2.4609045573468769E-3</v>
      </c>
      <c r="AG330" s="92"/>
      <c r="AH330">
        <f t="shared" si="133"/>
        <v>-6.4878740485215273E-3</v>
      </c>
      <c r="AI330">
        <f t="shared" si="134"/>
        <v>0.89631817839792094</v>
      </c>
      <c r="AJ330">
        <f t="shared" si="135"/>
        <v>-0.41679588200901729</v>
      </c>
      <c r="AK330">
        <f t="shared" si="136"/>
        <v>0.15125514777421797</v>
      </c>
      <c r="AL330">
        <f t="shared" si="137"/>
        <v>-0.96988445136714618</v>
      </c>
      <c r="AM330">
        <f t="shared" si="138"/>
        <v>-0.5269088451153886</v>
      </c>
      <c r="AN330" s="68">
        <f t="shared" si="154"/>
        <v>-1.1305027484599983</v>
      </c>
      <c r="AO330" s="68">
        <f t="shared" si="154"/>
        <v>-1.1305027822287483</v>
      </c>
      <c r="AP330" s="68">
        <f t="shared" si="154"/>
        <v>-1.1305023501673779</v>
      </c>
      <c r="AQ330" s="68">
        <f t="shared" si="154"/>
        <v>-1.1305078782972746</v>
      </c>
      <c r="AR330" s="68">
        <f t="shared" si="154"/>
        <v>-1.1304371519887713</v>
      </c>
      <c r="AS330" s="68">
        <f t="shared" si="154"/>
        <v>-1.1313428194375814</v>
      </c>
      <c r="AT330" s="68">
        <f t="shared" si="154"/>
        <v>-1.1198740026689056</v>
      </c>
      <c r="AU330" s="68">
        <f t="shared" si="140"/>
        <v>-1.2963927177279335</v>
      </c>
      <c r="AV330" s="68"/>
    </row>
    <row r="331" spans="1:48">
      <c r="A331" s="12" t="s">
        <v>1968</v>
      </c>
      <c r="B331" s="44"/>
      <c r="C331" s="45">
        <v>44884.701999999997</v>
      </c>
      <c r="D331" s="45"/>
      <c r="E331">
        <f t="shared" si="141"/>
        <v>15404.00013851252</v>
      </c>
      <c r="F331">
        <f t="shared" si="142"/>
        <v>15404</v>
      </c>
      <c r="G331" s="10">
        <f t="shared" si="151"/>
        <v>1.8799999816110358E-4</v>
      </c>
      <c r="I331">
        <f t="shared" si="153"/>
        <v>1.8799999816110358E-4</v>
      </c>
      <c r="P331">
        <f t="shared" si="143"/>
        <v>3.0177709949132103E-3</v>
      </c>
      <c r="Q331" s="2">
        <f t="shared" si="144"/>
        <v>29866.201999999997</v>
      </c>
      <c r="S331" s="50">
        <v>0.1</v>
      </c>
      <c r="Z331">
        <f t="shared" si="131"/>
        <v>15404</v>
      </c>
      <c r="AA331" s="68">
        <f t="shared" si="132"/>
        <v>-3.4852357441814011E-3</v>
      </c>
      <c r="AB331" s="68">
        <f t="shared" si="146"/>
        <v>6.691006737255715E-3</v>
      </c>
      <c r="AC331" s="68">
        <f t="shared" si="147"/>
        <v>3.6732357423425047E-3</v>
      </c>
      <c r="AD331" s="68"/>
      <c r="AE331" s="68">
        <f t="shared" si="145"/>
        <v>1.3492660818822492E-6</v>
      </c>
      <c r="AF331">
        <f t="shared" si="148"/>
        <v>-2.8297709967521067E-3</v>
      </c>
      <c r="AG331" s="92"/>
      <c r="AH331">
        <f t="shared" si="133"/>
        <v>-6.5030067390946114E-3</v>
      </c>
      <c r="AI331">
        <f t="shared" si="134"/>
        <v>0.89622842452435858</v>
      </c>
      <c r="AJ331">
        <f t="shared" si="135"/>
        <v>-0.41733531341207919</v>
      </c>
      <c r="AK331">
        <f t="shared" si="136"/>
        <v>0.15119358446121028</v>
      </c>
      <c r="AL331">
        <f t="shared" si="137"/>
        <v>-0.96929093675550138</v>
      </c>
      <c r="AM331">
        <f t="shared" si="138"/>
        <v>-0.52652975747348763</v>
      </c>
      <c r="AN331" s="68">
        <f t="shared" si="154"/>
        <v>-1.129851775247902</v>
      </c>
      <c r="AO331" s="68">
        <f t="shared" si="154"/>
        <v>-1.1298518093050232</v>
      </c>
      <c r="AP331" s="68">
        <f t="shared" si="154"/>
        <v>-1.1298513741551852</v>
      </c>
      <c r="AQ331" s="68">
        <f t="shared" si="154"/>
        <v>-1.1298569341204212</v>
      </c>
      <c r="AR331" s="68">
        <f t="shared" si="154"/>
        <v>-1.1297858986598439</v>
      </c>
      <c r="AS331" s="68">
        <f t="shared" si="154"/>
        <v>-1.1306942707773799</v>
      </c>
      <c r="AT331" s="68">
        <f t="shared" si="154"/>
        <v>-1.1192070368865621</v>
      </c>
      <c r="AU331" s="68">
        <f t="shared" si="140"/>
        <v>-1.2956908311073687</v>
      </c>
    </row>
    <row r="332" spans="1:48">
      <c r="A332" s="12" t="s">
        <v>1986</v>
      </c>
      <c r="B332" s="44"/>
      <c r="C332" s="45">
        <v>44895.56</v>
      </c>
      <c r="D332" s="45"/>
      <c r="E332">
        <f t="shared" si="141"/>
        <v>15411.999973476324</v>
      </c>
      <c r="F332">
        <f t="shared" si="142"/>
        <v>15412</v>
      </c>
      <c r="G332" s="10">
        <f t="shared" si="151"/>
        <v>-3.5999997635371983E-5</v>
      </c>
      <c r="I332">
        <f t="shared" si="153"/>
        <v>-3.5999997635371983E-5</v>
      </c>
      <c r="P332">
        <f t="shared" si="143"/>
        <v>3.1192441727951881E-3</v>
      </c>
      <c r="Q332" s="2">
        <f t="shared" si="144"/>
        <v>29877.059999999998</v>
      </c>
      <c r="S332" s="50">
        <v>0.1</v>
      </c>
      <c r="Z332">
        <f t="shared" si="131"/>
        <v>15412</v>
      </c>
      <c r="AA332" s="68">
        <f t="shared" si="132"/>
        <v>-3.5046699697723234E-3</v>
      </c>
      <c r="AB332" s="68">
        <f t="shared" si="146"/>
        <v>6.5879141449321395E-3</v>
      </c>
      <c r="AC332" s="68">
        <f t="shared" si="147"/>
        <v>3.4686699721369514E-3</v>
      </c>
      <c r="AD332" s="68"/>
      <c r="AE332" s="68">
        <f t="shared" si="145"/>
        <v>1.203167137560456E-6</v>
      </c>
      <c r="AF332">
        <f t="shared" si="148"/>
        <v>-3.15524417043056E-3</v>
      </c>
      <c r="AG332" s="92"/>
      <c r="AH332">
        <f t="shared" si="133"/>
        <v>-6.6239141425675115E-3</v>
      </c>
      <c r="AI332">
        <f t="shared" si="134"/>
        <v>0.89551235575289578</v>
      </c>
      <c r="AJ332">
        <f t="shared" si="135"/>
        <v>-0.42164158375189426</v>
      </c>
      <c r="AK332">
        <f t="shared" si="136"/>
        <v>0.15069960868766866</v>
      </c>
      <c r="AL332">
        <f t="shared" si="137"/>
        <v>-0.96454709062156752</v>
      </c>
      <c r="AM332">
        <f t="shared" si="138"/>
        <v>-0.52350403078983587</v>
      </c>
      <c r="AN332" s="68">
        <f t="shared" si="154"/>
        <v>-1.1246463323182261</v>
      </c>
      <c r="AO332" s="68">
        <f t="shared" si="154"/>
        <v>-1.1246463687510051</v>
      </c>
      <c r="AP332" s="68">
        <f t="shared" si="154"/>
        <v>-1.1246459083195517</v>
      </c>
      <c r="AQ332" s="68">
        <f t="shared" si="154"/>
        <v>-1.1246517272089127</v>
      </c>
      <c r="AR332" s="68">
        <f t="shared" si="154"/>
        <v>-1.1245781938379802</v>
      </c>
      <c r="AS332" s="68">
        <f t="shared" si="154"/>
        <v>-1.1255082686967848</v>
      </c>
      <c r="AT332" s="68">
        <f t="shared" si="154"/>
        <v>-1.113874439151419</v>
      </c>
      <c r="AU332" s="68">
        <f t="shared" si="140"/>
        <v>-1.2900757381428509</v>
      </c>
    </row>
    <row r="333" spans="1:48">
      <c r="A333" s="12" t="s">
        <v>1986</v>
      </c>
      <c r="B333" s="44"/>
      <c r="C333" s="45">
        <v>44902.349000000002</v>
      </c>
      <c r="D333" s="45"/>
      <c r="E333">
        <f t="shared" si="141"/>
        <v>15417.001896442735</v>
      </c>
      <c r="F333">
        <f t="shared" si="142"/>
        <v>15417</v>
      </c>
      <c r="G333" s="10">
        <f t="shared" si="151"/>
        <v>2.5739999982761219E-3</v>
      </c>
      <c r="I333">
        <f t="shared" si="153"/>
        <v>2.5739999982761219E-3</v>
      </c>
      <c r="P333">
        <f t="shared" si="143"/>
        <v>3.1827269481669862E-3</v>
      </c>
      <c r="Q333" s="2">
        <f t="shared" si="144"/>
        <v>29883.849000000002</v>
      </c>
      <c r="S333" s="50">
        <v>0.1</v>
      </c>
      <c r="Z333">
        <f t="shared" si="131"/>
        <v>15417</v>
      </c>
      <c r="AA333" s="68">
        <f t="shared" si="132"/>
        <v>-3.5166144803864836E-3</v>
      </c>
      <c r="AB333" s="68">
        <f t="shared" si="146"/>
        <v>9.2733414268295917E-3</v>
      </c>
      <c r="AC333" s="68">
        <f t="shared" si="147"/>
        <v>6.0906144786626055E-3</v>
      </c>
      <c r="AD333" s="68"/>
      <c r="AE333" s="68">
        <f t="shared" si="145"/>
        <v>3.7095584727694567E-6</v>
      </c>
      <c r="AF333">
        <f t="shared" si="148"/>
        <v>-6.0872694989086429E-4</v>
      </c>
      <c r="AG333" s="92"/>
      <c r="AH333">
        <f t="shared" si="133"/>
        <v>-6.6993414285534698E-3</v>
      </c>
      <c r="AI333">
        <f t="shared" si="134"/>
        <v>0.89506658373508585</v>
      </c>
      <c r="AJ333">
        <f t="shared" si="135"/>
        <v>-0.42432471070649352</v>
      </c>
      <c r="AK333">
        <f t="shared" si="136"/>
        <v>0.15038955419144015</v>
      </c>
      <c r="AL333">
        <f t="shared" si="137"/>
        <v>-0.96158602960003525</v>
      </c>
      <c r="AM333">
        <f t="shared" si="138"/>
        <v>-0.52161921079157314</v>
      </c>
      <c r="AN333" s="68">
        <f t="shared" si="154"/>
        <v>-1.1213950394817793</v>
      </c>
      <c r="AO333" s="68">
        <f t="shared" si="154"/>
        <v>-1.1213950774625903</v>
      </c>
      <c r="AP333" s="68">
        <f t="shared" si="154"/>
        <v>-1.1213946007055442</v>
      </c>
      <c r="AQ333" s="68">
        <f t="shared" si="154"/>
        <v>-1.1214005852691391</v>
      </c>
      <c r="AR333" s="68">
        <f t="shared" si="154"/>
        <v>-1.1213254685295648</v>
      </c>
      <c r="AS333" s="68">
        <f t="shared" si="154"/>
        <v>-1.122269164764677</v>
      </c>
      <c r="AT333" s="68">
        <f t="shared" si="154"/>
        <v>-1.1105443872836245</v>
      </c>
      <c r="AU333" s="68">
        <f t="shared" si="140"/>
        <v>-1.2865663050400273</v>
      </c>
    </row>
    <row r="334" spans="1:48">
      <c r="A334" s="12" t="s">
        <v>1986</v>
      </c>
      <c r="B334" s="44"/>
      <c r="C334" s="45">
        <v>44902.355000000003</v>
      </c>
      <c r="D334" s="45"/>
      <c r="E334">
        <f t="shared" si="141"/>
        <v>15417.006317055168</v>
      </c>
      <c r="F334">
        <f t="shared" si="142"/>
        <v>15417</v>
      </c>
      <c r="G334" s="10">
        <f t="shared" ref="G334:G365" si="155">+C334-(C$7+F334*C$8)</f>
        <v>8.5739999994984828E-3</v>
      </c>
      <c r="I334">
        <f t="shared" si="153"/>
        <v>8.5739999994984828E-3</v>
      </c>
      <c r="P334">
        <f t="shared" si="143"/>
        <v>3.1827269481669862E-3</v>
      </c>
      <c r="Q334" s="2">
        <f t="shared" si="144"/>
        <v>29883.855000000003</v>
      </c>
      <c r="S334" s="50">
        <v>0.1</v>
      </c>
      <c r="Z334">
        <f t="shared" si="131"/>
        <v>15417</v>
      </c>
      <c r="AA334" s="68">
        <f t="shared" si="132"/>
        <v>-3.5166144803864836E-3</v>
      </c>
      <c r="AB334" s="68">
        <f t="shared" si="146"/>
        <v>1.5273341428051953E-2</v>
      </c>
      <c r="AC334" s="68">
        <f t="shared" si="147"/>
        <v>1.2090614479884966E-2</v>
      </c>
      <c r="AD334" s="68"/>
      <c r="AE334" s="68">
        <f t="shared" si="145"/>
        <v>1.4618295850120403E-5</v>
      </c>
      <c r="AF334">
        <f t="shared" si="148"/>
        <v>5.3912730513314966E-3</v>
      </c>
      <c r="AG334" s="92"/>
      <c r="AH334">
        <f t="shared" si="133"/>
        <v>-6.6993414285534698E-3</v>
      </c>
      <c r="AI334">
        <f t="shared" si="134"/>
        <v>0.89506658373508585</v>
      </c>
      <c r="AJ334">
        <f t="shared" si="135"/>
        <v>-0.42432471070649352</v>
      </c>
      <c r="AK334">
        <f t="shared" si="136"/>
        <v>0.15038955419144015</v>
      </c>
      <c r="AL334">
        <f t="shared" si="137"/>
        <v>-0.96158602960003525</v>
      </c>
      <c r="AM334">
        <f t="shared" si="138"/>
        <v>-0.52161921079157314</v>
      </c>
      <c r="AN334" s="68">
        <f t="shared" si="154"/>
        <v>-1.1213950394817793</v>
      </c>
      <c r="AO334" s="68">
        <f t="shared" si="154"/>
        <v>-1.1213950774625903</v>
      </c>
      <c r="AP334" s="68">
        <f t="shared" si="154"/>
        <v>-1.1213946007055442</v>
      </c>
      <c r="AQ334" s="68">
        <f t="shared" si="154"/>
        <v>-1.1214005852691391</v>
      </c>
      <c r="AR334" s="68">
        <f t="shared" si="154"/>
        <v>-1.1213254685295648</v>
      </c>
      <c r="AS334" s="68">
        <f t="shared" si="154"/>
        <v>-1.122269164764677</v>
      </c>
      <c r="AT334" s="68">
        <f t="shared" si="154"/>
        <v>-1.1105443872836245</v>
      </c>
      <c r="AU334" s="68">
        <f t="shared" si="140"/>
        <v>-1.2865663050400273</v>
      </c>
    </row>
    <row r="335" spans="1:48">
      <c r="A335" s="12" t="s">
        <v>1986</v>
      </c>
      <c r="B335" s="44"/>
      <c r="C335" s="45">
        <v>44917.281999999999</v>
      </c>
      <c r="D335" s="45"/>
      <c r="E335">
        <f t="shared" si="141"/>
        <v>15428.004064016361</v>
      </c>
      <c r="F335">
        <f t="shared" si="142"/>
        <v>15428</v>
      </c>
      <c r="G335" s="10">
        <f t="shared" si="155"/>
        <v>5.5159999974421225E-3</v>
      </c>
      <c r="I335">
        <f t="shared" si="153"/>
        <v>5.5159999974421225E-3</v>
      </c>
      <c r="P335">
        <f t="shared" si="143"/>
        <v>3.3225570370370716E-3</v>
      </c>
      <c r="Q335" s="2">
        <f t="shared" si="144"/>
        <v>29898.781999999999</v>
      </c>
      <c r="S335" s="50">
        <v>0.1</v>
      </c>
      <c r="Z335">
        <f t="shared" ref="Z335:Z396" si="156">F335</f>
        <v>15428</v>
      </c>
      <c r="AA335" s="68">
        <f t="shared" ref="AA335:AA396" si="157">AB$3+AB$4*Z335+AB$5*Z335^2+AH335</f>
        <v>-3.5423425240698131E-3</v>
      </c>
      <c r="AB335" s="68">
        <f t="shared" si="146"/>
        <v>1.2380899558549006E-2</v>
      </c>
      <c r="AC335" s="68">
        <f t="shared" si="147"/>
        <v>9.0583425215119348E-3</v>
      </c>
      <c r="AD335" s="68"/>
      <c r="AE335" s="68">
        <f t="shared" si="145"/>
        <v>8.2053569237031195E-6</v>
      </c>
      <c r="AF335">
        <f t="shared" si="148"/>
        <v>2.1934429604050509E-3</v>
      </c>
      <c r="AG335" s="92"/>
      <c r="AH335">
        <f t="shared" ref="AH335:AH396" si="158">$AB$6*($AB$11/AI335*AJ335+$AB$12)</f>
        <v>-6.8648995611068847E-3</v>
      </c>
      <c r="AI335">
        <f t="shared" ref="AI335:AI396" si="159">1+$AB$7*COS(AL335)</f>
        <v>0.89409067819340549</v>
      </c>
      <c r="AJ335">
        <f t="shared" ref="AJ335:AJ396" si="160">SIN(AL335+RADIANS($AB$9))</f>
        <v>-0.43020512125480498</v>
      </c>
      <c r="AK335">
        <f t="shared" ref="AK335:AK396" si="161">$AB$7*SIN(AL335)</f>
        <v>0.14970389244569782</v>
      </c>
      <c r="AL335">
        <f t="shared" ref="AL335:AL396" si="162">2*ATAN(AM335)</f>
        <v>-0.95508204150968834</v>
      </c>
      <c r="AM335">
        <f t="shared" ref="AM335:AM396" si="163">SQRT((1+$AB$7)/(1-$AB$7))*TAN(AN335/2)</f>
        <v>-0.51748938361810437</v>
      </c>
      <c r="AN335" s="68">
        <f t="shared" ref="AN335:AT350" si="164">$AU335+$AB$7*SIN(AO335)</f>
        <v>-1.1142478778937965</v>
      </c>
      <c r="AO335" s="68">
        <f t="shared" si="164"/>
        <v>-1.1142479194572878</v>
      </c>
      <c r="AP335" s="68">
        <f t="shared" si="164"/>
        <v>-1.1142474053336766</v>
      </c>
      <c r="AQ335" s="68">
        <f t="shared" si="164"/>
        <v>-1.1142537648730968</v>
      </c>
      <c r="AR335" s="68">
        <f t="shared" si="164"/>
        <v>-1.1141751052584385</v>
      </c>
      <c r="AS335" s="68">
        <f t="shared" si="164"/>
        <v>-1.1151489145872315</v>
      </c>
      <c r="AT335" s="68">
        <f t="shared" si="164"/>
        <v>-1.1032259010498007</v>
      </c>
      <c r="AU335" s="68">
        <f t="shared" ref="AU335:AU396" si="165">RADIANS($AB$9)+$AB$18*(F335-AB$15)</f>
        <v>-1.2788455522138156</v>
      </c>
    </row>
    <row r="336" spans="1:48">
      <c r="A336" s="12" t="s">
        <v>1986</v>
      </c>
      <c r="B336" s="44"/>
      <c r="C336" s="45">
        <v>44925.417999999998</v>
      </c>
      <c r="D336" s="45"/>
      <c r="E336">
        <f t="shared" si="141"/>
        <v>15433.998414473672</v>
      </c>
      <c r="F336">
        <f t="shared" si="142"/>
        <v>15434</v>
      </c>
      <c r="G336" s="10">
        <f t="shared" si="155"/>
        <v>-2.1520000009331852E-3</v>
      </c>
      <c r="I336">
        <f t="shared" si="153"/>
        <v>-2.1520000009331852E-3</v>
      </c>
      <c r="P336">
        <f t="shared" si="143"/>
        <v>3.3989253484170423E-3</v>
      </c>
      <c r="Q336" s="2">
        <f t="shared" si="144"/>
        <v>29906.917999999998</v>
      </c>
      <c r="S336" s="50">
        <v>0.1</v>
      </c>
      <c r="Z336">
        <f t="shared" si="156"/>
        <v>15434</v>
      </c>
      <c r="AA336" s="68">
        <f t="shared" si="157"/>
        <v>-3.5560556074428137E-3</v>
      </c>
      <c r="AB336" s="68">
        <f t="shared" si="146"/>
        <v>4.8029809549266708E-3</v>
      </c>
      <c r="AC336" s="68">
        <f t="shared" si="147"/>
        <v>1.4040556065096285E-3</v>
      </c>
      <c r="AD336" s="68"/>
      <c r="AE336" s="68">
        <f t="shared" si="145"/>
        <v>1.9713721461711208E-7</v>
      </c>
      <c r="AF336">
        <f t="shared" si="148"/>
        <v>-5.5509253493502275E-3</v>
      </c>
      <c r="AG336" s="92"/>
      <c r="AH336">
        <f t="shared" si="158"/>
        <v>-6.954980955859856E-3</v>
      </c>
      <c r="AI336">
        <f t="shared" si="159"/>
        <v>0.8935611424857508</v>
      </c>
      <c r="AJ336">
        <f t="shared" si="160"/>
        <v>-0.43339958788586891</v>
      </c>
      <c r="AK336">
        <f t="shared" si="161"/>
        <v>0.14932785898815806</v>
      </c>
      <c r="AL336">
        <f t="shared" si="162"/>
        <v>-0.95154037644167488</v>
      </c>
      <c r="AM336">
        <f t="shared" si="163"/>
        <v>-0.51524638363295627</v>
      </c>
      <c r="AN336" s="68">
        <f t="shared" si="164"/>
        <v>-1.1103527046820403</v>
      </c>
      <c r="AO336" s="68">
        <f t="shared" si="164"/>
        <v>-1.1103527483053861</v>
      </c>
      <c r="AP336" s="68">
        <f t="shared" si="164"/>
        <v>-1.1103522129438801</v>
      </c>
      <c r="AQ336" s="68">
        <f t="shared" si="164"/>
        <v>-1.1103587831342507</v>
      </c>
      <c r="AR336" s="68">
        <f t="shared" si="164"/>
        <v>-1.1102781569056055</v>
      </c>
      <c r="AS336" s="68">
        <f t="shared" si="164"/>
        <v>-1.1112684715627223</v>
      </c>
      <c r="AT336" s="68">
        <f t="shared" si="164"/>
        <v>-1.0992384134262709</v>
      </c>
      <c r="AU336" s="68">
        <f t="shared" si="165"/>
        <v>-1.2746342324904272</v>
      </c>
    </row>
    <row r="337" spans="1:48">
      <c r="A337" s="12" t="s">
        <v>1986</v>
      </c>
      <c r="B337" s="44"/>
      <c r="C337" s="45">
        <v>44929.491000000002</v>
      </c>
      <c r="D337" s="45"/>
      <c r="E337">
        <f t="shared" si="141"/>
        <v>15436.999273546026</v>
      </c>
      <c r="F337">
        <f t="shared" si="142"/>
        <v>15437</v>
      </c>
      <c r="G337" s="10">
        <f t="shared" si="155"/>
        <v>-9.8599999910220504E-4</v>
      </c>
      <c r="I337">
        <f t="shared" ref="I337:I368" si="166">G337</f>
        <v>-9.8599999910220504E-4</v>
      </c>
      <c r="P337">
        <f t="shared" si="143"/>
        <v>3.437135274234393E-3</v>
      </c>
      <c r="Q337" s="2">
        <f t="shared" si="144"/>
        <v>29910.991000000002</v>
      </c>
      <c r="S337" s="50">
        <v>0.1</v>
      </c>
      <c r="Z337">
        <f t="shared" si="156"/>
        <v>15437</v>
      </c>
      <c r="AA337" s="68">
        <f t="shared" si="157"/>
        <v>-3.5628269283791E-3</v>
      </c>
      <c r="AB337" s="68">
        <f t="shared" si="146"/>
        <v>6.013962203511288E-3</v>
      </c>
      <c r="AC337" s="68">
        <f t="shared" si="147"/>
        <v>2.576826929276895E-3</v>
      </c>
      <c r="AD337" s="68"/>
      <c r="AE337" s="68">
        <f t="shared" si="145"/>
        <v>6.6400370234465919E-7</v>
      </c>
      <c r="AF337">
        <f t="shared" si="148"/>
        <v>-4.4231352733365981E-3</v>
      </c>
      <c r="AG337" s="92"/>
      <c r="AH337">
        <f t="shared" si="158"/>
        <v>-6.999962202613493E-3</v>
      </c>
      <c r="AI337">
        <f t="shared" si="159"/>
        <v>0.89329710923951633</v>
      </c>
      <c r="AJ337">
        <f t="shared" si="160"/>
        <v>-0.43499337014474126</v>
      </c>
      <c r="AK337">
        <f t="shared" si="161"/>
        <v>0.14913930723414992</v>
      </c>
      <c r="AL337">
        <f t="shared" si="162"/>
        <v>-0.94977111531522451</v>
      </c>
      <c r="AM337">
        <f t="shared" si="163"/>
        <v>-0.51412741211599688</v>
      </c>
      <c r="AN337" s="68">
        <f t="shared" si="164"/>
        <v>-1.1084059823731356</v>
      </c>
      <c r="AO337" s="68">
        <f t="shared" si="164"/>
        <v>-1.1084060270551235</v>
      </c>
      <c r="AP337" s="68">
        <f t="shared" si="164"/>
        <v>-1.1084054808443304</v>
      </c>
      <c r="AQ337" s="68">
        <f t="shared" si="164"/>
        <v>-1.1084121579882937</v>
      </c>
      <c r="AR337" s="68">
        <f t="shared" si="164"/>
        <v>-1.1083305394984531</v>
      </c>
      <c r="AS337" s="68">
        <f t="shared" si="164"/>
        <v>-1.1093291268756658</v>
      </c>
      <c r="AT337" s="68">
        <f t="shared" si="164"/>
        <v>-1.0972458363689268</v>
      </c>
      <c r="AU337" s="68">
        <f t="shared" si="165"/>
        <v>-1.272528572628733</v>
      </c>
    </row>
    <row r="338" spans="1:48">
      <c r="A338" s="12" t="s">
        <v>1987</v>
      </c>
      <c r="B338" s="44"/>
      <c r="C338" s="45">
        <v>44989.214999999997</v>
      </c>
      <c r="D338" s="45"/>
      <c r="E338">
        <f t="shared" si="141"/>
        <v>15481.002049690627</v>
      </c>
      <c r="F338">
        <f t="shared" si="142"/>
        <v>15481</v>
      </c>
      <c r="G338" s="10">
        <f t="shared" si="155"/>
        <v>2.781999995931983E-3</v>
      </c>
      <c r="I338">
        <f t="shared" si="166"/>
        <v>2.781999995931983E-3</v>
      </c>
      <c r="P338">
        <f t="shared" si="143"/>
        <v>3.9995213204198632E-3</v>
      </c>
      <c r="Q338" s="2">
        <f t="shared" si="144"/>
        <v>29970.714999999997</v>
      </c>
      <c r="S338" s="50">
        <v>0.1</v>
      </c>
      <c r="Z338">
        <f t="shared" si="156"/>
        <v>15481</v>
      </c>
      <c r="AA338" s="68">
        <f t="shared" si="157"/>
        <v>-3.6555302726230463E-3</v>
      </c>
      <c r="AB338" s="68">
        <f t="shared" si="146"/>
        <v>1.0437051588974892E-2</v>
      </c>
      <c r="AC338" s="68">
        <f t="shared" si="147"/>
        <v>6.4375302685550292E-3</v>
      </c>
      <c r="AD338" s="68"/>
      <c r="AE338" s="68">
        <f t="shared" si="145"/>
        <v>4.1441795958562189E-6</v>
      </c>
      <c r="AF338">
        <f t="shared" si="148"/>
        <v>-1.2175213244878802E-3</v>
      </c>
      <c r="AG338" s="92"/>
      <c r="AH338">
        <f t="shared" si="158"/>
        <v>-7.6550515930429094E-3</v>
      </c>
      <c r="AI338">
        <f t="shared" si="159"/>
        <v>0.88948081572890236</v>
      </c>
      <c r="AJ338">
        <f t="shared" si="160"/>
        <v>-0.45810416789407898</v>
      </c>
      <c r="AK338">
        <f t="shared" si="161"/>
        <v>0.14633369320487005</v>
      </c>
      <c r="AL338">
        <f t="shared" si="162"/>
        <v>-0.92394079366207338</v>
      </c>
      <c r="AM338">
        <f t="shared" si="163"/>
        <v>-0.49790523950247195</v>
      </c>
      <c r="AN338" s="68">
        <f t="shared" si="164"/>
        <v>-1.0799195325442481</v>
      </c>
      <c r="AO338" s="68">
        <f t="shared" si="164"/>
        <v>-1.0799195951046936</v>
      </c>
      <c r="AP338" s="68">
        <f t="shared" si="164"/>
        <v>-1.0799188714025649</v>
      </c>
      <c r="AQ338" s="68">
        <f t="shared" si="164"/>
        <v>-1.0799272432821823</v>
      </c>
      <c r="AR338" s="68">
        <f t="shared" si="164"/>
        <v>-1.0798304043121809</v>
      </c>
      <c r="AS338" s="68">
        <f t="shared" si="164"/>
        <v>-1.0809516318237722</v>
      </c>
      <c r="AT338" s="68">
        <f t="shared" si="164"/>
        <v>-1.0681103910151177</v>
      </c>
      <c r="AU338" s="68">
        <f t="shared" si="165"/>
        <v>-1.2416455613238853</v>
      </c>
    </row>
    <row r="339" spans="1:48">
      <c r="A339" s="12" t="s">
        <v>1987</v>
      </c>
      <c r="B339" s="44"/>
      <c r="C339" s="45">
        <v>44993.286999999997</v>
      </c>
      <c r="D339" s="45"/>
      <c r="E339">
        <f t="shared" si="141"/>
        <v>15484.002171994238</v>
      </c>
      <c r="F339">
        <f t="shared" si="142"/>
        <v>15484</v>
      </c>
      <c r="G339" s="10">
        <f t="shared" si="155"/>
        <v>2.9479999939212576E-3</v>
      </c>
      <c r="I339">
        <f t="shared" si="166"/>
        <v>2.9479999939212576E-3</v>
      </c>
      <c r="P339">
        <f t="shared" si="143"/>
        <v>4.0380004009005765E-3</v>
      </c>
      <c r="Q339" s="2">
        <f t="shared" si="144"/>
        <v>29974.786999999997</v>
      </c>
      <c r="S339" s="50">
        <v>0.1</v>
      </c>
      <c r="Z339">
        <f t="shared" si="156"/>
        <v>15484</v>
      </c>
      <c r="AA339" s="68">
        <f t="shared" si="157"/>
        <v>-3.6613951034870969E-3</v>
      </c>
      <c r="AB339" s="68">
        <f t="shared" si="146"/>
        <v>1.0647395498308931E-2</v>
      </c>
      <c r="AC339" s="68">
        <f t="shared" si="147"/>
        <v>6.6093950974083545E-3</v>
      </c>
      <c r="AD339" s="68"/>
      <c r="AE339" s="68">
        <f t="shared" si="145"/>
        <v>4.3684103553645587E-6</v>
      </c>
      <c r="AF339">
        <f t="shared" si="148"/>
        <v>-1.090000406979319E-3</v>
      </c>
      <c r="AG339" s="92"/>
      <c r="AH339">
        <f t="shared" si="158"/>
        <v>-7.6993955043876735E-3</v>
      </c>
      <c r="AI339">
        <f t="shared" si="159"/>
        <v>0.88922444041070225</v>
      </c>
      <c r="AJ339">
        <f t="shared" si="160"/>
        <v>-0.45966183782412529</v>
      </c>
      <c r="AK339">
        <f t="shared" si="161"/>
        <v>0.14613971142917934</v>
      </c>
      <c r="AL339">
        <f t="shared" si="162"/>
        <v>-0.9221876410781259</v>
      </c>
      <c r="AM339">
        <f t="shared" si="163"/>
        <v>-0.4968118284497674</v>
      </c>
      <c r="AN339" s="68">
        <f t="shared" si="164"/>
        <v>-1.0779816926150472</v>
      </c>
      <c r="AO339" s="68">
        <f t="shared" si="164"/>
        <v>-1.0779817565646579</v>
      </c>
      <c r="AP339" s="68">
        <f t="shared" si="164"/>
        <v>-1.0779810194635215</v>
      </c>
      <c r="AQ339" s="68">
        <f t="shared" si="164"/>
        <v>-1.0779895155591985</v>
      </c>
      <c r="AR339" s="68">
        <f t="shared" si="164"/>
        <v>-1.0778915946246164</v>
      </c>
      <c r="AS339" s="68">
        <f t="shared" si="164"/>
        <v>-1.0790212582504939</v>
      </c>
      <c r="AT339" s="68">
        <f t="shared" si="164"/>
        <v>-1.0661299298059306</v>
      </c>
      <c r="AU339" s="68">
        <f t="shared" si="165"/>
        <v>-1.2395399014621913</v>
      </c>
    </row>
    <row r="340" spans="1:48">
      <c r="A340" s="12" t="s">
        <v>1988</v>
      </c>
      <c r="B340" s="44"/>
      <c r="C340" s="45">
        <v>45012.284</v>
      </c>
      <c r="D340" s="45"/>
      <c r="E340">
        <f t="shared" si="141"/>
        <v>15497.998567721572</v>
      </c>
      <c r="F340">
        <f t="shared" si="142"/>
        <v>15498</v>
      </c>
      <c r="G340" s="10">
        <f t="shared" si="155"/>
        <v>-1.9440000032773241E-3</v>
      </c>
      <c r="I340">
        <f t="shared" si="166"/>
        <v>-1.9440000032773241E-3</v>
      </c>
      <c r="P340">
        <f t="shared" si="143"/>
        <v>4.2177966020441604E-3</v>
      </c>
      <c r="Q340" s="2">
        <f t="shared" si="144"/>
        <v>29993.784</v>
      </c>
      <c r="S340" s="50">
        <v>0.1</v>
      </c>
      <c r="Z340">
        <f t="shared" si="156"/>
        <v>15498</v>
      </c>
      <c r="AA340" s="68">
        <f t="shared" si="157"/>
        <v>-3.687984281453633E-3</v>
      </c>
      <c r="AB340" s="68">
        <f t="shared" si="146"/>
        <v>5.9617808802204693E-3</v>
      </c>
      <c r="AC340" s="68">
        <f t="shared" si="147"/>
        <v>1.7439842781763089E-3</v>
      </c>
      <c r="AD340" s="68"/>
      <c r="AE340" s="68">
        <f t="shared" si="145"/>
        <v>3.0414811625261411E-7</v>
      </c>
      <c r="AF340">
        <f t="shared" si="148"/>
        <v>-6.1617966053214845E-3</v>
      </c>
      <c r="AG340" s="92"/>
      <c r="AH340">
        <f t="shared" si="158"/>
        <v>-7.9057808834977934E-3</v>
      </c>
      <c r="AI340">
        <f t="shared" si="159"/>
        <v>0.88803447039372796</v>
      </c>
      <c r="AJ340">
        <f t="shared" si="160"/>
        <v>-0.46690043283741334</v>
      </c>
      <c r="AK340">
        <f t="shared" si="161"/>
        <v>0.14523002457795314</v>
      </c>
      <c r="AL340">
        <f t="shared" si="162"/>
        <v>-0.91401957656112687</v>
      </c>
      <c r="AM340">
        <f t="shared" si="163"/>
        <v>-0.49173004986269703</v>
      </c>
      <c r="AN340" s="68">
        <f t="shared" si="164"/>
        <v>-1.0689458016368547</v>
      </c>
      <c r="AO340" s="68">
        <f t="shared" si="164"/>
        <v>-1.0689458723767435</v>
      </c>
      <c r="AP340" s="68">
        <f t="shared" si="164"/>
        <v>-1.0689450704692263</v>
      </c>
      <c r="AQ340" s="68">
        <f t="shared" si="164"/>
        <v>-1.0689541609630582</v>
      </c>
      <c r="AR340" s="68">
        <f t="shared" si="164"/>
        <v>-1.0688511191504755</v>
      </c>
      <c r="AS340" s="68">
        <f t="shared" si="164"/>
        <v>-1.0700202460329986</v>
      </c>
      <c r="AT340" s="68">
        <f t="shared" si="164"/>
        <v>-1.05689793454362</v>
      </c>
      <c r="AU340" s="68">
        <f t="shared" si="165"/>
        <v>-1.2297134887742853</v>
      </c>
    </row>
    <row r="341" spans="1:48">
      <c r="A341" s="12" t="s">
        <v>1988</v>
      </c>
      <c r="B341" s="44"/>
      <c r="C341" s="45">
        <v>45012.288</v>
      </c>
      <c r="D341" s="45"/>
      <c r="E341">
        <f t="shared" ref="E341:E404" si="167">+(C341-C$7)/C$8</f>
        <v>15498.001514796526</v>
      </c>
      <c r="F341">
        <f t="shared" ref="F341:F404" si="168">ROUND(2*E341,0)/2</f>
        <v>15498</v>
      </c>
      <c r="G341" s="10">
        <f t="shared" si="155"/>
        <v>2.0559999975375831E-3</v>
      </c>
      <c r="I341">
        <f t="shared" si="166"/>
        <v>2.0559999975375831E-3</v>
      </c>
      <c r="P341">
        <f t="shared" ref="P341:P404" si="169">+AB$3+AB$4*F341+AB$5*F341^2</f>
        <v>4.2177966020441604E-3</v>
      </c>
      <c r="Q341" s="2">
        <f t="shared" ref="Q341:Q404" si="170">+C341-15018.5</f>
        <v>29993.788</v>
      </c>
      <c r="S341" s="50">
        <v>0.1</v>
      </c>
      <c r="Z341">
        <f t="shared" si="156"/>
        <v>15498</v>
      </c>
      <c r="AA341" s="68">
        <f t="shared" si="157"/>
        <v>-3.687984281453633E-3</v>
      </c>
      <c r="AB341" s="68">
        <f t="shared" si="146"/>
        <v>9.9617808810353765E-3</v>
      </c>
      <c r="AC341" s="68">
        <f t="shared" si="147"/>
        <v>5.7439842789912161E-3</v>
      </c>
      <c r="AD341" s="68"/>
      <c r="AE341" s="68">
        <f t="shared" ref="AE341:AE396" si="171">+(G341-AA341)^2*S341</f>
        <v>3.2993355397298241E-6</v>
      </c>
      <c r="AF341">
        <f t="shared" si="148"/>
        <v>-2.1617966045065773E-3</v>
      </c>
      <c r="AG341" s="92"/>
      <c r="AH341">
        <f t="shared" si="158"/>
        <v>-7.9057808834977934E-3</v>
      </c>
      <c r="AI341">
        <f t="shared" si="159"/>
        <v>0.88803447039372796</v>
      </c>
      <c r="AJ341">
        <f t="shared" si="160"/>
        <v>-0.46690043283741334</v>
      </c>
      <c r="AK341">
        <f t="shared" si="161"/>
        <v>0.14523002457795314</v>
      </c>
      <c r="AL341">
        <f t="shared" si="162"/>
        <v>-0.91401957656112687</v>
      </c>
      <c r="AM341">
        <f t="shared" si="163"/>
        <v>-0.49173004986269703</v>
      </c>
      <c r="AN341" s="68">
        <f t="shared" si="164"/>
        <v>-1.0689458016368547</v>
      </c>
      <c r="AO341" s="68">
        <f t="shared" si="164"/>
        <v>-1.0689458723767435</v>
      </c>
      <c r="AP341" s="68">
        <f t="shared" si="164"/>
        <v>-1.0689450704692263</v>
      </c>
      <c r="AQ341" s="68">
        <f t="shared" si="164"/>
        <v>-1.0689541609630582</v>
      </c>
      <c r="AR341" s="68">
        <f t="shared" si="164"/>
        <v>-1.0688511191504755</v>
      </c>
      <c r="AS341" s="68">
        <f t="shared" si="164"/>
        <v>-1.0700202460329986</v>
      </c>
      <c r="AT341" s="68">
        <f t="shared" si="164"/>
        <v>-1.05689793454362</v>
      </c>
      <c r="AU341" s="68">
        <f t="shared" si="165"/>
        <v>-1.2297134887742853</v>
      </c>
    </row>
    <row r="342" spans="1:48">
      <c r="A342" s="12" t="s">
        <v>1989</v>
      </c>
      <c r="B342" s="44"/>
      <c r="C342" s="45">
        <v>45138.51</v>
      </c>
      <c r="D342" s="45"/>
      <c r="E342">
        <f t="shared" si="167"/>
        <v>15590.99793852107</v>
      </c>
      <c r="F342">
        <f t="shared" si="168"/>
        <v>15591</v>
      </c>
      <c r="G342" s="10">
        <f t="shared" si="155"/>
        <v>-2.7979999940725975E-3</v>
      </c>
      <c r="I342">
        <f t="shared" si="166"/>
        <v>-2.7979999940725975E-3</v>
      </c>
      <c r="P342">
        <f t="shared" si="169"/>
        <v>5.4216548046700785E-3</v>
      </c>
      <c r="Q342" s="2">
        <f t="shared" si="170"/>
        <v>30120.010000000002</v>
      </c>
      <c r="S342" s="50">
        <v>0.1</v>
      </c>
      <c r="Z342">
        <f t="shared" si="156"/>
        <v>15591</v>
      </c>
      <c r="AA342" s="68">
        <f t="shared" si="157"/>
        <v>-3.8312280879352987E-3</v>
      </c>
      <c r="AB342" s="68">
        <f t="shared" ref="AB342:AB396" si="172">G342-AH342</f>
        <v>6.4548828985327798E-3</v>
      </c>
      <c r="AC342" s="68">
        <f t="shared" ref="AC342:AC396" si="173">+G342-P342-AH342</f>
        <v>1.0332280938627012E-3</v>
      </c>
      <c r="AD342" s="68"/>
      <c r="AE342" s="68">
        <f t="shared" si="171"/>
        <v>1.0675602939471511E-7</v>
      </c>
      <c r="AF342">
        <f t="shared" ref="AF342:AF396" si="174">G342-P342</f>
        <v>-8.219654798742676E-3</v>
      </c>
      <c r="AG342" s="92"/>
      <c r="AH342">
        <f t="shared" si="158"/>
        <v>-9.2528828926053772E-3</v>
      </c>
      <c r="AI342">
        <f t="shared" si="159"/>
        <v>0.88039834219305635</v>
      </c>
      <c r="AJ342">
        <f t="shared" si="160"/>
        <v>-0.5137069648319208</v>
      </c>
      <c r="AK342">
        <f t="shared" si="161"/>
        <v>0.13900893247830018</v>
      </c>
      <c r="AL342">
        <f t="shared" si="162"/>
        <v>-0.86030215526376508</v>
      </c>
      <c r="AM342">
        <f t="shared" si="163"/>
        <v>-0.45880389043748693</v>
      </c>
      <c r="AN342" s="68">
        <f t="shared" si="164"/>
        <v>-1.0092223188063423</v>
      </c>
      <c r="AO342" s="68">
        <f t="shared" si="164"/>
        <v>-1.0092224490005017</v>
      </c>
      <c r="AP342" s="68">
        <f t="shared" si="164"/>
        <v>-1.0092211157702944</v>
      </c>
      <c r="AQ342" s="68">
        <f t="shared" si="164"/>
        <v>-1.0092347686115248</v>
      </c>
      <c r="AR342" s="68">
        <f t="shared" si="164"/>
        <v>-1.0090949717571647</v>
      </c>
      <c r="AS342" s="68">
        <f t="shared" si="164"/>
        <v>-1.0105278799711381</v>
      </c>
      <c r="AT342" s="68">
        <f t="shared" si="164"/>
        <v>-0.99599179684201378</v>
      </c>
      <c r="AU342" s="68">
        <f t="shared" si="165"/>
        <v>-1.1644380330617663</v>
      </c>
    </row>
    <row r="343" spans="1:48">
      <c r="A343" s="12" t="s">
        <v>1990</v>
      </c>
      <c r="B343" s="44"/>
      <c r="C343" s="45">
        <v>45195.521999999997</v>
      </c>
      <c r="D343" s="45"/>
      <c r="E343">
        <f t="shared" si="167"/>
        <v>15633.002597846569</v>
      </c>
      <c r="F343">
        <f t="shared" si="168"/>
        <v>15633</v>
      </c>
      <c r="G343" s="10">
        <f t="shared" si="155"/>
        <v>3.5260000004200265E-3</v>
      </c>
      <c r="I343">
        <f t="shared" si="166"/>
        <v>3.5260000004200265E-3</v>
      </c>
      <c r="P343">
        <f t="shared" si="169"/>
        <v>5.9707444293727041E-3</v>
      </c>
      <c r="Q343" s="2">
        <f t="shared" si="170"/>
        <v>30177.021999999997</v>
      </c>
      <c r="S343" s="50">
        <v>0.1</v>
      </c>
      <c r="Z343">
        <f t="shared" si="156"/>
        <v>15633</v>
      </c>
      <c r="AA343" s="68">
        <f t="shared" si="157"/>
        <v>-3.8763222683683863E-3</v>
      </c>
      <c r="AB343" s="68">
        <f t="shared" si="172"/>
        <v>1.3373066698161117E-2</v>
      </c>
      <c r="AC343" s="68">
        <f t="shared" si="173"/>
        <v>7.4023222687884128E-3</v>
      </c>
      <c r="AD343" s="68"/>
      <c r="AE343" s="68">
        <f t="shared" si="171"/>
        <v>5.4794374971000841E-6</v>
      </c>
      <c r="AF343">
        <f t="shared" si="174"/>
        <v>-2.4447444289526776E-3</v>
      </c>
      <c r="AG343" s="92"/>
      <c r="AH343">
        <f t="shared" si="158"/>
        <v>-9.8470666977410904E-3</v>
      </c>
      <c r="AI343">
        <f t="shared" si="159"/>
        <v>0.87710206065555829</v>
      </c>
      <c r="AJ343">
        <f t="shared" si="160"/>
        <v>-0.53411611731265651</v>
      </c>
      <c r="AK343">
        <f t="shared" si="161"/>
        <v>0.13610340320438644</v>
      </c>
      <c r="AL343">
        <f t="shared" si="162"/>
        <v>-0.83634013402866303</v>
      </c>
      <c r="AM343">
        <f t="shared" si="163"/>
        <v>-0.44437946491523683</v>
      </c>
      <c r="AN343" s="68">
        <f t="shared" si="164"/>
        <v>-0.98241622408442164</v>
      </c>
      <c r="AO343" s="68">
        <f t="shared" si="164"/>
        <v>-0.9824163903890808</v>
      </c>
      <c r="AP343" s="68">
        <f t="shared" si="164"/>
        <v>-0.98241475640026865</v>
      </c>
      <c r="AQ343" s="68">
        <f t="shared" si="164"/>
        <v>-0.98243081096124363</v>
      </c>
      <c r="AR343" s="68">
        <f t="shared" si="164"/>
        <v>-0.98227308554393833</v>
      </c>
      <c r="AS343" s="68">
        <f t="shared" si="164"/>
        <v>-0.98382425327253187</v>
      </c>
      <c r="AT343" s="68">
        <f t="shared" si="164"/>
        <v>-0.96872220407215959</v>
      </c>
      <c r="AU343" s="68">
        <f t="shared" si="165"/>
        <v>-1.1349587949980482</v>
      </c>
    </row>
    <row r="344" spans="1:48">
      <c r="A344" s="12" t="s">
        <v>1990</v>
      </c>
      <c r="B344" s="44"/>
      <c r="C344" s="45">
        <v>45214.52</v>
      </c>
      <c r="D344" s="45"/>
      <c r="E344">
        <f t="shared" si="167"/>
        <v>15646.999730342639</v>
      </c>
      <c r="F344">
        <f t="shared" si="168"/>
        <v>15647</v>
      </c>
      <c r="G344" s="10">
        <f t="shared" si="155"/>
        <v>-3.6600000021280721E-4</v>
      </c>
      <c r="I344">
        <f t="shared" si="166"/>
        <v>-3.6600000021280721E-4</v>
      </c>
      <c r="P344">
        <f t="shared" si="169"/>
        <v>6.1545225924157232E-3</v>
      </c>
      <c r="Q344" s="2">
        <f t="shared" si="170"/>
        <v>30196.019999999997</v>
      </c>
      <c r="S344" s="50">
        <v>0.1</v>
      </c>
      <c r="Z344">
        <f t="shared" si="156"/>
        <v>15647</v>
      </c>
      <c r="AA344" s="68">
        <f t="shared" si="157"/>
        <v>-3.8885674843470875E-3</v>
      </c>
      <c r="AB344" s="68">
        <f t="shared" si="172"/>
        <v>9.6770900765500035E-3</v>
      </c>
      <c r="AC344" s="68">
        <f t="shared" si="173"/>
        <v>3.5225674841342803E-3</v>
      </c>
      <c r="AD344" s="68"/>
      <c r="AE344" s="68">
        <f t="shared" si="171"/>
        <v>1.2408481680280115E-6</v>
      </c>
      <c r="AF344">
        <f t="shared" si="174"/>
        <v>-6.5205225926285304E-3</v>
      </c>
      <c r="AG344" s="92"/>
      <c r="AH344">
        <f t="shared" si="158"/>
        <v>-1.0043090076762811E-2</v>
      </c>
      <c r="AI344">
        <f t="shared" si="159"/>
        <v>0.87602423772399785</v>
      </c>
      <c r="AJ344">
        <f t="shared" si="160"/>
        <v>-0.54081829380505775</v>
      </c>
      <c r="AK344">
        <f t="shared" si="161"/>
        <v>0.13512235280296914</v>
      </c>
      <c r="AL344">
        <f t="shared" si="162"/>
        <v>-0.8283923839781161</v>
      </c>
      <c r="AM344">
        <f t="shared" si="163"/>
        <v>-0.43962921992757226</v>
      </c>
      <c r="AN344" s="68">
        <f t="shared" si="164"/>
        <v>-0.97350302661523713</v>
      </c>
      <c r="AO344" s="68">
        <f t="shared" si="164"/>
        <v>-0.97350320637272136</v>
      </c>
      <c r="AP344" s="68">
        <f t="shared" si="164"/>
        <v>-0.97350146342061517</v>
      </c>
      <c r="AQ344" s="68">
        <f t="shared" si="164"/>
        <v>-0.97351836350076615</v>
      </c>
      <c r="AR344" s="68">
        <f t="shared" si="164"/>
        <v>-0.9733545139841735</v>
      </c>
      <c r="AS344" s="68">
        <f t="shared" si="164"/>
        <v>-0.97494473419434691</v>
      </c>
      <c r="AT344" s="68">
        <f t="shared" si="164"/>
        <v>-0.95966453901691873</v>
      </c>
      <c r="AU344" s="68">
        <f t="shared" si="165"/>
        <v>-1.125132382310142</v>
      </c>
    </row>
    <row r="345" spans="1:48">
      <c r="A345" s="12" t="s">
        <v>1990</v>
      </c>
      <c r="B345" s="44"/>
      <c r="C345" s="45">
        <v>45225.377999999997</v>
      </c>
      <c r="D345" s="45"/>
      <c r="E345">
        <f t="shared" si="167"/>
        <v>15654.999565306442</v>
      </c>
      <c r="F345">
        <f t="shared" si="168"/>
        <v>15655</v>
      </c>
      <c r="G345" s="10">
        <f t="shared" si="155"/>
        <v>-5.9000000328524038E-4</v>
      </c>
      <c r="I345">
        <f t="shared" si="166"/>
        <v>-5.9000000328524038E-4</v>
      </c>
      <c r="P345">
        <f t="shared" si="169"/>
        <v>6.2597066686355118E-3</v>
      </c>
      <c r="Q345" s="2">
        <f t="shared" si="170"/>
        <v>30206.877999999997</v>
      </c>
      <c r="S345" s="50">
        <v>0.1</v>
      </c>
      <c r="Z345">
        <f t="shared" si="156"/>
        <v>15655</v>
      </c>
      <c r="AA345" s="68">
        <f t="shared" si="157"/>
        <v>-3.8949321647072446E-3</v>
      </c>
      <c r="AB345" s="68">
        <f t="shared" si="172"/>
        <v>9.5646388300575161E-3</v>
      </c>
      <c r="AC345" s="68">
        <f t="shared" si="173"/>
        <v>3.3049321614220042E-3</v>
      </c>
      <c r="AD345" s="68"/>
      <c r="AE345" s="68">
        <f t="shared" si="171"/>
        <v>1.0922576591601521E-6</v>
      </c>
      <c r="AF345">
        <f t="shared" si="174"/>
        <v>-6.8497066719207522E-3</v>
      </c>
      <c r="AG345" s="92"/>
      <c r="AH345">
        <f t="shared" si="158"/>
        <v>-1.0154638833342756E-2</v>
      </c>
      <c r="AI345">
        <f t="shared" si="159"/>
        <v>0.87541302675887334</v>
      </c>
      <c r="AJ345">
        <f t="shared" si="160"/>
        <v>-0.54462546718057792</v>
      </c>
      <c r="AK345">
        <f t="shared" si="161"/>
        <v>0.13455900548659186</v>
      </c>
      <c r="AL345">
        <f t="shared" si="162"/>
        <v>-0.82385955365956831</v>
      </c>
      <c r="AM345">
        <f t="shared" si="163"/>
        <v>-0.43692745334894312</v>
      </c>
      <c r="AN345" s="68">
        <f t="shared" si="164"/>
        <v>-0.96841467452083074</v>
      </c>
      <c r="AO345" s="68">
        <f t="shared" si="164"/>
        <v>-0.9684148622947798</v>
      </c>
      <c r="AP345" s="68">
        <f t="shared" si="164"/>
        <v>-0.96841305511011022</v>
      </c>
      <c r="AQ345" s="68">
        <f t="shared" si="164"/>
        <v>-0.96843044811621759</v>
      </c>
      <c r="AR345" s="68">
        <f t="shared" si="164"/>
        <v>-0.96826306971881415</v>
      </c>
      <c r="AS345" s="68">
        <f t="shared" si="164"/>
        <v>-0.96987549954383845</v>
      </c>
      <c r="AT345" s="68">
        <f t="shared" si="164"/>
        <v>-0.95449590866610157</v>
      </c>
      <c r="AU345" s="68">
        <f t="shared" si="165"/>
        <v>-1.1195172893456244</v>
      </c>
    </row>
    <row r="346" spans="1:48">
      <c r="A346" s="12" t="s">
        <v>1990</v>
      </c>
      <c r="B346" s="44"/>
      <c r="C346" s="45">
        <v>45240.311000000002</v>
      </c>
      <c r="D346" s="45"/>
      <c r="E346">
        <f t="shared" si="167"/>
        <v>15666.001732880073</v>
      </c>
      <c r="F346">
        <f t="shared" si="168"/>
        <v>15666</v>
      </c>
      <c r="G346" s="10">
        <f t="shared" si="155"/>
        <v>2.3519999958807603E-3</v>
      </c>
      <c r="I346">
        <f t="shared" si="166"/>
        <v>2.3519999958807603E-3</v>
      </c>
      <c r="P346">
        <f t="shared" si="169"/>
        <v>6.4045342533123883E-3</v>
      </c>
      <c r="Q346" s="2">
        <f t="shared" si="170"/>
        <v>30221.811000000002</v>
      </c>
      <c r="S346" s="50">
        <v>0.1</v>
      </c>
      <c r="Z346">
        <f t="shared" si="156"/>
        <v>15666</v>
      </c>
      <c r="AA346" s="68">
        <f t="shared" si="157"/>
        <v>-3.9029281206834302E-3</v>
      </c>
      <c r="AB346" s="68">
        <f t="shared" si="172"/>
        <v>1.2659462369876579E-2</v>
      </c>
      <c r="AC346" s="68">
        <f t="shared" si="173"/>
        <v>6.2549281165641905E-3</v>
      </c>
      <c r="AD346" s="68"/>
      <c r="AE346" s="68">
        <f t="shared" si="171"/>
        <v>3.9124125743385253E-6</v>
      </c>
      <c r="AF346">
        <f t="shared" si="174"/>
        <v>-4.0525342574316281E-3</v>
      </c>
      <c r="AG346" s="92"/>
      <c r="AH346">
        <f t="shared" si="158"/>
        <v>-1.0307462373995819E-2</v>
      </c>
      <c r="AI346">
        <f t="shared" si="159"/>
        <v>0.87457817068865062</v>
      </c>
      <c r="AJ346">
        <f t="shared" si="160"/>
        <v>-0.54983344745493257</v>
      </c>
      <c r="AK346">
        <f t="shared" si="161"/>
        <v>0.1337811817525941</v>
      </c>
      <c r="AL346">
        <f t="shared" si="162"/>
        <v>-0.81763720295487752</v>
      </c>
      <c r="AM346">
        <f t="shared" si="163"/>
        <v>-0.43322735502055415</v>
      </c>
      <c r="AN346" s="68">
        <f t="shared" si="164"/>
        <v>-0.96142396897128068</v>
      </c>
      <c r="AO346" s="68">
        <f t="shared" si="164"/>
        <v>-0.96142416816494791</v>
      </c>
      <c r="AP346" s="68">
        <f t="shared" si="164"/>
        <v>-0.96142227032145522</v>
      </c>
      <c r="AQ346" s="68">
        <f t="shared" si="164"/>
        <v>-0.96144035248105053</v>
      </c>
      <c r="AR346" s="68">
        <f t="shared" si="164"/>
        <v>-0.96126808938908725</v>
      </c>
      <c r="AS346" s="68">
        <f t="shared" si="164"/>
        <v>-0.96291091709440724</v>
      </c>
      <c r="AT346" s="68">
        <f t="shared" si="164"/>
        <v>-0.94739753453924536</v>
      </c>
      <c r="AU346" s="68">
        <f t="shared" si="165"/>
        <v>-1.1117965365194125</v>
      </c>
    </row>
    <row r="347" spans="1:48">
      <c r="A347" s="12" t="s">
        <v>1990</v>
      </c>
      <c r="B347" s="44"/>
      <c r="C347" s="45">
        <v>45240.311999999998</v>
      </c>
      <c r="D347" s="45"/>
      <c r="E347">
        <f t="shared" si="167"/>
        <v>15666.002469648811</v>
      </c>
      <c r="F347">
        <f t="shared" si="168"/>
        <v>15666</v>
      </c>
      <c r="G347" s="10">
        <f t="shared" si="155"/>
        <v>3.3519999924465083E-3</v>
      </c>
      <c r="I347">
        <f t="shared" si="166"/>
        <v>3.3519999924465083E-3</v>
      </c>
      <c r="P347">
        <f t="shared" si="169"/>
        <v>6.4045342533123883E-3</v>
      </c>
      <c r="Q347" s="2">
        <f t="shared" si="170"/>
        <v>30221.811999999998</v>
      </c>
      <c r="S347" s="50">
        <v>0.1</v>
      </c>
      <c r="Z347">
        <f t="shared" si="156"/>
        <v>15666</v>
      </c>
      <c r="AA347" s="68">
        <f t="shared" si="157"/>
        <v>-3.9029281206834302E-3</v>
      </c>
      <c r="AB347" s="68">
        <f t="shared" si="172"/>
        <v>1.3659462366442327E-2</v>
      </c>
      <c r="AC347" s="68">
        <f t="shared" si="173"/>
        <v>7.2549281131299385E-3</v>
      </c>
      <c r="AD347" s="68"/>
      <c r="AE347" s="68">
        <f t="shared" si="171"/>
        <v>5.2633981926683129E-6</v>
      </c>
      <c r="AF347">
        <f t="shared" si="174"/>
        <v>-3.0525342608658801E-3</v>
      </c>
      <c r="AG347" s="92"/>
      <c r="AH347">
        <f t="shared" si="158"/>
        <v>-1.0307462373995819E-2</v>
      </c>
      <c r="AI347">
        <f t="shared" si="159"/>
        <v>0.87457817068865062</v>
      </c>
      <c r="AJ347">
        <f t="shared" si="160"/>
        <v>-0.54983344745493257</v>
      </c>
      <c r="AK347">
        <f t="shared" si="161"/>
        <v>0.1337811817525941</v>
      </c>
      <c r="AL347">
        <f t="shared" si="162"/>
        <v>-0.81763720295487752</v>
      </c>
      <c r="AM347">
        <f t="shared" si="163"/>
        <v>-0.43322735502055415</v>
      </c>
      <c r="AN347" s="68">
        <f t="shared" si="164"/>
        <v>-0.96142396897128068</v>
      </c>
      <c r="AO347" s="68">
        <f t="shared" si="164"/>
        <v>-0.96142416816494791</v>
      </c>
      <c r="AP347" s="68">
        <f t="shared" si="164"/>
        <v>-0.96142227032145522</v>
      </c>
      <c r="AQ347" s="68">
        <f t="shared" si="164"/>
        <v>-0.96144035248105053</v>
      </c>
      <c r="AR347" s="68">
        <f t="shared" si="164"/>
        <v>-0.96126808938908725</v>
      </c>
      <c r="AS347" s="68">
        <f t="shared" si="164"/>
        <v>-0.96291091709440724</v>
      </c>
      <c r="AT347" s="68">
        <f t="shared" si="164"/>
        <v>-0.94739753453924536</v>
      </c>
      <c r="AU347" s="68">
        <f t="shared" si="165"/>
        <v>-1.1117965365194125</v>
      </c>
    </row>
    <row r="348" spans="1:48">
      <c r="A348" s="12" t="s">
        <v>1968</v>
      </c>
      <c r="B348" s="44"/>
      <c r="C348" s="45">
        <v>45256.601000000002</v>
      </c>
      <c r="D348" s="45"/>
      <c r="E348">
        <f t="shared" si="167"/>
        <v>15678.003695631995</v>
      </c>
      <c r="F348">
        <f t="shared" si="168"/>
        <v>15678</v>
      </c>
      <c r="G348" s="10">
        <f t="shared" si="155"/>
        <v>5.0160000027972274E-3</v>
      </c>
      <c r="I348">
        <f t="shared" si="166"/>
        <v>5.0160000027972274E-3</v>
      </c>
      <c r="P348">
        <f t="shared" si="169"/>
        <v>6.5627914100191975E-3</v>
      </c>
      <c r="Q348" s="2">
        <f t="shared" si="170"/>
        <v>30238.101000000002</v>
      </c>
      <c r="S348" s="50">
        <v>0.1</v>
      </c>
      <c r="Z348">
        <f t="shared" si="156"/>
        <v>15678</v>
      </c>
      <c r="AA348" s="68">
        <f t="shared" si="157"/>
        <v>-3.9106480553400737E-3</v>
      </c>
      <c r="AB348" s="68">
        <f t="shared" si="172"/>
        <v>1.5489439468156499E-2</v>
      </c>
      <c r="AC348" s="68">
        <f t="shared" si="173"/>
        <v>8.9266480581373011E-3</v>
      </c>
      <c r="AD348" s="68"/>
      <c r="AE348" s="68">
        <f t="shared" si="171"/>
        <v>7.9685045553846458E-6</v>
      </c>
      <c r="AF348">
        <f t="shared" si="174"/>
        <v>-1.5467914072219702E-3</v>
      </c>
      <c r="AG348" s="92"/>
      <c r="AH348">
        <f t="shared" si="158"/>
        <v>-1.0473439465359271E-2</v>
      </c>
      <c r="AI348">
        <f t="shared" si="159"/>
        <v>0.87367474984601112</v>
      </c>
      <c r="AJ348">
        <f t="shared" si="160"/>
        <v>-0.5554793855634157</v>
      </c>
      <c r="AK348">
        <f t="shared" si="161"/>
        <v>0.13292844327854744</v>
      </c>
      <c r="AL348">
        <f t="shared" si="162"/>
        <v>-0.81086266388550721</v>
      </c>
      <c r="AM348">
        <f t="shared" si="163"/>
        <v>-0.42921022222464034</v>
      </c>
      <c r="AN348" s="68">
        <f t="shared" si="164"/>
        <v>-0.95380532072029545</v>
      </c>
      <c r="AO348" s="68">
        <f t="shared" si="164"/>
        <v>-0.95380553290339321</v>
      </c>
      <c r="AP348" s="68">
        <f t="shared" si="164"/>
        <v>-0.95380353307180832</v>
      </c>
      <c r="AQ348" s="68">
        <f t="shared" si="164"/>
        <v>-0.95382238176384138</v>
      </c>
      <c r="AR348" s="68">
        <f t="shared" si="164"/>
        <v>-0.95364475008814975</v>
      </c>
      <c r="AS348" s="68">
        <f t="shared" si="164"/>
        <v>-0.95532053606474332</v>
      </c>
      <c r="AT348" s="68">
        <f t="shared" si="164"/>
        <v>-0.93966502898415949</v>
      </c>
      <c r="AU348" s="68">
        <f t="shared" si="165"/>
        <v>-1.1033738970726359</v>
      </c>
      <c r="AV348" s="68"/>
    </row>
    <row r="349" spans="1:48">
      <c r="A349" s="12" t="s">
        <v>1991</v>
      </c>
      <c r="B349" s="44"/>
      <c r="C349" s="45">
        <v>45263.381000000001</v>
      </c>
      <c r="D349" s="45"/>
      <c r="E349">
        <f t="shared" si="167"/>
        <v>15682.998987679754</v>
      </c>
      <c r="F349">
        <f t="shared" si="168"/>
        <v>15683</v>
      </c>
      <c r="G349" s="10">
        <f t="shared" si="155"/>
        <v>-1.3739999994868413E-3</v>
      </c>
      <c r="I349">
        <f t="shared" si="166"/>
        <v>-1.3739999994868413E-3</v>
      </c>
      <c r="P349">
        <f t="shared" si="169"/>
        <v>6.6288130201590245E-3</v>
      </c>
      <c r="Q349" s="2">
        <f t="shared" si="170"/>
        <v>30244.881000000001</v>
      </c>
      <c r="S349" s="50">
        <v>0.1</v>
      </c>
      <c r="Z349">
        <f t="shared" si="156"/>
        <v>15683</v>
      </c>
      <c r="AA349" s="68">
        <f t="shared" si="157"/>
        <v>-3.9135543714643277E-3</v>
      </c>
      <c r="AB349" s="68">
        <f t="shared" si="172"/>
        <v>9.1683673921365109E-3</v>
      </c>
      <c r="AC349" s="68">
        <f t="shared" si="173"/>
        <v>2.5395543719774864E-3</v>
      </c>
      <c r="AD349" s="68"/>
      <c r="AE349" s="68">
        <f t="shared" si="171"/>
        <v>6.449336408229966E-7</v>
      </c>
      <c r="AF349">
        <f t="shared" si="174"/>
        <v>-8.0028130196458658E-3</v>
      </c>
      <c r="AG349" s="92"/>
      <c r="AH349">
        <f t="shared" si="158"/>
        <v>-1.0542367391623352E-2</v>
      </c>
      <c r="AI349">
        <f t="shared" si="159"/>
        <v>0.87330057953195006</v>
      </c>
      <c r="AJ349">
        <f t="shared" si="160"/>
        <v>-0.55782093038326108</v>
      </c>
      <c r="AK349">
        <f t="shared" si="161"/>
        <v>0.1325718549013559</v>
      </c>
      <c r="AL349">
        <f t="shared" si="162"/>
        <v>-0.80804406014826924</v>
      </c>
      <c r="AM349">
        <f t="shared" si="163"/>
        <v>-0.42754230456890202</v>
      </c>
      <c r="AN349" s="68">
        <f t="shared" si="164"/>
        <v>-0.9506332018352287</v>
      </c>
      <c r="AO349" s="68">
        <f t="shared" si="164"/>
        <v>-0.95063341959616343</v>
      </c>
      <c r="AP349" s="68">
        <f t="shared" si="164"/>
        <v>-0.9506313763199683</v>
      </c>
      <c r="AQ349" s="68">
        <f t="shared" si="164"/>
        <v>-0.95065054884824751</v>
      </c>
      <c r="AR349" s="68">
        <f t="shared" si="164"/>
        <v>-0.95047066886533393</v>
      </c>
      <c r="AS349" s="68">
        <f t="shared" si="164"/>
        <v>-0.95216012001240569</v>
      </c>
      <c r="AT349" s="68">
        <f t="shared" si="164"/>
        <v>-0.9364465821264164</v>
      </c>
      <c r="AU349" s="68">
        <f t="shared" si="165"/>
        <v>-1.0998644639698123</v>
      </c>
    </row>
    <row r="350" spans="1:48">
      <c r="A350" s="12" t="s">
        <v>1992</v>
      </c>
      <c r="B350" s="44"/>
      <c r="C350" s="45">
        <v>45263.383999999998</v>
      </c>
      <c r="D350" s="45"/>
      <c r="E350">
        <f t="shared" si="167"/>
        <v>15683.001197985966</v>
      </c>
      <c r="F350">
        <f t="shared" si="168"/>
        <v>15683</v>
      </c>
      <c r="G350" s="10">
        <f t="shared" si="155"/>
        <v>1.6259999974863604E-3</v>
      </c>
      <c r="I350">
        <f t="shared" si="166"/>
        <v>1.6259999974863604E-3</v>
      </c>
      <c r="P350">
        <f t="shared" si="169"/>
        <v>6.6288130201590245E-3</v>
      </c>
      <c r="Q350" s="2">
        <f t="shared" si="170"/>
        <v>30244.883999999998</v>
      </c>
      <c r="S350" s="50">
        <v>0.1</v>
      </c>
      <c r="Z350">
        <f t="shared" si="156"/>
        <v>15683</v>
      </c>
      <c r="AA350" s="68">
        <f t="shared" si="157"/>
        <v>-3.9135543714643277E-3</v>
      </c>
      <c r="AB350" s="68">
        <f t="shared" si="172"/>
        <v>1.2168367389109713E-2</v>
      </c>
      <c r="AC350" s="68">
        <f t="shared" si="173"/>
        <v>5.5395543689506881E-3</v>
      </c>
      <c r="AD350" s="68"/>
      <c r="AE350" s="68">
        <f t="shared" si="171"/>
        <v>3.0686662606560655E-6</v>
      </c>
      <c r="AF350">
        <f t="shared" si="174"/>
        <v>-5.0028130226726641E-3</v>
      </c>
      <c r="AG350" s="92"/>
      <c r="AH350">
        <f t="shared" si="158"/>
        <v>-1.0542367391623352E-2</v>
      </c>
      <c r="AI350">
        <f t="shared" si="159"/>
        <v>0.87330057953195006</v>
      </c>
      <c r="AJ350">
        <f t="shared" si="160"/>
        <v>-0.55782093038326108</v>
      </c>
      <c r="AK350">
        <f t="shared" si="161"/>
        <v>0.1325718549013559</v>
      </c>
      <c r="AL350">
        <f t="shared" si="162"/>
        <v>-0.80804406014826924</v>
      </c>
      <c r="AM350">
        <f t="shared" si="163"/>
        <v>-0.42754230456890202</v>
      </c>
      <c r="AN350" s="68">
        <f t="shared" si="164"/>
        <v>-0.9506332018352287</v>
      </c>
      <c r="AO350" s="68">
        <f t="shared" si="164"/>
        <v>-0.95063341959616343</v>
      </c>
      <c r="AP350" s="68">
        <f t="shared" si="164"/>
        <v>-0.9506313763199683</v>
      </c>
      <c r="AQ350" s="68">
        <f t="shared" si="164"/>
        <v>-0.95065054884824751</v>
      </c>
      <c r="AR350" s="68">
        <f t="shared" si="164"/>
        <v>-0.95047066886533393</v>
      </c>
      <c r="AS350" s="68">
        <f t="shared" si="164"/>
        <v>-0.95216012001240569</v>
      </c>
      <c r="AT350" s="68">
        <f t="shared" si="164"/>
        <v>-0.9364465821264164</v>
      </c>
      <c r="AU350" s="68">
        <f t="shared" si="165"/>
        <v>-1.0998644639698123</v>
      </c>
    </row>
    <row r="351" spans="1:48">
      <c r="A351" s="12" t="s">
        <v>1991</v>
      </c>
      <c r="B351" s="44"/>
      <c r="C351" s="45">
        <v>45271.519</v>
      </c>
      <c r="D351" s="45"/>
      <c r="E351">
        <f t="shared" si="167"/>
        <v>15688.994811674542</v>
      </c>
      <c r="F351">
        <f t="shared" si="168"/>
        <v>15689</v>
      </c>
      <c r="G351" s="10">
        <f t="shared" si="155"/>
        <v>-7.0419999974546954E-3</v>
      </c>
      <c r="I351">
        <f t="shared" si="166"/>
        <v>-7.0419999974546954E-3</v>
      </c>
      <c r="P351">
        <f t="shared" si="169"/>
        <v>6.7081019459714897E-3</v>
      </c>
      <c r="Q351" s="2">
        <f t="shared" si="170"/>
        <v>30253.019</v>
      </c>
      <c r="S351" s="50">
        <v>0.1</v>
      </c>
      <c r="Z351">
        <f t="shared" si="156"/>
        <v>15689</v>
      </c>
      <c r="AA351" s="68">
        <f t="shared" si="157"/>
        <v>-3.9168000755677168E-3</v>
      </c>
      <c r="AB351" s="68">
        <f t="shared" si="172"/>
        <v>3.5829020240845111E-3</v>
      </c>
      <c r="AC351" s="68">
        <f t="shared" si="173"/>
        <v>-3.1251999218869786E-3</v>
      </c>
      <c r="AD351" s="68"/>
      <c r="AE351" s="68">
        <f t="shared" si="171"/>
        <v>9.7668745517623772E-7</v>
      </c>
      <c r="AF351">
        <f t="shared" si="174"/>
        <v>-1.3750101943426185E-2</v>
      </c>
      <c r="AG351" s="92"/>
      <c r="AH351">
        <f t="shared" si="158"/>
        <v>-1.0624902021539206E-2</v>
      </c>
      <c r="AI351">
        <f t="shared" si="159"/>
        <v>0.87285332433967311</v>
      </c>
      <c r="AJ351">
        <f t="shared" si="160"/>
        <v>-0.56062229926484808</v>
      </c>
      <c r="AK351">
        <f t="shared" si="161"/>
        <v>0.13214296321580465</v>
      </c>
      <c r="AL351">
        <f t="shared" si="162"/>
        <v>-0.8046649159819409</v>
      </c>
      <c r="AM351">
        <f t="shared" si="163"/>
        <v>-0.42554533215202806</v>
      </c>
      <c r="AN351" s="68">
        <f t="shared" ref="AN351:AT366" si="175">$AU351+$AB$7*SIN(AO351)</f>
        <v>-0.94682844919753373</v>
      </c>
      <c r="AO351" s="68">
        <f t="shared" si="175"/>
        <v>-0.94682867378154933</v>
      </c>
      <c r="AP351" s="68">
        <f t="shared" si="175"/>
        <v>-0.94682657763591282</v>
      </c>
      <c r="AQ351" s="68">
        <f t="shared" si="175"/>
        <v>-0.94684614216202379</v>
      </c>
      <c r="AR351" s="68">
        <f t="shared" si="175"/>
        <v>-0.94666355592233598</v>
      </c>
      <c r="AS351" s="68">
        <f t="shared" si="175"/>
        <v>-0.94836934979025189</v>
      </c>
      <c r="AT351" s="68">
        <f t="shared" si="175"/>
        <v>-0.93258710230742892</v>
      </c>
      <c r="AU351" s="68">
        <f t="shared" si="165"/>
        <v>-1.0956531442464241</v>
      </c>
    </row>
    <row r="352" spans="1:48">
      <c r="A352" s="12" t="s">
        <v>1991</v>
      </c>
      <c r="B352" s="44"/>
      <c r="C352" s="45">
        <v>45278.311999999998</v>
      </c>
      <c r="D352" s="45"/>
      <c r="E352">
        <f t="shared" si="167"/>
        <v>15693.999681715903</v>
      </c>
      <c r="F352">
        <f t="shared" si="168"/>
        <v>15694</v>
      </c>
      <c r="G352" s="10">
        <f t="shared" si="155"/>
        <v>-4.3200000072829425E-4</v>
      </c>
      <c r="I352">
        <f t="shared" si="166"/>
        <v>-4.3200000072829425E-4</v>
      </c>
      <c r="P352">
        <f t="shared" si="169"/>
        <v>6.7742285455190399E-3</v>
      </c>
      <c r="Q352" s="2">
        <f t="shared" si="170"/>
        <v>30259.811999999998</v>
      </c>
      <c r="S352" s="50">
        <v>0.1</v>
      </c>
      <c r="Z352">
        <f t="shared" si="156"/>
        <v>15694</v>
      </c>
      <c r="AA352" s="68">
        <f t="shared" si="157"/>
        <v>-3.9193027373310742E-3</v>
      </c>
      <c r="AB352" s="68">
        <f t="shared" si="172"/>
        <v>1.026153128212182E-2</v>
      </c>
      <c r="AC352" s="68">
        <f t="shared" si="173"/>
        <v>3.4873027366027799E-3</v>
      </c>
      <c r="AD352" s="68"/>
      <c r="AE352" s="68">
        <f t="shared" si="171"/>
        <v>1.2161280376717239E-6</v>
      </c>
      <c r="AF352">
        <f t="shared" si="174"/>
        <v>-7.2062285462473341E-3</v>
      </c>
      <c r="AG352" s="92"/>
      <c r="AH352">
        <f t="shared" si="158"/>
        <v>-1.0693531282850114E-2</v>
      </c>
      <c r="AI352">
        <f t="shared" si="159"/>
        <v>0.87248206828987951</v>
      </c>
      <c r="AJ352">
        <f t="shared" si="160"/>
        <v>-0.56294970349790374</v>
      </c>
      <c r="AK352">
        <f t="shared" si="161"/>
        <v>0.13178473717126324</v>
      </c>
      <c r="AL352">
        <f t="shared" si="162"/>
        <v>-0.8018516015448216</v>
      </c>
      <c r="AM352">
        <f t="shared" si="163"/>
        <v>-0.42388493783489789</v>
      </c>
      <c r="AN352" s="68">
        <f t="shared" si="175"/>
        <v>-0.9436593080418374</v>
      </c>
      <c r="AO352" s="68">
        <f t="shared" si="175"/>
        <v>-0.94365953842042283</v>
      </c>
      <c r="AP352" s="68">
        <f t="shared" si="175"/>
        <v>-0.94365739760475287</v>
      </c>
      <c r="AQ352" s="68">
        <f t="shared" si="175"/>
        <v>-0.94367729158864377</v>
      </c>
      <c r="AR352" s="68">
        <f t="shared" si="175"/>
        <v>-0.94349244355748407</v>
      </c>
      <c r="AS352" s="68">
        <f t="shared" si="175"/>
        <v>-0.9452118083233183</v>
      </c>
      <c r="AT352" s="68">
        <f t="shared" si="175"/>
        <v>-0.92937307856319007</v>
      </c>
      <c r="AU352" s="68">
        <f t="shared" si="165"/>
        <v>-1.0921437111436005</v>
      </c>
    </row>
    <row r="353" spans="1:64">
      <c r="A353" s="12" t="s">
        <v>1991</v>
      </c>
      <c r="B353" s="44"/>
      <c r="C353" s="45">
        <v>45278.313999999998</v>
      </c>
      <c r="D353" s="45"/>
      <c r="E353">
        <f t="shared" si="167"/>
        <v>15694.00115525338</v>
      </c>
      <c r="F353">
        <f t="shared" si="168"/>
        <v>15694</v>
      </c>
      <c r="G353" s="10">
        <f t="shared" si="155"/>
        <v>1.5679999996791594E-3</v>
      </c>
      <c r="I353">
        <f t="shared" si="166"/>
        <v>1.5679999996791594E-3</v>
      </c>
      <c r="P353">
        <f t="shared" si="169"/>
        <v>6.7742285455190399E-3</v>
      </c>
      <c r="Q353" s="2">
        <f t="shared" si="170"/>
        <v>30259.813999999998</v>
      </c>
      <c r="S353" s="50">
        <v>0.1</v>
      </c>
      <c r="Z353">
        <f t="shared" si="156"/>
        <v>15694</v>
      </c>
      <c r="AA353" s="68">
        <f t="shared" si="157"/>
        <v>-3.9193027373310742E-3</v>
      </c>
      <c r="AB353" s="68">
        <f t="shared" si="172"/>
        <v>1.2261531282529273E-2</v>
      </c>
      <c r="AC353" s="68">
        <f t="shared" si="173"/>
        <v>5.4873027370102335E-3</v>
      </c>
      <c r="AD353" s="68"/>
      <c r="AE353" s="68">
        <f t="shared" si="171"/>
        <v>3.0110491327599999E-6</v>
      </c>
      <c r="AF353">
        <f t="shared" si="174"/>
        <v>-5.2062285458398805E-3</v>
      </c>
      <c r="AG353" s="92"/>
      <c r="AH353">
        <f t="shared" si="158"/>
        <v>-1.0693531282850114E-2</v>
      </c>
      <c r="AI353">
        <f t="shared" si="159"/>
        <v>0.87248206828987951</v>
      </c>
      <c r="AJ353">
        <f t="shared" si="160"/>
        <v>-0.56294970349790374</v>
      </c>
      <c r="AK353">
        <f t="shared" si="161"/>
        <v>0.13178473717126324</v>
      </c>
      <c r="AL353">
        <f t="shared" si="162"/>
        <v>-0.8018516015448216</v>
      </c>
      <c r="AM353">
        <f t="shared" si="163"/>
        <v>-0.42388493783489789</v>
      </c>
      <c r="AN353" s="68">
        <f t="shared" si="175"/>
        <v>-0.9436593080418374</v>
      </c>
      <c r="AO353" s="68">
        <f t="shared" si="175"/>
        <v>-0.94365953842042283</v>
      </c>
      <c r="AP353" s="68">
        <f t="shared" si="175"/>
        <v>-0.94365739760475287</v>
      </c>
      <c r="AQ353" s="68">
        <f t="shared" si="175"/>
        <v>-0.94367729158864377</v>
      </c>
      <c r="AR353" s="68">
        <f t="shared" si="175"/>
        <v>-0.94349244355748407</v>
      </c>
      <c r="AS353" s="68">
        <f t="shared" si="175"/>
        <v>-0.9452118083233183</v>
      </c>
      <c r="AT353" s="68">
        <f t="shared" si="175"/>
        <v>-0.92937307856319007</v>
      </c>
      <c r="AU353" s="68">
        <f t="shared" si="165"/>
        <v>-1.0921437111436005</v>
      </c>
    </row>
    <row r="354" spans="1:64">
      <c r="A354" s="12" t="s">
        <v>1991</v>
      </c>
      <c r="B354" s="44"/>
      <c r="C354" s="45">
        <v>45286.447</v>
      </c>
      <c r="D354" s="45"/>
      <c r="E354">
        <f t="shared" si="167"/>
        <v>15699.993295404478</v>
      </c>
      <c r="F354">
        <f t="shared" si="168"/>
        <v>15700</v>
      </c>
      <c r="G354" s="10">
        <f t="shared" si="155"/>
        <v>-9.09999999566935E-3</v>
      </c>
      <c r="I354">
        <f t="shared" si="166"/>
        <v>-9.09999999566935E-3</v>
      </c>
      <c r="P354">
        <f t="shared" si="169"/>
        <v>6.8536434586206896E-3</v>
      </c>
      <c r="Q354" s="2">
        <f t="shared" si="170"/>
        <v>30267.947</v>
      </c>
      <c r="S354" s="50">
        <v>0.1</v>
      </c>
      <c r="Z354">
        <f t="shared" si="156"/>
        <v>15700</v>
      </c>
      <c r="AA354" s="68">
        <f t="shared" si="157"/>
        <v>-3.9220627504389597E-3</v>
      </c>
      <c r="AB354" s="68">
        <f t="shared" si="172"/>
        <v>1.6757062133902993E-3</v>
      </c>
      <c r="AC354" s="68">
        <f t="shared" si="173"/>
        <v>-5.1779372452303903E-3</v>
      </c>
      <c r="AD354" s="68"/>
      <c r="AE354" s="68">
        <f t="shared" si="171"/>
        <v>2.6811034115544087E-6</v>
      </c>
      <c r="AF354">
        <f t="shared" si="174"/>
        <v>-1.595364345429004E-2</v>
      </c>
      <c r="AG354" s="92"/>
      <c r="AH354">
        <f t="shared" si="158"/>
        <v>-1.0775706209059649E-2</v>
      </c>
      <c r="AI354">
        <f t="shared" si="159"/>
        <v>0.87203830762415824</v>
      </c>
      <c r="AJ354">
        <f t="shared" si="160"/>
        <v>-0.56573410602005902</v>
      </c>
      <c r="AK354">
        <f t="shared" si="161"/>
        <v>0.13135389276011697</v>
      </c>
      <c r="AL354">
        <f t="shared" si="162"/>
        <v>-0.79847877677064216</v>
      </c>
      <c r="AM354">
        <f t="shared" si="163"/>
        <v>-0.4218969327305272</v>
      </c>
      <c r="AN354" s="68">
        <f t="shared" si="175"/>
        <v>-0.93985811471432501</v>
      </c>
      <c r="AO354" s="68">
        <f t="shared" si="175"/>
        <v>-0.93985835217752833</v>
      </c>
      <c r="AP354" s="68">
        <f t="shared" si="175"/>
        <v>-0.93985615702489123</v>
      </c>
      <c r="AQ354" s="68">
        <f t="shared" si="175"/>
        <v>-0.93987644966274075</v>
      </c>
      <c r="AR354" s="68">
        <f t="shared" si="175"/>
        <v>-0.9396888800122416</v>
      </c>
      <c r="AS354" s="68">
        <f t="shared" si="175"/>
        <v>-0.94142446992500906</v>
      </c>
      <c r="AT354" s="68">
        <f t="shared" si="175"/>
        <v>-0.92551889595311909</v>
      </c>
      <c r="AU354" s="68">
        <f t="shared" si="165"/>
        <v>-1.0879323914202121</v>
      </c>
    </row>
    <row r="355" spans="1:64">
      <c r="A355" s="12" t="s">
        <v>1991</v>
      </c>
      <c r="B355" s="44"/>
      <c r="C355" s="45">
        <v>45297.317999999999</v>
      </c>
      <c r="D355" s="45"/>
      <c r="E355">
        <f t="shared" si="167"/>
        <v>15708.002708361882</v>
      </c>
      <c r="F355">
        <f t="shared" si="168"/>
        <v>15708</v>
      </c>
      <c r="G355" s="10">
        <f t="shared" si="155"/>
        <v>3.6760000002686866E-3</v>
      </c>
      <c r="I355">
        <f t="shared" si="166"/>
        <v>3.6760000002686866E-3</v>
      </c>
      <c r="P355">
        <f t="shared" si="169"/>
        <v>6.9596369077289666E-3</v>
      </c>
      <c r="Q355" s="2">
        <f t="shared" si="170"/>
        <v>30278.817999999999</v>
      </c>
      <c r="S355" s="50">
        <v>0.1</v>
      </c>
      <c r="Z355">
        <f t="shared" si="156"/>
        <v>15708</v>
      </c>
      <c r="AA355" s="68">
        <f t="shared" si="157"/>
        <v>-3.9253288317198307E-3</v>
      </c>
      <c r="AB355" s="68">
        <f t="shared" si="172"/>
        <v>1.4560965739717484E-2</v>
      </c>
      <c r="AC355" s="68">
        <f t="shared" si="173"/>
        <v>7.6013288319885172E-3</v>
      </c>
      <c r="AD355" s="68"/>
      <c r="AE355" s="68">
        <f t="shared" si="171"/>
        <v>5.7780200012019924E-6</v>
      </c>
      <c r="AF355">
        <f t="shared" si="174"/>
        <v>-3.28363690746028E-3</v>
      </c>
      <c r="AG355" s="92"/>
      <c r="AH355">
        <f t="shared" si="158"/>
        <v>-1.0884965739448797E-2</v>
      </c>
      <c r="AI355">
        <f t="shared" si="159"/>
        <v>0.87144958809795448</v>
      </c>
      <c r="AJ355">
        <f t="shared" si="160"/>
        <v>-0.56943225059273817</v>
      </c>
      <c r="AK355">
        <f t="shared" si="161"/>
        <v>0.13077779421117444</v>
      </c>
      <c r="AL355">
        <f t="shared" si="162"/>
        <v>-0.79398699980793386</v>
      </c>
      <c r="AM355">
        <f t="shared" si="163"/>
        <v>-0.41925378281704662</v>
      </c>
      <c r="AN355" s="68">
        <f t="shared" si="175"/>
        <v>-0.93479285723517247</v>
      </c>
      <c r="AO355" s="68">
        <f t="shared" si="175"/>
        <v>-0.93479310436835927</v>
      </c>
      <c r="AP355" s="68">
        <f t="shared" si="175"/>
        <v>-0.93479083552645814</v>
      </c>
      <c r="AQ355" s="68">
        <f t="shared" si="175"/>
        <v>-0.93481166521890513</v>
      </c>
      <c r="AR355" s="68">
        <f t="shared" si="175"/>
        <v>-0.93462045487761514</v>
      </c>
      <c r="AS355" s="68">
        <f t="shared" si="175"/>
        <v>-0.93637757229774865</v>
      </c>
      <c r="AT355" s="68">
        <f t="shared" si="175"/>
        <v>-0.92038446537906804</v>
      </c>
      <c r="AU355" s="68">
        <f t="shared" si="165"/>
        <v>-1.0823172984556944</v>
      </c>
    </row>
    <row r="356" spans="1:64">
      <c r="A356" s="12" t="s">
        <v>1968</v>
      </c>
      <c r="B356" s="44"/>
      <c r="C356" s="45">
        <v>45298.671999999999</v>
      </c>
      <c r="D356" s="45"/>
      <c r="E356">
        <f t="shared" si="167"/>
        <v>15709.000293233956</v>
      </c>
      <c r="F356">
        <f t="shared" si="168"/>
        <v>15709</v>
      </c>
      <c r="G356" s="10">
        <f t="shared" si="155"/>
        <v>3.9799999649403617E-4</v>
      </c>
      <c r="I356">
        <f t="shared" si="166"/>
        <v>3.9799999649403617E-4</v>
      </c>
      <c r="P356">
        <f t="shared" si="169"/>
        <v>6.9728946789099355E-3</v>
      </c>
      <c r="Q356" s="2">
        <f t="shared" si="170"/>
        <v>30280.171999999999</v>
      </c>
      <c r="S356" s="50">
        <v>0.1</v>
      </c>
      <c r="Z356">
        <f t="shared" si="156"/>
        <v>15709</v>
      </c>
      <c r="AA356" s="68">
        <f t="shared" si="157"/>
        <v>-3.9257037492408508E-3</v>
      </c>
      <c r="AB356" s="68">
        <f t="shared" si="172"/>
        <v>1.1296598424644822E-2</v>
      </c>
      <c r="AC356" s="68">
        <f t="shared" si="173"/>
        <v>4.323703745734887E-3</v>
      </c>
      <c r="AD356" s="68"/>
      <c r="AE356" s="68">
        <f t="shared" si="171"/>
        <v>1.8694414080881894E-6</v>
      </c>
      <c r="AF356">
        <f t="shared" si="174"/>
        <v>-6.5748946824158994E-3</v>
      </c>
      <c r="AG356" s="92"/>
      <c r="AH356">
        <f t="shared" si="158"/>
        <v>-1.0898598428150786E-2</v>
      </c>
      <c r="AI356">
        <f t="shared" si="159"/>
        <v>0.87137623596074043</v>
      </c>
      <c r="AJ356">
        <f t="shared" si="160"/>
        <v>-0.56989336232219212</v>
      </c>
      <c r="AK356">
        <f t="shared" si="161"/>
        <v>0.13070565092335804</v>
      </c>
      <c r="AL356">
        <f t="shared" si="162"/>
        <v>-0.79342595369465341</v>
      </c>
      <c r="AM356">
        <f t="shared" si="163"/>
        <v>-0.41892398995355778</v>
      </c>
      <c r="AN356" s="68">
        <f t="shared" si="175"/>
        <v>-0.93415994028111327</v>
      </c>
      <c r="AO356" s="68">
        <f t="shared" si="175"/>
        <v>-0.9341601886411115</v>
      </c>
      <c r="AP356" s="68">
        <f t="shared" si="175"/>
        <v>-0.93415791048868257</v>
      </c>
      <c r="AQ356" s="68">
        <f t="shared" si="175"/>
        <v>-0.93417880775022699</v>
      </c>
      <c r="AR356" s="68">
        <f t="shared" si="175"/>
        <v>-0.9339871414209524</v>
      </c>
      <c r="AS356" s="68">
        <f t="shared" si="175"/>
        <v>-0.93574694098659661</v>
      </c>
      <c r="AT356" s="68">
        <f t="shared" si="175"/>
        <v>-0.91974302085809523</v>
      </c>
      <c r="AU356" s="68">
        <f t="shared" si="165"/>
        <v>-1.0816154118351298</v>
      </c>
    </row>
    <row r="357" spans="1:64">
      <c r="A357" s="12" t="s">
        <v>1968</v>
      </c>
      <c r="B357" s="44"/>
      <c r="C357" s="45">
        <v>45298.678</v>
      </c>
      <c r="D357" s="45"/>
      <c r="E357">
        <f t="shared" si="167"/>
        <v>15709.004713846389</v>
      </c>
      <c r="F357">
        <f t="shared" si="168"/>
        <v>15709</v>
      </c>
      <c r="G357" s="10">
        <f t="shared" si="155"/>
        <v>6.397999997716397E-3</v>
      </c>
      <c r="I357">
        <f t="shared" si="166"/>
        <v>6.397999997716397E-3</v>
      </c>
      <c r="P357">
        <f t="shared" si="169"/>
        <v>6.9728946789099355E-3</v>
      </c>
      <c r="Q357" s="2">
        <f t="shared" si="170"/>
        <v>30280.178</v>
      </c>
      <c r="S357" s="50">
        <v>0.1</v>
      </c>
      <c r="Z357">
        <f t="shared" si="156"/>
        <v>15709</v>
      </c>
      <c r="AA357" s="68">
        <f t="shared" si="157"/>
        <v>-3.9257037492408508E-3</v>
      </c>
      <c r="AB357" s="68">
        <f t="shared" si="172"/>
        <v>1.7296598425867185E-2</v>
      </c>
      <c r="AC357" s="68">
        <f t="shared" si="173"/>
        <v>1.0323703746957248E-2</v>
      </c>
      <c r="AD357" s="68"/>
      <c r="AE357" s="68">
        <f t="shared" si="171"/>
        <v>1.0657885905493912E-5</v>
      </c>
      <c r="AF357">
        <f t="shared" si="174"/>
        <v>-5.7489468119353848E-4</v>
      </c>
      <c r="AG357" s="92"/>
      <c r="AH357">
        <f t="shared" si="158"/>
        <v>-1.0898598428150786E-2</v>
      </c>
      <c r="AI357">
        <f t="shared" si="159"/>
        <v>0.87137623596074043</v>
      </c>
      <c r="AJ357">
        <f t="shared" si="160"/>
        <v>-0.56989336232219212</v>
      </c>
      <c r="AK357">
        <f t="shared" si="161"/>
        <v>0.13070565092335804</v>
      </c>
      <c r="AL357">
        <f t="shared" si="162"/>
        <v>-0.79342595369465341</v>
      </c>
      <c r="AM357">
        <f t="shared" si="163"/>
        <v>-0.41892398995355778</v>
      </c>
      <c r="AN357" s="68">
        <f t="shared" si="175"/>
        <v>-0.93415994028111327</v>
      </c>
      <c r="AO357" s="68">
        <f t="shared" si="175"/>
        <v>-0.9341601886411115</v>
      </c>
      <c r="AP357" s="68">
        <f t="shared" si="175"/>
        <v>-0.93415791048868257</v>
      </c>
      <c r="AQ357" s="68">
        <f t="shared" si="175"/>
        <v>-0.93417880775022699</v>
      </c>
      <c r="AR357" s="68">
        <f t="shared" si="175"/>
        <v>-0.9339871414209524</v>
      </c>
      <c r="AS357" s="68">
        <f t="shared" si="175"/>
        <v>-0.93574694098659661</v>
      </c>
      <c r="AT357" s="68">
        <f t="shared" si="175"/>
        <v>-0.91974302085809523</v>
      </c>
      <c r="AU357" s="68">
        <f t="shared" si="165"/>
        <v>-1.0816154118351298</v>
      </c>
    </row>
    <row r="358" spans="1:64">
      <c r="A358" s="12" t="s">
        <v>1968</v>
      </c>
      <c r="B358" s="44"/>
      <c r="C358" s="45">
        <v>45313.601000000002</v>
      </c>
      <c r="D358" s="45"/>
      <c r="E358">
        <f t="shared" si="167"/>
        <v>15719.999513732633</v>
      </c>
      <c r="F358">
        <f t="shared" si="168"/>
        <v>15720</v>
      </c>
      <c r="G358" s="10">
        <f t="shared" si="155"/>
        <v>-6.5999999787891284E-4</v>
      </c>
      <c r="I358">
        <f t="shared" si="166"/>
        <v>-6.5999999787891284E-4</v>
      </c>
      <c r="P358">
        <f t="shared" si="169"/>
        <v>7.1188561491900004E-3</v>
      </c>
      <c r="Q358" s="2">
        <f t="shared" si="170"/>
        <v>30295.101000000002</v>
      </c>
      <c r="S358" s="50">
        <v>0.1</v>
      </c>
      <c r="Z358">
        <f t="shared" si="156"/>
        <v>15720</v>
      </c>
      <c r="AA358" s="68">
        <f t="shared" si="157"/>
        <v>-3.9293372632211374E-3</v>
      </c>
      <c r="AB358" s="68">
        <f t="shared" si="172"/>
        <v>1.0388193414532225E-2</v>
      </c>
      <c r="AC358" s="68">
        <f t="shared" si="173"/>
        <v>3.2693372653422245E-3</v>
      </c>
      <c r="AD358" s="68"/>
      <c r="AE358" s="68">
        <f t="shared" si="171"/>
        <v>1.0688566154555374E-6</v>
      </c>
      <c r="AF358">
        <f t="shared" si="174"/>
        <v>-7.7788561470689133E-3</v>
      </c>
      <c r="AG358" s="92"/>
      <c r="AH358">
        <f t="shared" si="158"/>
        <v>-1.1048193412411138E-2</v>
      </c>
      <c r="AI358">
        <f t="shared" si="159"/>
        <v>0.8705728470288544</v>
      </c>
      <c r="AJ358">
        <f t="shared" si="160"/>
        <v>-0.57494863514130201</v>
      </c>
      <c r="AK358">
        <f t="shared" si="161"/>
        <v>0.12991016870403002</v>
      </c>
      <c r="AL358">
        <f t="shared" si="162"/>
        <v>-0.78726066113303661</v>
      </c>
      <c r="AM358">
        <f t="shared" si="163"/>
        <v>-0.41530500961261868</v>
      </c>
      <c r="AN358" s="68">
        <f t="shared" si="175"/>
        <v>-0.92720136029179656</v>
      </c>
      <c r="AO358" s="68">
        <f t="shared" si="175"/>
        <v>-0.92720162241304815</v>
      </c>
      <c r="AP358" s="68">
        <f t="shared" si="175"/>
        <v>-0.92719924039348367</v>
      </c>
      <c r="AQ358" s="68">
        <f t="shared" si="175"/>
        <v>-0.92722088720781359</v>
      </c>
      <c r="AR358" s="68">
        <f t="shared" si="175"/>
        <v>-0.92702419280900661</v>
      </c>
      <c r="AS358" s="68">
        <f t="shared" si="175"/>
        <v>-0.92881336169086204</v>
      </c>
      <c r="AT358" s="68">
        <f t="shared" si="175"/>
        <v>-0.91269238775763084</v>
      </c>
      <c r="AU358" s="68">
        <f t="shared" si="165"/>
        <v>-1.0738946590089178</v>
      </c>
    </row>
    <row r="359" spans="1:64">
      <c r="A359" s="12" t="s">
        <v>1968</v>
      </c>
      <c r="B359" s="44"/>
      <c r="C359" s="45">
        <v>45313.607000000004</v>
      </c>
      <c r="D359" s="45"/>
      <c r="E359">
        <f t="shared" si="167"/>
        <v>15720.003934345066</v>
      </c>
      <c r="F359">
        <f t="shared" si="168"/>
        <v>15720</v>
      </c>
      <c r="G359" s="10">
        <f t="shared" si="155"/>
        <v>5.340000003343448E-3</v>
      </c>
      <c r="I359">
        <f t="shared" si="166"/>
        <v>5.340000003343448E-3</v>
      </c>
      <c r="P359">
        <f t="shared" si="169"/>
        <v>7.1188561491900004E-3</v>
      </c>
      <c r="Q359" s="2">
        <f t="shared" si="170"/>
        <v>30295.107000000004</v>
      </c>
      <c r="S359" s="50">
        <v>0.1</v>
      </c>
      <c r="Z359">
        <f t="shared" si="156"/>
        <v>15720</v>
      </c>
      <c r="AA359" s="68">
        <f t="shared" si="157"/>
        <v>-3.9293372632211374E-3</v>
      </c>
      <c r="AB359" s="68">
        <f t="shared" si="172"/>
        <v>1.6388193415754586E-2</v>
      </c>
      <c r="AC359" s="68">
        <f t="shared" si="173"/>
        <v>9.2693372665645854E-3</v>
      </c>
      <c r="AD359" s="68"/>
      <c r="AE359" s="68">
        <f t="shared" si="171"/>
        <v>8.592061336132303E-6</v>
      </c>
      <c r="AF359">
        <f t="shared" si="174"/>
        <v>-1.7788561458465524E-3</v>
      </c>
      <c r="AG359" s="92"/>
      <c r="AH359">
        <f t="shared" si="158"/>
        <v>-1.1048193412411138E-2</v>
      </c>
      <c r="AI359">
        <f t="shared" si="159"/>
        <v>0.8705728470288544</v>
      </c>
      <c r="AJ359">
        <f t="shared" si="160"/>
        <v>-0.57494863514130201</v>
      </c>
      <c r="AK359">
        <f t="shared" si="161"/>
        <v>0.12991016870403002</v>
      </c>
      <c r="AL359">
        <f t="shared" si="162"/>
        <v>-0.78726066113303661</v>
      </c>
      <c r="AM359">
        <f t="shared" si="163"/>
        <v>-0.41530500961261868</v>
      </c>
      <c r="AN359" s="68">
        <f t="shared" si="175"/>
        <v>-0.92720136029179656</v>
      </c>
      <c r="AO359" s="68">
        <f t="shared" si="175"/>
        <v>-0.92720162241304815</v>
      </c>
      <c r="AP359" s="68">
        <f t="shared" si="175"/>
        <v>-0.92719924039348367</v>
      </c>
      <c r="AQ359" s="68">
        <f t="shared" si="175"/>
        <v>-0.92722088720781359</v>
      </c>
      <c r="AR359" s="68">
        <f t="shared" si="175"/>
        <v>-0.92702419280900661</v>
      </c>
      <c r="AS359" s="68">
        <f t="shared" si="175"/>
        <v>-0.92881336169086204</v>
      </c>
      <c r="AT359" s="68">
        <f t="shared" si="175"/>
        <v>-0.91269238775763084</v>
      </c>
      <c r="AU359" s="68">
        <f t="shared" si="165"/>
        <v>-1.0738946590089178</v>
      </c>
    </row>
    <row r="360" spans="1:64">
      <c r="A360" s="12" t="s">
        <v>1968</v>
      </c>
      <c r="B360" s="44"/>
      <c r="C360" s="45">
        <v>45317.678999999996</v>
      </c>
      <c r="D360" s="45"/>
      <c r="E360">
        <f t="shared" si="167"/>
        <v>15723.004056648671</v>
      </c>
      <c r="F360">
        <f t="shared" si="168"/>
        <v>15723</v>
      </c>
      <c r="G360" s="10">
        <f t="shared" si="155"/>
        <v>5.505999994056765E-3</v>
      </c>
      <c r="I360">
        <f t="shared" si="166"/>
        <v>5.505999994056765E-3</v>
      </c>
      <c r="P360">
        <f t="shared" si="169"/>
        <v>7.1587039097675276E-3</v>
      </c>
      <c r="Q360" s="2">
        <f t="shared" si="170"/>
        <v>30299.178999999996</v>
      </c>
      <c r="S360" s="50">
        <v>0.1</v>
      </c>
      <c r="Z360">
        <f t="shared" si="156"/>
        <v>15723</v>
      </c>
      <c r="AA360" s="68">
        <f t="shared" si="157"/>
        <v>-3.9301717595988973E-3</v>
      </c>
      <c r="AB360" s="68">
        <f t="shared" si="172"/>
        <v>1.659487566342319E-2</v>
      </c>
      <c r="AC360" s="68">
        <f t="shared" si="173"/>
        <v>9.4361717536556623E-3</v>
      </c>
      <c r="AD360" s="68"/>
      <c r="AE360" s="68">
        <f t="shared" si="171"/>
        <v>8.9041337364488982E-6</v>
      </c>
      <c r="AF360">
        <f t="shared" si="174"/>
        <v>-1.6527039157107626E-3</v>
      </c>
      <c r="AG360" s="92"/>
      <c r="AH360">
        <f t="shared" si="158"/>
        <v>-1.1088875669366425E-2</v>
      </c>
      <c r="AI360">
        <f t="shared" si="159"/>
        <v>0.87035484891586035</v>
      </c>
      <c r="AJ360">
        <f t="shared" si="160"/>
        <v>-0.57632195162554334</v>
      </c>
      <c r="AK360">
        <f t="shared" si="161"/>
        <v>0.12969261605541185</v>
      </c>
      <c r="AL360">
        <f t="shared" si="162"/>
        <v>-0.78558118714777114</v>
      </c>
      <c r="AM360">
        <f t="shared" si="163"/>
        <v>-0.41432077926820277</v>
      </c>
      <c r="AN360" s="68">
        <f t="shared" si="175"/>
        <v>-0.92530467743046885</v>
      </c>
      <c r="AO360" s="68">
        <f t="shared" si="175"/>
        <v>-0.92530494338983604</v>
      </c>
      <c r="AP360" s="68">
        <f t="shared" si="175"/>
        <v>-0.92530253258270867</v>
      </c>
      <c r="AQ360" s="68">
        <f t="shared" si="175"/>
        <v>-0.9253243857931801</v>
      </c>
      <c r="AR360" s="68">
        <f t="shared" si="175"/>
        <v>-0.92512631646618315</v>
      </c>
      <c r="AS360" s="68">
        <f t="shared" si="175"/>
        <v>-0.92692345116968189</v>
      </c>
      <c r="AT360" s="68">
        <f t="shared" si="175"/>
        <v>-0.9107711572319972</v>
      </c>
      <c r="AU360" s="68">
        <f t="shared" si="165"/>
        <v>-1.0717889991472236</v>
      </c>
    </row>
    <row r="361" spans="1:64">
      <c r="A361" s="12" t="s">
        <v>1993</v>
      </c>
      <c r="B361" s="44"/>
      <c r="C361" s="45">
        <v>45533.489000000001</v>
      </c>
      <c r="D361" s="45"/>
      <c r="E361">
        <f t="shared" si="167"/>
        <v>15882.006118127607</v>
      </c>
      <c r="F361">
        <f t="shared" si="168"/>
        <v>15882</v>
      </c>
      <c r="G361" s="10">
        <f t="shared" si="155"/>
        <v>8.3040000026812777E-3</v>
      </c>
      <c r="I361">
        <f t="shared" si="166"/>
        <v>8.3040000026812777E-3</v>
      </c>
      <c r="P361">
        <f t="shared" si="169"/>
        <v>9.2952199218626352E-3</v>
      </c>
      <c r="Q361" s="2">
        <f t="shared" si="170"/>
        <v>30514.989000000001</v>
      </c>
      <c r="S361" s="50">
        <v>0.1</v>
      </c>
      <c r="Z361">
        <f t="shared" si="156"/>
        <v>15882</v>
      </c>
      <c r="AA361" s="68">
        <f t="shared" si="157"/>
        <v>-3.8759370528316326E-3</v>
      </c>
      <c r="AB361" s="68">
        <f t="shared" si="172"/>
        <v>2.1475156977375544E-2</v>
      </c>
      <c r="AC361" s="68">
        <f t="shared" si="173"/>
        <v>1.217993705551291E-2</v>
      </c>
      <c r="AD361" s="68"/>
      <c r="AE361" s="68">
        <f t="shared" si="171"/>
        <v>1.4835086667625651E-5</v>
      </c>
      <c r="AF361">
        <f t="shared" si="174"/>
        <v>-9.9121991918135754E-4</v>
      </c>
      <c r="AG361" s="92"/>
      <c r="AH361">
        <f t="shared" si="158"/>
        <v>-1.3171156974694268E-2</v>
      </c>
      <c r="AI361">
        <f t="shared" si="159"/>
        <v>0.85947480920893882</v>
      </c>
      <c r="AJ361">
        <f t="shared" si="160"/>
        <v>-0.64580760740867882</v>
      </c>
      <c r="AK361">
        <f t="shared" si="161"/>
        <v>0.11781642759845393</v>
      </c>
      <c r="AL361">
        <f t="shared" si="162"/>
        <v>-0.69772144870949171</v>
      </c>
      <c r="AM361">
        <f t="shared" si="163"/>
        <v>-0.36373795162543987</v>
      </c>
      <c r="AN361" s="68">
        <f t="shared" si="175"/>
        <v>-0.82543397101233196</v>
      </c>
      <c r="AO361" s="68">
        <f t="shared" si="175"/>
        <v>-0.82543449313258699</v>
      </c>
      <c r="AP361" s="68">
        <f t="shared" si="175"/>
        <v>-0.82543029518684308</v>
      </c>
      <c r="AQ361" s="68">
        <f t="shared" si="175"/>
        <v>-0.82546404800616502</v>
      </c>
      <c r="AR361" s="68">
        <f t="shared" si="175"/>
        <v>-0.82519269952474028</v>
      </c>
      <c r="AS361" s="68">
        <f t="shared" si="175"/>
        <v>-0.82737641010712848</v>
      </c>
      <c r="AT361" s="68">
        <f t="shared" si="175"/>
        <v>-0.80994621129993449</v>
      </c>
      <c r="AU361" s="68">
        <f t="shared" si="165"/>
        <v>-0.96018902647743332</v>
      </c>
    </row>
    <row r="362" spans="1:64">
      <c r="A362" s="12" t="s">
        <v>1993</v>
      </c>
      <c r="B362" s="44"/>
      <c r="C362" s="45">
        <v>45537.544999999998</v>
      </c>
      <c r="D362" s="45"/>
      <c r="E362">
        <f t="shared" si="167"/>
        <v>15884.994452131397</v>
      </c>
      <c r="F362">
        <f t="shared" si="168"/>
        <v>15885</v>
      </c>
      <c r="G362" s="10">
        <f t="shared" si="155"/>
        <v>-7.5300000025890768E-3</v>
      </c>
      <c r="I362">
        <f t="shared" si="166"/>
        <v>-7.5300000025890768E-3</v>
      </c>
      <c r="P362">
        <f t="shared" si="169"/>
        <v>9.3359954070245943E-3</v>
      </c>
      <c r="Q362" s="2">
        <f t="shared" si="170"/>
        <v>30519.044999999998</v>
      </c>
      <c r="S362" s="50">
        <v>0.1</v>
      </c>
      <c r="Z362">
        <f t="shared" si="156"/>
        <v>15885</v>
      </c>
      <c r="AA362" s="68">
        <f t="shared" si="157"/>
        <v>-3.8730126297985001E-3</v>
      </c>
      <c r="AB362" s="68">
        <f t="shared" si="172"/>
        <v>5.6790080342340177E-3</v>
      </c>
      <c r="AC362" s="68">
        <f t="shared" si="173"/>
        <v>-3.6569873727905766E-3</v>
      </c>
      <c r="AD362" s="68"/>
      <c r="AE362" s="68">
        <f t="shared" si="171"/>
        <v>1.3373556644749725E-6</v>
      </c>
      <c r="AF362">
        <f t="shared" si="174"/>
        <v>-1.6865995409613671E-2</v>
      </c>
      <c r="AG362" s="92"/>
      <c r="AH362">
        <f t="shared" si="158"/>
        <v>-1.3209008036823094E-2</v>
      </c>
      <c r="AI362">
        <f t="shared" si="159"/>
        <v>0.85928213557477007</v>
      </c>
      <c r="AJ362">
        <f t="shared" si="160"/>
        <v>-0.64705656875588302</v>
      </c>
      <c r="AK362">
        <f t="shared" si="161"/>
        <v>0.11758623427310054</v>
      </c>
      <c r="AL362">
        <f t="shared" si="162"/>
        <v>-0.69608447834040799</v>
      </c>
      <c r="AM362">
        <f t="shared" si="163"/>
        <v>-0.36281145214018679</v>
      </c>
      <c r="AN362" s="68">
        <f t="shared" si="175"/>
        <v>-0.8235614421272105</v>
      </c>
      <c r="AO362" s="68">
        <f t="shared" si="175"/>
        <v>-0.82356197005478027</v>
      </c>
      <c r="AP362" s="68">
        <f t="shared" si="175"/>
        <v>-0.82355773400384957</v>
      </c>
      <c r="AQ362" s="68">
        <f t="shared" si="175"/>
        <v>-0.82359172430227701</v>
      </c>
      <c r="AR362" s="68">
        <f t="shared" si="175"/>
        <v>-0.82331901946790997</v>
      </c>
      <c r="AS362" s="68">
        <f t="shared" si="175"/>
        <v>-0.82550920321533128</v>
      </c>
      <c r="AT362" s="68">
        <f t="shared" si="175"/>
        <v>-0.80806228060302376</v>
      </c>
      <c r="AU362" s="68">
        <f t="shared" si="165"/>
        <v>-0.95808336661573912</v>
      </c>
      <c r="AV362" s="68"/>
      <c r="AW362" s="68"/>
      <c r="AX362" s="68"/>
      <c r="AY362" s="68"/>
      <c r="AZ362" s="68"/>
      <c r="BA362" s="68"/>
      <c r="BB362" s="68"/>
      <c r="BC362" s="68"/>
      <c r="BD362" s="68"/>
      <c r="BE362" s="68"/>
      <c r="BF362" s="68"/>
      <c r="BG362" s="68"/>
      <c r="BH362" s="68"/>
      <c r="BI362" s="68"/>
      <c r="BJ362" s="68"/>
      <c r="BK362" s="68"/>
      <c r="BL362" s="68"/>
    </row>
    <row r="363" spans="1:64">
      <c r="A363" s="12" t="s">
        <v>1993</v>
      </c>
      <c r="B363" s="44"/>
      <c r="C363" s="45">
        <v>45537.557999999997</v>
      </c>
      <c r="D363" s="45"/>
      <c r="E363">
        <f t="shared" si="167"/>
        <v>15885.004030124997</v>
      </c>
      <c r="F363">
        <f t="shared" si="168"/>
        <v>15885</v>
      </c>
      <c r="G363" s="10">
        <f t="shared" si="155"/>
        <v>5.469999996421393E-3</v>
      </c>
      <c r="I363">
        <f t="shared" si="166"/>
        <v>5.469999996421393E-3</v>
      </c>
      <c r="P363">
        <f t="shared" si="169"/>
        <v>9.3359954070245943E-3</v>
      </c>
      <c r="Q363" s="2">
        <f t="shared" si="170"/>
        <v>30519.057999999997</v>
      </c>
      <c r="S363" s="50">
        <v>0.1</v>
      </c>
      <c r="Z363">
        <f t="shared" si="156"/>
        <v>15885</v>
      </c>
      <c r="AA363" s="68">
        <f t="shared" si="157"/>
        <v>-3.8730126297985001E-3</v>
      </c>
      <c r="AB363" s="68">
        <f t="shared" si="172"/>
        <v>1.8679008033244487E-2</v>
      </c>
      <c r="AC363" s="68">
        <f t="shared" si="173"/>
        <v>9.3430126262198931E-3</v>
      </c>
      <c r="AD363" s="68"/>
      <c r="AE363" s="68">
        <f t="shared" si="171"/>
        <v>8.7291884933704353E-6</v>
      </c>
      <c r="AF363">
        <f t="shared" si="174"/>
        <v>-3.8659954106032013E-3</v>
      </c>
      <c r="AG363" s="92"/>
      <c r="AH363">
        <f t="shared" si="158"/>
        <v>-1.3209008036823094E-2</v>
      </c>
      <c r="AI363">
        <f t="shared" si="159"/>
        <v>0.85928213557477007</v>
      </c>
      <c r="AJ363">
        <f t="shared" si="160"/>
        <v>-0.64705656875588302</v>
      </c>
      <c r="AK363">
        <f t="shared" si="161"/>
        <v>0.11758623427310054</v>
      </c>
      <c r="AL363">
        <f t="shared" si="162"/>
        <v>-0.69608447834040799</v>
      </c>
      <c r="AM363">
        <f t="shared" si="163"/>
        <v>-0.36281145214018679</v>
      </c>
      <c r="AN363" s="68">
        <f t="shared" si="175"/>
        <v>-0.8235614421272105</v>
      </c>
      <c r="AO363" s="68">
        <f t="shared" si="175"/>
        <v>-0.82356197005478027</v>
      </c>
      <c r="AP363" s="68">
        <f t="shared" si="175"/>
        <v>-0.82355773400384957</v>
      </c>
      <c r="AQ363" s="68">
        <f t="shared" si="175"/>
        <v>-0.82359172430227701</v>
      </c>
      <c r="AR363" s="68">
        <f t="shared" si="175"/>
        <v>-0.82331901946790997</v>
      </c>
      <c r="AS363" s="68">
        <f t="shared" si="175"/>
        <v>-0.82550920321533128</v>
      </c>
      <c r="AT363" s="68">
        <f t="shared" si="175"/>
        <v>-0.80806228060302376</v>
      </c>
      <c r="AU363" s="68">
        <f t="shared" si="165"/>
        <v>-0.95808336661573912</v>
      </c>
    </row>
    <row r="364" spans="1:64">
      <c r="A364" s="12" t="s">
        <v>1994</v>
      </c>
      <c r="B364" s="44"/>
      <c r="C364" s="45">
        <v>45586.415000000001</v>
      </c>
      <c r="D364" s="45"/>
      <c r="E364">
        <f t="shared" si="167"/>
        <v>15921.000340387158</v>
      </c>
      <c r="F364">
        <f t="shared" si="168"/>
        <v>15921</v>
      </c>
      <c r="G364" s="10">
        <f t="shared" si="155"/>
        <v>4.6200000360840932E-4</v>
      </c>
      <c r="I364">
        <f t="shared" si="166"/>
        <v>4.6200000360840932E-4</v>
      </c>
      <c r="P364">
        <f t="shared" si="169"/>
        <v>9.8266412755898258E-3</v>
      </c>
      <c r="Q364" s="2">
        <f t="shared" si="170"/>
        <v>30567.915000000001</v>
      </c>
      <c r="S364" s="50">
        <v>0.1</v>
      </c>
      <c r="Z364">
        <f t="shared" si="156"/>
        <v>15921</v>
      </c>
      <c r="AA364" s="68">
        <f t="shared" si="157"/>
        <v>-3.8322839799712332E-3</v>
      </c>
      <c r="AB364" s="68">
        <f t="shared" si="172"/>
        <v>1.4120925259169468E-2</v>
      </c>
      <c r="AC364" s="68">
        <f t="shared" si="173"/>
        <v>4.2942839835796425E-3</v>
      </c>
      <c r="AD364" s="68"/>
      <c r="AE364" s="68">
        <f t="shared" si="171"/>
        <v>1.8440874931628642E-6</v>
      </c>
      <c r="AF364">
        <f t="shared" si="174"/>
        <v>-9.3646412719814165E-3</v>
      </c>
      <c r="AG364" s="92"/>
      <c r="AH364">
        <f t="shared" si="158"/>
        <v>-1.3658925255561059E-2</v>
      </c>
      <c r="AI364">
        <f t="shared" si="159"/>
        <v>0.85700611179606567</v>
      </c>
      <c r="AJ364">
        <f t="shared" si="160"/>
        <v>-0.66186545950946329</v>
      </c>
      <c r="AK364">
        <f t="shared" si="161"/>
        <v>0.11480761209626558</v>
      </c>
      <c r="AL364">
        <f t="shared" si="162"/>
        <v>-0.67649746218493767</v>
      </c>
      <c r="AM364">
        <f t="shared" si="163"/>
        <v>-0.3517676911157443</v>
      </c>
      <c r="AN364" s="68">
        <f t="shared" si="175"/>
        <v>-0.80112351368740931</v>
      </c>
      <c r="AO364" s="68">
        <f t="shared" si="175"/>
        <v>-0.80112411390884086</v>
      </c>
      <c r="AP364" s="68">
        <f t="shared" si="175"/>
        <v>-0.80111941049810254</v>
      </c>
      <c r="AQ364" s="68">
        <f t="shared" si="175"/>
        <v>-0.8011562676285523</v>
      </c>
      <c r="AR364" s="68">
        <f t="shared" si="175"/>
        <v>-0.80086748325680146</v>
      </c>
      <c r="AS364" s="68">
        <f t="shared" si="175"/>
        <v>-0.80313248806370685</v>
      </c>
      <c r="AT364" s="68">
        <f t="shared" si="175"/>
        <v>-0.78550671090277568</v>
      </c>
      <c r="AU364" s="68">
        <f t="shared" si="165"/>
        <v>-0.9328154482754093</v>
      </c>
    </row>
    <row r="365" spans="1:64">
      <c r="A365" s="12" t="s">
        <v>1995</v>
      </c>
      <c r="B365" s="44"/>
      <c r="C365" s="45">
        <v>45609.495000000003</v>
      </c>
      <c r="D365" s="45"/>
      <c r="E365">
        <f t="shared" si="167"/>
        <v>15938.004962874225</v>
      </c>
      <c r="F365">
        <f t="shared" si="168"/>
        <v>15938</v>
      </c>
      <c r="G365" s="10">
        <f t="shared" si="155"/>
        <v>6.7360000030021183E-3</v>
      </c>
      <c r="I365">
        <f t="shared" si="166"/>
        <v>6.7360000030021183E-3</v>
      </c>
      <c r="P365">
        <f t="shared" si="169"/>
        <v>1.0059195116661868E-2</v>
      </c>
      <c r="Q365" s="2">
        <f t="shared" si="170"/>
        <v>30590.995000000003</v>
      </c>
      <c r="S365" s="50">
        <v>0.1</v>
      </c>
      <c r="Z365">
        <f t="shared" si="156"/>
        <v>15938</v>
      </c>
      <c r="AA365" s="68">
        <f t="shared" si="157"/>
        <v>-3.8094096809910497E-3</v>
      </c>
      <c r="AB365" s="68">
        <f t="shared" si="172"/>
        <v>2.0604604800655034E-2</v>
      </c>
      <c r="AC365" s="68">
        <f t="shared" si="173"/>
        <v>1.0545409683993168E-2</v>
      </c>
      <c r="AD365" s="68"/>
      <c r="AE365" s="68">
        <f t="shared" si="171"/>
        <v>1.1120566540325688E-5</v>
      </c>
      <c r="AF365">
        <f t="shared" si="174"/>
        <v>-3.3231951136597493E-3</v>
      </c>
      <c r="AG365" s="92"/>
      <c r="AH365">
        <f t="shared" si="158"/>
        <v>-1.3868604797652917E-2</v>
      </c>
      <c r="AI365">
        <f t="shared" si="159"/>
        <v>0.85595439564476339</v>
      </c>
      <c r="AJ365">
        <f t="shared" si="160"/>
        <v>-0.66874405158588968</v>
      </c>
      <c r="AK365">
        <f t="shared" si="161"/>
        <v>0.11348525774240686</v>
      </c>
      <c r="AL365">
        <f t="shared" si="162"/>
        <v>-0.6672837823021337</v>
      </c>
      <c r="AM365">
        <f t="shared" si="163"/>
        <v>-0.34659913772760415</v>
      </c>
      <c r="AN365" s="68">
        <f t="shared" si="175"/>
        <v>-0.79054831601535769</v>
      </c>
      <c r="AO365" s="68">
        <f t="shared" si="175"/>
        <v>-0.79054895198251529</v>
      </c>
      <c r="AP365" s="68">
        <f t="shared" si="175"/>
        <v>-0.79054402198899065</v>
      </c>
      <c r="AQ365" s="68">
        <f t="shared" si="175"/>
        <v>-0.79058223975635866</v>
      </c>
      <c r="AR365" s="68">
        <f t="shared" si="175"/>
        <v>-0.79028601068513904</v>
      </c>
      <c r="AS365" s="68">
        <f t="shared" si="175"/>
        <v>-0.79258443256393218</v>
      </c>
      <c r="AT365" s="68">
        <f t="shared" si="175"/>
        <v>-0.77488826927962906</v>
      </c>
      <c r="AU365" s="68">
        <f t="shared" si="165"/>
        <v>-0.92088337572580903</v>
      </c>
    </row>
    <row r="366" spans="1:64">
      <c r="A366" s="12" t="s">
        <v>1996</v>
      </c>
      <c r="B366" s="44"/>
      <c r="C366" s="45">
        <v>45609.497000000003</v>
      </c>
      <c r="D366" s="45"/>
      <c r="E366">
        <f t="shared" si="167"/>
        <v>15938.006436411702</v>
      </c>
      <c r="F366">
        <f t="shared" si="168"/>
        <v>15938</v>
      </c>
      <c r="G366" s="10">
        <f t="shared" ref="G366:G390" si="176">+C366-(C$7+F366*C$8)</f>
        <v>8.7360000034095719E-3</v>
      </c>
      <c r="I366">
        <f t="shared" si="166"/>
        <v>8.7360000034095719E-3</v>
      </c>
      <c r="P366">
        <f t="shared" si="169"/>
        <v>1.0059195116661868E-2</v>
      </c>
      <c r="Q366" s="2">
        <f t="shared" si="170"/>
        <v>30590.997000000003</v>
      </c>
      <c r="S366" s="50">
        <v>0.1</v>
      </c>
      <c r="Z366">
        <f t="shared" si="156"/>
        <v>15938</v>
      </c>
      <c r="AA366" s="68">
        <f t="shared" si="157"/>
        <v>-3.8094096809910497E-3</v>
      </c>
      <c r="AB366" s="68">
        <f t="shared" si="172"/>
        <v>2.2604604801062488E-2</v>
      </c>
      <c r="AC366" s="68">
        <f t="shared" si="173"/>
        <v>1.2545409684400622E-2</v>
      </c>
      <c r="AD366" s="68"/>
      <c r="AE366" s="68">
        <f t="shared" si="171"/>
        <v>1.5738730414945291E-5</v>
      </c>
      <c r="AF366">
        <f t="shared" si="174"/>
        <v>-1.3231951132522957E-3</v>
      </c>
      <c r="AG366" s="92"/>
      <c r="AH366">
        <f t="shared" si="158"/>
        <v>-1.3868604797652917E-2</v>
      </c>
      <c r="AI366">
        <f t="shared" si="159"/>
        <v>0.85595439564476339</v>
      </c>
      <c r="AJ366">
        <f t="shared" si="160"/>
        <v>-0.66874405158588968</v>
      </c>
      <c r="AK366">
        <f t="shared" si="161"/>
        <v>0.11348525774240686</v>
      </c>
      <c r="AL366">
        <f t="shared" si="162"/>
        <v>-0.6672837823021337</v>
      </c>
      <c r="AM366">
        <f t="shared" si="163"/>
        <v>-0.34659913772760415</v>
      </c>
      <c r="AN366" s="68">
        <f t="shared" si="175"/>
        <v>-0.79054831601535769</v>
      </c>
      <c r="AO366" s="68">
        <f t="shared" si="175"/>
        <v>-0.79054895198251529</v>
      </c>
      <c r="AP366" s="68">
        <f t="shared" si="175"/>
        <v>-0.79054402198899065</v>
      </c>
      <c r="AQ366" s="68">
        <f t="shared" si="175"/>
        <v>-0.79058223975635866</v>
      </c>
      <c r="AR366" s="68">
        <f t="shared" si="175"/>
        <v>-0.79028601068513904</v>
      </c>
      <c r="AS366" s="68">
        <f t="shared" si="175"/>
        <v>-0.79258443256393218</v>
      </c>
      <c r="AT366" s="68">
        <f t="shared" si="175"/>
        <v>-0.77488826927962906</v>
      </c>
      <c r="AU366" s="68">
        <f t="shared" si="165"/>
        <v>-0.92088337572580903</v>
      </c>
    </row>
    <row r="367" spans="1:64">
      <c r="A367" s="12" t="s">
        <v>1995</v>
      </c>
      <c r="B367" s="44"/>
      <c r="C367" s="45">
        <v>45617.631000000001</v>
      </c>
      <c r="D367" s="45"/>
      <c r="E367">
        <f t="shared" si="167"/>
        <v>15943.999313331537</v>
      </c>
      <c r="F367">
        <f t="shared" si="168"/>
        <v>15944</v>
      </c>
      <c r="G367" s="10">
        <f t="shared" si="176"/>
        <v>-9.3200000264914706E-4</v>
      </c>
      <c r="I367">
        <f t="shared" si="166"/>
        <v>-9.3200000264914706E-4</v>
      </c>
      <c r="P367">
        <f t="shared" si="169"/>
        <v>1.0141404656906772E-2</v>
      </c>
      <c r="Q367" s="2">
        <f t="shared" si="170"/>
        <v>30599.131000000001</v>
      </c>
      <c r="S367" s="50">
        <v>0.1</v>
      </c>
      <c r="Z367">
        <f t="shared" si="156"/>
        <v>15944</v>
      </c>
      <c r="AA367" s="68">
        <f t="shared" si="157"/>
        <v>-3.8007747426150578E-3</v>
      </c>
      <c r="AB367" s="68">
        <f t="shared" si="172"/>
        <v>1.3010179396872682E-2</v>
      </c>
      <c r="AC367" s="68">
        <f t="shared" si="173"/>
        <v>2.8687747399659107E-3</v>
      </c>
      <c r="AD367" s="68"/>
      <c r="AE367" s="68">
        <f t="shared" si="171"/>
        <v>8.2298685086664784E-7</v>
      </c>
      <c r="AF367">
        <f t="shared" si="174"/>
        <v>-1.1073404659555919E-2</v>
      </c>
      <c r="AG367" s="92"/>
      <c r="AH367">
        <f t="shared" si="158"/>
        <v>-1.394217939952183E-2</v>
      </c>
      <c r="AI367">
        <f t="shared" si="159"/>
        <v>0.855586724604948</v>
      </c>
      <c r="AJ367">
        <f t="shared" si="160"/>
        <v>-0.67115427809991746</v>
      </c>
      <c r="AK367">
        <f t="shared" si="161"/>
        <v>0.11301701530565535</v>
      </c>
      <c r="AL367">
        <f t="shared" si="162"/>
        <v>-0.66403727433613791</v>
      </c>
      <c r="AM367">
        <f t="shared" si="163"/>
        <v>-0.34478190149610016</v>
      </c>
      <c r="AN367" s="68">
        <f t="shared" ref="AN367:AT382" si="177">$AU367+$AB$7*SIN(AO367)</f>
        <v>-0.78681898131731409</v>
      </c>
      <c r="AO367" s="68">
        <f t="shared" si="177"/>
        <v>-0.78681963013484191</v>
      </c>
      <c r="AP367" s="68">
        <f t="shared" si="177"/>
        <v>-0.78681461937120312</v>
      </c>
      <c r="AQ367" s="68">
        <f t="shared" si="177"/>
        <v>-0.78685331773444367</v>
      </c>
      <c r="AR367" s="68">
        <f t="shared" si="177"/>
        <v>-0.78655448743094403</v>
      </c>
      <c r="AS367" s="68">
        <f t="shared" si="177"/>
        <v>-0.78886439739819258</v>
      </c>
      <c r="AT367" s="68">
        <f t="shared" si="177"/>
        <v>-0.77114555640060911</v>
      </c>
      <c r="AU367" s="68">
        <f t="shared" si="165"/>
        <v>-0.91667205600242074</v>
      </c>
    </row>
    <row r="368" spans="1:64">
      <c r="A368" s="12" t="s">
        <v>1995</v>
      </c>
      <c r="B368" s="44"/>
      <c r="C368" s="45">
        <v>45635.279000000002</v>
      </c>
      <c r="D368" s="45"/>
      <c r="E368">
        <f t="shared" si="167"/>
        <v>15957.001808030485</v>
      </c>
      <c r="F368">
        <f t="shared" si="168"/>
        <v>15957</v>
      </c>
      <c r="G368" s="10">
        <f t="shared" si="176"/>
        <v>2.4540000013075769E-3</v>
      </c>
      <c r="I368">
        <f t="shared" si="166"/>
        <v>2.4540000013075769E-3</v>
      </c>
      <c r="P368">
        <f t="shared" si="169"/>
        <v>1.0319761076380246E-2</v>
      </c>
      <c r="Q368" s="2">
        <f t="shared" si="170"/>
        <v>30616.779000000002</v>
      </c>
      <c r="S368" s="50">
        <v>0.1</v>
      </c>
      <c r="Z368">
        <f t="shared" si="156"/>
        <v>15957</v>
      </c>
      <c r="AA368" s="68">
        <f t="shared" si="157"/>
        <v>-3.7810561944961307E-3</v>
      </c>
      <c r="AB368" s="68">
        <f t="shared" si="172"/>
        <v>1.6554817272183955E-2</v>
      </c>
      <c r="AC368" s="68">
        <f t="shared" si="173"/>
        <v>6.2350561958037076E-3</v>
      </c>
      <c r="AD368" s="68"/>
      <c r="AE368" s="68">
        <f t="shared" si="171"/>
        <v>3.8875925764830206E-6</v>
      </c>
      <c r="AF368">
        <f t="shared" si="174"/>
        <v>-7.8657610750726692E-3</v>
      </c>
      <c r="AG368" s="92"/>
      <c r="AH368">
        <f t="shared" si="158"/>
        <v>-1.4100817270876377E-2</v>
      </c>
      <c r="AI368">
        <f t="shared" si="159"/>
        <v>0.85479639743905178</v>
      </c>
      <c r="AJ368">
        <f t="shared" si="160"/>
        <v>-0.67634511945875331</v>
      </c>
      <c r="AK368">
        <f t="shared" si="161"/>
        <v>0.11199979313484484</v>
      </c>
      <c r="AL368">
        <f t="shared" si="162"/>
        <v>-0.65701269762561509</v>
      </c>
      <c r="AM368">
        <f t="shared" si="163"/>
        <v>-0.34085682842859033</v>
      </c>
      <c r="AN368" s="68">
        <f t="shared" si="177"/>
        <v>-0.77874422832210888</v>
      </c>
      <c r="AO368" s="68">
        <f t="shared" si="177"/>
        <v>-0.77874490538666408</v>
      </c>
      <c r="AP368" s="68">
        <f t="shared" si="177"/>
        <v>-0.7787397183077549</v>
      </c>
      <c r="AQ368" s="68">
        <f t="shared" si="177"/>
        <v>-0.77877945786597491</v>
      </c>
      <c r="AR368" s="68">
        <f t="shared" si="177"/>
        <v>-0.77847504254355726</v>
      </c>
      <c r="AS368" s="68">
        <f t="shared" si="177"/>
        <v>-0.78080928176688902</v>
      </c>
      <c r="AT368" s="68">
        <f t="shared" si="177"/>
        <v>-0.76304518806887955</v>
      </c>
      <c r="AU368" s="68">
        <f t="shared" si="165"/>
        <v>-0.90754752993507937</v>
      </c>
    </row>
    <row r="369" spans="1:64">
      <c r="A369" s="12" t="s">
        <v>1995</v>
      </c>
      <c r="B369" s="44"/>
      <c r="C369" s="45">
        <v>45635.28</v>
      </c>
      <c r="D369" s="45"/>
      <c r="E369">
        <f t="shared" si="167"/>
        <v>15957.002544799221</v>
      </c>
      <c r="F369">
        <f t="shared" si="168"/>
        <v>15957</v>
      </c>
      <c r="G369" s="10">
        <f t="shared" si="176"/>
        <v>3.4539999978733249E-3</v>
      </c>
      <c r="I369">
        <f t="shared" ref="I369:I390" si="178">G369</f>
        <v>3.4539999978733249E-3</v>
      </c>
      <c r="P369">
        <f t="shared" si="169"/>
        <v>1.0319761076380246E-2</v>
      </c>
      <c r="Q369" s="2">
        <f t="shared" si="170"/>
        <v>30616.78</v>
      </c>
      <c r="S369" s="50">
        <v>0.1</v>
      </c>
      <c r="Z369">
        <f t="shared" si="156"/>
        <v>15957</v>
      </c>
      <c r="AA369" s="68">
        <f t="shared" si="157"/>
        <v>-3.7810561944961307E-3</v>
      </c>
      <c r="AB369" s="68">
        <f t="shared" si="172"/>
        <v>1.7554817268749703E-2</v>
      </c>
      <c r="AC369" s="68">
        <f t="shared" si="173"/>
        <v>7.2350561923694556E-3</v>
      </c>
      <c r="AD369" s="68"/>
      <c r="AE369" s="68">
        <f t="shared" si="171"/>
        <v>5.2346038106743609E-6</v>
      </c>
      <c r="AF369">
        <f t="shared" si="174"/>
        <v>-6.8657610785069212E-3</v>
      </c>
      <c r="AG369" s="92"/>
      <c r="AH369">
        <f t="shared" si="158"/>
        <v>-1.4100817270876377E-2</v>
      </c>
      <c r="AI369">
        <f t="shared" si="159"/>
        <v>0.85479639743905178</v>
      </c>
      <c r="AJ369">
        <f t="shared" si="160"/>
        <v>-0.67634511945875331</v>
      </c>
      <c r="AK369">
        <f t="shared" si="161"/>
        <v>0.11199979313484484</v>
      </c>
      <c r="AL369">
        <f t="shared" si="162"/>
        <v>-0.65701269762561509</v>
      </c>
      <c r="AM369">
        <f t="shared" si="163"/>
        <v>-0.34085682842859033</v>
      </c>
      <c r="AN369" s="68">
        <f t="shared" si="177"/>
        <v>-0.77874422832210888</v>
      </c>
      <c r="AO369" s="68">
        <f t="shared" si="177"/>
        <v>-0.77874490538666408</v>
      </c>
      <c r="AP369" s="68">
        <f t="shared" si="177"/>
        <v>-0.7787397183077549</v>
      </c>
      <c r="AQ369" s="68">
        <f t="shared" si="177"/>
        <v>-0.77877945786597491</v>
      </c>
      <c r="AR369" s="68">
        <f t="shared" si="177"/>
        <v>-0.77847504254355726</v>
      </c>
      <c r="AS369" s="68">
        <f t="shared" si="177"/>
        <v>-0.78080928176688902</v>
      </c>
      <c r="AT369" s="68">
        <f t="shared" si="177"/>
        <v>-0.76304518806887955</v>
      </c>
      <c r="AU369" s="68">
        <f t="shared" si="165"/>
        <v>-0.90754752993507937</v>
      </c>
    </row>
    <row r="370" spans="1:64">
      <c r="A370" s="12" t="s">
        <v>1995</v>
      </c>
      <c r="B370" s="44"/>
      <c r="C370" s="45">
        <v>45635.281000000003</v>
      </c>
      <c r="D370" s="45"/>
      <c r="E370">
        <f t="shared" si="167"/>
        <v>15957.003281567964</v>
      </c>
      <c r="F370">
        <f t="shared" si="168"/>
        <v>15957</v>
      </c>
      <c r="G370" s="10">
        <f t="shared" si="176"/>
        <v>4.4540000017150305E-3</v>
      </c>
      <c r="I370">
        <f t="shared" si="178"/>
        <v>4.4540000017150305E-3</v>
      </c>
      <c r="P370">
        <f t="shared" si="169"/>
        <v>1.0319761076380246E-2</v>
      </c>
      <c r="Q370" s="2">
        <f t="shared" si="170"/>
        <v>30616.781000000003</v>
      </c>
      <c r="S370" s="50">
        <v>0.1</v>
      </c>
      <c r="Z370">
        <f t="shared" si="156"/>
        <v>15957</v>
      </c>
      <c r="AA370" s="68">
        <f t="shared" si="157"/>
        <v>-3.7810561944961307E-3</v>
      </c>
      <c r="AB370" s="68">
        <f t="shared" si="172"/>
        <v>1.8554817272591409E-2</v>
      </c>
      <c r="AC370" s="68">
        <f t="shared" si="173"/>
        <v>8.2350561962111612E-3</v>
      </c>
      <c r="AD370" s="68"/>
      <c r="AE370" s="68">
        <f t="shared" si="171"/>
        <v>6.7816150554755841E-6</v>
      </c>
      <c r="AF370">
        <f t="shared" si="174"/>
        <v>-5.8657610746652156E-3</v>
      </c>
      <c r="AG370" s="92"/>
      <c r="AH370">
        <f t="shared" si="158"/>
        <v>-1.4100817270876377E-2</v>
      </c>
      <c r="AI370">
        <f t="shared" si="159"/>
        <v>0.85479639743905178</v>
      </c>
      <c r="AJ370">
        <f t="shared" si="160"/>
        <v>-0.67634511945875331</v>
      </c>
      <c r="AK370">
        <f t="shared" si="161"/>
        <v>0.11199979313484484</v>
      </c>
      <c r="AL370">
        <f t="shared" si="162"/>
        <v>-0.65701269762561509</v>
      </c>
      <c r="AM370">
        <f t="shared" si="163"/>
        <v>-0.34085682842859033</v>
      </c>
      <c r="AN370" s="68">
        <f t="shared" si="177"/>
        <v>-0.77874422832210888</v>
      </c>
      <c r="AO370" s="68">
        <f t="shared" si="177"/>
        <v>-0.77874490538666408</v>
      </c>
      <c r="AP370" s="68">
        <f t="shared" si="177"/>
        <v>-0.7787397183077549</v>
      </c>
      <c r="AQ370" s="68">
        <f t="shared" si="177"/>
        <v>-0.77877945786597491</v>
      </c>
      <c r="AR370" s="68">
        <f t="shared" si="177"/>
        <v>-0.77847504254355726</v>
      </c>
      <c r="AS370" s="68">
        <f t="shared" si="177"/>
        <v>-0.78080928176688902</v>
      </c>
      <c r="AT370" s="68">
        <f t="shared" si="177"/>
        <v>-0.76304518806887955</v>
      </c>
      <c r="AU370" s="68">
        <f t="shared" si="165"/>
        <v>-0.90754752993507937</v>
      </c>
    </row>
    <row r="371" spans="1:64">
      <c r="A371" s="12" t="s">
        <v>1995</v>
      </c>
      <c r="B371" s="44"/>
      <c r="C371" s="45">
        <v>45635.290999999997</v>
      </c>
      <c r="D371" s="45"/>
      <c r="E371">
        <f t="shared" si="167"/>
        <v>15957.010649255346</v>
      </c>
      <c r="F371">
        <f t="shared" si="168"/>
        <v>15957</v>
      </c>
      <c r="G371" s="10">
        <f t="shared" si="176"/>
        <v>1.4453999996476341E-2</v>
      </c>
      <c r="I371">
        <f t="shared" si="178"/>
        <v>1.4453999996476341E-2</v>
      </c>
      <c r="P371">
        <f t="shared" si="169"/>
        <v>1.0319761076380246E-2</v>
      </c>
      <c r="Q371" s="2">
        <f t="shared" si="170"/>
        <v>30616.790999999997</v>
      </c>
      <c r="S371" s="50">
        <v>0.1</v>
      </c>
      <c r="Z371">
        <f t="shared" si="156"/>
        <v>15957</v>
      </c>
      <c r="AA371" s="68">
        <f t="shared" si="157"/>
        <v>-3.7810561944961307E-3</v>
      </c>
      <c r="AB371" s="68">
        <f t="shared" si="172"/>
        <v>2.855481726735272E-2</v>
      </c>
      <c r="AC371" s="68">
        <f t="shared" si="173"/>
        <v>1.8235056190972473E-2</v>
      </c>
      <c r="AD371" s="68"/>
      <c r="AE371" s="68">
        <f t="shared" si="171"/>
        <v>3.3251727428792357E-5</v>
      </c>
      <c r="AF371">
        <f t="shared" si="174"/>
        <v>4.1342389200960949E-3</v>
      </c>
      <c r="AG371" s="92"/>
      <c r="AH371">
        <f t="shared" si="158"/>
        <v>-1.4100817270876377E-2</v>
      </c>
      <c r="AI371">
        <f t="shared" si="159"/>
        <v>0.85479639743905178</v>
      </c>
      <c r="AJ371">
        <f t="shared" si="160"/>
        <v>-0.67634511945875331</v>
      </c>
      <c r="AK371">
        <f t="shared" si="161"/>
        <v>0.11199979313484484</v>
      </c>
      <c r="AL371">
        <f t="shared" si="162"/>
        <v>-0.65701269762561509</v>
      </c>
      <c r="AM371">
        <f t="shared" si="163"/>
        <v>-0.34085682842859033</v>
      </c>
      <c r="AN371" s="68">
        <f t="shared" si="177"/>
        <v>-0.77874422832210888</v>
      </c>
      <c r="AO371" s="68">
        <f t="shared" si="177"/>
        <v>-0.77874490538666408</v>
      </c>
      <c r="AP371" s="68">
        <f t="shared" si="177"/>
        <v>-0.7787397183077549</v>
      </c>
      <c r="AQ371" s="68">
        <f t="shared" si="177"/>
        <v>-0.77877945786597491</v>
      </c>
      <c r="AR371" s="68">
        <f t="shared" si="177"/>
        <v>-0.77847504254355726</v>
      </c>
      <c r="AS371" s="68">
        <f t="shared" si="177"/>
        <v>-0.78080928176688902</v>
      </c>
      <c r="AT371" s="68">
        <f t="shared" si="177"/>
        <v>-0.76304518806887955</v>
      </c>
      <c r="AU371" s="68">
        <f t="shared" si="165"/>
        <v>-0.90754752993507937</v>
      </c>
    </row>
    <row r="372" spans="1:64">
      <c r="A372" s="12" t="s">
        <v>1997</v>
      </c>
      <c r="B372" s="44"/>
      <c r="C372" s="45">
        <v>45673.286</v>
      </c>
      <c r="D372" s="45"/>
      <c r="E372">
        <f t="shared" si="167"/>
        <v>15985.004177478748</v>
      </c>
      <c r="F372">
        <f t="shared" si="168"/>
        <v>15985</v>
      </c>
      <c r="G372" s="10">
        <f t="shared" si="176"/>
        <v>5.6699999986449257E-3</v>
      </c>
      <c r="I372">
        <f t="shared" si="178"/>
        <v>5.6699999986449257E-3</v>
      </c>
      <c r="P372">
        <f t="shared" si="169"/>
        <v>1.0705009072113608E-2</v>
      </c>
      <c r="Q372" s="2">
        <f t="shared" si="170"/>
        <v>30654.786</v>
      </c>
      <c r="S372" s="50">
        <v>0.1</v>
      </c>
      <c r="Z372">
        <f t="shared" si="156"/>
        <v>15985</v>
      </c>
      <c r="AA372" s="68">
        <f t="shared" si="157"/>
        <v>-3.7338681784788476E-3</v>
      </c>
      <c r="AB372" s="68">
        <f t="shared" si="172"/>
        <v>2.0108877249237381E-2</v>
      </c>
      <c r="AC372" s="68">
        <f t="shared" si="173"/>
        <v>9.4038681771237732E-3</v>
      </c>
      <c r="AD372" s="68"/>
      <c r="AE372" s="68">
        <f t="shared" si="171"/>
        <v>8.843273669272121E-6</v>
      </c>
      <c r="AF372">
        <f t="shared" si="174"/>
        <v>-5.0350090734686825E-3</v>
      </c>
      <c r="AG372" s="92"/>
      <c r="AH372">
        <f t="shared" si="158"/>
        <v>-1.4438877250592456E-2</v>
      </c>
      <c r="AI372">
        <f t="shared" si="159"/>
        <v>0.853123331509829</v>
      </c>
      <c r="AJ372">
        <f t="shared" si="160"/>
        <v>-0.68738001434325524</v>
      </c>
      <c r="AK372">
        <f t="shared" si="161"/>
        <v>0.10979655783381499</v>
      </c>
      <c r="AL372">
        <f t="shared" si="162"/>
        <v>-0.64192647830643779</v>
      </c>
      <c r="AM372">
        <f t="shared" si="163"/>
        <v>-0.33245876795726498</v>
      </c>
      <c r="AN372" s="68">
        <f t="shared" si="177"/>
        <v>-0.76137755379651195</v>
      </c>
      <c r="AO372" s="68">
        <f t="shared" si="177"/>
        <v>-0.76137829348291397</v>
      </c>
      <c r="AP372" s="68">
        <f t="shared" si="177"/>
        <v>-0.76137272129626243</v>
      </c>
      <c r="AQ372" s="68">
        <f t="shared" si="177"/>
        <v>-0.76141469827821318</v>
      </c>
      <c r="AR372" s="68">
        <f t="shared" si="177"/>
        <v>-0.76109851418019669</v>
      </c>
      <c r="AS372" s="68">
        <f t="shared" si="177"/>
        <v>-0.76348246459901659</v>
      </c>
      <c r="AT372" s="68">
        <f t="shared" si="177"/>
        <v>-0.74563898996559808</v>
      </c>
      <c r="AU372" s="68">
        <f t="shared" si="165"/>
        <v>-0.88789470455926733</v>
      </c>
    </row>
    <row r="373" spans="1:64">
      <c r="A373" s="12" t="s">
        <v>1996</v>
      </c>
      <c r="B373" s="44"/>
      <c r="C373" s="45">
        <v>45677.356</v>
      </c>
      <c r="D373" s="45"/>
      <c r="E373">
        <f t="shared" si="167"/>
        <v>15988.002826244881</v>
      </c>
      <c r="F373">
        <f t="shared" si="168"/>
        <v>15988</v>
      </c>
      <c r="G373" s="10">
        <f t="shared" si="176"/>
        <v>3.8360000035027042E-3</v>
      </c>
      <c r="I373">
        <f t="shared" si="178"/>
        <v>3.8360000035027042E-3</v>
      </c>
      <c r="P373">
        <f t="shared" si="169"/>
        <v>1.0746374406857023E-2</v>
      </c>
      <c r="Q373" s="2">
        <f t="shared" si="170"/>
        <v>30658.856</v>
      </c>
      <c r="S373" s="50">
        <v>0.1</v>
      </c>
      <c r="Z373">
        <f t="shared" si="156"/>
        <v>15988</v>
      </c>
      <c r="AA373" s="68">
        <f t="shared" si="157"/>
        <v>-3.7284282724906817E-3</v>
      </c>
      <c r="AB373" s="68">
        <f t="shared" si="172"/>
        <v>1.8310802682850409E-2</v>
      </c>
      <c r="AC373" s="68">
        <f t="shared" si="173"/>
        <v>7.5644282759933859E-3</v>
      </c>
      <c r="AD373" s="68"/>
      <c r="AE373" s="68">
        <f t="shared" si="171"/>
        <v>5.722057514264827E-6</v>
      </c>
      <c r="AF373">
        <f t="shared" si="174"/>
        <v>-6.9103744033543191E-3</v>
      </c>
      <c r="AG373" s="92"/>
      <c r="AH373">
        <f t="shared" si="158"/>
        <v>-1.4474802679347705E-2</v>
      </c>
      <c r="AI373">
        <f t="shared" si="159"/>
        <v>0.85294643255200675</v>
      </c>
      <c r="AJ373">
        <f t="shared" si="160"/>
        <v>-0.68855056049834684</v>
      </c>
      <c r="AK373">
        <f t="shared" si="161"/>
        <v>0.10955951880025933</v>
      </c>
      <c r="AL373">
        <f t="shared" si="162"/>
        <v>-0.64031358549592088</v>
      </c>
      <c r="AM373">
        <f t="shared" si="163"/>
        <v>-0.33156342582868759</v>
      </c>
      <c r="AN373" s="68">
        <f t="shared" si="177"/>
        <v>-0.75951884697278949</v>
      </c>
      <c r="AO373" s="68">
        <f t="shared" si="177"/>
        <v>-0.75951959350505915</v>
      </c>
      <c r="AP373" s="68">
        <f t="shared" si="177"/>
        <v>-0.75951397968245671</v>
      </c>
      <c r="AQ373" s="68">
        <f t="shared" si="177"/>
        <v>-0.75955619560956256</v>
      </c>
      <c r="AR373" s="68">
        <f t="shared" si="177"/>
        <v>-0.75923877345072688</v>
      </c>
      <c r="AS373" s="68">
        <f t="shared" si="177"/>
        <v>-0.76162782620263914</v>
      </c>
      <c r="AT373" s="68">
        <f t="shared" si="177"/>
        <v>-0.74377731437083361</v>
      </c>
      <c r="AU373" s="68">
        <f t="shared" si="165"/>
        <v>-0.88578904469757314</v>
      </c>
    </row>
    <row r="374" spans="1:64">
      <c r="A374" s="12" t="s">
        <v>1997</v>
      </c>
      <c r="B374" s="44"/>
      <c r="C374" s="45">
        <v>45730.288999999997</v>
      </c>
      <c r="D374" s="45"/>
      <c r="E374">
        <f t="shared" si="167"/>
        <v>16027.002205885601</v>
      </c>
      <c r="F374">
        <f t="shared" si="168"/>
        <v>16027</v>
      </c>
      <c r="G374" s="10">
        <f t="shared" si="176"/>
        <v>2.9939999949419871E-3</v>
      </c>
      <c r="I374">
        <f t="shared" si="178"/>
        <v>2.9939999949419871E-3</v>
      </c>
      <c r="P374">
        <f t="shared" si="169"/>
        <v>1.1285687146246864E-2</v>
      </c>
      <c r="Q374" s="2">
        <f t="shared" si="170"/>
        <v>30711.788999999997</v>
      </c>
      <c r="S374" s="50">
        <v>0.1</v>
      </c>
      <c r="Z374">
        <f t="shared" si="156"/>
        <v>16027</v>
      </c>
      <c r="AA374" s="68">
        <f t="shared" si="157"/>
        <v>-3.6508931685119914E-3</v>
      </c>
      <c r="AB374" s="68">
        <f t="shared" si="172"/>
        <v>1.7930580309700843E-2</v>
      </c>
      <c r="AC374" s="68">
        <f t="shared" si="173"/>
        <v>6.6448931634539785E-3</v>
      </c>
      <c r="AD374" s="68"/>
      <c r="AE374" s="68">
        <f t="shared" si="171"/>
        <v>4.4154605153717428E-6</v>
      </c>
      <c r="AF374">
        <f t="shared" si="174"/>
        <v>-8.2916871513048773E-3</v>
      </c>
      <c r="AG374" s="92"/>
      <c r="AH374">
        <f t="shared" si="158"/>
        <v>-1.4936580314758856E-2</v>
      </c>
      <c r="AI374">
        <f t="shared" si="159"/>
        <v>0.85068812372778313</v>
      </c>
      <c r="AJ374">
        <f t="shared" si="160"/>
        <v>-0.70356084027169363</v>
      </c>
      <c r="AK374">
        <f t="shared" si="161"/>
        <v>0.1064612768239987</v>
      </c>
      <c r="AL374">
        <f t="shared" si="162"/>
        <v>-0.61940609319799633</v>
      </c>
      <c r="AM374">
        <f t="shared" si="163"/>
        <v>-0.32000011250713556</v>
      </c>
      <c r="AN374" s="68">
        <f t="shared" si="177"/>
        <v>-0.73539032790403203</v>
      </c>
      <c r="AO374" s="68">
        <f t="shared" si="177"/>
        <v>-0.73539116558629503</v>
      </c>
      <c r="AP374" s="68">
        <f t="shared" si="177"/>
        <v>-0.73538500565134524</v>
      </c>
      <c r="AQ374" s="68">
        <f t="shared" si="177"/>
        <v>-0.73543030381753782</v>
      </c>
      <c r="AR374" s="68">
        <f t="shared" si="177"/>
        <v>-0.73509723912772551</v>
      </c>
      <c r="AS374" s="68">
        <f t="shared" si="177"/>
        <v>-0.73754852028266948</v>
      </c>
      <c r="AT374" s="68">
        <f t="shared" si="177"/>
        <v>-0.71963243239546515</v>
      </c>
      <c r="AU374" s="68">
        <f t="shared" si="165"/>
        <v>-0.85841546649554912</v>
      </c>
    </row>
    <row r="375" spans="1:64">
      <c r="A375" s="12" t="s">
        <v>1968</v>
      </c>
      <c r="B375" s="44"/>
      <c r="C375" s="45">
        <v>45731.642</v>
      </c>
      <c r="D375" s="45"/>
      <c r="E375">
        <f t="shared" si="167"/>
        <v>16027.999053988939</v>
      </c>
      <c r="F375">
        <f t="shared" si="168"/>
        <v>16028</v>
      </c>
      <c r="G375" s="10">
        <f t="shared" si="176"/>
        <v>-1.2840000053984113E-3</v>
      </c>
      <c r="I375">
        <f t="shared" si="178"/>
        <v>-1.2840000053984113E-3</v>
      </c>
      <c r="P375">
        <f t="shared" si="169"/>
        <v>1.1299553855992572E-2</v>
      </c>
      <c r="Q375" s="2">
        <f t="shared" si="170"/>
        <v>30713.142</v>
      </c>
      <c r="S375" s="50">
        <v>0.1</v>
      </c>
      <c r="Z375">
        <f t="shared" si="156"/>
        <v>16028</v>
      </c>
      <c r="AA375" s="68">
        <f t="shared" si="157"/>
        <v>-3.6487378646379697E-3</v>
      </c>
      <c r="AB375" s="68">
        <f t="shared" si="172"/>
        <v>1.3664291715232131E-2</v>
      </c>
      <c r="AC375" s="68">
        <f t="shared" si="173"/>
        <v>2.3647378592395584E-3</v>
      </c>
      <c r="AD375" s="68"/>
      <c r="AE375" s="68">
        <f t="shared" si="171"/>
        <v>5.5919851429208903E-7</v>
      </c>
      <c r="AF375">
        <f t="shared" si="174"/>
        <v>-1.2583553861390984E-2</v>
      </c>
      <c r="AG375" s="92"/>
      <c r="AH375">
        <f t="shared" si="158"/>
        <v>-1.4948291720630542E-2</v>
      </c>
      <c r="AI375">
        <f t="shared" si="159"/>
        <v>0.85063122648692246</v>
      </c>
      <c r="AJ375">
        <f t="shared" si="160"/>
        <v>-0.70394067445489295</v>
      </c>
      <c r="AK375">
        <f t="shared" si="161"/>
        <v>0.10638143333366412</v>
      </c>
      <c r="AL375">
        <f t="shared" si="162"/>
        <v>-0.61887145201189953</v>
      </c>
      <c r="AM375">
        <f t="shared" si="163"/>
        <v>-0.31970544346585339</v>
      </c>
      <c r="AN375" s="68">
        <f t="shared" si="177"/>
        <v>-0.73477248405448226</v>
      </c>
      <c r="AO375" s="68">
        <f t="shared" si="177"/>
        <v>-0.73477332412247987</v>
      </c>
      <c r="AP375" s="68">
        <f t="shared" si="177"/>
        <v>-0.7347671500937013</v>
      </c>
      <c r="AQ375" s="68">
        <f t="shared" si="177"/>
        <v>-0.73481252654726148</v>
      </c>
      <c r="AR375" s="68">
        <f t="shared" si="177"/>
        <v>-0.73447907254275457</v>
      </c>
      <c r="AS375" s="68">
        <f t="shared" si="177"/>
        <v>-0.73693184683634083</v>
      </c>
      <c r="AT375" s="68">
        <f t="shared" si="177"/>
        <v>-0.71901471068866951</v>
      </c>
      <c r="AU375" s="68">
        <f t="shared" si="165"/>
        <v>-0.85771357987498442</v>
      </c>
    </row>
    <row r="376" spans="1:64">
      <c r="A376" s="12" t="s">
        <v>1998</v>
      </c>
      <c r="B376" s="44"/>
      <c r="C376" s="45">
        <v>45909.449000000001</v>
      </c>
      <c r="D376" s="45"/>
      <c r="E376">
        <f t="shared" si="167"/>
        <v>16159.001693094562</v>
      </c>
      <c r="F376">
        <f t="shared" si="168"/>
        <v>16159</v>
      </c>
      <c r="G376" s="10">
        <f t="shared" si="176"/>
        <v>2.2979999994277023E-3</v>
      </c>
      <c r="I376">
        <f t="shared" si="178"/>
        <v>2.2979999994277023E-3</v>
      </c>
      <c r="P376">
        <f t="shared" si="169"/>
        <v>1.3132597167565707E-2</v>
      </c>
      <c r="Q376" s="2">
        <f t="shared" si="170"/>
        <v>30890.949000000001</v>
      </c>
      <c r="S376" s="50">
        <v>0.1</v>
      </c>
      <c r="Z376">
        <f t="shared" si="156"/>
        <v>16159</v>
      </c>
      <c r="AA376" s="68">
        <f t="shared" si="157"/>
        <v>-3.2928309659993674E-3</v>
      </c>
      <c r="AB376" s="68">
        <f t="shared" si="172"/>
        <v>1.8723428132992777E-2</v>
      </c>
      <c r="AC376" s="68">
        <f t="shared" si="173"/>
        <v>5.5908309654270696E-3</v>
      </c>
      <c r="AD376" s="68"/>
      <c r="AE376" s="68">
        <f t="shared" si="171"/>
        <v>3.1257390883978182E-6</v>
      </c>
      <c r="AF376">
        <f t="shared" si="174"/>
        <v>-1.0834597168138005E-2</v>
      </c>
      <c r="AG376" s="92"/>
      <c r="AH376">
        <f t="shared" si="158"/>
        <v>-1.6425428133565075E-2</v>
      </c>
      <c r="AI376">
        <f t="shared" si="159"/>
        <v>0.84360952063092332</v>
      </c>
      <c r="AJ376">
        <f t="shared" si="160"/>
        <v>-0.75152831315169966</v>
      </c>
      <c r="AK376">
        <f t="shared" si="161"/>
        <v>9.5760418867276681E-2</v>
      </c>
      <c r="AL376">
        <f t="shared" si="162"/>
        <v>-0.54942632097315192</v>
      </c>
      <c r="AM376">
        <f t="shared" si="163"/>
        <v>-0.28183896628396821</v>
      </c>
      <c r="AN376" s="68">
        <f t="shared" si="177"/>
        <v>-0.65417846057559881</v>
      </c>
      <c r="AO376" s="68">
        <f t="shared" si="177"/>
        <v>-0.65417962598623036</v>
      </c>
      <c r="AP376" s="68">
        <f t="shared" si="177"/>
        <v>-0.65417161743436469</v>
      </c>
      <c r="AQ376" s="68">
        <f t="shared" si="177"/>
        <v>-0.65422665216435305</v>
      </c>
      <c r="AR376" s="68">
        <f t="shared" si="177"/>
        <v>-0.65384850060653088</v>
      </c>
      <c r="AS376" s="68">
        <f t="shared" si="177"/>
        <v>-0.65644905201148629</v>
      </c>
      <c r="AT376" s="68">
        <f t="shared" si="177"/>
        <v>-0.63866799469323543</v>
      </c>
      <c r="AU376" s="68">
        <f t="shared" si="165"/>
        <v>-0.7657664325810063</v>
      </c>
    </row>
    <row r="377" spans="1:64">
      <c r="A377" s="12" t="s">
        <v>1968</v>
      </c>
      <c r="B377" s="44"/>
      <c r="C377" s="45">
        <v>45910.805999999997</v>
      </c>
      <c r="D377" s="45"/>
      <c r="E377">
        <f t="shared" si="167"/>
        <v>16160.00148827285</v>
      </c>
      <c r="F377">
        <f t="shared" si="168"/>
        <v>16160</v>
      </c>
      <c r="G377" s="10">
        <f t="shared" si="176"/>
        <v>2.0199999999022111E-3</v>
      </c>
      <c r="I377">
        <f t="shared" si="178"/>
        <v>2.0199999999022111E-3</v>
      </c>
      <c r="P377">
        <f t="shared" si="169"/>
        <v>1.3146715851889895E-2</v>
      </c>
      <c r="Q377" s="2">
        <f t="shared" si="170"/>
        <v>30892.305999999997</v>
      </c>
      <c r="S377" s="50">
        <v>0.1</v>
      </c>
      <c r="Z377">
        <f t="shared" si="156"/>
        <v>16160</v>
      </c>
      <c r="AA377" s="68">
        <f t="shared" si="157"/>
        <v>-3.2895453246786568E-3</v>
      </c>
      <c r="AB377" s="68">
        <f t="shared" si="172"/>
        <v>1.8456261176470763E-2</v>
      </c>
      <c r="AC377" s="68">
        <f t="shared" si="173"/>
        <v>5.309545324580868E-3</v>
      </c>
      <c r="AD377" s="68"/>
      <c r="AE377" s="68">
        <f t="shared" si="171"/>
        <v>2.8191271553778556E-6</v>
      </c>
      <c r="AF377">
        <f t="shared" si="174"/>
        <v>-1.1126715851987684E-2</v>
      </c>
      <c r="AG377" s="92"/>
      <c r="AH377">
        <f t="shared" si="158"/>
        <v>-1.6436261176568552E-2</v>
      </c>
      <c r="AI377">
        <f t="shared" si="159"/>
        <v>0.84355919290483372</v>
      </c>
      <c r="AJ377">
        <f t="shared" si="160"/>
        <v>-0.75187506974095741</v>
      </c>
      <c r="AK377">
        <f t="shared" si="161"/>
        <v>9.5678177942197587E-2</v>
      </c>
      <c r="AL377">
        <f t="shared" si="162"/>
        <v>-0.54890053645770909</v>
      </c>
      <c r="AM377">
        <f t="shared" si="163"/>
        <v>-0.28155521266989381</v>
      </c>
      <c r="AN377" s="68">
        <f t="shared" si="177"/>
        <v>-0.65356575555899665</v>
      </c>
      <c r="AO377" s="68">
        <f t="shared" si="177"/>
        <v>-0.65356692349567591</v>
      </c>
      <c r="AP377" s="68">
        <f t="shared" si="177"/>
        <v>-0.65355890135270589</v>
      </c>
      <c r="AQ377" s="68">
        <f t="shared" si="177"/>
        <v>-0.65361400360200173</v>
      </c>
      <c r="AR377" s="68">
        <f t="shared" si="177"/>
        <v>-0.65323556581430209</v>
      </c>
      <c r="AS377" s="68">
        <f t="shared" si="177"/>
        <v>-0.65583686176376088</v>
      </c>
      <c r="AT377" s="68">
        <f t="shared" si="177"/>
        <v>-0.63805892131553832</v>
      </c>
      <c r="AU377" s="68">
        <f t="shared" si="165"/>
        <v>-0.7650645459604416</v>
      </c>
    </row>
    <row r="378" spans="1:64">
      <c r="A378" s="12" t="s">
        <v>1968</v>
      </c>
      <c r="B378" s="44"/>
      <c r="C378" s="45">
        <v>45910.807999999997</v>
      </c>
      <c r="D378" s="45"/>
      <c r="E378">
        <f t="shared" si="167"/>
        <v>16160.002961810327</v>
      </c>
      <c r="F378">
        <f t="shared" si="168"/>
        <v>16160</v>
      </c>
      <c r="G378" s="10">
        <f t="shared" si="176"/>
        <v>4.0200000003096648E-3</v>
      </c>
      <c r="I378">
        <f t="shared" si="178"/>
        <v>4.0200000003096648E-3</v>
      </c>
      <c r="P378">
        <f t="shared" si="169"/>
        <v>1.3146715851889895E-2</v>
      </c>
      <c r="Q378" s="2">
        <f t="shared" si="170"/>
        <v>30892.307999999997</v>
      </c>
      <c r="S378" s="50">
        <v>0.1</v>
      </c>
      <c r="Z378">
        <f t="shared" si="156"/>
        <v>16160</v>
      </c>
      <c r="AA378" s="68">
        <f t="shared" si="157"/>
        <v>-3.2895453246786568E-3</v>
      </c>
      <c r="AB378" s="68">
        <f t="shared" si="172"/>
        <v>2.0456261176878217E-2</v>
      </c>
      <c r="AC378" s="68">
        <f t="shared" si="173"/>
        <v>7.3095453249883216E-3</v>
      </c>
      <c r="AD378" s="68"/>
      <c r="AE378" s="68">
        <f t="shared" si="171"/>
        <v>5.3429452858058629E-6</v>
      </c>
      <c r="AF378">
        <f t="shared" si="174"/>
        <v>-9.1267158515802305E-3</v>
      </c>
      <c r="AG378" s="92"/>
      <c r="AH378">
        <f t="shared" si="158"/>
        <v>-1.6436261176568552E-2</v>
      </c>
      <c r="AI378">
        <f t="shared" si="159"/>
        <v>0.84355919290483372</v>
      </c>
      <c r="AJ378">
        <f t="shared" si="160"/>
        <v>-0.75187506974095741</v>
      </c>
      <c r="AK378">
        <f t="shared" si="161"/>
        <v>9.5678177942197587E-2</v>
      </c>
      <c r="AL378">
        <f t="shared" si="162"/>
        <v>-0.54890053645770909</v>
      </c>
      <c r="AM378">
        <f t="shared" si="163"/>
        <v>-0.28155521266989381</v>
      </c>
      <c r="AN378" s="68">
        <f t="shared" si="177"/>
        <v>-0.65356575555899665</v>
      </c>
      <c r="AO378" s="68">
        <f t="shared" si="177"/>
        <v>-0.65356692349567591</v>
      </c>
      <c r="AP378" s="68">
        <f t="shared" si="177"/>
        <v>-0.65355890135270589</v>
      </c>
      <c r="AQ378" s="68">
        <f t="shared" si="177"/>
        <v>-0.65361400360200173</v>
      </c>
      <c r="AR378" s="68">
        <f t="shared" si="177"/>
        <v>-0.65323556581430209</v>
      </c>
      <c r="AS378" s="68">
        <f t="shared" si="177"/>
        <v>-0.65583686176376088</v>
      </c>
      <c r="AT378" s="68">
        <f t="shared" si="177"/>
        <v>-0.63805892131553832</v>
      </c>
      <c r="AU378" s="68">
        <f t="shared" si="165"/>
        <v>-0.7650645459604416</v>
      </c>
    </row>
    <row r="379" spans="1:64">
      <c r="A379" s="12" t="s">
        <v>1998</v>
      </c>
      <c r="B379" s="44"/>
      <c r="C379" s="45">
        <v>45913.519</v>
      </c>
      <c r="D379" s="45"/>
      <c r="E379">
        <f t="shared" si="167"/>
        <v>16162.000341860694</v>
      </c>
      <c r="F379">
        <f t="shared" si="168"/>
        <v>16162</v>
      </c>
      <c r="G379" s="10">
        <f t="shared" si="176"/>
        <v>4.6399999700952321E-4</v>
      </c>
      <c r="I379">
        <f t="shared" si="178"/>
        <v>4.6399999700952321E-4</v>
      </c>
      <c r="P379">
        <f t="shared" si="169"/>
        <v>1.317495894723314E-2</v>
      </c>
      <c r="Q379" s="2">
        <f t="shared" si="170"/>
        <v>30895.019</v>
      </c>
      <c r="S379" s="50">
        <v>0.1</v>
      </c>
      <c r="Z379">
        <f t="shared" si="156"/>
        <v>16162</v>
      </c>
      <c r="AA379" s="68">
        <f t="shared" si="157"/>
        <v>-3.2829478658678996E-3</v>
      </c>
      <c r="AB379" s="68">
        <f t="shared" si="172"/>
        <v>1.6921906810110562E-2</v>
      </c>
      <c r="AC379" s="68">
        <f t="shared" si="173"/>
        <v>3.7469478628774228E-3</v>
      </c>
      <c r="AD379" s="68"/>
      <c r="AE379" s="68">
        <f t="shared" si="171"/>
        <v>1.4039618287121686E-6</v>
      </c>
      <c r="AF379">
        <f t="shared" si="174"/>
        <v>-1.2710958950223616E-2</v>
      </c>
      <c r="AG379" s="92"/>
      <c r="AH379">
        <f t="shared" si="158"/>
        <v>-1.6457906813101039E-2</v>
      </c>
      <c r="AI379">
        <f t="shared" si="159"/>
        <v>0.84345868517125344</v>
      </c>
      <c r="AJ379">
        <f t="shared" si="160"/>
        <v>-0.75256783542744066</v>
      </c>
      <c r="AK379">
        <f t="shared" si="161"/>
        <v>9.5513646201017377E-2</v>
      </c>
      <c r="AL379">
        <f t="shared" si="162"/>
        <v>-0.54784915547139146</v>
      </c>
      <c r="AM379">
        <f t="shared" si="163"/>
        <v>-0.28098793284804241</v>
      </c>
      <c r="AN379" s="68">
        <f t="shared" si="177"/>
        <v>-0.65234045509657956</v>
      </c>
      <c r="AO379" s="68">
        <f t="shared" si="177"/>
        <v>-0.65234162808453722</v>
      </c>
      <c r="AP379" s="68">
        <f t="shared" si="177"/>
        <v>-0.65233357879347764</v>
      </c>
      <c r="AQ379" s="68">
        <f t="shared" si="177"/>
        <v>-0.65238881572402985</v>
      </c>
      <c r="AR379" s="68">
        <f t="shared" si="177"/>
        <v>-0.65200980827522992</v>
      </c>
      <c r="AS379" s="68">
        <f t="shared" si="177"/>
        <v>-0.65461257512838389</v>
      </c>
      <c r="AT379" s="68">
        <f t="shared" si="177"/>
        <v>-0.63684096222037401</v>
      </c>
      <c r="AU379" s="68">
        <f t="shared" si="165"/>
        <v>-0.7636607727193121</v>
      </c>
    </row>
    <row r="380" spans="1:64">
      <c r="A380" s="12" t="s">
        <v>1998</v>
      </c>
      <c r="B380" s="44"/>
      <c r="C380" s="45">
        <v>45932.523999999998</v>
      </c>
      <c r="D380" s="45"/>
      <c r="E380">
        <f t="shared" si="167"/>
        <v>16176.002631737932</v>
      </c>
      <c r="F380">
        <f t="shared" si="168"/>
        <v>16176</v>
      </c>
      <c r="G380" s="10">
        <f t="shared" si="176"/>
        <v>3.5719999941647984E-3</v>
      </c>
      <c r="I380">
        <f t="shared" si="178"/>
        <v>3.5719999941647984E-3</v>
      </c>
      <c r="P380">
        <f t="shared" si="169"/>
        <v>1.3372874411248153E-2</v>
      </c>
      <c r="Q380" s="2">
        <f t="shared" si="170"/>
        <v>30914.023999999998</v>
      </c>
      <c r="S380" s="50">
        <v>0.1</v>
      </c>
      <c r="Z380">
        <f t="shared" si="156"/>
        <v>16176</v>
      </c>
      <c r="AA380" s="68">
        <f t="shared" si="157"/>
        <v>-3.2357869379611125E-3</v>
      </c>
      <c r="AB380" s="68">
        <f t="shared" si="172"/>
        <v>2.0180661343374064E-2</v>
      </c>
      <c r="AC380" s="68">
        <f t="shared" si="173"/>
        <v>6.8077869321259109E-3</v>
      </c>
      <c r="AD380" s="68"/>
      <c r="AE380" s="68">
        <f t="shared" si="171"/>
        <v>4.6345962913224323E-6</v>
      </c>
      <c r="AF380">
        <f t="shared" si="174"/>
        <v>-9.8008744170833551E-3</v>
      </c>
      <c r="AG380" s="92"/>
      <c r="AH380">
        <f t="shared" si="158"/>
        <v>-1.6608661349209266E-2</v>
      </c>
      <c r="AI380">
        <f t="shared" si="159"/>
        <v>0.84276064092418468</v>
      </c>
      <c r="AJ380">
        <f t="shared" si="160"/>
        <v>-0.75738930249508896</v>
      </c>
      <c r="AK380">
        <f t="shared" si="161"/>
        <v>9.4360075330367693E-2</v>
      </c>
      <c r="AL380">
        <f t="shared" si="162"/>
        <v>-0.54049646762570835</v>
      </c>
      <c r="AM380">
        <f t="shared" si="163"/>
        <v>-0.2770254015399426</v>
      </c>
      <c r="AN380" s="68">
        <f t="shared" si="177"/>
        <v>-0.64376741982081043</v>
      </c>
      <c r="AO380" s="68">
        <f t="shared" si="177"/>
        <v>-0.6437686281231797</v>
      </c>
      <c r="AP380" s="68">
        <f t="shared" si="177"/>
        <v>-0.64376039014415443</v>
      </c>
      <c r="AQ380" s="68">
        <f t="shared" si="177"/>
        <v>-0.64381655615076783</v>
      </c>
      <c r="AR380" s="68">
        <f t="shared" si="177"/>
        <v>-0.64343366689380554</v>
      </c>
      <c r="AS380" s="68">
        <f t="shared" si="177"/>
        <v>-0.64604604808459465</v>
      </c>
      <c r="AT380" s="68">
        <f t="shared" si="177"/>
        <v>-0.62832222542393412</v>
      </c>
      <c r="AU380" s="68">
        <f t="shared" si="165"/>
        <v>-0.75383436003140603</v>
      </c>
    </row>
    <row r="381" spans="1:64">
      <c r="A381" s="12" t="s">
        <v>1968</v>
      </c>
      <c r="B381" s="44"/>
      <c r="C381" s="45">
        <v>45959.67</v>
      </c>
      <c r="D381" s="45"/>
      <c r="E381">
        <f t="shared" si="167"/>
        <v>16196.002955916178</v>
      </c>
      <c r="F381">
        <f t="shared" si="168"/>
        <v>16196</v>
      </c>
      <c r="G381" s="10">
        <f t="shared" si="176"/>
        <v>4.0119999976013787E-3</v>
      </c>
      <c r="I381">
        <f t="shared" si="178"/>
        <v>4.0119999976013787E-3</v>
      </c>
      <c r="P381">
        <f t="shared" si="169"/>
        <v>1.3656259813841776E-2</v>
      </c>
      <c r="Q381" s="2">
        <f t="shared" si="170"/>
        <v>30941.17</v>
      </c>
      <c r="S381" s="50">
        <v>0.1</v>
      </c>
      <c r="Z381">
        <f t="shared" si="156"/>
        <v>16196</v>
      </c>
      <c r="AA381" s="68">
        <f t="shared" si="157"/>
        <v>-3.1654336953412417E-3</v>
      </c>
      <c r="AB381" s="68">
        <f t="shared" si="172"/>
        <v>2.0833693506784396E-2</v>
      </c>
      <c r="AC381" s="68">
        <f t="shared" si="173"/>
        <v>7.1774336929426204E-3</v>
      </c>
      <c r="AD381" s="68"/>
      <c r="AE381" s="68">
        <f t="shared" si="171"/>
        <v>5.1515554416587947E-6</v>
      </c>
      <c r="AF381">
        <f t="shared" si="174"/>
        <v>-9.644259816240397E-3</v>
      </c>
      <c r="AG381" s="92"/>
      <c r="AH381">
        <f t="shared" si="158"/>
        <v>-1.6821693509183017E-2</v>
      </c>
      <c r="AI381">
        <f t="shared" si="159"/>
        <v>0.84178012967921545</v>
      </c>
      <c r="AJ381">
        <f t="shared" si="160"/>
        <v>-0.76419252582123975</v>
      </c>
      <c r="AK381">
        <f t="shared" si="161"/>
        <v>9.2706593587511252E-2</v>
      </c>
      <c r="AL381">
        <f t="shared" si="162"/>
        <v>-0.53001354972841708</v>
      </c>
      <c r="AM381">
        <f t="shared" si="163"/>
        <v>-0.27138982826518671</v>
      </c>
      <c r="AN381" s="68">
        <f t="shared" si="177"/>
        <v>-0.63153243014039906</v>
      </c>
      <c r="AO381" s="68">
        <f t="shared" si="177"/>
        <v>-0.63153368866515391</v>
      </c>
      <c r="AP381" s="68">
        <f t="shared" si="177"/>
        <v>-0.63152518570947658</v>
      </c>
      <c r="AQ381" s="68">
        <f t="shared" si="177"/>
        <v>-0.63158263515517132</v>
      </c>
      <c r="AR381" s="68">
        <f t="shared" si="177"/>
        <v>-0.63119453013559768</v>
      </c>
      <c r="AS381" s="68">
        <f t="shared" si="177"/>
        <v>-0.63381855684848387</v>
      </c>
      <c r="AT381" s="68">
        <f t="shared" si="177"/>
        <v>-0.61617359290792706</v>
      </c>
      <c r="AU381" s="68">
        <f t="shared" si="165"/>
        <v>-0.73979662762011178</v>
      </c>
    </row>
    <row r="382" spans="1:64">
      <c r="A382" s="12" t="s">
        <v>1999</v>
      </c>
      <c r="B382" s="44"/>
      <c r="C382" s="45">
        <v>45974.603000000003</v>
      </c>
      <c r="D382" s="45"/>
      <c r="E382">
        <f t="shared" si="167"/>
        <v>16207.005123489809</v>
      </c>
      <c r="F382">
        <f t="shared" si="168"/>
        <v>16207</v>
      </c>
      <c r="G382" s="10">
        <f t="shared" si="176"/>
        <v>6.954000004043337E-3</v>
      </c>
      <c r="I382">
        <f t="shared" si="178"/>
        <v>6.954000004043337E-3</v>
      </c>
      <c r="P382">
        <f t="shared" si="169"/>
        <v>1.3812447252432247E-2</v>
      </c>
      <c r="Q382" s="2">
        <f t="shared" si="170"/>
        <v>30956.103000000003</v>
      </c>
      <c r="S382" s="50">
        <v>0.1</v>
      </c>
      <c r="Z382">
        <f t="shared" si="156"/>
        <v>16207</v>
      </c>
      <c r="AA382" s="68">
        <f t="shared" si="157"/>
        <v>-3.1252389652177762E-3</v>
      </c>
      <c r="AB382" s="68">
        <f t="shared" si="172"/>
        <v>2.389168622169336E-2</v>
      </c>
      <c r="AC382" s="68">
        <f t="shared" si="173"/>
        <v>1.0079238969261113E-2</v>
      </c>
      <c r="AD382" s="68"/>
      <c r="AE382" s="68">
        <f t="shared" si="171"/>
        <v>1.0159105819947183E-5</v>
      </c>
      <c r="AF382">
        <f t="shared" si="174"/>
        <v>-6.8584472483889103E-3</v>
      </c>
      <c r="AG382" s="92"/>
      <c r="AH382">
        <f t="shared" si="158"/>
        <v>-1.6937686217650023E-2</v>
      </c>
      <c r="AI382">
        <f t="shared" si="159"/>
        <v>0.84124920074295206</v>
      </c>
      <c r="AJ382">
        <f t="shared" si="160"/>
        <v>-0.76789193574904679</v>
      </c>
      <c r="AK382">
        <f t="shared" si="161"/>
        <v>9.1794463853624234E-2</v>
      </c>
      <c r="AL382">
        <f t="shared" si="162"/>
        <v>-0.52425827137804493</v>
      </c>
      <c r="AM382">
        <f t="shared" si="163"/>
        <v>-0.26830264639678864</v>
      </c>
      <c r="AN382" s="68">
        <f t="shared" si="177"/>
        <v>-0.62480921445103366</v>
      </c>
      <c r="AO382" s="68">
        <f t="shared" si="177"/>
        <v>-0.62481050042595632</v>
      </c>
      <c r="AP382" s="68">
        <f t="shared" si="177"/>
        <v>-0.62480185433301905</v>
      </c>
      <c r="AQ382" s="68">
        <f t="shared" si="177"/>
        <v>-0.62485998630415951</v>
      </c>
      <c r="AR382" s="68">
        <f t="shared" si="177"/>
        <v>-0.62446918310484034</v>
      </c>
      <c r="AS382" s="68">
        <f t="shared" si="177"/>
        <v>-0.6270985559458121</v>
      </c>
      <c r="AT382" s="68">
        <f t="shared" si="177"/>
        <v>-0.60950225268466252</v>
      </c>
      <c r="AU382" s="68">
        <f t="shared" si="165"/>
        <v>-0.73207587479389979</v>
      </c>
    </row>
    <row r="383" spans="1:64">
      <c r="A383" s="12" t="s">
        <v>1968</v>
      </c>
      <c r="B383" s="44"/>
      <c r="C383" s="45">
        <v>45993.601000000002</v>
      </c>
      <c r="D383" s="45"/>
      <c r="E383">
        <f t="shared" si="167"/>
        <v>16221.002255985879</v>
      </c>
      <c r="F383">
        <f t="shared" si="168"/>
        <v>16221</v>
      </c>
      <c r="G383" s="10">
        <f t="shared" si="176"/>
        <v>3.0620000034105033E-3</v>
      </c>
      <c r="I383">
        <f t="shared" si="178"/>
        <v>3.0620000034105033E-3</v>
      </c>
      <c r="P383">
        <f t="shared" si="169"/>
        <v>1.4011565322390007E-2</v>
      </c>
      <c r="Q383" s="2">
        <f t="shared" si="170"/>
        <v>30975.101000000002</v>
      </c>
      <c r="S383" s="50">
        <v>0.1</v>
      </c>
      <c r="Z383">
        <f t="shared" si="156"/>
        <v>16221</v>
      </c>
      <c r="AA383" s="68">
        <f t="shared" si="157"/>
        <v>-3.0725360965338476E-3</v>
      </c>
      <c r="AB383" s="68">
        <f t="shared" si="172"/>
        <v>2.0146101422334358E-2</v>
      </c>
      <c r="AC383" s="68">
        <f t="shared" si="173"/>
        <v>6.1345360999443509E-3</v>
      </c>
      <c r="AD383" s="68"/>
      <c r="AE383" s="68">
        <f t="shared" si="171"/>
        <v>3.7632533161520451E-6</v>
      </c>
      <c r="AF383">
        <f t="shared" si="174"/>
        <v>-1.0949565318979504E-2</v>
      </c>
      <c r="AG383" s="92"/>
      <c r="AH383">
        <f t="shared" si="158"/>
        <v>-1.7084101418923855E-2</v>
      </c>
      <c r="AI383">
        <f t="shared" si="159"/>
        <v>0.84058202560730799</v>
      </c>
      <c r="AJ383">
        <f t="shared" si="160"/>
        <v>-0.77255685089854675</v>
      </c>
      <c r="AK383">
        <f t="shared" si="161"/>
        <v>9.0630840774301988E-2</v>
      </c>
      <c r="AL383">
        <f t="shared" si="162"/>
        <v>-0.51694380190319256</v>
      </c>
      <c r="AM383">
        <f t="shared" si="163"/>
        <v>-0.26438596658867086</v>
      </c>
      <c r="AN383" s="68">
        <f t="shared" ref="AN383:AT396" si="179">$AU383+$AB$7*SIN(AO383)</f>
        <v>-0.61625848894626056</v>
      </c>
      <c r="AO383" s="68">
        <f t="shared" si="179"/>
        <v>-0.61625980961989568</v>
      </c>
      <c r="AP383" s="68">
        <f t="shared" si="179"/>
        <v>-0.61625098433437253</v>
      </c>
      <c r="AQ383" s="68">
        <f t="shared" si="179"/>
        <v>-0.6163099595768522</v>
      </c>
      <c r="AR383" s="68">
        <f t="shared" si="179"/>
        <v>-0.61591590245653305</v>
      </c>
      <c r="AS383" s="68">
        <f t="shared" si="179"/>
        <v>-0.61855098193536739</v>
      </c>
      <c r="AT383" s="68">
        <f t="shared" si="179"/>
        <v>-0.60102201513337705</v>
      </c>
      <c r="AU383" s="68">
        <f t="shared" si="165"/>
        <v>-0.72224946210599383</v>
      </c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</row>
    <row r="384" spans="1:64">
      <c r="A384" s="12" t="s">
        <v>1968</v>
      </c>
      <c r="B384" s="44"/>
      <c r="C384" s="45">
        <v>46016.678</v>
      </c>
      <c r="D384" s="45"/>
      <c r="E384">
        <f t="shared" si="167"/>
        <v>16238.004668166728</v>
      </c>
      <c r="F384">
        <f t="shared" si="168"/>
        <v>16238</v>
      </c>
      <c r="G384" s="10">
        <f t="shared" si="176"/>
        <v>6.335999998555053E-3</v>
      </c>
      <c r="I384">
        <f t="shared" si="178"/>
        <v>6.335999998555053E-3</v>
      </c>
      <c r="P384">
        <f t="shared" si="169"/>
        <v>1.4253854544903688E-2</v>
      </c>
      <c r="Q384" s="2">
        <f t="shared" si="170"/>
        <v>30998.178</v>
      </c>
      <c r="S384" s="50">
        <v>0.1</v>
      </c>
      <c r="Z384">
        <f t="shared" si="156"/>
        <v>16238</v>
      </c>
      <c r="AA384" s="68">
        <f t="shared" si="157"/>
        <v>-3.0062038520417902E-3</v>
      </c>
      <c r="AB384" s="68">
        <f t="shared" si="172"/>
        <v>2.3596058395500531E-2</v>
      </c>
      <c r="AC384" s="68">
        <f t="shared" si="173"/>
        <v>9.3422038505968433E-3</v>
      </c>
      <c r="AD384" s="68"/>
      <c r="AE384" s="68">
        <f t="shared" si="171"/>
        <v>8.7276772786106492E-6</v>
      </c>
      <c r="AF384">
        <f t="shared" si="174"/>
        <v>-7.9178545463486349E-3</v>
      </c>
      <c r="AG384" s="92"/>
      <c r="AH384">
        <f t="shared" si="158"/>
        <v>-1.7260058396945478E-2</v>
      </c>
      <c r="AI384">
        <f t="shared" si="159"/>
        <v>0.83978473414310506</v>
      </c>
      <c r="AJ384">
        <f t="shared" si="160"/>
        <v>-0.77815608423361482</v>
      </c>
      <c r="AK384">
        <f t="shared" si="161"/>
        <v>8.9213835503975158E-2</v>
      </c>
      <c r="AL384">
        <f t="shared" si="162"/>
        <v>-0.5080774150010654</v>
      </c>
      <c r="AM384">
        <f t="shared" si="163"/>
        <v>-0.25964841491006868</v>
      </c>
      <c r="AN384" s="68">
        <f t="shared" si="179"/>
        <v>-0.60588451086046857</v>
      </c>
      <c r="AO384" s="68">
        <f t="shared" si="179"/>
        <v>-0.60588587322254384</v>
      </c>
      <c r="AP384" s="68">
        <f t="shared" si="179"/>
        <v>-0.60587683527766334</v>
      </c>
      <c r="AQ384" s="68">
        <f t="shared" si="179"/>
        <v>-0.60593679429300806</v>
      </c>
      <c r="AR384" s="68">
        <f t="shared" si="179"/>
        <v>-0.60553906416442382</v>
      </c>
      <c r="AS384" s="68">
        <f t="shared" si="179"/>
        <v>-0.60817940683123695</v>
      </c>
      <c r="AT384" s="68">
        <f t="shared" si="179"/>
        <v>-0.5907403078917991</v>
      </c>
      <c r="AU384" s="68">
        <f t="shared" si="165"/>
        <v>-0.71031738955639345</v>
      </c>
    </row>
    <row r="385" spans="1:48">
      <c r="A385" s="12" t="s">
        <v>1968</v>
      </c>
      <c r="B385" s="44"/>
      <c r="C385" s="45">
        <v>46020.743000000002</v>
      </c>
      <c r="D385" s="45"/>
      <c r="E385">
        <f t="shared" si="167"/>
        <v>16240.99963308917</v>
      </c>
      <c r="F385">
        <f t="shared" si="168"/>
        <v>16241</v>
      </c>
      <c r="G385" s="10">
        <f t="shared" si="176"/>
        <v>-4.9799999396782368E-4</v>
      </c>
      <c r="I385">
        <f t="shared" si="178"/>
        <v>-4.9799999396782368E-4</v>
      </c>
      <c r="P385">
        <f t="shared" si="169"/>
        <v>1.429666873347335E-2</v>
      </c>
      <c r="Q385" s="2">
        <f t="shared" si="170"/>
        <v>31002.243000000002</v>
      </c>
      <c r="S385" s="50">
        <v>0.1</v>
      </c>
      <c r="Z385">
        <f t="shared" si="156"/>
        <v>16241</v>
      </c>
      <c r="AA385" s="68">
        <f t="shared" si="157"/>
        <v>-2.9942314702175177E-3</v>
      </c>
      <c r="AB385" s="68">
        <f t="shared" si="172"/>
        <v>1.6792900209723044E-2</v>
      </c>
      <c r="AC385" s="68">
        <f t="shared" si="173"/>
        <v>2.496231476249694E-3</v>
      </c>
      <c r="AD385" s="68"/>
      <c r="AE385" s="68">
        <f t="shared" si="171"/>
        <v>6.2311715830197264E-7</v>
      </c>
      <c r="AF385">
        <f t="shared" si="174"/>
        <v>-1.4794668727441174E-2</v>
      </c>
      <c r="AG385" s="92"/>
      <c r="AH385">
        <f t="shared" si="158"/>
        <v>-1.7290900203690868E-2</v>
      </c>
      <c r="AI385">
        <f t="shared" si="159"/>
        <v>0.83964549605655825</v>
      </c>
      <c r="AJ385">
        <f t="shared" si="160"/>
        <v>-0.77913675620224965</v>
      </c>
      <c r="AK385">
        <f t="shared" si="161"/>
        <v>8.8963323476467585E-2</v>
      </c>
      <c r="AL385">
        <f t="shared" si="162"/>
        <v>-0.50651449796949632</v>
      </c>
      <c r="AM385">
        <f t="shared" si="163"/>
        <v>-0.25881444161872547</v>
      </c>
      <c r="AN385" s="68">
        <f t="shared" si="179"/>
        <v>-0.60405482668867705</v>
      </c>
      <c r="AO385" s="68">
        <f t="shared" si="179"/>
        <v>-0.60405619634862773</v>
      </c>
      <c r="AP385" s="68">
        <f t="shared" si="179"/>
        <v>-0.60404712147777861</v>
      </c>
      <c r="AQ385" s="68">
        <f t="shared" si="179"/>
        <v>-0.60410724934504345</v>
      </c>
      <c r="AR385" s="68">
        <f t="shared" si="179"/>
        <v>-0.60370890333418714</v>
      </c>
      <c r="AS385" s="68">
        <f t="shared" si="179"/>
        <v>-0.60634998390483397</v>
      </c>
      <c r="AT385" s="68">
        <f t="shared" si="179"/>
        <v>-0.58892766295012056</v>
      </c>
      <c r="AU385" s="68">
        <f t="shared" si="165"/>
        <v>-0.70821172969469925</v>
      </c>
      <c r="AV385" s="68"/>
    </row>
    <row r="386" spans="1:48">
      <c r="A386" s="12" t="s">
        <v>1968</v>
      </c>
      <c r="B386" s="44"/>
      <c r="C386" s="45">
        <v>46024.815999999999</v>
      </c>
      <c r="D386" s="45"/>
      <c r="E386">
        <f t="shared" si="167"/>
        <v>16244.000492161516</v>
      </c>
      <c r="F386">
        <f t="shared" si="168"/>
        <v>16244</v>
      </c>
      <c r="G386" s="10">
        <f t="shared" si="176"/>
        <v>6.6800000058719888E-4</v>
      </c>
      <c r="I386">
        <f t="shared" si="178"/>
        <v>6.6800000058719888E-4</v>
      </c>
      <c r="P386">
        <f t="shared" si="169"/>
        <v>1.4339500102128033E-2</v>
      </c>
      <c r="Q386" s="2">
        <f t="shared" si="170"/>
        <v>31006.315999999999</v>
      </c>
      <c r="S386" s="50">
        <v>0.1</v>
      </c>
      <c r="Z386">
        <f t="shared" si="156"/>
        <v>16244</v>
      </c>
      <c r="AA386" s="68">
        <f t="shared" si="157"/>
        <v>-2.9821789311569626E-3</v>
      </c>
      <c r="AB386" s="68">
        <f t="shared" si="172"/>
        <v>1.7989679033872195E-2</v>
      </c>
      <c r="AC386" s="68">
        <f t="shared" si="173"/>
        <v>3.6501789317441614E-3</v>
      </c>
      <c r="AD386" s="68"/>
      <c r="AE386" s="68">
        <f t="shared" si="171"/>
        <v>1.3323806233748949E-6</v>
      </c>
      <c r="AF386">
        <f t="shared" si="174"/>
        <v>-1.3671500101540834E-2</v>
      </c>
      <c r="AG386" s="92"/>
      <c r="AH386">
        <f t="shared" si="158"/>
        <v>-1.7321679033284996E-2</v>
      </c>
      <c r="AI386">
        <f t="shared" si="159"/>
        <v>0.839506695574327</v>
      </c>
      <c r="AJ386">
        <f t="shared" si="160"/>
        <v>-0.78011520122734634</v>
      </c>
      <c r="AK386">
        <f t="shared" si="161"/>
        <v>8.8712677185699432E-2</v>
      </c>
      <c r="AL386">
        <f t="shared" si="162"/>
        <v>-0.50495209839410493</v>
      </c>
      <c r="AM386">
        <f t="shared" si="163"/>
        <v>-0.25798108155353899</v>
      </c>
      <c r="AN386" s="68">
        <f t="shared" si="179"/>
        <v>-0.60222544543152845</v>
      </c>
      <c r="AO386" s="68">
        <f t="shared" si="179"/>
        <v>-0.60222682237001168</v>
      </c>
      <c r="AP386" s="68">
        <f t="shared" si="179"/>
        <v>-0.60221771076208586</v>
      </c>
      <c r="AQ386" s="68">
        <f t="shared" si="179"/>
        <v>-0.60227800601897363</v>
      </c>
      <c r="AR386" s="68">
        <f t="shared" si="179"/>
        <v>-0.60187905393819285</v>
      </c>
      <c r="AS386" s="68">
        <f t="shared" si="179"/>
        <v>-0.60452081491859544</v>
      </c>
      <c r="AT386" s="68">
        <f t="shared" si="179"/>
        <v>-0.58711554689035395</v>
      </c>
      <c r="AU386" s="68">
        <f t="shared" si="165"/>
        <v>-0.70610606983300528</v>
      </c>
    </row>
    <row r="387" spans="1:48">
      <c r="A387" s="12" t="s">
        <v>1968</v>
      </c>
      <c r="B387" s="44"/>
      <c r="C387" s="45">
        <v>46027.53</v>
      </c>
      <c r="D387" s="45"/>
      <c r="E387">
        <f t="shared" si="167"/>
        <v>16246.000082518098</v>
      </c>
      <c r="F387">
        <f t="shared" si="168"/>
        <v>16246</v>
      </c>
      <c r="G387" s="10">
        <f t="shared" si="176"/>
        <v>1.1199999426025897E-4</v>
      </c>
      <c r="I387">
        <f t="shared" si="178"/>
        <v>1.1199999426025897E-4</v>
      </c>
      <c r="P387">
        <f t="shared" si="169"/>
        <v>1.4368063892389371E-2</v>
      </c>
      <c r="Q387" s="2">
        <f t="shared" si="170"/>
        <v>31009.03</v>
      </c>
      <c r="S387" s="50">
        <v>0.1</v>
      </c>
      <c r="Z387">
        <f t="shared" si="156"/>
        <v>16246</v>
      </c>
      <c r="AA387" s="68">
        <f t="shared" si="157"/>
        <v>-2.9740993445500491E-3</v>
      </c>
      <c r="AB387" s="68">
        <f t="shared" si="172"/>
        <v>1.7454163231199679E-2</v>
      </c>
      <c r="AC387" s="68">
        <f t="shared" si="173"/>
        <v>3.0860993388103081E-3</v>
      </c>
      <c r="AD387" s="68"/>
      <c r="AE387" s="68">
        <f t="shared" si="171"/>
        <v>9.5240091290054203E-7</v>
      </c>
      <c r="AF387">
        <f t="shared" si="174"/>
        <v>-1.4256063898129112E-2</v>
      </c>
      <c r="AG387" s="92"/>
      <c r="AH387">
        <f t="shared" si="158"/>
        <v>-1.734216323693942E-2</v>
      </c>
      <c r="AI387">
        <f t="shared" si="159"/>
        <v>0.83941440493331454</v>
      </c>
      <c r="AJ387">
        <f t="shared" si="160"/>
        <v>-0.78076626100261715</v>
      </c>
      <c r="AK387">
        <f t="shared" si="161"/>
        <v>8.8545505340499431E-2</v>
      </c>
      <c r="AL387">
        <f t="shared" si="162"/>
        <v>-0.50391078530652123</v>
      </c>
      <c r="AM387">
        <f t="shared" si="163"/>
        <v>-0.25742584763857806</v>
      </c>
      <c r="AN387" s="68">
        <f t="shared" si="179"/>
        <v>-0.6010060257419485</v>
      </c>
      <c r="AO387" s="68">
        <f t="shared" si="179"/>
        <v>-0.60100740752171611</v>
      </c>
      <c r="AP387" s="68">
        <f t="shared" si="179"/>
        <v>-0.60099827152893726</v>
      </c>
      <c r="AQ387" s="68">
        <f t="shared" si="179"/>
        <v>-0.60105867755966003</v>
      </c>
      <c r="AR387" s="68">
        <f t="shared" si="179"/>
        <v>-0.60065932690706092</v>
      </c>
      <c r="AS387" s="68">
        <f t="shared" si="179"/>
        <v>-0.6033015095110118</v>
      </c>
      <c r="AT387" s="68">
        <f t="shared" si="179"/>
        <v>-0.58590776269783307</v>
      </c>
      <c r="AU387" s="68">
        <f t="shared" si="165"/>
        <v>-0.70470229659187567</v>
      </c>
    </row>
    <row r="388" spans="1:48">
      <c r="A388" s="12" t="s">
        <v>1968</v>
      </c>
      <c r="B388" s="44"/>
      <c r="C388" s="45">
        <v>46027.531999999999</v>
      </c>
      <c r="D388" s="45"/>
      <c r="E388">
        <f t="shared" si="167"/>
        <v>16246.001556055575</v>
      </c>
      <c r="F388">
        <f t="shared" si="168"/>
        <v>16246</v>
      </c>
      <c r="G388" s="10">
        <f t="shared" si="176"/>
        <v>2.1119999946677126E-3</v>
      </c>
      <c r="I388">
        <f t="shared" si="178"/>
        <v>2.1119999946677126E-3</v>
      </c>
      <c r="P388">
        <f t="shared" si="169"/>
        <v>1.4368063892389371E-2</v>
      </c>
      <c r="Q388" s="2">
        <f t="shared" si="170"/>
        <v>31009.031999999999</v>
      </c>
      <c r="S388" s="50">
        <v>0.1</v>
      </c>
      <c r="Z388">
        <f t="shared" si="156"/>
        <v>16246</v>
      </c>
      <c r="AA388" s="68">
        <f t="shared" si="157"/>
        <v>-2.9740993445500491E-3</v>
      </c>
      <c r="AB388" s="68">
        <f t="shared" si="172"/>
        <v>1.9454163231607133E-2</v>
      </c>
      <c r="AC388" s="68">
        <f t="shared" si="173"/>
        <v>5.0860993392177617E-3</v>
      </c>
      <c r="AD388" s="68"/>
      <c r="AE388" s="68">
        <f t="shared" si="171"/>
        <v>2.5868406488391352E-6</v>
      </c>
      <c r="AF388">
        <f t="shared" si="174"/>
        <v>-1.2256063897721658E-2</v>
      </c>
      <c r="AG388" s="92"/>
      <c r="AH388">
        <f t="shared" si="158"/>
        <v>-1.734216323693942E-2</v>
      </c>
      <c r="AI388">
        <f t="shared" si="159"/>
        <v>0.83941440493331454</v>
      </c>
      <c r="AJ388">
        <f t="shared" si="160"/>
        <v>-0.78076626100261715</v>
      </c>
      <c r="AK388">
        <f t="shared" si="161"/>
        <v>8.8545505340499431E-2</v>
      </c>
      <c r="AL388">
        <f t="shared" si="162"/>
        <v>-0.50391078530652123</v>
      </c>
      <c r="AM388">
        <f t="shared" si="163"/>
        <v>-0.25742584763857806</v>
      </c>
      <c r="AN388" s="68">
        <f t="shared" si="179"/>
        <v>-0.6010060257419485</v>
      </c>
      <c r="AO388" s="68">
        <f t="shared" si="179"/>
        <v>-0.60100740752171611</v>
      </c>
      <c r="AP388" s="68">
        <f t="shared" si="179"/>
        <v>-0.60099827152893726</v>
      </c>
      <c r="AQ388" s="68">
        <f t="shared" si="179"/>
        <v>-0.60105867755966003</v>
      </c>
      <c r="AR388" s="68">
        <f t="shared" si="179"/>
        <v>-0.60065932690706092</v>
      </c>
      <c r="AS388" s="68">
        <f t="shared" si="179"/>
        <v>-0.6033015095110118</v>
      </c>
      <c r="AT388" s="68">
        <f t="shared" si="179"/>
        <v>-0.58590776269783307</v>
      </c>
      <c r="AU388" s="68">
        <f t="shared" si="165"/>
        <v>-0.70470229659187567</v>
      </c>
    </row>
    <row r="389" spans="1:48">
      <c r="A389" s="12" t="s">
        <v>1999</v>
      </c>
      <c r="B389" s="44"/>
      <c r="C389" s="45">
        <v>46034.313999999998</v>
      </c>
      <c r="D389" s="45"/>
      <c r="E389">
        <f t="shared" si="167"/>
        <v>16250.998321640813</v>
      </c>
      <c r="F389">
        <f t="shared" si="168"/>
        <v>16251</v>
      </c>
      <c r="G389" s="10">
        <f t="shared" si="176"/>
        <v>-2.2779999999329448E-3</v>
      </c>
      <c r="I389">
        <f t="shared" si="178"/>
        <v>-2.2779999999329448E-3</v>
      </c>
      <c r="P389">
        <f t="shared" si="169"/>
        <v>1.4439506773763378E-2</v>
      </c>
      <c r="Q389" s="2">
        <f t="shared" si="170"/>
        <v>31015.813999999998</v>
      </c>
      <c r="S389" s="50">
        <v>0.1</v>
      </c>
      <c r="Z389">
        <f t="shared" si="156"/>
        <v>16251</v>
      </c>
      <c r="AA389" s="68">
        <f t="shared" si="157"/>
        <v>-2.9537442905676302E-3</v>
      </c>
      <c r="AB389" s="68">
        <f t="shared" si="172"/>
        <v>1.5115251064398063E-2</v>
      </c>
      <c r="AC389" s="68">
        <f t="shared" si="173"/>
        <v>6.7574429063468541E-4</v>
      </c>
      <c r="AD389" s="68"/>
      <c r="AE389" s="68">
        <f t="shared" si="171"/>
        <v>4.5663034632537419E-8</v>
      </c>
      <c r="AF389">
        <f t="shared" si="174"/>
        <v>-1.6717506773696322E-2</v>
      </c>
      <c r="AG389" s="92"/>
      <c r="AH389">
        <f t="shared" si="158"/>
        <v>-1.7393251064331008E-2</v>
      </c>
      <c r="AI389">
        <f t="shared" si="159"/>
        <v>0.83918452844376401</v>
      </c>
      <c r="AJ389">
        <f t="shared" si="160"/>
        <v>-0.78238958249793289</v>
      </c>
      <c r="AK389">
        <f t="shared" si="161"/>
        <v>8.8127316803992772E-2</v>
      </c>
      <c r="AL389">
        <f t="shared" si="162"/>
        <v>-0.50130850209130229</v>
      </c>
      <c r="AM389">
        <f t="shared" si="163"/>
        <v>-0.25603894564836416</v>
      </c>
      <c r="AN389" s="68">
        <f t="shared" si="179"/>
        <v>-0.59795806181275035</v>
      </c>
      <c r="AO389" s="68">
        <f t="shared" si="179"/>
        <v>-0.59795945565555852</v>
      </c>
      <c r="AP389" s="68">
        <f t="shared" si="179"/>
        <v>-0.59795025908046495</v>
      </c>
      <c r="AQ389" s="68">
        <f t="shared" si="179"/>
        <v>-0.59801093914852976</v>
      </c>
      <c r="AR389" s="68">
        <f t="shared" si="179"/>
        <v>-0.59761061133003868</v>
      </c>
      <c r="AS389" s="68">
        <f t="shared" si="179"/>
        <v>-0.60025373587383812</v>
      </c>
      <c r="AT389" s="68">
        <f t="shared" si="179"/>
        <v>-0.58288932553186212</v>
      </c>
      <c r="AU389" s="68">
        <f t="shared" si="165"/>
        <v>-0.70119286348905208</v>
      </c>
    </row>
    <row r="390" spans="1:48">
      <c r="A390" s="12" t="s">
        <v>2000</v>
      </c>
      <c r="B390" s="44"/>
      <c r="C390" s="45">
        <v>46057.394</v>
      </c>
      <c r="D390" s="45"/>
      <c r="E390">
        <f t="shared" si="167"/>
        <v>16268.002944127878</v>
      </c>
      <c r="F390">
        <f t="shared" si="168"/>
        <v>16268</v>
      </c>
      <c r="G390" s="10">
        <f t="shared" si="176"/>
        <v>3.9959999994607642E-3</v>
      </c>
      <c r="I390">
        <f t="shared" si="178"/>
        <v>3.9959999994607642E-3</v>
      </c>
      <c r="P390">
        <f t="shared" si="169"/>
        <v>1.4682769534421214E-2</v>
      </c>
      <c r="Q390" s="2">
        <f t="shared" si="170"/>
        <v>31038.894</v>
      </c>
      <c r="S390" s="50">
        <v>0.1</v>
      </c>
      <c r="Z390">
        <f t="shared" si="156"/>
        <v>16268</v>
      </c>
      <c r="AA390" s="68">
        <f t="shared" si="157"/>
        <v>-2.882866003104799E-3</v>
      </c>
      <c r="AB390" s="68">
        <f t="shared" si="172"/>
        <v>2.1561635536986777E-2</v>
      </c>
      <c r="AC390" s="68">
        <f t="shared" si="173"/>
        <v>6.8788660025655632E-3</v>
      </c>
      <c r="AD390" s="68"/>
      <c r="AE390" s="68">
        <f t="shared" si="171"/>
        <v>4.7318797481252332E-6</v>
      </c>
      <c r="AF390">
        <f t="shared" si="174"/>
        <v>-1.068676953496045E-2</v>
      </c>
      <c r="AG390" s="92"/>
      <c r="AH390">
        <f t="shared" si="158"/>
        <v>-1.7565635537526013E-2</v>
      </c>
      <c r="AI390">
        <f t="shared" si="159"/>
        <v>0.83841202132423653</v>
      </c>
      <c r="AJ390">
        <f t="shared" si="160"/>
        <v>-0.7878626600316756</v>
      </c>
      <c r="AK390">
        <f t="shared" si="161"/>
        <v>8.6702739324700115E-2</v>
      </c>
      <c r="AL390">
        <f t="shared" si="162"/>
        <v>-0.49247132490141315</v>
      </c>
      <c r="AM390">
        <f t="shared" si="163"/>
        <v>-0.25133598231743848</v>
      </c>
      <c r="AN390" s="68">
        <f t="shared" si="179"/>
        <v>-0.58760118601148781</v>
      </c>
      <c r="AO390" s="68">
        <f t="shared" si="179"/>
        <v>-0.58760262040271649</v>
      </c>
      <c r="AP390" s="68">
        <f t="shared" si="179"/>
        <v>-0.58759322208441966</v>
      </c>
      <c r="AQ390" s="68">
        <f t="shared" si="179"/>
        <v>-0.58765480216113786</v>
      </c>
      <c r="AR390" s="68">
        <f t="shared" si="179"/>
        <v>-0.58725136038701931</v>
      </c>
      <c r="AS390" s="68">
        <f t="shared" si="179"/>
        <v>-0.58989648509643466</v>
      </c>
      <c r="AT390" s="68">
        <f t="shared" si="179"/>
        <v>-0.57263750148946269</v>
      </c>
      <c r="AU390" s="68">
        <f t="shared" si="165"/>
        <v>-0.68926079093945192</v>
      </c>
    </row>
    <row r="391" spans="1:48">
      <c r="A391" s="12" t="s">
        <v>2001</v>
      </c>
      <c r="B391" s="44"/>
      <c r="C391" s="45">
        <v>46057.455999999998</v>
      </c>
      <c r="D391" s="45"/>
      <c r="E391">
        <f t="shared" si="167"/>
        <v>16268.048623789671</v>
      </c>
      <c r="F391">
        <f t="shared" si="168"/>
        <v>16268</v>
      </c>
      <c r="G391"/>
      <c r="P391">
        <f t="shared" si="169"/>
        <v>1.4682769534421214E-2</v>
      </c>
      <c r="Q391" s="2">
        <f t="shared" si="170"/>
        <v>31038.955999999998</v>
      </c>
      <c r="S391" s="50"/>
      <c r="Z391">
        <f t="shared" si="156"/>
        <v>16268</v>
      </c>
      <c r="AA391" s="68">
        <f t="shared" si="157"/>
        <v>-2.882866003104799E-3</v>
      </c>
      <c r="AB391" s="68">
        <f t="shared" si="172"/>
        <v>1.7565635537526013E-2</v>
      </c>
      <c r="AC391" s="68">
        <f t="shared" si="173"/>
        <v>2.882866003104799E-3</v>
      </c>
      <c r="AD391" s="68"/>
      <c r="AE391" s="68">
        <f t="shared" si="171"/>
        <v>0</v>
      </c>
      <c r="AF391">
        <f t="shared" si="174"/>
        <v>-1.4682769534421214E-2</v>
      </c>
      <c r="AG391" s="92"/>
      <c r="AH391">
        <f t="shared" si="158"/>
        <v>-1.7565635537526013E-2</v>
      </c>
      <c r="AI391">
        <f t="shared" si="159"/>
        <v>0.83841202132423653</v>
      </c>
      <c r="AJ391">
        <f t="shared" si="160"/>
        <v>-0.7878626600316756</v>
      </c>
      <c r="AK391">
        <f t="shared" si="161"/>
        <v>8.6702739324700115E-2</v>
      </c>
      <c r="AL391">
        <f t="shared" si="162"/>
        <v>-0.49247132490141315</v>
      </c>
      <c r="AM391">
        <f t="shared" si="163"/>
        <v>-0.25133598231743848</v>
      </c>
      <c r="AN391" s="68">
        <f t="shared" si="179"/>
        <v>-0.58760118601148781</v>
      </c>
      <c r="AO391" s="68">
        <f t="shared" si="179"/>
        <v>-0.58760262040271649</v>
      </c>
      <c r="AP391" s="68">
        <f t="shared" si="179"/>
        <v>-0.58759322208441966</v>
      </c>
      <c r="AQ391" s="68">
        <f t="shared" si="179"/>
        <v>-0.58765480216113786</v>
      </c>
      <c r="AR391" s="68">
        <f t="shared" si="179"/>
        <v>-0.58725136038701931</v>
      </c>
      <c r="AS391" s="68">
        <f t="shared" si="179"/>
        <v>-0.58989648509643466</v>
      </c>
      <c r="AT391" s="68">
        <f t="shared" si="179"/>
        <v>-0.57263750148946269</v>
      </c>
      <c r="AU391" s="68">
        <f t="shared" si="165"/>
        <v>-0.68926079093945192</v>
      </c>
    </row>
    <row r="392" spans="1:48">
      <c r="A392" s="12" t="s">
        <v>1968</v>
      </c>
      <c r="B392" s="44"/>
      <c r="C392" s="45">
        <v>46058.747000000003</v>
      </c>
      <c r="D392" s="45"/>
      <c r="E392">
        <f t="shared" si="167"/>
        <v>16268.999792231218</v>
      </c>
      <c r="F392">
        <f t="shared" si="168"/>
        <v>16269</v>
      </c>
      <c r="G392" s="10">
        <f t="shared" ref="G392:G455" si="180">+C392-(C$7+F392*C$8)</f>
        <v>-2.8199999360367656E-4</v>
      </c>
      <c r="I392">
        <f t="shared" ref="I392:I423" si="181">G392</f>
        <v>-2.8199999360367656E-4</v>
      </c>
      <c r="P392">
        <f t="shared" si="169"/>
        <v>1.4697096288662448E-2</v>
      </c>
      <c r="Q392" s="2">
        <f t="shared" si="170"/>
        <v>31040.247000000003</v>
      </c>
      <c r="S392" s="50">
        <v>0.1</v>
      </c>
      <c r="Z392">
        <f t="shared" si="156"/>
        <v>16269</v>
      </c>
      <c r="AA392" s="68">
        <f t="shared" si="157"/>
        <v>-2.8786161179796717E-3</v>
      </c>
      <c r="AB392" s="68">
        <f t="shared" si="172"/>
        <v>1.7293712413038443E-2</v>
      </c>
      <c r="AC392" s="68">
        <f t="shared" si="173"/>
        <v>2.5966161243759951E-3</v>
      </c>
      <c r="AD392" s="68"/>
      <c r="AE392" s="68">
        <f t="shared" si="171"/>
        <v>6.7424152973694134E-7</v>
      </c>
      <c r="AF392">
        <f t="shared" si="174"/>
        <v>-1.4979096282266124E-2</v>
      </c>
      <c r="AG392" s="92"/>
      <c r="AH392">
        <f t="shared" si="158"/>
        <v>-1.757571240664212E-2</v>
      </c>
      <c r="AI392">
        <f t="shared" si="159"/>
        <v>0.83836701588387152</v>
      </c>
      <c r="AJ392">
        <f t="shared" si="160"/>
        <v>-0.78818238294561926</v>
      </c>
      <c r="AK392">
        <f t="shared" si="161"/>
        <v>8.6618810339563271E-2</v>
      </c>
      <c r="AL392">
        <f t="shared" si="162"/>
        <v>-0.49195199606503098</v>
      </c>
      <c r="AM392">
        <f t="shared" si="163"/>
        <v>-0.25105993296572093</v>
      </c>
      <c r="AN392" s="68">
        <f t="shared" si="179"/>
        <v>-0.58699225406393873</v>
      </c>
      <c r="AO392" s="68">
        <f t="shared" si="179"/>
        <v>-0.58699369081624708</v>
      </c>
      <c r="AP392" s="68">
        <f t="shared" si="179"/>
        <v>-0.58698428084279974</v>
      </c>
      <c r="AQ392" s="68">
        <f t="shared" si="179"/>
        <v>-0.58704591229995362</v>
      </c>
      <c r="AR392" s="68">
        <f t="shared" si="179"/>
        <v>-0.58664229749836461</v>
      </c>
      <c r="AS392" s="68">
        <f t="shared" si="179"/>
        <v>-0.58928748180221058</v>
      </c>
      <c r="AT392" s="68">
        <f t="shared" si="179"/>
        <v>-0.57203497244413659</v>
      </c>
      <c r="AU392" s="68">
        <f t="shared" si="165"/>
        <v>-0.68855890431888733</v>
      </c>
    </row>
    <row r="393" spans="1:48">
      <c r="A393" s="12" t="s">
        <v>1968</v>
      </c>
      <c r="B393" s="44"/>
      <c r="C393" s="45">
        <v>46058.748</v>
      </c>
      <c r="D393" s="45"/>
      <c r="E393">
        <f t="shared" si="167"/>
        <v>16269.000528999954</v>
      </c>
      <c r="F393">
        <f t="shared" si="168"/>
        <v>16269</v>
      </c>
      <c r="G393" s="10">
        <f t="shared" si="180"/>
        <v>7.1800000296207145E-4</v>
      </c>
      <c r="I393">
        <f t="shared" si="181"/>
        <v>7.1800000296207145E-4</v>
      </c>
      <c r="P393">
        <f t="shared" si="169"/>
        <v>1.4697096288662448E-2</v>
      </c>
      <c r="Q393" s="2">
        <f t="shared" si="170"/>
        <v>31040.248</v>
      </c>
      <c r="S393" s="50">
        <v>0.1</v>
      </c>
      <c r="Z393">
        <f t="shared" si="156"/>
        <v>16269</v>
      </c>
      <c r="AA393" s="68">
        <f t="shared" si="157"/>
        <v>-2.8786161179796717E-3</v>
      </c>
      <c r="AB393" s="68">
        <f t="shared" si="172"/>
        <v>1.8293712409604191E-2</v>
      </c>
      <c r="AC393" s="68">
        <f t="shared" si="173"/>
        <v>3.5966161209417431E-3</v>
      </c>
      <c r="AD393" s="68"/>
      <c r="AE393" s="68">
        <f t="shared" si="171"/>
        <v>1.2935647521418033E-6</v>
      </c>
      <c r="AF393">
        <f t="shared" si="174"/>
        <v>-1.3979096285700376E-2</v>
      </c>
      <c r="AG393" s="92"/>
      <c r="AH393">
        <f t="shared" si="158"/>
        <v>-1.757571240664212E-2</v>
      </c>
      <c r="AI393">
        <f t="shared" si="159"/>
        <v>0.83836701588387152</v>
      </c>
      <c r="AJ393">
        <f t="shared" si="160"/>
        <v>-0.78818238294561926</v>
      </c>
      <c r="AK393">
        <f t="shared" si="161"/>
        <v>8.6618810339563271E-2</v>
      </c>
      <c r="AL393">
        <f t="shared" si="162"/>
        <v>-0.49195199606503098</v>
      </c>
      <c r="AM393">
        <f t="shared" si="163"/>
        <v>-0.25105993296572093</v>
      </c>
      <c r="AN393" s="68">
        <f t="shared" si="179"/>
        <v>-0.58699225406393873</v>
      </c>
      <c r="AO393" s="68">
        <f t="shared" si="179"/>
        <v>-0.58699369081624708</v>
      </c>
      <c r="AP393" s="68">
        <f t="shared" si="179"/>
        <v>-0.58698428084279974</v>
      </c>
      <c r="AQ393" s="68">
        <f t="shared" si="179"/>
        <v>-0.58704591229995362</v>
      </c>
      <c r="AR393" s="68">
        <f t="shared" si="179"/>
        <v>-0.58664229749836461</v>
      </c>
      <c r="AS393" s="68">
        <f t="shared" si="179"/>
        <v>-0.58928748180221058</v>
      </c>
      <c r="AT393" s="68">
        <f t="shared" si="179"/>
        <v>-0.57203497244413659</v>
      </c>
      <c r="AU393" s="68">
        <f t="shared" si="165"/>
        <v>-0.68855890431888733</v>
      </c>
    </row>
    <row r="394" spans="1:48">
      <c r="A394" s="12" t="s">
        <v>2002</v>
      </c>
      <c r="B394" s="44"/>
      <c r="C394" s="45">
        <v>46148.332000000002</v>
      </c>
      <c r="D394" s="45"/>
      <c r="E394">
        <f t="shared" si="167"/>
        <v>16335.003219679389</v>
      </c>
      <c r="F394">
        <f t="shared" si="168"/>
        <v>16335</v>
      </c>
      <c r="G394" s="10">
        <f t="shared" si="180"/>
        <v>4.3700000023818575E-3</v>
      </c>
      <c r="I394">
        <f t="shared" si="181"/>
        <v>4.3700000023818575E-3</v>
      </c>
      <c r="P394">
        <f t="shared" si="169"/>
        <v>1.5646882642774029E-2</v>
      </c>
      <c r="Q394" s="2">
        <f t="shared" si="170"/>
        <v>31129.832000000002</v>
      </c>
      <c r="S394" s="50">
        <v>0.1</v>
      </c>
      <c r="Z394">
        <f t="shared" si="156"/>
        <v>16335</v>
      </c>
      <c r="AA394" s="68">
        <f t="shared" si="157"/>
        <v>-2.5782004658850208E-3</v>
      </c>
      <c r="AB394" s="68">
        <f t="shared" si="172"/>
        <v>2.2595083111040908E-2</v>
      </c>
      <c r="AC394" s="68">
        <f t="shared" si="173"/>
        <v>6.9482004682668783E-3</v>
      </c>
      <c r="AD394" s="68"/>
      <c r="AE394" s="68">
        <f t="shared" si="171"/>
        <v>4.8277489747224068E-6</v>
      </c>
      <c r="AF394">
        <f t="shared" si="174"/>
        <v>-1.1276882640392172E-2</v>
      </c>
      <c r="AG394" s="92"/>
      <c r="AH394">
        <f t="shared" si="158"/>
        <v>-1.822508310865905E-2</v>
      </c>
      <c r="AI394">
        <f t="shared" si="159"/>
        <v>0.83550335370718776</v>
      </c>
      <c r="AJ394">
        <f t="shared" si="160"/>
        <v>-0.80873931351439876</v>
      </c>
      <c r="AK394">
        <f t="shared" si="161"/>
        <v>8.1048708918423112E-2</v>
      </c>
      <c r="AL394">
        <f t="shared" si="162"/>
        <v>-0.45779649846209958</v>
      </c>
      <c r="AM394">
        <f t="shared" si="163"/>
        <v>-0.23298150942470092</v>
      </c>
      <c r="AN394" s="68">
        <f t="shared" si="179"/>
        <v>-0.54687330002520129</v>
      </c>
      <c r="AO394" s="68">
        <f t="shared" si="179"/>
        <v>-0.5468748851453944</v>
      </c>
      <c r="AP394" s="68">
        <f t="shared" si="179"/>
        <v>-0.54686476529716099</v>
      </c>
      <c r="AQ394" s="68">
        <f t="shared" si="179"/>
        <v>-0.54692937429492883</v>
      </c>
      <c r="AR394" s="68">
        <f t="shared" si="179"/>
        <v>-0.54651692930360674</v>
      </c>
      <c r="AS394" s="68">
        <f t="shared" si="179"/>
        <v>-0.54915164186553767</v>
      </c>
      <c r="AT394" s="68">
        <f t="shared" si="179"/>
        <v>-0.53239261007708816</v>
      </c>
      <c r="AU394" s="68">
        <f t="shared" si="165"/>
        <v>-0.64223438736161587</v>
      </c>
    </row>
    <row r="395" spans="1:48">
      <c r="A395" s="12" t="s">
        <v>2003</v>
      </c>
      <c r="B395" s="44"/>
      <c r="C395" s="45">
        <v>46270.476999999999</v>
      </c>
      <c r="D395" s="45"/>
      <c r="E395">
        <f t="shared" si="167"/>
        <v>16424.995837256625</v>
      </c>
      <c r="F395">
        <f t="shared" si="168"/>
        <v>16425</v>
      </c>
      <c r="G395" s="10">
        <f t="shared" si="180"/>
        <v>-5.6500000064261258E-3</v>
      </c>
      <c r="I395">
        <f t="shared" si="181"/>
        <v>-5.6500000064261258E-3</v>
      </c>
      <c r="P395">
        <f t="shared" si="169"/>
        <v>1.6955446319145862E-2</v>
      </c>
      <c r="Q395" s="2">
        <f t="shared" si="170"/>
        <v>31251.976999999999</v>
      </c>
      <c r="S395" s="50">
        <v>0.1</v>
      </c>
      <c r="Z395">
        <f t="shared" si="156"/>
        <v>16425</v>
      </c>
      <c r="AA395" s="68">
        <f t="shared" si="157"/>
        <v>-2.1045515053686181E-3</v>
      </c>
      <c r="AB395" s="68">
        <f t="shared" si="172"/>
        <v>1.3409997818088354E-2</v>
      </c>
      <c r="AC395" s="68">
        <f t="shared" si="173"/>
        <v>-3.5454485010575076E-3</v>
      </c>
      <c r="AD395" s="68"/>
      <c r="AE395" s="68">
        <f t="shared" si="171"/>
        <v>1.257020507365093E-6</v>
      </c>
      <c r="AF395">
        <f t="shared" si="174"/>
        <v>-2.2605446325571987E-2</v>
      </c>
      <c r="AG395" s="92"/>
      <c r="AH395">
        <f t="shared" si="158"/>
        <v>-1.905999782451448E-2</v>
      </c>
      <c r="AI395">
        <f t="shared" si="159"/>
        <v>0.83193452668532797</v>
      </c>
      <c r="AJ395">
        <f t="shared" si="160"/>
        <v>-0.83504926115994538</v>
      </c>
      <c r="AK395">
        <f t="shared" si="161"/>
        <v>7.3362364591397389E-2</v>
      </c>
      <c r="AL395">
        <f t="shared" si="162"/>
        <v>-0.41157971271584926</v>
      </c>
      <c r="AM395">
        <f t="shared" si="163"/>
        <v>-0.20874495532104742</v>
      </c>
      <c r="AN395" s="68">
        <f t="shared" si="179"/>
        <v>-0.49237683712273933</v>
      </c>
      <c r="AO395" s="68">
        <f t="shared" si="179"/>
        <v>-0.49237859174146392</v>
      </c>
      <c r="AP395" s="68">
        <f t="shared" si="179"/>
        <v>-0.49236773371640818</v>
      </c>
      <c r="AQ395" s="68">
        <f t="shared" si="179"/>
        <v>-0.49243492694078284</v>
      </c>
      <c r="AR395" s="68">
        <f t="shared" si="179"/>
        <v>-0.4920191508343843</v>
      </c>
      <c r="AS395" s="68">
        <f t="shared" si="179"/>
        <v>-0.49459336904171075</v>
      </c>
      <c r="AT395" s="68">
        <f t="shared" si="179"/>
        <v>-0.47871176407640398</v>
      </c>
      <c r="AU395" s="68">
        <f t="shared" si="165"/>
        <v>-0.57906459151079104</v>
      </c>
    </row>
    <row r="396" spans="1:48">
      <c r="A396" s="12" t="s">
        <v>2004</v>
      </c>
      <c r="B396" s="44"/>
      <c r="C396" s="45">
        <v>46285.417000000001</v>
      </c>
      <c r="D396" s="45"/>
      <c r="E396">
        <f t="shared" si="167"/>
        <v>16436.003162211426</v>
      </c>
      <c r="F396">
        <f t="shared" si="168"/>
        <v>16436</v>
      </c>
      <c r="G396" s="10">
        <f t="shared" si="180"/>
        <v>4.2919999978039414E-3</v>
      </c>
      <c r="I396">
        <f t="shared" si="181"/>
        <v>4.2919999978039414E-3</v>
      </c>
      <c r="P396">
        <f t="shared" si="169"/>
        <v>1.7116442272609111E-2</v>
      </c>
      <c r="Q396" s="2">
        <f t="shared" si="170"/>
        <v>31266.917000000001</v>
      </c>
      <c r="S396" s="50">
        <v>0.1</v>
      </c>
      <c r="Z396">
        <f t="shared" si="156"/>
        <v>16436</v>
      </c>
      <c r="AA396" s="68">
        <f t="shared" si="157"/>
        <v>-2.0415379694624855E-3</v>
      </c>
      <c r="AB396" s="68">
        <f t="shared" si="172"/>
        <v>2.3449980239875538E-2</v>
      </c>
      <c r="AC396" s="68">
        <f t="shared" si="173"/>
        <v>6.3335379672664269E-3</v>
      </c>
      <c r="AD396" s="68"/>
      <c r="AE396" s="68">
        <f t="shared" si="171"/>
        <v>4.0113703182805343E-6</v>
      </c>
      <c r="AF396">
        <f t="shared" si="174"/>
        <v>-1.282444227480517E-2</v>
      </c>
      <c r="AG396" s="92"/>
      <c r="AH396">
        <f t="shared" si="158"/>
        <v>-1.9157980242071597E-2</v>
      </c>
      <c r="AI396">
        <f t="shared" si="159"/>
        <v>0.83152472627950413</v>
      </c>
      <c r="AJ396">
        <f t="shared" si="160"/>
        <v>-0.83812924890346596</v>
      </c>
      <c r="AK396">
        <f t="shared" si="161"/>
        <v>7.2416310343249815E-2</v>
      </c>
      <c r="AL396">
        <f t="shared" si="162"/>
        <v>-0.4059575004608777</v>
      </c>
      <c r="AM396">
        <f t="shared" si="163"/>
        <v>-0.2058130694923363</v>
      </c>
      <c r="AN396" s="68">
        <f t="shared" si="179"/>
        <v>-0.48573179916131815</v>
      </c>
      <c r="AO396" s="68">
        <f t="shared" si="179"/>
        <v>-0.48573357114529681</v>
      </c>
      <c r="AP396" s="68">
        <f t="shared" si="179"/>
        <v>-0.48572264436853407</v>
      </c>
      <c r="AQ396" s="68">
        <f t="shared" si="179"/>
        <v>-0.48579002433984009</v>
      </c>
      <c r="AR396" s="68">
        <f t="shared" si="179"/>
        <v>-0.48537456389713896</v>
      </c>
      <c r="AS396" s="68">
        <f t="shared" si="179"/>
        <v>-0.48793772018150272</v>
      </c>
      <c r="AT396" s="68">
        <f t="shared" si="179"/>
        <v>-0.47217900279876646</v>
      </c>
      <c r="AU396" s="68">
        <f t="shared" si="165"/>
        <v>-0.57134383868457927</v>
      </c>
    </row>
    <row r="397" spans="1:48">
      <c r="A397" s="12" t="s">
        <v>2004</v>
      </c>
      <c r="B397" s="44"/>
      <c r="C397" s="45">
        <v>46285.417999999998</v>
      </c>
      <c r="D397" s="45"/>
      <c r="E397">
        <f t="shared" si="167"/>
        <v>16436.003898980161</v>
      </c>
      <c r="F397">
        <f t="shared" si="168"/>
        <v>16436</v>
      </c>
      <c r="G397" s="10">
        <f t="shared" si="180"/>
        <v>5.2919999943696894E-3</v>
      </c>
      <c r="I397">
        <f t="shared" si="181"/>
        <v>5.2919999943696894E-3</v>
      </c>
      <c r="P397">
        <f t="shared" si="169"/>
        <v>1.7116442272609111E-2</v>
      </c>
      <c r="Q397" s="2">
        <f t="shared" si="170"/>
        <v>31266.917999999998</v>
      </c>
      <c r="S397" s="50">
        <v>0.1</v>
      </c>
      <c r="Z397">
        <f t="shared" ref="Z397:Z460" si="182">F397</f>
        <v>16436</v>
      </c>
      <c r="AA397" s="68">
        <f t="shared" ref="AA397:AA460" si="183">AB$3+AB$4*Z397+AB$5*Z397^2+AH397</f>
        <v>-2.0415379694624855E-3</v>
      </c>
      <c r="AB397" s="68">
        <f t="shared" ref="AB397:AB460" si="184">G397-AH397</f>
        <v>2.4449980236441286E-2</v>
      </c>
      <c r="AC397" s="68">
        <f t="shared" ref="AC397:AC460" si="185">+G397-P397-AH397</f>
        <v>7.3335379638321749E-3</v>
      </c>
      <c r="AD397" s="68"/>
      <c r="AE397" s="68">
        <f t="shared" ref="AE397:AE460" si="186">+(G397-AA397)^2*S397</f>
        <v>5.3780779066967764E-6</v>
      </c>
      <c r="AF397">
        <f t="shared" ref="AF397:AF460" si="187">G397-P397</f>
        <v>-1.1824442278239422E-2</v>
      </c>
      <c r="AG397" s="92"/>
      <c r="AH397">
        <f t="shared" ref="AH397:AH460" si="188">$AB$6*($AB$11/AI397*AJ397+$AB$12)</f>
        <v>-1.9157980242071597E-2</v>
      </c>
      <c r="AI397">
        <f t="shared" ref="AI397:AI460" si="189">1+$AB$7*COS(AL397)</f>
        <v>0.83152472627950413</v>
      </c>
      <c r="AJ397">
        <f t="shared" ref="AJ397:AJ460" si="190">SIN(AL397+RADIANS($AB$9))</f>
        <v>-0.83812924890346596</v>
      </c>
      <c r="AK397">
        <f t="shared" ref="AK397:AK460" si="191">$AB$7*SIN(AL397)</f>
        <v>7.2416310343249815E-2</v>
      </c>
      <c r="AL397">
        <f t="shared" ref="AL397:AL460" si="192">2*ATAN(AM397)</f>
        <v>-0.4059575004608777</v>
      </c>
      <c r="AM397">
        <f t="shared" ref="AM397:AM460" si="193">SQRT((1+$AB$7)/(1-$AB$7))*TAN(AN397/2)</f>
        <v>-0.2058130694923363</v>
      </c>
      <c r="AN397" s="68">
        <f t="shared" ref="AN397:AT406" si="194">$AU397+$AB$7*SIN(AO397)</f>
        <v>-0.48573179916131815</v>
      </c>
      <c r="AO397" s="68">
        <f t="shared" si="194"/>
        <v>-0.48573357114529681</v>
      </c>
      <c r="AP397" s="68">
        <f t="shared" si="194"/>
        <v>-0.48572264436853407</v>
      </c>
      <c r="AQ397" s="68">
        <f t="shared" si="194"/>
        <v>-0.48579002433984009</v>
      </c>
      <c r="AR397" s="68">
        <f t="shared" si="194"/>
        <v>-0.48537456389713896</v>
      </c>
      <c r="AS397" s="68">
        <f t="shared" si="194"/>
        <v>-0.48793772018150272</v>
      </c>
      <c r="AT397" s="68">
        <f t="shared" si="194"/>
        <v>-0.47217900279876646</v>
      </c>
      <c r="AU397" s="68">
        <f t="shared" ref="AU397:AU460" si="195">RADIANS($AB$9)+$AB$18*(F397-AB$15)</f>
        <v>-0.57134383868457927</v>
      </c>
    </row>
    <row r="398" spans="1:48">
      <c r="A398" s="12" t="s">
        <v>2005</v>
      </c>
      <c r="B398" s="44"/>
      <c r="C398" s="45">
        <v>46289.485000000001</v>
      </c>
      <c r="D398" s="45"/>
      <c r="E398">
        <f t="shared" si="167"/>
        <v>16439.000337440084</v>
      </c>
      <c r="F398">
        <f t="shared" si="168"/>
        <v>16439</v>
      </c>
      <c r="G398" s="10">
        <f t="shared" si="180"/>
        <v>4.5799999497830868E-4</v>
      </c>
      <c r="I398">
        <f t="shared" si="181"/>
        <v>4.5799999497830868E-4</v>
      </c>
      <c r="P398">
        <f t="shared" si="169"/>
        <v>1.7160390346782017E-2</v>
      </c>
      <c r="Q398" s="2">
        <f t="shared" si="170"/>
        <v>31270.985000000001</v>
      </c>
      <c r="S398" s="50">
        <v>0.1</v>
      </c>
      <c r="Z398">
        <f t="shared" si="182"/>
        <v>16439</v>
      </c>
      <c r="AA398" s="68">
        <f t="shared" si="183"/>
        <v>-2.0241574436112054E-3</v>
      </c>
      <c r="AB398" s="68">
        <f t="shared" si="184"/>
        <v>1.9642547785371531E-2</v>
      </c>
      <c r="AC398" s="68">
        <f t="shared" si="185"/>
        <v>2.4821574385895141E-3</v>
      </c>
      <c r="AD398" s="68"/>
      <c r="AE398" s="68">
        <f t="shared" si="186"/>
        <v>6.1611055499452582E-7</v>
      </c>
      <c r="AF398">
        <f t="shared" si="187"/>
        <v>-1.6702390351803709E-2</v>
      </c>
      <c r="AG398" s="92"/>
      <c r="AH398">
        <f t="shared" si="188"/>
        <v>-1.9184547790393223E-2</v>
      </c>
      <c r="AI398">
        <f t="shared" si="189"/>
        <v>0.83141395535342544</v>
      </c>
      <c r="AJ398">
        <f t="shared" si="190"/>
        <v>-0.83896413043916807</v>
      </c>
      <c r="AK398">
        <f t="shared" si="191"/>
        <v>7.215805851981491E-2</v>
      </c>
      <c r="AL398">
        <f t="shared" si="192"/>
        <v>-0.40442512781039858</v>
      </c>
      <c r="AM398">
        <f t="shared" si="193"/>
        <v>-0.20501455402812413</v>
      </c>
      <c r="AN398" s="68">
        <f t="shared" si="194"/>
        <v>-0.48392008228344535</v>
      </c>
      <c r="AO398" s="68">
        <f t="shared" si="194"/>
        <v>-0.4839218588596087</v>
      </c>
      <c r="AP398" s="68">
        <f t="shared" si="194"/>
        <v>-0.48391091421539789</v>
      </c>
      <c r="AQ398" s="68">
        <f t="shared" si="194"/>
        <v>-0.48397833998495621</v>
      </c>
      <c r="AR398" s="68">
        <f t="shared" si="194"/>
        <v>-0.48356299356111782</v>
      </c>
      <c r="AS398" s="68">
        <f t="shared" si="194"/>
        <v>-0.48612299471573123</v>
      </c>
      <c r="AT398" s="68">
        <f t="shared" si="194"/>
        <v>-0.47039836952889424</v>
      </c>
      <c r="AU398" s="68">
        <f t="shared" si="195"/>
        <v>-0.56923817882288508</v>
      </c>
    </row>
    <row r="399" spans="1:48">
      <c r="A399" s="12" t="s">
        <v>2005</v>
      </c>
      <c r="B399" s="44"/>
      <c r="C399" s="45">
        <v>46289.487000000001</v>
      </c>
      <c r="D399" s="45"/>
      <c r="E399">
        <f t="shared" si="167"/>
        <v>16439.001810977559</v>
      </c>
      <c r="F399">
        <f t="shared" si="168"/>
        <v>16439</v>
      </c>
      <c r="G399" s="10">
        <f t="shared" si="180"/>
        <v>2.4579999953857623E-3</v>
      </c>
      <c r="I399">
        <f t="shared" si="181"/>
        <v>2.4579999953857623E-3</v>
      </c>
      <c r="P399">
        <f t="shared" si="169"/>
        <v>1.7160390346782017E-2</v>
      </c>
      <c r="Q399" s="2">
        <f t="shared" si="170"/>
        <v>31270.987000000001</v>
      </c>
      <c r="S399" s="50">
        <v>0.1</v>
      </c>
      <c r="Z399">
        <f t="shared" si="182"/>
        <v>16439</v>
      </c>
      <c r="AA399" s="68">
        <f t="shared" si="183"/>
        <v>-2.0241574436112054E-3</v>
      </c>
      <c r="AB399" s="68">
        <f t="shared" si="184"/>
        <v>2.1642547785778985E-2</v>
      </c>
      <c r="AC399" s="68">
        <f t="shared" si="185"/>
        <v>4.4821574389969678E-3</v>
      </c>
      <c r="AD399" s="68"/>
      <c r="AE399" s="68">
        <f t="shared" si="186"/>
        <v>2.0089735307955859E-6</v>
      </c>
      <c r="AF399">
        <f t="shared" si="187"/>
        <v>-1.4702390351396255E-2</v>
      </c>
      <c r="AG399" s="92"/>
      <c r="AH399">
        <f t="shared" si="188"/>
        <v>-1.9184547790393223E-2</v>
      </c>
      <c r="AI399">
        <f t="shared" si="189"/>
        <v>0.83141395535342544</v>
      </c>
      <c r="AJ399">
        <f t="shared" si="190"/>
        <v>-0.83896413043916807</v>
      </c>
      <c r="AK399">
        <f t="shared" si="191"/>
        <v>7.215805851981491E-2</v>
      </c>
      <c r="AL399">
        <f t="shared" si="192"/>
        <v>-0.40442512781039858</v>
      </c>
      <c r="AM399">
        <f t="shared" si="193"/>
        <v>-0.20501455402812413</v>
      </c>
      <c r="AN399" s="68">
        <f t="shared" si="194"/>
        <v>-0.48392008228344535</v>
      </c>
      <c r="AO399" s="68">
        <f t="shared" si="194"/>
        <v>-0.4839218588596087</v>
      </c>
      <c r="AP399" s="68">
        <f t="shared" si="194"/>
        <v>-0.48391091421539789</v>
      </c>
      <c r="AQ399" s="68">
        <f t="shared" si="194"/>
        <v>-0.48397833998495621</v>
      </c>
      <c r="AR399" s="68">
        <f t="shared" si="194"/>
        <v>-0.48356299356111782</v>
      </c>
      <c r="AS399" s="68">
        <f t="shared" si="194"/>
        <v>-0.48612299471573123</v>
      </c>
      <c r="AT399" s="68">
        <f t="shared" si="194"/>
        <v>-0.47039836952889424</v>
      </c>
      <c r="AU399" s="68">
        <f t="shared" si="195"/>
        <v>-0.56923817882288508</v>
      </c>
    </row>
    <row r="400" spans="1:48">
      <c r="A400" s="12" t="s">
        <v>2004</v>
      </c>
      <c r="B400" s="44"/>
      <c r="C400" s="45">
        <v>46319.34</v>
      </c>
      <c r="D400" s="45"/>
      <c r="E400">
        <f t="shared" si="167"/>
        <v>16460.996568131213</v>
      </c>
      <c r="F400">
        <f t="shared" si="168"/>
        <v>16461</v>
      </c>
      <c r="G400" s="10">
        <f t="shared" si="180"/>
        <v>-4.6580000052927062E-3</v>
      </c>
      <c r="I400">
        <f t="shared" si="181"/>
        <v>-4.6580000052927062E-3</v>
      </c>
      <c r="P400">
        <f t="shared" si="169"/>
        <v>1.7483201171088647E-2</v>
      </c>
      <c r="Q400" s="2">
        <f t="shared" si="170"/>
        <v>31300.839999999997</v>
      </c>
      <c r="S400" s="50">
        <v>0.1</v>
      </c>
      <c r="Z400">
        <f t="shared" si="182"/>
        <v>16461</v>
      </c>
      <c r="AA400" s="68">
        <f t="shared" si="183"/>
        <v>-1.8941405640853989E-3</v>
      </c>
      <c r="AB400" s="68">
        <f t="shared" si="184"/>
        <v>1.471934172988134E-2</v>
      </c>
      <c r="AC400" s="68">
        <f t="shared" si="185"/>
        <v>-2.7638594412073073E-3</v>
      </c>
      <c r="AD400" s="68"/>
      <c r="AE400" s="68">
        <f t="shared" si="186"/>
        <v>7.6389190107507693E-7</v>
      </c>
      <c r="AF400">
        <f t="shared" si="187"/>
        <v>-2.2141201176381353E-2</v>
      </c>
      <c r="AG400" s="92"/>
      <c r="AH400">
        <f t="shared" si="188"/>
        <v>-1.9377341735174046E-2</v>
      </c>
      <c r="AI400">
        <f t="shared" si="189"/>
        <v>0.83061461531254632</v>
      </c>
      <c r="AJ400">
        <f t="shared" si="190"/>
        <v>-0.84501967186278781</v>
      </c>
      <c r="AK400">
        <f t="shared" si="191"/>
        <v>7.0261165043067675E-2</v>
      </c>
      <c r="AL400">
        <f t="shared" si="192"/>
        <v>-0.39320007507280047</v>
      </c>
      <c r="AM400">
        <f t="shared" si="193"/>
        <v>-0.19917278823256213</v>
      </c>
      <c r="AN400" s="68">
        <f t="shared" si="194"/>
        <v>-0.47064145987422595</v>
      </c>
      <c r="AO400" s="68">
        <f t="shared" si="194"/>
        <v>-0.47064326816922569</v>
      </c>
      <c r="AP400" s="68">
        <f t="shared" si="194"/>
        <v>-0.47063220435966152</v>
      </c>
      <c r="AQ400" s="68">
        <f t="shared" si="194"/>
        <v>-0.47069989776452897</v>
      </c>
      <c r="AR400" s="68">
        <f t="shared" si="194"/>
        <v>-0.47028575530375649</v>
      </c>
      <c r="AS400" s="68">
        <f t="shared" si="194"/>
        <v>-0.47282081278269161</v>
      </c>
      <c r="AT400" s="68">
        <f t="shared" si="194"/>
        <v>-0.45735368951328748</v>
      </c>
      <c r="AU400" s="68">
        <f t="shared" si="195"/>
        <v>-0.55379667317046133</v>
      </c>
      <c r="AV400" s="68"/>
    </row>
    <row r="401" spans="1:64">
      <c r="A401" s="12" t="s">
        <v>2004</v>
      </c>
      <c r="B401" s="44"/>
      <c r="C401" s="45">
        <v>46319.341</v>
      </c>
      <c r="D401" s="45"/>
      <c r="E401">
        <f t="shared" si="167"/>
        <v>16460.997304899953</v>
      </c>
      <c r="F401">
        <f t="shared" si="168"/>
        <v>16461</v>
      </c>
      <c r="G401" s="10">
        <f t="shared" si="180"/>
        <v>-3.6580000014510006E-3</v>
      </c>
      <c r="I401">
        <f t="shared" si="181"/>
        <v>-3.6580000014510006E-3</v>
      </c>
      <c r="P401">
        <f t="shared" si="169"/>
        <v>1.7483201171088647E-2</v>
      </c>
      <c r="Q401" s="2">
        <f t="shared" si="170"/>
        <v>31300.841</v>
      </c>
      <c r="S401" s="50">
        <v>0.1</v>
      </c>
      <c r="Z401">
        <f t="shared" si="182"/>
        <v>16461</v>
      </c>
      <c r="AA401" s="68">
        <f t="shared" si="183"/>
        <v>-1.8941405640853989E-3</v>
      </c>
      <c r="AB401" s="68">
        <f t="shared" si="184"/>
        <v>1.5719341733723045E-2</v>
      </c>
      <c r="AC401" s="68">
        <f t="shared" si="185"/>
        <v>-1.7638594373656016E-3</v>
      </c>
      <c r="AD401" s="68"/>
      <c r="AE401" s="68">
        <f t="shared" si="186"/>
        <v>3.1112001147836967E-7</v>
      </c>
      <c r="AF401">
        <f t="shared" si="187"/>
        <v>-2.1141201172539648E-2</v>
      </c>
      <c r="AG401" s="92"/>
      <c r="AH401">
        <f t="shared" si="188"/>
        <v>-1.9377341735174046E-2</v>
      </c>
      <c r="AI401">
        <f t="shared" si="189"/>
        <v>0.83061461531254632</v>
      </c>
      <c r="AJ401">
        <f t="shared" si="190"/>
        <v>-0.84501967186278781</v>
      </c>
      <c r="AK401">
        <f t="shared" si="191"/>
        <v>7.0261165043067675E-2</v>
      </c>
      <c r="AL401">
        <f t="shared" si="192"/>
        <v>-0.39320007507280047</v>
      </c>
      <c r="AM401">
        <f t="shared" si="193"/>
        <v>-0.19917278823256213</v>
      </c>
      <c r="AN401" s="68">
        <f t="shared" si="194"/>
        <v>-0.47064145987422595</v>
      </c>
      <c r="AO401" s="68">
        <f t="shared" si="194"/>
        <v>-0.47064326816922569</v>
      </c>
      <c r="AP401" s="68">
        <f t="shared" si="194"/>
        <v>-0.47063220435966152</v>
      </c>
      <c r="AQ401" s="68">
        <f t="shared" si="194"/>
        <v>-0.47069989776452897</v>
      </c>
      <c r="AR401" s="68">
        <f t="shared" si="194"/>
        <v>-0.47028575530375649</v>
      </c>
      <c r="AS401" s="68">
        <f t="shared" si="194"/>
        <v>-0.47282081278269161</v>
      </c>
      <c r="AT401" s="68">
        <f t="shared" si="194"/>
        <v>-0.45735368951328748</v>
      </c>
      <c r="AU401" s="68">
        <f t="shared" si="195"/>
        <v>-0.55379667317046133</v>
      </c>
    </row>
    <row r="402" spans="1:64">
      <c r="A402" s="12" t="s">
        <v>2004</v>
      </c>
      <c r="B402" s="44"/>
      <c r="C402" s="45">
        <v>46319.341999999997</v>
      </c>
      <c r="D402" s="45"/>
      <c r="E402">
        <f t="shared" si="167"/>
        <v>16460.998041668689</v>
      </c>
      <c r="F402">
        <f t="shared" si="168"/>
        <v>16461</v>
      </c>
      <c r="G402" s="10">
        <f t="shared" si="180"/>
        <v>-2.6580000048852526E-3</v>
      </c>
      <c r="I402">
        <f t="shared" si="181"/>
        <v>-2.6580000048852526E-3</v>
      </c>
      <c r="P402">
        <f t="shared" si="169"/>
        <v>1.7483201171088647E-2</v>
      </c>
      <c r="Q402" s="2">
        <f t="shared" si="170"/>
        <v>31300.841999999997</v>
      </c>
      <c r="S402" s="50">
        <v>0.1</v>
      </c>
      <c r="Z402">
        <f t="shared" si="182"/>
        <v>16461</v>
      </c>
      <c r="AA402" s="68">
        <f t="shared" si="183"/>
        <v>-1.8941405640853989E-3</v>
      </c>
      <c r="AB402" s="68">
        <f t="shared" si="184"/>
        <v>1.6719341730288793E-2</v>
      </c>
      <c r="AC402" s="68">
        <f t="shared" si="185"/>
        <v>-7.6385944079985363E-4</v>
      </c>
      <c r="AD402" s="68"/>
      <c r="AE402" s="68">
        <f t="shared" si="186"/>
        <v>5.8348124529906506E-8</v>
      </c>
      <c r="AF402">
        <f t="shared" si="187"/>
        <v>-2.01412011759739E-2</v>
      </c>
      <c r="AG402" s="92"/>
      <c r="AH402">
        <f t="shared" si="188"/>
        <v>-1.9377341735174046E-2</v>
      </c>
      <c r="AI402">
        <f t="shared" si="189"/>
        <v>0.83061461531254632</v>
      </c>
      <c r="AJ402">
        <f t="shared" si="190"/>
        <v>-0.84501967186278781</v>
      </c>
      <c r="AK402">
        <f t="shared" si="191"/>
        <v>7.0261165043067675E-2</v>
      </c>
      <c r="AL402">
        <f t="shared" si="192"/>
        <v>-0.39320007507280047</v>
      </c>
      <c r="AM402">
        <f t="shared" si="193"/>
        <v>-0.19917278823256213</v>
      </c>
      <c r="AN402" s="68">
        <f t="shared" si="194"/>
        <v>-0.47064145987422595</v>
      </c>
      <c r="AO402" s="68">
        <f t="shared" si="194"/>
        <v>-0.47064326816922569</v>
      </c>
      <c r="AP402" s="68">
        <f t="shared" si="194"/>
        <v>-0.47063220435966152</v>
      </c>
      <c r="AQ402" s="68">
        <f t="shared" si="194"/>
        <v>-0.47069989776452897</v>
      </c>
      <c r="AR402" s="68">
        <f t="shared" si="194"/>
        <v>-0.47028575530375649</v>
      </c>
      <c r="AS402" s="68">
        <f t="shared" si="194"/>
        <v>-0.47282081278269161</v>
      </c>
      <c r="AT402" s="68">
        <f t="shared" si="194"/>
        <v>-0.45735368951328748</v>
      </c>
      <c r="AU402" s="68">
        <f t="shared" si="195"/>
        <v>-0.55379667317046133</v>
      </c>
    </row>
    <row r="403" spans="1:64">
      <c r="A403" s="12" t="s">
        <v>2004</v>
      </c>
      <c r="B403" s="44"/>
      <c r="C403" s="45">
        <v>46319.349000000002</v>
      </c>
      <c r="D403" s="45"/>
      <c r="E403">
        <f t="shared" si="167"/>
        <v>16461.003199049865</v>
      </c>
      <c r="F403">
        <f t="shared" si="168"/>
        <v>16461</v>
      </c>
      <c r="G403" s="10">
        <f t="shared" si="180"/>
        <v>4.3420000001788139E-3</v>
      </c>
      <c r="I403">
        <f t="shared" si="181"/>
        <v>4.3420000001788139E-3</v>
      </c>
      <c r="P403">
        <f t="shared" si="169"/>
        <v>1.7483201171088647E-2</v>
      </c>
      <c r="Q403" s="2">
        <f t="shared" si="170"/>
        <v>31300.849000000002</v>
      </c>
      <c r="S403" s="50">
        <v>0.1</v>
      </c>
      <c r="Z403">
        <f t="shared" si="182"/>
        <v>16461</v>
      </c>
      <c r="AA403" s="68">
        <f t="shared" si="183"/>
        <v>-1.8941405640853989E-3</v>
      </c>
      <c r="AB403" s="68">
        <f t="shared" si="184"/>
        <v>2.371934173535286E-2</v>
      </c>
      <c r="AC403" s="68">
        <f t="shared" si="185"/>
        <v>6.2361405642642129E-3</v>
      </c>
      <c r="AD403" s="68"/>
      <c r="AE403" s="68">
        <f t="shared" si="186"/>
        <v>3.8889449137261579E-6</v>
      </c>
      <c r="AF403">
        <f t="shared" si="187"/>
        <v>-1.3141201170909833E-2</v>
      </c>
      <c r="AG403" s="92"/>
      <c r="AH403">
        <f t="shared" si="188"/>
        <v>-1.9377341735174046E-2</v>
      </c>
      <c r="AI403">
        <f t="shared" si="189"/>
        <v>0.83061461531254632</v>
      </c>
      <c r="AJ403">
        <f t="shared" si="190"/>
        <v>-0.84501967186278781</v>
      </c>
      <c r="AK403">
        <f t="shared" si="191"/>
        <v>7.0261165043067675E-2</v>
      </c>
      <c r="AL403">
        <f t="shared" si="192"/>
        <v>-0.39320007507280047</v>
      </c>
      <c r="AM403">
        <f t="shared" si="193"/>
        <v>-0.19917278823256213</v>
      </c>
      <c r="AN403" s="68">
        <f t="shared" si="194"/>
        <v>-0.47064145987422595</v>
      </c>
      <c r="AO403" s="68">
        <f t="shared" si="194"/>
        <v>-0.47064326816922569</v>
      </c>
      <c r="AP403" s="68">
        <f t="shared" si="194"/>
        <v>-0.47063220435966152</v>
      </c>
      <c r="AQ403" s="68">
        <f t="shared" si="194"/>
        <v>-0.47069989776452897</v>
      </c>
      <c r="AR403" s="68">
        <f t="shared" si="194"/>
        <v>-0.47028575530375649</v>
      </c>
      <c r="AS403" s="68">
        <f t="shared" si="194"/>
        <v>-0.47282081278269161</v>
      </c>
      <c r="AT403" s="68">
        <f t="shared" si="194"/>
        <v>-0.45735368951328748</v>
      </c>
      <c r="AU403" s="68">
        <f t="shared" si="195"/>
        <v>-0.55379667317046133</v>
      </c>
    </row>
    <row r="404" spans="1:64">
      <c r="A404" s="12" t="s">
        <v>2005</v>
      </c>
      <c r="B404" s="44"/>
      <c r="C404" s="45">
        <v>46323.417999999998</v>
      </c>
      <c r="D404" s="45"/>
      <c r="E404">
        <f t="shared" si="167"/>
        <v>16464.001111047255</v>
      </c>
      <c r="F404">
        <f t="shared" si="168"/>
        <v>16464</v>
      </c>
      <c r="G404" s="10">
        <f t="shared" si="180"/>
        <v>1.5079999939189292E-3</v>
      </c>
      <c r="I404">
        <f t="shared" si="181"/>
        <v>1.5079999939189292E-3</v>
      </c>
      <c r="P404">
        <f t="shared" si="169"/>
        <v>1.752729241263562E-2</v>
      </c>
      <c r="Q404" s="2">
        <f t="shared" si="170"/>
        <v>31304.917999999998</v>
      </c>
      <c r="S404" s="50">
        <v>0.1</v>
      </c>
      <c r="Z404">
        <f t="shared" si="182"/>
        <v>16464</v>
      </c>
      <c r="AA404" s="68">
        <f t="shared" si="183"/>
        <v>-1.8760613201511435E-3</v>
      </c>
      <c r="AB404" s="68">
        <f t="shared" si="184"/>
        <v>2.0911353726705693E-2</v>
      </c>
      <c r="AC404" s="68">
        <f t="shared" si="185"/>
        <v>3.3840613140700727E-3</v>
      </c>
      <c r="AD404" s="68"/>
      <c r="AE404" s="68">
        <f t="shared" si="186"/>
        <v>1.1451870977385667E-6</v>
      </c>
      <c r="AF404">
        <f t="shared" si="187"/>
        <v>-1.6019292418716691E-2</v>
      </c>
      <c r="AG404" s="92"/>
      <c r="AH404">
        <f t="shared" si="188"/>
        <v>-1.9403353732786763E-2</v>
      </c>
      <c r="AI404">
        <f t="shared" si="189"/>
        <v>0.8305073821883362</v>
      </c>
      <c r="AJ404">
        <f t="shared" si="190"/>
        <v>-0.84583630797533671</v>
      </c>
      <c r="AK404">
        <f t="shared" si="191"/>
        <v>7.0002088299386631E-2</v>
      </c>
      <c r="AL404">
        <f t="shared" si="192"/>
        <v>-0.39167104874890013</v>
      </c>
      <c r="AM404">
        <f t="shared" si="193"/>
        <v>-0.19837806784412104</v>
      </c>
      <c r="AN404" s="68">
        <f t="shared" si="194"/>
        <v>-0.46883172228712922</v>
      </c>
      <c r="AO404" s="68">
        <f t="shared" si="194"/>
        <v>-0.46883353463280542</v>
      </c>
      <c r="AP404" s="68">
        <f t="shared" si="194"/>
        <v>-0.46882245622190044</v>
      </c>
      <c r="AQ404" s="68">
        <f t="shared" si="194"/>
        <v>-0.46889017671826649</v>
      </c>
      <c r="AR404" s="68">
        <f t="shared" si="194"/>
        <v>-0.46847624879228456</v>
      </c>
      <c r="AS404" s="68">
        <f t="shared" si="194"/>
        <v>-0.47100765910619635</v>
      </c>
      <c r="AT404" s="68">
        <f t="shared" si="194"/>
        <v>-0.45557666399366725</v>
      </c>
      <c r="AU404" s="68">
        <f t="shared" si="195"/>
        <v>-0.55169101330876713</v>
      </c>
    </row>
    <row r="405" spans="1:64">
      <c r="A405" s="12" t="s">
        <v>2004</v>
      </c>
      <c r="B405" s="44"/>
      <c r="C405" s="45">
        <v>46327.491999999998</v>
      </c>
      <c r="D405" s="45"/>
      <c r="E405">
        <f t="shared" ref="E405:E468" si="196">+(C405-C$7)/C$8</f>
        <v>16467.002706888343</v>
      </c>
      <c r="F405">
        <f t="shared" ref="F405:F468" si="197">ROUND(2*E405,0)/2</f>
        <v>16467</v>
      </c>
      <c r="G405" s="10">
        <f t="shared" si="180"/>
        <v>3.6739999995916151E-3</v>
      </c>
      <c r="I405">
        <f t="shared" si="181"/>
        <v>3.6739999995916151E-3</v>
      </c>
      <c r="P405">
        <f t="shared" ref="P405:P468" si="198">+AB$3+AB$4*F405+AB$5*F405^2</f>
        <v>1.7571400834267614E-2</v>
      </c>
      <c r="Q405" s="2">
        <f t="shared" ref="Q405:Q468" si="199">+C405-15018.5</f>
        <v>31308.991999999998</v>
      </c>
      <c r="S405" s="50">
        <v>0.1</v>
      </c>
      <c r="Z405">
        <f t="shared" si="182"/>
        <v>16467</v>
      </c>
      <c r="AA405" s="68">
        <f t="shared" si="183"/>
        <v>-1.8578980076504013E-3</v>
      </c>
      <c r="AB405" s="68">
        <f t="shared" si="184"/>
        <v>2.3103298841509631E-2</v>
      </c>
      <c r="AC405" s="68">
        <f t="shared" si="185"/>
        <v>5.5318980072420164E-3</v>
      </c>
      <c r="AD405" s="68"/>
      <c r="AE405" s="68">
        <f t="shared" si="186"/>
        <v>3.0601895562528192E-6</v>
      </c>
      <c r="AF405">
        <f t="shared" si="187"/>
        <v>-1.3897400834675999E-2</v>
      </c>
      <c r="AG405" s="92"/>
      <c r="AH405">
        <f t="shared" si="188"/>
        <v>-1.9429298841918016E-2</v>
      </c>
      <c r="AI405">
        <f t="shared" si="189"/>
        <v>0.83040057280494728</v>
      </c>
      <c r="AJ405">
        <f t="shared" si="190"/>
        <v>-0.84665075690927416</v>
      </c>
      <c r="AK405">
        <f t="shared" si="191"/>
        <v>6.974291472282948E-2</v>
      </c>
      <c r="AL405">
        <f t="shared" si="192"/>
        <v>-0.3901424164503508</v>
      </c>
      <c r="AM405">
        <f t="shared" si="193"/>
        <v>-0.19758379318187877</v>
      </c>
      <c r="AN405" s="68">
        <f t="shared" si="194"/>
        <v>-0.46702221790161064</v>
      </c>
      <c r="AO405" s="68">
        <f t="shared" si="194"/>
        <v>-0.46702403423022693</v>
      </c>
      <c r="AP405" s="68">
        <f t="shared" si="194"/>
        <v>-0.46701294162084606</v>
      </c>
      <c r="AQ405" s="68">
        <f t="shared" si="194"/>
        <v>-0.46708068692822224</v>
      </c>
      <c r="AR405" s="68">
        <f t="shared" si="194"/>
        <v>-0.4666669856668183</v>
      </c>
      <c r="AS405" s="68">
        <f t="shared" si="194"/>
        <v>-0.46919468997506808</v>
      </c>
      <c r="AT405" s="68">
        <f t="shared" si="194"/>
        <v>-0.4538000646260234</v>
      </c>
      <c r="AU405" s="68">
        <f t="shared" si="195"/>
        <v>-0.54958535344707293</v>
      </c>
    </row>
    <row r="406" spans="1:64">
      <c r="A406" s="12" t="s">
        <v>1968</v>
      </c>
      <c r="B406" s="44"/>
      <c r="C406" s="45">
        <v>46343.777000000002</v>
      </c>
      <c r="D406" s="45"/>
      <c r="E406">
        <f t="shared" si="196"/>
        <v>16479.000985796574</v>
      </c>
      <c r="F406">
        <f t="shared" si="197"/>
        <v>16479</v>
      </c>
      <c r="G406" s="10">
        <f t="shared" si="180"/>
        <v>1.3380000018514693E-3</v>
      </c>
      <c r="I406">
        <f t="shared" si="181"/>
        <v>1.3380000018514693E-3</v>
      </c>
      <c r="P406">
        <f t="shared" si="198"/>
        <v>1.7748006321644416E-2</v>
      </c>
      <c r="Q406" s="2">
        <f t="shared" si="199"/>
        <v>31325.277000000002</v>
      </c>
      <c r="S406" s="50">
        <v>0.1</v>
      </c>
      <c r="Z406">
        <f t="shared" si="182"/>
        <v>16479</v>
      </c>
      <c r="AA406" s="68">
        <f t="shared" si="183"/>
        <v>-1.784403130278632E-3</v>
      </c>
      <c r="AB406" s="68">
        <f t="shared" si="184"/>
        <v>2.0870409453774517E-2</v>
      </c>
      <c r="AC406" s="68">
        <f t="shared" si="185"/>
        <v>3.1224031321301013E-3</v>
      </c>
      <c r="AD406" s="68"/>
      <c r="AE406" s="68">
        <f t="shared" si="186"/>
        <v>9.7494013195358669E-7</v>
      </c>
      <c r="AF406">
        <f t="shared" si="187"/>
        <v>-1.6410006319792947E-2</v>
      </c>
      <c r="AG406" s="92"/>
      <c r="AH406">
        <f t="shared" si="188"/>
        <v>-1.9532409451923048E-2</v>
      </c>
      <c r="AI406">
        <f t="shared" si="189"/>
        <v>0.82997756931429623</v>
      </c>
      <c r="AJ406">
        <f t="shared" si="190"/>
        <v>-0.84988669044634924</v>
      </c>
      <c r="AK406">
        <f t="shared" si="191"/>
        <v>6.8705261244324731E-2</v>
      </c>
      <c r="AL406">
        <f t="shared" si="192"/>
        <v>-0.38403179532500442</v>
      </c>
      <c r="AM406">
        <f t="shared" si="193"/>
        <v>-0.19441111067675665</v>
      </c>
      <c r="AN406" s="68">
        <f t="shared" si="194"/>
        <v>-0.45978651392064268</v>
      </c>
      <c r="AO406" s="68">
        <f t="shared" si="194"/>
        <v>-0.4597883454921467</v>
      </c>
      <c r="AP406" s="68">
        <f t="shared" si="194"/>
        <v>-0.45977720016249185</v>
      </c>
      <c r="AQ406" s="68">
        <f t="shared" si="194"/>
        <v>-0.45984502176597503</v>
      </c>
      <c r="AR406" s="68">
        <f t="shared" si="194"/>
        <v>-0.45943234870811039</v>
      </c>
      <c r="AS406" s="68">
        <f t="shared" si="194"/>
        <v>-0.46194464160853815</v>
      </c>
      <c r="AT406" s="68">
        <f t="shared" si="194"/>
        <v>-0.44669789946722605</v>
      </c>
      <c r="AU406" s="68">
        <f t="shared" si="195"/>
        <v>-0.54116271400029636</v>
      </c>
    </row>
    <row r="407" spans="1:64">
      <c r="A407" s="12" t="s">
        <v>2004</v>
      </c>
      <c r="B407" s="44"/>
      <c r="C407" s="45">
        <v>46361.417000000001</v>
      </c>
      <c r="D407" s="45"/>
      <c r="E407">
        <f t="shared" si="196"/>
        <v>16491.997586345613</v>
      </c>
      <c r="F407">
        <f t="shared" si="197"/>
        <v>16492</v>
      </c>
      <c r="G407" s="10">
        <f t="shared" si="180"/>
        <v>-3.2760000030975789E-3</v>
      </c>
      <c r="I407">
        <f t="shared" si="181"/>
        <v>-3.2760000030975789E-3</v>
      </c>
      <c r="P407">
        <f t="shared" si="198"/>
        <v>1.7939639128946583E-2</v>
      </c>
      <c r="Q407" s="2">
        <f t="shared" si="199"/>
        <v>31342.917000000001</v>
      </c>
      <c r="S407" s="50">
        <v>0.1</v>
      </c>
      <c r="Z407">
        <f t="shared" si="182"/>
        <v>16492</v>
      </c>
      <c r="AA407" s="68">
        <f t="shared" si="183"/>
        <v>-1.7032614494743928E-3</v>
      </c>
      <c r="AB407" s="68">
        <f t="shared" si="184"/>
        <v>1.6366900575323397E-2</v>
      </c>
      <c r="AC407" s="68">
        <f t="shared" si="185"/>
        <v>-1.5727385536231861E-3</v>
      </c>
      <c r="AD407" s="68"/>
      <c r="AE407" s="68">
        <f t="shared" si="186"/>
        <v>2.4735065580527517E-7</v>
      </c>
      <c r="AF407">
        <f t="shared" si="187"/>
        <v>-2.1215639132044162E-2</v>
      </c>
      <c r="AG407" s="92"/>
      <c r="AH407">
        <f t="shared" si="188"/>
        <v>-1.9642900578420976E-2</v>
      </c>
      <c r="AI407">
        <f t="shared" si="189"/>
        <v>0.82952695095687023</v>
      </c>
      <c r="AJ407">
        <f t="shared" si="190"/>
        <v>-0.85335283835658482</v>
      </c>
      <c r="AK407">
        <f t="shared" si="191"/>
        <v>6.7579430368008786E-2</v>
      </c>
      <c r="AL407">
        <f t="shared" si="192"/>
        <v>-0.3774189217885619</v>
      </c>
      <c r="AM407">
        <f t="shared" si="193"/>
        <v>-0.19098189671231244</v>
      </c>
      <c r="AN407" s="68">
        <f t="shared" ref="AN407:AT416" si="200">$AU407+$AB$7*SIN(AO407)</f>
        <v>-0.45195196009132432</v>
      </c>
      <c r="AO407" s="68">
        <f t="shared" si="200"/>
        <v>-0.45195380690039866</v>
      </c>
      <c r="AP407" s="68">
        <f t="shared" si="200"/>
        <v>-0.45194261193523233</v>
      </c>
      <c r="AQ407" s="68">
        <f t="shared" si="200"/>
        <v>-0.45201047437471131</v>
      </c>
      <c r="AR407" s="68">
        <f t="shared" si="200"/>
        <v>-0.45159913527959639</v>
      </c>
      <c r="AS407" s="68">
        <f t="shared" si="200"/>
        <v>-0.4540936750556912</v>
      </c>
      <c r="AT407" s="68">
        <f t="shared" si="200"/>
        <v>-0.43901144657963664</v>
      </c>
      <c r="AU407" s="68">
        <f t="shared" si="195"/>
        <v>-0.53203818793295499</v>
      </c>
    </row>
    <row r="408" spans="1:64">
      <c r="A408" s="12" t="s">
        <v>2006</v>
      </c>
      <c r="B408" s="44"/>
      <c r="C408" s="45">
        <v>46372.279000000002</v>
      </c>
      <c r="D408" s="45"/>
      <c r="E408">
        <f t="shared" si="196"/>
        <v>16500.000368384372</v>
      </c>
      <c r="F408">
        <f t="shared" si="197"/>
        <v>16500</v>
      </c>
      <c r="G408" s="10">
        <f t="shared" si="180"/>
        <v>5.0000000192085281E-4</v>
      </c>
      <c r="I408">
        <f t="shared" si="181"/>
        <v>5.0000000192085281E-4</v>
      </c>
      <c r="P408">
        <f t="shared" si="198"/>
        <v>1.8057727357822351E-2</v>
      </c>
      <c r="Q408" s="2">
        <f t="shared" si="199"/>
        <v>31353.779000000002</v>
      </c>
      <c r="S408" s="50">
        <v>0.1</v>
      </c>
      <c r="Z408">
        <f t="shared" si="182"/>
        <v>16500</v>
      </c>
      <c r="AA408" s="68">
        <f t="shared" si="183"/>
        <v>-1.6525396457778702E-3</v>
      </c>
      <c r="AB408" s="68">
        <f t="shared" si="184"/>
        <v>2.0210267005521074E-2</v>
      </c>
      <c r="AC408" s="68">
        <f t="shared" si="185"/>
        <v>2.152539647698723E-3</v>
      </c>
      <c r="AD408" s="68"/>
      <c r="AE408" s="68">
        <f t="shared" si="186"/>
        <v>4.6334269349149425E-7</v>
      </c>
      <c r="AF408">
        <f t="shared" si="187"/>
        <v>-1.7557727355901498E-2</v>
      </c>
      <c r="AG408" s="92"/>
      <c r="AH408">
        <f t="shared" si="188"/>
        <v>-1.9710267003600221E-2</v>
      </c>
      <c r="AI408">
        <f t="shared" si="189"/>
        <v>0.8292535886218062</v>
      </c>
      <c r="AJ408">
        <f t="shared" si="190"/>
        <v>-0.85546547756553182</v>
      </c>
      <c r="AK408">
        <f t="shared" si="191"/>
        <v>6.6885744822005821E-2</v>
      </c>
      <c r="AL408">
        <f t="shared" si="192"/>
        <v>-0.3733530072038645</v>
      </c>
      <c r="AM408">
        <f t="shared" si="193"/>
        <v>-0.18887560404649253</v>
      </c>
      <c r="AN408" s="68">
        <f t="shared" si="200"/>
        <v>-0.44713279724522814</v>
      </c>
      <c r="AO408" s="68">
        <f t="shared" si="200"/>
        <v>-0.44713465275296921</v>
      </c>
      <c r="AP408" s="68">
        <f t="shared" si="200"/>
        <v>-0.44712343118094222</v>
      </c>
      <c r="AQ408" s="68">
        <f t="shared" si="200"/>
        <v>-0.44719129691183335</v>
      </c>
      <c r="AR408" s="68">
        <f t="shared" si="200"/>
        <v>-0.44678089280227096</v>
      </c>
      <c r="AS408" s="68">
        <f t="shared" si="200"/>
        <v>-0.44926396305109628</v>
      </c>
      <c r="AT408" s="68">
        <f t="shared" si="200"/>
        <v>-0.43428517900352992</v>
      </c>
      <c r="AU408" s="68">
        <f t="shared" si="195"/>
        <v>-0.5264230949684372</v>
      </c>
    </row>
    <row r="409" spans="1:64">
      <c r="A409" s="12" t="s">
        <v>2007</v>
      </c>
      <c r="B409" s="44"/>
      <c r="C409" s="45">
        <v>46373.635999999999</v>
      </c>
      <c r="D409" s="45"/>
      <c r="E409">
        <f t="shared" si="196"/>
        <v>16501.000163562658</v>
      </c>
      <c r="F409">
        <f t="shared" si="197"/>
        <v>16501</v>
      </c>
      <c r="G409" s="10">
        <f t="shared" si="180"/>
        <v>2.2200000239536166E-4</v>
      </c>
      <c r="I409">
        <f t="shared" si="181"/>
        <v>2.2200000239536166E-4</v>
      </c>
      <c r="P409">
        <f t="shared" si="198"/>
        <v>1.8072496976474284E-2</v>
      </c>
      <c r="Q409" s="2">
        <f t="shared" si="199"/>
        <v>31355.135999999999</v>
      </c>
      <c r="S409" s="50">
        <v>0.1</v>
      </c>
      <c r="Z409">
        <f t="shared" si="182"/>
        <v>16501</v>
      </c>
      <c r="AA409" s="68">
        <f t="shared" si="183"/>
        <v>-1.6461571251279727E-3</v>
      </c>
      <c r="AB409" s="68">
        <f t="shared" si="184"/>
        <v>1.9940654103997618E-2</v>
      </c>
      <c r="AC409" s="68">
        <f t="shared" si="185"/>
        <v>1.8681571275233344E-3</v>
      </c>
      <c r="AD409" s="68"/>
      <c r="AE409" s="68">
        <f t="shared" si="186"/>
        <v>3.4900110531162363E-7</v>
      </c>
      <c r="AF409">
        <f t="shared" si="187"/>
        <v>-1.7850496974078922E-2</v>
      </c>
      <c r="AG409" s="92"/>
      <c r="AH409">
        <f t="shared" si="188"/>
        <v>-1.9718654101602257E-2</v>
      </c>
      <c r="AI409">
        <f t="shared" si="189"/>
        <v>0.82921962926916137</v>
      </c>
      <c r="AJ409">
        <f t="shared" si="190"/>
        <v>-0.85572846652122003</v>
      </c>
      <c r="AK409">
        <f t="shared" si="191"/>
        <v>6.6798988255535638E-2</v>
      </c>
      <c r="AL409">
        <f t="shared" si="192"/>
        <v>-0.37284495589340305</v>
      </c>
      <c r="AM409">
        <f t="shared" si="193"/>
        <v>-0.18861252889810048</v>
      </c>
      <c r="AN409" s="68">
        <f t="shared" si="200"/>
        <v>-0.44653051332158589</v>
      </c>
      <c r="AO409" s="68">
        <f t="shared" si="200"/>
        <v>-0.44653236987966116</v>
      </c>
      <c r="AP409" s="68">
        <f t="shared" si="200"/>
        <v>-0.44652114519524783</v>
      </c>
      <c r="AQ409" s="68">
        <f t="shared" si="200"/>
        <v>-0.44658901016015806</v>
      </c>
      <c r="AR409" s="68">
        <f t="shared" si="200"/>
        <v>-0.4461787290452317</v>
      </c>
      <c r="AS409" s="68">
        <f t="shared" si="200"/>
        <v>-0.44866033651249759</v>
      </c>
      <c r="AT409" s="68">
        <f t="shared" si="200"/>
        <v>-0.43369460039239621</v>
      </c>
      <c r="AU409" s="68">
        <f t="shared" si="195"/>
        <v>-0.52572120834787262</v>
      </c>
    </row>
    <row r="410" spans="1:64">
      <c r="A410" s="12" t="s">
        <v>1968</v>
      </c>
      <c r="B410" s="44"/>
      <c r="C410" s="45">
        <v>46373.637999999999</v>
      </c>
      <c r="D410" s="45"/>
      <c r="E410">
        <f t="shared" si="196"/>
        <v>16501.001637100137</v>
      </c>
      <c r="F410">
        <f t="shared" si="197"/>
        <v>16501</v>
      </c>
      <c r="G410" s="10">
        <f t="shared" si="180"/>
        <v>2.2220000028028153E-3</v>
      </c>
      <c r="I410">
        <f t="shared" si="181"/>
        <v>2.2220000028028153E-3</v>
      </c>
      <c r="P410">
        <f t="shared" si="198"/>
        <v>1.8072496976474284E-2</v>
      </c>
      <c r="Q410" s="2">
        <f t="shared" si="199"/>
        <v>31355.137999999999</v>
      </c>
      <c r="S410" s="50">
        <v>0.1</v>
      </c>
      <c r="Z410">
        <f t="shared" si="182"/>
        <v>16501</v>
      </c>
      <c r="AA410" s="68">
        <f t="shared" si="183"/>
        <v>-1.6461571251279727E-3</v>
      </c>
      <c r="AB410" s="68">
        <f t="shared" si="184"/>
        <v>2.1940654104405072E-2</v>
      </c>
      <c r="AC410" s="68">
        <f t="shared" si="185"/>
        <v>3.868157127930788E-3</v>
      </c>
      <c r="AD410" s="68"/>
      <c r="AE410" s="68">
        <f t="shared" si="186"/>
        <v>1.4962639566361765E-6</v>
      </c>
      <c r="AF410">
        <f t="shared" si="187"/>
        <v>-1.5850496973671468E-2</v>
      </c>
      <c r="AG410" s="92"/>
      <c r="AH410">
        <f t="shared" si="188"/>
        <v>-1.9718654101602257E-2</v>
      </c>
      <c r="AI410">
        <f t="shared" si="189"/>
        <v>0.82921962926916137</v>
      </c>
      <c r="AJ410">
        <f t="shared" si="190"/>
        <v>-0.85572846652122003</v>
      </c>
      <c r="AK410">
        <f t="shared" si="191"/>
        <v>6.6798988255535638E-2</v>
      </c>
      <c r="AL410">
        <f t="shared" si="192"/>
        <v>-0.37284495589340305</v>
      </c>
      <c r="AM410">
        <f t="shared" si="193"/>
        <v>-0.18861252889810048</v>
      </c>
      <c r="AN410" s="68">
        <f t="shared" si="200"/>
        <v>-0.44653051332158589</v>
      </c>
      <c r="AO410" s="68">
        <f t="shared" si="200"/>
        <v>-0.44653236987966116</v>
      </c>
      <c r="AP410" s="68">
        <f t="shared" si="200"/>
        <v>-0.44652114519524783</v>
      </c>
      <c r="AQ410" s="68">
        <f t="shared" si="200"/>
        <v>-0.44658901016015806</v>
      </c>
      <c r="AR410" s="68">
        <f t="shared" si="200"/>
        <v>-0.4461787290452317</v>
      </c>
      <c r="AS410" s="68">
        <f t="shared" si="200"/>
        <v>-0.44866033651249759</v>
      </c>
      <c r="AT410" s="68">
        <f t="shared" si="200"/>
        <v>-0.43369460039239621</v>
      </c>
      <c r="AU410" s="68">
        <f t="shared" si="195"/>
        <v>-0.52572120834787262</v>
      </c>
    </row>
    <row r="411" spans="1:64">
      <c r="A411" s="12" t="s">
        <v>1968</v>
      </c>
      <c r="B411" s="44"/>
      <c r="C411" s="45">
        <v>46445.57</v>
      </c>
      <c r="D411" s="45"/>
      <c r="E411">
        <f t="shared" si="196"/>
        <v>16553.998886005666</v>
      </c>
      <c r="F411">
        <f t="shared" si="197"/>
        <v>16554</v>
      </c>
      <c r="G411" s="10">
        <f t="shared" si="180"/>
        <v>-1.5120000025490299E-3</v>
      </c>
      <c r="I411">
        <f t="shared" si="181"/>
        <v>-1.5120000025490299E-3</v>
      </c>
      <c r="P411">
        <f t="shared" si="198"/>
        <v>1.8858018398524634E-2</v>
      </c>
      <c r="Q411" s="2">
        <f t="shared" si="199"/>
        <v>31427.07</v>
      </c>
      <c r="S411" s="50">
        <v>0.1</v>
      </c>
      <c r="Z411">
        <f t="shared" si="182"/>
        <v>16554</v>
      </c>
      <c r="AA411" s="68">
        <f t="shared" si="183"/>
        <v>-1.2943842222318674E-3</v>
      </c>
      <c r="AB411" s="68">
        <f t="shared" si="184"/>
        <v>1.8640402618207472E-2</v>
      </c>
      <c r="AC411" s="68">
        <f t="shared" si="185"/>
        <v>-2.1761578031716244E-4</v>
      </c>
      <c r="AD411" s="68"/>
      <c r="AE411" s="68">
        <f t="shared" si="186"/>
        <v>4.735662784304751E-9</v>
      </c>
      <c r="AF411">
        <f t="shared" si="187"/>
        <v>-2.0370018401073664E-2</v>
      </c>
      <c r="AG411" s="92"/>
      <c r="AH411">
        <f t="shared" si="188"/>
        <v>-2.0152402620756502E-2</v>
      </c>
      <c r="AI411">
        <f t="shared" si="189"/>
        <v>0.82748668656285129</v>
      </c>
      <c r="AJ411">
        <f t="shared" si="190"/>
        <v>-0.86932045459730933</v>
      </c>
      <c r="AK411">
        <f t="shared" si="191"/>
        <v>6.2186787550587944E-2</v>
      </c>
      <c r="AL411">
        <f t="shared" si="192"/>
        <v>-0.34597628080780651</v>
      </c>
      <c r="AM411">
        <f t="shared" si="193"/>
        <v>-0.17473459917127174</v>
      </c>
      <c r="AN411" s="68">
        <f t="shared" si="200"/>
        <v>-0.41464389581779787</v>
      </c>
      <c r="AO411" s="68">
        <f t="shared" si="200"/>
        <v>-0.41464579571634341</v>
      </c>
      <c r="AP411" s="68">
        <f t="shared" si="200"/>
        <v>-0.41463447602700637</v>
      </c>
      <c r="AQ411" s="68">
        <f t="shared" si="200"/>
        <v>-0.41470192012805518</v>
      </c>
      <c r="AR411" s="68">
        <f t="shared" si="200"/>
        <v>-0.41430010944257434</v>
      </c>
      <c r="AS411" s="68">
        <f t="shared" si="200"/>
        <v>-0.41669502265124658</v>
      </c>
      <c r="AT411" s="68">
        <f t="shared" si="200"/>
        <v>-0.40245744277633921</v>
      </c>
      <c r="AU411" s="68">
        <f t="shared" si="195"/>
        <v>-0.48852121745794252</v>
      </c>
    </row>
    <row r="412" spans="1:64">
      <c r="A412" s="12" t="s">
        <v>2006</v>
      </c>
      <c r="B412" s="44"/>
      <c r="C412" s="45">
        <v>46452.356</v>
      </c>
      <c r="D412" s="45"/>
      <c r="E412">
        <f t="shared" si="196"/>
        <v>16558.998598665858</v>
      </c>
      <c r="F412">
        <f t="shared" si="197"/>
        <v>16559</v>
      </c>
      <c r="G412" s="10">
        <f t="shared" si="180"/>
        <v>-1.9020000036107376E-3</v>
      </c>
      <c r="I412">
        <f t="shared" si="181"/>
        <v>-1.9020000036107376E-3</v>
      </c>
      <c r="P412">
        <f t="shared" si="198"/>
        <v>1.8932400983314335E-2</v>
      </c>
      <c r="Q412" s="2">
        <f t="shared" si="199"/>
        <v>31433.856</v>
      </c>
      <c r="S412" s="50">
        <v>0.1</v>
      </c>
      <c r="Z412">
        <f t="shared" si="182"/>
        <v>16559</v>
      </c>
      <c r="AA412" s="68">
        <f t="shared" si="183"/>
        <v>-1.2598255543164009E-3</v>
      </c>
      <c r="AB412" s="68">
        <f t="shared" si="184"/>
        <v>1.8290226534019998E-2</v>
      </c>
      <c r="AC412" s="68">
        <f t="shared" si="185"/>
        <v>-6.4217444929433667E-4</v>
      </c>
      <c r="AD412" s="68"/>
      <c r="AE412" s="68">
        <f t="shared" si="186"/>
        <v>4.1238802332648459E-8</v>
      </c>
      <c r="AF412">
        <f t="shared" si="187"/>
        <v>-2.0834400986925072E-2</v>
      </c>
      <c r="AG412" s="92"/>
      <c r="AH412">
        <f t="shared" si="188"/>
        <v>-2.0192226537630736E-2</v>
      </c>
      <c r="AI412">
        <f t="shared" si="189"/>
        <v>0.8273299639142685</v>
      </c>
      <c r="AJ412">
        <f t="shared" si="190"/>
        <v>-0.87056766142779407</v>
      </c>
      <c r="AK412">
        <f t="shared" si="191"/>
        <v>6.175029147362826E-2</v>
      </c>
      <c r="AL412">
        <f t="shared" si="192"/>
        <v>-0.34344721418333513</v>
      </c>
      <c r="AM412">
        <f t="shared" si="193"/>
        <v>-0.17343174408159512</v>
      </c>
      <c r="AN412" s="68">
        <f t="shared" si="200"/>
        <v>-0.41163911641482698</v>
      </c>
      <c r="AO412" s="68">
        <f t="shared" si="200"/>
        <v>-0.41164101910176548</v>
      </c>
      <c r="AP412" s="68">
        <f t="shared" si="200"/>
        <v>-0.41162969772134639</v>
      </c>
      <c r="AQ412" s="68">
        <f t="shared" si="200"/>
        <v>-0.41169706309824555</v>
      </c>
      <c r="AR412" s="68">
        <f t="shared" si="200"/>
        <v>-0.4112962494509842</v>
      </c>
      <c r="AS412" s="68">
        <f t="shared" si="200"/>
        <v>-0.4136820642130431</v>
      </c>
      <c r="AT412" s="68">
        <f t="shared" si="200"/>
        <v>-0.39951681819513657</v>
      </c>
      <c r="AU412" s="68">
        <f t="shared" si="195"/>
        <v>-0.48501178435511894</v>
      </c>
      <c r="AV412" s="68"/>
      <c r="AW412" s="68"/>
      <c r="AX412" s="68"/>
      <c r="AY412" s="68"/>
      <c r="AZ412" s="68"/>
      <c r="BA412" s="68"/>
      <c r="BB412" s="68"/>
      <c r="BC412" s="68"/>
      <c r="BD412" s="68"/>
      <c r="BE412" s="68"/>
      <c r="BF412" s="68"/>
      <c r="BG412" s="68"/>
      <c r="BH412" s="68"/>
      <c r="BI412" s="68"/>
      <c r="BJ412" s="68"/>
      <c r="BK412" s="68"/>
      <c r="BL412" s="68"/>
    </row>
    <row r="413" spans="1:64">
      <c r="A413" s="12" t="s">
        <v>1968</v>
      </c>
      <c r="B413" s="44"/>
      <c r="C413" s="45">
        <v>46472.716999999997</v>
      </c>
      <c r="D413" s="45"/>
      <c r="E413">
        <f t="shared" si="196"/>
        <v>16573.999946952648</v>
      </c>
      <c r="F413">
        <f t="shared" si="197"/>
        <v>16574</v>
      </c>
      <c r="G413" s="10">
        <f t="shared" si="180"/>
        <v>-7.200000254670158E-5</v>
      </c>
      <c r="I413">
        <f t="shared" si="181"/>
        <v>-7.200000254670158E-5</v>
      </c>
      <c r="P413">
        <f t="shared" si="198"/>
        <v>1.9155835072431793E-2</v>
      </c>
      <c r="Q413" s="2">
        <f t="shared" si="199"/>
        <v>31454.216999999997</v>
      </c>
      <c r="S413" s="50">
        <v>0.1</v>
      </c>
      <c r="Z413">
        <f t="shared" si="182"/>
        <v>16574</v>
      </c>
      <c r="AA413" s="68">
        <f t="shared" si="183"/>
        <v>-1.1547237796615088E-3</v>
      </c>
      <c r="AB413" s="68">
        <f t="shared" si="184"/>
        <v>2.02385588495466E-2</v>
      </c>
      <c r="AC413" s="68">
        <f t="shared" si="185"/>
        <v>1.0827237771148072E-3</v>
      </c>
      <c r="AD413" s="68"/>
      <c r="AE413" s="68">
        <f t="shared" si="186"/>
        <v>1.1722907775297548E-7</v>
      </c>
      <c r="AF413">
        <f t="shared" si="187"/>
        <v>-1.9227835074978494E-2</v>
      </c>
      <c r="AG413" s="92"/>
      <c r="AH413">
        <f t="shared" si="188"/>
        <v>-2.0310558852093302E-2</v>
      </c>
      <c r="AI413">
        <f t="shared" si="189"/>
        <v>0.82686677086979721</v>
      </c>
      <c r="AJ413">
        <f t="shared" si="190"/>
        <v>-0.87427307454363068</v>
      </c>
      <c r="AK413">
        <f t="shared" si="191"/>
        <v>6.0439431084967903E-2</v>
      </c>
      <c r="AL413">
        <f t="shared" si="192"/>
        <v>-0.33586571197337439</v>
      </c>
      <c r="AM413">
        <f t="shared" si="193"/>
        <v>-0.16952951937853947</v>
      </c>
      <c r="AN413" s="68">
        <f t="shared" si="200"/>
        <v>-0.40262816374363108</v>
      </c>
      <c r="AO413" s="68">
        <f t="shared" si="200"/>
        <v>-0.40263007338938223</v>
      </c>
      <c r="AP413" s="68">
        <f t="shared" si="200"/>
        <v>-0.4026187546699686</v>
      </c>
      <c r="AQ413" s="68">
        <f t="shared" si="200"/>
        <v>-0.40268584299283472</v>
      </c>
      <c r="AR413" s="68">
        <f t="shared" si="200"/>
        <v>-0.40228822501166339</v>
      </c>
      <c r="AS413" s="68">
        <f t="shared" si="200"/>
        <v>-0.40464580605549527</v>
      </c>
      <c r="AT413" s="68">
        <f t="shared" si="200"/>
        <v>-0.3907012341561964</v>
      </c>
      <c r="AU413" s="68">
        <f t="shared" si="195"/>
        <v>-0.47448348504664817</v>
      </c>
      <c r="AV413" s="68"/>
    </row>
    <row r="414" spans="1:64">
      <c r="A414" s="12" t="s">
        <v>2007</v>
      </c>
      <c r="B414" s="44"/>
      <c r="C414" s="45">
        <v>46612.514000000003</v>
      </c>
      <c r="D414" s="45"/>
      <c r="E414">
        <f t="shared" si="196"/>
        <v>16676.998006303795</v>
      </c>
      <c r="F414">
        <f t="shared" si="197"/>
        <v>16677</v>
      </c>
      <c r="G414" s="10">
        <f t="shared" si="180"/>
        <v>-2.705999999307096E-3</v>
      </c>
      <c r="I414">
        <f t="shared" si="181"/>
        <v>-2.705999999307096E-3</v>
      </c>
      <c r="P414">
        <f t="shared" si="198"/>
        <v>2.0701682859473769E-2</v>
      </c>
      <c r="Q414" s="2">
        <f t="shared" si="199"/>
        <v>31594.014000000003</v>
      </c>
      <c r="S414" s="50">
        <v>0.1</v>
      </c>
      <c r="Z414">
        <f t="shared" si="182"/>
        <v>16677</v>
      </c>
      <c r="AA414" s="68">
        <f t="shared" si="183"/>
        <v>-3.7487657557537871E-4</v>
      </c>
      <c r="AB414" s="68">
        <f t="shared" si="184"/>
        <v>1.8370559435742052E-2</v>
      </c>
      <c r="AC414" s="68">
        <f t="shared" si="185"/>
        <v>-2.3311234237317173E-3</v>
      </c>
      <c r="AD414" s="68"/>
      <c r="AE414" s="68">
        <f t="shared" si="186"/>
        <v>5.434136416670684E-7</v>
      </c>
      <c r="AF414">
        <f t="shared" si="187"/>
        <v>-2.3407682858780865E-2</v>
      </c>
      <c r="AG414" s="92"/>
      <c r="AH414">
        <f t="shared" si="188"/>
        <v>-2.1076559435049148E-2</v>
      </c>
      <c r="AI414">
        <f t="shared" si="189"/>
        <v>0.82396741306738375</v>
      </c>
      <c r="AJ414">
        <f t="shared" si="190"/>
        <v>-0.89825365958752834</v>
      </c>
      <c r="AK414">
        <f t="shared" si="191"/>
        <v>5.1386459274178314E-2</v>
      </c>
      <c r="AL414">
        <f t="shared" si="192"/>
        <v>-0.28402246932036707</v>
      </c>
      <c r="AM414">
        <f t="shared" si="193"/>
        <v>-0.14297365501937442</v>
      </c>
      <c r="AN414" s="68">
        <f t="shared" si="200"/>
        <v>-0.3408817289416845</v>
      </c>
      <c r="AO414" s="68">
        <f t="shared" si="200"/>
        <v>-0.34088362601912742</v>
      </c>
      <c r="AP414" s="68">
        <f t="shared" si="200"/>
        <v>-0.34087264934714689</v>
      </c>
      <c r="AQ414" s="68">
        <f t="shared" si="200"/>
        <v>-0.34093616201553012</v>
      </c>
      <c r="AR414" s="68">
        <f t="shared" si="200"/>
        <v>-0.34056868800850637</v>
      </c>
      <c r="AS414" s="68">
        <f t="shared" si="200"/>
        <v>-0.34269549766110086</v>
      </c>
      <c r="AT414" s="68">
        <f t="shared" si="200"/>
        <v>-0.33040823711466782</v>
      </c>
      <c r="AU414" s="68">
        <f t="shared" si="195"/>
        <v>-0.40218916312848219</v>
      </c>
      <c r="AV414" s="68"/>
      <c r="AX414" s="68"/>
    </row>
    <row r="415" spans="1:64">
      <c r="A415" s="12" t="s">
        <v>2007</v>
      </c>
      <c r="B415" s="44"/>
      <c r="C415" s="45">
        <v>46616.578999999998</v>
      </c>
      <c r="D415" s="45"/>
      <c r="E415">
        <f t="shared" si="196"/>
        <v>16679.992971226231</v>
      </c>
      <c r="F415">
        <f t="shared" si="197"/>
        <v>16680</v>
      </c>
      <c r="G415" s="10">
        <f t="shared" si="180"/>
        <v>-9.5399999991059303E-3</v>
      </c>
      <c r="I415">
        <f t="shared" si="181"/>
        <v>-9.5399999991059303E-3</v>
      </c>
      <c r="P415">
        <f t="shared" si="198"/>
        <v>2.0747011067133447E-2</v>
      </c>
      <c r="Q415" s="2">
        <f t="shared" si="199"/>
        <v>31598.078999999998</v>
      </c>
      <c r="S415" s="50">
        <v>0.1</v>
      </c>
      <c r="Z415">
        <f t="shared" si="182"/>
        <v>16680</v>
      </c>
      <c r="AA415" s="68">
        <f t="shared" si="183"/>
        <v>-3.5063155088002271E-4</v>
      </c>
      <c r="AB415" s="68">
        <f t="shared" si="184"/>
        <v>1.155764261890754E-2</v>
      </c>
      <c r="AC415" s="68">
        <f t="shared" si="185"/>
        <v>-9.1893684482259076E-3</v>
      </c>
      <c r="AD415" s="68"/>
      <c r="AE415" s="68">
        <f t="shared" si="186"/>
        <v>8.4444492477249827E-6</v>
      </c>
      <c r="AF415">
        <f t="shared" si="187"/>
        <v>-3.0287011066239378E-2</v>
      </c>
      <c r="AG415" s="92"/>
      <c r="AH415">
        <f t="shared" si="188"/>
        <v>-2.109764261801347E-2</v>
      </c>
      <c r="AI415">
        <f t="shared" si="189"/>
        <v>0.82389029096282562</v>
      </c>
      <c r="AJ415">
        <f t="shared" si="190"/>
        <v>-0.89891392584935093</v>
      </c>
      <c r="AK415">
        <f t="shared" si="191"/>
        <v>5.1121524251215786E-2</v>
      </c>
      <c r="AL415">
        <f t="shared" si="192"/>
        <v>-0.2825177652504085</v>
      </c>
      <c r="AM415">
        <f t="shared" si="193"/>
        <v>-0.1422060062343001</v>
      </c>
      <c r="AN415" s="68">
        <f t="shared" si="200"/>
        <v>-0.33908644327939785</v>
      </c>
      <c r="AO415" s="68">
        <f t="shared" si="200"/>
        <v>-0.33908833834110352</v>
      </c>
      <c r="AP415" s="68">
        <f t="shared" si="200"/>
        <v>-0.33907738029312845</v>
      </c>
      <c r="AQ415" s="68">
        <f t="shared" si="200"/>
        <v>-0.3391407449450074</v>
      </c>
      <c r="AR415" s="68">
        <f t="shared" si="200"/>
        <v>-0.33877435992655258</v>
      </c>
      <c r="AS415" s="68">
        <f t="shared" si="200"/>
        <v>-0.34089351538139473</v>
      </c>
      <c r="AT415" s="68">
        <f t="shared" si="200"/>
        <v>-0.32865805983459839</v>
      </c>
      <c r="AU415" s="68">
        <f t="shared" si="195"/>
        <v>-0.40008350326678799</v>
      </c>
    </row>
    <row r="416" spans="1:64">
      <c r="A416" s="12" t="s">
        <v>2008</v>
      </c>
      <c r="B416" s="44"/>
      <c r="C416" s="45">
        <v>46650.521000000001</v>
      </c>
      <c r="D416" s="45"/>
      <c r="E416">
        <f t="shared" si="196"/>
        <v>16705.000375752057</v>
      </c>
      <c r="F416">
        <f t="shared" si="197"/>
        <v>16705</v>
      </c>
      <c r="G416" s="10">
        <f t="shared" si="180"/>
        <v>5.1000000530621037E-4</v>
      </c>
      <c r="I416">
        <f t="shared" si="181"/>
        <v>5.1000000530621037E-4</v>
      </c>
      <c r="P416">
        <f t="shared" si="198"/>
        <v>2.1125414245376506E-2</v>
      </c>
      <c r="Q416" s="2">
        <f t="shared" si="199"/>
        <v>31632.021000000001</v>
      </c>
      <c r="S416" s="50">
        <v>0.1</v>
      </c>
      <c r="Z416">
        <f t="shared" si="182"/>
        <v>16705</v>
      </c>
      <c r="AA416" s="68">
        <f t="shared" si="183"/>
        <v>-1.4519737972468541E-4</v>
      </c>
      <c r="AB416" s="68">
        <f t="shared" si="184"/>
        <v>2.1780611630407402E-2</v>
      </c>
      <c r="AC416" s="68">
        <f t="shared" si="185"/>
        <v>6.5519738503089578E-4</v>
      </c>
      <c r="AD416" s="68"/>
      <c r="AE416" s="68">
        <f t="shared" si="186"/>
        <v>4.2928361335132389E-8</v>
      </c>
      <c r="AF416">
        <f t="shared" si="187"/>
        <v>-2.0615414240070296E-2</v>
      </c>
      <c r="AG416" s="92"/>
      <c r="AH416">
        <f t="shared" si="188"/>
        <v>-2.1270611625101191E-2</v>
      </c>
      <c r="AI416">
        <f t="shared" si="189"/>
        <v>0.82326365676333335</v>
      </c>
      <c r="AJ416">
        <f t="shared" si="190"/>
        <v>-0.90433225369752612</v>
      </c>
      <c r="AK416">
        <f t="shared" si="191"/>
        <v>4.8911193384102145E-2</v>
      </c>
      <c r="AL416">
        <f t="shared" si="192"/>
        <v>-0.26998934419300574</v>
      </c>
      <c r="AM416">
        <f t="shared" si="193"/>
        <v>-0.13582072195037384</v>
      </c>
      <c r="AN416" s="68">
        <f t="shared" si="200"/>
        <v>-0.32413216207704543</v>
      </c>
      <c r="AO416" s="68">
        <f t="shared" si="200"/>
        <v>-0.324134036589312</v>
      </c>
      <c r="AP416" s="68">
        <f t="shared" si="200"/>
        <v>-0.32412325303613476</v>
      </c>
      <c r="AQ416" s="68">
        <f t="shared" si="200"/>
        <v>-0.32418528838391403</v>
      </c>
      <c r="AR416" s="68">
        <f t="shared" si="200"/>
        <v>-0.32382843069820777</v>
      </c>
      <c r="AS416" s="68">
        <f t="shared" si="200"/>
        <v>-0.32588183685812472</v>
      </c>
      <c r="AT416" s="68">
        <f t="shared" si="200"/>
        <v>-0.31408541457098993</v>
      </c>
      <c r="AU416" s="68">
        <f t="shared" si="195"/>
        <v>-0.38253633775267004</v>
      </c>
    </row>
    <row r="417" spans="1:48">
      <c r="A417" s="12" t="s">
        <v>2008</v>
      </c>
      <c r="B417" s="44"/>
      <c r="C417" s="45">
        <v>46665.457999999999</v>
      </c>
      <c r="D417" s="45"/>
      <c r="E417">
        <f t="shared" si="196"/>
        <v>16716.005490400639</v>
      </c>
      <c r="F417">
        <f t="shared" si="197"/>
        <v>16716</v>
      </c>
      <c r="G417" s="10">
        <f t="shared" si="180"/>
        <v>7.4519999980111606E-3</v>
      </c>
      <c r="I417">
        <f t="shared" si="181"/>
        <v>7.4519999980111606E-3</v>
      </c>
      <c r="P417">
        <f t="shared" si="198"/>
        <v>2.1292289605671144E-2</v>
      </c>
      <c r="Q417" s="2">
        <f t="shared" si="199"/>
        <v>31646.957999999999</v>
      </c>
      <c r="S417" s="50">
        <v>0.1</v>
      </c>
      <c r="Z417">
        <f t="shared" si="182"/>
        <v>16716</v>
      </c>
      <c r="AA417" s="68">
        <f t="shared" si="183"/>
        <v>-5.288368028072768E-5</v>
      </c>
      <c r="AB417" s="68">
        <f t="shared" si="184"/>
        <v>2.8797173283963032E-2</v>
      </c>
      <c r="AC417" s="68">
        <f t="shared" si="185"/>
        <v>7.5048836782918883E-3</v>
      </c>
      <c r="AD417" s="68"/>
      <c r="AE417" s="68">
        <f t="shared" si="186"/>
        <v>5.6323279024691987E-6</v>
      </c>
      <c r="AF417">
        <f t="shared" si="187"/>
        <v>-1.3840289607659984E-2</v>
      </c>
      <c r="AG417" s="92"/>
      <c r="AH417">
        <f t="shared" si="188"/>
        <v>-2.1345173285951872E-2</v>
      </c>
      <c r="AI417">
        <f t="shared" si="189"/>
        <v>0.82299700554800248</v>
      </c>
      <c r="AJ417">
        <f t="shared" si="190"/>
        <v>-0.90666888890168107</v>
      </c>
      <c r="AK417">
        <f t="shared" si="191"/>
        <v>4.7937248710704913E-2</v>
      </c>
      <c r="AL417">
        <f t="shared" si="192"/>
        <v>-0.26448279115452483</v>
      </c>
      <c r="AM417">
        <f t="shared" si="193"/>
        <v>-0.13301769611421568</v>
      </c>
      <c r="AN417" s="68">
        <f t="shared" ref="AN417:AT426" si="201">$AU417+$AB$7*SIN(AO417)</f>
        <v>-0.31755583172476243</v>
      </c>
      <c r="AO417" s="68">
        <f t="shared" si="201"/>
        <v>-0.31755769506097076</v>
      </c>
      <c r="AP417" s="68">
        <f t="shared" si="201"/>
        <v>-0.31754699920151719</v>
      </c>
      <c r="AQ417" s="68">
        <f t="shared" si="201"/>
        <v>-0.31760839572362259</v>
      </c>
      <c r="AR417" s="68">
        <f t="shared" si="201"/>
        <v>-0.31725598339829669</v>
      </c>
      <c r="AS417" s="68">
        <f t="shared" si="201"/>
        <v>-0.31927936528412021</v>
      </c>
      <c r="AT417" s="68">
        <f t="shared" si="201"/>
        <v>-0.3076801818347511</v>
      </c>
      <c r="AU417" s="68">
        <f t="shared" si="195"/>
        <v>-0.37481558492645806</v>
      </c>
    </row>
    <row r="418" spans="1:48">
      <c r="A418" s="12" t="s">
        <v>2009</v>
      </c>
      <c r="B418" s="44"/>
      <c r="C418" s="45">
        <v>46684.453999999998</v>
      </c>
      <c r="D418" s="45"/>
      <c r="E418">
        <f t="shared" si="196"/>
        <v>16730.001149359232</v>
      </c>
      <c r="F418">
        <f t="shared" si="197"/>
        <v>16730</v>
      </c>
      <c r="G418" s="10">
        <f t="shared" si="180"/>
        <v>1.5599999969708733E-3</v>
      </c>
      <c r="I418">
        <f t="shared" si="181"/>
        <v>1.5599999969708733E-3</v>
      </c>
      <c r="P418">
        <f t="shared" si="198"/>
        <v>2.1505010485070697E-2</v>
      </c>
      <c r="Q418" s="2">
        <f t="shared" si="199"/>
        <v>31665.953999999998</v>
      </c>
      <c r="S418" s="50">
        <v>0.1</v>
      </c>
      <c r="Z418">
        <f t="shared" si="182"/>
        <v>16730</v>
      </c>
      <c r="AA418" s="68">
        <f t="shared" si="183"/>
        <v>6.6309823100706156E-5</v>
      </c>
      <c r="AB418" s="68">
        <f t="shared" si="184"/>
        <v>2.2998700658940864E-2</v>
      </c>
      <c r="AC418" s="68">
        <f t="shared" si="185"/>
        <v>1.4936901738701672E-3</v>
      </c>
      <c r="AD418" s="68"/>
      <c r="AE418" s="68">
        <f t="shared" si="186"/>
        <v>2.2311103355162905E-7</v>
      </c>
      <c r="AF418">
        <f t="shared" si="187"/>
        <v>-1.9945010488099824E-2</v>
      </c>
      <c r="AG418" s="92"/>
      <c r="AH418">
        <f t="shared" si="188"/>
        <v>-2.1438700661969991E-2</v>
      </c>
      <c r="AI418">
        <f t="shared" si="189"/>
        <v>0.82266563260261427</v>
      </c>
      <c r="AJ418">
        <f t="shared" si="190"/>
        <v>-0.90960090054155152</v>
      </c>
      <c r="AK418">
        <f t="shared" si="191"/>
        <v>4.6696488076673287E-2</v>
      </c>
      <c r="AL418">
        <f t="shared" si="192"/>
        <v>-0.25747954680899532</v>
      </c>
      <c r="AM418">
        <f t="shared" si="193"/>
        <v>-0.1294557617745942</v>
      </c>
      <c r="AN418" s="68">
        <f t="shared" si="201"/>
        <v>-0.30918900039957598</v>
      </c>
      <c r="AO418" s="68">
        <f t="shared" si="201"/>
        <v>-0.30919084761544596</v>
      </c>
      <c r="AP418" s="68">
        <f t="shared" si="201"/>
        <v>-0.30918027299866768</v>
      </c>
      <c r="AQ418" s="68">
        <f t="shared" si="201"/>
        <v>-0.30924080918947427</v>
      </c>
      <c r="AR418" s="68">
        <f t="shared" si="201"/>
        <v>-0.30889427530277286</v>
      </c>
      <c r="AS418" s="68">
        <f t="shared" si="201"/>
        <v>-0.31087849660614586</v>
      </c>
      <c r="AT418" s="68">
        <f t="shared" si="201"/>
        <v>-0.29953384501240415</v>
      </c>
      <c r="AU418" s="68">
        <f t="shared" si="195"/>
        <v>-0.3649891722385521</v>
      </c>
      <c r="AV418" s="68"/>
    </row>
    <row r="419" spans="1:48">
      <c r="A419" s="12" t="s">
        <v>2010</v>
      </c>
      <c r="B419" s="44"/>
      <c r="C419" s="45">
        <v>46699.383999999998</v>
      </c>
      <c r="D419" s="45"/>
      <c r="E419">
        <f t="shared" si="196"/>
        <v>16741.001106626645</v>
      </c>
      <c r="F419">
        <f t="shared" si="197"/>
        <v>16741</v>
      </c>
      <c r="G419" s="10">
        <f t="shared" si="180"/>
        <v>1.5019999991636723E-3</v>
      </c>
      <c r="I419">
        <f t="shared" si="181"/>
        <v>1.5019999991636723E-3</v>
      </c>
      <c r="P419">
        <f t="shared" si="198"/>
        <v>2.1672410792403896E-2</v>
      </c>
      <c r="Q419" s="2">
        <f t="shared" si="199"/>
        <v>31680.883999999998</v>
      </c>
      <c r="S419" s="50">
        <v>0.1</v>
      </c>
      <c r="Z419">
        <f t="shared" si="182"/>
        <v>16741</v>
      </c>
      <c r="AA419" s="68">
        <f t="shared" si="183"/>
        <v>1.6130243720836879E-4</v>
      </c>
      <c r="AB419" s="68">
        <f t="shared" si="184"/>
        <v>2.3013108354359199E-2</v>
      </c>
      <c r="AC419" s="68">
        <f t="shared" si="185"/>
        <v>1.3406975619553035E-3</v>
      </c>
      <c r="AD419" s="68"/>
      <c r="AE419" s="68">
        <f t="shared" si="186"/>
        <v>1.7974699526328951E-7</v>
      </c>
      <c r="AF419">
        <f t="shared" si="187"/>
        <v>-2.0170410793240223E-2</v>
      </c>
      <c r="AG419" s="92"/>
      <c r="AH419">
        <f t="shared" si="188"/>
        <v>-2.1511108355195527E-2</v>
      </c>
      <c r="AI419">
        <f t="shared" si="189"/>
        <v>0.82241154764820612</v>
      </c>
      <c r="AJ419">
        <f t="shared" si="190"/>
        <v>-0.91187172940029781</v>
      </c>
      <c r="AK419">
        <f t="shared" si="191"/>
        <v>4.5720689520396596E-2</v>
      </c>
      <c r="AL419">
        <f t="shared" si="192"/>
        <v>-0.25198090855092325</v>
      </c>
      <c r="AM419">
        <f t="shared" si="193"/>
        <v>-0.12666135490306574</v>
      </c>
      <c r="AN419" s="68">
        <f t="shared" si="201"/>
        <v>-0.30261739819473266</v>
      </c>
      <c r="AO419" s="68">
        <f t="shared" si="201"/>
        <v>-0.30261923125152551</v>
      </c>
      <c r="AP419" s="68">
        <f t="shared" si="201"/>
        <v>-0.30260875944579602</v>
      </c>
      <c r="AQ419" s="68">
        <f t="shared" si="201"/>
        <v>-0.30266858277506414</v>
      </c>
      <c r="AR419" s="68">
        <f t="shared" si="201"/>
        <v>-0.30232683910972491</v>
      </c>
      <c r="AS419" s="68">
        <f t="shared" si="201"/>
        <v>-0.3042795581408505</v>
      </c>
      <c r="AT419" s="68">
        <f t="shared" si="201"/>
        <v>-0.29313759376594917</v>
      </c>
      <c r="AU419" s="68">
        <f t="shared" si="195"/>
        <v>-0.35726841941234011</v>
      </c>
    </row>
    <row r="420" spans="1:48">
      <c r="A420" s="12" t="s">
        <v>1968</v>
      </c>
      <c r="B420" s="44"/>
      <c r="C420" s="45">
        <v>46711.599000000002</v>
      </c>
      <c r="D420" s="45"/>
      <c r="E420">
        <f t="shared" si="196"/>
        <v>16750.000736768739</v>
      </c>
      <c r="F420">
        <f t="shared" si="197"/>
        <v>16750</v>
      </c>
      <c r="G420" s="10">
        <f t="shared" si="180"/>
        <v>1.0000000038417056E-3</v>
      </c>
      <c r="I420">
        <f t="shared" si="181"/>
        <v>1.0000000038417056E-3</v>
      </c>
      <c r="P420">
        <f t="shared" si="198"/>
        <v>2.1809546481070918E-2</v>
      </c>
      <c r="Q420" s="2">
        <f t="shared" si="199"/>
        <v>31693.099000000002</v>
      </c>
      <c r="S420" s="50">
        <v>0.1</v>
      </c>
      <c r="Z420">
        <f t="shared" si="182"/>
        <v>16750</v>
      </c>
      <c r="AA420" s="68">
        <f t="shared" si="183"/>
        <v>2.3990250155776424E-4</v>
      </c>
      <c r="AB420" s="68">
        <f t="shared" si="184"/>
        <v>2.256964398335486E-2</v>
      </c>
      <c r="AC420" s="68">
        <f t="shared" si="185"/>
        <v>7.6009750228394138E-4</v>
      </c>
      <c r="AD420" s="68"/>
      <c r="AE420" s="68">
        <f t="shared" si="186"/>
        <v>5.7774821297828628E-8</v>
      </c>
      <c r="AF420">
        <f t="shared" si="187"/>
        <v>-2.0809546477229213E-2</v>
      </c>
      <c r="AG420" s="92"/>
      <c r="AH420">
        <f t="shared" si="188"/>
        <v>-2.1569643979513154E-2</v>
      </c>
      <c r="AI420">
        <f t="shared" si="189"/>
        <v>0.82220776578230603</v>
      </c>
      <c r="AJ420">
        <f t="shared" si="190"/>
        <v>-0.91370815953228091</v>
      </c>
      <c r="AK420">
        <f t="shared" si="191"/>
        <v>4.4921724263506407E-2</v>
      </c>
      <c r="AL420">
        <f t="shared" si="192"/>
        <v>-0.24748452514576641</v>
      </c>
      <c r="AM420">
        <f t="shared" si="193"/>
        <v>-0.12437774167085305</v>
      </c>
      <c r="AN420" s="68">
        <f t="shared" si="201"/>
        <v>-0.29724212841073716</v>
      </c>
      <c r="AO420" s="68">
        <f t="shared" si="201"/>
        <v>-0.29724394890468353</v>
      </c>
      <c r="AP420" s="68">
        <f t="shared" si="201"/>
        <v>-0.29723356614132562</v>
      </c>
      <c r="AQ420" s="68">
        <f t="shared" si="201"/>
        <v>-0.29729278225763356</v>
      </c>
      <c r="AR420" s="68">
        <f t="shared" si="201"/>
        <v>-0.29695506880064176</v>
      </c>
      <c r="AS420" s="68">
        <f t="shared" si="201"/>
        <v>-0.298881540619018</v>
      </c>
      <c r="AT420" s="68">
        <f t="shared" si="201"/>
        <v>-0.28790714427860864</v>
      </c>
      <c r="AU420" s="68">
        <f t="shared" si="195"/>
        <v>-0.35095143982725774</v>
      </c>
    </row>
    <row r="421" spans="1:48">
      <c r="A421" s="12" t="s">
        <v>2010</v>
      </c>
      <c r="B421" s="44"/>
      <c r="C421" s="45">
        <v>46714.307000000001</v>
      </c>
      <c r="D421" s="45"/>
      <c r="E421">
        <f t="shared" si="196"/>
        <v>16751.99590651289</v>
      </c>
      <c r="F421">
        <f t="shared" si="197"/>
        <v>16752</v>
      </c>
      <c r="G421" s="10">
        <f t="shared" si="180"/>
        <v>-5.5560000037075952E-3</v>
      </c>
      <c r="I421">
        <f t="shared" si="181"/>
        <v>-5.5560000037075952E-3</v>
      </c>
      <c r="P421">
        <f t="shared" si="198"/>
        <v>2.184004207643403E-2</v>
      </c>
      <c r="Q421" s="2">
        <f t="shared" si="199"/>
        <v>31695.807000000001</v>
      </c>
      <c r="S421" s="50">
        <v>0.1</v>
      </c>
      <c r="Z421">
        <f t="shared" si="182"/>
        <v>16752</v>
      </c>
      <c r="AA421" s="68">
        <f t="shared" si="183"/>
        <v>2.5747670274505266E-4</v>
      </c>
      <c r="AB421" s="68">
        <f t="shared" si="184"/>
        <v>1.6026565369981382E-2</v>
      </c>
      <c r="AC421" s="68">
        <f t="shared" si="185"/>
        <v>-5.8134767064526478E-3</v>
      </c>
      <c r="AD421" s="68"/>
      <c r="AE421" s="68">
        <f t="shared" si="186"/>
        <v>3.3796511416467526E-6</v>
      </c>
      <c r="AF421">
        <f t="shared" si="187"/>
        <v>-2.7396042080141625E-2</v>
      </c>
      <c r="AG421" s="92"/>
      <c r="AH421">
        <f t="shared" si="188"/>
        <v>-2.1582565373688977E-2</v>
      </c>
      <c r="AI421">
        <f t="shared" si="189"/>
        <v>0.82216298240419117</v>
      </c>
      <c r="AJ421">
        <f t="shared" si="190"/>
        <v>-0.91411362558778708</v>
      </c>
      <c r="AK421">
        <f t="shared" si="191"/>
        <v>4.4744106109674719E-2</v>
      </c>
      <c r="AL421">
        <f t="shared" si="192"/>
        <v>-0.24648563015522712</v>
      </c>
      <c r="AM421">
        <f t="shared" si="193"/>
        <v>-0.12387059927301611</v>
      </c>
      <c r="AN421" s="68">
        <f t="shared" si="201"/>
        <v>-0.29604780414465826</v>
      </c>
      <c r="AO421" s="68">
        <f t="shared" si="201"/>
        <v>-0.29604962172731364</v>
      </c>
      <c r="AP421" s="68">
        <f t="shared" si="201"/>
        <v>-0.29603925935135683</v>
      </c>
      <c r="AQ421" s="68">
        <f t="shared" si="201"/>
        <v>-0.29609833761828391</v>
      </c>
      <c r="AR421" s="68">
        <f t="shared" si="201"/>
        <v>-0.29576153321608928</v>
      </c>
      <c r="AS421" s="68">
        <f t="shared" si="201"/>
        <v>-0.29768211514592702</v>
      </c>
      <c r="AT421" s="68">
        <f t="shared" si="201"/>
        <v>-0.2867451653405732</v>
      </c>
      <c r="AU421" s="68">
        <f t="shared" si="195"/>
        <v>-0.34954766658612813</v>
      </c>
    </row>
    <row r="422" spans="1:48">
      <c r="A422" s="12" t="s">
        <v>2009</v>
      </c>
      <c r="B422" s="44"/>
      <c r="C422" s="45">
        <v>46714.315999999999</v>
      </c>
      <c r="D422" s="45"/>
      <c r="E422">
        <f t="shared" si="196"/>
        <v>16752.002537431534</v>
      </c>
      <c r="F422">
        <f t="shared" si="197"/>
        <v>16752</v>
      </c>
      <c r="G422" s="10">
        <f t="shared" si="180"/>
        <v>3.4439999944879673E-3</v>
      </c>
      <c r="I422">
        <f t="shared" si="181"/>
        <v>3.4439999944879673E-3</v>
      </c>
      <c r="P422">
        <f t="shared" si="198"/>
        <v>2.184004207643403E-2</v>
      </c>
      <c r="Q422" s="2">
        <f t="shared" si="199"/>
        <v>31695.815999999999</v>
      </c>
      <c r="S422" s="50">
        <v>0.1</v>
      </c>
      <c r="Z422">
        <f t="shared" si="182"/>
        <v>16752</v>
      </c>
      <c r="AA422" s="68">
        <f t="shared" si="183"/>
        <v>2.5747670274505266E-4</v>
      </c>
      <c r="AB422" s="68">
        <f t="shared" si="184"/>
        <v>2.5026565368176944E-2</v>
      </c>
      <c r="AC422" s="68">
        <f t="shared" si="185"/>
        <v>3.1865232917429147E-3</v>
      </c>
      <c r="AD422" s="68"/>
      <c r="AE422" s="68">
        <f t="shared" si="186"/>
        <v>1.0153930688820102E-6</v>
      </c>
      <c r="AF422">
        <f t="shared" si="187"/>
        <v>-1.8396042081946062E-2</v>
      </c>
      <c r="AG422" s="92"/>
      <c r="AH422">
        <f t="shared" si="188"/>
        <v>-2.1582565373688977E-2</v>
      </c>
      <c r="AI422">
        <f t="shared" si="189"/>
        <v>0.82216298240419117</v>
      </c>
      <c r="AJ422">
        <f t="shared" si="190"/>
        <v>-0.91411362558778708</v>
      </c>
      <c r="AK422">
        <f t="shared" si="191"/>
        <v>4.4744106109674719E-2</v>
      </c>
      <c r="AL422">
        <f t="shared" si="192"/>
        <v>-0.24648563015522712</v>
      </c>
      <c r="AM422">
        <f t="shared" si="193"/>
        <v>-0.12387059927301611</v>
      </c>
      <c r="AN422" s="68">
        <f t="shared" si="201"/>
        <v>-0.29604780414465826</v>
      </c>
      <c r="AO422" s="68">
        <f t="shared" si="201"/>
        <v>-0.29604962172731364</v>
      </c>
      <c r="AP422" s="68">
        <f t="shared" si="201"/>
        <v>-0.29603925935135683</v>
      </c>
      <c r="AQ422" s="68">
        <f t="shared" si="201"/>
        <v>-0.29609833761828391</v>
      </c>
      <c r="AR422" s="68">
        <f t="shared" si="201"/>
        <v>-0.29576153321608928</v>
      </c>
      <c r="AS422" s="68">
        <f t="shared" si="201"/>
        <v>-0.29768211514592702</v>
      </c>
      <c r="AT422" s="68">
        <f t="shared" si="201"/>
        <v>-0.2867451653405732</v>
      </c>
      <c r="AU422" s="68">
        <f t="shared" si="195"/>
        <v>-0.34954766658612813</v>
      </c>
    </row>
    <row r="423" spans="1:48">
      <c r="A423" s="12" t="s">
        <v>2011</v>
      </c>
      <c r="B423" s="44"/>
      <c r="C423" s="45">
        <v>46767.245999999999</v>
      </c>
      <c r="D423" s="45"/>
      <c r="E423">
        <f t="shared" si="196"/>
        <v>16790.999706766041</v>
      </c>
      <c r="F423">
        <f t="shared" si="197"/>
        <v>16791</v>
      </c>
      <c r="G423" s="10">
        <f t="shared" si="180"/>
        <v>-3.9800000376999378E-4</v>
      </c>
      <c r="I423">
        <f t="shared" si="181"/>
        <v>-3.9800000376999378E-4</v>
      </c>
      <c r="P423">
        <f t="shared" si="198"/>
        <v>2.2436232350222962E-2</v>
      </c>
      <c r="Q423" s="2">
        <f t="shared" si="199"/>
        <v>31748.745999999999</v>
      </c>
      <c r="S423" s="50">
        <v>0.1</v>
      </c>
      <c r="Z423">
        <f t="shared" si="182"/>
        <v>16791</v>
      </c>
      <c r="AA423" s="68">
        <f t="shared" si="183"/>
        <v>6.0800580545836147E-4</v>
      </c>
      <c r="AB423" s="68">
        <f t="shared" si="184"/>
        <v>2.1430226540994607E-2</v>
      </c>
      <c r="AC423" s="68">
        <f t="shared" si="185"/>
        <v>-1.0060058092283553E-3</v>
      </c>
      <c r="AD423" s="68"/>
      <c r="AE423" s="68">
        <f t="shared" si="186"/>
        <v>1.0120476882011979E-7</v>
      </c>
      <c r="AF423">
        <f t="shared" si="187"/>
        <v>-2.2834232353992956E-2</v>
      </c>
      <c r="AG423" s="92"/>
      <c r="AH423">
        <f t="shared" si="188"/>
        <v>-2.1828226544764601E-2</v>
      </c>
      <c r="AI423">
        <f t="shared" si="189"/>
        <v>0.82132610019148999</v>
      </c>
      <c r="AJ423">
        <f t="shared" si="190"/>
        <v>-0.92182921721479827</v>
      </c>
      <c r="AK423">
        <f t="shared" si="191"/>
        <v>4.1275627023031211E-2</v>
      </c>
      <c r="AL423">
        <f t="shared" si="192"/>
        <v>-0.22702833171060652</v>
      </c>
      <c r="AM423">
        <f t="shared" si="193"/>
        <v>-0.11400425297994904</v>
      </c>
      <c r="AN423" s="68">
        <f t="shared" si="201"/>
        <v>-0.27277113238007522</v>
      </c>
      <c r="AO423" s="68">
        <f t="shared" si="201"/>
        <v>-0.27277288452436987</v>
      </c>
      <c r="AP423" s="68">
        <f t="shared" si="201"/>
        <v>-0.2727629629688747</v>
      </c>
      <c r="AQ423" s="68">
        <f t="shared" si="201"/>
        <v>-0.27281914435799354</v>
      </c>
      <c r="AR423" s="68">
        <f t="shared" si="201"/>
        <v>-0.27250102560344042</v>
      </c>
      <c r="AS423" s="68">
        <f t="shared" si="201"/>
        <v>-0.27430270013943597</v>
      </c>
      <c r="AT423" s="68">
        <f t="shared" si="201"/>
        <v>-0.26411072315831219</v>
      </c>
      <c r="AU423" s="68">
        <f t="shared" si="195"/>
        <v>-0.32217408838410422</v>
      </c>
    </row>
    <row r="424" spans="1:48">
      <c r="A424" s="12" t="s">
        <v>2011</v>
      </c>
      <c r="B424" s="44"/>
      <c r="C424" s="45">
        <v>46767.247000000003</v>
      </c>
      <c r="D424" s="45"/>
      <c r="E424">
        <f t="shared" si="196"/>
        <v>16791.000443534784</v>
      </c>
      <c r="F424">
        <f t="shared" si="197"/>
        <v>16791</v>
      </c>
      <c r="G424" s="10">
        <f t="shared" si="180"/>
        <v>6.0200000007171184E-4</v>
      </c>
      <c r="I424">
        <f t="shared" ref="I424:I455" si="202">G424</f>
        <v>6.0200000007171184E-4</v>
      </c>
      <c r="P424">
        <f t="shared" si="198"/>
        <v>2.2436232350222962E-2</v>
      </c>
      <c r="Q424" s="2">
        <f t="shared" si="199"/>
        <v>31748.747000000003</v>
      </c>
      <c r="S424" s="50">
        <v>0.1</v>
      </c>
      <c r="Z424">
        <f t="shared" si="182"/>
        <v>16791</v>
      </c>
      <c r="AA424" s="68">
        <f t="shared" si="183"/>
        <v>6.0800580545836147E-4</v>
      </c>
      <c r="AB424" s="68">
        <f t="shared" si="184"/>
        <v>2.2430226544836313E-2</v>
      </c>
      <c r="AC424" s="68">
        <f t="shared" si="185"/>
        <v>-6.0058053866496319E-6</v>
      </c>
      <c r="AD424" s="68"/>
      <c r="AE424" s="68">
        <f t="shared" si="186"/>
        <v>3.6069698342309736E-12</v>
      </c>
      <c r="AF424">
        <f t="shared" si="187"/>
        <v>-2.183423235015125E-2</v>
      </c>
      <c r="AG424" s="92"/>
      <c r="AH424">
        <f t="shared" si="188"/>
        <v>-2.1828226544764601E-2</v>
      </c>
      <c r="AI424">
        <f t="shared" si="189"/>
        <v>0.82132610019148999</v>
      </c>
      <c r="AJ424">
        <f t="shared" si="190"/>
        <v>-0.92182921721479827</v>
      </c>
      <c r="AK424">
        <f t="shared" si="191"/>
        <v>4.1275627023031211E-2</v>
      </c>
      <c r="AL424">
        <f t="shared" si="192"/>
        <v>-0.22702833171060652</v>
      </c>
      <c r="AM424">
        <f t="shared" si="193"/>
        <v>-0.11400425297994904</v>
      </c>
      <c r="AN424" s="68">
        <f t="shared" si="201"/>
        <v>-0.27277113238007522</v>
      </c>
      <c r="AO424" s="68">
        <f t="shared" si="201"/>
        <v>-0.27277288452436987</v>
      </c>
      <c r="AP424" s="68">
        <f t="shared" si="201"/>
        <v>-0.2727629629688747</v>
      </c>
      <c r="AQ424" s="68">
        <f t="shared" si="201"/>
        <v>-0.27281914435799354</v>
      </c>
      <c r="AR424" s="68">
        <f t="shared" si="201"/>
        <v>-0.27250102560344042</v>
      </c>
      <c r="AS424" s="68">
        <f t="shared" si="201"/>
        <v>-0.27430270013943597</v>
      </c>
      <c r="AT424" s="68">
        <f t="shared" si="201"/>
        <v>-0.26411072315831219</v>
      </c>
      <c r="AU424" s="68">
        <f t="shared" si="195"/>
        <v>-0.32217408838410422</v>
      </c>
    </row>
    <row r="425" spans="1:48">
      <c r="A425" s="12" t="s">
        <v>1968</v>
      </c>
      <c r="B425" s="44"/>
      <c r="C425" s="45">
        <v>46768.603000000003</v>
      </c>
      <c r="D425" s="45"/>
      <c r="E425">
        <f t="shared" si="196"/>
        <v>16791.999501944334</v>
      </c>
      <c r="F425">
        <f t="shared" si="197"/>
        <v>16792</v>
      </c>
      <c r="G425" s="10">
        <f t="shared" si="180"/>
        <v>-6.7599999601952732E-4</v>
      </c>
      <c r="I425">
        <f t="shared" si="202"/>
        <v>-6.7599999601952732E-4</v>
      </c>
      <c r="P425">
        <f t="shared" si="198"/>
        <v>2.2451557458286531E-2</v>
      </c>
      <c r="Q425" s="2">
        <f t="shared" si="199"/>
        <v>31750.103000000003</v>
      </c>
      <c r="S425" s="50">
        <v>0.1</v>
      </c>
      <c r="Z425">
        <f t="shared" si="182"/>
        <v>16792</v>
      </c>
      <c r="AA425" s="68">
        <f t="shared" si="183"/>
        <v>6.1719001921523714E-4</v>
      </c>
      <c r="AB425" s="68">
        <f t="shared" si="184"/>
        <v>2.1158367443051766E-2</v>
      </c>
      <c r="AC425" s="68">
        <f t="shared" si="185"/>
        <v>-1.2931900152347645E-3</v>
      </c>
      <c r="AD425" s="68"/>
      <c r="AE425" s="68">
        <f t="shared" si="186"/>
        <v>1.6723404155028903E-7</v>
      </c>
      <c r="AF425">
        <f t="shared" si="187"/>
        <v>-2.3127557454306058E-2</v>
      </c>
      <c r="AG425" s="92"/>
      <c r="AH425">
        <f t="shared" si="188"/>
        <v>-2.1834367439071294E-2</v>
      </c>
      <c r="AI425">
        <f t="shared" si="189"/>
        <v>0.82130555095860769</v>
      </c>
      <c r="AJ425">
        <f t="shared" si="190"/>
        <v>-0.92202227744798626</v>
      </c>
      <c r="AK425">
        <f t="shared" si="191"/>
        <v>4.1186572335156761E-2</v>
      </c>
      <c r="AL425">
        <f t="shared" si="192"/>
        <v>-0.22652994014169639</v>
      </c>
      <c r="AM425">
        <f t="shared" si="193"/>
        <v>-0.11375182557151552</v>
      </c>
      <c r="AN425" s="68">
        <f t="shared" si="201"/>
        <v>-0.27217460187426412</v>
      </c>
      <c r="AO425" s="68">
        <f t="shared" si="201"/>
        <v>-0.27217635212460156</v>
      </c>
      <c r="AP425" s="68">
        <f t="shared" si="201"/>
        <v>-0.27216644294548709</v>
      </c>
      <c r="AQ425" s="68">
        <f t="shared" si="201"/>
        <v>-0.27222254489937653</v>
      </c>
      <c r="AR425" s="68">
        <f t="shared" si="201"/>
        <v>-0.27190492884203621</v>
      </c>
      <c r="AS425" s="68">
        <f t="shared" si="201"/>
        <v>-0.27370345522329048</v>
      </c>
      <c r="AT425" s="68">
        <f t="shared" si="201"/>
        <v>-0.26353094014003287</v>
      </c>
      <c r="AU425" s="68">
        <f t="shared" si="195"/>
        <v>-0.32147220176353941</v>
      </c>
    </row>
    <row r="426" spans="1:48">
      <c r="A426" s="12" t="s">
        <v>2010</v>
      </c>
      <c r="B426" s="44"/>
      <c r="C426" s="45">
        <v>46771.313000000002</v>
      </c>
      <c r="D426" s="45"/>
      <c r="E426">
        <f t="shared" si="196"/>
        <v>16793.996145225959</v>
      </c>
      <c r="F426">
        <f t="shared" si="197"/>
        <v>16794</v>
      </c>
      <c r="G426" s="10">
        <f t="shared" si="180"/>
        <v>-5.2320000031613745E-3</v>
      </c>
      <c r="I426">
        <f t="shared" si="202"/>
        <v>-5.2320000031613745E-3</v>
      </c>
      <c r="P426">
        <f t="shared" si="198"/>
        <v>2.2482213401108619E-2</v>
      </c>
      <c r="Q426" s="2">
        <f t="shared" si="199"/>
        <v>31752.813000000002</v>
      </c>
      <c r="S426" s="50">
        <v>0.1</v>
      </c>
      <c r="Z426">
        <f t="shared" si="182"/>
        <v>16794</v>
      </c>
      <c r="AA426" s="68">
        <f t="shared" si="183"/>
        <v>6.355879434805263E-4</v>
      </c>
      <c r="AB426" s="68">
        <f t="shared" si="184"/>
        <v>1.6614625454466719E-2</v>
      </c>
      <c r="AC426" s="68">
        <f t="shared" si="185"/>
        <v>-5.8675879466419008E-3</v>
      </c>
      <c r="AD426" s="68"/>
      <c r="AE426" s="68">
        <f t="shared" si="186"/>
        <v>3.4428588311577323E-6</v>
      </c>
      <c r="AF426">
        <f t="shared" si="187"/>
        <v>-2.7714213404269994E-2</v>
      </c>
      <c r="AG426" s="92"/>
      <c r="AH426">
        <f t="shared" si="188"/>
        <v>-2.1846625457628093E-2</v>
      </c>
      <c r="AI426">
        <f t="shared" si="189"/>
        <v>0.82126458872055397</v>
      </c>
      <c r="AJ426">
        <f t="shared" si="190"/>
        <v>-0.92240768194759593</v>
      </c>
      <c r="AK426">
        <f t="shared" si="191"/>
        <v>4.1008445638589325E-2</v>
      </c>
      <c r="AL426">
        <f t="shared" si="192"/>
        <v>-0.22553323168728126</v>
      </c>
      <c r="AM426">
        <f t="shared" si="193"/>
        <v>-0.11324705147403899</v>
      </c>
      <c r="AN426" s="68">
        <f t="shared" si="201"/>
        <v>-0.27098158556098251</v>
      </c>
      <c r="AO426" s="68">
        <f t="shared" si="201"/>
        <v>-0.27098333199116209</v>
      </c>
      <c r="AP426" s="68">
        <f t="shared" si="201"/>
        <v>-0.27097344772425175</v>
      </c>
      <c r="AQ426" s="68">
        <f t="shared" si="201"/>
        <v>-0.27102939004510218</v>
      </c>
      <c r="AR426" s="68">
        <f t="shared" si="201"/>
        <v>-0.27071278285413719</v>
      </c>
      <c r="AS426" s="68">
        <f t="shared" si="201"/>
        <v>-0.27250499837330283</v>
      </c>
      <c r="AT426" s="68">
        <f t="shared" si="201"/>
        <v>-0.26237145967669179</v>
      </c>
      <c r="AU426" s="68">
        <f t="shared" si="195"/>
        <v>-0.32006842852241002</v>
      </c>
    </row>
    <row r="427" spans="1:48">
      <c r="A427" s="12" t="s">
        <v>1968</v>
      </c>
      <c r="B427" s="44"/>
      <c r="C427" s="45">
        <v>46795.748</v>
      </c>
      <c r="D427" s="45"/>
      <c r="E427">
        <f t="shared" si="196"/>
        <v>16811.999089353838</v>
      </c>
      <c r="F427">
        <f t="shared" si="197"/>
        <v>16812</v>
      </c>
      <c r="G427" s="10">
        <f t="shared" si="180"/>
        <v>-1.2360000037006103E-3</v>
      </c>
      <c r="I427">
        <f t="shared" si="202"/>
        <v>-1.2360000037006103E-3</v>
      </c>
      <c r="P427">
        <f t="shared" si="198"/>
        <v>2.2758460488205901E-2</v>
      </c>
      <c r="Q427" s="2">
        <f t="shared" si="199"/>
        <v>31777.248</v>
      </c>
      <c r="S427" s="50">
        <v>0.1</v>
      </c>
      <c r="Z427">
        <f t="shared" si="182"/>
        <v>16812</v>
      </c>
      <c r="AA427" s="68">
        <f t="shared" si="183"/>
        <v>8.0294064809071503E-4</v>
      </c>
      <c r="AB427" s="68">
        <f t="shared" si="184"/>
        <v>2.0719519836414575E-2</v>
      </c>
      <c r="AC427" s="68">
        <f t="shared" si="185"/>
        <v>-2.0389406517913253E-3</v>
      </c>
      <c r="AD427" s="68"/>
      <c r="AE427" s="68">
        <f t="shared" si="186"/>
        <v>4.1572789815272351E-7</v>
      </c>
      <c r="AF427">
        <f t="shared" si="187"/>
        <v>-2.3994460491906511E-2</v>
      </c>
      <c r="AG427" s="92"/>
      <c r="AH427">
        <f t="shared" si="188"/>
        <v>-2.1955519840115185E-2</v>
      </c>
      <c r="AI427">
        <f t="shared" si="189"/>
        <v>0.82090409743868897</v>
      </c>
      <c r="AJ427">
        <f t="shared" si="190"/>
        <v>-0.9258333742742062</v>
      </c>
      <c r="AK427">
        <f t="shared" si="191"/>
        <v>3.9404283329040078E-2</v>
      </c>
      <c r="AL427">
        <f t="shared" si="192"/>
        <v>-0.21656726643420013</v>
      </c>
      <c r="AM427">
        <f t="shared" si="193"/>
        <v>-0.10870884864138111</v>
      </c>
      <c r="AN427" s="68">
        <f t="shared" ref="AN427:AT436" si="203">$AU427+$AB$7*SIN(AO427)</f>
        <v>-0.2602470791021908</v>
      </c>
      <c r="AO427" s="68">
        <f t="shared" si="203"/>
        <v>-0.26024878922317418</v>
      </c>
      <c r="AP427" s="68">
        <f t="shared" si="203"/>
        <v>-0.26023913867815479</v>
      </c>
      <c r="AQ427" s="68">
        <f t="shared" si="203"/>
        <v>-0.26029359890392073</v>
      </c>
      <c r="AR427" s="68">
        <f t="shared" si="203"/>
        <v>-0.25998627777722794</v>
      </c>
      <c r="AS427" s="68">
        <f t="shared" si="203"/>
        <v>-0.26172083271266844</v>
      </c>
      <c r="AT427" s="68">
        <f t="shared" si="203"/>
        <v>-0.25194119400489257</v>
      </c>
      <c r="AU427" s="68">
        <f t="shared" si="195"/>
        <v>-0.30743446935224505</v>
      </c>
    </row>
    <row r="428" spans="1:48">
      <c r="A428" s="12" t="s">
        <v>2011</v>
      </c>
      <c r="B428" s="44"/>
      <c r="C428" s="45">
        <v>46798.466999999997</v>
      </c>
      <c r="D428" s="45"/>
      <c r="E428">
        <f t="shared" si="196"/>
        <v>16814.002363554111</v>
      </c>
      <c r="F428">
        <f t="shared" si="197"/>
        <v>16814</v>
      </c>
      <c r="G428" s="10">
        <f t="shared" si="180"/>
        <v>3.2079999946290627E-3</v>
      </c>
      <c r="I428">
        <f t="shared" si="202"/>
        <v>3.2079999946290627E-3</v>
      </c>
      <c r="P428">
        <f t="shared" si="198"/>
        <v>2.2789192786960899E-2</v>
      </c>
      <c r="Q428" s="2">
        <f t="shared" si="199"/>
        <v>31779.966999999997</v>
      </c>
      <c r="S428" s="50">
        <v>0.1</v>
      </c>
      <c r="Z428">
        <f t="shared" si="182"/>
        <v>16814</v>
      </c>
      <c r="AA428" s="68">
        <f t="shared" si="183"/>
        <v>8.2173239666900183E-4</v>
      </c>
      <c r="AB428" s="68">
        <f t="shared" si="184"/>
        <v>2.517546038492096E-2</v>
      </c>
      <c r="AC428" s="68">
        <f t="shared" si="185"/>
        <v>2.3862675979600609E-3</v>
      </c>
      <c r="AD428" s="68"/>
      <c r="AE428" s="68">
        <f t="shared" si="186"/>
        <v>5.6942730490740792E-7</v>
      </c>
      <c r="AF428">
        <f t="shared" si="187"/>
        <v>-1.9581192792331836E-2</v>
      </c>
      <c r="AG428" s="92"/>
      <c r="AH428">
        <f t="shared" si="188"/>
        <v>-2.1967460390291897E-2</v>
      </c>
      <c r="AI428">
        <f t="shared" si="189"/>
        <v>0.82086494995079184</v>
      </c>
      <c r="AJ428">
        <f t="shared" si="190"/>
        <v>-0.92620923585016168</v>
      </c>
      <c r="AK428">
        <f t="shared" si="191"/>
        <v>3.9225931509570947E-2</v>
      </c>
      <c r="AL428">
        <f t="shared" si="192"/>
        <v>-0.21557153000532234</v>
      </c>
      <c r="AM428">
        <f t="shared" si="193"/>
        <v>-0.10820512403398021</v>
      </c>
      <c r="AN428" s="68">
        <f t="shared" si="203"/>
        <v>-0.25905464470273704</v>
      </c>
      <c r="AO428" s="68">
        <f t="shared" si="203"/>
        <v>-0.25905635057604554</v>
      </c>
      <c r="AP428" s="68">
        <f t="shared" si="203"/>
        <v>-0.25904672705032278</v>
      </c>
      <c r="AQ428" s="68">
        <f t="shared" si="203"/>
        <v>-0.25910101759759974</v>
      </c>
      <c r="AR428" s="68">
        <f t="shared" si="203"/>
        <v>-0.25879475093102389</v>
      </c>
      <c r="AS428" s="68">
        <f t="shared" si="203"/>
        <v>-0.26052280448107873</v>
      </c>
      <c r="AT428" s="68">
        <f t="shared" si="203"/>
        <v>-0.25078282880632263</v>
      </c>
      <c r="AU428" s="68">
        <f t="shared" si="195"/>
        <v>-0.30603069611111566</v>
      </c>
    </row>
    <row r="429" spans="1:48">
      <c r="A429" s="12" t="s">
        <v>2011</v>
      </c>
      <c r="B429" s="44"/>
      <c r="C429" s="45">
        <v>46809.322999999997</v>
      </c>
      <c r="D429" s="45"/>
      <c r="E429">
        <f t="shared" si="196"/>
        <v>16822.000724980437</v>
      </c>
      <c r="F429">
        <f t="shared" si="197"/>
        <v>16822</v>
      </c>
      <c r="G429" s="10">
        <f t="shared" si="180"/>
        <v>9.8399999114917591E-4</v>
      </c>
      <c r="I429">
        <f t="shared" si="202"/>
        <v>9.8399999114917591E-4</v>
      </c>
      <c r="P429">
        <f t="shared" si="198"/>
        <v>2.2912198337913858E-2</v>
      </c>
      <c r="Q429" s="2">
        <f t="shared" si="199"/>
        <v>31790.822999999997</v>
      </c>
      <c r="S429" s="50">
        <v>0.1</v>
      </c>
      <c r="Z429">
        <f t="shared" si="182"/>
        <v>16822</v>
      </c>
      <c r="AA429" s="68">
        <f t="shared" si="183"/>
        <v>8.9729386017261756E-4</v>
      </c>
      <c r="AB429" s="68">
        <f t="shared" si="184"/>
        <v>2.2998904468890417E-2</v>
      </c>
      <c r="AC429" s="68">
        <f t="shared" si="185"/>
        <v>8.6706130976558354E-5</v>
      </c>
      <c r="AD429" s="68"/>
      <c r="AE429" s="68">
        <f t="shared" si="186"/>
        <v>7.5179531489240918E-10</v>
      </c>
      <c r="AF429">
        <f t="shared" si="187"/>
        <v>-2.1928198346764682E-2</v>
      </c>
      <c r="AG429" s="92"/>
      <c r="AH429">
        <f t="shared" si="188"/>
        <v>-2.2014904477741241E-2</v>
      </c>
      <c r="AI429">
        <f t="shared" si="189"/>
        <v>0.82071017281405567</v>
      </c>
      <c r="AJ429">
        <f t="shared" si="190"/>
        <v>-0.92770314307735924</v>
      </c>
      <c r="AK429">
        <f t="shared" si="191"/>
        <v>3.8512306170366863E-2</v>
      </c>
      <c r="AL429">
        <f t="shared" si="192"/>
        <v>-0.21158952740689108</v>
      </c>
      <c r="AM429">
        <f t="shared" si="193"/>
        <v>-0.10619124259954438</v>
      </c>
      <c r="AN429" s="68">
        <f t="shared" si="203"/>
        <v>-0.2542854718910964</v>
      </c>
      <c r="AO429" s="68">
        <f t="shared" si="203"/>
        <v>-0.25428716034957777</v>
      </c>
      <c r="AP429" s="68">
        <f t="shared" si="203"/>
        <v>-0.25427764698322147</v>
      </c>
      <c r="AQ429" s="68">
        <f t="shared" si="203"/>
        <v>-0.2543312489278397</v>
      </c>
      <c r="AR429" s="68">
        <f t="shared" si="203"/>
        <v>-0.25402924481719624</v>
      </c>
      <c r="AS429" s="68">
        <f t="shared" si="203"/>
        <v>-0.25573110665477128</v>
      </c>
      <c r="AT429" s="68">
        <f t="shared" si="203"/>
        <v>-0.24615045187573592</v>
      </c>
      <c r="AU429" s="68">
        <f t="shared" si="195"/>
        <v>-0.30041560314659788</v>
      </c>
    </row>
    <row r="430" spans="1:48">
      <c r="A430" s="12" t="s">
        <v>2012</v>
      </c>
      <c r="B430" s="44"/>
      <c r="C430" s="45">
        <v>46824.254000000001</v>
      </c>
      <c r="D430" s="45"/>
      <c r="E430">
        <f t="shared" si="196"/>
        <v>16833.001419016589</v>
      </c>
      <c r="F430">
        <f t="shared" si="197"/>
        <v>16833</v>
      </c>
      <c r="G430" s="10">
        <f t="shared" si="180"/>
        <v>1.9259999971836805E-3</v>
      </c>
      <c r="I430">
        <f t="shared" si="202"/>
        <v>1.9259999971836805E-3</v>
      </c>
      <c r="P430">
        <f t="shared" si="198"/>
        <v>2.3081530450348831E-2</v>
      </c>
      <c r="Q430" s="2">
        <f t="shared" si="199"/>
        <v>31805.754000000001</v>
      </c>
      <c r="S430" s="50">
        <v>0.1</v>
      </c>
      <c r="Z430">
        <f t="shared" si="182"/>
        <v>16833</v>
      </c>
      <c r="AA430" s="68">
        <f t="shared" si="183"/>
        <v>1.0022223190140345E-3</v>
      </c>
      <c r="AB430" s="68">
        <f t="shared" si="184"/>
        <v>2.4005308128518477E-2</v>
      </c>
      <c r="AC430" s="68">
        <f t="shared" si="185"/>
        <v>9.2377767816964607E-4</v>
      </c>
      <c r="AD430" s="68"/>
      <c r="AE430" s="68">
        <f t="shared" si="186"/>
        <v>8.5336519868450222E-8</v>
      </c>
      <c r="AF430">
        <f t="shared" si="187"/>
        <v>-2.115553045316515E-2</v>
      </c>
      <c r="AG430" s="92"/>
      <c r="AH430">
        <f t="shared" si="188"/>
        <v>-2.2079308131334796E-2</v>
      </c>
      <c r="AI430">
        <f t="shared" si="189"/>
        <v>0.82050208757732457</v>
      </c>
      <c r="AJ430">
        <f t="shared" si="190"/>
        <v>-0.92973234976791286</v>
      </c>
      <c r="AK430">
        <f t="shared" si="191"/>
        <v>3.7530511518329007E-2</v>
      </c>
      <c r="AL430">
        <f t="shared" si="192"/>
        <v>-0.20611669713371231</v>
      </c>
      <c r="AM430">
        <f t="shared" si="193"/>
        <v>-0.10342476704530534</v>
      </c>
      <c r="AN430" s="68">
        <f t="shared" si="203"/>
        <v>-0.24772931070801113</v>
      </c>
      <c r="AO430" s="68">
        <f t="shared" si="203"/>
        <v>-0.24773097411870521</v>
      </c>
      <c r="AP430" s="68">
        <f t="shared" si="203"/>
        <v>-0.24772161762251926</v>
      </c>
      <c r="AQ430" s="68">
        <f t="shared" si="203"/>
        <v>-0.24777424713866464</v>
      </c>
      <c r="AR430" s="68">
        <f t="shared" si="203"/>
        <v>-0.24747821957850102</v>
      </c>
      <c r="AS430" s="68">
        <f t="shared" si="203"/>
        <v>-0.24914358769281111</v>
      </c>
      <c r="AT430" s="68">
        <f t="shared" si="203"/>
        <v>-0.2397837209007167</v>
      </c>
      <c r="AU430" s="68">
        <f t="shared" si="195"/>
        <v>-0.29269485032038589</v>
      </c>
    </row>
    <row r="431" spans="1:48">
      <c r="A431" s="12" t="s">
        <v>2012</v>
      </c>
      <c r="B431" s="44"/>
      <c r="C431" s="45">
        <v>46866.317999999999</v>
      </c>
      <c r="D431" s="45"/>
      <c r="E431">
        <f t="shared" si="196"/>
        <v>16863.992859237384</v>
      </c>
      <c r="F431">
        <f t="shared" si="197"/>
        <v>16864</v>
      </c>
      <c r="G431" s="10">
        <f t="shared" si="180"/>
        <v>-9.6919999996316619E-3</v>
      </c>
      <c r="I431">
        <f t="shared" si="202"/>
        <v>-9.6919999996316619E-3</v>
      </c>
      <c r="P431">
        <f t="shared" si="198"/>
        <v>2.3559981823654819E-2</v>
      </c>
      <c r="Q431" s="2">
        <f t="shared" si="199"/>
        <v>31847.817999999999</v>
      </c>
      <c r="S431" s="50">
        <v>0.1</v>
      </c>
      <c r="Z431">
        <f t="shared" si="182"/>
        <v>16864</v>
      </c>
      <c r="AA431" s="68">
        <f t="shared" si="183"/>
        <v>1.304368463061395E-3</v>
      </c>
      <c r="AB431" s="68">
        <f t="shared" si="184"/>
        <v>1.2563613360961762E-2</v>
      </c>
      <c r="AC431" s="68">
        <f t="shared" si="185"/>
        <v>-1.0996368462693057E-2</v>
      </c>
      <c r="AD431" s="68"/>
      <c r="AE431" s="68">
        <f t="shared" si="186"/>
        <v>1.2092011936731047E-5</v>
      </c>
      <c r="AF431">
        <f t="shared" si="187"/>
        <v>-3.3251981823286481E-2</v>
      </c>
      <c r="AG431" s="92"/>
      <c r="AH431">
        <f t="shared" si="188"/>
        <v>-2.2255613360593424E-2</v>
      </c>
      <c r="AI431">
        <f t="shared" si="189"/>
        <v>0.81994511438262907</v>
      </c>
      <c r="AJ431">
        <f t="shared" si="190"/>
        <v>-0.93529587664076597</v>
      </c>
      <c r="AK431">
        <f t="shared" si="191"/>
        <v>3.4760293788191107E-2</v>
      </c>
      <c r="AL431">
        <f t="shared" si="192"/>
        <v>-0.19070776174100285</v>
      </c>
      <c r="AM431">
        <f t="shared" si="193"/>
        <v>-9.5643933173783474E-2</v>
      </c>
      <c r="AN431" s="68">
        <f t="shared" si="203"/>
        <v>-0.22926154173393867</v>
      </c>
      <c r="AO431" s="68">
        <f t="shared" si="203"/>
        <v>-0.2292631277853367</v>
      </c>
      <c r="AP431" s="68">
        <f t="shared" si="203"/>
        <v>-0.22925424639325373</v>
      </c>
      <c r="AQ431" s="68">
        <f t="shared" si="203"/>
        <v>-0.22930397964997057</v>
      </c>
      <c r="AR431" s="68">
        <f t="shared" si="203"/>
        <v>-0.22902549506073078</v>
      </c>
      <c r="AS431" s="68">
        <f t="shared" si="203"/>
        <v>-0.23058512105302092</v>
      </c>
      <c r="AT431" s="68">
        <f t="shared" si="203"/>
        <v>-0.22185782064771575</v>
      </c>
      <c r="AU431" s="68">
        <f t="shared" si="195"/>
        <v>-0.27093636508287977</v>
      </c>
    </row>
    <row r="432" spans="1:48">
      <c r="A432" s="12" t="s">
        <v>2013</v>
      </c>
      <c r="B432" s="44"/>
      <c r="C432" s="45">
        <v>47007.472000000002</v>
      </c>
      <c r="D432" s="45"/>
      <c r="E432">
        <f t="shared" si="196"/>
        <v>16967.99071376682</v>
      </c>
      <c r="F432">
        <f t="shared" si="197"/>
        <v>16968</v>
      </c>
      <c r="G432" s="10">
        <f t="shared" si="180"/>
        <v>-1.2603999995917547E-2</v>
      </c>
      <c r="I432">
        <f t="shared" si="202"/>
        <v>-1.2603999995917547E-2</v>
      </c>
      <c r="P432">
        <f t="shared" si="198"/>
        <v>2.5178509477739919E-2</v>
      </c>
      <c r="Q432" s="2">
        <f t="shared" si="199"/>
        <v>31988.972000000002</v>
      </c>
      <c r="S432" s="50">
        <v>0.1</v>
      </c>
      <c r="Z432">
        <f t="shared" si="182"/>
        <v>16968</v>
      </c>
      <c r="AA432" s="68">
        <f t="shared" si="183"/>
        <v>2.3878465846122778E-3</v>
      </c>
      <c r="AB432" s="68">
        <f t="shared" si="184"/>
        <v>1.0186662897210094E-2</v>
      </c>
      <c r="AC432" s="68">
        <f t="shared" si="185"/>
        <v>-1.4991846580529825E-2</v>
      </c>
      <c r="AD432" s="68"/>
      <c r="AE432" s="68">
        <f t="shared" si="186"/>
        <v>2.2475546389414383E-5</v>
      </c>
      <c r="AF432">
        <f t="shared" si="187"/>
        <v>-3.7782509473657466E-2</v>
      </c>
      <c r="AG432" s="92"/>
      <c r="AH432">
        <f t="shared" si="188"/>
        <v>-2.2790662893127641E-2</v>
      </c>
      <c r="AI432">
        <f t="shared" si="189"/>
        <v>0.81839302268533398</v>
      </c>
      <c r="AJ432">
        <f t="shared" si="190"/>
        <v>-0.95228931068091471</v>
      </c>
      <c r="AK432">
        <f t="shared" si="191"/>
        <v>2.5435126293302308E-2</v>
      </c>
      <c r="AL432">
        <f t="shared" si="192"/>
        <v>-0.13915075373361813</v>
      </c>
      <c r="AM432">
        <f t="shared" si="193"/>
        <v>-6.9687859947855132E-2</v>
      </c>
      <c r="AN432" s="68">
        <f t="shared" si="203"/>
        <v>-0.16738761288308904</v>
      </c>
      <c r="AO432" s="68">
        <f t="shared" si="203"/>
        <v>-0.16738887074696746</v>
      </c>
      <c r="AP432" s="68">
        <f t="shared" si="203"/>
        <v>-0.16738191417157186</v>
      </c>
      <c r="AQ432" s="68">
        <f t="shared" si="203"/>
        <v>-0.16742038738868945</v>
      </c>
      <c r="AR432" s="68">
        <f t="shared" si="203"/>
        <v>-0.16720761507451598</v>
      </c>
      <c r="AS432" s="68">
        <f t="shared" si="203"/>
        <v>-0.16838442727650468</v>
      </c>
      <c r="AT432" s="68">
        <f t="shared" si="203"/>
        <v>-0.16187855519830294</v>
      </c>
      <c r="AU432" s="68">
        <f t="shared" si="195"/>
        <v>-0.19794015654414898</v>
      </c>
    </row>
    <row r="433" spans="1:47">
      <c r="A433" s="12" t="s">
        <v>2014</v>
      </c>
      <c r="B433" s="44"/>
      <c r="C433" s="45">
        <v>47056.347000000002</v>
      </c>
      <c r="D433" s="45"/>
      <c r="E433">
        <f t="shared" si="196"/>
        <v>17004.00028586627</v>
      </c>
      <c r="F433">
        <f t="shared" si="197"/>
        <v>17004</v>
      </c>
      <c r="G433" s="10">
        <f t="shared" si="180"/>
        <v>3.8800000038463622E-4</v>
      </c>
      <c r="I433">
        <f t="shared" si="202"/>
        <v>3.8800000038463622E-4</v>
      </c>
      <c r="P433">
        <f t="shared" si="198"/>
        <v>2.5743579474078959E-2</v>
      </c>
      <c r="Q433" s="2">
        <f t="shared" si="199"/>
        <v>32037.847000000002</v>
      </c>
      <c r="S433" s="50">
        <v>0.1</v>
      </c>
      <c r="Z433">
        <f t="shared" si="182"/>
        <v>17004</v>
      </c>
      <c r="AA433" s="68">
        <f t="shared" si="183"/>
        <v>2.7881208185815305E-3</v>
      </c>
      <c r="AB433" s="68">
        <f t="shared" si="184"/>
        <v>2.3343458655882065E-2</v>
      </c>
      <c r="AC433" s="68">
        <f t="shared" si="185"/>
        <v>-2.4001208181968943E-3</v>
      </c>
      <c r="AD433" s="68"/>
      <c r="AE433" s="68">
        <f t="shared" si="186"/>
        <v>5.7605799419421297E-7</v>
      </c>
      <c r="AF433">
        <f t="shared" si="187"/>
        <v>-2.5355579473694323E-2</v>
      </c>
      <c r="AG433" s="92"/>
      <c r="AH433">
        <f t="shared" si="188"/>
        <v>-2.2955458655497429E-2</v>
      </c>
      <c r="AI433">
        <f t="shared" si="189"/>
        <v>0.81796895591650753</v>
      </c>
      <c r="AJ433">
        <f t="shared" si="190"/>
        <v>-0.95757215967119313</v>
      </c>
      <c r="AK433">
        <f t="shared" si="191"/>
        <v>2.2197721702902455E-2</v>
      </c>
      <c r="AL433">
        <f t="shared" si="192"/>
        <v>-0.12134558006376106</v>
      </c>
      <c r="AM433">
        <f t="shared" si="193"/>
        <v>-6.0747349124616323E-2</v>
      </c>
      <c r="AN433" s="68">
        <f t="shared" si="203"/>
        <v>-0.14599461986873918</v>
      </c>
      <c r="AO433" s="68">
        <f t="shared" si="203"/>
        <v>-0.14599574191686168</v>
      </c>
      <c r="AP433" s="68">
        <f t="shared" si="203"/>
        <v>-0.14598955740415481</v>
      </c>
      <c r="AQ433" s="68">
        <f t="shared" si="203"/>
        <v>-0.14602364531457876</v>
      </c>
      <c r="AR433" s="68">
        <f t="shared" si="203"/>
        <v>-0.14583576106928425</v>
      </c>
      <c r="AS433" s="68">
        <f t="shared" si="203"/>
        <v>-0.14687139784520234</v>
      </c>
      <c r="AT433" s="68">
        <f t="shared" si="203"/>
        <v>-0.14116480575728796</v>
      </c>
      <c r="AU433" s="68">
        <f t="shared" si="195"/>
        <v>-0.17267223820381905</v>
      </c>
    </row>
    <row r="434" spans="1:47">
      <c r="A434" s="12" t="s">
        <v>2015</v>
      </c>
      <c r="B434" s="44"/>
      <c r="C434" s="45">
        <v>47060.421000000002</v>
      </c>
      <c r="D434" s="45"/>
      <c r="E434">
        <f t="shared" si="196"/>
        <v>17007.001881707358</v>
      </c>
      <c r="F434">
        <f t="shared" si="197"/>
        <v>17007</v>
      </c>
      <c r="G434" s="10">
        <f t="shared" si="180"/>
        <v>2.554000006057322E-3</v>
      </c>
      <c r="I434">
        <f t="shared" si="202"/>
        <v>2.554000006057322E-3</v>
      </c>
      <c r="P434">
        <f t="shared" si="198"/>
        <v>2.5790780310992412E-2</v>
      </c>
      <c r="Q434" s="2">
        <f t="shared" si="199"/>
        <v>32041.921000000002</v>
      </c>
      <c r="S434" s="50">
        <v>0.1</v>
      </c>
      <c r="Z434">
        <f t="shared" si="182"/>
        <v>17007</v>
      </c>
      <c r="AA434" s="68">
        <f t="shared" si="183"/>
        <v>2.8220654857133501E-3</v>
      </c>
      <c r="AB434" s="68">
        <f t="shared" si="184"/>
        <v>2.5522714831336384E-2</v>
      </c>
      <c r="AC434" s="68">
        <f t="shared" si="185"/>
        <v>-2.6806547965602806E-4</v>
      </c>
      <c r="AD434" s="68"/>
      <c r="AE434" s="68">
        <f t="shared" si="186"/>
        <v>7.18591013832164E-9</v>
      </c>
      <c r="AF434">
        <f t="shared" si="187"/>
        <v>-2.323678030493509E-2</v>
      </c>
      <c r="AG434" s="92"/>
      <c r="AH434">
        <f t="shared" si="188"/>
        <v>-2.2968714825279062E-2</v>
      </c>
      <c r="AI434">
        <f t="shared" si="189"/>
        <v>0.81793623789551972</v>
      </c>
      <c r="AJ434">
        <f t="shared" si="190"/>
        <v>-0.95799848433062662</v>
      </c>
      <c r="AK434">
        <f t="shared" si="191"/>
        <v>2.1927753813126321E-2</v>
      </c>
      <c r="AL434">
        <f t="shared" si="192"/>
        <v>-0.11986262652686419</v>
      </c>
      <c r="AM434">
        <f t="shared" si="193"/>
        <v>-6.0003169512136814E-2</v>
      </c>
      <c r="AN434" s="68">
        <f t="shared" si="203"/>
        <v>-0.14421235770902574</v>
      </c>
      <c r="AO434" s="68">
        <f t="shared" si="203"/>
        <v>-0.14421346798144813</v>
      </c>
      <c r="AP434" s="68">
        <f t="shared" si="203"/>
        <v>-0.14420734996768789</v>
      </c>
      <c r="AQ434" s="68">
        <f t="shared" si="203"/>
        <v>-0.14424106256526037</v>
      </c>
      <c r="AR434" s="68">
        <f t="shared" si="203"/>
        <v>-0.14405529529905875</v>
      </c>
      <c r="AS434" s="68">
        <f t="shared" si="203"/>
        <v>-0.14507899513194103</v>
      </c>
      <c r="AT434" s="68">
        <f t="shared" si="203"/>
        <v>-0.13943960815705853</v>
      </c>
      <c r="AU434" s="68">
        <f t="shared" si="195"/>
        <v>-0.17056657834212507</v>
      </c>
    </row>
    <row r="435" spans="1:47">
      <c r="A435" s="12" t="s">
        <v>2015</v>
      </c>
      <c r="B435" s="44"/>
      <c r="C435" s="45">
        <v>47064.493000000002</v>
      </c>
      <c r="D435" s="45"/>
      <c r="E435">
        <f t="shared" si="196"/>
        <v>17010.00200401097</v>
      </c>
      <c r="F435">
        <f t="shared" si="197"/>
        <v>17010</v>
      </c>
      <c r="G435" s="10">
        <f t="shared" si="180"/>
        <v>2.7200000040465966E-3</v>
      </c>
      <c r="I435">
        <f t="shared" si="202"/>
        <v>2.7200000040465966E-3</v>
      </c>
      <c r="P435">
        <f t="shared" si="198"/>
        <v>2.5837998327990719E-2</v>
      </c>
      <c r="Q435" s="2">
        <f t="shared" si="199"/>
        <v>32045.993000000002</v>
      </c>
      <c r="S435" s="50">
        <v>0.1</v>
      </c>
      <c r="Z435">
        <f t="shared" si="182"/>
        <v>17010</v>
      </c>
      <c r="AA435" s="68">
        <f t="shared" si="183"/>
        <v>2.8561008147945065E-3</v>
      </c>
      <c r="AB435" s="68">
        <f t="shared" si="184"/>
        <v>2.5701897517242809E-2</v>
      </c>
      <c r="AC435" s="68">
        <f t="shared" si="185"/>
        <v>-1.3610081074790989E-4</v>
      </c>
      <c r="AD435" s="68"/>
      <c r="AE435" s="68">
        <f t="shared" si="186"/>
        <v>1.8523430686238385E-9</v>
      </c>
      <c r="AF435">
        <f t="shared" si="187"/>
        <v>-2.3117998323944122E-2</v>
      </c>
      <c r="AG435" s="92"/>
      <c r="AH435">
        <f t="shared" si="188"/>
        <v>-2.2981897513196212E-2</v>
      </c>
      <c r="AI435">
        <f t="shared" si="189"/>
        <v>0.8179039228139271</v>
      </c>
      <c r="AJ435">
        <f t="shared" si="190"/>
        <v>-0.9584226685602012</v>
      </c>
      <c r="AK435">
        <f t="shared" si="191"/>
        <v>2.1657759172398809E-2</v>
      </c>
      <c r="AL435">
        <f t="shared" si="192"/>
        <v>-0.118379790902917</v>
      </c>
      <c r="AM435">
        <f t="shared" si="193"/>
        <v>-5.9259115278757282E-2</v>
      </c>
      <c r="AN435" s="68">
        <f t="shared" si="203"/>
        <v>-0.14243016641246076</v>
      </c>
      <c r="AO435" s="68">
        <f t="shared" si="203"/>
        <v>-0.14243126484175808</v>
      </c>
      <c r="AP435" s="68">
        <f t="shared" si="203"/>
        <v>-0.14242521364448282</v>
      </c>
      <c r="AQ435" s="68">
        <f t="shared" si="203"/>
        <v>-0.142458549481566</v>
      </c>
      <c r="AR435" s="68">
        <f t="shared" si="203"/>
        <v>-0.14227490548339231</v>
      </c>
      <c r="AS435" s="68">
        <f t="shared" si="203"/>
        <v>-0.1432866432087837</v>
      </c>
      <c r="AT435" s="68">
        <f t="shared" si="203"/>
        <v>-0.13771454856764578</v>
      </c>
      <c r="AU435" s="68">
        <f t="shared" si="195"/>
        <v>-0.16846091848043088</v>
      </c>
    </row>
    <row r="436" spans="1:47">
      <c r="A436" s="12" t="s">
        <v>2015</v>
      </c>
      <c r="B436" s="44"/>
      <c r="C436" s="45">
        <v>47083.497000000003</v>
      </c>
      <c r="D436" s="45"/>
      <c r="E436">
        <f t="shared" si="196"/>
        <v>17024.003557119471</v>
      </c>
      <c r="F436">
        <f t="shared" si="197"/>
        <v>17024</v>
      </c>
      <c r="G436" s="10">
        <f t="shared" si="180"/>
        <v>4.8280000046361238E-3</v>
      </c>
      <c r="I436">
        <f t="shared" si="202"/>
        <v>4.8280000046361238E-3</v>
      </c>
      <c r="P436">
        <f t="shared" si="198"/>
        <v>2.6058576232883157E-2</v>
      </c>
      <c r="Q436" s="2">
        <f t="shared" si="199"/>
        <v>32064.997000000003</v>
      </c>
      <c r="S436" s="50">
        <v>0.1</v>
      </c>
      <c r="Z436">
        <f t="shared" si="182"/>
        <v>17024</v>
      </c>
      <c r="AA436" s="68">
        <f t="shared" si="183"/>
        <v>3.0161318856132685E-3</v>
      </c>
      <c r="AB436" s="68">
        <f t="shared" si="184"/>
        <v>2.7870444351906012E-2</v>
      </c>
      <c r="AC436" s="68">
        <f t="shared" si="185"/>
        <v>1.8118681190228553E-3</v>
      </c>
      <c r="AD436" s="68"/>
      <c r="AE436" s="68">
        <f t="shared" si="186"/>
        <v>3.2828660807314194E-7</v>
      </c>
      <c r="AF436">
        <f t="shared" si="187"/>
        <v>-2.1230576228247033E-2</v>
      </c>
      <c r="AG436" s="92"/>
      <c r="AH436">
        <f t="shared" si="188"/>
        <v>-2.3042444347269889E-2</v>
      </c>
      <c r="AI436">
        <f t="shared" si="189"/>
        <v>0.81775844523295649</v>
      </c>
      <c r="AJ436">
        <f t="shared" si="190"/>
        <v>-0.96037389322418021</v>
      </c>
      <c r="AK436">
        <f t="shared" si="191"/>
        <v>2.0397440403553652E-2</v>
      </c>
      <c r="AL436">
        <f t="shared" si="192"/>
        <v>-0.11146140734154721</v>
      </c>
      <c r="AM436">
        <f t="shared" si="193"/>
        <v>-5.5788473651227119E-2</v>
      </c>
      <c r="AN436" s="68">
        <f t="shared" si="203"/>
        <v>-0.13411418486779275</v>
      </c>
      <c r="AO436" s="68">
        <f t="shared" si="203"/>
        <v>-0.13411522715735053</v>
      </c>
      <c r="AP436" s="68">
        <f t="shared" si="203"/>
        <v>-0.13410949187224636</v>
      </c>
      <c r="AQ436" s="68">
        <f t="shared" si="203"/>
        <v>-0.13414105081120767</v>
      </c>
      <c r="AR436" s="68">
        <f t="shared" si="203"/>
        <v>-0.13396739648262423</v>
      </c>
      <c r="AS436" s="68">
        <f t="shared" si="203"/>
        <v>-0.13492298689083029</v>
      </c>
      <c r="AT436" s="68">
        <f t="shared" si="203"/>
        <v>-0.1296660456937227</v>
      </c>
      <c r="AU436" s="68">
        <f t="shared" si="195"/>
        <v>-0.15863450579252469</v>
      </c>
    </row>
    <row r="437" spans="1:47">
      <c r="A437" s="12" t="s">
        <v>2015</v>
      </c>
      <c r="B437" s="44"/>
      <c r="C437" s="45">
        <v>47094.353999999999</v>
      </c>
      <c r="D437" s="45"/>
      <c r="E437">
        <f t="shared" si="196"/>
        <v>17032.002655314533</v>
      </c>
      <c r="F437">
        <f t="shared" si="197"/>
        <v>17032</v>
      </c>
      <c r="G437" s="10">
        <f t="shared" si="180"/>
        <v>3.603999997721985E-3</v>
      </c>
      <c r="I437">
        <f t="shared" si="202"/>
        <v>3.603999997721985E-3</v>
      </c>
      <c r="P437">
        <f t="shared" si="198"/>
        <v>2.6184788733016884E-2</v>
      </c>
      <c r="Q437" s="2">
        <f t="shared" si="199"/>
        <v>32075.853999999999</v>
      </c>
      <c r="S437" s="50">
        <v>0.1</v>
      </c>
      <c r="Z437">
        <f t="shared" si="182"/>
        <v>17032</v>
      </c>
      <c r="AA437" s="68">
        <f t="shared" si="183"/>
        <v>3.108465980328854E-3</v>
      </c>
      <c r="AB437" s="68">
        <f t="shared" si="184"/>
        <v>2.6680322750410015E-2</v>
      </c>
      <c r="AC437" s="68">
        <f t="shared" si="185"/>
        <v>4.9553401739313094E-4</v>
      </c>
      <c r="AD437" s="68"/>
      <c r="AE437" s="68">
        <f t="shared" si="186"/>
        <v>2.4555396239377583E-8</v>
      </c>
      <c r="AF437">
        <f t="shared" si="187"/>
        <v>-2.2580788735294899E-2</v>
      </c>
      <c r="AG437" s="92"/>
      <c r="AH437">
        <f t="shared" si="188"/>
        <v>-2.307632275268803E-2</v>
      </c>
      <c r="AI437">
        <f t="shared" si="189"/>
        <v>0.81767925238469197</v>
      </c>
      <c r="AJ437">
        <f t="shared" si="190"/>
        <v>-0.96146794904825517</v>
      </c>
      <c r="AK437">
        <f t="shared" si="191"/>
        <v>1.9677013185974236E-2</v>
      </c>
      <c r="AL437">
        <f t="shared" si="192"/>
        <v>-0.107509126619795</v>
      </c>
      <c r="AM437">
        <f t="shared" si="193"/>
        <v>-5.3806398777854834E-2</v>
      </c>
      <c r="AN437" s="68">
        <f t="shared" ref="AN437:AT446" si="204">$AU437+$AB$7*SIN(AO437)</f>
        <v>-0.12936284538471454</v>
      </c>
      <c r="AO437" s="68">
        <f t="shared" si="204"/>
        <v>-0.12936385496827954</v>
      </c>
      <c r="AP437" s="68">
        <f t="shared" si="204"/>
        <v>-0.12935830314696017</v>
      </c>
      <c r="AQ437" s="68">
        <f t="shared" si="204"/>
        <v>-0.1293888333290194</v>
      </c>
      <c r="AR437" s="68">
        <f t="shared" si="204"/>
        <v>-0.12922094541658272</v>
      </c>
      <c r="AS437" s="68">
        <f t="shared" si="204"/>
        <v>-0.13014421991298994</v>
      </c>
      <c r="AT437" s="68">
        <f t="shared" si="204"/>
        <v>-0.12506816806877474</v>
      </c>
      <c r="AU437" s="68">
        <f t="shared" si="195"/>
        <v>-0.15301941282800691</v>
      </c>
    </row>
    <row r="438" spans="1:47">
      <c r="A438" s="12" t="s">
        <v>1968</v>
      </c>
      <c r="B438" s="44"/>
      <c r="C438" s="45">
        <v>47114.711000000003</v>
      </c>
      <c r="D438" s="45"/>
      <c r="E438">
        <f t="shared" si="196"/>
        <v>17047.001056526373</v>
      </c>
      <c r="F438">
        <f t="shared" si="197"/>
        <v>17047</v>
      </c>
      <c r="G438" s="10">
        <f t="shared" si="180"/>
        <v>1.4339999979711138E-3</v>
      </c>
      <c r="I438">
        <f t="shared" si="202"/>
        <v>1.4339999979711138E-3</v>
      </c>
      <c r="P438">
        <f t="shared" si="198"/>
        <v>2.6421766455728191E-2</v>
      </c>
      <c r="Q438" s="2">
        <f t="shared" si="199"/>
        <v>32096.211000000003</v>
      </c>
      <c r="S438" s="50">
        <v>0.1</v>
      </c>
      <c r="Z438">
        <f t="shared" si="182"/>
        <v>17047</v>
      </c>
      <c r="AA438" s="68">
        <f t="shared" si="183"/>
        <v>3.283334691940025E-3</v>
      </c>
      <c r="AB438" s="68">
        <f t="shared" si="184"/>
        <v>2.4572431761759279E-2</v>
      </c>
      <c r="AC438" s="68">
        <f t="shared" si="185"/>
        <v>-1.8493346939689112E-3</v>
      </c>
      <c r="AD438" s="68"/>
      <c r="AE438" s="68">
        <f t="shared" si="186"/>
        <v>3.4200388103170869E-7</v>
      </c>
      <c r="AF438">
        <f t="shared" si="187"/>
        <v>-2.4987766457757077E-2</v>
      </c>
      <c r="AG438" s="92"/>
      <c r="AH438">
        <f t="shared" si="188"/>
        <v>-2.3138431763788166E-2</v>
      </c>
      <c r="AI438">
        <f t="shared" si="189"/>
        <v>0.81753847955597669</v>
      </c>
      <c r="AJ438">
        <f t="shared" si="190"/>
        <v>-0.9634782738803177</v>
      </c>
      <c r="AK438">
        <f t="shared" si="191"/>
        <v>1.8325758270290444E-2</v>
      </c>
      <c r="AL438">
        <f t="shared" si="192"/>
        <v>-0.1001006045859268</v>
      </c>
      <c r="AM438">
        <f t="shared" si="193"/>
        <v>-5.0092136761106298E-2</v>
      </c>
      <c r="AN438" s="68">
        <f t="shared" si="204"/>
        <v>-0.12045528881915858</v>
      </c>
      <c r="AO438" s="68">
        <f t="shared" si="204"/>
        <v>-0.12045623590696959</v>
      </c>
      <c r="AP438" s="68">
        <f t="shared" si="204"/>
        <v>-0.12045103357903267</v>
      </c>
      <c r="AQ438" s="68">
        <f t="shared" si="204"/>
        <v>-0.12047960986724615</v>
      </c>
      <c r="AR438" s="68">
        <f t="shared" si="204"/>
        <v>-0.12032264208000136</v>
      </c>
      <c r="AS438" s="68">
        <f t="shared" si="204"/>
        <v>-0.12118489331351105</v>
      </c>
      <c r="AT438" s="68">
        <f t="shared" si="204"/>
        <v>-0.11644949761298617</v>
      </c>
      <c r="AU438" s="68">
        <f t="shared" si="195"/>
        <v>-0.14249111351953614</v>
      </c>
    </row>
    <row r="439" spans="1:47">
      <c r="A439" s="12" t="s">
        <v>2015</v>
      </c>
      <c r="B439" s="44"/>
      <c r="C439" s="45">
        <v>47117.423999999999</v>
      </c>
      <c r="D439" s="45"/>
      <c r="E439">
        <f t="shared" si="196"/>
        <v>17048.999910114213</v>
      </c>
      <c r="F439">
        <f t="shared" si="197"/>
        <v>17049</v>
      </c>
      <c r="G439" s="10">
        <f t="shared" si="180"/>
        <v>-1.2199999764561653E-4</v>
      </c>
      <c r="I439">
        <f t="shared" si="202"/>
        <v>-1.2199999764561653E-4</v>
      </c>
      <c r="P439">
        <f t="shared" si="198"/>
        <v>2.6453395936694435E-2</v>
      </c>
      <c r="Q439" s="2">
        <f t="shared" si="199"/>
        <v>32098.923999999999</v>
      </c>
      <c r="S439" s="50">
        <v>0.1</v>
      </c>
      <c r="Z439">
        <f t="shared" si="182"/>
        <v>17049</v>
      </c>
      <c r="AA439" s="68">
        <f t="shared" si="183"/>
        <v>3.3068223587749829E-3</v>
      </c>
      <c r="AB439" s="68">
        <f t="shared" si="184"/>
        <v>2.3024573580273835E-2</v>
      </c>
      <c r="AC439" s="68">
        <f t="shared" si="185"/>
        <v>-3.4288223564205994E-3</v>
      </c>
      <c r="AD439" s="68"/>
      <c r="AE439" s="68">
        <f t="shared" si="186"/>
        <v>1.1756822751889711E-6</v>
      </c>
      <c r="AF439">
        <f t="shared" si="187"/>
        <v>-2.6575395934340051E-2</v>
      </c>
      <c r="AG439" s="92"/>
      <c r="AH439">
        <f t="shared" si="188"/>
        <v>-2.3146573577919452E-2</v>
      </c>
      <c r="AI439">
        <f t="shared" si="189"/>
        <v>0.81752046978491733</v>
      </c>
      <c r="AJ439">
        <f t="shared" si="190"/>
        <v>-0.96374227342098007</v>
      </c>
      <c r="AK439">
        <f t="shared" si="191"/>
        <v>1.8145547977633118E-2</v>
      </c>
      <c r="AL439">
        <f t="shared" si="192"/>
        <v>-9.9112991503298442E-2</v>
      </c>
      <c r="AM439">
        <f t="shared" si="193"/>
        <v>-4.9597103354295784E-2</v>
      </c>
      <c r="AN439" s="68">
        <f t="shared" si="204"/>
        <v>-0.11926772875949967</v>
      </c>
      <c r="AO439" s="68">
        <f t="shared" si="204"/>
        <v>-0.11926866740282098</v>
      </c>
      <c r="AP439" s="68">
        <f t="shared" si="204"/>
        <v>-0.11926351219761307</v>
      </c>
      <c r="AQ439" s="68">
        <f t="shared" si="204"/>
        <v>-0.119291825591009</v>
      </c>
      <c r="AR439" s="68">
        <f t="shared" si="204"/>
        <v>-0.11913632409185915</v>
      </c>
      <c r="AS439" s="68">
        <f t="shared" si="204"/>
        <v>-0.11999039798564845</v>
      </c>
      <c r="AT439" s="68">
        <f t="shared" si="204"/>
        <v>-0.11530056427174953</v>
      </c>
      <c r="AU439" s="68">
        <f t="shared" si="195"/>
        <v>-0.14108734027840675</v>
      </c>
    </row>
    <row r="440" spans="1:47">
      <c r="A440" s="12" t="s">
        <v>1968</v>
      </c>
      <c r="B440" s="44"/>
      <c r="C440" s="45">
        <v>47118.781999999999</v>
      </c>
      <c r="D440" s="45"/>
      <c r="E440">
        <f t="shared" si="196"/>
        <v>17050.000442061242</v>
      </c>
      <c r="F440">
        <f t="shared" si="197"/>
        <v>17050</v>
      </c>
      <c r="G440" s="10">
        <f t="shared" si="180"/>
        <v>5.9999999939464033E-4</v>
      </c>
      <c r="I440">
        <f t="shared" si="202"/>
        <v>5.9999999939464033E-4</v>
      </c>
      <c r="P440">
        <f t="shared" si="198"/>
        <v>2.6469213540525061E-2</v>
      </c>
      <c r="Q440" s="2">
        <f t="shared" si="199"/>
        <v>32100.281999999999</v>
      </c>
      <c r="S440" s="50">
        <v>0.1</v>
      </c>
      <c r="Z440">
        <f t="shared" si="182"/>
        <v>17050</v>
      </c>
      <c r="AA440" s="68">
        <f t="shared" si="183"/>
        <v>3.3185813629481829E-3</v>
      </c>
      <c r="AB440" s="68">
        <f t="shared" si="184"/>
        <v>2.3750632176971518E-2</v>
      </c>
      <c r="AC440" s="68">
        <f t="shared" si="185"/>
        <v>-2.7185813635535426E-3</v>
      </c>
      <c r="AD440" s="68"/>
      <c r="AE440" s="68">
        <f t="shared" si="186"/>
        <v>7.3906846302606394E-7</v>
      </c>
      <c r="AF440">
        <f t="shared" si="187"/>
        <v>-2.586921354113042E-2</v>
      </c>
      <c r="AG440" s="92"/>
      <c r="AH440">
        <f t="shared" si="188"/>
        <v>-2.3150632177576878E-2</v>
      </c>
      <c r="AI440">
        <f t="shared" si="189"/>
        <v>0.81751153193701298</v>
      </c>
      <c r="AJ440">
        <f t="shared" si="190"/>
        <v>-0.96387391636967246</v>
      </c>
      <c r="AK440">
        <f t="shared" si="191"/>
        <v>1.8055439151403174E-2</v>
      </c>
      <c r="AL440">
        <f t="shared" si="192"/>
        <v>-9.8619201226758296E-2</v>
      </c>
      <c r="AM440">
        <f t="shared" si="193"/>
        <v>-4.934960391109685E-2</v>
      </c>
      <c r="AN440" s="68">
        <f t="shared" si="204"/>
        <v>-0.11867395850941764</v>
      </c>
      <c r="AO440" s="68">
        <f t="shared" si="204"/>
        <v>-0.11867489292088031</v>
      </c>
      <c r="AP440" s="68">
        <f t="shared" si="204"/>
        <v>-0.11866976132206034</v>
      </c>
      <c r="AQ440" s="68">
        <f t="shared" si="204"/>
        <v>-0.11869794306392703</v>
      </c>
      <c r="AR440" s="68">
        <f t="shared" si="204"/>
        <v>-0.11854317559071799</v>
      </c>
      <c r="AS440" s="68">
        <f t="shared" si="204"/>
        <v>-0.11939315730519884</v>
      </c>
      <c r="AT440" s="68">
        <f t="shared" si="204"/>
        <v>-0.11472611668810125</v>
      </c>
      <c r="AU440" s="68">
        <f t="shared" si="195"/>
        <v>-0.14038545365784216</v>
      </c>
    </row>
    <row r="441" spans="1:47">
      <c r="A441" s="12" t="s">
        <v>1968</v>
      </c>
      <c r="B441" s="44"/>
      <c r="C441" s="45">
        <v>47137.786</v>
      </c>
      <c r="D441" s="45"/>
      <c r="E441">
        <f t="shared" si="196"/>
        <v>17064.001995169743</v>
      </c>
      <c r="F441">
        <f t="shared" si="197"/>
        <v>17064</v>
      </c>
      <c r="G441" s="10">
        <f t="shared" si="180"/>
        <v>2.7079999999841675E-3</v>
      </c>
      <c r="I441">
        <f t="shared" si="202"/>
        <v>2.7079999999841675E-3</v>
      </c>
      <c r="P441">
        <f t="shared" si="198"/>
        <v>2.6690860428477792E-2</v>
      </c>
      <c r="Q441" s="2">
        <f t="shared" si="199"/>
        <v>32119.286</v>
      </c>
      <c r="S441" s="50">
        <v>0.1</v>
      </c>
      <c r="Z441">
        <f t="shared" si="182"/>
        <v>17064</v>
      </c>
      <c r="AA441" s="68">
        <f t="shared" si="183"/>
        <v>3.4842699322407099E-3</v>
      </c>
      <c r="AB441" s="68">
        <f t="shared" si="184"/>
        <v>2.5914590496221249E-2</v>
      </c>
      <c r="AC441" s="68">
        <f t="shared" si="185"/>
        <v>-7.7626993225654237E-4</v>
      </c>
      <c r="AD441" s="68"/>
      <c r="AE441" s="68">
        <f t="shared" si="186"/>
        <v>6.0259500772557692E-8</v>
      </c>
      <c r="AF441">
        <f t="shared" si="187"/>
        <v>-2.3982860428493624E-2</v>
      </c>
      <c r="AG441" s="92"/>
      <c r="AH441">
        <f t="shared" si="188"/>
        <v>-2.3206590496237082E-2</v>
      </c>
      <c r="AI441">
        <f t="shared" si="189"/>
        <v>0.81739109369243801</v>
      </c>
      <c r="AJ441">
        <f t="shared" si="190"/>
        <v>-0.96569193871774328</v>
      </c>
      <c r="AK441">
        <f t="shared" si="191"/>
        <v>1.6793665355780002E-2</v>
      </c>
      <c r="AL441">
        <f t="shared" si="192"/>
        <v>-9.1707243701228972E-2</v>
      </c>
      <c r="AM441">
        <f t="shared" si="193"/>
        <v>-4.5885785482948721E-2</v>
      </c>
      <c r="AN441" s="68">
        <f t="shared" si="204"/>
        <v>-0.11036184027681459</v>
      </c>
      <c r="AO441" s="68">
        <f t="shared" si="204"/>
        <v>-0.11036271478572919</v>
      </c>
      <c r="AP441" s="68">
        <f t="shared" si="204"/>
        <v>-0.11035791674894477</v>
      </c>
      <c r="AQ441" s="68">
        <f t="shared" si="204"/>
        <v>-0.11038424144850975</v>
      </c>
      <c r="AR441" s="68">
        <f t="shared" si="204"/>
        <v>-0.11023981044371119</v>
      </c>
      <c r="AS441" s="68">
        <f t="shared" si="204"/>
        <v>-0.11103226261887342</v>
      </c>
      <c r="AT441" s="68">
        <f t="shared" si="204"/>
        <v>-0.10668514923854164</v>
      </c>
      <c r="AU441" s="68">
        <f t="shared" si="195"/>
        <v>-0.13055904096993598</v>
      </c>
    </row>
    <row r="442" spans="1:47">
      <c r="A442" s="12" t="s">
        <v>2015</v>
      </c>
      <c r="B442" s="44"/>
      <c r="C442" s="45">
        <v>47151.357000000004</v>
      </c>
      <c r="D442" s="45"/>
      <c r="E442">
        <f t="shared" si="196"/>
        <v>17074.000683721391</v>
      </c>
      <c r="F442">
        <f t="shared" si="197"/>
        <v>17074</v>
      </c>
      <c r="G442" s="10">
        <f t="shared" si="180"/>
        <v>9.2800000129500404E-4</v>
      </c>
      <c r="I442">
        <f t="shared" si="202"/>
        <v>9.2800000129500404E-4</v>
      </c>
      <c r="P442">
        <f t="shared" si="198"/>
        <v>2.6849408701956901E-2</v>
      </c>
      <c r="Q442" s="2">
        <f t="shared" si="199"/>
        <v>32132.857000000004</v>
      </c>
      <c r="S442" s="50">
        <v>0.1</v>
      </c>
      <c r="Z442">
        <f t="shared" si="182"/>
        <v>17074</v>
      </c>
      <c r="AA442" s="68">
        <f t="shared" si="183"/>
        <v>3.603834138292638E-3</v>
      </c>
      <c r="AB442" s="68">
        <f t="shared" si="184"/>
        <v>2.4173574564959267E-2</v>
      </c>
      <c r="AC442" s="68">
        <f t="shared" si="185"/>
        <v>-2.6758341369976339E-3</v>
      </c>
      <c r="AD442" s="68"/>
      <c r="AE442" s="68">
        <f t="shared" si="186"/>
        <v>7.1600883287218725E-7</v>
      </c>
      <c r="AF442">
        <f t="shared" si="187"/>
        <v>-2.5921408700661897E-2</v>
      </c>
      <c r="AG442" s="92"/>
      <c r="AH442">
        <f t="shared" si="188"/>
        <v>-2.3245574563664263E-2</v>
      </c>
      <c r="AI442">
        <f t="shared" si="189"/>
        <v>0.81731042659711106</v>
      </c>
      <c r="AJ442">
        <f t="shared" si="190"/>
        <v>-0.96696197608152323</v>
      </c>
      <c r="AK442">
        <f t="shared" si="191"/>
        <v>1.5892124741402908E-2</v>
      </c>
      <c r="AL442">
        <f t="shared" si="192"/>
        <v>-8.6771341505696653E-2</v>
      </c>
      <c r="AM442">
        <f t="shared" si="193"/>
        <v>-4.3412913118112975E-2</v>
      </c>
      <c r="AN442" s="68">
        <f t="shared" si="204"/>
        <v>-0.10442534082265104</v>
      </c>
      <c r="AO442" s="68">
        <f t="shared" si="204"/>
        <v>-0.10442617182176231</v>
      </c>
      <c r="AP442" s="68">
        <f t="shared" si="204"/>
        <v>-0.10442161542066422</v>
      </c>
      <c r="AQ442" s="68">
        <f t="shared" si="204"/>
        <v>-0.10444659837540998</v>
      </c>
      <c r="AR442" s="68">
        <f t="shared" si="204"/>
        <v>-0.10430961650038195</v>
      </c>
      <c r="AS442" s="68">
        <f t="shared" si="204"/>
        <v>-0.10506071416640086</v>
      </c>
      <c r="AT442" s="68">
        <f t="shared" si="204"/>
        <v>-0.10094302247219987</v>
      </c>
      <c r="AU442" s="68">
        <f t="shared" si="195"/>
        <v>-0.1235401747642888</v>
      </c>
    </row>
    <row r="443" spans="1:47">
      <c r="A443" s="12" t="s">
        <v>1968</v>
      </c>
      <c r="B443" s="44"/>
      <c r="C443" s="45">
        <v>47152.712</v>
      </c>
      <c r="D443" s="45"/>
      <c r="E443">
        <f t="shared" si="196"/>
        <v>17074.999005362202</v>
      </c>
      <c r="F443">
        <f t="shared" si="197"/>
        <v>17075</v>
      </c>
      <c r="G443" s="10">
        <f t="shared" si="180"/>
        <v>-1.3500000059138983E-3</v>
      </c>
      <c r="I443">
        <f t="shared" si="202"/>
        <v>-1.3500000059138983E-3</v>
      </c>
      <c r="P443">
        <f t="shared" si="198"/>
        <v>2.6865274028245567E-2</v>
      </c>
      <c r="Q443" s="2">
        <f t="shared" si="199"/>
        <v>32134.212</v>
      </c>
      <c r="S443" s="50">
        <v>0.1</v>
      </c>
      <c r="Z443">
        <f t="shared" si="182"/>
        <v>17075</v>
      </c>
      <c r="AA443" s="68">
        <f t="shared" si="183"/>
        <v>3.6158462991168656E-3</v>
      </c>
      <c r="AB443" s="68">
        <f t="shared" si="184"/>
        <v>2.1899427723214803E-2</v>
      </c>
      <c r="AC443" s="68">
        <f t="shared" si="185"/>
        <v>-4.965846305030764E-3</v>
      </c>
      <c r="AD443" s="68"/>
      <c r="AE443" s="68">
        <f t="shared" si="186"/>
        <v>2.4659629525187692E-6</v>
      </c>
      <c r="AF443">
        <f t="shared" si="187"/>
        <v>-2.8215274034159465E-2</v>
      </c>
      <c r="AG443" s="92"/>
      <c r="AH443">
        <f t="shared" si="188"/>
        <v>-2.3249427729128701E-2</v>
      </c>
      <c r="AI443">
        <f t="shared" si="189"/>
        <v>0.81730260549197653</v>
      </c>
      <c r="AJ443">
        <f t="shared" si="190"/>
        <v>-0.96708767113951777</v>
      </c>
      <c r="AK443">
        <f t="shared" si="191"/>
        <v>1.5801958704714181E-2</v>
      </c>
      <c r="AL443">
        <f t="shared" si="192"/>
        <v>-8.6277804282001797E-2</v>
      </c>
      <c r="AM443">
        <f t="shared" si="193"/>
        <v>-4.3165682069699229E-2</v>
      </c>
      <c r="AN443" s="68">
        <f t="shared" si="204"/>
        <v>-0.10383172275020619</v>
      </c>
      <c r="AO443" s="68">
        <f t="shared" si="204"/>
        <v>-0.10383254936653662</v>
      </c>
      <c r="AP443" s="68">
        <f t="shared" si="204"/>
        <v>-0.10382801727755796</v>
      </c>
      <c r="AQ443" s="68">
        <f t="shared" si="204"/>
        <v>-0.10385286538604288</v>
      </c>
      <c r="AR443" s="68">
        <f t="shared" si="204"/>
        <v>-0.1037166313191403</v>
      </c>
      <c r="AS443" s="68">
        <f t="shared" si="204"/>
        <v>-0.10446358204194423</v>
      </c>
      <c r="AT443" s="68">
        <f t="shared" si="204"/>
        <v>-0.10036887206164707</v>
      </c>
      <c r="AU443" s="68">
        <f t="shared" si="195"/>
        <v>-0.12283828814372422</v>
      </c>
    </row>
    <row r="444" spans="1:47">
      <c r="A444" s="12" t="s">
        <v>2016</v>
      </c>
      <c r="B444" s="44"/>
      <c r="C444" s="45">
        <v>47170.362000000001</v>
      </c>
      <c r="D444" s="45"/>
      <c r="E444">
        <f t="shared" si="196"/>
        <v>17088.002973598628</v>
      </c>
      <c r="F444">
        <f t="shared" si="197"/>
        <v>17088</v>
      </c>
      <c r="G444" s="10">
        <f t="shared" si="180"/>
        <v>4.0360000057262369E-3</v>
      </c>
      <c r="I444">
        <f t="shared" si="202"/>
        <v>4.0360000057262369E-3</v>
      </c>
      <c r="P444">
        <f t="shared" si="198"/>
        <v>2.7071696979745818E-2</v>
      </c>
      <c r="Q444" s="2">
        <f t="shared" si="199"/>
        <v>32151.862000000001</v>
      </c>
      <c r="S444" s="50">
        <v>0.1</v>
      </c>
      <c r="Z444">
        <f t="shared" si="182"/>
        <v>17088</v>
      </c>
      <c r="AA444" s="68">
        <f t="shared" si="183"/>
        <v>3.772927300420701E-3</v>
      </c>
      <c r="AB444" s="68">
        <f t="shared" si="184"/>
        <v>2.7334769685051354E-2</v>
      </c>
      <c r="AC444" s="68">
        <f t="shared" si="185"/>
        <v>2.6307270530553581E-4</v>
      </c>
      <c r="AD444" s="68"/>
      <c r="AE444" s="68">
        <f t="shared" si="186"/>
        <v>6.9207248276773288E-9</v>
      </c>
      <c r="AF444">
        <f t="shared" si="187"/>
        <v>-2.3035696974019582E-2</v>
      </c>
      <c r="AG444" s="92"/>
      <c r="AH444">
        <f t="shared" si="188"/>
        <v>-2.3298769679325117E-2</v>
      </c>
      <c r="AI444">
        <f t="shared" si="189"/>
        <v>0.81720499366974442</v>
      </c>
      <c r="AJ444">
        <f t="shared" si="190"/>
        <v>-0.96870005176412588</v>
      </c>
      <c r="AK444">
        <f t="shared" si="191"/>
        <v>1.4629611055926216E-2</v>
      </c>
      <c r="AL444">
        <f t="shared" si="192"/>
        <v>-7.9862657890339375E-2</v>
      </c>
      <c r="AM444">
        <f t="shared" si="193"/>
        <v>-3.9952566138614441E-2</v>
      </c>
      <c r="AN444" s="68">
        <f t="shared" si="204"/>
        <v>-9.6115191549255657E-2</v>
      </c>
      <c r="AO444" s="68">
        <f t="shared" si="204"/>
        <v>-9.6115960684387061E-2</v>
      </c>
      <c r="AP444" s="68">
        <f t="shared" si="204"/>
        <v>-9.6111747010247314E-2</v>
      </c>
      <c r="AQ444" s="68">
        <f t="shared" si="204"/>
        <v>-9.6134831465999798E-2</v>
      </c>
      <c r="AR444" s="68">
        <f t="shared" si="204"/>
        <v>-9.6008364770947915E-2</v>
      </c>
      <c r="AS444" s="68">
        <f t="shared" si="204"/>
        <v>-9.6701223315263304E-2</v>
      </c>
      <c r="AT444" s="68">
        <f t="shared" si="204"/>
        <v>-9.2905901130251795E-2</v>
      </c>
      <c r="AU444" s="68">
        <f t="shared" si="195"/>
        <v>-0.11371376207638284</v>
      </c>
    </row>
    <row r="445" spans="1:47">
      <c r="A445" s="12" t="s">
        <v>1968</v>
      </c>
      <c r="B445" s="44"/>
      <c r="C445" s="45">
        <v>47205.648999999998</v>
      </c>
      <c r="D445" s="45"/>
      <c r="E445">
        <f t="shared" si="196"/>
        <v>17114.001332077878</v>
      </c>
      <c r="F445">
        <f t="shared" si="197"/>
        <v>17114</v>
      </c>
      <c r="G445" s="10">
        <f t="shared" si="180"/>
        <v>1.8079999936162494E-3</v>
      </c>
      <c r="I445">
        <f t="shared" si="202"/>
        <v>1.8079999936162494E-3</v>
      </c>
      <c r="P445">
        <f t="shared" si="198"/>
        <v>2.7485510694195359E-2</v>
      </c>
      <c r="Q445" s="2">
        <f t="shared" si="199"/>
        <v>32187.148999999998</v>
      </c>
      <c r="S445" s="50">
        <v>0.1</v>
      </c>
      <c r="Z445">
        <f t="shared" si="182"/>
        <v>17114</v>
      </c>
      <c r="AA445" s="68">
        <f t="shared" si="183"/>
        <v>4.0922372947487691E-3</v>
      </c>
      <c r="AB445" s="68">
        <f t="shared" si="184"/>
        <v>2.5201273393062839E-2</v>
      </c>
      <c r="AC445" s="68">
        <f t="shared" si="185"/>
        <v>-2.2842373011325197E-3</v>
      </c>
      <c r="AD445" s="68"/>
      <c r="AE445" s="68">
        <f t="shared" si="186"/>
        <v>5.2177400478851775E-7</v>
      </c>
      <c r="AF445">
        <f t="shared" si="187"/>
        <v>-2.5677510700579109E-2</v>
      </c>
      <c r="AG445" s="92"/>
      <c r="AH445">
        <f t="shared" si="188"/>
        <v>-2.339327339944659E-2</v>
      </c>
      <c r="AI445">
        <f t="shared" si="189"/>
        <v>0.81703239478407064</v>
      </c>
      <c r="AJ445">
        <f t="shared" si="190"/>
        <v>-0.97180413657469078</v>
      </c>
      <c r="AK445">
        <f t="shared" si="191"/>
        <v>1.2283944825408911E-2</v>
      </c>
      <c r="AL445">
        <f t="shared" si="192"/>
        <v>-6.7036666386425386E-2</v>
      </c>
      <c r="AM445">
        <f t="shared" si="193"/>
        <v>-3.3530891214064613E-2</v>
      </c>
      <c r="AN445" s="68">
        <f t="shared" si="204"/>
        <v>-8.0684716536526147E-2</v>
      </c>
      <c r="AO445" s="68">
        <f t="shared" si="204"/>
        <v>-8.0685368096011498E-2</v>
      </c>
      <c r="AP445" s="68">
        <f t="shared" si="204"/>
        <v>-8.0681803433447233E-2</v>
      </c>
      <c r="AQ445" s="68">
        <f t="shared" si="204"/>
        <v>-8.070130560887534E-2</v>
      </c>
      <c r="AR445" s="68">
        <f t="shared" si="204"/>
        <v>-8.0594610094439675E-2</v>
      </c>
      <c r="AS445" s="68">
        <f t="shared" si="204"/>
        <v>-8.1178347677303669E-2</v>
      </c>
      <c r="AT445" s="68">
        <f t="shared" si="204"/>
        <v>-7.7985017950809449E-2</v>
      </c>
      <c r="AU445" s="68">
        <f t="shared" si="195"/>
        <v>-9.5464709941700088E-2</v>
      </c>
    </row>
    <row r="446" spans="1:47">
      <c r="A446" s="12" t="s">
        <v>1968</v>
      </c>
      <c r="B446" s="44"/>
      <c r="C446" s="45">
        <v>47205.652000000002</v>
      </c>
      <c r="D446" s="45"/>
      <c r="E446">
        <f t="shared" si="196"/>
        <v>17114.003542384096</v>
      </c>
      <c r="F446">
        <f t="shared" si="197"/>
        <v>17114</v>
      </c>
      <c r="G446" s="10">
        <f t="shared" si="180"/>
        <v>4.8079999978654087E-3</v>
      </c>
      <c r="I446">
        <f t="shared" si="202"/>
        <v>4.8079999978654087E-3</v>
      </c>
      <c r="P446">
        <f t="shared" si="198"/>
        <v>2.7485510694195359E-2</v>
      </c>
      <c r="Q446" s="2">
        <f t="shared" si="199"/>
        <v>32187.152000000002</v>
      </c>
      <c r="S446" s="50">
        <v>0.1</v>
      </c>
      <c r="Z446">
        <f t="shared" si="182"/>
        <v>17114</v>
      </c>
      <c r="AA446" s="68">
        <f t="shared" si="183"/>
        <v>4.0922372947487691E-3</v>
      </c>
      <c r="AB446" s="68">
        <f t="shared" si="184"/>
        <v>2.8201273397311998E-2</v>
      </c>
      <c r="AC446" s="68">
        <f t="shared" si="185"/>
        <v>7.1576270311663956E-4</v>
      </c>
      <c r="AD446" s="68"/>
      <c r="AE446" s="68">
        <f t="shared" si="186"/>
        <v>5.1231624717283869E-8</v>
      </c>
      <c r="AF446">
        <f t="shared" si="187"/>
        <v>-2.267751069632995E-2</v>
      </c>
      <c r="AG446" s="92"/>
      <c r="AH446">
        <f t="shared" si="188"/>
        <v>-2.339327339944659E-2</v>
      </c>
      <c r="AI446">
        <f t="shared" si="189"/>
        <v>0.81703239478407064</v>
      </c>
      <c r="AJ446">
        <f t="shared" si="190"/>
        <v>-0.97180413657469078</v>
      </c>
      <c r="AK446">
        <f t="shared" si="191"/>
        <v>1.2283944825408911E-2</v>
      </c>
      <c r="AL446">
        <f t="shared" si="192"/>
        <v>-6.7036666386425386E-2</v>
      </c>
      <c r="AM446">
        <f t="shared" si="193"/>
        <v>-3.3530891214064613E-2</v>
      </c>
      <c r="AN446" s="68">
        <f t="shared" si="204"/>
        <v>-8.0684716536526147E-2</v>
      </c>
      <c r="AO446" s="68">
        <f t="shared" si="204"/>
        <v>-8.0685368096011498E-2</v>
      </c>
      <c r="AP446" s="68">
        <f t="shared" si="204"/>
        <v>-8.0681803433447233E-2</v>
      </c>
      <c r="AQ446" s="68">
        <f t="shared" si="204"/>
        <v>-8.070130560887534E-2</v>
      </c>
      <c r="AR446" s="68">
        <f t="shared" si="204"/>
        <v>-8.0594610094439675E-2</v>
      </c>
      <c r="AS446" s="68">
        <f t="shared" si="204"/>
        <v>-8.1178347677303669E-2</v>
      </c>
      <c r="AT446" s="68">
        <f t="shared" si="204"/>
        <v>-7.7985017950809449E-2</v>
      </c>
      <c r="AU446" s="68">
        <f t="shared" si="195"/>
        <v>-9.5464709941700088E-2</v>
      </c>
    </row>
    <row r="447" spans="1:47">
      <c r="A447" s="12" t="s">
        <v>2016</v>
      </c>
      <c r="B447" s="44"/>
      <c r="C447" s="45">
        <v>47208.360999999997</v>
      </c>
      <c r="D447" s="45"/>
      <c r="E447">
        <f t="shared" si="196"/>
        <v>17115.999448896982</v>
      </c>
      <c r="F447">
        <f t="shared" si="197"/>
        <v>17116</v>
      </c>
      <c r="G447" s="10">
        <f t="shared" si="180"/>
        <v>-7.479999985662289E-4</v>
      </c>
      <c r="I447">
        <f t="shared" si="202"/>
        <v>-7.479999985662289E-4</v>
      </c>
      <c r="P447">
        <f t="shared" si="198"/>
        <v>2.7517395967536773E-2</v>
      </c>
      <c r="Q447" s="2">
        <f t="shared" si="199"/>
        <v>32189.860999999997</v>
      </c>
      <c r="S447" s="50">
        <v>0.1</v>
      </c>
      <c r="Z447">
        <f t="shared" si="182"/>
        <v>17116</v>
      </c>
      <c r="AA447" s="68">
        <f t="shared" si="183"/>
        <v>4.1170842477018035E-3</v>
      </c>
      <c r="AB447" s="68">
        <f t="shared" si="184"/>
        <v>2.2652311721268741E-2</v>
      </c>
      <c r="AC447" s="68">
        <f t="shared" si="185"/>
        <v>-4.8650842462680324E-3</v>
      </c>
      <c r="AD447" s="68"/>
      <c r="AE447" s="68">
        <f t="shared" si="186"/>
        <v>2.366904472328539E-6</v>
      </c>
      <c r="AF447">
        <f t="shared" si="187"/>
        <v>-2.8265395966103002E-2</v>
      </c>
      <c r="AG447" s="92"/>
      <c r="AH447">
        <f t="shared" si="188"/>
        <v>-2.3400311719834969E-2</v>
      </c>
      <c r="AI447">
        <f t="shared" si="189"/>
        <v>0.81702036694150348</v>
      </c>
      <c r="AJ447">
        <f t="shared" si="190"/>
        <v>-0.9720362460809624</v>
      </c>
      <c r="AK447">
        <f t="shared" si="191"/>
        <v>1.2103460030248168E-2</v>
      </c>
      <c r="AL447">
        <f t="shared" si="192"/>
        <v>-6.6050268558269745E-2</v>
      </c>
      <c r="AM447">
        <f t="shared" si="193"/>
        <v>-3.3037145911484864E-2</v>
      </c>
      <c r="AN447" s="68">
        <f t="shared" ref="AN447:AT456" si="205">$AU447+$AB$7*SIN(AO447)</f>
        <v>-7.9497887410843696E-2</v>
      </c>
      <c r="AO447" s="68">
        <f t="shared" si="205"/>
        <v>-7.9498529793288891E-2</v>
      </c>
      <c r="AP447" s="68">
        <f t="shared" si="205"/>
        <v>-7.9495015672794808E-2</v>
      </c>
      <c r="AQ447" s="68">
        <f t="shared" si="205"/>
        <v>-7.9514239502255432E-2</v>
      </c>
      <c r="AR447" s="68">
        <f t="shared" si="205"/>
        <v>-7.940907681500696E-2</v>
      </c>
      <c r="AS447" s="68">
        <f t="shared" si="205"/>
        <v>-7.9984373130296049E-2</v>
      </c>
      <c r="AT447" s="68">
        <f t="shared" si="205"/>
        <v>-7.6837512954587475E-2</v>
      </c>
      <c r="AU447" s="68">
        <f t="shared" si="195"/>
        <v>-9.4060936700570696E-2</v>
      </c>
    </row>
    <row r="448" spans="1:47">
      <c r="A448" s="12" t="s">
        <v>2017</v>
      </c>
      <c r="B448" s="44"/>
      <c r="C448" s="45">
        <v>47330.521000000001</v>
      </c>
      <c r="D448" s="45"/>
      <c r="E448">
        <f t="shared" si="196"/>
        <v>17206.003118005301</v>
      </c>
      <c r="F448">
        <f t="shared" si="197"/>
        <v>17206</v>
      </c>
      <c r="G448" s="10">
        <f t="shared" si="180"/>
        <v>4.2319999993196689E-3</v>
      </c>
      <c r="I448">
        <f t="shared" si="202"/>
        <v>4.2319999993196689E-3</v>
      </c>
      <c r="P448">
        <f t="shared" si="198"/>
        <v>2.8960136106954248E-2</v>
      </c>
      <c r="Q448" s="2">
        <f t="shared" si="199"/>
        <v>32312.021000000001</v>
      </c>
      <c r="S448" s="50">
        <v>0.1</v>
      </c>
      <c r="Z448">
        <f t="shared" si="182"/>
        <v>17206</v>
      </c>
      <c r="AA448" s="68">
        <f t="shared" si="183"/>
        <v>5.2774219300910051E-3</v>
      </c>
      <c r="AB448" s="68">
        <f t="shared" si="184"/>
        <v>2.7914714176182912E-2</v>
      </c>
      <c r="AC448" s="68">
        <f t="shared" si="185"/>
        <v>-1.0454219307713362E-3</v>
      </c>
      <c r="AD448" s="68"/>
      <c r="AE448" s="68">
        <f t="shared" si="186"/>
        <v>1.0929070133376686E-7</v>
      </c>
      <c r="AF448">
        <f t="shared" si="187"/>
        <v>-2.472813610763458E-2</v>
      </c>
      <c r="AG448" s="92"/>
      <c r="AH448">
        <f t="shared" si="188"/>
        <v>-2.3682714176863243E-2</v>
      </c>
      <c r="AI448">
        <f t="shared" si="189"/>
        <v>0.81666362024041028</v>
      </c>
      <c r="AJ448">
        <f t="shared" si="190"/>
        <v>-0.98149457431459142</v>
      </c>
      <c r="AK448">
        <f t="shared" si="191"/>
        <v>3.9763947959631681E-3</v>
      </c>
      <c r="AL448">
        <f t="shared" si="192"/>
        <v>-2.1685665756897309E-2</v>
      </c>
      <c r="AM448">
        <f t="shared" si="193"/>
        <v>-1.0843257818299647E-2</v>
      </c>
      <c r="AN448" s="68">
        <f t="shared" si="205"/>
        <v>-2.6104597215976265E-2</v>
      </c>
      <c r="AO448" s="68">
        <f t="shared" si="205"/>
        <v>-2.6104812153463865E-2</v>
      </c>
      <c r="AP448" s="68">
        <f t="shared" si="205"/>
        <v>-2.6103639662838657E-2</v>
      </c>
      <c r="AQ448" s="68">
        <f t="shared" si="205"/>
        <v>-2.6110035635804052E-2</v>
      </c>
      <c r="AR448" s="68">
        <f t="shared" si="205"/>
        <v>-2.6075145416572059E-2</v>
      </c>
      <c r="AS448" s="68">
        <f t="shared" si="205"/>
        <v>-2.6265472967869734E-2</v>
      </c>
      <c r="AT448" s="68">
        <f t="shared" si="205"/>
        <v>-2.5227239892529185E-2</v>
      </c>
      <c r="AU448" s="68">
        <f t="shared" si="195"/>
        <v>-3.089114084974609E-2</v>
      </c>
    </row>
    <row r="449" spans="1:47">
      <c r="A449" s="12" t="s">
        <v>2018</v>
      </c>
      <c r="B449" s="44"/>
      <c r="C449" s="45">
        <v>47353.595000000001</v>
      </c>
      <c r="D449" s="45"/>
      <c r="E449">
        <f t="shared" si="196"/>
        <v>17223.003319879936</v>
      </c>
      <c r="F449">
        <f t="shared" si="197"/>
        <v>17223</v>
      </c>
      <c r="G449" s="10">
        <f t="shared" si="180"/>
        <v>4.505999997491017E-3</v>
      </c>
      <c r="I449">
        <f t="shared" si="202"/>
        <v>4.505999997491017E-3</v>
      </c>
      <c r="P449">
        <f t="shared" si="198"/>
        <v>2.9234389831867935E-2</v>
      </c>
      <c r="Q449" s="2">
        <f t="shared" si="199"/>
        <v>32335.095000000001</v>
      </c>
      <c r="S449" s="50">
        <v>0.1</v>
      </c>
      <c r="Z449">
        <f t="shared" si="182"/>
        <v>17223</v>
      </c>
      <c r="AA449" s="68">
        <f t="shared" si="183"/>
        <v>5.5058997346565351E-3</v>
      </c>
      <c r="AB449" s="68">
        <f t="shared" si="184"/>
        <v>2.8234490094702417E-2</v>
      </c>
      <c r="AC449" s="68">
        <f t="shared" si="185"/>
        <v>-9.9989973716551814E-4</v>
      </c>
      <c r="AD449" s="68"/>
      <c r="AE449" s="68">
        <f t="shared" si="186"/>
        <v>9.9979948438367234E-8</v>
      </c>
      <c r="AF449">
        <f t="shared" si="187"/>
        <v>-2.4728389834376918E-2</v>
      </c>
      <c r="AG449" s="92"/>
      <c r="AH449">
        <f t="shared" si="188"/>
        <v>-2.37284900972114E-2</v>
      </c>
      <c r="AI449">
        <f t="shared" si="189"/>
        <v>0.81663674394773056</v>
      </c>
      <c r="AJ449">
        <f t="shared" si="190"/>
        <v>-0.98306416327566581</v>
      </c>
      <c r="AK449">
        <f t="shared" si="191"/>
        <v>2.4405304414721191E-3</v>
      </c>
      <c r="AL449">
        <f t="shared" si="192"/>
        <v>-1.330902600181598E-2</v>
      </c>
      <c r="AM449">
        <f t="shared" si="193"/>
        <v>-6.6546112289012256E-3</v>
      </c>
      <c r="AN449" s="68">
        <f t="shared" si="205"/>
        <v>-1.6021208592344384E-2</v>
      </c>
      <c r="AO449" s="68">
        <f t="shared" si="205"/>
        <v>-1.6021340692816223E-2</v>
      </c>
      <c r="AP449" s="68">
        <f t="shared" si="205"/>
        <v>-1.6020620233718183E-2</v>
      </c>
      <c r="AQ449" s="68">
        <f t="shared" si="205"/>
        <v>-1.6024549525703747E-2</v>
      </c>
      <c r="AR449" s="68">
        <f t="shared" si="205"/>
        <v>-1.6003119671620561E-2</v>
      </c>
      <c r="AS449" s="68">
        <f t="shared" si="205"/>
        <v>-1.6119995434348954E-2</v>
      </c>
      <c r="AT449" s="68">
        <f t="shared" si="205"/>
        <v>-1.5482572172494352E-2</v>
      </c>
      <c r="AU449" s="68">
        <f t="shared" si="195"/>
        <v>-1.8959068300145709E-2</v>
      </c>
    </row>
    <row r="450" spans="1:47">
      <c r="A450" s="12" t="s">
        <v>2018</v>
      </c>
      <c r="B450" s="44"/>
      <c r="C450" s="45">
        <v>47368.517999999996</v>
      </c>
      <c r="D450" s="45"/>
      <c r="E450">
        <f t="shared" si="196"/>
        <v>17233.998119766176</v>
      </c>
      <c r="F450">
        <f t="shared" si="197"/>
        <v>17234</v>
      </c>
      <c r="G450" s="10">
        <f t="shared" si="180"/>
        <v>-2.5520000053802505E-3</v>
      </c>
      <c r="I450">
        <f t="shared" si="202"/>
        <v>-2.5520000053802505E-3</v>
      </c>
      <c r="P450">
        <f t="shared" si="198"/>
        <v>2.9412142094800753E-2</v>
      </c>
      <c r="Q450" s="2">
        <f t="shared" si="199"/>
        <v>32350.017999999996</v>
      </c>
      <c r="S450" s="50">
        <v>0.1</v>
      </c>
      <c r="Z450">
        <f t="shared" si="182"/>
        <v>17234</v>
      </c>
      <c r="AA450" s="68">
        <f t="shared" si="183"/>
        <v>5.6553182086014481E-3</v>
      </c>
      <c r="AB450" s="68">
        <f t="shared" si="184"/>
        <v>2.1204823880819054E-2</v>
      </c>
      <c r="AC450" s="68">
        <f t="shared" si="185"/>
        <v>-8.2073182139816986E-3</v>
      </c>
      <c r="AD450" s="68"/>
      <c r="AE450" s="68">
        <f t="shared" si="186"/>
        <v>6.7360072265555741E-6</v>
      </c>
      <c r="AF450">
        <f t="shared" si="187"/>
        <v>-3.1964142100181003E-2</v>
      </c>
      <c r="AG450" s="92"/>
      <c r="AH450">
        <f t="shared" si="188"/>
        <v>-2.3756823886199305E-2</v>
      </c>
      <c r="AI450">
        <f t="shared" si="189"/>
        <v>0.81662620969587985</v>
      </c>
      <c r="AJ450">
        <f t="shared" si="190"/>
        <v>-0.98404298650067235</v>
      </c>
      <c r="AK450">
        <f t="shared" si="191"/>
        <v>1.446681867729376E-3</v>
      </c>
      <c r="AL450">
        <f t="shared" si="192"/>
        <v>-7.8890873798725947E-3</v>
      </c>
      <c r="AM450">
        <f t="shared" si="193"/>
        <v>-3.9445641483407574E-3</v>
      </c>
      <c r="AN450" s="68">
        <f t="shared" si="205"/>
        <v>-9.4968075033362593E-3</v>
      </c>
      <c r="AO450" s="68">
        <f t="shared" si="205"/>
        <v>-9.4968858512316442E-3</v>
      </c>
      <c r="AP450" s="68">
        <f t="shared" si="205"/>
        <v>-9.4964585873889493E-3</v>
      </c>
      <c r="AQ450" s="68">
        <f t="shared" si="205"/>
        <v>-9.4987886358481946E-3</v>
      </c>
      <c r="AR450" s="68">
        <f t="shared" si="205"/>
        <v>-9.4860819075634518E-3</v>
      </c>
      <c r="AS450" s="68">
        <f t="shared" si="205"/>
        <v>-9.5553770273812955E-3</v>
      </c>
      <c r="AT450" s="68">
        <f t="shared" si="205"/>
        <v>-9.1774822181553695E-3</v>
      </c>
      <c r="AU450" s="68">
        <f t="shared" si="195"/>
        <v>-1.1238315473933946E-2</v>
      </c>
    </row>
    <row r="451" spans="1:47">
      <c r="A451" s="12" t="s">
        <v>1968</v>
      </c>
      <c r="B451" s="44"/>
      <c r="C451" s="45">
        <v>47380.74</v>
      </c>
      <c r="D451" s="45"/>
      <c r="E451">
        <f t="shared" si="196"/>
        <v>17243.002907289439</v>
      </c>
      <c r="F451">
        <f t="shared" si="197"/>
        <v>17243</v>
      </c>
      <c r="G451" s="10">
        <f t="shared" si="180"/>
        <v>3.9459999970858917E-3</v>
      </c>
      <c r="I451">
        <f t="shared" si="202"/>
        <v>3.9459999970858917E-3</v>
      </c>
      <c r="P451">
        <f t="shared" si="198"/>
        <v>2.9557747565322035E-2</v>
      </c>
      <c r="Q451" s="2">
        <f t="shared" si="199"/>
        <v>32362.239999999998</v>
      </c>
      <c r="S451" s="50">
        <v>0.1</v>
      </c>
      <c r="Z451">
        <f t="shared" si="182"/>
        <v>17243</v>
      </c>
      <c r="AA451" s="68">
        <f t="shared" si="183"/>
        <v>5.7784938220815513E-3</v>
      </c>
      <c r="AB451" s="68">
        <f t="shared" si="184"/>
        <v>2.7725253740326375E-2</v>
      </c>
      <c r="AC451" s="68">
        <f t="shared" si="185"/>
        <v>-1.8324938249956596E-3</v>
      </c>
      <c r="AD451" s="68"/>
      <c r="AE451" s="68">
        <f t="shared" si="186"/>
        <v>3.3580336186472232E-7</v>
      </c>
      <c r="AF451">
        <f t="shared" si="187"/>
        <v>-2.5611747568236143E-2</v>
      </c>
      <c r="AG451" s="92"/>
      <c r="AH451">
        <f t="shared" si="188"/>
        <v>-2.3779253743240483E-2</v>
      </c>
      <c r="AI451">
        <f t="shared" si="189"/>
        <v>0.81662159746087726</v>
      </c>
      <c r="AJ451">
        <f t="shared" si="190"/>
        <v>-0.98482232812763104</v>
      </c>
      <c r="AK451">
        <f t="shared" si="191"/>
        <v>6.3351489747109923E-4</v>
      </c>
      <c r="AL451">
        <f t="shared" si="192"/>
        <v>-3.4546727881454029E-3</v>
      </c>
      <c r="AM451">
        <f t="shared" si="193"/>
        <v>-1.7273381120207799E-3</v>
      </c>
      <c r="AN451" s="68">
        <f t="shared" si="205"/>
        <v>-4.1587097015086567E-3</v>
      </c>
      <c r="AO451" s="68">
        <f t="shared" si="205"/>
        <v>-4.1587440188509033E-3</v>
      </c>
      <c r="AP451" s="68">
        <f t="shared" si="205"/>
        <v>-4.1585568788511237E-3</v>
      </c>
      <c r="AQ451" s="68">
        <f t="shared" si="205"/>
        <v>-4.159577394348116E-3</v>
      </c>
      <c r="AR451" s="68">
        <f t="shared" si="205"/>
        <v>-4.1540122993871595E-3</v>
      </c>
      <c r="AS451" s="68">
        <f t="shared" si="205"/>
        <v>-4.1843599850563303E-3</v>
      </c>
      <c r="AT451" s="68">
        <f t="shared" si="205"/>
        <v>-4.018867432711383E-3</v>
      </c>
      <c r="AU451" s="68">
        <f t="shared" si="195"/>
        <v>-4.9213358888513525E-3</v>
      </c>
    </row>
    <row r="452" spans="1:47">
      <c r="A452" s="12" t="s">
        <v>1968</v>
      </c>
      <c r="B452" s="44"/>
      <c r="C452" s="45">
        <v>47414.673000000003</v>
      </c>
      <c r="D452" s="45"/>
      <c r="E452">
        <f t="shared" si="196"/>
        <v>17268.003680896618</v>
      </c>
      <c r="F452">
        <f t="shared" si="197"/>
        <v>17268</v>
      </c>
      <c r="G452" s="10">
        <f t="shared" si="180"/>
        <v>4.9960000033024698E-3</v>
      </c>
      <c r="I452">
        <f t="shared" si="202"/>
        <v>4.9960000033024698E-3</v>
      </c>
      <c r="P452">
        <f t="shared" si="198"/>
        <v>2.9963018487445647E-2</v>
      </c>
      <c r="Q452" s="2">
        <f t="shared" si="199"/>
        <v>32396.173000000003</v>
      </c>
      <c r="S452" s="50">
        <v>0.1</v>
      </c>
      <c r="Z452">
        <f t="shared" si="182"/>
        <v>17268</v>
      </c>
      <c r="AA452" s="68">
        <f t="shared" si="183"/>
        <v>6.1250168714498121E-3</v>
      </c>
      <c r="AB452" s="68">
        <f t="shared" si="184"/>
        <v>2.8834001619298305E-2</v>
      </c>
      <c r="AC452" s="68">
        <f t="shared" si="185"/>
        <v>-1.1290168681473423E-3</v>
      </c>
      <c r="AD452" s="68"/>
      <c r="AE452" s="68">
        <f t="shared" si="186"/>
        <v>1.2746790885612333E-7</v>
      </c>
      <c r="AF452">
        <f t="shared" si="187"/>
        <v>-2.4967018484143177E-2</v>
      </c>
      <c r="AG452" s="92"/>
      <c r="AH452">
        <f t="shared" si="188"/>
        <v>-2.3838001615995835E-2</v>
      </c>
      <c r="AI452">
        <f t="shared" si="189"/>
        <v>0.81662770577716404</v>
      </c>
      <c r="AJ452">
        <f t="shared" si="190"/>
        <v>-0.98688550420895083</v>
      </c>
      <c r="AK452">
        <f t="shared" si="191"/>
        <v>-1.6252908599866064E-3</v>
      </c>
      <c r="AL452">
        <f t="shared" si="192"/>
        <v>8.8631072026982994E-3</v>
      </c>
      <c r="AM452">
        <f t="shared" si="193"/>
        <v>4.4315826115126694E-3</v>
      </c>
      <c r="AN452" s="68">
        <f t="shared" si="205"/>
        <v>1.0669316681502795E-2</v>
      </c>
      <c r="AO452" s="68">
        <f t="shared" si="205"/>
        <v>1.0669404695579063E-2</v>
      </c>
      <c r="AP452" s="68">
        <f t="shared" si="205"/>
        <v>1.0668924712334507E-2</v>
      </c>
      <c r="AQ452" s="68">
        <f t="shared" si="205"/>
        <v>1.0671542292697202E-2</v>
      </c>
      <c r="AR452" s="68">
        <f t="shared" si="205"/>
        <v>1.0657267364130675E-2</v>
      </c>
      <c r="AS452" s="68">
        <f t="shared" si="205"/>
        <v>1.0735115462976083E-2</v>
      </c>
      <c r="AT452" s="68">
        <f t="shared" si="205"/>
        <v>1.031057285574399E-2</v>
      </c>
      <c r="AU452" s="68">
        <f t="shared" si="195"/>
        <v>1.2625829625266594E-2</v>
      </c>
    </row>
    <row r="453" spans="1:47">
      <c r="A453" s="12" t="s">
        <v>1968</v>
      </c>
      <c r="B453" s="44"/>
      <c r="C453" s="45">
        <v>47418.743000000002</v>
      </c>
      <c r="D453" s="45"/>
      <c r="E453">
        <f t="shared" si="196"/>
        <v>17271.002329662751</v>
      </c>
      <c r="F453">
        <f t="shared" si="197"/>
        <v>17271</v>
      </c>
      <c r="G453" s="10">
        <f t="shared" si="180"/>
        <v>3.1620000008842908E-3</v>
      </c>
      <c r="I453">
        <f t="shared" si="202"/>
        <v>3.1620000008842908E-3</v>
      </c>
      <c r="P453">
        <f t="shared" si="198"/>
        <v>3.0011731171830036E-2</v>
      </c>
      <c r="Q453" s="2">
        <f t="shared" si="199"/>
        <v>32400.243000000002</v>
      </c>
      <c r="S453" s="50">
        <v>0.1</v>
      </c>
      <c r="Z453">
        <f t="shared" si="182"/>
        <v>17271</v>
      </c>
      <c r="AA453" s="68">
        <f t="shared" si="183"/>
        <v>6.1670317212493726E-3</v>
      </c>
      <c r="AB453" s="68">
        <f t="shared" si="184"/>
        <v>2.7006699451464954E-2</v>
      </c>
      <c r="AC453" s="68">
        <f t="shared" si="185"/>
        <v>-3.0050317203650818E-3</v>
      </c>
      <c r="AD453" s="68"/>
      <c r="AE453" s="68">
        <f t="shared" si="186"/>
        <v>9.0302156404003242E-7</v>
      </c>
      <c r="AF453">
        <f t="shared" si="187"/>
        <v>-2.6849731170945745E-2</v>
      </c>
      <c r="AG453" s="92"/>
      <c r="AH453">
        <f t="shared" si="188"/>
        <v>-2.3844699450580664E-2</v>
      </c>
      <c r="AI453">
        <f t="shared" si="189"/>
        <v>0.81663030854200569</v>
      </c>
      <c r="AJ453">
        <f t="shared" si="190"/>
        <v>-0.98712303286033309</v>
      </c>
      <c r="AK453">
        <f t="shared" si="191"/>
        <v>-1.8963421436688237E-3</v>
      </c>
      <c r="AL453">
        <f t="shared" si="192"/>
        <v>1.0341264844377836E-2</v>
      </c>
      <c r="AM453">
        <f t="shared" si="193"/>
        <v>5.1706785023920582E-3</v>
      </c>
      <c r="AN453" s="68">
        <f t="shared" si="205"/>
        <v>1.2448694320005348E-2</v>
      </c>
      <c r="AO453" s="68">
        <f t="shared" si="205"/>
        <v>1.2448796998592724E-2</v>
      </c>
      <c r="AP453" s="68">
        <f t="shared" si="205"/>
        <v>1.2448237031172781E-2</v>
      </c>
      <c r="AQ453" s="68">
        <f t="shared" si="205"/>
        <v>1.2451290866683003E-2</v>
      </c>
      <c r="AR453" s="68">
        <f t="shared" si="205"/>
        <v>1.243463648608502E-2</v>
      </c>
      <c r="AS453" s="68">
        <f t="shared" si="205"/>
        <v>1.2525462766825309E-2</v>
      </c>
      <c r="AT453" s="68">
        <f t="shared" si="205"/>
        <v>1.2030134066284013E-2</v>
      </c>
      <c r="AU453" s="68">
        <f t="shared" si="195"/>
        <v>1.4731489486960792E-2</v>
      </c>
    </row>
    <row r="454" spans="1:47">
      <c r="A454" s="12" t="s">
        <v>1968</v>
      </c>
      <c r="B454" s="44"/>
      <c r="C454" s="45">
        <v>47422.815000000002</v>
      </c>
      <c r="D454" s="45"/>
      <c r="E454">
        <f t="shared" si="196"/>
        <v>17274.002451966364</v>
      </c>
      <c r="F454">
        <f t="shared" si="197"/>
        <v>17274</v>
      </c>
      <c r="G454" s="10">
        <f t="shared" si="180"/>
        <v>3.328000006149523E-3</v>
      </c>
      <c r="I454">
        <f t="shared" si="202"/>
        <v>3.328000006149523E-3</v>
      </c>
      <c r="P454">
        <f t="shared" si="198"/>
        <v>3.006046103629928E-2</v>
      </c>
      <c r="Q454" s="2">
        <f t="shared" si="199"/>
        <v>32404.315000000002</v>
      </c>
      <c r="S454" s="50">
        <v>0.1</v>
      </c>
      <c r="Z454">
        <f t="shared" si="182"/>
        <v>17274</v>
      </c>
      <c r="AA454" s="68">
        <f t="shared" si="183"/>
        <v>6.2091392252323421E-3</v>
      </c>
      <c r="AB454" s="68">
        <f t="shared" si="184"/>
        <v>2.7179321817216461E-2</v>
      </c>
      <c r="AC454" s="68">
        <f t="shared" si="185"/>
        <v>-2.8811392190828192E-3</v>
      </c>
      <c r="AD454" s="68"/>
      <c r="AE454" s="68">
        <f t="shared" si="186"/>
        <v>8.3009631997371571E-7</v>
      </c>
      <c r="AF454">
        <f t="shared" si="187"/>
        <v>-2.6732461030149757E-2</v>
      </c>
      <c r="AG454" s="92"/>
      <c r="AH454">
        <f t="shared" si="188"/>
        <v>-2.3851321811066938E-2</v>
      </c>
      <c r="AI454">
        <f t="shared" si="189"/>
        <v>0.81663331198238032</v>
      </c>
      <c r="AJ454">
        <f t="shared" si="190"/>
        <v>-0.98735840630621463</v>
      </c>
      <c r="AK454">
        <f t="shared" si="191"/>
        <v>-2.1673911448556907E-3</v>
      </c>
      <c r="AL454">
        <f t="shared" si="192"/>
        <v>1.1819432634665651E-2</v>
      </c>
      <c r="AM454">
        <f t="shared" si="193"/>
        <v>5.909785116742926E-3</v>
      </c>
      <c r="AN454" s="68">
        <f t="shared" si="205"/>
        <v>1.4228078067420795E-2</v>
      </c>
      <c r="AO454" s="68">
        <f t="shared" si="205"/>
        <v>1.4228195404080851E-2</v>
      </c>
      <c r="AP454" s="68">
        <f t="shared" si="205"/>
        <v>1.4227555482282302E-2</v>
      </c>
      <c r="AQ454" s="68">
        <f t="shared" si="205"/>
        <v>1.4231045439439486E-2</v>
      </c>
      <c r="AR454" s="68">
        <f t="shared" si="205"/>
        <v>1.4212012176874974E-2</v>
      </c>
      <c r="AS454" s="68">
        <f t="shared" si="205"/>
        <v>1.4315814397473788E-2</v>
      </c>
      <c r="AT454" s="68">
        <f t="shared" si="205"/>
        <v>1.3749707254098423E-2</v>
      </c>
      <c r="AU454" s="68">
        <f t="shared" si="195"/>
        <v>1.6837149348654767E-2</v>
      </c>
    </row>
    <row r="455" spans="1:47">
      <c r="A455" s="12" t="s">
        <v>1968</v>
      </c>
      <c r="B455" s="44"/>
      <c r="C455" s="45">
        <v>47448.606</v>
      </c>
      <c r="D455" s="45"/>
      <c r="E455">
        <f t="shared" si="196"/>
        <v>17293.004454503793</v>
      </c>
      <c r="F455">
        <f t="shared" si="197"/>
        <v>17293</v>
      </c>
      <c r="G455" s="10">
        <f t="shared" si="180"/>
        <v>6.0459999949671328E-3</v>
      </c>
      <c r="I455">
        <f t="shared" si="202"/>
        <v>6.0459999949671328E-3</v>
      </c>
      <c r="P455">
        <f t="shared" si="198"/>
        <v>3.0369482471020448E-2</v>
      </c>
      <c r="Q455" s="2">
        <f t="shared" si="199"/>
        <v>32430.106</v>
      </c>
      <c r="S455" s="50">
        <v>0.1</v>
      </c>
      <c r="Z455">
        <f t="shared" si="182"/>
        <v>17293</v>
      </c>
      <c r="AA455" s="68">
        <f t="shared" si="183"/>
        <v>6.4779729087202781E-3</v>
      </c>
      <c r="AB455" s="68">
        <f t="shared" si="184"/>
        <v>2.9937509557267303E-2</v>
      </c>
      <c r="AC455" s="68">
        <f t="shared" si="185"/>
        <v>-4.3197291375314528E-4</v>
      </c>
      <c r="AD455" s="68"/>
      <c r="AE455" s="68">
        <f t="shared" si="186"/>
        <v>1.866005982163823E-8</v>
      </c>
      <c r="AF455">
        <f t="shared" si="187"/>
        <v>-2.4323482476053315E-2</v>
      </c>
      <c r="AG455" s="92"/>
      <c r="AH455">
        <f t="shared" si="188"/>
        <v>-2.389150956230017E-2</v>
      </c>
      <c r="AI455">
        <f t="shared" si="189"/>
        <v>0.81666163874484077</v>
      </c>
      <c r="AJ455">
        <f t="shared" si="190"/>
        <v>-0.98879903446623141</v>
      </c>
      <c r="AK455">
        <f t="shared" si="191"/>
        <v>-3.8839607617216589E-3</v>
      </c>
      <c r="AL455">
        <f t="shared" si="192"/>
        <v>2.1181491228661715E-2</v>
      </c>
      <c r="AM455">
        <f t="shared" si="193"/>
        <v>1.0591141598515036E-2</v>
      </c>
      <c r="AN455" s="68">
        <f t="shared" si="205"/>
        <v>2.5497706659061974E-2</v>
      </c>
      <c r="AO455" s="68">
        <f t="shared" si="205"/>
        <v>2.5497916621475922E-2</v>
      </c>
      <c r="AP455" s="68">
        <f t="shared" si="205"/>
        <v>2.5496771287968761E-2</v>
      </c>
      <c r="AQ455" s="68">
        <f t="shared" si="205"/>
        <v>2.5503019020138143E-2</v>
      </c>
      <c r="AR455" s="68">
        <f t="shared" si="205"/>
        <v>2.5468937992064875E-2</v>
      </c>
      <c r="AS455" s="68">
        <f t="shared" si="205"/>
        <v>2.5654848446570899E-2</v>
      </c>
      <c r="AT455" s="68">
        <f t="shared" si="205"/>
        <v>2.4640726000454007E-2</v>
      </c>
      <c r="AU455" s="68">
        <f t="shared" si="195"/>
        <v>3.017299513938454E-2</v>
      </c>
    </row>
    <row r="456" spans="1:47">
      <c r="A456" s="12" t="s">
        <v>1968</v>
      </c>
      <c r="B456" s="44"/>
      <c r="C456" s="45">
        <v>47460.822999999997</v>
      </c>
      <c r="D456" s="45"/>
      <c r="E456">
        <f t="shared" si="196"/>
        <v>17302.005558183362</v>
      </c>
      <c r="F456">
        <f t="shared" si="197"/>
        <v>17302</v>
      </c>
      <c r="G456" s="10">
        <f t="shared" ref="G456:G519" si="206">+C456-(C$7+F456*C$8)</f>
        <v>7.5440000000526197E-3</v>
      </c>
      <c r="I456">
        <f t="shared" ref="I456:I487" si="207">G456</f>
        <v>7.5440000000526197E-3</v>
      </c>
      <c r="P456">
        <f t="shared" si="198"/>
        <v>3.0516101566550657E-2</v>
      </c>
      <c r="Q456" s="2">
        <f t="shared" si="199"/>
        <v>32442.322999999997</v>
      </c>
      <c r="S456" s="50">
        <v>0.1</v>
      </c>
      <c r="Z456">
        <f t="shared" si="182"/>
        <v>17302</v>
      </c>
      <c r="AA456" s="68">
        <f t="shared" si="183"/>
        <v>6.6066139315838837E-3</v>
      </c>
      <c r="AB456" s="68">
        <f t="shared" si="184"/>
        <v>3.1453487635019393E-2</v>
      </c>
      <c r="AC456" s="68">
        <f t="shared" si="185"/>
        <v>9.3738606846873601E-4</v>
      </c>
      <c r="AD456" s="68"/>
      <c r="AE456" s="68">
        <f t="shared" si="186"/>
        <v>8.7869264135927383E-8</v>
      </c>
      <c r="AF456">
        <f t="shared" si="187"/>
        <v>-2.2972101566498038E-2</v>
      </c>
      <c r="AG456" s="92"/>
      <c r="AH456">
        <f t="shared" si="188"/>
        <v>-2.3909487634966774E-2</v>
      </c>
      <c r="AI456">
        <f t="shared" si="189"/>
        <v>0.81668066677399853</v>
      </c>
      <c r="AJ456">
        <f t="shared" si="190"/>
        <v>-0.98945123462197659</v>
      </c>
      <c r="AK456">
        <f t="shared" si="191"/>
        <v>-4.6970122950743976E-3</v>
      </c>
      <c r="AL456">
        <f t="shared" si="192"/>
        <v>2.5616419026218175E-2</v>
      </c>
      <c r="AM456">
        <f t="shared" si="193"/>
        <v>1.2808909955648377E-2</v>
      </c>
      <c r="AN456" s="68">
        <f t="shared" si="205"/>
        <v>3.0836113376506019E-2</v>
      </c>
      <c r="AO456" s="68">
        <f t="shared" si="205"/>
        <v>3.0836367044325158E-2</v>
      </c>
      <c r="AP456" s="68">
        <f t="shared" si="205"/>
        <v>3.083498309208443E-2</v>
      </c>
      <c r="AQ456" s="68">
        <f t="shared" si="205"/>
        <v>3.0842533612261906E-2</v>
      </c>
      <c r="AR456" s="68">
        <f t="shared" si="205"/>
        <v>3.080133975910665E-2</v>
      </c>
      <c r="AS456" s="68">
        <f t="shared" si="205"/>
        <v>3.102608432108752E-2</v>
      </c>
      <c r="AT456" s="68">
        <f t="shared" si="205"/>
        <v>2.9799946399829198E-2</v>
      </c>
      <c r="AU456" s="68">
        <f t="shared" si="195"/>
        <v>3.6489974724466911E-2</v>
      </c>
    </row>
    <row r="457" spans="1:47">
      <c r="A457" s="12" t="s">
        <v>2019</v>
      </c>
      <c r="B457" s="44"/>
      <c r="C457" s="45">
        <v>47466.252</v>
      </c>
      <c r="D457" s="45"/>
      <c r="E457">
        <f t="shared" si="196"/>
        <v>17306.005475665264</v>
      </c>
      <c r="F457">
        <f t="shared" si="197"/>
        <v>17306</v>
      </c>
      <c r="G457" s="10">
        <f t="shared" si="206"/>
        <v>7.4319999985164031E-3</v>
      </c>
      <c r="I457">
        <f t="shared" si="207"/>
        <v>7.4319999985164031E-3</v>
      </c>
      <c r="P457">
        <f t="shared" si="198"/>
        <v>3.0581315240364892E-2</v>
      </c>
      <c r="Q457" s="2">
        <f t="shared" si="199"/>
        <v>32447.752</v>
      </c>
      <c r="S457" s="50">
        <v>0.1</v>
      </c>
      <c r="Z457">
        <f t="shared" si="182"/>
        <v>17306</v>
      </c>
      <c r="AA457" s="68">
        <f t="shared" si="183"/>
        <v>6.6640558998908896E-3</v>
      </c>
      <c r="AB457" s="68">
        <f t="shared" si="184"/>
        <v>3.134925933899041E-2</v>
      </c>
      <c r="AC457" s="68">
        <f t="shared" si="185"/>
        <v>7.6794409862551358E-4</v>
      </c>
      <c r="AD457" s="68"/>
      <c r="AE457" s="68">
        <f t="shared" si="186"/>
        <v>5.8973813861375259E-8</v>
      </c>
      <c r="AF457">
        <f t="shared" si="187"/>
        <v>-2.3149315241848489E-2</v>
      </c>
      <c r="AG457" s="92"/>
      <c r="AH457">
        <f t="shared" si="188"/>
        <v>-2.3917259340474003E-2</v>
      </c>
      <c r="AI457">
        <f t="shared" si="189"/>
        <v>0.81669028141768063</v>
      </c>
      <c r="AJ457">
        <f t="shared" si="190"/>
        <v>-0.98973486538944078</v>
      </c>
      <c r="AK457">
        <f t="shared" si="191"/>
        <v>-5.0583527157291698E-3</v>
      </c>
      <c r="AL457">
        <f t="shared" si="192"/>
        <v>2.7587568349358989E-2</v>
      </c>
      <c r="AM457">
        <f t="shared" si="193"/>
        <v>1.3794659082057804E-2</v>
      </c>
      <c r="AN457" s="68">
        <f t="shared" ref="AN457:AT466" si="208">$AU457+$AB$7*SIN(AO457)</f>
        <v>3.3208780899811746E-2</v>
      </c>
      <c r="AO457" s="68">
        <f t="shared" si="208"/>
        <v>3.320905394781902E-2</v>
      </c>
      <c r="AP457" s="68">
        <f t="shared" si="208"/>
        <v>3.3207564148584362E-2</v>
      </c>
      <c r="AQ457" s="68">
        <f t="shared" si="208"/>
        <v>3.3215692763132888E-2</v>
      </c>
      <c r="AR457" s="68">
        <f t="shared" si="208"/>
        <v>3.3171341596077188E-2</v>
      </c>
      <c r="AS457" s="68">
        <f t="shared" si="208"/>
        <v>3.3413330249397806E-2</v>
      </c>
      <c r="AT457" s="68">
        <f t="shared" si="208"/>
        <v>3.2093016188893222E-2</v>
      </c>
      <c r="AU457" s="68">
        <f t="shared" si="195"/>
        <v>3.9297521206725916E-2</v>
      </c>
    </row>
    <row r="458" spans="1:47">
      <c r="A458" s="12" t="s">
        <v>1968</v>
      </c>
      <c r="B458" s="44"/>
      <c r="C458" s="45">
        <v>47467.607000000004</v>
      </c>
      <c r="D458" s="45"/>
      <c r="E458">
        <f t="shared" si="196"/>
        <v>17307.003797306083</v>
      </c>
      <c r="F458">
        <f t="shared" si="197"/>
        <v>17307</v>
      </c>
      <c r="G458" s="10">
        <f t="shared" si="206"/>
        <v>5.1539999985834584E-3</v>
      </c>
      <c r="I458">
        <f t="shared" si="207"/>
        <v>5.1539999985834584E-3</v>
      </c>
      <c r="P458">
        <f t="shared" si="198"/>
        <v>3.0597623431064258E-2</v>
      </c>
      <c r="Q458" s="2">
        <f t="shared" si="199"/>
        <v>32449.107000000004</v>
      </c>
      <c r="S458" s="50">
        <v>0.1</v>
      </c>
      <c r="Z458">
        <f t="shared" si="182"/>
        <v>17307</v>
      </c>
      <c r="AA458" s="68">
        <f t="shared" si="183"/>
        <v>6.6784421861736318E-3</v>
      </c>
      <c r="AB458" s="68">
        <f t="shared" si="184"/>
        <v>2.9073181243474085E-2</v>
      </c>
      <c r="AC458" s="68">
        <f t="shared" si="185"/>
        <v>-1.5244421875901734E-3</v>
      </c>
      <c r="AD458" s="68"/>
      <c r="AE458" s="68">
        <f t="shared" si="186"/>
        <v>2.3239239833047136E-7</v>
      </c>
      <c r="AF458">
        <f t="shared" si="187"/>
        <v>-2.54436234324808E-2</v>
      </c>
      <c r="AG458" s="92"/>
      <c r="AH458">
        <f t="shared" si="188"/>
        <v>-2.3919181244890626E-2</v>
      </c>
      <c r="AI458">
        <f t="shared" si="189"/>
        <v>0.8166927964051518</v>
      </c>
      <c r="AJ458">
        <f t="shared" si="190"/>
        <v>-0.98980517330988471</v>
      </c>
      <c r="AK458">
        <f t="shared" si="191"/>
        <v>-5.1486861588881001E-3</v>
      </c>
      <c r="AL458">
        <f t="shared" si="192"/>
        <v>2.8080363067040783E-2</v>
      </c>
      <c r="AM458">
        <f t="shared" si="193"/>
        <v>1.4041104171143704E-2</v>
      </c>
      <c r="AN458" s="68">
        <f t="shared" si="208"/>
        <v>3.3801952226835019E-2</v>
      </c>
      <c r="AO458" s="68">
        <f t="shared" si="208"/>
        <v>3.380223011522409E-2</v>
      </c>
      <c r="AP458" s="68">
        <f t="shared" si="208"/>
        <v>3.3800713875847758E-2</v>
      </c>
      <c r="AQ458" s="68">
        <f t="shared" si="208"/>
        <v>3.3808986917109693E-2</v>
      </c>
      <c r="AR458" s="68">
        <f t="shared" si="208"/>
        <v>3.3763846835575574E-2</v>
      </c>
      <c r="AS458" s="68">
        <f t="shared" si="208"/>
        <v>3.4010144882280199E-2</v>
      </c>
      <c r="AT458" s="68">
        <f t="shared" si="208"/>
        <v>3.2666292350909371E-2</v>
      </c>
      <c r="AU458" s="68">
        <f t="shared" si="195"/>
        <v>3.9999407827290501E-2</v>
      </c>
    </row>
    <row r="459" spans="1:47">
      <c r="A459" s="12" t="s">
        <v>2019</v>
      </c>
      <c r="B459" s="44"/>
      <c r="C459" s="45">
        <v>47470.324000000001</v>
      </c>
      <c r="D459" s="45"/>
      <c r="E459">
        <f t="shared" si="196"/>
        <v>17309.005597968877</v>
      </c>
      <c r="F459">
        <f t="shared" si="197"/>
        <v>17309</v>
      </c>
      <c r="G459" s="10">
        <f t="shared" si="206"/>
        <v>7.5980000037816353E-3</v>
      </c>
      <c r="I459">
        <f t="shared" si="207"/>
        <v>7.5980000037816353E-3</v>
      </c>
      <c r="P459">
        <f t="shared" si="198"/>
        <v>3.0630245539157941E-2</v>
      </c>
      <c r="Q459" s="2">
        <f t="shared" si="199"/>
        <v>32451.824000000001</v>
      </c>
      <c r="S459" s="50">
        <v>0.1</v>
      </c>
      <c r="Z459">
        <f t="shared" si="182"/>
        <v>17309</v>
      </c>
      <c r="AA459" s="68">
        <f t="shared" si="183"/>
        <v>6.7072457163344125E-3</v>
      </c>
      <c r="AB459" s="68">
        <f t="shared" si="184"/>
        <v>3.1520999826605167E-2</v>
      </c>
      <c r="AC459" s="68">
        <f t="shared" si="185"/>
        <v>8.9075428744722282E-4</v>
      </c>
      <c r="AD459" s="68"/>
      <c r="AE459" s="68">
        <f t="shared" si="186"/>
        <v>7.9344320060560971E-8</v>
      </c>
      <c r="AF459">
        <f t="shared" si="187"/>
        <v>-2.3032245535376306E-2</v>
      </c>
      <c r="AG459" s="92"/>
      <c r="AH459">
        <f t="shared" si="188"/>
        <v>-2.3922999822823528E-2</v>
      </c>
      <c r="AI459">
        <f t="shared" si="189"/>
        <v>0.81669795997532812</v>
      </c>
      <c r="AJ459">
        <f t="shared" si="190"/>
        <v>-0.98994506932830661</v>
      </c>
      <c r="AK459">
        <f t="shared" si="191"/>
        <v>-5.3293509660590141E-3</v>
      </c>
      <c r="AL459">
        <f t="shared" si="192"/>
        <v>2.9065961742962474E-2</v>
      </c>
      <c r="AM459">
        <f t="shared" si="193"/>
        <v>1.4534004116273848E-2</v>
      </c>
      <c r="AN459" s="68">
        <f t="shared" si="208"/>
        <v>3.498830044276386E-2</v>
      </c>
      <c r="AO459" s="68">
        <f t="shared" si="208"/>
        <v>3.4988588006083246E-2</v>
      </c>
      <c r="AP459" s="68">
        <f t="shared" si="208"/>
        <v>3.4987018913442157E-2</v>
      </c>
      <c r="AQ459" s="68">
        <f t="shared" si="208"/>
        <v>3.4995580686977439E-2</v>
      </c>
      <c r="AR459" s="68">
        <f t="shared" si="208"/>
        <v>3.4948863294253167E-2</v>
      </c>
      <c r="AS459" s="68">
        <f t="shared" si="208"/>
        <v>3.5203778089692168E-2</v>
      </c>
      <c r="AT459" s="68">
        <f t="shared" si="208"/>
        <v>3.3812855576163321E-2</v>
      </c>
      <c r="AU459" s="68">
        <f t="shared" si="195"/>
        <v>4.1403181068420114E-2</v>
      </c>
    </row>
    <row r="460" spans="1:47">
      <c r="A460" s="12" t="s">
        <v>1968</v>
      </c>
      <c r="B460" s="44"/>
      <c r="C460" s="45">
        <v>47471.673999999999</v>
      </c>
      <c r="D460" s="45"/>
      <c r="E460">
        <f t="shared" si="196"/>
        <v>17310.000235765994</v>
      </c>
      <c r="F460">
        <f t="shared" si="197"/>
        <v>17310</v>
      </c>
      <c r="G460" s="10">
        <f t="shared" si="206"/>
        <v>3.1999999919207767E-4</v>
      </c>
      <c r="I460">
        <f t="shared" si="207"/>
        <v>3.1999999919207767E-4</v>
      </c>
      <c r="P460">
        <f t="shared" si="198"/>
        <v>3.0646559456552258E-2</v>
      </c>
      <c r="Q460" s="2">
        <f t="shared" si="199"/>
        <v>32453.173999999999</v>
      </c>
      <c r="S460" s="50">
        <v>0.1</v>
      </c>
      <c r="Z460">
        <f t="shared" si="182"/>
        <v>17310</v>
      </c>
      <c r="AA460" s="68">
        <f t="shared" si="183"/>
        <v>6.7216629615074568E-3</v>
      </c>
      <c r="AB460" s="68">
        <f t="shared" si="184"/>
        <v>2.4244896494236879E-2</v>
      </c>
      <c r="AC460" s="68">
        <f t="shared" si="185"/>
        <v>-6.4016629623153791E-3</v>
      </c>
      <c r="AD460" s="68"/>
      <c r="AE460" s="68">
        <f t="shared" si="186"/>
        <v>4.0981288683080514E-6</v>
      </c>
      <c r="AF460">
        <f t="shared" si="187"/>
        <v>-3.032655945736018E-2</v>
      </c>
      <c r="AG460" s="92"/>
      <c r="AH460">
        <f t="shared" si="188"/>
        <v>-2.3924896495044801E-2</v>
      </c>
      <c r="AI460">
        <f t="shared" si="189"/>
        <v>0.81670060855903137</v>
      </c>
      <c r="AJ460">
        <f t="shared" si="190"/>
        <v>-0.99001465739845096</v>
      </c>
      <c r="AK460">
        <f t="shared" si="191"/>
        <v>-5.4196823058557048E-3</v>
      </c>
      <c r="AL460">
        <f t="shared" si="192"/>
        <v>2.955876580871546E-2</v>
      </c>
      <c r="AM460">
        <f t="shared" si="193"/>
        <v>1.4780459086038781E-2</v>
      </c>
      <c r="AN460" s="68">
        <f t="shared" si="208"/>
        <v>3.5581477396369181E-2</v>
      </c>
      <c r="AO460" s="68">
        <f t="shared" si="208"/>
        <v>3.5581769794170034E-2</v>
      </c>
      <c r="AP460" s="68">
        <f t="shared" si="208"/>
        <v>3.5580174288717084E-2</v>
      </c>
      <c r="AQ460" s="68">
        <f t="shared" si="208"/>
        <v>3.5588880366413882E-2</v>
      </c>
      <c r="AR460" s="68">
        <f t="shared" si="208"/>
        <v>3.5541374582966148E-2</v>
      </c>
      <c r="AS460" s="68">
        <f t="shared" si="208"/>
        <v>3.5800596710137578E-2</v>
      </c>
      <c r="AT460" s="68">
        <f t="shared" si="208"/>
        <v>3.4386142766113938E-2</v>
      </c>
      <c r="AU460" s="68">
        <f t="shared" si="195"/>
        <v>4.2105067688984699E-2</v>
      </c>
    </row>
    <row r="461" spans="1:47">
      <c r="A461" s="12" t="s">
        <v>1968</v>
      </c>
      <c r="B461" s="44"/>
      <c r="C461" s="45">
        <v>47486.606</v>
      </c>
      <c r="D461" s="45"/>
      <c r="E461">
        <f t="shared" si="196"/>
        <v>17321.001666570886</v>
      </c>
      <c r="F461">
        <f t="shared" si="197"/>
        <v>17321</v>
      </c>
      <c r="G461" s="10">
        <f t="shared" si="206"/>
        <v>2.2619999945163727E-3</v>
      </c>
      <c r="I461">
        <f t="shared" si="207"/>
        <v>2.2619999945163727E-3</v>
      </c>
      <c r="P461">
        <f t="shared" si="198"/>
        <v>3.0826138535179126E-2</v>
      </c>
      <c r="Q461" s="2">
        <f t="shared" si="199"/>
        <v>32468.106</v>
      </c>
      <c r="S461" s="50">
        <v>0.1</v>
      </c>
      <c r="Z461">
        <f t="shared" ref="Z461:Z524" si="209">F461</f>
        <v>17321</v>
      </c>
      <c r="AA461" s="68">
        <f t="shared" ref="AA461:AA524" si="210">AB$3+AB$4*Z461+AB$5*Z461^2+AH461</f>
        <v>6.880933980633535E-3</v>
      </c>
      <c r="AB461" s="68">
        <f t="shared" ref="AB461:AB524" si="211">G461-AH461</f>
        <v>2.6207204549061964E-2</v>
      </c>
      <c r="AC461" s="68">
        <f t="shared" ref="AC461:AC524" si="212">+G461-P461-AH461</f>
        <v>-4.6189339861171623E-3</v>
      </c>
      <c r="AD461" s="68"/>
      <c r="AE461" s="68">
        <f t="shared" ref="AE461:AE524" si="213">+(G461-AA461)^2*S461</f>
        <v>2.1334551168108179E-6</v>
      </c>
      <c r="AF461">
        <f t="shared" ref="AF461:AF524" si="214">G461-P461</f>
        <v>-2.8564138540662753E-2</v>
      </c>
      <c r="AG461" s="92"/>
      <c r="AH461">
        <f t="shared" ref="AH461:AH524" si="215">$AB$6*($AB$11/AI461*AJ461+$AB$12)</f>
        <v>-2.3945204554545591E-2</v>
      </c>
      <c r="AI461">
        <f t="shared" ref="AI461:AI524" si="216">1+$AB$7*COS(AL461)</f>
        <v>0.8167326822824803</v>
      </c>
      <c r="AJ461">
        <f t="shared" ref="AJ461:AJ524" si="217">SIN(AL461+RADIANS($AB$9))</f>
        <v>-0.99076428451037757</v>
      </c>
      <c r="AK461">
        <f t="shared" ref="AK461:AK524" si="218">$AB$7*SIN(AL461)</f>
        <v>-6.4132765067126162E-3</v>
      </c>
      <c r="AL461">
        <f t="shared" ref="AL461:AL524" si="219">2*ATAN(AM461)</f>
        <v>3.4979835113263587E-2</v>
      </c>
      <c r="AM461">
        <f t="shared" ref="AM461:AM524" si="220">SQRT((1+$AB$7)/(1-$AB$7))*TAN(AN461/2)</f>
        <v>1.7491701147233956E-2</v>
      </c>
      <c r="AN461" s="68">
        <f t="shared" si="208"/>
        <v>4.2106559058489708E-2</v>
      </c>
      <c r="AO461" s="68">
        <f t="shared" si="208"/>
        <v>4.2106904494000279E-2</v>
      </c>
      <c r="AP461" s="68">
        <f t="shared" si="208"/>
        <v>4.2105019103559724E-2</v>
      </c>
      <c r="AQ461" s="68">
        <f t="shared" si="208"/>
        <v>4.211530958509381E-2</v>
      </c>
      <c r="AR461" s="68">
        <f t="shared" si="208"/>
        <v>4.2059144079199993E-2</v>
      </c>
      <c r="AS461" s="68">
        <f t="shared" si="208"/>
        <v>4.2365697344955731E-2</v>
      </c>
      <c r="AT461" s="68">
        <f t="shared" si="208"/>
        <v>4.0692566769464436E-2</v>
      </c>
      <c r="AU461" s="68">
        <f t="shared" ref="AU461:AU524" si="221">RADIANS($AB$9)+$AB$18*(F461-AB$15)</f>
        <v>4.9825820515196684E-2</v>
      </c>
    </row>
    <row r="462" spans="1:47">
      <c r="A462" s="12" t="s">
        <v>1968</v>
      </c>
      <c r="B462" s="44"/>
      <c r="C462" s="45">
        <v>47501.536999999997</v>
      </c>
      <c r="D462" s="45"/>
      <c r="E462">
        <f t="shared" si="196"/>
        <v>17332.002360607035</v>
      </c>
      <c r="F462">
        <f t="shared" si="197"/>
        <v>17332</v>
      </c>
      <c r="G462" s="10">
        <f t="shared" si="206"/>
        <v>3.2039999932749197E-3</v>
      </c>
      <c r="I462">
        <f t="shared" si="207"/>
        <v>3.2039999932749197E-3</v>
      </c>
      <c r="P462">
        <f t="shared" si="198"/>
        <v>3.100594859050293E-2</v>
      </c>
      <c r="Q462" s="2">
        <f t="shared" si="199"/>
        <v>32483.036999999997</v>
      </c>
      <c r="S462" s="50">
        <v>0.1</v>
      </c>
      <c r="Z462">
        <f t="shared" si="209"/>
        <v>17332</v>
      </c>
      <c r="AA462" s="68">
        <f t="shared" si="210"/>
        <v>7.0414546808417709E-3</v>
      </c>
      <c r="AB462" s="68">
        <f t="shared" si="211"/>
        <v>2.7168493902936078E-2</v>
      </c>
      <c r="AC462" s="68">
        <f t="shared" si="212"/>
        <v>-3.8374546875668512E-3</v>
      </c>
      <c r="AD462" s="68"/>
      <c r="AE462" s="68">
        <f t="shared" si="213"/>
        <v>1.47260584791288E-6</v>
      </c>
      <c r="AF462">
        <f t="shared" si="214"/>
        <v>-2.780194859722801E-2</v>
      </c>
      <c r="AG462" s="92"/>
      <c r="AH462">
        <f t="shared" si="215"/>
        <v>-2.3964493909661159E-2</v>
      </c>
      <c r="AI462">
        <f t="shared" si="216"/>
        <v>0.81677014527031289</v>
      </c>
      <c r="AJ462">
        <f t="shared" si="217"/>
        <v>-0.99148485523250085</v>
      </c>
      <c r="AK462">
        <f t="shared" si="218"/>
        <v>-7.4067668157999211E-3</v>
      </c>
      <c r="AL462">
        <f t="shared" si="219"/>
        <v>4.0401366029754956E-2</v>
      </c>
      <c r="AM462">
        <f t="shared" si="220"/>
        <v>2.020343121149849E-2</v>
      </c>
      <c r="AN462" s="68">
        <f t="shared" si="208"/>
        <v>4.863191855052558E-2</v>
      </c>
      <c r="AO462" s="68">
        <f t="shared" si="208"/>
        <v>4.8632316733268219E-2</v>
      </c>
      <c r="AP462" s="68">
        <f t="shared" si="208"/>
        <v>4.8630142803988481E-2</v>
      </c>
      <c r="AQ462" s="68">
        <f t="shared" si="208"/>
        <v>4.8642011649928416E-2</v>
      </c>
      <c r="AR462" s="68">
        <f t="shared" si="208"/>
        <v>4.8577212245519863E-2</v>
      </c>
      <c r="AS462" s="68">
        <f t="shared" si="208"/>
        <v>4.8930994948033053E-2</v>
      </c>
      <c r="AT462" s="68">
        <f t="shared" si="208"/>
        <v>4.6999535203587128E-2</v>
      </c>
      <c r="AU462" s="68">
        <f t="shared" si="221"/>
        <v>5.7546573341408447E-2</v>
      </c>
    </row>
    <row r="463" spans="1:47">
      <c r="A463" s="12" t="s">
        <v>1968</v>
      </c>
      <c r="B463" s="44"/>
      <c r="C463" s="45">
        <v>47505.612000000001</v>
      </c>
      <c r="D463" s="45"/>
      <c r="E463">
        <f t="shared" si="196"/>
        <v>17335.004693216866</v>
      </c>
      <c r="F463">
        <f t="shared" si="197"/>
        <v>17335</v>
      </c>
      <c r="G463" s="10">
        <f t="shared" si="206"/>
        <v>6.3699999955133535E-3</v>
      </c>
      <c r="I463">
        <f t="shared" si="207"/>
        <v>6.3699999955133535E-3</v>
      </c>
      <c r="P463">
        <f t="shared" si="198"/>
        <v>3.1055027783365052E-2</v>
      </c>
      <c r="Q463" s="2">
        <f t="shared" si="199"/>
        <v>32487.112000000001</v>
      </c>
      <c r="S463" s="50">
        <v>0.1</v>
      </c>
      <c r="Z463">
        <f t="shared" si="209"/>
        <v>17335</v>
      </c>
      <c r="AA463" s="68">
        <f t="shared" si="210"/>
        <v>7.085450050524314E-3</v>
      </c>
      <c r="AB463" s="68">
        <f t="shared" si="211"/>
        <v>3.0339577728354092E-2</v>
      </c>
      <c r="AC463" s="68">
        <f t="shared" si="212"/>
        <v>-7.1545005501096048E-4</v>
      </c>
      <c r="AD463" s="68"/>
      <c r="AE463" s="68">
        <f t="shared" si="213"/>
        <v>5.1186878121518637E-8</v>
      </c>
      <c r="AF463">
        <f t="shared" si="214"/>
        <v>-2.4685027787851699E-2</v>
      </c>
      <c r="AG463" s="92"/>
      <c r="AH463">
        <f t="shared" si="215"/>
        <v>-2.3969577732840738E-2</v>
      </c>
      <c r="AI463">
        <f t="shared" si="216"/>
        <v>0.81678129788785303</v>
      </c>
      <c r="AJ463">
        <f t="shared" si="217"/>
        <v>-0.99167632910429449</v>
      </c>
      <c r="AK463">
        <f t="shared" si="218"/>
        <v>-7.6776985657294409E-3</v>
      </c>
      <c r="AL463">
        <f t="shared" si="219"/>
        <v>4.1880054896197762E-2</v>
      </c>
      <c r="AM463">
        <f t="shared" si="220"/>
        <v>2.0943088612573133E-2</v>
      </c>
      <c r="AN463" s="68">
        <f t="shared" si="208"/>
        <v>5.0411615929222525E-2</v>
      </c>
      <c r="AO463" s="68">
        <f t="shared" si="208"/>
        <v>5.0412028441358558E-2</v>
      </c>
      <c r="AP463" s="68">
        <f t="shared" si="208"/>
        <v>5.0409776080277628E-2</v>
      </c>
      <c r="AQ463" s="68">
        <f t="shared" si="208"/>
        <v>5.0422074219608606E-2</v>
      </c>
      <c r="AR463" s="68">
        <f t="shared" si="208"/>
        <v>5.0354925118574291E-2</v>
      </c>
      <c r="AS463" s="68">
        <f t="shared" si="208"/>
        <v>5.0721568866484198E-2</v>
      </c>
      <c r="AT463" s="68">
        <f t="shared" si="208"/>
        <v>4.8719723073166653E-2</v>
      </c>
      <c r="AU463" s="68">
        <f t="shared" si="221"/>
        <v>5.9652233203102645E-2</v>
      </c>
    </row>
    <row r="464" spans="1:47">
      <c r="A464" s="12" t="s">
        <v>2019</v>
      </c>
      <c r="B464" s="44"/>
      <c r="C464" s="45">
        <v>47523.256000000001</v>
      </c>
      <c r="D464" s="45"/>
      <c r="E464">
        <f t="shared" si="196"/>
        <v>17348.004240840859</v>
      </c>
      <c r="F464">
        <f t="shared" si="197"/>
        <v>17348</v>
      </c>
      <c r="G464" s="10">
        <f t="shared" si="206"/>
        <v>5.7560000059311278E-3</v>
      </c>
      <c r="I464">
        <f t="shared" si="207"/>
        <v>5.7560000059311278E-3</v>
      </c>
      <c r="P464">
        <f t="shared" si="198"/>
        <v>3.1267902811193293E-2</v>
      </c>
      <c r="Q464" s="2">
        <f t="shared" si="199"/>
        <v>32504.756000000001</v>
      </c>
      <c r="S464" s="50">
        <v>0.1</v>
      </c>
      <c r="Z464">
        <f t="shared" si="209"/>
        <v>17348</v>
      </c>
      <c r="AA464" s="68">
        <f t="shared" si="210"/>
        <v>7.2771718827683504E-3</v>
      </c>
      <c r="AB464" s="68">
        <f t="shared" si="211"/>
        <v>2.9746730934356071E-2</v>
      </c>
      <c r="AC464" s="68">
        <f t="shared" si="212"/>
        <v>-1.5211718768372226E-3</v>
      </c>
      <c r="AD464" s="68"/>
      <c r="AE464" s="68">
        <f t="shared" si="213"/>
        <v>2.3139638788804783E-7</v>
      </c>
      <c r="AF464">
        <f t="shared" si="214"/>
        <v>-2.5511902805262165E-2</v>
      </c>
      <c r="AG464" s="92"/>
      <c r="AH464">
        <f t="shared" si="215"/>
        <v>-2.3990730928424943E-2</v>
      </c>
      <c r="AI464">
        <f t="shared" si="216"/>
        <v>0.81683425922400099</v>
      </c>
      <c r="AJ464">
        <f t="shared" si="217"/>
        <v>-0.99248104821846306</v>
      </c>
      <c r="AK464">
        <f t="shared" si="218"/>
        <v>-8.8516249867137149E-3</v>
      </c>
      <c r="AL464">
        <f t="shared" si="219"/>
        <v>4.8288200365035686E-2</v>
      </c>
      <c r="AM464">
        <f t="shared" si="220"/>
        <v>2.4148792777776158E-2</v>
      </c>
      <c r="AN464" s="68">
        <f t="shared" si="208"/>
        <v>5.8123935032554877E-2</v>
      </c>
      <c r="AO464" s="68">
        <f t="shared" si="208"/>
        <v>5.8124409329537489E-2</v>
      </c>
      <c r="AP464" s="68">
        <f t="shared" si="208"/>
        <v>5.8121818531340415E-2</v>
      </c>
      <c r="AQ464" s="68">
        <f t="shared" si="208"/>
        <v>5.8135970503210406E-2</v>
      </c>
      <c r="AR464" s="68">
        <f t="shared" si="208"/>
        <v>5.8058666937010221E-2</v>
      </c>
      <c r="AS464" s="68">
        <f t="shared" si="208"/>
        <v>5.8480933281529715E-2</v>
      </c>
      <c r="AT464" s="68">
        <f t="shared" si="208"/>
        <v>5.6174452575281281E-2</v>
      </c>
      <c r="AU464" s="68">
        <f t="shared" si="221"/>
        <v>6.8776759270444021E-2</v>
      </c>
    </row>
    <row r="465" spans="1:50">
      <c r="A465" s="12" t="s">
        <v>1968</v>
      </c>
      <c r="B465" s="44"/>
      <c r="C465" s="45">
        <v>47524.612999999998</v>
      </c>
      <c r="D465" s="45"/>
      <c r="E465">
        <f t="shared" si="196"/>
        <v>17349.004036019149</v>
      </c>
      <c r="F465">
        <f t="shared" si="197"/>
        <v>17349</v>
      </c>
      <c r="G465" s="10">
        <f t="shared" si="206"/>
        <v>5.4779999918537214E-3</v>
      </c>
      <c r="I465">
        <f t="shared" si="207"/>
        <v>5.4779999918537214E-3</v>
      </c>
      <c r="P465">
        <f t="shared" si="198"/>
        <v>3.1284291175622148E-2</v>
      </c>
      <c r="Q465" s="2">
        <f t="shared" si="199"/>
        <v>32506.112999999998</v>
      </c>
      <c r="S465" s="50">
        <v>0.1</v>
      </c>
      <c r="Z465">
        <f t="shared" si="209"/>
        <v>17349</v>
      </c>
      <c r="AA465" s="68">
        <f t="shared" si="210"/>
        <v>7.2919921115147252E-3</v>
      </c>
      <c r="AB465" s="68">
        <f t="shared" si="211"/>
        <v>2.9470299055961144E-2</v>
      </c>
      <c r="AC465" s="68">
        <f t="shared" si="212"/>
        <v>-1.8139921196610037E-3</v>
      </c>
      <c r="AD465" s="68"/>
      <c r="AE465" s="68">
        <f t="shared" si="213"/>
        <v>3.2905674101922214E-7</v>
      </c>
      <c r="AF465">
        <f t="shared" si="214"/>
        <v>-2.5806291183768426E-2</v>
      </c>
      <c r="AG465" s="92"/>
      <c r="AH465">
        <f t="shared" si="215"/>
        <v>-2.3992299064107422E-2</v>
      </c>
      <c r="AI465">
        <f t="shared" si="216"/>
        <v>0.81683864506251735</v>
      </c>
      <c r="AJ465">
        <f t="shared" si="217"/>
        <v>-0.99254126631551765</v>
      </c>
      <c r="AK465">
        <f t="shared" si="218"/>
        <v>-8.9419190552918314E-3</v>
      </c>
      <c r="AL465">
        <f t="shared" si="219"/>
        <v>4.8781169996854251E-2</v>
      </c>
      <c r="AM465">
        <f t="shared" si="220"/>
        <v>2.439542280781733E-2</v>
      </c>
      <c r="AN465" s="68">
        <f t="shared" si="208"/>
        <v>5.8717211631084995E-2</v>
      </c>
      <c r="AO465" s="68">
        <f t="shared" si="208"/>
        <v>5.8717690658640451E-2</v>
      </c>
      <c r="AP465" s="68">
        <f t="shared" si="208"/>
        <v>5.8715073929384722E-2</v>
      </c>
      <c r="AQ465" s="68">
        <f t="shared" si="208"/>
        <v>5.8729368043095038E-2</v>
      </c>
      <c r="AR465" s="68">
        <f t="shared" si="208"/>
        <v>5.8651285336083825E-2</v>
      </c>
      <c r="AS465" s="68">
        <f t="shared" si="208"/>
        <v>5.9077822567489516E-2</v>
      </c>
      <c r="AT465" s="68">
        <f t="shared" si="208"/>
        <v>5.6747934993911446E-2</v>
      </c>
      <c r="AU465" s="68">
        <f t="shared" si="221"/>
        <v>6.9478645891008828E-2</v>
      </c>
    </row>
    <row r="466" spans="1:50">
      <c r="A466" s="12" t="s">
        <v>1968</v>
      </c>
      <c r="B466" s="44"/>
      <c r="C466" s="45">
        <v>47524.616999999998</v>
      </c>
      <c r="D466" s="45"/>
      <c r="E466">
        <f t="shared" si="196"/>
        <v>17349.006983094103</v>
      </c>
      <c r="F466">
        <f t="shared" si="197"/>
        <v>17349</v>
      </c>
      <c r="G466" s="10">
        <f t="shared" si="206"/>
        <v>9.4779999926686287E-3</v>
      </c>
      <c r="I466">
        <f t="shared" si="207"/>
        <v>9.4779999926686287E-3</v>
      </c>
      <c r="P466">
        <f t="shared" si="198"/>
        <v>3.1284291175622148E-2</v>
      </c>
      <c r="Q466" s="2">
        <f t="shared" si="199"/>
        <v>32506.116999999998</v>
      </c>
      <c r="S466" s="50">
        <v>0.1</v>
      </c>
      <c r="Z466">
        <f t="shared" si="209"/>
        <v>17349</v>
      </c>
      <c r="AA466" s="68">
        <f t="shared" si="210"/>
        <v>7.2919921115147252E-3</v>
      </c>
      <c r="AB466" s="68">
        <f t="shared" si="211"/>
        <v>3.3470299056776051E-2</v>
      </c>
      <c r="AC466" s="68">
        <f t="shared" si="212"/>
        <v>2.1860078811539035E-3</v>
      </c>
      <c r="AD466" s="68"/>
      <c r="AE466" s="68">
        <f t="shared" si="213"/>
        <v>4.778630456466979E-7</v>
      </c>
      <c r="AF466">
        <f t="shared" si="214"/>
        <v>-2.1806291182953519E-2</v>
      </c>
      <c r="AG466" s="92"/>
      <c r="AH466">
        <f t="shared" si="215"/>
        <v>-2.3992299064107422E-2</v>
      </c>
      <c r="AI466">
        <f t="shared" si="216"/>
        <v>0.81683864506251735</v>
      </c>
      <c r="AJ466">
        <f t="shared" si="217"/>
        <v>-0.99254126631551765</v>
      </c>
      <c r="AK466">
        <f t="shared" si="218"/>
        <v>-8.9419190552918314E-3</v>
      </c>
      <c r="AL466">
        <f t="shared" si="219"/>
        <v>4.8781169996854251E-2</v>
      </c>
      <c r="AM466">
        <f t="shared" si="220"/>
        <v>2.439542280781733E-2</v>
      </c>
      <c r="AN466" s="68">
        <f t="shared" si="208"/>
        <v>5.8717211631084995E-2</v>
      </c>
      <c r="AO466" s="68">
        <f t="shared" si="208"/>
        <v>5.8717690658640451E-2</v>
      </c>
      <c r="AP466" s="68">
        <f t="shared" si="208"/>
        <v>5.8715073929384722E-2</v>
      </c>
      <c r="AQ466" s="68">
        <f t="shared" si="208"/>
        <v>5.8729368043095038E-2</v>
      </c>
      <c r="AR466" s="68">
        <f t="shared" si="208"/>
        <v>5.8651285336083825E-2</v>
      </c>
      <c r="AS466" s="68">
        <f t="shared" si="208"/>
        <v>5.9077822567489516E-2</v>
      </c>
      <c r="AT466" s="68">
        <f t="shared" si="208"/>
        <v>5.6747934993911446E-2</v>
      </c>
      <c r="AU466" s="68">
        <f t="shared" si="221"/>
        <v>6.9478645891008828E-2</v>
      </c>
    </row>
    <row r="467" spans="1:50">
      <c r="A467" s="12" t="s">
        <v>2020</v>
      </c>
      <c r="B467" s="44"/>
      <c r="C467" s="45">
        <v>47531.396999999997</v>
      </c>
      <c r="D467" s="45"/>
      <c r="E467">
        <f t="shared" si="196"/>
        <v>17354.002275141862</v>
      </c>
      <c r="F467">
        <f t="shared" si="197"/>
        <v>17354</v>
      </c>
      <c r="G467" s="10">
        <f t="shared" si="206"/>
        <v>3.0879999976605177E-3</v>
      </c>
      <c r="I467">
        <f t="shared" si="207"/>
        <v>3.0879999976605177E-3</v>
      </c>
      <c r="P467">
        <f t="shared" si="198"/>
        <v>3.1366261631241343E-2</v>
      </c>
      <c r="Q467" s="2">
        <f t="shared" si="199"/>
        <v>32512.896999999997</v>
      </c>
      <c r="S467" s="50">
        <v>0.1</v>
      </c>
      <c r="Z467">
        <f t="shared" si="209"/>
        <v>17354</v>
      </c>
      <c r="AA467" s="68">
        <f t="shared" si="210"/>
        <v>7.3662484458971063E-3</v>
      </c>
      <c r="AB467" s="68">
        <f t="shared" si="211"/>
        <v>2.7088013183004755E-2</v>
      </c>
      <c r="AC467" s="68">
        <f t="shared" si="212"/>
        <v>-4.2782484482365886E-3</v>
      </c>
      <c r="AD467" s="68"/>
      <c r="AE467" s="68">
        <f t="shared" si="213"/>
        <v>1.8303409784838778E-6</v>
      </c>
      <c r="AF467">
        <f t="shared" si="214"/>
        <v>-2.8278261633580826E-2</v>
      </c>
      <c r="AG467" s="92"/>
      <c r="AH467">
        <f t="shared" si="215"/>
        <v>-2.4000013185344237E-2</v>
      </c>
      <c r="AI467">
        <f t="shared" si="216"/>
        <v>0.81686124266875981</v>
      </c>
      <c r="AJ467">
        <f t="shared" si="217"/>
        <v>-0.99283874807740902</v>
      </c>
      <c r="AK467">
        <f t="shared" si="218"/>
        <v>-9.3933711783881282E-3</v>
      </c>
      <c r="AL467">
        <f t="shared" si="219"/>
        <v>5.1246099050354058E-2</v>
      </c>
      <c r="AM467">
        <f t="shared" si="220"/>
        <v>2.5628658522870686E-2</v>
      </c>
      <c r="AN467" s="68">
        <f t="shared" ref="AN467:AT476" si="222">$AU467+$AB$7*SIN(AO467)</f>
        <v>6.1683643304930827E-2</v>
      </c>
      <c r="AO467" s="68">
        <f t="shared" si="222"/>
        <v>6.1684145934888052E-2</v>
      </c>
      <c r="AP467" s="68">
        <f t="shared" si="222"/>
        <v>6.1681399784536219E-2</v>
      </c>
      <c r="AQ467" s="68">
        <f t="shared" si="222"/>
        <v>6.1696403555205337E-2</v>
      </c>
      <c r="AR467" s="68">
        <f t="shared" si="222"/>
        <v>6.1614429649904705E-2</v>
      </c>
      <c r="AS467" s="68">
        <f t="shared" si="222"/>
        <v>6.20623035450555E-2</v>
      </c>
      <c r="AT467" s="68">
        <f t="shared" si="222"/>
        <v>5.9615442427885752E-2</v>
      </c>
      <c r="AU467" s="68">
        <f t="shared" si="221"/>
        <v>7.2988078993832417E-2</v>
      </c>
    </row>
    <row r="468" spans="1:50">
      <c r="A468" s="12" t="s">
        <v>1968</v>
      </c>
      <c r="B468" s="44"/>
      <c r="C468" s="45">
        <v>47543.614999999998</v>
      </c>
      <c r="D468" s="45"/>
      <c r="E468">
        <f t="shared" si="196"/>
        <v>17363.004115590171</v>
      </c>
      <c r="F468">
        <f t="shared" si="197"/>
        <v>17363</v>
      </c>
      <c r="G468" s="10">
        <f t="shared" si="206"/>
        <v>5.585999992035795E-3</v>
      </c>
      <c r="I468">
        <f t="shared" si="207"/>
        <v>5.585999992035795E-3</v>
      </c>
      <c r="P468">
        <f t="shared" si="198"/>
        <v>3.1513928711950245E-2</v>
      </c>
      <c r="Q468" s="2">
        <f t="shared" si="199"/>
        <v>32525.114999999998</v>
      </c>
      <c r="S468" s="50">
        <v>0.1</v>
      </c>
      <c r="Z468">
        <f t="shared" si="209"/>
        <v>17363</v>
      </c>
      <c r="AA468" s="68">
        <f t="shared" si="210"/>
        <v>7.5005618365327729E-3</v>
      </c>
      <c r="AB468" s="68">
        <f t="shared" si="211"/>
        <v>2.9599366867453267E-2</v>
      </c>
      <c r="AC468" s="68">
        <f t="shared" si="212"/>
        <v>-1.9145618444969779E-3</v>
      </c>
      <c r="AD468" s="68"/>
      <c r="AE468" s="68">
        <f t="shared" si="213"/>
        <v>3.6655470564036705E-7</v>
      </c>
      <c r="AF468">
        <f t="shared" si="214"/>
        <v>-2.592792871991445E-2</v>
      </c>
      <c r="AG468" s="92"/>
      <c r="AH468">
        <f t="shared" si="215"/>
        <v>-2.4013366875417472E-2</v>
      </c>
      <c r="AI468">
        <f t="shared" si="216"/>
        <v>0.81690472597771879</v>
      </c>
      <c r="AJ468">
        <f t="shared" si="217"/>
        <v>-0.99335905354887177</v>
      </c>
      <c r="AK468">
        <f t="shared" si="218"/>
        <v>-1.0205904645430607E-2</v>
      </c>
      <c r="AL468">
        <f t="shared" si="219"/>
        <v>5.5683328058672737E-2</v>
      </c>
      <c r="AM468">
        <f t="shared" si="220"/>
        <v>2.7848860159177376E-2</v>
      </c>
      <c r="AN468" s="68">
        <f t="shared" si="222"/>
        <v>6.7023434976302643E-2</v>
      </c>
      <c r="AO468" s="68">
        <f t="shared" si="222"/>
        <v>6.7023979868472902E-2</v>
      </c>
      <c r="AP468" s="68">
        <f t="shared" si="222"/>
        <v>6.7021001791282175E-2</v>
      </c>
      <c r="AQ468" s="68">
        <f t="shared" si="222"/>
        <v>6.7037278310191142E-2</v>
      </c>
      <c r="AR468" s="68">
        <f t="shared" si="222"/>
        <v>6.6948320098301289E-2</v>
      </c>
      <c r="AS468" s="68">
        <f t="shared" si="222"/>
        <v>6.7434521674768488E-2</v>
      </c>
      <c r="AT468" s="68">
        <f t="shared" si="222"/>
        <v>6.4777376161665678E-2</v>
      </c>
      <c r="AU468" s="68">
        <f t="shared" si="221"/>
        <v>7.9305058578914789E-2</v>
      </c>
    </row>
    <row r="469" spans="1:50">
      <c r="A469" s="12" t="s">
        <v>1968</v>
      </c>
      <c r="B469" s="44"/>
      <c r="C469" s="45">
        <v>47543.618000000002</v>
      </c>
      <c r="D469" s="45"/>
      <c r="E469">
        <f t="shared" ref="E469:E532" si="223">+(C469-C$7)/C$8</f>
        <v>17363.006325896389</v>
      </c>
      <c r="F469">
        <f t="shared" ref="F469:F532" si="224">ROUND(2*E469,0)/2</f>
        <v>17363</v>
      </c>
      <c r="G469" s="10">
        <f t="shared" si="206"/>
        <v>8.5859999962849542E-3</v>
      </c>
      <c r="I469">
        <f t="shared" si="207"/>
        <v>8.5859999962849542E-3</v>
      </c>
      <c r="P469">
        <f t="shared" ref="P469:P532" si="225">+AB$3+AB$4*F469+AB$5*F469^2</f>
        <v>3.1513928711950245E-2</v>
      </c>
      <c r="Q469" s="2">
        <f t="shared" ref="Q469:Q532" si="226">+C469-15018.5</f>
        <v>32525.118000000002</v>
      </c>
      <c r="S469" s="50">
        <v>0.1</v>
      </c>
      <c r="Z469">
        <f t="shared" si="209"/>
        <v>17363</v>
      </c>
      <c r="AA469" s="68">
        <f t="shared" si="210"/>
        <v>7.5005618365327729E-3</v>
      </c>
      <c r="AB469" s="68">
        <f t="shared" si="211"/>
        <v>3.2599366871702423E-2</v>
      </c>
      <c r="AC469" s="68">
        <f t="shared" si="212"/>
        <v>1.0854381597521813E-3</v>
      </c>
      <c r="AD469" s="68"/>
      <c r="AE469" s="68">
        <f t="shared" si="213"/>
        <v>1.1781759986462019E-7</v>
      </c>
      <c r="AF469">
        <f t="shared" si="214"/>
        <v>-2.2927928715665291E-2</v>
      </c>
      <c r="AG469" s="92"/>
      <c r="AH469">
        <f t="shared" si="215"/>
        <v>-2.4013366875417472E-2</v>
      </c>
      <c r="AI469">
        <f t="shared" si="216"/>
        <v>0.81690472597771879</v>
      </c>
      <c r="AJ469">
        <f t="shared" si="217"/>
        <v>-0.99335905354887177</v>
      </c>
      <c r="AK469">
        <f t="shared" si="218"/>
        <v>-1.0205904645430607E-2</v>
      </c>
      <c r="AL469">
        <f t="shared" si="219"/>
        <v>5.5683328058672737E-2</v>
      </c>
      <c r="AM469">
        <f t="shared" si="220"/>
        <v>2.7848860159177376E-2</v>
      </c>
      <c r="AN469" s="68">
        <f t="shared" si="222"/>
        <v>6.7023434976302643E-2</v>
      </c>
      <c r="AO469" s="68">
        <f t="shared" si="222"/>
        <v>6.7023979868472902E-2</v>
      </c>
      <c r="AP469" s="68">
        <f t="shared" si="222"/>
        <v>6.7021001791282175E-2</v>
      </c>
      <c r="AQ469" s="68">
        <f t="shared" si="222"/>
        <v>6.7037278310191142E-2</v>
      </c>
      <c r="AR469" s="68">
        <f t="shared" si="222"/>
        <v>6.6948320098301289E-2</v>
      </c>
      <c r="AS469" s="68">
        <f t="shared" si="222"/>
        <v>6.7434521674768488E-2</v>
      </c>
      <c r="AT469" s="68">
        <f t="shared" si="222"/>
        <v>6.4777376161665678E-2</v>
      </c>
      <c r="AU469" s="68">
        <f t="shared" si="221"/>
        <v>7.9305058578914789E-2</v>
      </c>
    </row>
    <row r="470" spans="1:50">
      <c r="A470" s="12" t="s">
        <v>2020</v>
      </c>
      <c r="B470" s="44"/>
      <c r="C470" s="45">
        <v>47565.328000000001</v>
      </c>
      <c r="D470" s="45"/>
      <c r="E470">
        <f t="shared" si="223"/>
        <v>17379.001575211565</v>
      </c>
      <c r="F470">
        <f t="shared" si="224"/>
        <v>17379</v>
      </c>
      <c r="G470" s="10">
        <f t="shared" si="206"/>
        <v>2.1380000034696423E-3</v>
      </c>
      <c r="I470">
        <f t="shared" si="207"/>
        <v>2.1380000034696423E-3</v>
      </c>
      <c r="P470">
        <f t="shared" si="225"/>
        <v>3.1776829746208268E-2</v>
      </c>
      <c r="Q470" s="2">
        <f t="shared" si="226"/>
        <v>32546.828000000001</v>
      </c>
      <c r="S470" s="50">
        <v>0.1</v>
      </c>
      <c r="Z470">
        <f t="shared" si="209"/>
        <v>17379</v>
      </c>
      <c r="AA470" s="68">
        <f t="shared" si="210"/>
        <v>7.74141217971561E-3</v>
      </c>
      <c r="AB470" s="68">
        <f t="shared" si="211"/>
        <v>2.61734175699623E-2</v>
      </c>
      <c r="AC470" s="68">
        <f t="shared" si="212"/>
        <v>-5.6034121762459678E-3</v>
      </c>
      <c r="AD470" s="68"/>
      <c r="AE470" s="68">
        <f t="shared" si="213"/>
        <v>3.1398228016901574E-6</v>
      </c>
      <c r="AF470">
        <f t="shared" si="214"/>
        <v>-2.9638829742738626E-2</v>
      </c>
      <c r="AG470" s="92"/>
      <c r="AH470">
        <f t="shared" si="215"/>
        <v>-2.4035417566492658E-2</v>
      </c>
      <c r="AI470">
        <f t="shared" si="216"/>
        <v>0.81699094462317912</v>
      </c>
      <c r="AJ470">
        <f t="shared" si="217"/>
        <v>-0.99423587579681239</v>
      </c>
      <c r="AK470">
        <f t="shared" si="218"/>
        <v>-1.1650129141325719E-2</v>
      </c>
      <c r="AL470">
        <f t="shared" si="219"/>
        <v>6.3572975289889103E-2</v>
      </c>
      <c r="AM470">
        <f t="shared" si="220"/>
        <v>3.1797197458932946E-2</v>
      </c>
      <c r="AN470" s="68">
        <f t="shared" si="222"/>
        <v>7.651714415899509E-2</v>
      </c>
      <c r="AO470" s="68">
        <f t="shared" si="222"/>
        <v>7.6517763414887682E-2</v>
      </c>
      <c r="AP470" s="68">
        <f t="shared" si="222"/>
        <v>7.6514376596199724E-2</v>
      </c>
      <c r="AQ470" s="68">
        <f t="shared" si="222"/>
        <v>7.6532899710179514E-2</v>
      </c>
      <c r="AR470" s="68">
        <f t="shared" si="222"/>
        <v>7.6431593825609476E-2</v>
      </c>
      <c r="AS470" s="68">
        <f t="shared" si="222"/>
        <v>7.6985661607774675E-2</v>
      </c>
      <c r="AT470" s="68">
        <f t="shared" si="222"/>
        <v>7.3955608127791034E-2</v>
      </c>
      <c r="AU470" s="68">
        <f t="shared" si="221"/>
        <v>9.0535244507950363E-2</v>
      </c>
    </row>
    <row r="471" spans="1:50">
      <c r="A471" s="12" t="s">
        <v>2020</v>
      </c>
      <c r="B471" s="44"/>
      <c r="C471" s="45">
        <v>47565.332000000002</v>
      </c>
      <c r="D471" s="45"/>
      <c r="E471">
        <f t="shared" si="223"/>
        <v>17379.004522286519</v>
      </c>
      <c r="F471">
        <f t="shared" si="224"/>
        <v>17379</v>
      </c>
      <c r="G471" s="10">
        <f t="shared" si="206"/>
        <v>6.1380000042845495E-3</v>
      </c>
      <c r="I471">
        <f t="shared" si="207"/>
        <v>6.1380000042845495E-3</v>
      </c>
      <c r="P471">
        <f t="shared" si="225"/>
        <v>3.1776829746208268E-2</v>
      </c>
      <c r="Q471" s="2">
        <f t="shared" si="226"/>
        <v>32546.832000000002</v>
      </c>
      <c r="S471" s="50">
        <v>0.1</v>
      </c>
      <c r="Z471">
        <f t="shared" si="209"/>
        <v>17379</v>
      </c>
      <c r="AA471" s="68">
        <f t="shared" si="210"/>
        <v>7.74141217971561E-3</v>
      </c>
      <c r="AB471" s="68">
        <f t="shared" si="211"/>
        <v>3.0173417570777208E-2</v>
      </c>
      <c r="AC471" s="68">
        <f t="shared" si="212"/>
        <v>-1.6034121754310605E-3</v>
      </c>
      <c r="AD471" s="68"/>
      <c r="AE471" s="68">
        <f t="shared" si="213"/>
        <v>2.5709306043205665E-7</v>
      </c>
      <c r="AF471">
        <f t="shared" si="214"/>
        <v>-2.5638829741923719E-2</v>
      </c>
      <c r="AG471" s="92"/>
      <c r="AH471">
        <f t="shared" si="215"/>
        <v>-2.4035417566492658E-2</v>
      </c>
      <c r="AI471">
        <f t="shared" si="216"/>
        <v>0.81699094462317912</v>
      </c>
      <c r="AJ471">
        <f t="shared" si="217"/>
        <v>-0.99423587579681239</v>
      </c>
      <c r="AK471">
        <f t="shared" si="218"/>
        <v>-1.1650129141325719E-2</v>
      </c>
      <c r="AL471">
        <f t="shared" si="219"/>
        <v>6.3572975289889103E-2</v>
      </c>
      <c r="AM471">
        <f t="shared" si="220"/>
        <v>3.1797197458932946E-2</v>
      </c>
      <c r="AN471" s="68">
        <f t="shared" si="222"/>
        <v>7.651714415899509E-2</v>
      </c>
      <c r="AO471" s="68">
        <f t="shared" si="222"/>
        <v>7.6517763414887682E-2</v>
      </c>
      <c r="AP471" s="68">
        <f t="shared" si="222"/>
        <v>7.6514376596199724E-2</v>
      </c>
      <c r="AQ471" s="68">
        <f t="shared" si="222"/>
        <v>7.6532899710179514E-2</v>
      </c>
      <c r="AR471" s="68">
        <f t="shared" si="222"/>
        <v>7.6431593825609476E-2</v>
      </c>
      <c r="AS471" s="68">
        <f t="shared" si="222"/>
        <v>7.6985661607774675E-2</v>
      </c>
      <c r="AT471" s="68">
        <f t="shared" si="222"/>
        <v>7.3955608127791034E-2</v>
      </c>
      <c r="AU471" s="68">
        <f t="shared" si="221"/>
        <v>9.0535244507950363E-2</v>
      </c>
    </row>
    <row r="472" spans="1:50">
      <c r="A472" s="12" t="s">
        <v>2021</v>
      </c>
      <c r="B472" s="44"/>
      <c r="C472" s="45">
        <v>47565.332999999999</v>
      </c>
      <c r="D472" s="45"/>
      <c r="E472">
        <f t="shared" si="223"/>
        <v>17379.005259055255</v>
      </c>
      <c r="F472">
        <f t="shared" si="224"/>
        <v>17379</v>
      </c>
      <c r="G472" s="10">
        <f t="shared" si="206"/>
        <v>7.1380000008502975E-3</v>
      </c>
      <c r="I472">
        <f t="shared" si="207"/>
        <v>7.1380000008502975E-3</v>
      </c>
      <c r="P472">
        <f t="shared" si="225"/>
        <v>3.1776829746208268E-2</v>
      </c>
      <c r="Q472" s="2">
        <f t="shared" si="226"/>
        <v>32546.832999999999</v>
      </c>
      <c r="S472" s="50">
        <v>0.1</v>
      </c>
      <c r="Z472">
        <f t="shared" si="209"/>
        <v>17379</v>
      </c>
      <c r="AA472" s="68">
        <f t="shared" si="210"/>
        <v>7.74141217971561E-3</v>
      </c>
      <c r="AB472" s="68">
        <f t="shared" si="211"/>
        <v>3.1173417567342956E-2</v>
      </c>
      <c r="AC472" s="68">
        <f t="shared" si="212"/>
        <v>-6.0341217886531254E-4</v>
      </c>
      <c r="AD472" s="68"/>
      <c r="AE472" s="68">
        <f t="shared" si="213"/>
        <v>3.6410625760298399E-8</v>
      </c>
      <c r="AF472">
        <f t="shared" si="214"/>
        <v>-2.4638829745357971E-2</v>
      </c>
      <c r="AG472" s="92"/>
      <c r="AH472">
        <f t="shared" si="215"/>
        <v>-2.4035417566492658E-2</v>
      </c>
      <c r="AI472">
        <f t="shared" si="216"/>
        <v>0.81699094462317912</v>
      </c>
      <c r="AJ472">
        <f t="shared" si="217"/>
        <v>-0.99423587579681239</v>
      </c>
      <c r="AK472">
        <f t="shared" si="218"/>
        <v>-1.1650129141325719E-2</v>
      </c>
      <c r="AL472">
        <f t="shared" si="219"/>
        <v>6.3572975289889103E-2</v>
      </c>
      <c r="AM472">
        <f t="shared" si="220"/>
        <v>3.1797197458932946E-2</v>
      </c>
      <c r="AN472" s="68">
        <f t="shared" si="222"/>
        <v>7.651714415899509E-2</v>
      </c>
      <c r="AO472" s="68">
        <f t="shared" si="222"/>
        <v>7.6517763414887682E-2</v>
      </c>
      <c r="AP472" s="68">
        <f t="shared" si="222"/>
        <v>7.6514376596199724E-2</v>
      </c>
      <c r="AQ472" s="68">
        <f t="shared" si="222"/>
        <v>7.6532899710179514E-2</v>
      </c>
      <c r="AR472" s="68">
        <f t="shared" si="222"/>
        <v>7.6431593825609476E-2</v>
      </c>
      <c r="AS472" s="68">
        <f t="shared" si="222"/>
        <v>7.6985661607774675E-2</v>
      </c>
      <c r="AT472" s="68">
        <f t="shared" si="222"/>
        <v>7.3955608127791034E-2</v>
      </c>
      <c r="AU472" s="68">
        <f t="shared" si="221"/>
        <v>9.0535244507950363E-2</v>
      </c>
    </row>
    <row r="473" spans="1:50">
      <c r="A473" s="12" t="s">
        <v>2020</v>
      </c>
      <c r="B473" s="44"/>
      <c r="C473" s="45">
        <v>47565.334000000003</v>
      </c>
      <c r="D473" s="45"/>
      <c r="E473">
        <f t="shared" si="223"/>
        <v>17379.005995823998</v>
      </c>
      <c r="F473">
        <f t="shared" si="224"/>
        <v>17379</v>
      </c>
      <c r="G473" s="10">
        <f t="shared" si="206"/>
        <v>8.1380000046920031E-3</v>
      </c>
      <c r="I473">
        <f t="shared" si="207"/>
        <v>8.1380000046920031E-3</v>
      </c>
      <c r="P473">
        <f t="shared" si="225"/>
        <v>3.1776829746208268E-2</v>
      </c>
      <c r="Q473" s="2">
        <f t="shared" si="226"/>
        <v>32546.834000000003</v>
      </c>
      <c r="S473" s="50">
        <v>0.1</v>
      </c>
      <c r="Z473">
        <f t="shared" si="209"/>
        <v>17379</v>
      </c>
      <c r="AA473" s="68">
        <f t="shared" si="210"/>
        <v>7.74141217971561E-3</v>
      </c>
      <c r="AB473" s="68">
        <f t="shared" si="211"/>
        <v>3.2173417571184665E-2</v>
      </c>
      <c r="AC473" s="68">
        <f t="shared" si="212"/>
        <v>3.9658782497639308E-4</v>
      </c>
      <c r="AD473" s="68"/>
      <c r="AE473" s="68">
        <f t="shared" si="213"/>
        <v>1.5728190291950622E-8</v>
      </c>
      <c r="AF473">
        <f t="shared" si="214"/>
        <v>-2.3638829741516265E-2</v>
      </c>
      <c r="AG473" s="92"/>
      <c r="AH473">
        <f t="shared" si="215"/>
        <v>-2.4035417566492658E-2</v>
      </c>
      <c r="AI473">
        <f t="shared" si="216"/>
        <v>0.81699094462317912</v>
      </c>
      <c r="AJ473">
        <f t="shared" si="217"/>
        <v>-0.99423587579681239</v>
      </c>
      <c r="AK473">
        <f t="shared" si="218"/>
        <v>-1.1650129141325719E-2</v>
      </c>
      <c r="AL473">
        <f t="shared" si="219"/>
        <v>6.3572975289889103E-2</v>
      </c>
      <c r="AM473">
        <f t="shared" si="220"/>
        <v>3.1797197458932946E-2</v>
      </c>
      <c r="AN473" s="68">
        <f t="shared" si="222"/>
        <v>7.651714415899509E-2</v>
      </c>
      <c r="AO473" s="68">
        <f t="shared" si="222"/>
        <v>7.6517763414887682E-2</v>
      </c>
      <c r="AP473" s="68">
        <f t="shared" si="222"/>
        <v>7.6514376596199724E-2</v>
      </c>
      <c r="AQ473" s="68">
        <f t="shared" si="222"/>
        <v>7.6532899710179514E-2</v>
      </c>
      <c r="AR473" s="68">
        <f t="shared" si="222"/>
        <v>7.6431593825609476E-2</v>
      </c>
      <c r="AS473" s="68">
        <f t="shared" si="222"/>
        <v>7.6985661607774675E-2</v>
      </c>
      <c r="AT473" s="68">
        <f t="shared" si="222"/>
        <v>7.3955608127791034E-2</v>
      </c>
      <c r="AU473" s="68">
        <f t="shared" si="221"/>
        <v>9.0535244507950363E-2</v>
      </c>
    </row>
    <row r="474" spans="1:50">
      <c r="A474" s="12" t="s">
        <v>2020</v>
      </c>
      <c r="B474" s="44"/>
      <c r="C474" s="45">
        <v>47565.334999999999</v>
      </c>
      <c r="D474" s="45"/>
      <c r="E474">
        <f t="shared" si="223"/>
        <v>17379.006732592734</v>
      </c>
      <c r="F474">
        <f t="shared" si="224"/>
        <v>17379</v>
      </c>
      <c r="G474" s="10">
        <f t="shared" si="206"/>
        <v>9.1380000012577511E-3</v>
      </c>
      <c r="I474">
        <f t="shared" si="207"/>
        <v>9.1380000012577511E-3</v>
      </c>
      <c r="P474">
        <f t="shared" si="225"/>
        <v>3.1776829746208268E-2</v>
      </c>
      <c r="Q474" s="2">
        <f t="shared" si="226"/>
        <v>32546.834999999999</v>
      </c>
      <c r="S474" s="50">
        <v>0.1</v>
      </c>
      <c r="Z474">
        <f t="shared" si="209"/>
        <v>17379</v>
      </c>
      <c r="AA474" s="68">
        <f t="shared" si="210"/>
        <v>7.74141217971561E-3</v>
      </c>
      <c r="AB474" s="68">
        <f t="shared" si="211"/>
        <v>3.3173417567750413E-2</v>
      </c>
      <c r="AC474" s="68">
        <f t="shared" si="212"/>
        <v>1.3965878215421411E-3</v>
      </c>
      <c r="AD474" s="68"/>
      <c r="AE474" s="68">
        <f t="shared" si="213"/>
        <v>1.9504575432798235E-7</v>
      </c>
      <c r="AF474">
        <f t="shared" si="214"/>
        <v>-2.2638829744950517E-2</v>
      </c>
      <c r="AG474" s="92"/>
      <c r="AH474">
        <f t="shared" si="215"/>
        <v>-2.4035417566492658E-2</v>
      </c>
      <c r="AI474">
        <f t="shared" si="216"/>
        <v>0.81699094462317912</v>
      </c>
      <c r="AJ474">
        <f t="shared" si="217"/>
        <v>-0.99423587579681239</v>
      </c>
      <c r="AK474">
        <f t="shared" si="218"/>
        <v>-1.1650129141325719E-2</v>
      </c>
      <c r="AL474">
        <f t="shared" si="219"/>
        <v>6.3572975289889103E-2</v>
      </c>
      <c r="AM474">
        <f t="shared" si="220"/>
        <v>3.1797197458932946E-2</v>
      </c>
      <c r="AN474" s="68">
        <f t="shared" si="222"/>
        <v>7.651714415899509E-2</v>
      </c>
      <c r="AO474" s="68">
        <f t="shared" si="222"/>
        <v>7.6517763414887682E-2</v>
      </c>
      <c r="AP474" s="68">
        <f t="shared" si="222"/>
        <v>7.6514376596199724E-2</v>
      </c>
      <c r="AQ474" s="68">
        <f t="shared" si="222"/>
        <v>7.6532899710179514E-2</v>
      </c>
      <c r="AR474" s="68">
        <f t="shared" si="222"/>
        <v>7.6431593825609476E-2</v>
      </c>
      <c r="AS474" s="68">
        <f t="shared" si="222"/>
        <v>7.6985661607774675E-2</v>
      </c>
      <c r="AT474" s="68">
        <f t="shared" si="222"/>
        <v>7.3955608127791034E-2</v>
      </c>
      <c r="AU474" s="68">
        <f t="shared" si="221"/>
        <v>9.0535244507950363E-2</v>
      </c>
    </row>
    <row r="475" spans="1:50">
      <c r="A475" s="12" t="s">
        <v>1968</v>
      </c>
      <c r="B475" s="44"/>
      <c r="C475" s="45">
        <v>47585.694000000003</v>
      </c>
      <c r="D475" s="45"/>
      <c r="E475">
        <f t="shared" si="223"/>
        <v>17394.006607342049</v>
      </c>
      <c r="F475">
        <f t="shared" si="224"/>
        <v>17394</v>
      </c>
      <c r="G475" s="10">
        <f t="shared" si="206"/>
        <v>8.9680000019143336E-3</v>
      </c>
      <c r="I475">
        <f t="shared" si="207"/>
        <v>8.9680000019143336E-3</v>
      </c>
      <c r="P475">
        <f t="shared" si="225"/>
        <v>3.2023743284684991E-2</v>
      </c>
      <c r="Q475" s="2">
        <f t="shared" si="226"/>
        <v>32567.194000000003</v>
      </c>
      <c r="S475" s="50">
        <v>0.1</v>
      </c>
      <c r="Z475">
        <f t="shared" si="209"/>
        <v>17394</v>
      </c>
      <c r="AA475" s="68">
        <f t="shared" si="210"/>
        <v>7.9696186778636345E-3</v>
      </c>
      <c r="AB475" s="68">
        <f t="shared" si="211"/>
        <v>3.3022124608735687E-2</v>
      </c>
      <c r="AC475" s="68">
        <f t="shared" si="212"/>
        <v>9.9838132405069904E-4</v>
      </c>
      <c r="AD475" s="68"/>
      <c r="AE475" s="68">
        <f t="shared" si="213"/>
        <v>9.9676526821322692E-8</v>
      </c>
      <c r="AF475">
        <f t="shared" si="214"/>
        <v>-2.3055743282770658E-2</v>
      </c>
      <c r="AG475" s="92"/>
      <c r="AH475">
        <f t="shared" si="215"/>
        <v>-2.4054124606821357E-2</v>
      </c>
      <c r="AI475">
        <f t="shared" si="216"/>
        <v>0.81708214153750314</v>
      </c>
      <c r="AJ475">
        <f t="shared" si="217"/>
        <v>-0.99500185192098534</v>
      </c>
      <c r="AK475">
        <f t="shared" si="218"/>
        <v>-1.3003726943450226E-2</v>
      </c>
      <c r="AL475">
        <f t="shared" si="219"/>
        <v>7.0971128183767385E-2</v>
      </c>
      <c r="AM475">
        <f t="shared" si="220"/>
        <v>3.5500466370936345E-2</v>
      </c>
      <c r="AN475" s="68">
        <f t="shared" si="222"/>
        <v>8.5418464385603965E-2</v>
      </c>
      <c r="AO475" s="68">
        <f t="shared" si="222"/>
        <v>8.5419152365602824E-2</v>
      </c>
      <c r="AP475" s="68">
        <f t="shared" si="222"/>
        <v>8.5415386964059994E-2</v>
      </c>
      <c r="AQ475" s="68">
        <f t="shared" si="222"/>
        <v>8.5435995497777473E-2</v>
      </c>
      <c r="AR475" s="68">
        <f t="shared" si="222"/>
        <v>8.5323202750053909E-2</v>
      </c>
      <c r="AS475" s="68">
        <f t="shared" si="222"/>
        <v>8.5940543091259508E-2</v>
      </c>
      <c r="AT475" s="68">
        <f t="shared" si="222"/>
        <v>8.2562094713489423E-2</v>
      </c>
      <c r="AU475" s="68">
        <f t="shared" si="221"/>
        <v>0.10106354381642113</v>
      </c>
    </row>
    <row r="476" spans="1:50">
      <c r="A476" s="12" t="s">
        <v>2022</v>
      </c>
      <c r="B476" s="44"/>
      <c r="C476" s="45">
        <v>47691.557000000001</v>
      </c>
      <c r="D476" s="45"/>
      <c r="E476">
        <f t="shared" si="223"/>
        <v>17472.003156317278</v>
      </c>
      <c r="F476">
        <f t="shared" si="224"/>
        <v>17472</v>
      </c>
      <c r="G476" s="10">
        <f t="shared" si="206"/>
        <v>4.2839999950956553E-3</v>
      </c>
      <c r="I476">
        <f t="shared" si="207"/>
        <v>4.2839999950956553E-3</v>
      </c>
      <c r="P476">
        <f t="shared" si="225"/>
        <v>3.331461725897733E-2</v>
      </c>
      <c r="Q476" s="2">
        <f t="shared" si="226"/>
        <v>32673.057000000001</v>
      </c>
      <c r="S476" s="50">
        <v>0.1</v>
      </c>
      <c r="Z476">
        <f t="shared" si="209"/>
        <v>17472</v>
      </c>
      <c r="AA476" s="68">
        <f t="shared" si="210"/>
        <v>9.1939491104031032E-3</v>
      </c>
      <c r="AB476" s="68">
        <f t="shared" si="211"/>
        <v>2.8404668143669883E-2</v>
      </c>
      <c r="AC476" s="68">
        <f t="shared" si="212"/>
        <v>-4.9099491153074479E-3</v>
      </c>
      <c r="AD476" s="68"/>
      <c r="AE476" s="68">
        <f t="shared" si="213"/>
        <v>2.4107600314908393E-6</v>
      </c>
      <c r="AF476">
        <f t="shared" si="214"/>
        <v>-2.9030617263881675E-2</v>
      </c>
      <c r="AG476" s="92"/>
      <c r="AH476">
        <f t="shared" si="215"/>
        <v>-2.4120668148574227E-2</v>
      </c>
      <c r="AI476">
        <f t="shared" si="216"/>
        <v>0.81771826167577188</v>
      </c>
      <c r="AJ476">
        <f t="shared" si="217"/>
        <v>-0.99810820647595921</v>
      </c>
      <c r="AK476">
        <f t="shared" si="218"/>
        <v>-2.0035162400726676E-2</v>
      </c>
      <c r="AL476">
        <f t="shared" si="219"/>
        <v>0.10947372704557194</v>
      </c>
      <c r="AM476">
        <f t="shared" si="220"/>
        <v>5.4791595264621851E-2</v>
      </c>
      <c r="AN476" s="68">
        <f t="shared" si="222"/>
        <v>0.13172469960069733</v>
      </c>
      <c r="AO476" s="68">
        <f t="shared" si="222"/>
        <v>0.13172572549824027</v>
      </c>
      <c r="AP476" s="68">
        <f t="shared" si="222"/>
        <v>0.13172008221479314</v>
      </c>
      <c r="AQ476" s="68">
        <f t="shared" si="222"/>
        <v>0.13175112498497199</v>
      </c>
      <c r="AR476" s="68">
        <f t="shared" si="222"/>
        <v>0.13158036541335685</v>
      </c>
      <c r="AS476" s="68">
        <f t="shared" si="222"/>
        <v>0.13251972483240465</v>
      </c>
      <c r="AT476" s="68">
        <f t="shared" si="222"/>
        <v>0.12735368108747963</v>
      </c>
      <c r="AU476" s="68">
        <f t="shared" si="221"/>
        <v>0.15581070022046917</v>
      </c>
      <c r="AV476" s="68"/>
      <c r="AX476" s="68"/>
    </row>
    <row r="477" spans="1:50">
      <c r="A477" s="12" t="s">
        <v>2023</v>
      </c>
      <c r="B477" s="44"/>
      <c r="C477" s="45">
        <v>47778.432000000001</v>
      </c>
      <c r="D477" s="45"/>
      <c r="E477">
        <f t="shared" si="223"/>
        <v>17536.009940483822</v>
      </c>
      <c r="F477">
        <f t="shared" si="224"/>
        <v>17536</v>
      </c>
      <c r="G477" s="10">
        <f t="shared" si="206"/>
        <v>1.3491999998223037E-2</v>
      </c>
      <c r="I477">
        <f t="shared" si="207"/>
        <v>1.3491999998223037E-2</v>
      </c>
      <c r="P477">
        <f t="shared" si="225"/>
        <v>3.4382469938525118E-2</v>
      </c>
      <c r="Q477" s="2">
        <f t="shared" si="226"/>
        <v>32759.932000000001</v>
      </c>
      <c r="S477" s="50">
        <v>0.1</v>
      </c>
      <c r="Z477">
        <f t="shared" si="209"/>
        <v>17536</v>
      </c>
      <c r="AA477" s="68">
        <f t="shared" si="210"/>
        <v>1.0245822750219874E-2</v>
      </c>
      <c r="AB477" s="68">
        <f t="shared" si="211"/>
        <v>3.762864718652828E-2</v>
      </c>
      <c r="AC477" s="68">
        <f t="shared" si="212"/>
        <v>3.2461772480031625E-3</v>
      </c>
      <c r="AD477" s="68"/>
      <c r="AE477" s="68">
        <f t="shared" si="213"/>
        <v>1.0537666725453386E-6</v>
      </c>
      <c r="AF477">
        <f t="shared" si="214"/>
        <v>-2.0890469940302081E-2</v>
      </c>
      <c r="AG477" s="92"/>
      <c r="AH477">
        <f t="shared" si="215"/>
        <v>-2.4136647188305244E-2</v>
      </c>
      <c r="AI477">
        <f t="shared" si="216"/>
        <v>0.81844343219831517</v>
      </c>
      <c r="AJ477">
        <f t="shared" si="217"/>
        <v>-0.99955376090453851</v>
      </c>
      <c r="AK477">
        <f t="shared" si="218"/>
        <v>-2.5792490127904931E-2</v>
      </c>
      <c r="AL477">
        <f t="shared" si="219"/>
        <v>0.14111881316062511</v>
      </c>
      <c r="AM477">
        <f t="shared" si="220"/>
        <v>7.0676736632443712E-2</v>
      </c>
      <c r="AN477" s="68">
        <f t="shared" ref="AN477:AT486" si="227">$AU477+$AB$7*SIN(AO477)</f>
        <v>0.16975154557214561</v>
      </c>
      <c r="AO477" s="68">
        <f t="shared" si="227"/>
        <v>0.16975281779127824</v>
      </c>
      <c r="AP477" s="68">
        <f t="shared" si="227"/>
        <v>0.16974577899350984</v>
      </c>
      <c r="AQ477" s="68">
        <f t="shared" si="227"/>
        <v>0.16978472260646904</v>
      </c>
      <c r="AR477" s="68">
        <f t="shared" si="227"/>
        <v>0.16956926222461732</v>
      </c>
      <c r="AS477" s="68">
        <f t="shared" si="227"/>
        <v>0.17076142353674539</v>
      </c>
      <c r="AT477" s="68">
        <f t="shared" si="227"/>
        <v>0.16416811366174733</v>
      </c>
      <c r="AU477" s="68">
        <f t="shared" si="221"/>
        <v>0.20073144393661102</v>
      </c>
    </row>
    <row r="478" spans="1:50">
      <c r="A478" s="12" t="s">
        <v>2024</v>
      </c>
      <c r="B478" s="44"/>
      <c r="C478" s="45">
        <v>47778.432999999997</v>
      </c>
      <c r="D478" s="45"/>
      <c r="E478">
        <f t="shared" si="223"/>
        <v>17536.010677252558</v>
      </c>
      <c r="F478">
        <f t="shared" si="224"/>
        <v>17536</v>
      </c>
      <c r="G478" s="10">
        <f t="shared" si="206"/>
        <v>1.4491999994788785E-2</v>
      </c>
      <c r="I478">
        <f t="shared" si="207"/>
        <v>1.4491999994788785E-2</v>
      </c>
      <c r="P478">
        <f t="shared" si="225"/>
        <v>3.4382469938525118E-2</v>
      </c>
      <c r="Q478" s="2">
        <f t="shared" si="226"/>
        <v>32759.932999999997</v>
      </c>
      <c r="S478" s="50">
        <v>0.1</v>
      </c>
      <c r="Z478">
        <f t="shared" si="209"/>
        <v>17536</v>
      </c>
      <c r="AA478" s="68">
        <f t="shared" si="210"/>
        <v>1.0245822750219874E-2</v>
      </c>
      <c r="AB478" s="68">
        <f t="shared" si="211"/>
        <v>3.8628647183094028E-2</v>
      </c>
      <c r="AC478" s="68">
        <f t="shared" si="212"/>
        <v>4.2461772445689105E-3</v>
      </c>
      <c r="AD478" s="68"/>
      <c r="AE478" s="68">
        <f t="shared" si="213"/>
        <v>1.8030021192294825E-6</v>
      </c>
      <c r="AF478">
        <f t="shared" si="214"/>
        <v>-1.9890469943736333E-2</v>
      </c>
      <c r="AG478" s="92"/>
      <c r="AH478">
        <f t="shared" si="215"/>
        <v>-2.4136647188305244E-2</v>
      </c>
      <c r="AI478">
        <f t="shared" si="216"/>
        <v>0.81844343219831517</v>
      </c>
      <c r="AJ478">
        <f t="shared" si="217"/>
        <v>-0.99955376090453851</v>
      </c>
      <c r="AK478">
        <f t="shared" si="218"/>
        <v>-2.5792490127904931E-2</v>
      </c>
      <c r="AL478">
        <f t="shared" si="219"/>
        <v>0.14111881316062511</v>
      </c>
      <c r="AM478">
        <f t="shared" si="220"/>
        <v>7.0676736632443712E-2</v>
      </c>
      <c r="AN478" s="68">
        <f t="shared" si="227"/>
        <v>0.16975154557214561</v>
      </c>
      <c r="AO478" s="68">
        <f t="shared" si="227"/>
        <v>0.16975281779127824</v>
      </c>
      <c r="AP478" s="68">
        <f t="shared" si="227"/>
        <v>0.16974577899350984</v>
      </c>
      <c r="AQ478" s="68">
        <f t="shared" si="227"/>
        <v>0.16978472260646904</v>
      </c>
      <c r="AR478" s="68">
        <f t="shared" si="227"/>
        <v>0.16956926222461732</v>
      </c>
      <c r="AS478" s="68">
        <f t="shared" si="227"/>
        <v>0.17076142353674539</v>
      </c>
      <c r="AT478" s="68">
        <f t="shared" si="227"/>
        <v>0.16416811366174733</v>
      </c>
      <c r="AU478" s="68">
        <f t="shared" si="221"/>
        <v>0.20073144393661102</v>
      </c>
    </row>
    <row r="479" spans="1:50">
      <c r="A479" s="12" t="s">
        <v>1968</v>
      </c>
      <c r="B479" s="44"/>
      <c r="C479" s="45">
        <v>47790.639000000003</v>
      </c>
      <c r="D479" s="45"/>
      <c r="E479">
        <f t="shared" si="223"/>
        <v>17545.003676476008</v>
      </c>
      <c r="F479">
        <f t="shared" si="224"/>
        <v>17545</v>
      </c>
      <c r="G479" s="10">
        <f t="shared" si="206"/>
        <v>4.9900000012712553E-3</v>
      </c>
      <c r="I479">
        <f t="shared" si="207"/>
        <v>4.9900000012712553E-3</v>
      </c>
      <c r="P479">
        <f t="shared" si="225"/>
        <v>3.4533263794685298E-2</v>
      </c>
      <c r="Q479" s="2">
        <f t="shared" si="226"/>
        <v>32772.139000000003</v>
      </c>
      <c r="S479" s="50">
        <v>0.1</v>
      </c>
      <c r="Z479">
        <f t="shared" si="209"/>
        <v>17545</v>
      </c>
      <c r="AA479" s="68">
        <f t="shared" si="210"/>
        <v>1.039716897826741E-2</v>
      </c>
      <c r="AB479" s="68">
        <f t="shared" si="211"/>
        <v>2.9126094817689144E-2</v>
      </c>
      <c r="AC479" s="68">
        <f t="shared" si="212"/>
        <v>-5.4071689769961545E-3</v>
      </c>
      <c r="AD479" s="68"/>
      <c r="AE479" s="68">
        <f t="shared" si="213"/>
        <v>2.9237476345789642E-6</v>
      </c>
      <c r="AF479">
        <f t="shared" si="214"/>
        <v>-2.9543263793414043E-2</v>
      </c>
      <c r="AG479" s="92"/>
      <c r="AH479">
        <f t="shared" si="215"/>
        <v>-2.4136094816417888E-2</v>
      </c>
      <c r="AI479">
        <f t="shared" si="216"/>
        <v>0.81856013462852539</v>
      </c>
      <c r="AJ479">
        <f t="shared" si="217"/>
        <v>-0.99967691266902359</v>
      </c>
      <c r="AK479">
        <f t="shared" si="218"/>
        <v>-2.6601035936726629E-2</v>
      </c>
      <c r="AL479">
        <f t="shared" si="219"/>
        <v>0.14557364741110926</v>
      </c>
      <c r="AM479">
        <f t="shared" si="220"/>
        <v>7.2915636319152224E-2</v>
      </c>
      <c r="AN479" s="68">
        <f t="shared" si="227"/>
        <v>0.17510192079291356</v>
      </c>
      <c r="AO479" s="68">
        <f t="shared" si="227"/>
        <v>0.17510322500267661</v>
      </c>
      <c r="AP479" s="68">
        <f t="shared" si="227"/>
        <v>0.17509600248391127</v>
      </c>
      <c r="AQ479" s="68">
        <f t="shared" si="227"/>
        <v>0.17513599982945816</v>
      </c>
      <c r="AR479" s="68">
        <f t="shared" si="227"/>
        <v>0.17491450341989551</v>
      </c>
      <c r="AS479" s="68">
        <f t="shared" si="227"/>
        <v>0.17614121056146162</v>
      </c>
      <c r="AT479" s="68">
        <f t="shared" si="227"/>
        <v>0.16935068537635173</v>
      </c>
      <c r="AU479" s="68">
        <f t="shared" si="221"/>
        <v>0.20704842352169361</v>
      </c>
    </row>
    <row r="480" spans="1:50">
      <c r="A480" s="12" t="s">
        <v>1968</v>
      </c>
      <c r="B480" s="44"/>
      <c r="C480" s="45">
        <v>47790.642999999996</v>
      </c>
      <c r="D480" s="45"/>
      <c r="E480">
        <f t="shared" si="223"/>
        <v>17545.006623550958</v>
      </c>
      <c r="F480">
        <f t="shared" si="224"/>
        <v>17545</v>
      </c>
      <c r="G480" s="10">
        <f t="shared" si="206"/>
        <v>8.989999994810205E-3</v>
      </c>
      <c r="I480">
        <f t="shared" si="207"/>
        <v>8.989999994810205E-3</v>
      </c>
      <c r="P480">
        <f t="shared" si="225"/>
        <v>3.4533263794685298E-2</v>
      </c>
      <c r="Q480" s="2">
        <f t="shared" si="226"/>
        <v>32772.142999999996</v>
      </c>
      <c r="S480" s="50">
        <v>0.1</v>
      </c>
      <c r="Z480">
        <f t="shared" si="209"/>
        <v>17545</v>
      </c>
      <c r="AA480" s="68">
        <f t="shared" si="210"/>
        <v>1.039716897826741E-2</v>
      </c>
      <c r="AB480" s="68">
        <f t="shared" si="211"/>
        <v>3.3126094811228093E-2</v>
      </c>
      <c r="AC480" s="68">
        <f t="shared" si="212"/>
        <v>-1.4071689834572049E-3</v>
      </c>
      <c r="AD480" s="68"/>
      <c r="AE480" s="68">
        <f t="shared" si="213"/>
        <v>1.9801245480039832E-7</v>
      </c>
      <c r="AF480">
        <f t="shared" si="214"/>
        <v>-2.5543263799875093E-2</v>
      </c>
      <c r="AG480" s="92"/>
      <c r="AH480">
        <f t="shared" si="215"/>
        <v>-2.4136094816417888E-2</v>
      </c>
      <c r="AI480">
        <f t="shared" si="216"/>
        <v>0.81856013462852539</v>
      </c>
      <c r="AJ480">
        <f t="shared" si="217"/>
        <v>-0.99967691266902359</v>
      </c>
      <c r="AK480">
        <f t="shared" si="218"/>
        <v>-2.6601035936726629E-2</v>
      </c>
      <c r="AL480">
        <f t="shared" si="219"/>
        <v>0.14557364741110926</v>
      </c>
      <c r="AM480">
        <f t="shared" si="220"/>
        <v>7.2915636319152224E-2</v>
      </c>
      <c r="AN480" s="68">
        <f t="shared" si="227"/>
        <v>0.17510192079291356</v>
      </c>
      <c r="AO480" s="68">
        <f t="shared" si="227"/>
        <v>0.17510322500267661</v>
      </c>
      <c r="AP480" s="68">
        <f t="shared" si="227"/>
        <v>0.17509600248391127</v>
      </c>
      <c r="AQ480" s="68">
        <f t="shared" si="227"/>
        <v>0.17513599982945816</v>
      </c>
      <c r="AR480" s="68">
        <f t="shared" si="227"/>
        <v>0.17491450341989551</v>
      </c>
      <c r="AS480" s="68">
        <f t="shared" si="227"/>
        <v>0.17614121056146162</v>
      </c>
      <c r="AT480" s="68">
        <f t="shared" si="227"/>
        <v>0.16935068537635173</v>
      </c>
      <c r="AU480" s="68">
        <f t="shared" si="221"/>
        <v>0.20704842352169361</v>
      </c>
    </row>
    <row r="481" spans="1:64">
      <c r="A481" s="12" t="s">
        <v>1968</v>
      </c>
      <c r="B481" s="44"/>
      <c r="C481" s="45">
        <v>47794.713000000003</v>
      </c>
      <c r="D481" s="45"/>
      <c r="E481">
        <f t="shared" si="223"/>
        <v>17548.005272317096</v>
      </c>
      <c r="F481">
        <f t="shared" si="224"/>
        <v>17548</v>
      </c>
      <c r="G481" s="10">
        <f t="shared" si="206"/>
        <v>7.1560000069439411E-3</v>
      </c>
      <c r="I481">
        <f t="shared" si="207"/>
        <v>7.1560000069439411E-3</v>
      </c>
      <c r="P481">
        <f t="shared" si="225"/>
        <v>3.4583562773575161E-2</v>
      </c>
      <c r="Q481" s="2">
        <f t="shared" si="226"/>
        <v>32776.213000000003</v>
      </c>
      <c r="S481" s="50">
        <v>0.1</v>
      </c>
      <c r="Z481">
        <f t="shared" si="209"/>
        <v>17548</v>
      </c>
      <c r="AA481" s="68">
        <f t="shared" si="210"/>
        <v>1.0447805658671167E-2</v>
      </c>
      <c r="AB481" s="68">
        <f t="shared" si="211"/>
        <v>3.1291757121847938E-2</v>
      </c>
      <c r="AC481" s="68">
        <f t="shared" si="212"/>
        <v>-3.2918056517272261E-3</v>
      </c>
      <c r="AD481" s="68"/>
      <c r="AE481" s="68">
        <f t="shared" si="213"/>
        <v>1.0835984448743309E-6</v>
      </c>
      <c r="AF481">
        <f t="shared" si="214"/>
        <v>-2.7427562766631219E-2</v>
      </c>
      <c r="AG481" s="92"/>
      <c r="AH481">
        <f t="shared" si="215"/>
        <v>-2.4135757114903993E-2</v>
      </c>
      <c r="AI481">
        <f t="shared" si="216"/>
        <v>0.81859984337766922</v>
      </c>
      <c r="AJ481">
        <f t="shared" si="217"/>
        <v>-0.99971356149247792</v>
      </c>
      <c r="AK481">
        <f t="shared" si="218"/>
        <v>-2.6870486343193126E-2</v>
      </c>
      <c r="AL481">
        <f t="shared" si="219"/>
        <v>0.1470588769370805</v>
      </c>
      <c r="AM481">
        <f t="shared" si="220"/>
        <v>7.3662239899142487E-2</v>
      </c>
      <c r="AN481" s="68">
        <f t="shared" si="227"/>
        <v>0.17688555021817795</v>
      </c>
      <c r="AO481" s="68">
        <f t="shared" si="227"/>
        <v>0.17688686493635075</v>
      </c>
      <c r="AP481" s="68">
        <f t="shared" si="227"/>
        <v>0.17687958191390846</v>
      </c>
      <c r="AQ481" s="68">
        <f t="shared" si="227"/>
        <v>0.17691992711772547</v>
      </c>
      <c r="AR481" s="68">
        <f t="shared" si="227"/>
        <v>0.17669643352732373</v>
      </c>
      <c r="AS481" s="68">
        <f t="shared" si="227"/>
        <v>0.17793459613242432</v>
      </c>
      <c r="AT481" s="68">
        <f t="shared" si="227"/>
        <v>0.17107854133510997</v>
      </c>
      <c r="AU481" s="68">
        <f t="shared" si="221"/>
        <v>0.20915408338338781</v>
      </c>
    </row>
    <row r="482" spans="1:64">
      <c r="A482" s="12" t="s">
        <v>2024</v>
      </c>
      <c r="B482" s="44"/>
      <c r="C482" s="45">
        <v>47812.360999999997</v>
      </c>
      <c r="D482" s="45"/>
      <c r="E482">
        <f t="shared" si="223"/>
        <v>17561.007767016039</v>
      </c>
      <c r="F482">
        <f t="shared" si="224"/>
        <v>17561</v>
      </c>
      <c r="G482" s="10">
        <f t="shared" si="206"/>
        <v>1.054199999634875E-2</v>
      </c>
      <c r="I482">
        <f t="shared" si="207"/>
        <v>1.054199999634875E-2</v>
      </c>
      <c r="P482">
        <f t="shared" si="225"/>
        <v>3.4801723540856644E-2</v>
      </c>
      <c r="Q482" s="2">
        <f t="shared" si="226"/>
        <v>32793.860999999997</v>
      </c>
      <c r="S482" s="50">
        <v>0.1</v>
      </c>
      <c r="Z482">
        <f t="shared" si="209"/>
        <v>17561</v>
      </c>
      <c r="AA482" s="68">
        <f t="shared" si="210"/>
        <v>1.0668317464755855E-2</v>
      </c>
      <c r="AB482" s="68">
        <f t="shared" si="211"/>
        <v>3.4675406072449538E-2</v>
      </c>
      <c r="AC482" s="68">
        <f t="shared" si="212"/>
        <v>-1.2631746840710556E-4</v>
      </c>
      <c r="AD482" s="68"/>
      <c r="AE482" s="68">
        <f t="shared" si="213"/>
        <v>1.5956102824780113E-9</v>
      </c>
      <c r="AF482">
        <f t="shared" si="214"/>
        <v>-2.4259723544507894E-2</v>
      </c>
      <c r="AG482" s="92"/>
      <c r="AH482">
        <f t="shared" si="215"/>
        <v>-2.4133406076100788E-2</v>
      </c>
      <c r="AI482">
        <f t="shared" si="216"/>
        <v>0.8187765849154498</v>
      </c>
      <c r="AJ482">
        <f t="shared" si="217"/>
        <v>-0.99984691856763086</v>
      </c>
      <c r="AK482">
        <f t="shared" si="218"/>
        <v>-2.803771895177461E-2</v>
      </c>
      <c r="AL482">
        <f t="shared" si="219"/>
        <v>0.15349656421631563</v>
      </c>
      <c r="AM482">
        <f t="shared" si="220"/>
        <v>7.689932810540108E-2</v>
      </c>
      <c r="AN482" s="68">
        <f t="shared" si="227"/>
        <v>0.18461562743099286</v>
      </c>
      <c r="AO482" s="68">
        <f t="shared" si="227"/>
        <v>0.18461698677183014</v>
      </c>
      <c r="AP482" s="68">
        <f t="shared" si="227"/>
        <v>0.18460944591260156</v>
      </c>
      <c r="AQ482" s="68">
        <f t="shared" si="227"/>
        <v>0.18465127849676882</v>
      </c>
      <c r="AR482" s="68">
        <f t="shared" si="227"/>
        <v>0.18441921820067472</v>
      </c>
      <c r="AS482" s="68">
        <f t="shared" si="227"/>
        <v>0.18570666668299776</v>
      </c>
      <c r="AT482" s="68">
        <f t="shared" si="227"/>
        <v>0.17856788945070479</v>
      </c>
      <c r="AU482" s="68">
        <f t="shared" si="221"/>
        <v>0.21827860945072919</v>
      </c>
    </row>
    <row r="483" spans="1:64">
      <c r="A483" s="12" t="s">
        <v>2025</v>
      </c>
      <c r="B483" s="44"/>
      <c r="C483" s="45">
        <v>47816.428</v>
      </c>
      <c r="D483" s="45"/>
      <c r="E483">
        <f t="shared" si="223"/>
        <v>17564.004205475958</v>
      </c>
      <c r="F483">
        <f t="shared" si="224"/>
        <v>17564</v>
      </c>
      <c r="G483" s="10">
        <f t="shared" si="206"/>
        <v>5.7079999969573691E-3</v>
      </c>
      <c r="I483">
        <f t="shared" si="207"/>
        <v>5.7079999969573691E-3</v>
      </c>
      <c r="P483">
        <f t="shared" si="225"/>
        <v>3.4852114146865953E-2</v>
      </c>
      <c r="Q483" s="2">
        <f t="shared" si="226"/>
        <v>32797.928</v>
      </c>
      <c r="S483" s="50">
        <v>0.1</v>
      </c>
      <c r="Z483">
        <f t="shared" si="209"/>
        <v>17564</v>
      </c>
      <c r="AA483" s="68">
        <f t="shared" si="210"/>
        <v>1.0719455520501957E-2</v>
      </c>
      <c r="AB483" s="68">
        <f t="shared" si="211"/>
        <v>2.9840658623321366E-2</v>
      </c>
      <c r="AC483" s="68">
        <f t="shared" si="212"/>
        <v>-5.0114555235445876E-3</v>
      </c>
      <c r="AD483" s="68"/>
      <c r="AE483" s="68">
        <f t="shared" si="213"/>
        <v>2.5114686464465558E-6</v>
      </c>
      <c r="AF483">
        <f t="shared" si="214"/>
        <v>-2.9144114149908584E-2</v>
      </c>
      <c r="AG483" s="92"/>
      <c r="AH483">
        <f t="shared" si="215"/>
        <v>-2.4132658626363997E-2</v>
      </c>
      <c r="AI483">
        <f t="shared" si="216"/>
        <v>0.81881844957831951</v>
      </c>
      <c r="AJ483">
        <f t="shared" si="217"/>
        <v>-0.99987181523954094</v>
      </c>
      <c r="AK483">
        <f t="shared" si="218"/>
        <v>-2.8306989344010602E-2</v>
      </c>
      <c r="AL483">
        <f t="shared" si="219"/>
        <v>0.15498258327407569</v>
      </c>
      <c r="AM483">
        <f t="shared" si="220"/>
        <v>7.7646774270408545E-2</v>
      </c>
      <c r="AN483" s="68">
        <f t="shared" si="227"/>
        <v>0.18639973090914436</v>
      </c>
      <c r="AO483" s="68">
        <f t="shared" si="227"/>
        <v>0.18640110033367885</v>
      </c>
      <c r="AP483" s="68">
        <f t="shared" si="227"/>
        <v>0.18639350099188104</v>
      </c>
      <c r="AQ483" s="68">
        <f t="shared" si="227"/>
        <v>0.18643567212477466</v>
      </c>
      <c r="AR483" s="68">
        <f t="shared" si="227"/>
        <v>0.18620165550391071</v>
      </c>
      <c r="AS483" s="68">
        <f t="shared" si="227"/>
        <v>0.18750039430496004</v>
      </c>
      <c r="AT483" s="68">
        <f t="shared" si="227"/>
        <v>0.18029666511802425</v>
      </c>
      <c r="AU483" s="68">
        <f t="shared" si="221"/>
        <v>0.22038426931242316</v>
      </c>
    </row>
    <row r="484" spans="1:64">
      <c r="A484" s="12" t="s">
        <v>2024</v>
      </c>
      <c r="B484" s="44"/>
      <c r="C484" s="45">
        <v>47846.294000000002</v>
      </c>
      <c r="D484" s="45"/>
      <c r="E484">
        <f t="shared" si="223"/>
        <v>17586.008540623217</v>
      </c>
      <c r="F484">
        <f t="shared" si="224"/>
        <v>17586</v>
      </c>
      <c r="G484" s="10">
        <f t="shared" si="206"/>
        <v>1.1592000002565328E-2</v>
      </c>
      <c r="I484">
        <f t="shared" si="207"/>
        <v>1.1592000002565328E-2</v>
      </c>
      <c r="P484">
        <f t="shared" si="225"/>
        <v>3.5222170204639303E-2</v>
      </c>
      <c r="Q484" s="2">
        <f t="shared" si="226"/>
        <v>32827.794000000002</v>
      </c>
      <c r="S484" s="50">
        <v>0.1</v>
      </c>
      <c r="Z484">
        <f t="shared" si="209"/>
        <v>17586</v>
      </c>
      <c r="AA484" s="68">
        <f t="shared" si="210"/>
        <v>1.1097341967475076E-2</v>
      </c>
      <c r="AB484" s="68">
        <f t="shared" si="211"/>
        <v>3.5716828239729555E-2</v>
      </c>
      <c r="AC484" s="68">
        <f t="shared" si="212"/>
        <v>4.9465803509025214E-4</v>
      </c>
      <c r="AD484" s="68"/>
      <c r="AE484" s="68">
        <f t="shared" si="213"/>
        <v>2.4468657167934915E-8</v>
      </c>
      <c r="AF484">
        <f t="shared" si="214"/>
        <v>-2.3630170202073975E-2</v>
      </c>
      <c r="AG484" s="92"/>
      <c r="AH484">
        <f t="shared" si="215"/>
        <v>-2.4124828237164227E-2</v>
      </c>
      <c r="AI484">
        <f t="shared" si="216"/>
        <v>0.81913782029588411</v>
      </c>
      <c r="AJ484">
        <f t="shared" si="217"/>
        <v>-0.99998694663569543</v>
      </c>
      <c r="AK484">
        <f t="shared" si="218"/>
        <v>-3.028055170570668E-2</v>
      </c>
      <c r="AL484">
        <f t="shared" si="219"/>
        <v>0.16588481772540895</v>
      </c>
      <c r="AM484">
        <f t="shared" si="220"/>
        <v>8.3133132906539939E-2</v>
      </c>
      <c r="AN484" s="68">
        <f t="shared" si="227"/>
        <v>0.19948601446748571</v>
      </c>
      <c r="AO484" s="68">
        <f t="shared" si="227"/>
        <v>0.19948745532396717</v>
      </c>
      <c r="AP484" s="68">
        <f t="shared" si="227"/>
        <v>0.1994794391164067</v>
      </c>
      <c r="AQ484" s="68">
        <f t="shared" si="227"/>
        <v>0.19952403746615577</v>
      </c>
      <c r="AR484" s="68">
        <f t="shared" si="227"/>
        <v>0.19927591865468525</v>
      </c>
      <c r="AS484" s="68">
        <f t="shared" si="227"/>
        <v>0.20065646310529978</v>
      </c>
      <c r="AT484" s="68">
        <f t="shared" si="227"/>
        <v>0.19297989197645474</v>
      </c>
      <c r="AU484" s="68">
        <f t="shared" si="221"/>
        <v>0.23582577496484713</v>
      </c>
    </row>
    <row r="485" spans="1:64">
      <c r="A485" s="12" t="s">
        <v>2025</v>
      </c>
      <c r="B485" s="44"/>
      <c r="C485" s="45">
        <v>47850.353999999999</v>
      </c>
      <c r="D485" s="45"/>
      <c r="E485">
        <f t="shared" si="223"/>
        <v>17588.999821701964</v>
      </c>
      <c r="F485">
        <f t="shared" si="224"/>
        <v>17589</v>
      </c>
      <c r="G485" s="10">
        <f t="shared" si="206"/>
        <v>-2.4200000189011917E-4</v>
      </c>
      <c r="I485">
        <f t="shared" si="207"/>
        <v>-2.4200000189011917E-4</v>
      </c>
      <c r="P485">
        <f t="shared" si="225"/>
        <v>3.5272703978022735E-2</v>
      </c>
      <c r="Q485" s="2">
        <f t="shared" si="226"/>
        <v>32831.853999999999</v>
      </c>
      <c r="S485" s="50">
        <v>0.1</v>
      </c>
      <c r="Z485">
        <f t="shared" si="209"/>
        <v>17589</v>
      </c>
      <c r="AA485" s="68">
        <f t="shared" si="210"/>
        <v>1.1149263973497581E-2</v>
      </c>
      <c r="AB485" s="68">
        <f t="shared" si="211"/>
        <v>2.3881440002635035E-2</v>
      </c>
      <c r="AC485" s="68">
        <f t="shared" si="212"/>
        <v>-1.13912639753877E-2</v>
      </c>
      <c r="AD485" s="68"/>
      <c r="AE485" s="68">
        <f t="shared" si="213"/>
        <v>1.2976089495696558E-5</v>
      </c>
      <c r="AF485">
        <f t="shared" si="214"/>
        <v>-3.5514703979912854E-2</v>
      </c>
      <c r="AG485" s="92"/>
      <c r="AH485">
        <f t="shared" si="215"/>
        <v>-2.4123440004525154E-2</v>
      </c>
      <c r="AI485">
        <f t="shared" si="216"/>
        <v>0.81918305770616184</v>
      </c>
      <c r="AJ485">
        <f t="shared" si="217"/>
        <v>-0.99999344004654123</v>
      </c>
      <c r="AK485">
        <f t="shared" si="218"/>
        <v>-3.0549521083523847E-2</v>
      </c>
      <c r="AL485">
        <f t="shared" si="219"/>
        <v>0.16737215449368853</v>
      </c>
      <c r="AM485">
        <f t="shared" si="220"/>
        <v>8.3881987305313266E-2</v>
      </c>
      <c r="AN485" s="68">
        <f t="shared" si="227"/>
        <v>0.20127090884704638</v>
      </c>
      <c r="AO485" s="68">
        <f t="shared" si="227"/>
        <v>0.20127235909506846</v>
      </c>
      <c r="AP485" s="68">
        <f t="shared" si="227"/>
        <v>0.20126428771222077</v>
      </c>
      <c r="AQ485" s="68">
        <f t="shared" si="227"/>
        <v>0.20130920931528867</v>
      </c>
      <c r="AR485" s="68">
        <f t="shared" si="227"/>
        <v>0.20105920157145846</v>
      </c>
      <c r="AS485" s="68">
        <f t="shared" si="227"/>
        <v>0.20245076285702038</v>
      </c>
      <c r="AT485" s="68">
        <f t="shared" si="227"/>
        <v>0.19471019979775847</v>
      </c>
      <c r="AU485" s="68">
        <f t="shared" si="221"/>
        <v>0.23793143482654111</v>
      </c>
    </row>
    <row r="486" spans="1:64">
      <c r="A486" s="12" t="s">
        <v>2024</v>
      </c>
      <c r="B486" s="44"/>
      <c r="C486" s="45">
        <v>47854.436999999998</v>
      </c>
      <c r="D486" s="45"/>
      <c r="E486">
        <f t="shared" si="223"/>
        <v>17592.008048461699</v>
      </c>
      <c r="F486">
        <f t="shared" si="224"/>
        <v>17592</v>
      </c>
      <c r="G486" s="10">
        <f t="shared" si="206"/>
        <v>1.0923999994702172E-2</v>
      </c>
      <c r="I486">
        <f t="shared" si="207"/>
        <v>1.0923999994702172E-2</v>
      </c>
      <c r="P486">
        <f t="shared" si="225"/>
        <v>3.5323254931491077E-2</v>
      </c>
      <c r="Q486" s="2">
        <f t="shared" si="226"/>
        <v>32835.936999999998</v>
      </c>
      <c r="S486" s="50">
        <v>0.1</v>
      </c>
      <c r="Z486">
        <f t="shared" si="209"/>
        <v>17592</v>
      </c>
      <c r="AA486" s="68">
        <f t="shared" si="210"/>
        <v>1.1201280096610759E-2</v>
      </c>
      <c r="AB486" s="68">
        <f t="shared" si="211"/>
        <v>3.5045974829582494E-2</v>
      </c>
      <c r="AC486" s="68">
        <f t="shared" si="212"/>
        <v>-2.7728010190858701E-4</v>
      </c>
      <c r="AD486" s="68"/>
      <c r="AE486" s="68">
        <f t="shared" si="213"/>
        <v>7.6884254914436395E-9</v>
      </c>
      <c r="AF486">
        <f t="shared" si="214"/>
        <v>-2.4399254936788906E-2</v>
      </c>
      <c r="AG486" s="92"/>
      <c r="AH486">
        <f t="shared" si="215"/>
        <v>-2.4121974834880319E-2</v>
      </c>
      <c r="AI486">
        <f t="shared" si="216"/>
        <v>0.81922870020014604</v>
      </c>
      <c r="AJ486">
        <f t="shared" si="217"/>
        <v>-0.99999772165392897</v>
      </c>
      <c r="AK486">
        <f t="shared" si="218"/>
        <v>-3.0818452712574506E-2</v>
      </c>
      <c r="AL486">
        <f t="shared" si="219"/>
        <v>0.16885965628802554</v>
      </c>
      <c r="AM486">
        <f t="shared" si="220"/>
        <v>8.4631018241599312E-2</v>
      </c>
      <c r="AN486" s="68">
        <f t="shared" si="227"/>
        <v>0.2030559022518621</v>
      </c>
      <c r="AO486" s="68">
        <f t="shared" si="227"/>
        <v>0.2030573618061921</v>
      </c>
      <c r="AP486" s="68">
        <f t="shared" si="227"/>
        <v>0.20304923565650515</v>
      </c>
      <c r="AQ486" s="68">
        <f t="shared" si="227"/>
        <v>0.20309447861849139</v>
      </c>
      <c r="AR486" s="68">
        <f t="shared" si="227"/>
        <v>0.20284259031265048</v>
      </c>
      <c r="AS486" s="68">
        <f t="shared" si="227"/>
        <v>0.20424513437065683</v>
      </c>
      <c r="AT486" s="68">
        <f t="shared" si="227"/>
        <v>0.1964406992534527</v>
      </c>
      <c r="AU486" s="68">
        <f t="shared" si="221"/>
        <v>0.24003709468823531</v>
      </c>
    </row>
    <row r="487" spans="1:64">
      <c r="A487" s="12" t="s">
        <v>1968</v>
      </c>
      <c r="B487" s="44"/>
      <c r="C487" s="45">
        <v>47862.58</v>
      </c>
      <c r="D487" s="45"/>
      <c r="E487">
        <f t="shared" si="223"/>
        <v>17598.007556300185</v>
      </c>
      <c r="F487">
        <f t="shared" si="224"/>
        <v>17598</v>
      </c>
      <c r="G487" s="10">
        <f t="shared" si="206"/>
        <v>1.025600000139093E-2</v>
      </c>
      <c r="I487">
        <f t="shared" si="207"/>
        <v>1.025600000139093E-2</v>
      </c>
      <c r="P487">
        <f t="shared" si="225"/>
        <v>3.5424408378682437E-2</v>
      </c>
      <c r="Q487" s="2">
        <f t="shared" si="226"/>
        <v>32844.080000000002</v>
      </c>
      <c r="S487" s="50">
        <v>0.1</v>
      </c>
      <c r="Z487">
        <f t="shared" si="209"/>
        <v>17598</v>
      </c>
      <c r="AA487" s="68">
        <f t="shared" si="210"/>
        <v>1.1305594729635656E-2</v>
      </c>
      <c r="AB487" s="68">
        <f t="shared" si="211"/>
        <v>3.4374813650437708E-2</v>
      </c>
      <c r="AC487" s="68">
        <f t="shared" si="212"/>
        <v>-1.0495947282447259E-3</v>
      </c>
      <c r="AD487" s="68"/>
      <c r="AE487" s="68">
        <f t="shared" si="213"/>
        <v>1.10164909355912E-7</v>
      </c>
      <c r="AF487">
        <f t="shared" si="214"/>
        <v>-2.5168408377291507E-2</v>
      </c>
      <c r="AG487" s="92"/>
      <c r="AH487">
        <f t="shared" si="215"/>
        <v>-2.4118813649046781E-2</v>
      </c>
      <c r="AI487">
        <f t="shared" si="216"/>
        <v>0.81932120075261006</v>
      </c>
      <c r="AJ487">
        <f t="shared" si="217"/>
        <v>-0.99999964647456241</v>
      </c>
      <c r="AK487">
        <f t="shared" si="218"/>
        <v>-3.1356201323617737E-2</v>
      </c>
      <c r="AL487">
        <f t="shared" si="219"/>
        <v>0.17183516087750261</v>
      </c>
      <c r="AM487">
        <f t="shared" si="220"/>
        <v>8.6129616221261543E-2</v>
      </c>
      <c r="AN487" s="68">
        <f t="shared" ref="AN487:AT496" si="228">$AU487+$AB$7*SIN(AO487)</f>
        <v>0.2066261896686383</v>
      </c>
      <c r="AO487" s="68">
        <f t="shared" si="228"/>
        <v>0.20662766757813172</v>
      </c>
      <c r="AP487" s="68">
        <f t="shared" si="228"/>
        <v>0.20661943312959238</v>
      </c>
      <c r="AQ487" s="68">
        <f t="shared" si="228"/>
        <v>0.20666531307731484</v>
      </c>
      <c r="AR487" s="68">
        <f t="shared" si="228"/>
        <v>0.20640968899590961</v>
      </c>
      <c r="AS487" s="68">
        <f t="shared" si="228"/>
        <v>0.207834095358891</v>
      </c>
      <c r="AT487" s="68">
        <f t="shared" si="228"/>
        <v>0.19990227972070265</v>
      </c>
      <c r="AU487" s="68">
        <f t="shared" si="221"/>
        <v>0.2442484144116237</v>
      </c>
    </row>
    <row r="488" spans="1:64">
      <c r="A488" s="12" t="s">
        <v>2025</v>
      </c>
      <c r="B488" s="44"/>
      <c r="C488" s="45">
        <v>47922.303</v>
      </c>
      <c r="D488" s="45"/>
      <c r="E488">
        <f t="shared" si="223"/>
        <v>17642.009595676052</v>
      </c>
      <c r="F488">
        <f t="shared" si="224"/>
        <v>17642</v>
      </c>
      <c r="G488" s="10">
        <f t="shared" si="206"/>
        <v>1.302399999985937E-2</v>
      </c>
      <c r="I488">
        <f t="shared" ref="I488:I519" si="229">G488</f>
        <v>1.302399999985937E-2</v>
      </c>
      <c r="P488">
        <f t="shared" si="225"/>
        <v>3.6168300112906504E-2</v>
      </c>
      <c r="Q488" s="2">
        <f t="shared" si="226"/>
        <v>32903.803</v>
      </c>
      <c r="S488" s="50">
        <v>0.1</v>
      </c>
      <c r="Z488">
        <f t="shared" si="209"/>
        <v>17642</v>
      </c>
      <c r="AA488" s="68">
        <f t="shared" si="210"/>
        <v>1.2082079429803126E-2</v>
      </c>
      <c r="AB488" s="68">
        <f t="shared" si="211"/>
        <v>3.7110220682962748E-2</v>
      </c>
      <c r="AC488" s="68">
        <f t="shared" si="212"/>
        <v>9.4192057005624413E-4</v>
      </c>
      <c r="AD488" s="68"/>
      <c r="AE488" s="68">
        <f t="shared" si="213"/>
        <v>8.8721436029507992E-8</v>
      </c>
      <c r="AF488">
        <f t="shared" si="214"/>
        <v>-2.3144300113047134E-2</v>
      </c>
      <c r="AG488" s="92"/>
      <c r="AH488">
        <f t="shared" si="215"/>
        <v>-2.4086220683103378E-2</v>
      </c>
      <c r="AI488">
        <f t="shared" si="216"/>
        <v>0.82004911977160322</v>
      </c>
      <c r="AJ488">
        <f t="shared" si="217"/>
        <v>-0.99974275838875548</v>
      </c>
      <c r="AK488">
        <f t="shared" si="218"/>
        <v>-3.5294766806866204E-2</v>
      </c>
      <c r="AL488">
        <f t="shared" si="219"/>
        <v>0.19367700655152084</v>
      </c>
      <c r="AM488">
        <f t="shared" si="220"/>
        <v>9.7142350420230839E-2</v>
      </c>
      <c r="AN488" s="68">
        <f t="shared" si="228"/>
        <v>0.2328211803648827</v>
      </c>
      <c r="AO488" s="68">
        <f t="shared" si="228"/>
        <v>0.23282278209986856</v>
      </c>
      <c r="AP488" s="68">
        <f t="shared" si="228"/>
        <v>0.23281380537099353</v>
      </c>
      <c r="AQ488" s="68">
        <f t="shared" si="228"/>
        <v>0.23286411460249035</v>
      </c>
      <c r="AR488" s="68">
        <f t="shared" si="228"/>
        <v>0.23258216899387366</v>
      </c>
      <c r="AS488" s="68">
        <f t="shared" si="228"/>
        <v>0.23416250688044707</v>
      </c>
      <c r="AT488" s="68">
        <f t="shared" si="228"/>
        <v>0.2253120902812458</v>
      </c>
      <c r="AU488" s="68">
        <f t="shared" si="221"/>
        <v>0.2751314257164712</v>
      </c>
    </row>
    <row r="489" spans="1:64">
      <c r="A489" s="12" t="s">
        <v>1968</v>
      </c>
      <c r="B489" s="44"/>
      <c r="C489" s="45">
        <v>47923.66</v>
      </c>
      <c r="D489" s="45"/>
      <c r="E489">
        <f t="shared" si="223"/>
        <v>17643.009390854346</v>
      </c>
      <c r="F489">
        <f t="shared" si="224"/>
        <v>17643</v>
      </c>
      <c r="G489" s="10">
        <f t="shared" si="206"/>
        <v>1.2746000007609837E-2</v>
      </c>
      <c r="I489">
        <f t="shared" si="229"/>
        <v>1.2746000007609837E-2</v>
      </c>
      <c r="P489">
        <f t="shared" si="225"/>
        <v>3.6185249693442056E-2</v>
      </c>
      <c r="Q489" s="2">
        <f t="shared" si="226"/>
        <v>32905.160000000003</v>
      </c>
      <c r="S489" s="50">
        <v>0.1</v>
      </c>
      <c r="Z489">
        <f t="shared" si="209"/>
        <v>17643</v>
      </c>
      <c r="AA489" s="68">
        <f t="shared" si="210"/>
        <v>1.209996236960378E-2</v>
      </c>
      <c r="AB489" s="68">
        <f t="shared" si="211"/>
        <v>3.6831287331448109E-2</v>
      </c>
      <c r="AC489" s="68">
        <f t="shared" si="212"/>
        <v>6.4603763800605632E-4</v>
      </c>
      <c r="AD489" s="68"/>
      <c r="AE489" s="68">
        <f t="shared" si="213"/>
        <v>4.1736462972044428E-8</v>
      </c>
      <c r="AF489">
        <f t="shared" si="214"/>
        <v>-2.343924968583222E-2</v>
      </c>
      <c r="AG489" s="92"/>
      <c r="AH489">
        <f t="shared" si="215"/>
        <v>-2.4085287323838276E-2</v>
      </c>
      <c r="AI489">
        <f t="shared" si="216"/>
        <v>0.82006667875212114</v>
      </c>
      <c r="AJ489">
        <f t="shared" si="217"/>
        <v>-0.99973136568338528</v>
      </c>
      <c r="AK489">
        <f t="shared" si="218"/>
        <v>-3.538417391480967E-2</v>
      </c>
      <c r="AL489">
        <f t="shared" si="219"/>
        <v>0.19417387251972584</v>
      </c>
      <c r="AM489">
        <f t="shared" si="220"/>
        <v>9.7393133833442364E-2</v>
      </c>
      <c r="AN489" s="68">
        <f t="shared" si="228"/>
        <v>0.23341679710782737</v>
      </c>
      <c r="AO489" s="68">
        <f t="shared" si="228"/>
        <v>0.23341840143132495</v>
      </c>
      <c r="AP489" s="68">
        <f t="shared" si="228"/>
        <v>0.23340940892384165</v>
      </c>
      <c r="AQ489" s="68">
        <f t="shared" si="228"/>
        <v>0.23345981371381816</v>
      </c>
      <c r="AR489" s="68">
        <f t="shared" si="228"/>
        <v>0.23317729265110562</v>
      </c>
      <c r="AS489" s="68">
        <f t="shared" si="228"/>
        <v>0.23476108100436066</v>
      </c>
      <c r="AT489" s="68">
        <f t="shared" si="228"/>
        <v>0.22589011847635698</v>
      </c>
      <c r="AU489" s="68">
        <f t="shared" si="221"/>
        <v>0.27583331233703601</v>
      </c>
      <c r="AV489" s="68"/>
      <c r="AW489" s="68"/>
      <c r="AX489" s="68"/>
      <c r="AY489" s="68"/>
      <c r="AZ489" s="68"/>
      <c r="BA489" s="68"/>
      <c r="BB489" s="68"/>
      <c r="BC489" s="68"/>
      <c r="BD489" s="68"/>
      <c r="BE489" s="68"/>
      <c r="BF489" s="68"/>
      <c r="BG489" s="68"/>
      <c r="BH489" s="68"/>
      <c r="BI489" s="68"/>
      <c r="BJ489" s="68"/>
      <c r="BK489" s="68"/>
      <c r="BL489" s="68"/>
    </row>
    <row r="490" spans="1:64">
      <c r="A490" s="12" t="s">
        <v>2025</v>
      </c>
      <c r="B490" s="44"/>
      <c r="C490" s="45">
        <v>47941.303999999996</v>
      </c>
      <c r="D490" s="45"/>
      <c r="E490">
        <f t="shared" si="223"/>
        <v>17656.008938478335</v>
      </c>
      <c r="F490">
        <f t="shared" si="224"/>
        <v>17656</v>
      </c>
      <c r="G490" s="10">
        <f t="shared" si="206"/>
        <v>1.2131999996199738E-2</v>
      </c>
      <c r="I490">
        <f t="shared" si="229"/>
        <v>1.2131999996199738E-2</v>
      </c>
      <c r="P490">
        <f t="shared" si="225"/>
        <v>3.6405767950151047E-2</v>
      </c>
      <c r="Q490" s="2">
        <f t="shared" si="226"/>
        <v>32922.803999999996</v>
      </c>
      <c r="S490" s="50">
        <v>0.1</v>
      </c>
      <c r="Z490">
        <f t="shared" si="209"/>
        <v>17656</v>
      </c>
      <c r="AA490" s="68">
        <f t="shared" si="210"/>
        <v>1.2333393787025693E-2</v>
      </c>
      <c r="AB490" s="68">
        <f t="shared" si="211"/>
        <v>3.6204374159325092E-2</v>
      </c>
      <c r="AC490" s="68">
        <f t="shared" si="212"/>
        <v>-2.0139379082595443E-4</v>
      </c>
      <c r="AD490" s="68"/>
      <c r="AE490" s="68">
        <f t="shared" si="213"/>
        <v>4.0559458983248287E-9</v>
      </c>
      <c r="AF490">
        <f t="shared" si="214"/>
        <v>-2.4273767953951308E-2</v>
      </c>
      <c r="AG490" s="92"/>
      <c r="AH490">
        <f t="shared" si="215"/>
        <v>-2.4072374163125354E-2</v>
      </c>
      <c r="AI490">
        <f t="shared" si="216"/>
        <v>0.82029905782721313</v>
      </c>
      <c r="AJ490">
        <f t="shared" si="217"/>
        <v>-0.99956074390278538</v>
      </c>
      <c r="AK490">
        <f t="shared" si="218"/>
        <v>-3.6546015393454263E-2</v>
      </c>
      <c r="AL490">
        <f t="shared" si="219"/>
        <v>0.20063508912133821</v>
      </c>
      <c r="AM490">
        <f t="shared" si="220"/>
        <v>0.10065542361211165</v>
      </c>
      <c r="AN490" s="68">
        <f t="shared" si="228"/>
        <v>0.2411609889129612</v>
      </c>
      <c r="AO490" s="68">
        <f t="shared" si="228"/>
        <v>0.24116262595293964</v>
      </c>
      <c r="AP490" s="68">
        <f t="shared" si="228"/>
        <v>0.24115343286268667</v>
      </c>
      <c r="AQ490" s="68">
        <f t="shared" si="228"/>
        <v>0.24120505857160948</v>
      </c>
      <c r="AR490" s="68">
        <f t="shared" si="228"/>
        <v>0.24091515216628737</v>
      </c>
      <c r="AS490" s="68">
        <f t="shared" si="228"/>
        <v>0.24254340254814027</v>
      </c>
      <c r="AT490" s="68">
        <f t="shared" si="228"/>
        <v>0.23340674619401236</v>
      </c>
      <c r="AU490" s="68">
        <f t="shared" si="221"/>
        <v>0.28495783840437716</v>
      </c>
    </row>
    <row r="491" spans="1:64">
      <c r="A491" s="12" t="s">
        <v>1968</v>
      </c>
      <c r="B491" s="44"/>
      <c r="C491" s="45">
        <v>47942.66</v>
      </c>
      <c r="D491" s="45"/>
      <c r="E491">
        <f t="shared" si="223"/>
        <v>17657.007996887893</v>
      </c>
      <c r="F491">
        <f t="shared" si="224"/>
        <v>17657</v>
      </c>
      <c r="G491" s="10">
        <f t="shared" si="206"/>
        <v>1.0854000007384457E-2</v>
      </c>
      <c r="I491">
        <f t="shared" si="229"/>
        <v>1.0854000007384457E-2</v>
      </c>
      <c r="P491">
        <f t="shared" si="225"/>
        <v>3.642274425526304E-2</v>
      </c>
      <c r="Q491" s="2">
        <f t="shared" si="226"/>
        <v>32924.160000000003</v>
      </c>
      <c r="S491" s="50">
        <v>0.1</v>
      </c>
      <c r="Z491">
        <f t="shared" si="209"/>
        <v>17657</v>
      </c>
      <c r="AA491" s="68">
        <f t="shared" si="210"/>
        <v>1.2351423382117498E-2</v>
      </c>
      <c r="AB491" s="68">
        <f t="shared" si="211"/>
        <v>3.4925320880529999E-2</v>
      </c>
      <c r="AC491" s="68">
        <f t="shared" si="212"/>
        <v>-1.4974233747330409E-3</v>
      </c>
      <c r="AD491" s="68"/>
      <c r="AE491" s="68">
        <f t="shared" si="213"/>
        <v>2.2422767631968893E-7</v>
      </c>
      <c r="AF491">
        <f t="shared" si="214"/>
        <v>-2.5568744247878583E-2</v>
      </c>
      <c r="AG491" s="92"/>
      <c r="AH491">
        <f t="shared" si="215"/>
        <v>-2.4071320873145542E-2</v>
      </c>
      <c r="AI491">
        <f t="shared" si="216"/>
        <v>0.82031724959194918</v>
      </c>
      <c r="AJ491">
        <f t="shared" si="217"/>
        <v>-0.99954588603558669</v>
      </c>
      <c r="AK491">
        <f t="shared" si="218"/>
        <v>-3.6635352662748775E-2</v>
      </c>
      <c r="AL491">
        <f t="shared" si="219"/>
        <v>0.20113225841031052</v>
      </c>
      <c r="AM491">
        <f t="shared" si="220"/>
        <v>0.10090653308375988</v>
      </c>
      <c r="AN491" s="68">
        <f t="shared" si="228"/>
        <v>0.24175678744292739</v>
      </c>
      <c r="AO491" s="68">
        <f t="shared" si="228"/>
        <v>0.24175842692732474</v>
      </c>
      <c r="AP491" s="68">
        <f t="shared" si="228"/>
        <v>0.24174921875907449</v>
      </c>
      <c r="AQ491" s="68">
        <f t="shared" si="228"/>
        <v>0.24180093673033073</v>
      </c>
      <c r="AR491" s="68">
        <f t="shared" si="228"/>
        <v>0.24151046963955047</v>
      </c>
      <c r="AS491" s="68">
        <f t="shared" si="228"/>
        <v>0.24314210955237903</v>
      </c>
      <c r="AT491" s="68">
        <f t="shared" si="228"/>
        <v>0.23398512439579658</v>
      </c>
      <c r="AU491" s="68">
        <f t="shared" si="221"/>
        <v>0.28565972502494197</v>
      </c>
    </row>
    <row r="492" spans="1:64">
      <c r="A492" s="12" t="s">
        <v>2026</v>
      </c>
      <c r="B492" s="44"/>
      <c r="C492" s="45">
        <v>48101.461000000003</v>
      </c>
      <c r="D492" s="45"/>
      <c r="E492">
        <f t="shared" si="223"/>
        <v>17774.007609347533</v>
      </c>
      <c r="F492">
        <f t="shared" si="224"/>
        <v>17774</v>
      </c>
      <c r="G492" s="10">
        <f t="shared" si="206"/>
        <v>1.0328000003937632E-2</v>
      </c>
      <c r="I492">
        <f t="shared" si="229"/>
        <v>1.0328000003937632E-2</v>
      </c>
      <c r="P492">
        <f t="shared" si="225"/>
        <v>3.8422149078485845E-2</v>
      </c>
      <c r="Q492" s="2">
        <f t="shared" si="226"/>
        <v>33082.961000000003</v>
      </c>
      <c r="S492" s="50">
        <v>0.1</v>
      </c>
      <c r="Z492">
        <f t="shared" si="209"/>
        <v>17774</v>
      </c>
      <c r="AA492" s="68">
        <f t="shared" si="210"/>
        <v>1.4533268880431455E-2</v>
      </c>
      <c r="AB492" s="68">
        <f t="shared" si="211"/>
        <v>3.4216880201992025E-2</v>
      </c>
      <c r="AC492" s="68">
        <f t="shared" si="212"/>
        <v>-4.2052688764938236E-3</v>
      </c>
      <c r="AD492" s="68"/>
      <c r="AE492" s="68">
        <f t="shared" si="213"/>
        <v>1.7684286323607625E-6</v>
      </c>
      <c r="AF492">
        <f t="shared" si="214"/>
        <v>-2.8094149074548214E-2</v>
      </c>
      <c r="AG492" s="92"/>
      <c r="AH492">
        <f t="shared" si="215"/>
        <v>-2.388888019805439E-2</v>
      </c>
      <c r="AI492">
        <f t="shared" si="216"/>
        <v>0.82275885165731222</v>
      </c>
      <c r="AJ492">
        <f t="shared" si="217"/>
        <v>-0.99608872660135528</v>
      </c>
      <c r="AK492">
        <f t="shared" si="218"/>
        <v>-4.7049072180981637E-2</v>
      </c>
      <c r="AL492">
        <f t="shared" si="219"/>
        <v>0.25946831350294436</v>
      </c>
      <c r="AM492">
        <f t="shared" si="220"/>
        <v>0.13046694028842548</v>
      </c>
      <c r="AN492" s="68">
        <f t="shared" si="228"/>
        <v>0.31156533761692018</v>
      </c>
      <c r="AO492" s="68">
        <f t="shared" si="228"/>
        <v>0.31156718962820729</v>
      </c>
      <c r="AP492" s="68">
        <f t="shared" si="228"/>
        <v>0.31155657947568427</v>
      </c>
      <c r="AQ492" s="68">
        <f t="shared" si="228"/>
        <v>0.31161736541525464</v>
      </c>
      <c r="AR492" s="68">
        <f t="shared" si="228"/>
        <v>0.3112691367287162</v>
      </c>
      <c r="AS492" s="68">
        <f t="shared" si="228"/>
        <v>0.31326458895841131</v>
      </c>
      <c r="AT492" s="68">
        <f t="shared" si="228"/>
        <v>0.3018472408932289</v>
      </c>
      <c r="AU492" s="68">
        <f t="shared" si="221"/>
        <v>0.36778045963101413</v>
      </c>
    </row>
    <row r="493" spans="1:64">
      <c r="A493" s="12" t="s">
        <v>1968</v>
      </c>
      <c r="B493" s="44"/>
      <c r="C493" s="45">
        <v>48151.682000000001</v>
      </c>
      <c r="D493" s="45"/>
      <c r="E493">
        <f t="shared" si="223"/>
        <v>17811.00887216915</v>
      </c>
      <c r="F493">
        <f t="shared" si="224"/>
        <v>17811</v>
      </c>
      <c r="G493" s="10">
        <f t="shared" si="206"/>
        <v>1.2042000002111308E-2</v>
      </c>
      <c r="I493">
        <f t="shared" si="229"/>
        <v>1.2042000002111308E-2</v>
      </c>
      <c r="P493">
        <f t="shared" si="225"/>
        <v>3.9059877943986465E-2</v>
      </c>
      <c r="Q493" s="2">
        <f t="shared" si="226"/>
        <v>33133.182000000001</v>
      </c>
      <c r="S493" s="50">
        <v>0.1</v>
      </c>
      <c r="Z493">
        <f t="shared" si="209"/>
        <v>17811</v>
      </c>
      <c r="AA493" s="68">
        <f t="shared" si="210"/>
        <v>1.5253153172579886E-2</v>
      </c>
      <c r="AB493" s="68">
        <f t="shared" si="211"/>
        <v>3.5848724773517887E-2</v>
      </c>
      <c r="AC493" s="68">
        <f t="shared" si="212"/>
        <v>-3.2111531704685781E-3</v>
      </c>
      <c r="AD493" s="68"/>
      <c r="AE493" s="68">
        <f t="shared" si="213"/>
        <v>1.0311504684210402E-6</v>
      </c>
      <c r="AF493">
        <f t="shared" si="214"/>
        <v>-2.7017877941875157E-2</v>
      </c>
      <c r="AG493" s="92"/>
      <c r="AH493">
        <f t="shared" si="215"/>
        <v>-2.3806724771406579E-2</v>
      </c>
      <c r="AI493">
        <f t="shared" si="216"/>
        <v>0.82366081794356949</v>
      </c>
      <c r="AJ493">
        <f t="shared" si="217"/>
        <v>-0.99428102111880345</v>
      </c>
      <c r="AK493">
        <f t="shared" si="218"/>
        <v>-5.0324275758275062E-2</v>
      </c>
      <c r="AL493">
        <f t="shared" si="219"/>
        <v>0.27799372132055233</v>
      </c>
      <c r="AM493">
        <f t="shared" si="220"/>
        <v>0.13989897859506681</v>
      </c>
      <c r="AN493" s="68">
        <f t="shared" si="228"/>
        <v>0.33368773035407651</v>
      </c>
      <c r="AO493" s="68">
        <f t="shared" si="228"/>
        <v>0.33368961877309755</v>
      </c>
      <c r="AP493" s="68">
        <f t="shared" si="228"/>
        <v>0.33367871973037766</v>
      </c>
      <c r="AQ493" s="68">
        <f t="shared" si="228"/>
        <v>0.33374162430912468</v>
      </c>
      <c r="AR493" s="68">
        <f t="shared" si="228"/>
        <v>0.33337858506389789</v>
      </c>
      <c r="AS493" s="68">
        <f t="shared" si="228"/>
        <v>0.3354744125565764</v>
      </c>
      <c r="AT493" s="68">
        <f t="shared" si="228"/>
        <v>0.32339591612452367</v>
      </c>
      <c r="AU493" s="68">
        <f t="shared" si="221"/>
        <v>0.39375026459190887</v>
      </c>
    </row>
    <row r="494" spans="1:64">
      <c r="A494" s="12" t="s">
        <v>2027</v>
      </c>
      <c r="B494" s="44"/>
      <c r="C494" s="45">
        <v>48173.404000000002</v>
      </c>
      <c r="D494" s="45">
        <v>4.0000000000000001E-3</v>
      </c>
      <c r="E494">
        <f t="shared" si="223"/>
        <v>17827.012962709188</v>
      </c>
      <c r="F494">
        <f t="shared" si="224"/>
        <v>17827</v>
      </c>
      <c r="G494" s="10">
        <f t="shared" si="206"/>
        <v>1.7593999997188803E-2</v>
      </c>
      <c r="I494">
        <f t="shared" si="229"/>
        <v>1.7593999997188803E-2</v>
      </c>
      <c r="P494">
        <f t="shared" si="225"/>
        <v>3.933646196141577E-2</v>
      </c>
      <c r="Q494" s="2">
        <f t="shared" si="226"/>
        <v>33154.904000000002</v>
      </c>
      <c r="S494" s="50">
        <v>0.1</v>
      </c>
      <c r="Z494">
        <f t="shared" si="209"/>
        <v>17827</v>
      </c>
      <c r="AA494" s="68">
        <f t="shared" si="210"/>
        <v>1.5568907021818287E-2</v>
      </c>
      <c r="AB494" s="68">
        <f t="shared" si="211"/>
        <v>4.1361554936786282E-2</v>
      </c>
      <c r="AC494" s="68">
        <f t="shared" si="212"/>
        <v>2.0250929753705162E-3</v>
      </c>
      <c r="AD494" s="68"/>
      <c r="AE494" s="68">
        <f t="shared" si="213"/>
        <v>4.1010015588950099E-7</v>
      </c>
      <c r="AF494">
        <f t="shared" si="214"/>
        <v>-2.1742461964226967E-2</v>
      </c>
      <c r="AG494" s="92"/>
      <c r="AH494">
        <f t="shared" si="215"/>
        <v>-2.3767554939597483E-2</v>
      </c>
      <c r="AI494">
        <f t="shared" si="216"/>
        <v>0.82407028389801584</v>
      </c>
      <c r="AJ494">
        <f t="shared" si="217"/>
        <v>-0.99339211496222612</v>
      </c>
      <c r="AK494">
        <f t="shared" si="218"/>
        <v>-5.1737557452986957E-2</v>
      </c>
      <c r="AL494">
        <f t="shared" si="219"/>
        <v>0.28601755833599635</v>
      </c>
      <c r="AM494">
        <f t="shared" si="220"/>
        <v>0.14399173633844328</v>
      </c>
      <c r="AN494" s="68">
        <f t="shared" si="228"/>
        <v>0.34326184055353837</v>
      </c>
      <c r="AO494" s="68">
        <f t="shared" si="228"/>
        <v>0.34326374015519934</v>
      </c>
      <c r="AP494" s="68">
        <f t="shared" si="228"/>
        <v>0.34325273955909352</v>
      </c>
      <c r="AQ494" s="68">
        <f t="shared" si="228"/>
        <v>0.3433164446278979</v>
      </c>
      <c r="AR494" s="68">
        <f t="shared" si="228"/>
        <v>0.34294754511766451</v>
      </c>
      <c r="AS494" s="68">
        <f t="shared" si="228"/>
        <v>0.34508442247754123</v>
      </c>
      <c r="AT494" s="68">
        <f t="shared" si="228"/>
        <v>0.33272878347283791</v>
      </c>
      <c r="AU494" s="68">
        <f t="shared" si="221"/>
        <v>0.404980450520944</v>
      </c>
    </row>
    <row r="495" spans="1:64">
      <c r="A495" s="12" t="s">
        <v>2028</v>
      </c>
      <c r="B495" s="44"/>
      <c r="C495" s="45">
        <v>48188.330999999998</v>
      </c>
      <c r="D495" s="45"/>
      <c r="E495">
        <f t="shared" si="223"/>
        <v>17838.010709670383</v>
      </c>
      <c r="F495">
        <f t="shared" si="224"/>
        <v>17838</v>
      </c>
      <c r="G495" s="10">
        <f t="shared" si="206"/>
        <v>1.4535999995132443E-2</v>
      </c>
      <c r="I495">
        <f t="shared" si="229"/>
        <v>1.4535999995132443E-2</v>
      </c>
      <c r="P495">
        <f t="shared" si="225"/>
        <v>3.9526896944799161E-2</v>
      </c>
      <c r="Q495" s="2">
        <f t="shared" si="226"/>
        <v>33169.830999999998</v>
      </c>
      <c r="S495" s="50">
        <v>0.1</v>
      </c>
      <c r="Z495">
        <f t="shared" si="209"/>
        <v>17838</v>
      </c>
      <c r="AA495" s="68">
        <f t="shared" si="210"/>
        <v>1.5787547425904287E-2</v>
      </c>
      <c r="AB495" s="68">
        <f t="shared" si="211"/>
        <v>3.8275349514027321E-2</v>
      </c>
      <c r="AC495" s="68">
        <f t="shared" si="212"/>
        <v>-1.251547430771844E-3</v>
      </c>
      <c r="AD495" s="68"/>
      <c r="AE495" s="68">
        <f t="shared" si="213"/>
        <v>1.5663709714716036E-7</v>
      </c>
      <c r="AF495">
        <f t="shared" si="214"/>
        <v>-2.4990896949666719E-2</v>
      </c>
      <c r="AG495" s="92"/>
      <c r="AH495">
        <f t="shared" si="215"/>
        <v>-2.3739349518894875E-2</v>
      </c>
      <c r="AI495">
        <f t="shared" si="216"/>
        <v>0.82435861038726499</v>
      </c>
      <c r="AJ495">
        <f t="shared" si="217"/>
        <v>-0.99274332596171122</v>
      </c>
      <c r="AK495">
        <f t="shared" si="218"/>
        <v>-5.2708083951451865E-2</v>
      </c>
      <c r="AL495">
        <f t="shared" si="219"/>
        <v>0.29153862657723223</v>
      </c>
      <c r="AM495">
        <f t="shared" si="220"/>
        <v>0.14681063398058833</v>
      </c>
      <c r="AN495" s="68">
        <f t="shared" si="228"/>
        <v>0.3498468331674881</v>
      </c>
      <c r="AO495" s="68">
        <f t="shared" si="228"/>
        <v>0.34984873887647477</v>
      </c>
      <c r="AP495" s="68">
        <f t="shared" si="228"/>
        <v>0.34983767663805299</v>
      </c>
      <c r="AQ495" s="68">
        <f t="shared" si="228"/>
        <v>0.34990189121981907</v>
      </c>
      <c r="AR495" s="68">
        <f t="shared" si="228"/>
        <v>0.34952915648557126</v>
      </c>
      <c r="AS495" s="68">
        <f t="shared" si="228"/>
        <v>0.35169341049934766</v>
      </c>
      <c r="AT495" s="68">
        <f t="shared" si="228"/>
        <v>0.33915040107693145</v>
      </c>
      <c r="AU495" s="68">
        <f t="shared" si="221"/>
        <v>0.41270120334715599</v>
      </c>
    </row>
    <row r="496" spans="1:64">
      <c r="A496" s="12" t="s">
        <v>2029</v>
      </c>
      <c r="B496" s="44"/>
      <c r="C496" s="45">
        <v>48203.26</v>
      </c>
      <c r="D496" s="45"/>
      <c r="E496">
        <f t="shared" si="223"/>
        <v>17849.009930169061</v>
      </c>
      <c r="F496">
        <f t="shared" si="224"/>
        <v>17849</v>
      </c>
      <c r="G496" s="10">
        <f t="shared" si="206"/>
        <v>1.3478000000759494E-2</v>
      </c>
      <c r="I496">
        <f t="shared" si="229"/>
        <v>1.3478000000759494E-2</v>
      </c>
      <c r="P496">
        <f t="shared" si="225"/>
        <v>3.9717562904879544E-2</v>
      </c>
      <c r="Q496" s="2">
        <f t="shared" si="226"/>
        <v>33184.76</v>
      </c>
      <c r="S496" s="50">
        <v>0.1</v>
      </c>
      <c r="Z496">
        <f t="shared" si="209"/>
        <v>17849</v>
      </c>
      <c r="AA496" s="68">
        <f t="shared" si="210"/>
        <v>1.6007458699861702E-2</v>
      </c>
      <c r="AB496" s="68">
        <f t="shared" si="211"/>
        <v>3.7188104205777339E-2</v>
      </c>
      <c r="AC496" s="68">
        <f t="shared" si="212"/>
        <v>-2.5294586991022085E-3</v>
      </c>
      <c r="AD496" s="68"/>
      <c r="AE496" s="68">
        <f t="shared" si="213"/>
        <v>6.398161310463837E-7</v>
      </c>
      <c r="AF496">
        <f t="shared" si="214"/>
        <v>-2.6239562904120051E-2</v>
      </c>
      <c r="AG496" s="92"/>
      <c r="AH496">
        <f t="shared" si="215"/>
        <v>-2.3710104205017842E-2</v>
      </c>
      <c r="AI496">
        <f t="shared" si="216"/>
        <v>0.82465250018683656</v>
      </c>
      <c r="AJ496">
        <f t="shared" si="217"/>
        <v>-0.99206378557080754</v>
      </c>
      <c r="AK496">
        <f t="shared" si="218"/>
        <v>-5.3677687806000858E-2</v>
      </c>
      <c r="AL496">
        <f t="shared" si="219"/>
        <v>0.29706359569908081</v>
      </c>
      <c r="AM496">
        <f t="shared" si="220"/>
        <v>0.14963381152733402</v>
      </c>
      <c r="AN496" s="68">
        <f t="shared" si="228"/>
        <v>0.35643415176666365</v>
      </c>
      <c r="AO496" s="68">
        <f t="shared" si="228"/>
        <v>0.35643606230573294</v>
      </c>
      <c r="AP496" s="68">
        <f t="shared" si="228"/>
        <v>0.35642494506974665</v>
      </c>
      <c r="AQ496" s="68">
        <f t="shared" si="228"/>
        <v>0.35648963580060056</v>
      </c>
      <c r="AR496" s="68">
        <f t="shared" si="228"/>
        <v>0.35611322498449327</v>
      </c>
      <c r="AS496" s="68">
        <f t="shared" si="228"/>
        <v>0.35830415783423897</v>
      </c>
      <c r="AT496" s="68">
        <f t="shared" si="228"/>
        <v>0.34557640302434917</v>
      </c>
      <c r="AU496" s="68">
        <f t="shared" si="221"/>
        <v>0.42042195617336797</v>
      </c>
    </row>
    <row r="497" spans="1:47">
      <c r="A497" s="12" t="s">
        <v>1968</v>
      </c>
      <c r="B497" s="44"/>
      <c r="C497" s="45">
        <v>48208.688000000002</v>
      </c>
      <c r="D497" s="45"/>
      <c r="E497">
        <f t="shared" si="223"/>
        <v>17853.009110882223</v>
      </c>
      <c r="F497">
        <f t="shared" si="224"/>
        <v>17853</v>
      </c>
      <c r="G497" s="10">
        <f t="shared" si="206"/>
        <v>1.2366000002657529E-2</v>
      </c>
      <c r="I497">
        <f t="shared" si="229"/>
        <v>1.2366000002657529E-2</v>
      </c>
      <c r="P497">
        <f t="shared" si="225"/>
        <v>3.9786953248222068E-2</v>
      </c>
      <c r="Q497" s="2">
        <f t="shared" si="226"/>
        <v>33190.188000000002</v>
      </c>
      <c r="S497" s="50">
        <v>0.1</v>
      </c>
      <c r="Z497">
        <f t="shared" si="209"/>
        <v>17853</v>
      </c>
      <c r="AA497" s="68">
        <f t="shared" si="210"/>
        <v>1.6087741533871491E-2</v>
      </c>
      <c r="AB497" s="68">
        <f t="shared" si="211"/>
        <v>3.6065211717008105E-2</v>
      </c>
      <c r="AC497" s="68">
        <f t="shared" si="212"/>
        <v>-3.7217415312139623E-3</v>
      </c>
      <c r="AD497" s="68"/>
      <c r="AE497" s="68">
        <f t="shared" si="213"/>
        <v>1.3851360025162848E-6</v>
      </c>
      <c r="AF497">
        <f t="shared" si="214"/>
        <v>-2.7420953245564539E-2</v>
      </c>
      <c r="AG497" s="92"/>
      <c r="AH497">
        <f t="shared" si="215"/>
        <v>-2.3699211714350576E-2</v>
      </c>
      <c r="AI497">
        <f t="shared" si="216"/>
        <v>0.82476074980999936</v>
      </c>
      <c r="AJ497">
        <f t="shared" si="217"/>
        <v>-0.99180904525451385</v>
      </c>
      <c r="AK497">
        <f t="shared" si="218"/>
        <v>-5.4030038420976631E-2</v>
      </c>
      <c r="AL497">
        <f t="shared" si="219"/>
        <v>0.29907365738188918</v>
      </c>
      <c r="AM497">
        <f t="shared" si="220"/>
        <v>0.15066150018484253</v>
      </c>
      <c r="AN497" s="68">
        <f t="shared" ref="AN497:AT506" si="230">$AU497+$AB$7*SIN(AO497)</f>
        <v>0.35883012572414619</v>
      </c>
      <c r="AO497" s="68">
        <f t="shared" si="230"/>
        <v>0.35883203770501004</v>
      </c>
      <c r="AP497" s="68">
        <f t="shared" si="230"/>
        <v>0.35882090211337836</v>
      </c>
      <c r="AQ497" s="68">
        <f t="shared" si="230"/>
        <v>0.35888575770509623</v>
      </c>
      <c r="AR497" s="68">
        <f t="shared" si="230"/>
        <v>0.35850804979278633</v>
      </c>
      <c r="AS497" s="68">
        <f t="shared" si="230"/>
        <v>0.3607085095162898</v>
      </c>
      <c r="AT497" s="68">
        <f t="shared" si="230"/>
        <v>0.34791423311715158</v>
      </c>
      <c r="AU497" s="68">
        <f t="shared" si="221"/>
        <v>0.42322950265562675</v>
      </c>
    </row>
    <row r="498" spans="1:47">
      <c r="A498" s="12" t="s">
        <v>1968</v>
      </c>
      <c r="B498" s="44"/>
      <c r="C498" s="45">
        <v>48216.834000000003</v>
      </c>
      <c r="D498" s="45"/>
      <c r="E498">
        <f t="shared" si="223"/>
        <v>17859.01082902692</v>
      </c>
      <c r="F498">
        <f t="shared" si="224"/>
        <v>17859</v>
      </c>
      <c r="G498" s="10">
        <f t="shared" si="206"/>
        <v>1.4697999999043532E-2</v>
      </c>
      <c r="I498">
        <f t="shared" si="229"/>
        <v>1.4697999999043532E-2</v>
      </c>
      <c r="P498">
        <f t="shared" si="225"/>
        <v>3.989109603018548E-2</v>
      </c>
      <c r="Q498" s="2">
        <f t="shared" si="226"/>
        <v>33198.334000000003</v>
      </c>
      <c r="S498" s="50">
        <v>0.1</v>
      </c>
      <c r="Z498">
        <f t="shared" si="209"/>
        <v>17859</v>
      </c>
      <c r="AA498" s="68">
        <f t="shared" si="210"/>
        <v>1.6208480885839167E-2</v>
      </c>
      <c r="AB498" s="68">
        <f t="shared" si="211"/>
        <v>3.8380615143389848E-2</v>
      </c>
      <c r="AC498" s="68">
        <f t="shared" si="212"/>
        <v>-1.510480886795635E-3</v>
      </c>
      <c r="AD498" s="68"/>
      <c r="AE498" s="68">
        <f t="shared" si="213"/>
        <v>2.2815525093749281E-7</v>
      </c>
      <c r="AF498">
        <f t="shared" si="214"/>
        <v>-2.5193096031141948E-2</v>
      </c>
      <c r="AG498" s="92"/>
      <c r="AH498">
        <f t="shared" si="215"/>
        <v>-2.3682615144346313E-2</v>
      </c>
      <c r="AI498">
        <f t="shared" si="216"/>
        <v>0.8249245058898661</v>
      </c>
      <c r="AJ498">
        <f t="shared" si="217"/>
        <v>-0.99141929157143915</v>
      </c>
      <c r="AK498">
        <f t="shared" si="218"/>
        <v>-5.4558328612764086E-2</v>
      </c>
      <c r="AL498">
        <f t="shared" si="219"/>
        <v>0.30208974391495591</v>
      </c>
      <c r="AM498">
        <f t="shared" si="220"/>
        <v>0.15220412601629998</v>
      </c>
      <c r="AN498" s="68">
        <f t="shared" si="230"/>
        <v>0.36242467905745068</v>
      </c>
      <c r="AO498" s="68">
        <f t="shared" si="230"/>
        <v>0.3624265928882307</v>
      </c>
      <c r="AP498" s="68">
        <f t="shared" si="230"/>
        <v>0.36241543140268923</v>
      </c>
      <c r="AQ498" s="68">
        <f t="shared" si="230"/>
        <v>0.362480525994476</v>
      </c>
      <c r="AR498" s="68">
        <f t="shared" si="230"/>
        <v>0.36210091225277585</v>
      </c>
      <c r="AS498" s="68">
        <f t="shared" si="230"/>
        <v>0.36431548657925827</v>
      </c>
      <c r="AT498" s="68">
        <f t="shared" si="230"/>
        <v>0.35142209252170198</v>
      </c>
      <c r="AU498" s="68">
        <f t="shared" si="221"/>
        <v>0.42744082237901515</v>
      </c>
    </row>
    <row r="499" spans="1:47">
      <c r="A499" s="12" t="s">
        <v>1968</v>
      </c>
      <c r="B499" s="44"/>
      <c r="C499" s="45">
        <v>48219.548000000003</v>
      </c>
      <c r="D499" s="45"/>
      <c r="E499">
        <f t="shared" si="223"/>
        <v>17861.010419383503</v>
      </c>
      <c r="F499">
        <f t="shared" si="224"/>
        <v>17861</v>
      </c>
      <c r="G499" s="10">
        <f t="shared" si="206"/>
        <v>1.4142000007268507E-2</v>
      </c>
      <c r="I499">
        <f t="shared" si="229"/>
        <v>1.4142000007268507E-2</v>
      </c>
      <c r="P499">
        <f t="shared" si="225"/>
        <v>3.9925825562026562E-2</v>
      </c>
      <c r="Q499" s="2">
        <f t="shared" si="226"/>
        <v>33201.048000000003</v>
      </c>
      <c r="S499" s="50">
        <v>0.1</v>
      </c>
      <c r="Z499">
        <f t="shared" si="209"/>
        <v>17861</v>
      </c>
      <c r="AA499" s="68">
        <f t="shared" si="210"/>
        <v>1.6248811363622512E-2</v>
      </c>
      <c r="AB499" s="68">
        <f t="shared" si="211"/>
        <v>3.781901420567256E-2</v>
      </c>
      <c r="AC499" s="68">
        <f t="shared" si="212"/>
        <v>-2.1068113563540054E-3</v>
      </c>
      <c r="AD499" s="68"/>
      <c r="AE499" s="68">
        <f t="shared" si="213"/>
        <v>4.4386540912622044E-7</v>
      </c>
      <c r="AF499">
        <f t="shared" si="214"/>
        <v>-2.5783825554758055E-2</v>
      </c>
      <c r="AG499" s="92"/>
      <c r="AH499">
        <f t="shared" si="215"/>
        <v>-2.367701419840405E-2</v>
      </c>
      <c r="AI499">
        <f t="shared" si="216"/>
        <v>0.82497945984836996</v>
      </c>
      <c r="AJ499">
        <f t="shared" si="217"/>
        <v>-0.99128733418550408</v>
      </c>
      <c r="AK499">
        <f t="shared" si="218"/>
        <v>-5.4734362003749572E-2</v>
      </c>
      <c r="AL499">
        <f t="shared" si="219"/>
        <v>0.30309537299339789</v>
      </c>
      <c r="AM499">
        <f t="shared" si="220"/>
        <v>0.1527186282238383</v>
      </c>
      <c r="AN499" s="68">
        <f t="shared" si="230"/>
        <v>0.36362302254498613</v>
      </c>
      <c r="AO499" s="68">
        <f t="shared" si="230"/>
        <v>0.36362493690929198</v>
      </c>
      <c r="AP499" s="68">
        <f t="shared" si="230"/>
        <v>0.36361376722899202</v>
      </c>
      <c r="AQ499" s="68">
        <f t="shared" si="230"/>
        <v>0.36367893927573058</v>
      </c>
      <c r="AR499" s="68">
        <f t="shared" si="230"/>
        <v>0.3632987008971712</v>
      </c>
      <c r="AS499" s="68">
        <f t="shared" si="230"/>
        <v>0.36551793305864727</v>
      </c>
      <c r="AT499" s="68">
        <f t="shared" si="230"/>
        <v>0.35259167797590346</v>
      </c>
      <c r="AU499" s="68">
        <f t="shared" si="221"/>
        <v>0.42884459562014476</v>
      </c>
    </row>
    <row r="500" spans="1:47">
      <c r="A500" s="12" t="s">
        <v>2029</v>
      </c>
      <c r="B500" s="44"/>
      <c r="C500" s="45">
        <v>48222.260999999999</v>
      </c>
      <c r="D500" s="45"/>
      <c r="E500">
        <f t="shared" si="223"/>
        <v>17863.009272971343</v>
      </c>
      <c r="F500">
        <f t="shared" si="224"/>
        <v>17863</v>
      </c>
      <c r="G500" s="10">
        <f t="shared" si="206"/>
        <v>1.2585999997099862E-2</v>
      </c>
      <c r="I500">
        <f t="shared" si="229"/>
        <v>1.2585999997099862E-2</v>
      </c>
      <c r="P500">
        <f t="shared" si="225"/>
        <v>3.9960562729460913E-2</v>
      </c>
      <c r="Q500" s="2">
        <f t="shared" si="226"/>
        <v>33203.760999999999</v>
      </c>
      <c r="S500" s="50">
        <v>0.1</v>
      </c>
      <c r="Z500">
        <f t="shared" si="209"/>
        <v>17863</v>
      </c>
      <c r="AA500" s="68">
        <f t="shared" si="210"/>
        <v>1.6289183854994685E-2</v>
      </c>
      <c r="AB500" s="68">
        <f t="shared" si="211"/>
        <v>3.625737887156609E-2</v>
      </c>
      <c r="AC500" s="68">
        <f t="shared" si="212"/>
        <v>-3.7031838578948234E-3</v>
      </c>
      <c r="AD500" s="68"/>
      <c r="AE500" s="68">
        <f t="shared" si="213"/>
        <v>1.3713570685372787E-6</v>
      </c>
      <c r="AF500">
        <f t="shared" si="214"/>
        <v>-2.7374562732361052E-2</v>
      </c>
      <c r="AG500" s="92"/>
      <c r="AH500">
        <f t="shared" si="215"/>
        <v>-2.3671378874466228E-2</v>
      </c>
      <c r="AI500">
        <f t="shared" si="216"/>
        <v>0.82503459817309899</v>
      </c>
      <c r="AJ500">
        <f t="shared" si="217"/>
        <v>-0.99115435650873596</v>
      </c>
      <c r="AK500">
        <f t="shared" si="218"/>
        <v>-5.491036352526675E-2</v>
      </c>
      <c r="AL500">
        <f t="shared" si="219"/>
        <v>0.30410113628597968</v>
      </c>
      <c r="AM500">
        <f t="shared" si="220"/>
        <v>0.15323327813659487</v>
      </c>
      <c r="AN500" s="68">
        <f t="shared" si="230"/>
        <v>0.3648214460003012</v>
      </c>
      <c r="AO500" s="68">
        <f t="shared" si="230"/>
        <v>0.36482336085670303</v>
      </c>
      <c r="AP500" s="68">
        <f t="shared" si="230"/>
        <v>0.36481218319961839</v>
      </c>
      <c r="AQ500" s="68">
        <f t="shared" si="230"/>
        <v>0.36487743159521058</v>
      </c>
      <c r="AR500" s="68">
        <f t="shared" si="230"/>
        <v>0.36449657390858203</v>
      </c>
      <c r="AS500" s="68">
        <f t="shared" si="230"/>
        <v>0.36672044031574302</v>
      </c>
      <c r="AT500" s="68">
        <f t="shared" si="230"/>
        <v>0.35376141369250191</v>
      </c>
      <c r="AU500" s="68">
        <f t="shared" si="221"/>
        <v>0.43024836886127393</v>
      </c>
    </row>
    <row r="501" spans="1:47">
      <c r="A501" s="12" t="s">
        <v>2029</v>
      </c>
      <c r="B501" s="44"/>
      <c r="C501" s="45">
        <v>48260.266000000003</v>
      </c>
      <c r="D501" s="45"/>
      <c r="E501">
        <f t="shared" si="223"/>
        <v>17891.010168882131</v>
      </c>
      <c r="F501">
        <f t="shared" si="224"/>
        <v>17891</v>
      </c>
      <c r="G501" s="10">
        <f t="shared" si="206"/>
        <v>1.3802000001305714E-2</v>
      </c>
      <c r="I501">
        <f t="shared" si="229"/>
        <v>1.3802000001305714E-2</v>
      </c>
      <c r="P501">
        <f t="shared" si="225"/>
        <v>4.0447684810836937E-2</v>
      </c>
      <c r="Q501" s="2">
        <f t="shared" si="226"/>
        <v>33241.766000000003</v>
      </c>
      <c r="S501" s="50">
        <v>0.1</v>
      </c>
      <c r="Z501">
        <f t="shared" si="209"/>
        <v>17891</v>
      </c>
      <c r="AA501" s="68">
        <f t="shared" si="210"/>
        <v>1.6858810113631561E-2</v>
      </c>
      <c r="AB501" s="68">
        <f t="shared" si="211"/>
        <v>3.7390874698511087E-2</v>
      </c>
      <c r="AC501" s="68">
        <f t="shared" si="212"/>
        <v>-3.0568101123258466E-3</v>
      </c>
      <c r="AD501" s="68"/>
      <c r="AE501" s="68">
        <f t="shared" si="213"/>
        <v>9.3440880628175563E-7</v>
      </c>
      <c r="AF501">
        <f t="shared" si="214"/>
        <v>-2.6645684809531223E-2</v>
      </c>
      <c r="AG501" s="92"/>
      <c r="AH501">
        <f t="shared" si="215"/>
        <v>-2.3588874697205376E-2</v>
      </c>
      <c r="AI501">
        <f t="shared" si="216"/>
        <v>0.82582591598403599</v>
      </c>
      <c r="AJ501">
        <f t="shared" si="217"/>
        <v>-0.98918535327447854</v>
      </c>
      <c r="AK501">
        <f t="shared" si="218"/>
        <v>-5.7370971023033644E-2</v>
      </c>
      <c r="AL501">
        <f t="shared" si="219"/>
        <v>0.31819617199514783</v>
      </c>
      <c r="AM501">
        <f t="shared" si="220"/>
        <v>0.16045419231077371</v>
      </c>
      <c r="AN501" s="68">
        <f t="shared" si="230"/>
        <v>0.38160792108086489</v>
      </c>
      <c r="AO501" s="68">
        <f t="shared" si="230"/>
        <v>0.38160983852263364</v>
      </c>
      <c r="AP501" s="68">
        <f t="shared" si="230"/>
        <v>0.38159857196046576</v>
      </c>
      <c r="AQ501" s="68">
        <f t="shared" si="230"/>
        <v>0.38166477309591029</v>
      </c>
      <c r="AR501" s="68">
        <f t="shared" si="230"/>
        <v>0.38127580736364319</v>
      </c>
      <c r="AS501" s="68">
        <f t="shared" si="230"/>
        <v>0.38356205263689291</v>
      </c>
      <c r="AT501" s="68">
        <f t="shared" si="230"/>
        <v>0.37015374899816045</v>
      </c>
      <c r="AU501" s="68">
        <f t="shared" si="221"/>
        <v>0.4499011942370863</v>
      </c>
    </row>
    <row r="502" spans="1:47">
      <c r="A502" s="12" t="s">
        <v>2029</v>
      </c>
      <c r="B502" s="44"/>
      <c r="C502" s="45">
        <v>48260.267</v>
      </c>
      <c r="D502" s="45">
        <v>3.0000000000000001E-3</v>
      </c>
      <c r="E502">
        <f t="shared" si="223"/>
        <v>17891.01090565087</v>
      </c>
      <c r="F502">
        <f t="shared" si="224"/>
        <v>17891</v>
      </c>
      <c r="G502" s="10">
        <f t="shared" si="206"/>
        <v>1.4801999997871462E-2</v>
      </c>
      <c r="I502">
        <f t="shared" si="229"/>
        <v>1.4801999997871462E-2</v>
      </c>
      <c r="P502">
        <f t="shared" si="225"/>
        <v>4.0447684810836937E-2</v>
      </c>
      <c r="Q502" s="2">
        <f t="shared" si="226"/>
        <v>33241.767</v>
      </c>
      <c r="S502" s="50">
        <v>0.1</v>
      </c>
      <c r="Z502">
        <f t="shared" si="209"/>
        <v>17891</v>
      </c>
      <c r="AA502" s="68">
        <f t="shared" si="210"/>
        <v>1.6858810113631561E-2</v>
      </c>
      <c r="AB502" s="68">
        <f t="shared" si="211"/>
        <v>3.8390874695076835E-2</v>
      </c>
      <c r="AC502" s="68">
        <f t="shared" si="212"/>
        <v>-2.0568101157600986E-3</v>
      </c>
      <c r="AD502" s="68"/>
      <c r="AE502" s="68">
        <f t="shared" si="213"/>
        <v>4.2304678522930707E-7</v>
      </c>
      <c r="AF502">
        <f t="shared" si="214"/>
        <v>-2.5645684812965475E-2</v>
      </c>
      <c r="AG502" s="92"/>
      <c r="AH502">
        <f t="shared" si="215"/>
        <v>-2.3588874697205376E-2</v>
      </c>
      <c r="AI502">
        <f t="shared" si="216"/>
        <v>0.82582591598403599</v>
      </c>
      <c r="AJ502">
        <f t="shared" si="217"/>
        <v>-0.98918535327447854</v>
      </c>
      <c r="AK502">
        <f t="shared" si="218"/>
        <v>-5.7370971023033644E-2</v>
      </c>
      <c r="AL502">
        <f t="shared" si="219"/>
        <v>0.31819617199514783</v>
      </c>
      <c r="AM502">
        <f t="shared" si="220"/>
        <v>0.16045419231077371</v>
      </c>
      <c r="AN502" s="68">
        <f t="shared" si="230"/>
        <v>0.38160792108086489</v>
      </c>
      <c r="AO502" s="68">
        <f t="shared" si="230"/>
        <v>0.38160983852263364</v>
      </c>
      <c r="AP502" s="68">
        <f t="shared" si="230"/>
        <v>0.38159857196046576</v>
      </c>
      <c r="AQ502" s="68">
        <f t="shared" si="230"/>
        <v>0.38166477309591029</v>
      </c>
      <c r="AR502" s="68">
        <f t="shared" si="230"/>
        <v>0.38127580736364319</v>
      </c>
      <c r="AS502" s="68">
        <f t="shared" si="230"/>
        <v>0.38356205263689291</v>
      </c>
      <c r="AT502" s="68">
        <f t="shared" si="230"/>
        <v>0.37015374899816045</v>
      </c>
      <c r="AU502" s="68">
        <f t="shared" si="221"/>
        <v>0.4499011942370863</v>
      </c>
    </row>
    <row r="503" spans="1:47">
      <c r="A503" s="12" t="s">
        <v>2029</v>
      </c>
      <c r="B503" s="44"/>
      <c r="C503" s="45">
        <v>48260.267999999996</v>
      </c>
      <c r="D503" s="45"/>
      <c r="E503">
        <f t="shared" si="223"/>
        <v>17891.011642419606</v>
      </c>
      <c r="F503">
        <f t="shared" si="224"/>
        <v>17891</v>
      </c>
      <c r="G503" s="10">
        <f t="shared" si="206"/>
        <v>1.580199999443721E-2</v>
      </c>
      <c r="I503">
        <f t="shared" si="229"/>
        <v>1.580199999443721E-2</v>
      </c>
      <c r="P503">
        <f t="shared" si="225"/>
        <v>4.0447684810836937E-2</v>
      </c>
      <c r="Q503" s="2">
        <f t="shared" si="226"/>
        <v>33241.767999999996</v>
      </c>
      <c r="S503" s="50">
        <v>0.1</v>
      </c>
      <c r="Z503">
        <f t="shared" si="209"/>
        <v>17891</v>
      </c>
      <c r="AA503" s="68">
        <f t="shared" si="210"/>
        <v>1.6858810113631561E-2</v>
      </c>
      <c r="AB503" s="68">
        <f t="shared" si="211"/>
        <v>3.9390874691642583E-2</v>
      </c>
      <c r="AC503" s="68">
        <f t="shared" si="212"/>
        <v>-1.0568101191943506E-3</v>
      </c>
      <c r="AD503" s="68"/>
      <c r="AE503" s="68">
        <f t="shared" si="213"/>
        <v>1.1168476280315777E-7</v>
      </c>
      <c r="AF503">
        <f t="shared" si="214"/>
        <v>-2.4645684816399727E-2</v>
      </c>
      <c r="AG503" s="92"/>
      <c r="AH503">
        <f t="shared" si="215"/>
        <v>-2.3588874697205376E-2</v>
      </c>
      <c r="AI503">
        <f t="shared" si="216"/>
        <v>0.82582591598403599</v>
      </c>
      <c r="AJ503">
        <f t="shared" si="217"/>
        <v>-0.98918535327447854</v>
      </c>
      <c r="AK503">
        <f t="shared" si="218"/>
        <v>-5.7370971023033644E-2</v>
      </c>
      <c r="AL503">
        <f t="shared" si="219"/>
        <v>0.31819617199514783</v>
      </c>
      <c r="AM503">
        <f t="shared" si="220"/>
        <v>0.16045419231077371</v>
      </c>
      <c r="AN503" s="68">
        <f t="shared" si="230"/>
        <v>0.38160792108086489</v>
      </c>
      <c r="AO503" s="68">
        <f t="shared" si="230"/>
        <v>0.38160983852263364</v>
      </c>
      <c r="AP503" s="68">
        <f t="shared" si="230"/>
        <v>0.38159857196046576</v>
      </c>
      <c r="AQ503" s="68">
        <f t="shared" si="230"/>
        <v>0.38166477309591029</v>
      </c>
      <c r="AR503" s="68">
        <f t="shared" si="230"/>
        <v>0.38127580736364319</v>
      </c>
      <c r="AS503" s="68">
        <f t="shared" si="230"/>
        <v>0.38356205263689291</v>
      </c>
      <c r="AT503" s="68">
        <f t="shared" si="230"/>
        <v>0.37015374899816045</v>
      </c>
      <c r="AU503" s="68">
        <f t="shared" si="221"/>
        <v>0.4499011942370863</v>
      </c>
    </row>
    <row r="504" spans="1:47">
      <c r="A504" s="12" t="s">
        <v>2030</v>
      </c>
      <c r="B504" s="44"/>
      <c r="C504" s="45">
        <v>48477.432999999997</v>
      </c>
      <c r="D504" s="45">
        <v>3.0000000000000001E-3</v>
      </c>
      <c r="E504">
        <f t="shared" si="223"/>
        <v>18051.012025539349</v>
      </c>
      <c r="F504">
        <f t="shared" si="224"/>
        <v>18051</v>
      </c>
      <c r="G504" s="10">
        <f t="shared" si="206"/>
        <v>1.6321999995852821E-2</v>
      </c>
      <c r="I504">
        <f t="shared" si="229"/>
        <v>1.6321999995852821E-2</v>
      </c>
      <c r="P504">
        <f t="shared" si="225"/>
        <v>4.3259949392318198E-2</v>
      </c>
      <c r="Q504" s="2">
        <f t="shared" si="226"/>
        <v>33458.932999999997</v>
      </c>
      <c r="S504" s="50">
        <v>0.1</v>
      </c>
      <c r="Z504">
        <f t="shared" si="209"/>
        <v>18051</v>
      </c>
      <c r="AA504" s="68">
        <f t="shared" si="210"/>
        <v>2.0271715067274397E-2</v>
      </c>
      <c r="AB504" s="68">
        <f t="shared" si="211"/>
        <v>3.9310234320896621E-2</v>
      </c>
      <c r="AC504" s="68">
        <f t="shared" si="212"/>
        <v>-3.9497150714215765E-3</v>
      </c>
      <c r="AD504" s="68"/>
      <c r="AE504" s="68">
        <f t="shared" si="213"/>
        <v>1.560024914541475E-6</v>
      </c>
      <c r="AF504">
        <f t="shared" si="214"/>
        <v>-2.6937949396465377E-2</v>
      </c>
      <c r="AG504" s="92"/>
      <c r="AH504">
        <f t="shared" si="215"/>
        <v>-2.2988234325043801E-2</v>
      </c>
      <c r="AI504">
        <f t="shared" si="216"/>
        <v>0.83104694586899008</v>
      </c>
      <c r="AJ504">
        <f t="shared" si="217"/>
        <v>-0.97404937318035945</v>
      </c>
      <c r="AK504">
        <f t="shared" si="218"/>
        <v>-7.1294497394468609E-2</v>
      </c>
      <c r="AL504">
        <f t="shared" si="219"/>
        <v>0.39930833248591235</v>
      </c>
      <c r="AM504">
        <f t="shared" si="220"/>
        <v>0.20235001619716925</v>
      </c>
      <c r="AN504" s="68">
        <f t="shared" si="230"/>
        <v>0.47786877843482745</v>
      </c>
      <c r="AO504" s="68">
        <f t="shared" si="230"/>
        <v>0.47787056989502247</v>
      </c>
      <c r="AP504" s="68">
        <f t="shared" si="230"/>
        <v>0.47785956834684828</v>
      </c>
      <c r="AQ504" s="68">
        <f t="shared" si="230"/>
        <v>0.47792713101744944</v>
      </c>
      <c r="AR504" s="68">
        <f t="shared" si="230"/>
        <v>0.47751225267878883</v>
      </c>
      <c r="AS504" s="68">
        <f t="shared" si="230"/>
        <v>0.48006128336385839</v>
      </c>
      <c r="AT504" s="68">
        <f t="shared" si="230"/>
        <v>0.46445234578909111</v>
      </c>
      <c r="AU504" s="68">
        <f t="shared" si="221"/>
        <v>0.56220305352744115</v>
      </c>
    </row>
    <row r="505" spans="1:47">
      <c r="A505" s="12" t="s">
        <v>1968</v>
      </c>
      <c r="B505" s="44"/>
      <c r="C505" s="45">
        <v>48478.79</v>
      </c>
      <c r="D505" s="45"/>
      <c r="E505">
        <f t="shared" si="223"/>
        <v>18052.011820717642</v>
      </c>
      <c r="F505">
        <f t="shared" si="224"/>
        <v>18052</v>
      </c>
      <c r="G505" s="10">
        <f t="shared" si="206"/>
        <v>1.6043999996327329E-2</v>
      </c>
      <c r="I505">
        <f t="shared" si="229"/>
        <v>1.6043999996327329E-2</v>
      </c>
      <c r="P505">
        <f t="shared" si="225"/>
        <v>4.327767971226737E-2</v>
      </c>
      <c r="Q505" s="2">
        <f t="shared" si="226"/>
        <v>33460.29</v>
      </c>
      <c r="S505" s="50">
        <v>0.1</v>
      </c>
      <c r="Z505">
        <f t="shared" si="209"/>
        <v>18052</v>
      </c>
      <c r="AA505" s="68">
        <f t="shared" si="210"/>
        <v>2.0293890138195252E-2</v>
      </c>
      <c r="AB505" s="68">
        <f t="shared" si="211"/>
        <v>3.9027789570399443E-2</v>
      </c>
      <c r="AC505" s="68">
        <f t="shared" si="212"/>
        <v>-4.2498901418679229E-3</v>
      </c>
      <c r="AD505" s="68"/>
      <c r="AE505" s="68">
        <f t="shared" si="213"/>
        <v>1.8061566217946156E-6</v>
      </c>
      <c r="AF505">
        <f t="shared" si="214"/>
        <v>-2.723367971594004E-2</v>
      </c>
      <c r="AG505" s="92"/>
      <c r="AH505">
        <f t="shared" si="215"/>
        <v>-2.2983789574072117E-2</v>
      </c>
      <c r="AI505">
        <f t="shared" si="216"/>
        <v>0.83108334904951797</v>
      </c>
      <c r="AJ505">
        <f t="shared" si="217"/>
        <v>-0.97393374855296455</v>
      </c>
      <c r="AK505">
        <f t="shared" si="218"/>
        <v>-7.1380703909382032E-2</v>
      </c>
      <c r="AL505">
        <f t="shared" si="219"/>
        <v>0.39981862690856235</v>
      </c>
      <c r="AM505">
        <f t="shared" si="220"/>
        <v>0.20261562426490273</v>
      </c>
      <c r="AN505" s="68">
        <f t="shared" si="230"/>
        <v>0.47847239050295587</v>
      </c>
      <c r="AO505" s="68">
        <f t="shared" si="230"/>
        <v>0.47847418051030066</v>
      </c>
      <c r="AP505" s="68">
        <f t="shared" si="230"/>
        <v>0.47846318444473507</v>
      </c>
      <c r="AQ505" s="68">
        <f t="shared" si="230"/>
        <v>0.47853073457615175</v>
      </c>
      <c r="AR505" s="68">
        <f t="shared" si="230"/>
        <v>0.47811580350229721</v>
      </c>
      <c r="AS505" s="68">
        <f t="shared" si="230"/>
        <v>0.48066595832982989</v>
      </c>
      <c r="AT505" s="68">
        <f t="shared" si="230"/>
        <v>0.46504535580978473</v>
      </c>
      <c r="AU505" s="68">
        <f t="shared" si="221"/>
        <v>0.56290494014800596</v>
      </c>
    </row>
    <row r="506" spans="1:47">
      <c r="A506" s="12" t="s">
        <v>1968</v>
      </c>
      <c r="B506" s="44"/>
      <c r="C506" s="45">
        <v>48482.862999999998</v>
      </c>
      <c r="D506" s="45"/>
      <c r="E506">
        <f t="shared" si="223"/>
        <v>18055.01267978999</v>
      </c>
      <c r="F506">
        <f t="shared" si="224"/>
        <v>18055</v>
      </c>
      <c r="G506" s="10">
        <f t="shared" si="206"/>
        <v>1.720999999815831E-2</v>
      </c>
      <c r="I506">
        <f t="shared" si="229"/>
        <v>1.720999999815831E-2</v>
      </c>
      <c r="P506">
        <f t="shared" si="225"/>
        <v>4.3330882125504788E-2</v>
      </c>
      <c r="Q506" s="2">
        <f t="shared" si="226"/>
        <v>33464.362999999998</v>
      </c>
      <c r="S506" s="50">
        <v>0.1</v>
      </c>
      <c r="Z506">
        <f t="shared" si="209"/>
        <v>18055</v>
      </c>
      <c r="AA506" s="68">
        <f t="shared" si="210"/>
        <v>2.0360478220059177E-2</v>
      </c>
      <c r="AB506" s="68">
        <f t="shared" si="211"/>
        <v>4.0180403903603917E-2</v>
      </c>
      <c r="AC506" s="68">
        <f t="shared" si="212"/>
        <v>-3.1504782219008674E-3</v>
      </c>
      <c r="AD506" s="68"/>
      <c r="AE506" s="68">
        <f t="shared" si="213"/>
        <v>9.9255130266716528E-7</v>
      </c>
      <c r="AF506">
        <f t="shared" si="214"/>
        <v>-2.6120882127346479E-2</v>
      </c>
      <c r="AG506" s="92"/>
      <c r="AH506">
        <f t="shared" si="215"/>
        <v>-2.2970403905445611E-2</v>
      </c>
      <c r="AI506">
        <f t="shared" si="216"/>
        <v>0.83119284171504215</v>
      </c>
      <c r="AJ506">
        <f t="shared" si="217"/>
        <v>-0.9735852917752208</v>
      </c>
      <c r="AK506">
        <f t="shared" si="218"/>
        <v>-7.1639257189637776E-2</v>
      </c>
      <c r="AL506">
        <f t="shared" si="219"/>
        <v>0.40134977883017436</v>
      </c>
      <c r="AM506">
        <f t="shared" si="220"/>
        <v>0.20341275328996164</v>
      </c>
      <c r="AN506" s="68">
        <f t="shared" si="230"/>
        <v>0.48028338559331918</v>
      </c>
      <c r="AO506" s="68">
        <f t="shared" si="230"/>
        <v>0.48028517119913727</v>
      </c>
      <c r="AP506" s="68">
        <f t="shared" si="230"/>
        <v>0.48027419184132369</v>
      </c>
      <c r="AQ506" s="68">
        <f t="shared" si="230"/>
        <v>0.48034170286306321</v>
      </c>
      <c r="AR506" s="68">
        <f t="shared" si="230"/>
        <v>0.47992662161669519</v>
      </c>
      <c r="AS506" s="68">
        <f t="shared" si="230"/>
        <v>0.48248010948198888</v>
      </c>
      <c r="AT506" s="68">
        <f t="shared" si="230"/>
        <v>0.4668246753463931</v>
      </c>
      <c r="AU506" s="68">
        <f t="shared" si="221"/>
        <v>0.56501060000969994</v>
      </c>
    </row>
    <row r="507" spans="1:47">
      <c r="A507" s="12" t="s">
        <v>2030</v>
      </c>
      <c r="B507" s="44"/>
      <c r="C507" s="45">
        <v>48496.434999999998</v>
      </c>
      <c r="D507" s="45">
        <v>6.0000000000000001E-3</v>
      </c>
      <c r="E507">
        <f t="shared" si="223"/>
        <v>18065.012105110374</v>
      </c>
      <c r="F507">
        <f t="shared" si="224"/>
        <v>18065</v>
      </c>
      <c r="G507" s="10">
        <f t="shared" si="206"/>
        <v>1.6429999996034894E-2</v>
      </c>
      <c r="I507">
        <f t="shared" si="229"/>
        <v>1.6429999996034894E-2</v>
      </c>
      <c r="P507">
        <f t="shared" si="225"/>
        <v>4.3508347581353857E-2</v>
      </c>
      <c r="Q507" s="2">
        <f t="shared" si="226"/>
        <v>33477.934999999998</v>
      </c>
      <c r="S507" s="50">
        <v>0.1</v>
      </c>
      <c r="Z507">
        <f t="shared" si="209"/>
        <v>18065</v>
      </c>
      <c r="AA507" s="68">
        <f t="shared" si="210"/>
        <v>2.0583119492086025E-2</v>
      </c>
      <c r="AB507" s="68">
        <f t="shared" si="211"/>
        <v>3.9355228085302729E-2</v>
      </c>
      <c r="AC507" s="68">
        <f t="shared" si="212"/>
        <v>-4.153119496051131E-3</v>
      </c>
      <c r="AD507" s="68"/>
      <c r="AE507" s="68">
        <f t="shared" si="213"/>
        <v>1.7248401548480002E-6</v>
      </c>
      <c r="AF507">
        <f t="shared" si="214"/>
        <v>-2.7078347585318963E-2</v>
      </c>
      <c r="AG507" s="92"/>
      <c r="AH507">
        <f t="shared" si="215"/>
        <v>-2.2925228089267832E-2</v>
      </c>
      <c r="AI507">
        <f t="shared" si="216"/>
        <v>0.83156088637864667</v>
      </c>
      <c r="AJ507">
        <f t="shared" si="217"/>
        <v>-0.97240660588405703</v>
      </c>
      <c r="AK507">
        <f t="shared" si="218"/>
        <v>-7.2500378353348507E-2</v>
      </c>
      <c r="AL507">
        <f t="shared" si="219"/>
        <v>0.40645654717133262</v>
      </c>
      <c r="AM507">
        <f t="shared" si="220"/>
        <v>0.20607317577545198</v>
      </c>
      <c r="AN507" s="68">
        <f t="shared" ref="AN507:AT516" si="231">$AU507+$AB$7*SIN(AO507)</f>
        <v>0.48632176755839668</v>
      </c>
      <c r="AO507" s="68">
        <f t="shared" si="231"/>
        <v>0.4863235380336588</v>
      </c>
      <c r="AP507" s="68">
        <f t="shared" si="231"/>
        <v>0.48631261715701896</v>
      </c>
      <c r="AQ507" s="68">
        <f t="shared" si="231"/>
        <v>0.48637998173910135</v>
      </c>
      <c r="AR507" s="68">
        <f t="shared" si="231"/>
        <v>0.48596448675812004</v>
      </c>
      <c r="AS507" s="68">
        <f t="shared" si="231"/>
        <v>0.48852865761073139</v>
      </c>
      <c r="AT507" s="68">
        <f t="shared" si="231"/>
        <v>0.47275889268181637</v>
      </c>
      <c r="AU507" s="68">
        <f t="shared" si="221"/>
        <v>0.57202946621534712</v>
      </c>
    </row>
    <row r="508" spans="1:47">
      <c r="A508" s="12" t="s">
        <v>1968</v>
      </c>
      <c r="B508" s="44"/>
      <c r="C508" s="45">
        <v>48508.652999999998</v>
      </c>
      <c r="D508" s="45"/>
      <c r="E508">
        <f t="shared" si="223"/>
        <v>18074.013945558683</v>
      </c>
      <c r="F508">
        <f t="shared" si="224"/>
        <v>18074</v>
      </c>
      <c r="G508" s="10">
        <f t="shared" si="206"/>
        <v>1.8927999997686129E-2</v>
      </c>
      <c r="I508">
        <f t="shared" si="229"/>
        <v>1.8927999997686129E-2</v>
      </c>
      <c r="P508">
        <f t="shared" si="225"/>
        <v>4.3668229702424566E-2</v>
      </c>
      <c r="Q508" s="2">
        <f t="shared" si="226"/>
        <v>33490.152999999998</v>
      </c>
      <c r="S508" s="50">
        <v>0.1</v>
      </c>
      <c r="Z508">
        <f t="shared" si="209"/>
        <v>18074</v>
      </c>
      <c r="AA508" s="68">
        <f t="shared" si="210"/>
        <v>2.0784392236175769E-2</v>
      </c>
      <c r="AB508" s="68">
        <f t="shared" si="211"/>
        <v>4.1811837463934923E-2</v>
      </c>
      <c r="AC508" s="68">
        <f t="shared" si="212"/>
        <v>-1.8563922384896396E-3</v>
      </c>
      <c r="AD508" s="68"/>
      <c r="AE508" s="68">
        <f t="shared" si="213"/>
        <v>3.4461921431245752E-7</v>
      </c>
      <c r="AF508">
        <f t="shared" si="214"/>
        <v>-2.4740229704738437E-2</v>
      </c>
      <c r="AG508" s="92"/>
      <c r="AH508">
        <f t="shared" si="215"/>
        <v>-2.2883837466248797E-2</v>
      </c>
      <c r="AI508">
        <f t="shared" si="216"/>
        <v>0.83189616766244279</v>
      </c>
      <c r="AJ508">
        <f t="shared" si="217"/>
        <v>-0.9713231805257091</v>
      </c>
      <c r="AK508">
        <f t="shared" si="218"/>
        <v>-7.3274425363508242E-2</v>
      </c>
      <c r="AL508">
        <f t="shared" si="219"/>
        <v>0.41105652856783415</v>
      </c>
      <c r="AM508">
        <f t="shared" si="220"/>
        <v>0.20847197941452653</v>
      </c>
      <c r="AN508" s="68">
        <f t="shared" si="231"/>
        <v>0.49175861064301574</v>
      </c>
      <c r="AO508" s="68">
        <f t="shared" si="231"/>
        <v>0.49176036691141423</v>
      </c>
      <c r="AP508" s="68">
        <f t="shared" si="231"/>
        <v>0.49174950227885633</v>
      </c>
      <c r="AQ508" s="68">
        <f t="shared" si="231"/>
        <v>0.49181671411399841</v>
      </c>
      <c r="AR508" s="68">
        <f t="shared" si="231"/>
        <v>0.49140096059627886</v>
      </c>
      <c r="AS508" s="68">
        <f t="shared" si="231"/>
        <v>0.49397418350231198</v>
      </c>
      <c r="AT508" s="68">
        <f t="shared" si="231"/>
        <v>0.47810386813762706</v>
      </c>
      <c r="AU508" s="68">
        <f t="shared" si="221"/>
        <v>0.57834644580042949</v>
      </c>
    </row>
    <row r="509" spans="1:47">
      <c r="A509" s="12" t="s">
        <v>2027</v>
      </c>
      <c r="B509" s="44"/>
      <c r="C509" s="45">
        <v>48530.372000000003</v>
      </c>
      <c r="D509" s="45">
        <v>4.0000000000000001E-3</v>
      </c>
      <c r="E509">
        <f t="shared" si="223"/>
        <v>18090.015825792507</v>
      </c>
      <c r="F509">
        <f t="shared" si="224"/>
        <v>18090</v>
      </c>
      <c r="G509" s="10">
        <f t="shared" si="206"/>
        <v>2.148000000306638E-2</v>
      </c>
      <c r="I509">
        <f t="shared" si="229"/>
        <v>2.148000000306638E-2</v>
      </c>
      <c r="P509">
        <f t="shared" si="225"/>
        <v>4.3952846363992326E-2</v>
      </c>
      <c r="Q509" s="2">
        <f t="shared" si="226"/>
        <v>33511.872000000003</v>
      </c>
      <c r="S509" s="50">
        <v>0.1</v>
      </c>
      <c r="Z509">
        <f t="shared" si="209"/>
        <v>18090</v>
      </c>
      <c r="AA509" s="68">
        <f t="shared" si="210"/>
        <v>2.1144304726461848E-2</v>
      </c>
      <c r="AB509" s="68">
        <f t="shared" si="211"/>
        <v>4.4288541640596854E-2</v>
      </c>
      <c r="AC509" s="68">
        <f t="shared" si="212"/>
        <v>3.3569527660453138E-4</v>
      </c>
      <c r="AD509" s="68"/>
      <c r="AE509" s="68">
        <f t="shared" si="213"/>
        <v>1.1269131873459284E-8</v>
      </c>
      <c r="AF509">
        <f t="shared" si="214"/>
        <v>-2.2472846360925947E-2</v>
      </c>
      <c r="AG509" s="92"/>
      <c r="AH509">
        <f t="shared" si="215"/>
        <v>-2.2808541637530478E-2</v>
      </c>
      <c r="AI509">
        <f t="shared" si="216"/>
        <v>0.832501691224935</v>
      </c>
      <c r="AJ509">
        <f t="shared" si="217"/>
        <v>-0.96934408759984614</v>
      </c>
      <c r="AK509">
        <f t="shared" si="218"/>
        <v>-7.4648217771215664E-2</v>
      </c>
      <c r="AL509">
        <f t="shared" si="219"/>
        <v>0.41924351289245909</v>
      </c>
      <c r="AM509">
        <f t="shared" si="220"/>
        <v>0.21274704919490325</v>
      </c>
      <c r="AN509" s="68">
        <f t="shared" si="231"/>
        <v>0.50142956813645245</v>
      </c>
      <c r="AO509" s="68">
        <f t="shared" si="231"/>
        <v>0.50143129782298856</v>
      </c>
      <c r="AP509" s="68">
        <f t="shared" si="231"/>
        <v>0.50142054140859982</v>
      </c>
      <c r="AQ509" s="68">
        <f t="shared" si="231"/>
        <v>0.50148743343110636</v>
      </c>
      <c r="AR509" s="68">
        <f t="shared" si="231"/>
        <v>0.50107148490476205</v>
      </c>
      <c r="AS509" s="68">
        <f t="shared" si="231"/>
        <v>0.50365948181801323</v>
      </c>
      <c r="AT509" s="68">
        <f t="shared" si="231"/>
        <v>0.48761594822324028</v>
      </c>
      <c r="AU509" s="68">
        <f t="shared" si="221"/>
        <v>0.58957663172946506</v>
      </c>
    </row>
    <row r="510" spans="1:47">
      <c r="A510" s="12" t="s">
        <v>1968</v>
      </c>
      <c r="B510" s="44"/>
      <c r="C510" s="45">
        <v>48531.726999999999</v>
      </c>
      <c r="D510" s="45"/>
      <c r="E510">
        <f t="shared" si="223"/>
        <v>18091.014147433318</v>
      </c>
      <c r="F510">
        <f t="shared" si="224"/>
        <v>18091</v>
      </c>
      <c r="G510" s="10">
        <f t="shared" si="206"/>
        <v>1.9201999995857477E-2</v>
      </c>
      <c r="I510">
        <f t="shared" si="229"/>
        <v>1.9201999995857477E-2</v>
      </c>
      <c r="P510">
        <f t="shared" si="225"/>
        <v>4.3970651130976091E-2</v>
      </c>
      <c r="Q510" s="2">
        <f t="shared" si="226"/>
        <v>33513.226999999999</v>
      </c>
      <c r="S510" s="50">
        <v>0.1</v>
      </c>
      <c r="Z510">
        <f t="shared" si="209"/>
        <v>18091</v>
      </c>
      <c r="AA510" s="68">
        <f t="shared" si="210"/>
        <v>2.1166888241136519E-2</v>
      </c>
      <c r="AB510" s="68">
        <f t="shared" si="211"/>
        <v>4.2005762885697046E-2</v>
      </c>
      <c r="AC510" s="68">
        <f t="shared" si="212"/>
        <v>-1.9648882452790416E-3</v>
      </c>
      <c r="AD510" s="68"/>
      <c r="AE510" s="68">
        <f t="shared" si="213"/>
        <v>3.8607858164357512E-7</v>
      </c>
      <c r="AF510">
        <f t="shared" si="214"/>
        <v>-2.4768651135118613E-2</v>
      </c>
      <c r="AG510" s="92"/>
      <c r="AH510">
        <f t="shared" si="215"/>
        <v>-2.2803762889839572E-2</v>
      </c>
      <c r="AI510">
        <f t="shared" si="216"/>
        <v>0.8325399393165438</v>
      </c>
      <c r="AJ510">
        <f t="shared" si="217"/>
        <v>-0.96921813785813882</v>
      </c>
      <c r="AK510">
        <f t="shared" si="218"/>
        <v>-7.4733981125181773E-2</v>
      </c>
      <c r="AL510">
        <f t="shared" si="219"/>
        <v>0.4197555965417234</v>
      </c>
      <c r="AM510">
        <f t="shared" si="220"/>
        <v>0.21301469439220594</v>
      </c>
      <c r="AN510" s="68">
        <f t="shared" si="231"/>
        <v>0.50203423750740772</v>
      </c>
      <c r="AO510" s="68">
        <f t="shared" si="231"/>
        <v>0.5020359654779647</v>
      </c>
      <c r="AP510" s="68">
        <f t="shared" si="231"/>
        <v>0.50202521616988438</v>
      </c>
      <c r="AQ510" s="68">
        <f t="shared" si="231"/>
        <v>0.50209208617740175</v>
      </c>
      <c r="AR510" s="68">
        <f t="shared" si="231"/>
        <v>0.50167613665299093</v>
      </c>
      <c r="AS510" s="68">
        <f t="shared" si="231"/>
        <v>0.50426500084215242</v>
      </c>
      <c r="AT510" s="68">
        <f t="shared" si="231"/>
        <v>0.48821087794288398</v>
      </c>
      <c r="AU510" s="68">
        <f t="shared" si="221"/>
        <v>0.59027851835002987</v>
      </c>
    </row>
    <row r="511" spans="1:47">
      <c r="A511" s="12" t="s">
        <v>2027</v>
      </c>
      <c r="B511" s="44"/>
      <c r="C511" s="45">
        <v>48534.438000000002</v>
      </c>
      <c r="D511" s="45">
        <v>4.0000000000000001E-3</v>
      </c>
      <c r="E511">
        <f t="shared" si="223"/>
        <v>18093.011527483686</v>
      </c>
      <c r="F511">
        <f t="shared" si="224"/>
        <v>18093</v>
      </c>
      <c r="G511" s="10">
        <f t="shared" si="206"/>
        <v>1.5645999999833293E-2</v>
      </c>
      <c r="I511">
        <f t="shared" si="229"/>
        <v>1.5645999999833293E-2</v>
      </c>
      <c r="P511">
        <f t="shared" si="225"/>
        <v>4.400626639163846E-2</v>
      </c>
      <c r="Q511" s="2">
        <f t="shared" si="226"/>
        <v>33515.938000000002</v>
      </c>
      <c r="S511" s="50">
        <v>0.1</v>
      </c>
      <c r="Z511">
        <f t="shared" si="209"/>
        <v>18093</v>
      </c>
      <c r="AA511" s="68">
        <f t="shared" si="210"/>
        <v>2.1212086670528617E-2</v>
      </c>
      <c r="AB511" s="68">
        <f t="shared" si="211"/>
        <v>3.8440179720943136E-2</v>
      </c>
      <c r="AC511" s="68">
        <f t="shared" si="212"/>
        <v>-5.5660866706953235E-3</v>
      </c>
      <c r="AD511" s="68"/>
      <c r="AE511" s="68">
        <f t="shared" si="213"/>
        <v>3.0981320825692152E-6</v>
      </c>
      <c r="AF511">
        <f t="shared" si="214"/>
        <v>-2.8360266391805167E-2</v>
      </c>
      <c r="AG511" s="92"/>
      <c r="AH511">
        <f t="shared" si="215"/>
        <v>-2.2794179721109843E-2</v>
      </c>
      <c r="AI511">
        <f t="shared" si="216"/>
        <v>0.83261657781372744</v>
      </c>
      <c r="AJ511">
        <f t="shared" si="217"/>
        <v>-0.96896544100286663</v>
      </c>
      <c r="AK511">
        <f t="shared" si="218"/>
        <v>-7.4905472671480497E-2</v>
      </c>
      <c r="AL511">
        <f t="shared" si="219"/>
        <v>0.42077990515203167</v>
      </c>
      <c r="AM511">
        <f t="shared" si="220"/>
        <v>0.21355014629481819</v>
      </c>
      <c r="AN511" s="68">
        <f t="shared" si="231"/>
        <v>0.50324365967793527</v>
      </c>
      <c r="AO511" s="68">
        <f t="shared" si="231"/>
        <v>0.50324538419770382</v>
      </c>
      <c r="AP511" s="68">
        <f t="shared" si="231"/>
        <v>0.50323464922133576</v>
      </c>
      <c r="AQ511" s="68">
        <f t="shared" si="231"/>
        <v>0.5033014744900538</v>
      </c>
      <c r="AR511" s="68">
        <f t="shared" si="231"/>
        <v>0.50288552690362842</v>
      </c>
      <c r="AS511" s="68">
        <f t="shared" si="231"/>
        <v>0.50547610583175384</v>
      </c>
      <c r="AT511" s="68">
        <f t="shared" si="231"/>
        <v>0.48940088828411765</v>
      </c>
      <c r="AU511" s="68">
        <f t="shared" si="221"/>
        <v>0.59168229159115948</v>
      </c>
    </row>
    <row r="512" spans="1:47">
      <c r="A512" s="12" t="s">
        <v>2031</v>
      </c>
      <c r="B512" s="44"/>
      <c r="C512" s="45">
        <v>48535.8</v>
      </c>
      <c r="D512" s="45"/>
      <c r="E512">
        <f t="shared" si="223"/>
        <v>18094.01500650567</v>
      </c>
      <c r="F512">
        <f t="shared" si="224"/>
        <v>18094</v>
      </c>
      <c r="G512" s="10">
        <f t="shared" si="206"/>
        <v>2.0367999997688457E-2</v>
      </c>
      <c r="I512">
        <f t="shared" si="229"/>
        <v>2.0367999997688457E-2</v>
      </c>
      <c r="P512">
        <f t="shared" si="225"/>
        <v>4.402407688531712E-2</v>
      </c>
      <c r="Q512" s="2">
        <f t="shared" si="226"/>
        <v>33517.300000000003</v>
      </c>
      <c r="S512" s="50">
        <v>0.1</v>
      </c>
      <c r="Z512">
        <f t="shared" si="209"/>
        <v>18094</v>
      </c>
      <c r="AA512" s="68">
        <f t="shared" si="210"/>
        <v>2.1234701584590097E-2</v>
      </c>
      <c r="AB512" s="68">
        <f t="shared" si="211"/>
        <v>4.3157375298415485E-2</v>
      </c>
      <c r="AC512" s="68">
        <f t="shared" si="212"/>
        <v>-8.6670158690163937E-4</v>
      </c>
      <c r="AD512" s="68"/>
      <c r="AE512" s="68">
        <f t="shared" si="213"/>
        <v>7.5117164073782006E-8</v>
      </c>
      <c r="AF512">
        <f t="shared" si="214"/>
        <v>-2.3656076887628663E-2</v>
      </c>
      <c r="AG512" s="92"/>
      <c r="AH512">
        <f t="shared" si="215"/>
        <v>-2.2789375300727024E-2</v>
      </c>
      <c r="AI512">
        <f t="shared" si="216"/>
        <v>0.83265496823251262</v>
      </c>
      <c r="AJ512">
        <f t="shared" si="217"/>
        <v>-0.96883869378532428</v>
      </c>
      <c r="AK512">
        <f t="shared" si="218"/>
        <v>-7.4991200828260648E-2</v>
      </c>
      <c r="AL512">
        <f t="shared" si="219"/>
        <v>0.42129213023414303</v>
      </c>
      <c r="AM512">
        <f t="shared" si="220"/>
        <v>0.21381795315937566</v>
      </c>
      <c r="AN512" s="68">
        <f t="shared" si="231"/>
        <v>0.50384841254641444</v>
      </c>
      <c r="AO512" s="68">
        <f t="shared" si="231"/>
        <v>0.50385013533142087</v>
      </c>
      <c r="AP512" s="68">
        <f t="shared" si="231"/>
        <v>0.50383940758025958</v>
      </c>
      <c r="AQ512" s="68">
        <f t="shared" si="231"/>
        <v>0.50390621012586356</v>
      </c>
      <c r="AR512" s="68">
        <f t="shared" si="231"/>
        <v>0.50349026547381892</v>
      </c>
      <c r="AS512" s="68">
        <f t="shared" si="231"/>
        <v>0.50608169186385021</v>
      </c>
      <c r="AT512" s="68">
        <f t="shared" si="231"/>
        <v>0.4899959690110165</v>
      </c>
      <c r="AU512" s="68">
        <f t="shared" si="221"/>
        <v>0.59238417821172384</v>
      </c>
    </row>
    <row r="513" spans="1:64">
      <c r="A513" s="12" t="s">
        <v>1968</v>
      </c>
      <c r="B513" s="44"/>
      <c r="C513" s="45">
        <v>48546.656000000003</v>
      </c>
      <c r="D513" s="45"/>
      <c r="E513">
        <f t="shared" si="223"/>
        <v>18102.013367931995</v>
      </c>
      <c r="F513">
        <f t="shared" si="224"/>
        <v>18102</v>
      </c>
      <c r="G513" s="10">
        <f t="shared" si="206"/>
        <v>1.8144000001484528E-2</v>
      </c>
      <c r="I513">
        <f t="shared" si="229"/>
        <v>1.8144000001484528E-2</v>
      </c>
      <c r="P513">
        <f t="shared" si="225"/>
        <v>4.4166629555086268E-2</v>
      </c>
      <c r="Q513" s="2">
        <f t="shared" si="226"/>
        <v>33528.156000000003</v>
      </c>
      <c r="S513" s="50">
        <v>0.1</v>
      </c>
      <c r="Z513">
        <f t="shared" si="209"/>
        <v>18102</v>
      </c>
      <c r="AA513" s="68">
        <f t="shared" si="210"/>
        <v>2.1415997637945237E-2</v>
      </c>
      <c r="AB513" s="68">
        <f t="shared" si="211"/>
        <v>4.0894631918625558E-2</v>
      </c>
      <c r="AC513" s="68">
        <f t="shared" si="212"/>
        <v>-3.2719976364607092E-3</v>
      </c>
      <c r="AD513" s="68"/>
      <c r="AE513" s="68">
        <f t="shared" si="213"/>
        <v>1.0705968533004467E-6</v>
      </c>
      <c r="AF513">
        <f t="shared" si="214"/>
        <v>-2.6022629553601739E-2</v>
      </c>
      <c r="AG513" s="92"/>
      <c r="AH513">
        <f t="shared" si="215"/>
        <v>-2.275063191714103E-2</v>
      </c>
      <c r="AI513">
        <f t="shared" si="216"/>
        <v>0.8329638005416955</v>
      </c>
      <c r="AJ513">
        <f t="shared" si="217"/>
        <v>-0.96781513820664922</v>
      </c>
      <c r="AK513">
        <f t="shared" si="218"/>
        <v>-7.567660093748528E-2</v>
      </c>
      <c r="AL513">
        <f t="shared" si="219"/>
        <v>0.425391637534904</v>
      </c>
      <c r="AM513">
        <f t="shared" si="220"/>
        <v>0.21596236052866699</v>
      </c>
      <c r="AN513" s="68">
        <f t="shared" si="231"/>
        <v>0.50868744284120782</v>
      </c>
      <c r="AO513" s="68">
        <f t="shared" si="231"/>
        <v>0.50868915152640948</v>
      </c>
      <c r="AP513" s="68">
        <f t="shared" si="231"/>
        <v>0.50867848298824581</v>
      </c>
      <c r="AQ513" s="68">
        <f t="shared" si="231"/>
        <v>0.50874509530622047</v>
      </c>
      <c r="AR513" s="68">
        <f t="shared" si="231"/>
        <v>0.50832922118581791</v>
      </c>
      <c r="AS513" s="68">
        <f t="shared" si="231"/>
        <v>0.51092718942231874</v>
      </c>
      <c r="AT513" s="68">
        <f t="shared" si="231"/>
        <v>0.49475843511755113</v>
      </c>
      <c r="AU513" s="68">
        <f t="shared" si="221"/>
        <v>0.59799927117624185</v>
      </c>
    </row>
    <row r="514" spans="1:64">
      <c r="A514" s="12" t="s">
        <v>2032</v>
      </c>
      <c r="B514" s="44"/>
      <c r="C514" s="45">
        <v>48564.298999999999</v>
      </c>
      <c r="D514" s="45"/>
      <c r="E514">
        <f t="shared" si="223"/>
        <v>18115.012178787249</v>
      </c>
      <c r="F514">
        <f t="shared" si="224"/>
        <v>18115</v>
      </c>
      <c r="G514" s="10">
        <f t="shared" si="206"/>
        <v>1.6529999993508682E-2</v>
      </c>
      <c r="I514">
        <f t="shared" si="229"/>
        <v>1.6529999993508682E-2</v>
      </c>
      <c r="P514">
        <f t="shared" si="225"/>
        <v>4.4398538208081983E-2</v>
      </c>
      <c r="Q514" s="2">
        <f t="shared" si="226"/>
        <v>33545.798999999999</v>
      </c>
      <c r="S514" s="50">
        <v>0.1</v>
      </c>
      <c r="Z514">
        <f t="shared" si="209"/>
        <v>18115</v>
      </c>
      <c r="AA514" s="68">
        <f t="shared" si="210"/>
        <v>2.1712031858144267E-2</v>
      </c>
      <c r="AB514" s="68">
        <f t="shared" si="211"/>
        <v>3.9216506343446395E-2</v>
      </c>
      <c r="AC514" s="68">
        <f t="shared" si="212"/>
        <v>-5.1820318646355855E-3</v>
      </c>
      <c r="AD514" s="68"/>
      <c r="AE514" s="68">
        <f t="shared" si="213"/>
        <v>2.6853454246098565E-6</v>
      </c>
      <c r="AF514">
        <f t="shared" si="214"/>
        <v>-2.7868538214573302E-2</v>
      </c>
      <c r="AG514" s="92"/>
      <c r="AH514">
        <f t="shared" si="215"/>
        <v>-2.2686506349937716E-2</v>
      </c>
      <c r="AI514">
        <f t="shared" si="216"/>
        <v>0.83347213951223342</v>
      </c>
      <c r="AJ514">
        <f t="shared" si="217"/>
        <v>-0.96611549197000246</v>
      </c>
      <c r="AK514">
        <f t="shared" si="218"/>
        <v>-7.6788746182580789E-2</v>
      </c>
      <c r="AL514">
        <f t="shared" si="219"/>
        <v>0.43205986866437479</v>
      </c>
      <c r="AM514">
        <f t="shared" si="220"/>
        <v>0.219454505816711</v>
      </c>
      <c r="AN514" s="68">
        <f t="shared" si="231"/>
        <v>0.51655472112560252</v>
      </c>
      <c r="AO514" s="68">
        <f t="shared" si="231"/>
        <v>0.51655640608182296</v>
      </c>
      <c r="AP514" s="68">
        <f t="shared" si="231"/>
        <v>0.51654583901567552</v>
      </c>
      <c r="AQ514" s="68">
        <f t="shared" si="231"/>
        <v>0.51661211056160017</v>
      </c>
      <c r="AR514" s="68">
        <f t="shared" si="231"/>
        <v>0.51619652858635556</v>
      </c>
      <c r="AS514" s="68">
        <f t="shared" si="231"/>
        <v>0.51880422510625968</v>
      </c>
      <c r="AT514" s="68">
        <f t="shared" si="231"/>
        <v>0.50250439696127291</v>
      </c>
      <c r="AU514" s="68">
        <f t="shared" si="221"/>
        <v>0.60712379724358301</v>
      </c>
    </row>
    <row r="515" spans="1:64">
      <c r="A515" s="12" t="s">
        <v>2027</v>
      </c>
      <c r="B515" s="44"/>
      <c r="C515" s="45">
        <v>48564.300999999999</v>
      </c>
      <c r="D515" s="45">
        <v>3.0000000000000001E-3</v>
      </c>
      <c r="E515">
        <f t="shared" si="223"/>
        <v>18115.013652324724</v>
      </c>
      <c r="F515">
        <f t="shared" si="224"/>
        <v>18115</v>
      </c>
      <c r="G515" s="10">
        <f t="shared" si="206"/>
        <v>1.8529999993916135E-2</v>
      </c>
      <c r="I515">
        <f t="shared" si="229"/>
        <v>1.8529999993916135E-2</v>
      </c>
      <c r="P515">
        <f t="shared" si="225"/>
        <v>4.4398538208081983E-2</v>
      </c>
      <c r="Q515" s="2">
        <f t="shared" si="226"/>
        <v>33545.800999999999</v>
      </c>
      <c r="S515" s="50">
        <v>0.1</v>
      </c>
      <c r="Z515">
        <f t="shared" si="209"/>
        <v>18115</v>
      </c>
      <c r="AA515" s="68">
        <f t="shared" si="210"/>
        <v>2.1712031858144267E-2</v>
      </c>
      <c r="AB515" s="68">
        <f t="shared" si="211"/>
        <v>4.1216506343853848E-2</v>
      </c>
      <c r="AC515" s="68">
        <f t="shared" si="212"/>
        <v>-3.1820318642281319E-3</v>
      </c>
      <c r="AD515" s="68"/>
      <c r="AE515" s="68">
        <f t="shared" si="213"/>
        <v>1.012532678496316E-6</v>
      </c>
      <c r="AF515">
        <f t="shared" si="214"/>
        <v>-2.5868538214165848E-2</v>
      </c>
      <c r="AG515" s="92"/>
      <c r="AH515">
        <f t="shared" si="215"/>
        <v>-2.2686506349937716E-2</v>
      </c>
      <c r="AI515">
        <f t="shared" si="216"/>
        <v>0.83347213951223342</v>
      </c>
      <c r="AJ515">
        <f t="shared" si="217"/>
        <v>-0.96611549197000246</v>
      </c>
      <c r="AK515">
        <f t="shared" si="218"/>
        <v>-7.6788746182580789E-2</v>
      </c>
      <c r="AL515">
        <f t="shared" si="219"/>
        <v>0.43205986866437479</v>
      </c>
      <c r="AM515">
        <f t="shared" si="220"/>
        <v>0.219454505816711</v>
      </c>
      <c r="AN515" s="68">
        <f t="shared" si="231"/>
        <v>0.51655472112560252</v>
      </c>
      <c r="AO515" s="68">
        <f t="shared" si="231"/>
        <v>0.51655640608182296</v>
      </c>
      <c r="AP515" s="68">
        <f t="shared" si="231"/>
        <v>0.51654583901567552</v>
      </c>
      <c r="AQ515" s="68">
        <f t="shared" si="231"/>
        <v>0.51661211056160017</v>
      </c>
      <c r="AR515" s="68">
        <f t="shared" si="231"/>
        <v>0.51619652858635556</v>
      </c>
      <c r="AS515" s="68">
        <f t="shared" si="231"/>
        <v>0.51880422510625968</v>
      </c>
      <c r="AT515" s="68">
        <f t="shared" si="231"/>
        <v>0.50250439696127291</v>
      </c>
      <c r="AU515" s="68">
        <f t="shared" si="221"/>
        <v>0.60712379724358301</v>
      </c>
    </row>
    <row r="516" spans="1:64">
      <c r="A516" s="12" t="s">
        <v>2027</v>
      </c>
      <c r="B516" s="44"/>
      <c r="C516" s="45">
        <v>48564.305</v>
      </c>
      <c r="D516" s="45">
        <v>5.0000000000000001E-3</v>
      </c>
      <c r="E516">
        <f t="shared" si="223"/>
        <v>18115.016599399682</v>
      </c>
      <c r="F516">
        <f t="shared" si="224"/>
        <v>18115</v>
      </c>
      <c r="G516" s="10">
        <f t="shared" si="206"/>
        <v>2.2529999994731043E-2</v>
      </c>
      <c r="I516">
        <f t="shared" si="229"/>
        <v>2.2529999994731043E-2</v>
      </c>
      <c r="P516">
        <f t="shared" si="225"/>
        <v>4.4398538208081983E-2</v>
      </c>
      <c r="Q516" s="2">
        <f t="shared" si="226"/>
        <v>33545.805</v>
      </c>
      <c r="S516" s="50">
        <v>0.1</v>
      </c>
      <c r="Z516">
        <f t="shared" si="209"/>
        <v>18115</v>
      </c>
      <c r="AA516" s="68">
        <f t="shared" si="210"/>
        <v>2.1712031858144267E-2</v>
      </c>
      <c r="AB516" s="68">
        <f t="shared" si="211"/>
        <v>4.5216506344668755E-2</v>
      </c>
      <c r="AC516" s="68">
        <f t="shared" si="212"/>
        <v>8.1796813658677539E-4</v>
      </c>
      <c r="AD516" s="68"/>
      <c r="AE516" s="68">
        <f t="shared" si="213"/>
        <v>6.690718724712416E-8</v>
      </c>
      <c r="AF516">
        <f t="shared" si="214"/>
        <v>-2.1868538213350941E-2</v>
      </c>
      <c r="AG516" s="92"/>
      <c r="AH516">
        <f t="shared" si="215"/>
        <v>-2.2686506349937716E-2</v>
      </c>
      <c r="AI516">
        <f t="shared" si="216"/>
        <v>0.83347213951223342</v>
      </c>
      <c r="AJ516">
        <f t="shared" si="217"/>
        <v>-0.96611549197000246</v>
      </c>
      <c r="AK516">
        <f t="shared" si="218"/>
        <v>-7.6788746182580789E-2</v>
      </c>
      <c r="AL516">
        <f t="shared" si="219"/>
        <v>0.43205986866437479</v>
      </c>
      <c r="AM516">
        <f t="shared" si="220"/>
        <v>0.219454505816711</v>
      </c>
      <c r="AN516" s="68">
        <f t="shared" si="231"/>
        <v>0.51655472112560252</v>
      </c>
      <c r="AO516" s="68">
        <f t="shared" si="231"/>
        <v>0.51655640608182296</v>
      </c>
      <c r="AP516" s="68">
        <f t="shared" si="231"/>
        <v>0.51654583901567552</v>
      </c>
      <c r="AQ516" s="68">
        <f t="shared" si="231"/>
        <v>0.51661211056160017</v>
      </c>
      <c r="AR516" s="68">
        <f t="shared" si="231"/>
        <v>0.51619652858635556</v>
      </c>
      <c r="AS516" s="68">
        <f t="shared" si="231"/>
        <v>0.51880422510625968</v>
      </c>
      <c r="AT516" s="68">
        <f t="shared" si="231"/>
        <v>0.50250439696127291</v>
      </c>
      <c r="AU516" s="68">
        <f t="shared" si="221"/>
        <v>0.60712379724358301</v>
      </c>
    </row>
    <row r="517" spans="1:64">
      <c r="A517" s="12" t="s">
        <v>2032</v>
      </c>
      <c r="B517" s="44"/>
      <c r="C517" s="45">
        <v>48587.375</v>
      </c>
      <c r="D517" s="45"/>
      <c r="E517">
        <f t="shared" si="223"/>
        <v>18132.013854199362</v>
      </c>
      <c r="F517">
        <f t="shared" si="224"/>
        <v>18132</v>
      </c>
      <c r="G517" s="10">
        <f t="shared" si="206"/>
        <v>1.8803999999363441E-2</v>
      </c>
      <c r="I517">
        <f t="shared" si="229"/>
        <v>1.8803999999363441E-2</v>
      </c>
      <c r="P517">
        <f t="shared" si="225"/>
        <v>4.4702290138763923E-2</v>
      </c>
      <c r="Q517" s="2">
        <f t="shared" si="226"/>
        <v>33568.875</v>
      </c>
      <c r="S517" s="50">
        <v>0.1</v>
      </c>
      <c r="Z517">
        <f t="shared" si="209"/>
        <v>18132</v>
      </c>
      <c r="AA517" s="68">
        <f t="shared" si="210"/>
        <v>2.2101820318820277E-2</v>
      </c>
      <c r="AB517" s="68">
        <f t="shared" si="211"/>
        <v>4.1404469819307087E-2</v>
      </c>
      <c r="AC517" s="68">
        <f t="shared" si="212"/>
        <v>-3.2978203194568359E-3</v>
      </c>
      <c r="AD517" s="68"/>
      <c r="AE517" s="68">
        <f t="shared" si="213"/>
        <v>1.0875618859422387E-6</v>
      </c>
      <c r="AF517">
        <f t="shared" si="214"/>
        <v>-2.5898290139400482E-2</v>
      </c>
      <c r="AG517" s="92"/>
      <c r="AH517">
        <f t="shared" si="215"/>
        <v>-2.2600469819943646E-2</v>
      </c>
      <c r="AI517">
        <f t="shared" si="216"/>
        <v>0.83414902974557759</v>
      </c>
      <c r="AJ517">
        <f t="shared" si="217"/>
        <v>-0.96382476598040068</v>
      </c>
      <c r="AK517">
        <f t="shared" si="218"/>
        <v>-7.8239986736914596E-2</v>
      </c>
      <c r="AL517">
        <f t="shared" si="219"/>
        <v>0.44079226193436571</v>
      </c>
      <c r="AM517">
        <f t="shared" si="220"/>
        <v>0.22403539814069467</v>
      </c>
      <c r="AN517" s="68">
        <f t="shared" ref="AN517:AT526" si="232">$AU517+$AB$7*SIN(AO517)</f>
        <v>0.52685001188257052</v>
      </c>
      <c r="AO517" s="68">
        <f t="shared" si="232"/>
        <v>0.52685166436040198</v>
      </c>
      <c r="AP517" s="68">
        <f t="shared" si="232"/>
        <v>0.52684123946722172</v>
      </c>
      <c r="AQ517" s="68">
        <f t="shared" si="232"/>
        <v>0.52690700745826724</v>
      </c>
      <c r="AR517" s="68">
        <f t="shared" si="232"/>
        <v>0.5264921361015158</v>
      </c>
      <c r="AS517" s="68">
        <f t="shared" si="232"/>
        <v>0.52911086825915454</v>
      </c>
      <c r="AT517" s="68">
        <f t="shared" si="232"/>
        <v>0.51264689201088298</v>
      </c>
      <c r="AU517" s="68">
        <f t="shared" si="221"/>
        <v>0.61905586979318339</v>
      </c>
    </row>
    <row r="518" spans="1:64">
      <c r="A518" s="12" t="s">
        <v>2032</v>
      </c>
      <c r="B518" s="44"/>
      <c r="C518" s="45">
        <v>48598.235999999997</v>
      </c>
      <c r="D518" s="45">
        <v>4.0000000000000001E-3</v>
      </c>
      <c r="E518">
        <f t="shared" si="223"/>
        <v>18140.015899469377</v>
      </c>
      <c r="F518">
        <f t="shared" si="224"/>
        <v>18140</v>
      </c>
      <c r="G518" s="10">
        <f t="shared" si="206"/>
        <v>2.1579999993264209E-2</v>
      </c>
      <c r="I518">
        <f t="shared" si="229"/>
        <v>2.1579999993264209E-2</v>
      </c>
      <c r="P518">
        <f t="shared" si="225"/>
        <v>4.4845423113622829E-2</v>
      </c>
      <c r="Q518" s="2">
        <f t="shared" si="226"/>
        <v>33579.735999999997</v>
      </c>
      <c r="S518" s="50">
        <v>0.1</v>
      </c>
      <c r="Z518">
        <f t="shared" si="209"/>
        <v>18140</v>
      </c>
      <c r="AA518" s="68">
        <f t="shared" si="210"/>
        <v>2.2286295506631429E-2</v>
      </c>
      <c r="AB518" s="68">
        <f t="shared" si="211"/>
        <v>4.4139127600255609E-2</v>
      </c>
      <c r="AC518" s="68">
        <f t="shared" si="212"/>
        <v>-7.0629551336721941E-4</v>
      </c>
      <c r="AD518" s="68"/>
      <c r="AE518" s="68">
        <f t="shared" si="213"/>
        <v>4.9885335220266409E-8</v>
      </c>
      <c r="AF518">
        <f t="shared" si="214"/>
        <v>-2.3265423120358619E-2</v>
      </c>
      <c r="AG518" s="92"/>
      <c r="AH518">
        <f t="shared" si="215"/>
        <v>-2.25591276069914E-2</v>
      </c>
      <c r="AI518">
        <f t="shared" si="216"/>
        <v>0.83447233541694676</v>
      </c>
      <c r="AJ518">
        <f t="shared" si="217"/>
        <v>-0.96271999922978968</v>
      </c>
      <c r="AK518">
        <f t="shared" si="218"/>
        <v>-7.8921683437481835E-2</v>
      </c>
      <c r="AL518">
        <f t="shared" si="219"/>
        <v>0.44490656302251169</v>
      </c>
      <c r="AM518">
        <f t="shared" si="220"/>
        <v>0.22619680008014392</v>
      </c>
      <c r="AN518" s="68">
        <f t="shared" si="232"/>
        <v>0.53169776565935711</v>
      </c>
      <c r="AO518" s="68">
        <f t="shared" si="232"/>
        <v>0.53169940231611479</v>
      </c>
      <c r="AP518" s="68">
        <f t="shared" si="232"/>
        <v>0.53168904791256366</v>
      </c>
      <c r="AQ518" s="68">
        <f t="shared" si="232"/>
        <v>0.53175455670759553</v>
      </c>
      <c r="AR518" s="68">
        <f t="shared" si="232"/>
        <v>0.53134014732382895</v>
      </c>
      <c r="AS518" s="68">
        <f t="shared" si="232"/>
        <v>0.53396341168902706</v>
      </c>
      <c r="AT518" s="68">
        <f t="shared" si="232"/>
        <v>0.51742505750182777</v>
      </c>
      <c r="AU518" s="68">
        <f t="shared" si="221"/>
        <v>0.62467096275770095</v>
      </c>
    </row>
    <row r="519" spans="1:64">
      <c r="A519" s="12" t="s">
        <v>2031</v>
      </c>
      <c r="B519" s="44"/>
      <c r="C519" s="45">
        <v>48603.661999999997</v>
      </c>
      <c r="D519" s="45"/>
      <c r="E519">
        <f t="shared" si="223"/>
        <v>18144.013606645061</v>
      </c>
      <c r="F519">
        <f t="shared" si="224"/>
        <v>18144</v>
      </c>
      <c r="G519" s="10">
        <f t="shared" si="206"/>
        <v>1.8467999994754791E-2</v>
      </c>
      <c r="I519">
        <f t="shared" si="229"/>
        <v>1.8467999994754791E-2</v>
      </c>
      <c r="P519">
        <f t="shared" si="225"/>
        <v>4.4917035414612005E-2</v>
      </c>
      <c r="Q519" s="2">
        <f t="shared" si="226"/>
        <v>33585.161999999997</v>
      </c>
      <c r="S519" s="50">
        <v>0.1</v>
      </c>
      <c r="Z519">
        <f t="shared" si="209"/>
        <v>18144</v>
      </c>
      <c r="AA519" s="68">
        <f t="shared" si="210"/>
        <v>2.2378783887372258E-2</v>
      </c>
      <c r="AB519" s="68">
        <f t="shared" si="211"/>
        <v>4.1006251521994538E-2</v>
      </c>
      <c r="AC519" s="68">
        <f t="shared" si="212"/>
        <v>-3.9107838926174671E-3</v>
      </c>
      <c r="AD519" s="68"/>
      <c r="AE519" s="68">
        <f t="shared" si="213"/>
        <v>1.529423065475623E-6</v>
      </c>
      <c r="AF519">
        <f t="shared" si="214"/>
        <v>-2.6449035419857214E-2</v>
      </c>
      <c r="AG519" s="92"/>
      <c r="AH519">
        <f t="shared" si="215"/>
        <v>-2.2538251527239747E-2</v>
      </c>
      <c r="AI519">
        <f t="shared" si="216"/>
        <v>0.83463513442215276</v>
      </c>
      <c r="AJ519">
        <f t="shared" si="217"/>
        <v>-0.96216117663443301</v>
      </c>
      <c r="AK519">
        <f t="shared" si="218"/>
        <v>-7.9262229916564897E-2</v>
      </c>
      <c r="AL519">
        <f t="shared" si="219"/>
        <v>0.4469649132589566</v>
      </c>
      <c r="AM519">
        <f t="shared" si="220"/>
        <v>0.22727888522270381</v>
      </c>
      <c r="AN519" s="68">
        <f t="shared" si="232"/>
        <v>0.53412234924340285</v>
      </c>
      <c r="AO519" s="68">
        <f t="shared" si="232"/>
        <v>0.53412397786639831</v>
      </c>
      <c r="AP519" s="68">
        <f t="shared" si="232"/>
        <v>0.53411365954328127</v>
      </c>
      <c r="AQ519" s="68">
        <f t="shared" si="232"/>
        <v>0.53417903349772811</v>
      </c>
      <c r="AR519" s="68">
        <f t="shared" si="232"/>
        <v>0.53376488546475376</v>
      </c>
      <c r="AS519" s="68">
        <f t="shared" si="232"/>
        <v>0.53639025736373158</v>
      </c>
      <c r="AT519" s="68">
        <f t="shared" si="232"/>
        <v>0.51981540661826964</v>
      </c>
      <c r="AU519" s="68">
        <f t="shared" si="221"/>
        <v>0.62747850923996018</v>
      </c>
      <c r="AV519" s="68"/>
    </row>
    <row r="520" spans="1:64">
      <c r="A520" s="12" t="s">
        <v>2032</v>
      </c>
      <c r="B520" s="44"/>
      <c r="C520" s="45">
        <v>48621.311000000002</v>
      </c>
      <c r="D520" s="45"/>
      <c r="E520">
        <f t="shared" si="223"/>
        <v>18157.016838112751</v>
      </c>
      <c r="F520">
        <f t="shared" si="224"/>
        <v>18157</v>
      </c>
      <c r="G520" s="10">
        <f t="shared" ref="G520:G583" si="233">+C520-(C$7+F520*C$8)</f>
        <v>2.2854000002553221E-2</v>
      </c>
      <c r="I520">
        <f t="shared" ref="I520:I545" si="234">G520</f>
        <v>2.2854000002553221E-2</v>
      </c>
      <c r="P520">
        <f t="shared" si="225"/>
        <v>4.5149986326091518E-2</v>
      </c>
      <c r="Q520" s="2">
        <f t="shared" si="226"/>
        <v>33602.811000000002</v>
      </c>
      <c r="S520" s="50">
        <v>0.1</v>
      </c>
      <c r="Z520">
        <f t="shared" si="209"/>
        <v>18157</v>
      </c>
      <c r="AA520" s="68">
        <f t="shared" si="210"/>
        <v>2.2680525412842649E-2</v>
      </c>
      <c r="AB520" s="68">
        <f t="shared" si="211"/>
        <v>4.532346091580209E-2</v>
      </c>
      <c r="AC520" s="68">
        <f t="shared" si="212"/>
        <v>1.7347458971057189E-4</v>
      </c>
      <c r="AD520" s="68"/>
      <c r="AE520" s="68">
        <f t="shared" si="213"/>
        <v>3.0093433275251257E-9</v>
      </c>
      <c r="AF520">
        <f t="shared" si="214"/>
        <v>-2.2295986323538297E-2</v>
      </c>
      <c r="AG520" s="92"/>
      <c r="AH520">
        <f t="shared" si="215"/>
        <v>-2.2469460913248869E-2</v>
      </c>
      <c r="AI520">
        <f t="shared" si="216"/>
        <v>0.83516951470075729</v>
      </c>
      <c r="AJ520">
        <f t="shared" si="217"/>
        <v>-0.96031530596034909</v>
      </c>
      <c r="AK520">
        <f t="shared" si="218"/>
        <v>-8.0367599036813328E-2</v>
      </c>
      <c r="AL520">
        <f t="shared" si="219"/>
        <v>0.45366013163927321</v>
      </c>
      <c r="AM520">
        <f t="shared" si="220"/>
        <v>0.2308021112564331</v>
      </c>
      <c r="AN520" s="68">
        <f t="shared" si="232"/>
        <v>0.54200553159371578</v>
      </c>
      <c r="AO520" s="68">
        <f t="shared" si="232"/>
        <v>0.54200713356234653</v>
      </c>
      <c r="AP520" s="68">
        <f t="shared" si="232"/>
        <v>0.54199693624824619</v>
      </c>
      <c r="AQ520" s="68">
        <f t="shared" si="232"/>
        <v>0.54206184821089676</v>
      </c>
      <c r="AR520" s="68">
        <f t="shared" si="232"/>
        <v>0.54164868831645507</v>
      </c>
      <c r="AS520" s="68">
        <f t="shared" si="232"/>
        <v>0.54428018014431057</v>
      </c>
      <c r="AT520" s="68">
        <f t="shared" si="232"/>
        <v>0.52758991911424402</v>
      </c>
      <c r="AU520" s="68">
        <f t="shared" si="221"/>
        <v>0.63660303530730133</v>
      </c>
    </row>
    <row r="521" spans="1:64">
      <c r="A521" s="12" t="s">
        <v>2032</v>
      </c>
      <c r="B521" s="44"/>
      <c r="C521" s="45">
        <v>48625.379000000001</v>
      </c>
      <c r="D521" s="45">
        <v>5.0000000000000001E-3</v>
      </c>
      <c r="E521">
        <f t="shared" si="223"/>
        <v>18160.01401334141</v>
      </c>
      <c r="F521">
        <f t="shared" si="224"/>
        <v>18160</v>
      </c>
      <c r="G521" s="10">
        <f t="shared" si="233"/>
        <v>1.9019999999727588E-2</v>
      </c>
      <c r="I521">
        <f t="shared" si="234"/>
        <v>1.9019999999727588E-2</v>
      </c>
      <c r="P521">
        <f t="shared" si="225"/>
        <v>4.5203790042300351E-2</v>
      </c>
      <c r="Q521" s="2">
        <f t="shared" si="226"/>
        <v>33606.879000000001</v>
      </c>
      <c r="S521" s="50">
        <v>0.1</v>
      </c>
      <c r="Z521">
        <f t="shared" si="209"/>
        <v>18160</v>
      </c>
      <c r="AA521" s="68">
        <f t="shared" si="210"/>
        <v>2.2750408710472233E-2</v>
      </c>
      <c r="AB521" s="68">
        <f t="shared" si="211"/>
        <v>4.1473381331555703E-2</v>
      </c>
      <c r="AC521" s="68">
        <f t="shared" si="212"/>
        <v>-3.7304087107446447E-3</v>
      </c>
      <c r="AD521" s="68"/>
      <c r="AE521" s="68">
        <f t="shared" si="213"/>
        <v>1.3915949149199524E-6</v>
      </c>
      <c r="AF521">
        <f t="shared" si="214"/>
        <v>-2.6183790042572763E-2</v>
      </c>
      <c r="AG521" s="92"/>
      <c r="AH521">
        <f t="shared" si="215"/>
        <v>-2.2453381331828118E-2</v>
      </c>
      <c r="AI521">
        <f t="shared" si="216"/>
        <v>0.83529398188727999</v>
      </c>
      <c r="AJ521">
        <f t="shared" si="217"/>
        <v>-0.95988287698892616</v>
      </c>
      <c r="AK521">
        <f t="shared" si="218"/>
        <v>-8.0622375655758388E-2</v>
      </c>
      <c r="AL521">
        <f t="shared" si="219"/>
        <v>0.45520640384610794</v>
      </c>
      <c r="AM521">
        <f t="shared" si="220"/>
        <v>0.23161657751889855</v>
      </c>
      <c r="AN521" s="68">
        <f t="shared" si="232"/>
        <v>0.54382544671582544</v>
      </c>
      <c r="AO521" s="68">
        <f t="shared" si="232"/>
        <v>0.54382704241911761</v>
      </c>
      <c r="AP521" s="68">
        <f t="shared" si="232"/>
        <v>0.54381687382662736</v>
      </c>
      <c r="AQ521" s="68">
        <f t="shared" si="232"/>
        <v>0.5438816740821647</v>
      </c>
      <c r="AR521" s="68">
        <f t="shared" si="232"/>
        <v>0.54346877216545098</v>
      </c>
      <c r="AS521" s="68">
        <f t="shared" si="232"/>
        <v>0.54610151794567618</v>
      </c>
      <c r="AT521" s="68">
        <f t="shared" si="232"/>
        <v>0.52938532221007617</v>
      </c>
      <c r="AU521" s="68">
        <f t="shared" si="221"/>
        <v>0.63870869516899531</v>
      </c>
    </row>
    <row r="522" spans="1:64">
      <c r="A522" s="12" t="s">
        <v>2031</v>
      </c>
      <c r="B522" s="44"/>
      <c r="C522" s="45">
        <v>48656.597000000002</v>
      </c>
      <c r="D522" s="45"/>
      <c r="E522">
        <f t="shared" si="223"/>
        <v>18183.014459823265</v>
      </c>
      <c r="F522">
        <f t="shared" si="224"/>
        <v>18183</v>
      </c>
      <c r="G522" s="10">
        <f t="shared" si="233"/>
        <v>1.9626000001153443E-2</v>
      </c>
      <c r="I522">
        <f t="shared" si="234"/>
        <v>1.9626000001153443E-2</v>
      </c>
      <c r="P522">
        <f t="shared" si="225"/>
        <v>4.5616855960499691E-2</v>
      </c>
      <c r="Q522" s="2">
        <f t="shared" si="226"/>
        <v>33638.097000000002</v>
      </c>
      <c r="S522" s="50">
        <v>0.1</v>
      </c>
      <c r="Z522">
        <f t="shared" si="209"/>
        <v>18183</v>
      </c>
      <c r="AA522" s="68">
        <f t="shared" si="210"/>
        <v>2.3289301489214462E-2</v>
      </c>
      <c r="AB522" s="68">
        <f t="shared" si="211"/>
        <v>4.1953554472438676E-2</v>
      </c>
      <c r="AC522" s="68">
        <f t="shared" si="212"/>
        <v>-3.6633014880610194E-3</v>
      </c>
      <c r="AD522" s="68"/>
      <c r="AE522" s="68">
        <f t="shared" si="213"/>
        <v>1.341977779243008E-6</v>
      </c>
      <c r="AF522">
        <f t="shared" si="214"/>
        <v>-2.5990855959346248E-2</v>
      </c>
      <c r="AG522" s="92"/>
      <c r="AH522">
        <f t="shared" si="215"/>
        <v>-2.2327554471285229E-2</v>
      </c>
      <c r="AI522">
        <f t="shared" si="216"/>
        <v>0.83626256792482667</v>
      </c>
      <c r="AJ522">
        <f t="shared" si="217"/>
        <v>-0.95648690804272363</v>
      </c>
      <c r="AK522">
        <f t="shared" si="218"/>
        <v>-8.2571745750915707E-2</v>
      </c>
      <c r="AL522">
        <f t="shared" si="219"/>
        <v>0.46707661897634395</v>
      </c>
      <c r="AM522">
        <f t="shared" si="220"/>
        <v>0.23787876324703414</v>
      </c>
      <c r="AN522" s="68">
        <f t="shared" si="232"/>
        <v>0.55778722453843765</v>
      </c>
      <c r="AO522" s="68">
        <f t="shared" si="232"/>
        <v>0.55778877087971779</v>
      </c>
      <c r="AP522" s="68">
        <f t="shared" si="232"/>
        <v>0.5577788319771827</v>
      </c>
      <c r="AQ522" s="68">
        <f t="shared" si="232"/>
        <v>0.55784271402387231</v>
      </c>
      <c r="AR522" s="68">
        <f t="shared" si="232"/>
        <v>0.5574321581623175</v>
      </c>
      <c r="AS522" s="68">
        <f t="shared" si="232"/>
        <v>0.56007254871112078</v>
      </c>
      <c r="AT522" s="68">
        <f t="shared" si="232"/>
        <v>0.54316628386609134</v>
      </c>
      <c r="AU522" s="68">
        <f t="shared" si="221"/>
        <v>0.65485208744198409</v>
      </c>
      <c r="AV522" s="68"/>
    </row>
    <row r="523" spans="1:64">
      <c r="A523" s="12" t="s">
        <v>2031</v>
      </c>
      <c r="B523" s="44"/>
      <c r="C523" s="45">
        <v>48675.597999999998</v>
      </c>
      <c r="D523" s="45"/>
      <c r="E523">
        <f t="shared" si="223"/>
        <v>18197.013802625548</v>
      </c>
      <c r="F523">
        <f t="shared" si="224"/>
        <v>18197</v>
      </c>
      <c r="G523" s="10">
        <f t="shared" si="233"/>
        <v>1.8733999997493811E-2</v>
      </c>
      <c r="I523">
        <f t="shared" si="234"/>
        <v>1.8733999997493811E-2</v>
      </c>
      <c r="P523">
        <f t="shared" si="225"/>
        <v>4.5868781793634184E-2</v>
      </c>
      <c r="Q523" s="2">
        <f t="shared" si="226"/>
        <v>33657.097999999998</v>
      </c>
      <c r="S523" s="50">
        <v>0.1</v>
      </c>
      <c r="Z523">
        <f t="shared" si="209"/>
        <v>18197</v>
      </c>
      <c r="AA523" s="68">
        <f t="shared" si="210"/>
        <v>2.3620024922761274E-2</v>
      </c>
      <c r="AB523" s="68">
        <f t="shared" si="211"/>
        <v>4.0982756868366721E-2</v>
      </c>
      <c r="AC523" s="68">
        <f t="shared" si="212"/>
        <v>-4.8860249252674626E-3</v>
      </c>
      <c r="AD523" s="68"/>
      <c r="AE523" s="68">
        <f t="shared" si="213"/>
        <v>2.3873239570334917E-6</v>
      </c>
      <c r="AF523">
        <f t="shared" si="214"/>
        <v>-2.7134781796140373E-2</v>
      </c>
      <c r="AG523" s="92"/>
      <c r="AH523">
        <f t="shared" si="215"/>
        <v>-2.224875687087291E-2</v>
      </c>
      <c r="AI523">
        <f t="shared" si="216"/>
        <v>0.83686458598646785</v>
      </c>
      <c r="AJ523">
        <f t="shared" si="217"/>
        <v>-0.9543497174848834</v>
      </c>
      <c r="AK523">
        <f t="shared" si="218"/>
        <v>-8.3754859880244045E-2</v>
      </c>
      <c r="AL523">
        <f t="shared" si="219"/>
        <v>0.47431557428861121</v>
      </c>
      <c r="AM523">
        <f t="shared" si="220"/>
        <v>0.24170636604208159</v>
      </c>
      <c r="AN523" s="68">
        <f t="shared" si="232"/>
        <v>0.56629369685563613</v>
      </c>
      <c r="AO523" s="68">
        <f t="shared" si="232"/>
        <v>0.56629521208649003</v>
      </c>
      <c r="AP523" s="68">
        <f t="shared" si="232"/>
        <v>0.56628542082692357</v>
      </c>
      <c r="AQ523" s="68">
        <f t="shared" si="232"/>
        <v>0.56634869197368076</v>
      </c>
      <c r="AR523" s="68">
        <f t="shared" si="232"/>
        <v>0.56593987854336203</v>
      </c>
      <c r="AS523" s="68">
        <f t="shared" si="232"/>
        <v>0.56858322133613459</v>
      </c>
      <c r="AT523" s="68">
        <f t="shared" si="232"/>
        <v>0.55156890654806856</v>
      </c>
      <c r="AU523" s="68">
        <f t="shared" si="221"/>
        <v>0.66467850012989005</v>
      </c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</row>
    <row r="524" spans="1:64">
      <c r="A524" s="12" t="s">
        <v>2033</v>
      </c>
      <c r="B524" s="44"/>
      <c r="C524" s="45">
        <v>48838.472000000002</v>
      </c>
      <c r="D524" s="45">
        <v>4.0000000000000001E-3</v>
      </c>
      <c r="E524">
        <f t="shared" si="223"/>
        <v>18317.014274157544</v>
      </c>
      <c r="F524">
        <f t="shared" si="224"/>
        <v>18317</v>
      </c>
      <c r="G524" s="10">
        <f t="shared" si="233"/>
        <v>1.9374000003153924E-2</v>
      </c>
      <c r="I524">
        <f t="shared" si="234"/>
        <v>1.9374000003153924E-2</v>
      </c>
      <c r="P524">
        <f t="shared" si="225"/>
        <v>4.8043493620152367E-2</v>
      </c>
      <c r="Q524" s="2">
        <f t="shared" si="226"/>
        <v>33819.972000000002</v>
      </c>
      <c r="S524" s="50">
        <v>0.1</v>
      </c>
      <c r="Z524">
        <f t="shared" si="209"/>
        <v>18317</v>
      </c>
      <c r="AA524" s="68">
        <f t="shared" si="210"/>
        <v>2.6538444281992007E-2</v>
      </c>
      <c r="AB524" s="68">
        <f t="shared" si="211"/>
        <v>4.0879049341314283E-2</v>
      </c>
      <c r="AC524" s="68">
        <f t="shared" si="212"/>
        <v>-7.1644442788380835E-3</v>
      </c>
      <c r="AD524" s="68"/>
      <c r="AE524" s="68">
        <f t="shared" si="213"/>
        <v>5.1329261824575756E-6</v>
      </c>
      <c r="AF524">
        <f t="shared" si="214"/>
        <v>-2.8669493616998443E-2</v>
      </c>
      <c r="AG524" s="92"/>
      <c r="AH524">
        <f t="shared" si="215"/>
        <v>-2.1505049338160359E-2</v>
      </c>
      <c r="AI524">
        <f t="shared" si="216"/>
        <v>0.84241409122861199</v>
      </c>
      <c r="AJ524">
        <f t="shared" si="217"/>
        <v>-0.93383138420486933</v>
      </c>
      <c r="AK524">
        <f t="shared" si="218"/>
        <v>-9.3780174960498064E-2</v>
      </c>
      <c r="AL524">
        <f t="shared" si="219"/>
        <v>0.53681252117507183</v>
      </c>
      <c r="AM524">
        <f t="shared" si="220"/>
        <v>0.27504307891328189</v>
      </c>
      <c r="AN524" s="68">
        <f t="shared" si="232"/>
        <v>0.63946937813074578</v>
      </c>
      <c r="AO524" s="68">
        <f t="shared" si="232"/>
        <v>0.63947060410674528</v>
      </c>
      <c r="AP524" s="68">
        <f t="shared" si="232"/>
        <v>0.6394622724275344</v>
      </c>
      <c r="AQ524" s="68">
        <f t="shared" si="232"/>
        <v>0.639518895171451</v>
      </c>
      <c r="AR524" s="68">
        <f t="shared" si="232"/>
        <v>0.63913412951763893</v>
      </c>
      <c r="AS524" s="68">
        <f t="shared" si="232"/>
        <v>0.64175088158675186</v>
      </c>
      <c r="AT524" s="68">
        <f t="shared" si="232"/>
        <v>0.62405333435472354</v>
      </c>
      <c r="AU524" s="68">
        <f t="shared" si="221"/>
        <v>0.74890489459765619</v>
      </c>
    </row>
    <row r="525" spans="1:64">
      <c r="A525" s="12" t="s">
        <v>2033</v>
      </c>
      <c r="B525" s="44"/>
      <c r="C525" s="45">
        <v>48872.411999999997</v>
      </c>
      <c r="D525" s="45">
        <v>5.0000000000000001E-3</v>
      </c>
      <c r="E525">
        <f t="shared" si="223"/>
        <v>18342.020205145884</v>
      </c>
      <c r="F525">
        <f t="shared" si="224"/>
        <v>18342</v>
      </c>
      <c r="G525" s="10">
        <f t="shared" si="233"/>
        <v>2.7423999999882653E-2</v>
      </c>
      <c r="I525">
        <f t="shared" si="234"/>
        <v>2.7423999999882653E-2</v>
      </c>
      <c r="P525">
        <f t="shared" si="225"/>
        <v>4.8500018462218741E-2</v>
      </c>
      <c r="Q525" s="2">
        <f t="shared" si="226"/>
        <v>33853.911999999997</v>
      </c>
      <c r="S525" s="50">
        <v>0.1</v>
      </c>
      <c r="Z525">
        <f t="shared" ref="Z525:Z588" si="235">F525</f>
        <v>18342</v>
      </c>
      <c r="AA525" s="68">
        <f t="shared" ref="AA525:AA588" si="236">AB$3+AB$4*Z525+AB$5*Z525^2+AH525</f>
        <v>2.7165247068221279E-2</v>
      </c>
      <c r="AB525" s="68">
        <f t="shared" ref="AB525:AB588" si="237">G525-AH525</f>
        <v>4.8758771393880115E-2</v>
      </c>
      <c r="AC525" s="68">
        <f t="shared" ref="AC525:AC588" si="238">+G525-P525-AH525</f>
        <v>2.5875293166137403E-4</v>
      </c>
      <c r="AD525" s="68"/>
      <c r="AE525" s="68">
        <f t="shared" ref="AE525:AE588" si="239">+(G525-AA525)^2*S525</f>
        <v>6.6953079643355697E-9</v>
      </c>
      <c r="AF525">
        <f t="shared" ref="AF525:AF588" si="240">G525-P525</f>
        <v>-2.1076018462336088E-2</v>
      </c>
      <c r="AG525" s="92"/>
      <c r="AH525">
        <f t="shared" ref="AH525:AH588" si="241">$AB$6*($AB$11/AI525*AJ525+$AB$12)</f>
        <v>-2.1334771393997462E-2</v>
      </c>
      <c r="AI525">
        <f t="shared" ref="AI525:AI588" si="242">1+$AB$7*COS(AL525)</f>
        <v>0.84365873007518255</v>
      </c>
      <c r="AJ525">
        <f t="shared" ref="AJ525:AJ588" si="243">SIN(AL525+RADIANS($AB$9))</f>
        <v>-0.92905518500775031</v>
      </c>
      <c r="AK525">
        <f t="shared" ref="AK525:AK588" si="244">$AB$7*SIN(AL525)</f>
        <v>-9.5840738609535098E-2</v>
      </c>
      <c r="AL525">
        <f t="shared" ref="AL525:AL588" si="245">2*ATAN(AM525)</f>
        <v>0.54993998637919861</v>
      </c>
      <c r="AM525">
        <f t="shared" ref="AM525:AM588" si="246">SQRT((1+$AB$7)/(1-$AB$7))*TAN(AN525/2)</f>
        <v>0.28211622010644888</v>
      </c>
      <c r="AN525" s="68">
        <f t="shared" si="232"/>
        <v>0.65477700768987868</v>
      </c>
      <c r="AO525" s="68">
        <f t="shared" si="232"/>
        <v>0.65477817063274302</v>
      </c>
      <c r="AP525" s="68">
        <f t="shared" si="232"/>
        <v>0.65477017536797644</v>
      </c>
      <c r="AQ525" s="68">
        <f t="shared" si="232"/>
        <v>0.65482514402842884</v>
      </c>
      <c r="AR525" s="68">
        <f t="shared" si="232"/>
        <v>0.65444727296801797</v>
      </c>
      <c r="AS525" s="68">
        <f t="shared" si="232"/>
        <v>0.65704709122926985</v>
      </c>
      <c r="AT525" s="68">
        <f t="shared" si="232"/>
        <v>0.63926301944002895</v>
      </c>
      <c r="AU525" s="68">
        <f t="shared" ref="AU525:AU588" si="247">RADIANS($AB$9)+$AB$18*(F525-AB$15)</f>
        <v>0.76645206011177414</v>
      </c>
    </row>
    <row r="526" spans="1:64">
      <c r="A526" s="12" t="s">
        <v>2031</v>
      </c>
      <c r="B526" s="44"/>
      <c r="C526" s="45">
        <v>48873.758999999998</v>
      </c>
      <c r="D526" s="45"/>
      <c r="E526">
        <f t="shared" si="223"/>
        <v>18343.01263263679</v>
      </c>
      <c r="F526">
        <f t="shared" si="224"/>
        <v>18343</v>
      </c>
      <c r="G526" s="10">
        <f t="shared" si="233"/>
        <v>1.7145999998319894E-2</v>
      </c>
      <c r="I526">
        <f t="shared" si="234"/>
        <v>1.7145999998319894E-2</v>
      </c>
      <c r="P526">
        <f t="shared" si="225"/>
        <v>4.851830427157966E-2</v>
      </c>
      <c r="Q526" s="2">
        <f t="shared" si="226"/>
        <v>33855.258999999998</v>
      </c>
      <c r="S526" s="50">
        <v>0.1</v>
      </c>
      <c r="Z526">
        <f t="shared" si="235"/>
        <v>18343</v>
      </c>
      <c r="AA526" s="68">
        <f t="shared" si="236"/>
        <v>2.7190453582747888E-2</v>
      </c>
      <c r="AB526" s="68">
        <f t="shared" si="237"/>
        <v>3.8473850687151666E-2</v>
      </c>
      <c r="AC526" s="68">
        <f t="shared" si="238"/>
        <v>-1.0044453584427994E-2</v>
      </c>
      <c r="AD526" s="68"/>
      <c r="AE526" s="68">
        <f t="shared" si="239"/>
        <v>1.0089104780972838E-5</v>
      </c>
      <c r="AF526">
        <f t="shared" si="240"/>
        <v>-3.1372304273259766E-2</v>
      </c>
      <c r="AG526" s="92"/>
      <c r="AH526">
        <f t="shared" si="241"/>
        <v>-2.1327850688831772E-2</v>
      </c>
      <c r="AI526">
        <f t="shared" si="242"/>
        <v>0.84370915516780087</v>
      </c>
      <c r="AJ526">
        <f t="shared" si="243"/>
        <v>-0.92886050127664332</v>
      </c>
      <c r="AK526">
        <f t="shared" si="244"/>
        <v>-9.5922946579863444E-2</v>
      </c>
      <c r="AL526">
        <f t="shared" si="245"/>
        <v>0.55046589504022969</v>
      </c>
      <c r="AM526">
        <f t="shared" si="246"/>
        <v>0.28240012392443742</v>
      </c>
      <c r="AN526" s="68">
        <f t="shared" si="232"/>
        <v>0.65538978503641065</v>
      </c>
      <c r="AO526" s="68">
        <f t="shared" si="232"/>
        <v>0.65539094545276777</v>
      </c>
      <c r="AP526" s="68">
        <f t="shared" si="232"/>
        <v>0.65538296380116468</v>
      </c>
      <c r="AQ526" s="68">
        <f t="shared" si="232"/>
        <v>0.65543786470882881</v>
      </c>
      <c r="AR526" s="68">
        <f t="shared" si="232"/>
        <v>0.65506028171480368</v>
      </c>
      <c r="AS526" s="68">
        <f t="shared" si="232"/>
        <v>0.65765934346622312</v>
      </c>
      <c r="AT526" s="68">
        <f t="shared" si="232"/>
        <v>0.63987221664016292</v>
      </c>
      <c r="AU526" s="68">
        <f t="shared" si="247"/>
        <v>0.76715394673233894</v>
      </c>
    </row>
    <row r="527" spans="1:64">
      <c r="A527" s="12" t="s">
        <v>2031</v>
      </c>
      <c r="B527" s="44"/>
      <c r="C527" s="45">
        <v>48888.694000000003</v>
      </c>
      <c r="D527" s="45"/>
      <c r="E527">
        <f t="shared" si="223"/>
        <v>18354.0162737479</v>
      </c>
      <c r="F527">
        <f t="shared" si="224"/>
        <v>18354</v>
      </c>
      <c r="G527" s="10">
        <f t="shared" si="233"/>
        <v>2.2087999997893348E-2</v>
      </c>
      <c r="I527">
        <f t="shared" si="234"/>
        <v>2.2087999997893348E-2</v>
      </c>
      <c r="P527">
        <f t="shared" si="225"/>
        <v>4.8719574161838086E-2</v>
      </c>
      <c r="Q527" s="2">
        <f t="shared" si="226"/>
        <v>33870.194000000003</v>
      </c>
      <c r="S527" s="50">
        <v>0.1</v>
      </c>
      <c r="Z527">
        <f t="shared" si="235"/>
        <v>18354</v>
      </c>
      <c r="AA527" s="68">
        <f t="shared" si="236"/>
        <v>2.746840698466553E-2</v>
      </c>
      <c r="AB527" s="68">
        <f t="shared" si="237"/>
        <v>4.3339167175065904E-2</v>
      </c>
      <c r="AC527" s="68">
        <f t="shared" si="238"/>
        <v>-5.3804069867721821E-3</v>
      </c>
      <c r="AD527" s="68"/>
      <c r="AE527" s="68">
        <f t="shared" si="239"/>
        <v>2.8948779343306912E-6</v>
      </c>
      <c r="AF527">
        <f t="shared" si="240"/>
        <v>-2.6631574163944738E-2</v>
      </c>
      <c r="AG527" s="92"/>
      <c r="AH527">
        <f t="shared" si="241"/>
        <v>-2.1251167177172556E-2</v>
      </c>
      <c r="AI527">
        <f t="shared" si="242"/>
        <v>0.84426708441989085</v>
      </c>
      <c r="AJ527">
        <f t="shared" si="243"/>
        <v>-0.92670047104251452</v>
      </c>
      <c r="AK527">
        <f t="shared" si="244"/>
        <v>-9.6826126969142334E-2</v>
      </c>
      <c r="AL527">
        <f t="shared" si="245"/>
        <v>0.55625505587607682</v>
      </c>
      <c r="AM527">
        <f t="shared" si="246"/>
        <v>0.28552811228576058</v>
      </c>
      <c r="AN527" s="68">
        <f t="shared" ref="AN527:AT536" si="248">$AU527+$AB$7*SIN(AO527)</f>
        <v>0.66213276209488592</v>
      </c>
      <c r="AO527" s="68">
        <f t="shared" si="248"/>
        <v>0.66213389471124973</v>
      </c>
      <c r="AP527" s="68">
        <f t="shared" si="248"/>
        <v>0.66212606350356773</v>
      </c>
      <c r="AQ527" s="68">
        <f t="shared" si="248"/>
        <v>0.66218021151244821</v>
      </c>
      <c r="AR527" s="68">
        <f t="shared" si="248"/>
        <v>0.66180585788253821</v>
      </c>
      <c r="AS527" s="68">
        <f t="shared" si="248"/>
        <v>0.66439620014258816</v>
      </c>
      <c r="AT527" s="68">
        <f t="shared" si="248"/>
        <v>0.6465775343744804</v>
      </c>
      <c r="AU527" s="68">
        <f t="shared" si="247"/>
        <v>0.77487469955855093</v>
      </c>
    </row>
    <row r="528" spans="1:64">
      <c r="A528" s="12" t="s">
        <v>2031</v>
      </c>
      <c r="B528" s="44"/>
      <c r="C528" s="45">
        <v>48888.696000000004</v>
      </c>
      <c r="D528" s="45"/>
      <c r="E528">
        <f t="shared" si="223"/>
        <v>18354.017747285379</v>
      </c>
      <c r="F528">
        <f t="shared" si="224"/>
        <v>18354</v>
      </c>
      <c r="G528" s="10">
        <f t="shared" si="233"/>
        <v>2.4087999998300802E-2</v>
      </c>
      <c r="I528">
        <f t="shared" si="234"/>
        <v>2.4087999998300802E-2</v>
      </c>
      <c r="P528">
        <f t="shared" si="225"/>
        <v>4.8719574161838086E-2</v>
      </c>
      <c r="Q528" s="2">
        <f t="shared" si="226"/>
        <v>33870.196000000004</v>
      </c>
      <c r="S528" s="50">
        <v>0.1</v>
      </c>
      <c r="Z528">
        <f t="shared" si="235"/>
        <v>18354</v>
      </c>
      <c r="AA528" s="68">
        <f t="shared" si="236"/>
        <v>2.746840698466553E-2</v>
      </c>
      <c r="AB528" s="68">
        <f t="shared" si="237"/>
        <v>4.5339167175473358E-2</v>
      </c>
      <c r="AC528" s="68">
        <f t="shared" si="238"/>
        <v>-3.3804069863647285E-3</v>
      </c>
      <c r="AD528" s="68"/>
      <c r="AE528" s="68">
        <f t="shared" si="239"/>
        <v>1.1427151393463465E-6</v>
      </c>
      <c r="AF528">
        <f t="shared" si="240"/>
        <v>-2.4631574163537284E-2</v>
      </c>
      <c r="AG528" s="92"/>
      <c r="AH528">
        <f t="shared" si="241"/>
        <v>-2.1251167177172556E-2</v>
      </c>
      <c r="AI528">
        <f t="shared" si="242"/>
        <v>0.84426708441989085</v>
      </c>
      <c r="AJ528">
        <f t="shared" si="243"/>
        <v>-0.92670047104251452</v>
      </c>
      <c r="AK528">
        <f t="shared" si="244"/>
        <v>-9.6826126969142334E-2</v>
      </c>
      <c r="AL528">
        <f t="shared" si="245"/>
        <v>0.55625505587607682</v>
      </c>
      <c r="AM528">
        <f t="shared" si="246"/>
        <v>0.28552811228576058</v>
      </c>
      <c r="AN528" s="68">
        <f t="shared" si="248"/>
        <v>0.66213276209488592</v>
      </c>
      <c r="AO528" s="68">
        <f t="shared" si="248"/>
        <v>0.66213389471124973</v>
      </c>
      <c r="AP528" s="68">
        <f t="shared" si="248"/>
        <v>0.66212606350356773</v>
      </c>
      <c r="AQ528" s="68">
        <f t="shared" si="248"/>
        <v>0.66218021151244821</v>
      </c>
      <c r="AR528" s="68">
        <f t="shared" si="248"/>
        <v>0.66180585788253821</v>
      </c>
      <c r="AS528" s="68">
        <f t="shared" si="248"/>
        <v>0.66439620014258816</v>
      </c>
      <c r="AT528" s="68">
        <f t="shared" si="248"/>
        <v>0.6465775343744804</v>
      </c>
      <c r="AU528" s="68">
        <f t="shared" si="247"/>
        <v>0.77487469955855093</v>
      </c>
    </row>
    <row r="529" spans="1:50">
      <c r="A529" s="12" t="s">
        <v>2033</v>
      </c>
      <c r="B529" s="44"/>
      <c r="C529" s="45">
        <v>48891.415000000001</v>
      </c>
      <c r="D529" s="45">
        <v>3.0000000000000001E-3</v>
      </c>
      <c r="E529">
        <f t="shared" si="223"/>
        <v>18356.021021485649</v>
      </c>
      <c r="F529">
        <f t="shared" si="224"/>
        <v>18356</v>
      </c>
      <c r="G529" s="10">
        <f t="shared" si="233"/>
        <v>2.8532000003906433E-2</v>
      </c>
      <c r="I529">
        <f t="shared" si="234"/>
        <v>2.8532000003906433E-2</v>
      </c>
      <c r="P529">
        <f t="shared" si="225"/>
        <v>4.8756193503017853E-2</v>
      </c>
      <c r="Q529" s="2">
        <f t="shared" si="226"/>
        <v>33872.915000000001</v>
      </c>
      <c r="S529" s="50">
        <v>0.1</v>
      </c>
      <c r="Z529">
        <f t="shared" si="235"/>
        <v>18356</v>
      </c>
      <c r="AA529" s="68">
        <f t="shared" si="236"/>
        <v>2.7519078202628586E-2</v>
      </c>
      <c r="AB529" s="68">
        <f t="shared" si="237"/>
        <v>4.9769115304295702E-2</v>
      </c>
      <c r="AC529" s="68">
        <f t="shared" si="238"/>
        <v>1.0129218012778461E-3</v>
      </c>
      <c r="AD529" s="68"/>
      <c r="AE529" s="68">
        <f t="shared" si="239"/>
        <v>1.0260105755039564E-7</v>
      </c>
      <c r="AF529">
        <f t="shared" si="240"/>
        <v>-2.022419349911142E-2</v>
      </c>
      <c r="AG529" s="92"/>
      <c r="AH529">
        <f t="shared" si="241"/>
        <v>-2.1237115300389266E-2</v>
      </c>
      <c r="AI529">
        <f t="shared" si="242"/>
        <v>0.84436916736525247</v>
      </c>
      <c r="AJ529">
        <f t="shared" si="243"/>
        <v>-0.92630408872247683</v>
      </c>
      <c r="AK529">
        <f t="shared" si="244"/>
        <v>-9.6990122137984039E-2</v>
      </c>
      <c r="AL529">
        <f t="shared" si="245"/>
        <v>0.55730845502493198</v>
      </c>
      <c r="AM529">
        <f t="shared" si="246"/>
        <v>0.28609783746148104</v>
      </c>
      <c r="AN529" s="68">
        <f t="shared" si="248"/>
        <v>0.66335923799332441</v>
      </c>
      <c r="AO529" s="68">
        <f t="shared" si="248"/>
        <v>0.66336036555479738</v>
      </c>
      <c r="AP529" s="68">
        <f t="shared" si="248"/>
        <v>0.66335256183115954</v>
      </c>
      <c r="AQ529" s="68">
        <f t="shared" si="248"/>
        <v>0.66340657148263227</v>
      </c>
      <c r="AR529" s="68">
        <f t="shared" si="248"/>
        <v>0.66303281682208848</v>
      </c>
      <c r="AS529" s="68">
        <f t="shared" si="248"/>
        <v>0.6656214956593709</v>
      </c>
      <c r="AT529" s="68">
        <f t="shared" si="248"/>
        <v>0.64779750294718352</v>
      </c>
      <c r="AU529" s="68">
        <f t="shared" si="247"/>
        <v>0.7762784727996801</v>
      </c>
    </row>
    <row r="530" spans="1:50">
      <c r="A530" s="12" t="s">
        <v>2031</v>
      </c>
      <c r="B530" s="44"/>
      <c r="C530" s="45">
        <v>48896.838000000003</v>
      </c>
      <c r="D530" s="45"/>
      <c r="E530">
        <f t="shared" si="223"/>
        <v>18360.016518355122</v>
      </c>
      <c r="F530">
        <f t="shared" si="224"/>
        <v>18360</v>
      </c>
      <c r="G530" s="10">
        <f t="shared" si="233"/>
        <v>2.2420000001147855E-2</v>
      </c>
      <c r="I530">
        <f t="shared" si="234"/>
        <v>2.2420000001147855E-2</v>
      </c>
      <c r="P530">
        <f t="shared" si="225"/>
        <v>4.8829455092157137E-2</v>
      </c>
      <c r="Q530" s="2">
        <f t="shared" si="226"/>
        <v>33878.338000000003</v>
      </c>
      <c r="S530" s="50">
        <v>0.1</v>
      </c>
      <c r="Z530">
        <f t="shared" si="235"/>
        <v>18360</v>
      </c>
      <c r="AA530" s="68">
        <f t="shared" si="236"/>
        <v>2.7620544495534215E-2</v>
      </c>
      <c r="AB530" s="68">
        <f t="shared" si="237"/>
        <v>4.3628910597770777E-2</v>
      </c>
      <c r="AC530" s="68">
        <f t="shared" si="238"/>
        <v>-5.2005444943863596E-3</v>
      </c>
      <c r="AD530" s="68"/>
      <c r="AE530" s="68">
        <f t="shared" si="239"/>
        <v>2.7045663038092279E-6</v>
      </c>
      <c r="AF530">
        <f t="shared" si="240"/>
        <v>-2.6409455091009282E-2</v>
      </c>
      <c r="AG530" s="92"/>
      <c r="AH530">
        <f t="shared" si="241"/>
        <v>-2.1208910596622922E-2</v>
      </c>
      <c r="AI530">
        <f t="shared" si="242"/>
        <v>0.84457392572436052</v>
      </c>
      <c r="AJ530">
        <f t="shared" si="243"/>
        <v>-0.92550795099620808</v>
      </c>
      <c r="AK530">
        <f t="shared" si="244"/>
        <v>-9.7317908394032204E-2</v>
      </c>
      <c r="AL530">
        <f t="shared" si="245"/>
        <v>0.55941601880143299</v>
      </c>
      <c r="AM530">
        <f t="shared" si="246"/>
        <v>0.28723821770530711</v>
      </c>
      <c r="AN530" s="68">
        <f t="shared" si="248"/>
        <v>0.66581263536831881</v>
      </c>
      <c r="AO530" s="68">
        <f t="shared" si="248"/>
        <v>0.66581375282114674</v>
      </c>
      <c r="AP530" s="68">
        <f t="shared" si="248"/>
        <v>0.66580600417821822</v>
      </c>
      <c r="AQ530" s="68">
        <f t="shared" si="248"/>
        <v>0.66585973579896374</v>
      </c>
      <c r="AR530" s="68">
        <f t="shared" si="248"/>
        <v>0.66548718983303823</v>
      </c>
      <c r="AS530" s="68">
        <f t="shared" si="248"/>
        <v>0.66807247012297954</v>
      </c>
      <c r="AT530" s="68">
        <f t="shared" si="248"/>
        <v>0.65023819999999211</v>
      </c>
      <c r="AU530" s="68">
        <f t="shared" si="247"/>
        <v>0.77908601928193932</v>
      </c>
    </row>
    <row r="531" spans="1:50">
      <c r="A531" s="12" t="s">
        <v>2031</v>
      </c>
      <c r="B531" s="44"/>
      <c r="C531" s="45">
        <v>48922.627999999997</v>
      </c>
      <c r="D531" s="45"/>
      <c r="E531">
        <f t="shared" si="223"/>
        <v>18379.017784123811</v>
      </c>
      <c r="F531">
        <f t="shared" si="224"/>
        <v>18379</v>
      </c>
      <c r="G531" s="10">
        <f t="shared" si="233"/>
        <v>2.4137999993399717E-2</v>
      </c>
      <c r="I531">
        <f t="shared" si="234"/>
        <v>2.4137999993399717E-2</v>
      </c>
      <c r="P531">
        <f t="shared" si="225"/>
        <v>4.9177864734852195E-2</v>
      </c>
      <c r="Q531" s="2">
        <f t="shared" si="226"/>
        <v>33904.127999999997</v>
      </c>
      <c r="S531" s="50">
        <v>0.1</v>
      </c>
      <c r="Z531">
        <f t="shared" si="235"/>
        <v>18379</v>
      </c>
      <c r="AA531" s="68">
        <f t="shared" si="236"/>
        <v>2.8104763165278351E-2</v>
      </c>
      <c r="AB531" s="68">
        <f t="shared" si="237"/>
        <v>4.521110156297356E-2</v>
      </c>
      <c r="AC531" s="68">
        <f t="shared" si="238"/>
        <v>-3.9667631718786345E-3</v>
      </c>
      <c r="AD531" s="68"/>
      <c r="AE531" s="68">
        <f t="shared" si="239"/>
        <v>1.5735210061772645E-6</v>
      </c>
      <c r="AF531">
        <f t="shared" si="240"/>
        <v>-2.5039864741452478E-2</v>
      </c>
      <c r="AG531" s="92"/>
      <c r="AH531">
        <f t="shared" si="241"/>
        <v>-2.1073101569573843E-2</v>
      </c>
      <c r="AI531">
        <f t="shared" si="242"/>
        <v>0.84555733011881473</v>
      </c>
      <c r="AJ531">
        <f t="shared" si="243"/>
        <v>-0.92166476358250915</v>
      </c>
      <c r="AK531">
        <f t="shared" si="244"/>
        <v>-9.8871136227399972E-2</v>
      </c>
      <c r="AL531">
        <f t="shared" si="245"/>
        <v>0.56944100424645527</v>
      </c>
      <c r="AM531">
        <f t="shared" si="246"/>
        <v>0.2926721392764291</v>
      </c>
      <c r="AN531" s="68">
        <f t="shared" si="248"/>
        <v>0.67747445148151098</v>
      </c>
      <c r="AO531" s="68">
        <f t="shared" si="248"/>
        <v>0.67747552097728092</v>
      </c>
      <c r="AP531" s="68">
        <f t="shared" si="248"/>
        <v>0.6774680358072902</v>
      </c>
      <c r="AQ531" s="68">
        <f t="shared" si="248"/>
        <v>0.67752042384226185</v>
      </c>
      <c r="AR531" s="68">
        <f t="shared" si="248"/>
        <v>0.67715381100697736</v>
      </c>
      <c r="AS531" s="68">
        <f t="shared" si="248"/>
        <v>0.67972165245750071</v>
      </c>
      <c r="AT531" s="68">
        <f t="shared" si="248"/>
        <v>0.66184542967391657</v>
      </c>
      <c r="AU531" s="68">
        <f t="shared" si="247"/>
        <v>0.79242186507266887</v>
      </c>
    </row>
    <row r="532" spans="1:50">
      <c r="A532" s="12" t="s">
        <v>2034</v>
      </c>
      <c r="B532" s="44"/>
      <c r="C532" s="45">
        <v>49001.351999999999</v>
      </c>
      <c r="D532" s="45">
        <v>4.0000000000000001E-3</v>
      </c>
      <c r="E532">
        <f t="shared" si="223"/>
        <v>18437.019166301965</v>
      </c>
      <c r="F532">
        <f t="shared" si="224"/>
        <v>18437</v>
      </c>
      <c r="G532" s="10">
        <f t="shared" si="233"/>
        <v>2.601400000276044E-2</v>
      </c>
      <c r="I532">
        <f t="shared" si="234"/>
        <v>2.601400000276044E-2</v>
      </c>
      <c r="P532">
        <f t="shared" si="225"/>
        <v>5.0245693582505802E-2</v>
      </c>
      <c r="Q532" s="2">
        <f t="shared" si="226"/>
        <v>33982.851999999999</v>
      </c>
      <c r="S532" s="50">
        <v>0.1</v>
      </c>
      <c r="Z532">
        <f t="shared" si="235"/>
        <v>18437</v>
      </c>
      <c r="AA532" s="68">
        <f t="shared" si="236"/>
        <v>2.9605886744050763E-2</v>
      </c>
      <c r="AB532" s="68">
        <f t="shared" si="237"/>
        <v>4.6653806841215478E-2</v>
      </c>
      <c r="AC532" s="68">
        <f t="shared" si="238"/>
        <v>-3.5918867412903233E-3</v>
      </c>
      <c r="AD532" s="68"/>
      <c r="AE532" s="68">
        <f t="shared" si="239"/>
        <v>1.290165036225722E-6</v>
      </c>
      <c r="AF532">
        <f t="shared" si="240"/>
        <v>-2.4231693579745361E-2</v>
      </c>
      <c r="AG532" s="92"/>
      <c r="AH532">
        <f t="shared" si="241"/>
        <v>-2.0639806838455038E-2</v>
      </c>
      <c r="AI532">
        <f t="shared" si="242"/>
        <v>0.84867017422666213</v>
      </c>
      <c r="AJ532">
        <f t="shared" si="243"/>
        <v>-0.90930022979546332</v>
      </c>
      <c r="AK532">
        <f t="shared" si="244"/>
        <v>-0.10357279416109745</v>
      </c>
      <c r="AL532">
        <f t="shared" si="245"/>
        <v>0.60019123530484553</v>
      </c>
      <c r="AM532">
        <f t="shared" si="246"/>
        <v>0.30944101991070788</v>
      </c>
      <c r="AN532" s="68">
        <f t="shared" si="248"/>
        <v>0.7131594330627995</v>
      </c>
      <c r="AO532" s="68">
        <f t="shared" si="248"/>
        <v>0.71316035797765343</v>
      </c>
      <c r="AP532" s="68">
        <f t="shared" si="248"/>
        <v>0.71315368903879239</v>
      </c>
      <c r="AQ532" s="68">
        <f t="shared" si="248"/>
        <v>0.71320177513242089</v>
      </c>
      <c r="AR532" s="68">
        <f t="shared" si="248"/>
        <v>0.71285509721388751</v>
      </c>
      <c r="AS532" s="68">
        <f t="shared" si="248"/>
        <v>0.71535681381991034</v>
      </c>
      <c r="AT532" s="68">
        <f t="shared" si="248"/>
        <v>0.69742294632432855</v>
      </c>
      <c r="AU532" s="68">
        <f t="shared" si="247"/>
        <v>0.83313128906542233</v>
      </c>
      <c r="AV532" s="68"/>
      <c r="AX532" s="68"/>
    </row>
    <row r="533" spans="1:50">
      <c r="A533" s="12" t="s">
        <v>2034</v>
      </c>
      <c r="B533" s="44"/>
      <c r="C533" s="45">
        <v>49009.498</v>
      </c>
      <c r="D533" s="45">
        <v>4.0000000000000001E-3</v>
      </c>
      <c r="E533">
        <f t="shared" ref="E533:E596" si="249">+(C533-C$7)/C$8</f>
        <v>18443.020884446665</v>
      </c>
      <c r="F533">
        <f t="shared" ref="F533:F596" si="250">ROUND(2*E533,0)/2</f>
        <v>18443</v>
      </c>
      <c r="G533" s="10">
        <f t="shared" si="233"/>
        <v>2.8345999999146443E-2</v>
      </c>
      <c r="I533">
        <f t="shared" si="234"/>
        <v>2.8345999999146443E-2</v>
      </c>
      <c r="P533">
        <f t="shared" ref="P533:P596" si="251">+AB$3+AB$4*F533+AB$5*F533^2</f>
        <v>5.0356525144189146E-2</v>
      </c>
      <c r="Q533" s="2">
        <f t="shared" ref="Q533:Q596" si="252">+C533-15018.5</f>
        <v>33990.998</v>
      </c>
      <c r="S533" s="50">
        <v>0.1</v>
      </c>
      <c r="Z533">
        <f t="shared" si="235"/>
        <v>18443</v>
      </c>
      <c r="AA533" s="68">
        <f t="shared" si="236"/>
        <v>2.9763146799451856E-2</v>
      </c>
      <c r="AB533" s="68">
        <f t="shared" si="237"/>
        <v>4.8939378343883733E-2</v>
      </c>
      <c r="AC533" s="68">
        <f t="shared" si="238"/>
        <v>-1.4171468003054133E-3</v>
      </c>
      <c r="AD533" s="68"/>
      <c r="AE533" s="68">
        <f t="shared" si="239"/>
        <v>2.008305053615871E-7</v>
      </c>
      <c r="AF533">
        <f t="shared" si="240"/>
        <v>-2.2010525145042703E-2</v>
      </c>
      <c r="AG533" s="92"/>
      <c r="AH533">
        <f t="shared" si="241"/>
        <v>-2.059337834473729E-2</v>
      </c>
      <c r="AI533">
        <f t="shared" si="242"/>
        <v>0.84900176815304018</v>
      </c>
      <c r="AJ533">
        <f t="shared" si="243"/>
        <v>-0.90796639583404981</v>
      </c>
      <c r="AK533">
        <f t="shared" si="244"/>
        <v>-0.10405562857441981</v>
      </c>
      <c r="AL533">
        <f t="shared" si="245"/>
        <v>0.60338534177726721</v>
      </c>
      <c r="AM533">
        <f t="shared" si="246"/>
        <v>0.31119186371961582</v>
      </c>
      <c r="AN533" s="68">
        <f t="shared" si="248"/>
        <v>0.71685854816215921</v>
      </c>
      <c r="AO533" s="68">
        <f t="shared" si="248"/>
        <v>0.71685945837745346</v>
      </c>
      <c r="AP533" s="68">
        <f t="shared" si="248"/>
        <v>0.71685287431401234</v>
      </c>
      <c r="AQ533" s="68">
        <f t="shared" si="248"/>
        <v>0.71690050114142279</v>
      </c>
      <c r="AR533" s="68">
        <f t="shared" si="248"/>
        <v>0.71655602977390809</v>
      </c>
      <c r="AS533" s="68">
        <f t="shared" si="248"/>
        <v>0.71904983085955887</v>
      </c>
      <c r="AT533" s="68">
        <f t="shared" si="248"/>
        <v>0.70111607191172864</v>
      </c>
      <c r="AU533" s="68">
        <f t="shared" si="247"/>
        <v>0.83734260878881073</v>
      </c>
    </row>
    <row r="534" spans="1:50">
      <c r="A534" s="12" t="s">
        <v>2031</v>
      </c>
      <c r="B534" s="44"/>
      <c r="C534" s="45">
        <v>49013.567999999999</v>
      </c>
      <c r="D534" s="45"/>
      <c r="E534">
        <f t="shared" si="249"/>
        <v>18446.019533212799</v>
      </c>
      <c r="F534">
        <f t="shared" si="250"/>
        <v>18446</v>
      </c>
      <c r="G534" s="10">
        <f t="shared" si="233"/>
        <v>2.6511999996728264E-2</v>
      </c>
      <c r="I534">
        <f t="shared" si="234"/>
        <v>2.6511999996728264E-2</v>
      </c>
      <c r="P534">
        <f t="shared" si="251"/>
        <v>5.0411966695158184E-2</v>
      </c>
      <c r="Q534" s="2">
        <f t="shared" si="252"/>
        <v>33995.067999999999</v>
      </c>
      <c r="S534" s="50">
        <v>0.1</v>
      </c>
      <c r="Z534">
        <f t="shared" si="235"/>
        <v>18446</v>
      </c>
      <c r="AA534" s="68">
        <f t="shared" si="236"/>
        <v>2.9841915162712521E-2</v>
      </c>
      <c r="AB534" s="68">
        <f t="shared" si="237"/>
        <v>4.7082051529173927E-2</v>
      </c>
      <c r="AC534" s="68">
        <f t="shared" si="238"/>
        <v>-3.3299151659842569E-3</v>
      </c>
      <c r="AD534" s="68"/>
      <c r="AE534" s="68">
        <f t="shared" si="239"/>
        <v>1.1088335012651962E-6</v>
      </c>
      <c r="AF534">
        <f t="shared" si="240"/>
        <v>-2.389996669842992E-2</v>
      </c>
      <c r="AG534" s="92"/>
      <c r="AH534">
        <f t="shared" si="241"/>
        <v>-2.0570051532445663E-2</v>
      </c>
      <c r="AI534">
        <f t="shared" si="242"/>
        <v>0.84916824081934517</v>
      </c>
      <c r="AJ534">
        <f t="shared" si="243"/>
        <v>-0.90729560997345404</v>
      </c>
      <c r="AK534">
        <f t="shared" si="244"/>
        <v>-0.10429678941077147</v>
      </c>
      <c r="AL534">
        <f t="shared" si="245"/>
        <v>0.60498333264763826</v>
      </c>
      <c r="AM534">
        <f t="shared" si="246"/>
        <v>0.31206845231549801</v>
      </c>
      <c r="AN534" s="68">
        <f t="shared" si="248"/>
        <v>0.71870864857775629</v>
      </c>
      <c r="AO534" s="68">
        <f t="shared" si="248"/>
        <v>0.7187095514667502</v>
      </c>
      <c r="AP534" s="68">
        <f t="shared" si="248"/>
        <v>0.71870300983927593</v>
      </c>
      <c r="AQ534" s="68">
        <f t="shared" si="248"/>
        <v>0.71875040620252406</v>
      </c>
      <c r="AR534" s="68">
        <f t="shared" si="248"/>
        <v>0.71840704753253903</v>
      </c>
      <c r="AS534" s="68">
        <f t="shared" si="248"/>
        <v>0.72089681729414612</v>
      </c>
      <c r="AT534" s="68">
        <f t="shared" si="248"/>
        <v>0.70296354013390439</v>
      </c>
      <c r="AU534" s="68">
        <f t="shared" si="247"/>
        <v>0.83944826865050515</v>
      </c>
    </row>
    <row r="535" spans="1:50">
      <c r="A535" s="12" t="s">
        <v>2031</v>
      </c>
      <c r="B535" s="44"/>
      <c r="C535" s="45">
        <v>49017.64</v>
      </c>
      <c r="D535" s="45"/>
      <c r="E535">
        <f t="shared" si="249"/>
        <v>18449.019655516408</v>
      </c>
      <c r="F535">
        <f t="shared" si="250"/>
        <v>18449</v>
      </c>
      <c r="G535" s="10">
        <f t="shared" si="233"/>
        <v>2.6677999994717538E-2</v>
      </c>
      <c r="I535">
        <f t="shared" si="234"/>
        <v>2.6677999994717538E-2</v>
      </c>
      <c r="P535">
        <f t="shared" si="251"/>
        <v>5.0467425426212076E-2</v>
      </c>
      <c r="Q535" s="2">
        <f t="shared" si="252"/>
        <v>33999.14</v>
      </c>
      <c r="S535" s="50">
        <v>0.1</v>
      </c>
      <c r="Z535">
        <f t="shared" si="235"/>
        <v>18449</v>
      </c>
      <c r="AA535" s="68">
        <f t="shared" si="236"/>
        <v>2.9920775715032131E-2</v>
      </c>
      <c r="AB535" s="68">
        <f t="shared" si="237"/>
        <v>4.7224649705897487E-2</v>
      </c>
      <c r="AC535" s="68">
        <f t="shared" si="238"/>
        <v>-3.2427757203145925E-3</v>
      </c>
      <c r="AD535" s="68"/>
      <c r="AE535" s="68">
        <f t="shared" si="239"/>
        <v>1.0515594372261825E-6</v>
      </c>
      <c r="AF535">
        <f t="shared" si="240"/>
        <v>-2.3789425431494537E-2</v>
      </c>
      <c r="AG535" s="92"/>
      <c r="AH535">
        <f t="shared" si="241"/>
        <v>-2.0546649711179945E-2</v>
      </c>
      <c r="AI535">
        <f t="shared" si="242"/>
        <v>0.84933516424466704</v>
      </c>
      <c r="AJ535">
        <f t="shared" si="243"/>
        <v>-0.90662224249089907</v>
      </c>
      <c r="AK535">
        <f t="shared" si="244"/>
        <v>-0.10453777846187666</v>
      </c>
      <c r="AL535">
        <f t="shared" si="245"/>
        <v>0.60658195103226109</v>
      </c>
      <c r="AM535">
        <f t="shared" si="246"/>
        <v>0.31294582264484672</v>
      </c>
      <c r="AN535" s="68">
        <f t="shared" si="248"/>
        <v>0.72055911221297808</v>
      </c>
      <c r="AO535" s="68">
        <f t="shared" si="248"/>
        <v>0.72056000779193541</v>
      </c>
      <c r="AP535" s="68">
        <f t="shared" si="248"/>
        <v>0.72055350859548428</v>
      </c>
      <c r="AQ535" s="68">
        <f t="shared" si="248"/>
        <v>0.72060067396076954</v>
      </c>
      <c r="AR535" s="68">
        <f t="shared" si="248"/>
        <v>0.72025843418139901</v>
      </c>
      <c r="AS535" s="68">
        <f t="shared" si="248"/>
        <v>0.72274412383050279</v>
      </c>
      <c r="AT535" s="68">
        <f t="shared" si="248"/>
        <v>0.70481161350231658</v>
      </c>
      <c r="AU535" s="68">
        <f t="shared" si="247"/>
        <v>0.84155392851219912</v>
      </c>
    </row>
    <row r="536" spans="1:50">
      <c r="A536" s="12" t="s">
        <v>2031</v>
      </c>
      <c r="B536" s="44"/>
      <c r="C536" s="45">
        <v>49036.639000000003</v>
      </c>
      <c r="D536" s="45"/>
      <c r="E536">
        <f t="shared" si="249"/>
        <v>18463.017524781219</v>
      </c>
      <c r="F536">
        <f t="shared" si="250"/>
        <v>18463</v>
      </c>
      <c r="G536" s="10">
        <f t="shared" si="233"/>
        <v>2.378599999792641E-2</v>
      </c>
      <c r="I536">
        <f t="shared" si="234"/>
        <v>2.378599999792641E-2</v>
      </c>
      <c r="P536">
        <f t="shared" si="251"/>
        <v>5.0726459996697337E-2</v>
      </c>
      <c r="Q536" s="2">
        <f t="shared" si="252"/>
        <v>34018.139000000003</v>
      </c>
      <c r="S536" s="50">
        <v>0.1</v>
      </c>
      <c r="Z536">
        <f t="shared" si="235"/>
        <v>18463</v>
      </c>
      <c r="AA536" s="68">
        <f t="shared" si="236"/>
        <v>3.0290009795603166E-2</v>
      </c>
      <c r="AB536" s="68">
        <f t="shared" si="237"/>
        <v>4.4222450199020581E-2</v>
      </c>
      <c r="AC536" s="68">
        <f t="shared" si="238"/>
        <v>-6.5040097976767561E-3</v>
      </c>
      <c r="AD536" s="68"/>
      <c r="AE536" s="68">
        <f t="shared" si="239"/>
        <v>4.2302143448275242E-6</v>
      </c>
      <c r="AF536">
        <f t="shared" si="240"/>
        <v>-2.6940459998770927E-2</v>
      </c>
      <c r="AG536" s="92"/>
      <c r="AH536">
        <f t="shared" si="241"/>
        <v>-2.0436450201094171E-2</v>
      </c>
      <c r="AI536">
        <f t="shared" si="242"/>
        <v>0.85012010667062576</v>
      </c>
      <c r="AJ536">
        <f t="shared" si="243"/>
        <v>-0.90344567377324636</v>
      </c>
      <c r="AK536">
        <f t="shared" si="244"/>
        <v>-0.10566010332429768</v>
      </c>
      <c r="AL536">
        <f t="shared" si="245"/>
        <v>0.6140505208450644</v>
      </c>
      <c r="AM536">
        <f t="shared" si="246"/>
        <v>0.31705064116165654</v>
      </c>
      <c r="AN536" s="68">
        <f t="shared" si="248"/>
        <v>0.72919944062500841</v>
      </c>
      <c r="AO536" s="68">
        <f t="shared" si="248"/>
        <v>0.72920030231867983</v>
      </c>
      <c r="AP536" s="68">
        <f t="shared" si="248"/>
        <v>0.72919400098587706</v>
      </c>
      <c r="AQ536" s="68">
        <f t="shared" si="248"/>
        <v>0.72924008174759292</v>
      </c>
      <c r="AR536" s="68">
        <f t="shared" si="248"/>
        <v>0.72890314338683837</v>
      </c>
      <c r="AS536" s="68">
        <f t="shared" si="248"/>
        <v>0.73136915311957174</v>
      </c>
      <c r="AT536" s="68">
        <f t="shared" si="248"/>
        <v>0.71344399075141962</v>
      </c>
      <c r="AU536" s="68">
        <f t="shared" si="247"/>
        <v>0.85138034120010508</v>
      </c>
    </row>
    <row r="537" spans="1:50">
      <c r="A537" s="12" t="s">
        <v>2031</v>
      </c>
      <c r="B537" s="44"/>
      <c r="C537" s="45">
        <v>49158.794999999998</v>
      </c>
      <c r="D537" s="45"/>
      <c r="E537">
        <f t="shared" si="249"/>
        <v>18553.018246814579</v>
      </c>
      <c r="F537">
        <f t="shared" si="250"/>
        <v>18553</v>
      </c>
      <c r="G537" s="10">
        <f t="shared" si="233"/>
        <v>2.4766000002273358E-2</v>
      </c>
      <c r="I537">
        <f t="shared" si="234"/>
        <v>2.4766000002273358E-2</v>
      </c>
      <c r="P537">
        <f t="shared" si="251"/>
        <v>5.2400615879677481E-2</v>
      </c>
      <c r="Q537" s="2">
        <f t="shared" si="252"/>
        <v>34140.294999999998</v>
      </c>
      <c r="S537" s="50">
        <v>0.1</v>
      </c>
      <c r="Z537">
        <f t="shared" si="235"/>
        <v>18553</v>
      </c>
      <c r="AA537" s="68">
        <f t="shared" si="236"/>
        <v>3.2711392387612739E-2</v>
      </c>
      <c r="AB537" s="68">
        <f t="shared" si="237"/>
        <v>4.44552234943381E-2</v>
      </c>
      <c r="AC537" s="68">
        <f t="shared" si="238"/>
        <v>-7.945392385339381E-3</v>
      </c>
      <c r="AD537" s="68"/>
      <c r="AE537" s="68">
        <f t="shared" si="239"/>
        <v>6.3129260157009013E-6</v>
      </c>
      <c r="AF537">
        <f t="shared" si="240"/>
        <v>-2.7634615877404123E-2</v>
      </c>
      <c r="AG537" s="92"/>
      <c r="AH537">
        <f t="shared" si="241"/>
        <v>-1.9689223492064742E-2</v>
      </c>
      <c r="AI537">
        <f t="shared" si="242"/>
        <v>0.85540216498856281</v>
      </c>
      <c r="AJ537">
        <f t="shared" si="243"/>
        <v>-0.88166922807427694</v>
      </c>
      <c r="AK537">
        <f t="shared" si="244"/>
        <v>-0.11278078723315887</v>
      </c>
      <c r="AL537">
        <f t="shared" si="245"/>
        <v>0.66240254119693665</v>
      </c>
      <c r="AM537">
        <f t="shared" si="246"/>
        <v>0.34386762828616108</v>
      </c>
      <c r="AN537" s="68">
        <f t="shared" ref="AN537:AT546" si="253">$AU537+$AB$7*SIN(AO537)</f>
        <v>0.78494052175238815</v>
      </c>
      <c r="AO537" s="68">
        <f t="shared" si="253"/>
        <v>0.78494117708986111</v>
      </c>
      <c r="AP537" s="68">
        <f t="shared" si="253"/>
        <v>0.78493612548059333</v>
      </c>
      <c r="AQ537" s="68">
        <f t="shared" si="253"/>
        <v>0.78497506601010991</v>
      </c>
      <c r="AR537" s="68">
        <f t="shared" si="253"/>
        <v>0.78467493055924464</v>
      </c>
      <c r="AS537" s="68">
        <f t="shared" si="253"/>
        <v>0.78699056731230033</v>
      </c>
      <c r="AT537" s="68">
        <f t="shared" si="253"/>
        <v>0.76926072843025584</v>
      </c>
      <c r="AU537" s="68">
        <f t="shared" si="247"/>
        <v>0.91455013705092969</v>
      </c>
    </row>
    <row r="538" spans="1:50">
      <c r="A538" s="12" t="s">
        <v>2028</v>
      </c>
      <c r="B538" s="44"/>
      <c r="C538" s="45">
        <v>49214.444000000003</v>
      </c>
      <c r="D538" s="45"/>
      <c r="E538">
        <f t="shared" si="249"/>
        <v>18594.018690349363</v>
      </c>
      <c r="F538">
        <f t="shared" si="250"/>
        <v>18594</v>
      </c>
      <c r="G538" s="10">
        <f t="shared" si="233"/>
        <v>2.536800000234507E-2</v>
      </c>
      <c r="I538">
        <f t="shared" si="234"/>
        <v>2.536800000234507E-2</v>
      </c>
      <c r="P538">
        <f t="shared" si="251"/>
        <v>5.3168413239478574E-2</v>
      </c>
      <c r="Q538" s="2">
        <f t="shared" si="252"/>
        <v>34195.944000000003</v>
      </c>
      <c r="S538" s="50">
        <v>0.1</v>
      </c>
      <c r="Z538">
        <f t="shared" si="235"/>
        <v>18594</v>
      </c>
      <c r="AA538" s="68">
        <f t="shared" si="236"/>
        <v>3.3841712953387532E-2</v>
      </c>
      <c r="AB538" s="68">
        <f t="shared" si="237"/>
        <v>4.4694700288436112E-2</v>
      </c>
      <c r="AC538" s="68">
        <f t="shared" si="238"/>
        <v>-8.4737129510424648E-3</v>
      </c>
      <c r="AD538" s="68"/>
      <c r="AE538" s="68">
        <f t="shared" si="239"/>
        <v>7.1803811176664742E-6</v>
      </c>
      <c r="AF538">
        <f t="shared" si="240"/>
        <v>-2.7800413237133503E-2</v>
      </c>
      <c r="AG538" s="92"/>
      <c r="AH538">
        <f t="shared" si="241"/>
        <v>-1.9326700286091038E-2</v>
      </c>
      <c r="AI538">
        <f t="shared" si="242"/>
        <v>0.85794491392186523</v>
      </c>
      <c r="AJ538">
        <f t="shared" si="243"/>
        <v>-0.87096215388762066</v>
      </c>
      <c r="AK538">
        <f t="shared" si="244"/>
        <v>-0.11596720389083967</v>
      </c>
      <c r="AL538">
        <f t="shared" si="245"/>
        <v>0.68463350547974333</v>
      </c>
      <c r="AM538">
        <f t="shared" si="246"/>
        <v>0.35634566816247221</v>
      </c>
      <c r="AN538" s="68">
        <f t="shared" si="253"/>
        <v>0.81045098938070637</v>
      </c>
      <c r="AO538" s="68">
        <f t="shared" si="253"/>
        <v>0.81045155895095267</v>
      </c>
      <c r="AP538" s="68">
        <f t="shared" si="253"/>
        <v>0.81044705215077872</v>
      </c>
      <c r="AQ538" s="68">
        <f t="shared" si="253"/>
        <v>0.81048271338941769</v>
      </c>
      <c r="AR538" s="68">
        <f t="shared" si="253"/>
        <v>0.81020057104045329</v>
      </c>
      <c r="AS538" s="68">
        <f t="shared" si="253"/>
        <v>0.81243510164814303</v>
      </c>
      <c r="AT538" s="68">
        <f t="shared" si="253"/>
        <v>0.79487882625649298</v>
      </c>
      <c r="AU538" s="68">
        <f t="shared" si="247"/>
        <v>0.94332748849408321</v>
      </c>
    </row>
    <row r="539" spans="1:50" ht="12.75" customHeight="1">
      <c r="A539" s="12" t="s">
        <v>2028</v>
      </c>
      <c r="B539" s="44"/>
      <c r="C539" s="45">
        <v>49214.447</v>
      </c>
      <c r="D539" s="45"/>
      <c r="E539">
        <f t="shared" si="249"/>
        <v>18594.020900655578</v>
      </c>
      <c r="F539">
        <f t="shared" si="250"/>
        <v>18594</v>
      </c>
      <c r="G539" s="10">
        <f t="shared" si="233"/>
        <v>2.8367999999318272E-2</v>
      </c>
      <c r="I539">
        <f t="shared" si="234"/>
        <v>2.8367999999318272E-2</v>
      </c>
      <c r="P539">
        <f t="shared" si="251"/>
        <v>5.3168413239478574E-2</v>
      </c>
      <c r="Q539" s="2">
        <f t="shared" si="252"/>
        <v>34195.947</v>
      </c>
      <c r="S539" s="50">
        <v>0.1</v>
      </c>
      <c r="Z539">
        <f t="shared" si="235"/>
        <v>18594</v>
      </c>
      <c r="AA539" s="68">
        <f t="shared" si="236"/>
        <v>3.3841712953387532E-2</v>
      </c>
      <c r="AB539" s="68">
        <f t="shared" si="237"/>
        <v>4.7694700285409314E-2</v>
      </c>
      <c r="AC539" s="68">
        <f t="shared" si="238"/>
        <v>-5.4737129540692632E-3</v>
      </c>
      <c r="AD539" s="68"/>
      <c r="AE539" s="68">
        <f t="shared" si="239"/>
        <v>2.9961533503545622E-6</v>
      </c>
      <c r="AF539">
        <f t="shared" si="240"/>
        <v>-2.4800413240160302E-2</v>
      </c>
      <c r="AG539" s="92"/>
      <c r="AH539">
        <f t="shared" si="241"/>
        <v>-1.9326700286091038E-2</v>
      </c>
      <c r="AI539">
        <f t="shared" si="242"/>
        <v>0.85794491392186523</v>
      </c>
      <c r="AJ539">
        <f t="shared" si="243"/>
        <v>-0.87096215388762066</v>
      </c>
      <c r="AK539">
        <f t="shared" si="244"/>
        <v>-0.11596720389083967</v>
      </c>
      <c r="AL539">
        <f t="shared" si="245"/>
        <v>0.68463350547974333</v>
      </c>
      <c r="AM539">
        <f t="shared" si="246"/>
        <v>0.35634566816247221</v>
      </c>
      <c r="AN539" s="68">
        <f t="shared" si="253"/>
        <v>0.81045098938070637</v>
      </c>
      <c r="AO539" s="68">
        <f t="shared" si="253"/>
        <v>0.81045155895095267</v>
      </c>
      <c r="AP539" s="68">
        <f t="shared" si="253"/>
        <v>0.81044705215077872</v>
      </c>
      <c r="AQ539" s="68">
        <f t="shared" si="253"/>
        <v>0.81048271338941769</v>
      </c>
      <c r="AR539" s="68">
        <f t="shared" si="253"/>
        <v>0.81020057104045329</v>
      </c>
      <c r="AS539" s="68">
        <f t="shared" si="253"/>
        <v>0.81243510164814303</v>
      </c>
      <c r="AT539" s="68">
        <f t="shared" si="253"/>
        <v>0.79487882625649298</v>
      </c>
      <c r="AU539" s="68">
        <f t="shared" si="247"/>
        <v>0.94332748849408321</v>
      </c>
      <c r="AV539" s="68"/>
    </row>
    <row r="540" spans="1:50">
      <c r="A540" s="12" t="s">
        <v>2028</v>
      </c>
      <c r="B540" s="44"/>
      <c r="C540" s="45">
        <v>49214.447999999997</v>
      </c>
      <c r="D540" s="45"/>
      <c r="E540">
        <f t="shared" si="249"/>
        <v>18594.021637424314</v>
      </c>
      <c r="F540">
        <f t="shared" si="250"/>
        <v>18594</v>
      </c>
      <c r="G540" s="10">
        <f t="shared" si="233"/>
        <v>2.936799999588402E-2</v>
      </c>
      <c r="I540">
        <f t="shared" si="234"/>
        <v>2.936799999588402E-2</v>
      </c>
      <c r="P540">
        <f t="shared" si="251"/>
        <v>5.3168413239478574E-2</v>
      </c>
      <c r="Q540" s="2">
        <f t="shared" si="252"/>
        <v>34195.947999999997</v>
      </c>
      <c r="S540" s="50">
        <v>0.1</v>
      </c>
      <c r="Z540">
        <f t="shared" si="235"/>
        <v>18594</v>
      </c>
      <c r="AA540" s="68">
        <f t="shared" si="236"/>
        <v>3.3841712953387532E-2</v>
      </c>
      <c r="AB540" s="68">
        <f t="shared" si="237"/>
        <v>4.8694700281975062E-2</v>
      </c>
      <c r="AC540" s="68">
        <f t="shared" si="238"/>
        <v>-4.4737129575035152E-3</v>
      </c>
      <c r="AD540" s="68"/>
      <c r="AE540" s="68">
        <f t="shared" si="239"/>
        <v>2.0014107626134817E-6</v>
      </c>
      <c r="AF540">
        <f t="shared" si="240"/>
        <v>-2.3800413243594554E-2</v>
      </c>
      <c r="AG540" s="92"/>
      <c r="AH540">
        <f t="shared" si="241"/>
        <v>-1.9326700286091038E-2</v>
      </c>
      <c r="AI540">
        <f t="shared" si="242"/>
        <v>0.85794491392186523</v>
      </c>
      <c r="AJ540">
        <f t="shared" si="243"/>
        <v>-0.87096215388762066</v>
      </c>
      <c r="AK540">
        <f t="shared" si="244"/>
        <v>-0.11596720389083967</v>
      </c>
      <c r="AL540">
        <f t="shared" si="245"/>
        <v>0.68463350547974333</v>
      </c>
      <c r="AM540">
        <f t="shared" si="246"/>
        <v>0.35634566816247221</v>
      </c>
      <c r="AN540" s="68">
        <f t="shared" si="253"/>
        <v>0.81045098938070637</v>
      </c>
      <c r="AO540" s="68">
        <f t="shared" si="253"/>
        <v>0.81045155895095267</v>
      </c>
      <c r="AP540" s="68">
        <f t="shared" si="253"/>
        <v>0.81044705215077872</v>
      </c>
      <c r="AQ540" s="68">
        <f t="shared" si="253"/>
        <v>0.81048271338941769</v>
      </c>
      <c r="AR540" s="68">
        <f t="shared" si="253"/>
        <v>0.81020057104045329</v>
      </c>
      <c r="AS540" s="68">
        <f t="shared" si="253"/>
        <v>0.81243510164814303</v>
      </c>
      <c r="AT540" s="68">
        <f t="shared" si="253"/>
        <v>0.79487882625649298</v>
      </c>
      <c r="AU540" s="68">
        <f t="shared" si="247"/>
        <v>0.94332748849408321</v>
      </c>
      <c r="AV540" s="68"/>
    </row>
    <row r="541" spans="1:50">
      <c r="A541" s="12" t="s">
        <v>2035</v>
      </c>
      <c r="B541" s="44"/>
      <c r="C541" s="45">
        <v>49214.453000000001</v>
      </c>
      <c r="D541" s="45"/>
      <c r="E541">
        <f t="shared" si="249"/>
        <v>18594.025321268011</v>
      </c>
      <c r="F541">
        <f t="shared" si="250"/>
        <v>18594</v>
      </c>
      <c r="G541" s="10">
        <f t="shared" si="233"/>
        <v>3.4368000000540633E-2</v>
      </c>
      <c r="I541">
        <f t="shared" si="234"/>
        <v>3.4368000000540633E-2</v>
      </c>
      <c r="P541">
        <f t="shared" si="251"/>
        <v>5.3168413239478574E-2</v>
      </c>
      <c r="Q541" s="2">
        <f t="shared" si="252"/>
        <v>34195.953000000001</v>
      </c>
      <c r="S541" s="50">
        <v>0.1</v>
      </c>
      <c r="Z541">
        <f t="shared" si="235"/>
        <v>18594</v>
      </c>
      <c r="AA541" s="68">
        <f t="shared" si="236"/>
        <v>3.3841712953387532E-2</v>
      </c>
      <c r="AB541" s="68">
        <f t="shared" si="237"/>
        <v>5.3694700286631675E-2</v>
      </c>
      <c r="AC541" s="68">
        <f t="shared" si="238"/>
        <v>5.2628704715309768E-4</v>
      </c>
      <c r="AD541" s="68"/>
      <c r="AE541" s="68">
        <f t="shared" si="239"/>
        <v>2.7697805600113051E-8</v>
      </c>
      <c r="AF541">
        <f t="shared" si="240"/>
        <v>-1.8800413238937941E-2</v>
      </c>
      <c r="AG541" s="92"/>
      <c r="AH541">
        <f t="shared" si="241"/>
        <v>-1.9326700286091038E-2</v>
      </c>
      <c r="AI541">
        <f t="shared" si="242"/>
        <v>0.85794491392186523</v>
      </c>
      <c r="AJ541">
        <f t="shared" si="243"/>
        <v>-0.87096215388762066</v>
      </c>
      <c r="AK541">
        <f t="shared" si="244"/>
        <v>-0.11596720389083967</v>
      </c>
      <c r="AL541">
        <f t="shared" si="245"/>
        <v>0.68463350547974333</v>
      </c>
      <c r="AM541">
        <f t="shared" si="246"/>
        <v>0.35634566816247221</v>
      </c>
      <c r="AN541" s="68">
        <f t="shared" si="253"/>
        <v>0.81045098938070637</v>
      </c>
      <c r="AO541" s="68">
        <f t="shared" si="253"/>
        <v>0.81045155895095267</v>
      </c>
      <c r="AP541" s="68">
        <f t="shared" si="253"/>
        <v>0.81044705215077872</v>
      </c>
      <c r="AQ541" s="68">
        <f t="shared" si="253"/>
        <v>0.81048271338941769</v>
      </c>
      <c r="AR541" s="68">
        <f t="shared" si="253"/>
        <v>0.81020057104045329</v>
      </c>
      <c r="AS541" s="68">
        <f t="shared" si="253"/>
        <v>0.81243510164814303</v>
      </c>
      <c r="AT541" s="68">
        <f t="shared" si="253"/>
        <v>0.79487882625649298</v>
      </c>
      <c r="AU541" s="68">
        <f t="shared" si="247"/>
        <v>0.94332748849408321</v>
      </c>
    </row>
    <row r="542" spans="1:50">
      <c r="A542" s="12" t="s">
        <v>2028</v>
      </c>
      <c r="B542" s="44"/>
      <c r="C542" s="45">
        <v>49214.453999999998</v>
      </c>
      <c r="D542" s="45"/>
      <c r="E542">
        <f t="shared" si="249"/>
        <v>18594.026058036747</v>
      </c>
      <c r="F542">
        <f t="shared" si="250"/>
        <v>18594</v>
      </c>
      <c r="G542" s="10">
        <f t="shared" si="233"/>
        <v>3.5367999997106381E-2</v>
      </c>
      <c r="I542">
        <f t="shared" si="234"/>
        <v>3.5367999997106381E-2</v>
      </c>
      <c r="P542">
        <f t="shared" si="251"/>
        <v>5.3168413239478574E-2</v>
      </c>
      <c r="Q542" s="2">
        <f t="shared" si="252"/>
        <v>34195.953999999998</v>
      </c>
      <c r="S542" s="50">
        <v>0.1</v>
      </c>
      <c r="Z542">
        <f t="shared" si="235"/>
        <v>18594</v>
      </c>
      <c r="AA542" s="68">
        <f t="shared" si="236"/>
        <v>3.3841712953387532E-2</v>
      </c>
      <c r="AB542" s="68">
        <f t="shared" si="237"/>
        <v>5.4694700283197423E-2</v>
      </c>
      <c r="AC542" s="68">
        <f t="shared" si="238"/>
        <v>1.5262870437188457E-3</v>
      </c>
      <c r="AD542" s="68"/>
      <c r="AE542" s="68">
        <f t="shared" si="239"/>
        <v>2.3295521398240241E-7</v>
      </c>
      <c r="AF542">
        <f t="shared" si="240"/>
        <v>-1.7800413242372193E-2</v>
      </c>
      <c r="AG542" s="92"/>
      <c r="AH542">
        <f t="shared" si="241"/>
        <v>-1.9326700286091038E-2</v>
      </c>
      <c r="AI542">
        <f t="shared" si="242"/>
        <v>0.85794491392186523</v>
      </c>
      <c r="AJ542">
        <f t="shared" si="243"/>
        <v>-0.87096215388762066</v>
      </c>
      <c r="AK542">
        <f t="shared" si="244"/>
        <v>-0.11596720389083967</v>
      </c>
      <c r="AL542">
        <f t="shared" si="245"/>
        <v>0.68463350547974333</v>
      </c>
      <c r="AM542">
        <f t="shared" si="246"/>
        <v>0.35634566816247221</v>
      </c>
      <c r="AN542" s="68">
        <f t="shared" si="253"/>
        <v>0.81045098938070637</v>
      </c>
      <c r="AO542" s="68">
        <f t="shared" si="253"/>
        <v>0.81045155895095267</v>
      </c>
      <c r="AP542" s="68">
        <f t="shared" si="253"/>
        <v>0.81044705215077872</v>
      </c>
      <c r="AQ542" s="68">
        <f t="shared" si="253"/>
        <v>0.81048271338941769</v>
      </c>
      <c r="AR542" s="68">
        <f t="shared" si="253"/>
        <v>0.81020057104045329</v>
      </c>
      <c r="AS542" s="68">
        <f t="shared" si="253"/>
        <v>0.81243510164814303</v>
      </c>
      <c r="AT542" s="68">
        <f t="shared" si="253"/>
        <v>0.79487882625649298</v>
      </c>
      <c r="AU542" s="68">
        <f t="shared" si="247"/>
        <v>0.94332748849408321</v>
      </c>
      <c r="AV542" s="68"/>
    </row>
    <row r="543" spans="1:50">
      <c r="A543" s="12" t="s">
        <v>2036</v>
      </c>
      <c r="B543" s="44"/>
      <c r="C543" s="45">
        <v>49229.377</v>
      </c>
      <c r="D543" s="45">
        <v>4.0000000000000001E-3</v>
      </c>
      <c r="E543">
        <f t="shared" si="249"/>
        <v>18605.020857922991</v>
      </c>
      <c r="F543">
        <f t="shared" si="250"/>
        <v>18605</v>
      </c>
      <c r="G543" s="10">
        <f t="shared" si="233"/>
        <v>2.8310000001511071E-2</v>
      </c>
      <c r="I543">
        <f t="shared" si="234"/>
        <v>2.8310000001511071E-2</v>
      </c>
      <c r="P543">
        <f t="shared" si="251"/>
        <v>5.337495359800376E-2</v>
      </c>
      <c r="Q543" s="2">
        <f t="shared" si="252"/>
        <v>34210.877</v>
      </c>
      <c r="S543" s="50">
        <v>0.1</v>
      </c>
      <c r="Z543">
        <f t="shared" si="235"/>
        <v>18605</v>
      </c>
      <c r="AA543" s="68">
        <f t="shared" si="236"/>
        <v>3.4147854995923474E-2</v>
      </c>
      <c r="AB543" s="68">
        <f t="shared" si="237"/>
        <v>4.7537098603591357E-2</v>
      </c>
      <c r="AC543" s="68">
        <f t="shared" si="238"/>
        <v>-5.8378549944124065E-3</v>
      </c>
      <c r="AD543" s="68"/>
      <c r="AE543" s="68">
        <f t="shared" si="239"/>
        <v>3.4080550935785837E-6</v>
      </c>
      <c r="AF543">
        <f t="shared" si="240"/>
        <v>-2.506495359649269E-2</v>
      </c>
      <c r="AG543" s="92"/>
      <c r="AH543">
        <f t="shared" si="241"/>
        <v>-1.9227098602080283E-2</v>
      </c>
      <c r="AI543">
        <f t="shared" si="242"/>
        <v>0.85864175951562338</v>
      </c>
      <c r="AJ543">
        <f t="shared" si="243"/>
        <v>-0.86800481421231168</v>
      </c>
      <c r="AK543">
        <f t="shared" si="244"/>
        <v>-0.11681561413649724</v>
      </c>
      <c r="AL543">
        <f t="shared" si="245"/>
        <v>0.69062057547164302</v>
      </c>
      <c r="AM543">
        <f t="shared" si="246"/>
        <v>0.35972294166147939</v>
      </c>
      <c r="AN543" s="68">
        <f t="shared" si="253"/>
        <v>0.81730825531729778</v>
      </c>
      <c r="AO543" s="68">
        <f t="shared" si="253"/>
        <v>0.81730880289373609</v>
      </c>
      <c r="AP543" s="68">
        <f t="shared" si="253"/>
        <v>0.81730443855416846</v>
      </c>
      <c r="AQ543" s="68">
        <f t="shared" si="253"/>
        <v>0.8173392241427494</v>
      </c>
      <c r="AR543" s="68">
        <f t="shared" si="253"/>
        <v>0.81706200445514687</v>
      </c>
      <c r="AS543" s="68">
        <f t="shared" si="253"/>
        <v>0.81927355537272661</v>
      </c>
      <c r="AT543" s="68">
        <f t="shared" si="253"/>
        <v>0.80177278271346264</v>
      </c>
      <c r="AU543" s="68">
        <f t="shared" si="247"/>
        <v>0.9510482413202952</v>
      </c>
    </row>
    <row r="544" spans="1:50">
      <c r="A544" s="12" t="s">
        <v>2031</v>
      </c>
      <c r="B544" s="44"/>
      <c r="C544" s="45">
        <v>49241.595000000001</v>
      </c>
      <c r="D544" s="45"/>
      <c r="E544">
        <f t="shared" si="249"/>
        <v>18614.0226983713</v>
      </c>
      <c r="F544">
        <f t="shared" si="250"/>
        <v>18614</v>
      </c>
      <c r="G544" s="10">
        <f t="shared" si="233"/>
        <v>3.0807999995886348E-2</v>
      </c>
      <c r="I544">
        <f t="shared" si="234"/>
        <v>3.0807999995886348E-2</v>
      </c>
      <c r="P544">
        <f t="shared" si="251"/>
        <v>5.3544112964918789E-2</v>
      </c>
      <c r="Q544" s="2">
        <f t="shared" si="252"/>
        <v>34223.095000000001</v>
      </c>
      <c r="S544" s="50">
        <v>0.1</v>
      </c>
      <c r="Z544">
        <f t="shared" si="235"/>
        <v>18614</v>
      </c>
      <c r="AA544" s="68">
        <f t="shared" si="236"/>
        <v>3.4399240435029656E-2</v>
      </c>
      <c r="AB544" s="68">
        <f t="shared" si="237"/>
        <v>4.9952872525775481E-2</v>
      </c>
      <c r="AC544" s="68">
        <f t="shared" si="238"/>
        <v>-3.5912404391433075E-3</v>
      </c>
      <c r="AD544" s="68"/>
      <c r="AE544" s="68">
        <f t="shared" si="239"/>
        <v>1.2897007891738217E-6</v>
      </c>
      <c r="AF544">
        <f t="shared" si="240"/>
        <v>-2.273611296903244E-2</v>
      </c>
      <c r="AG544" s="92"/>
      <c r="AH544">
        <f t="shared" si="241"/>
        <v>-1.9144872529889133E-2</v>
      </c>
      <c r="AI544">
        <f t="shared" si="242"/>
        <v>0.85921652919588631</v>
      </c>
      <c r="AJ544">
        <f t="shared" si="243"/>
        <v>-0.86555838871772406</v>
      </c>
      <c r="AK544">
        <f t="shared" si="244"/>
        <v>-0.1175076772269503</v>
      </c>
      <c r="AL544">
        <f t="shared" si="245"/>
        <v>0.69552634923564205</v>
      </c>
      <c r="AM544">
        <f t="shared" si="246"/>
        <v>0.36249568568330653</v>
      </c>
      <c r="AN544" s="68">
        <f t="shared" si="253"/>
        <v>0.82292290283132541</v>
      </c>
      <c r="AO544" s="68">
        <f t="shared" si="253"/>
        <v>0.8229234327473165</v>
      </c>
      <c r="AP544" s="68">
        <f t="shared" si="253"/>
        <v>0.82291918366920647</v>
      </c>
      <c r="AQ544" s="68">
        <f t="shared" si="253"/>
        <v>0.82295325502261152</v>
      </c>
      <c r="AR544" s="68">
        <f t="shared" si="253"/>
        <v>0.82268008811075999</v>
      </c>
      <c r="AS544" s="68">
        <f t="shared" si="253"/>
        <v>0.82487247142494691</v>
      </c>
      <c r="AT544" s="68">
        <f t="shared" si="253"/>
        <v>0.8074199088845595</v>
      </c>
      <c r="AU544" s="68">
        <f t="shared" si="247"/>
        <v>0.95736522090537757</v>
      </c>
    </row>
    <row r="545" spans="1:64">
      <c r="A545" s="12" t="s">
        <v>2031</v>
      </c>
      <c r="B545" s="44"/>
      <c r="C545" s="45">
        <v>49283.669000000002</v>
      </c>
      <c r="D545" s="45"/>
      <c r="E545">
        <f t="shared" si="249"/>
        <v>18645.021506279481</v>
      </c>
      <c r="F545">
        <f t="shared" si="250"/>
        <v>18645</v>
      </c>
      <c r="G545" s="10">
        <f t="shared" si="233"/>
        <v>2.9190000001108274E-2</v>
      </c>
      <c r="I545">
        <f t="shared" si="234"/>
        <v>2.9190000001108274E-2</v>
      </c>
      <c r="P545">
        <f t="shared" si="251"/>
        <v>5.4127956523474685E-2</v>
      </c>
      <c r="Q545" s="2">
        <f t="shared" si="252"/>
        <v>34265.169000000002</v>
      </c>
      <c r="S545" s="50">
        <v>0.1</v>
      </c>
      <c r="Z545">
        <f t="shared" si="235"/>
        <v>18645</v>
      </c>
      <c r="AA545" s="68">
        <f t="shared" si="236"/>
        <v>3.5271347804897671E-2</v>
      </c>
      <c r="AB545" s="68">
        <f t="shared" si="237"/>
        <v>4.8046608719685288E-2</v>
      </c>
      <c r="AC545" s="68">
        <f t="shared" si="238"/>
        <v>-6.0813478037893935E-3</v>
      </c>
      <c r="AD545" s="68"/>
      <c r="AE545" s="68">
        <f t="shared" si="239"/>
        <v>3.6982791110654125E-6</v>
      </c>
      <c r="AF545">
        <f t="shared" si="240"/>
        <v>-2.4937956522366411E-2</v>
      </c>
      <c r="AG545" s="92"/>
      <c r="AH545">
        <f t="shared" si="241"/>
        <v>-1.8856608718577018E-2</v>
      </c>
      <c r="AI545">
        <f t="shared" si="242"/>
        <v>0.86122822573045799</v>
      </c>
      <c r="AJ545">
        <f t="shared" si="243"/>
        <v>-0.856946565307657</v>
      </c>
      <c r="AK545">
        <f t="shared" si="244"/>
        <v>-0.11987674722400989</v>
      </c>
      <c r="AL545">
        <f t="shared" si="245"/>
        <v>0.7124747938022653</v>
      </c>
      <c r="AM545">
        <f t="shared" si="246"/>
        <v>0.37211322126259166</v>
      </c>
      <c r="AN545" s="68">
        <f t="shared" si="253"/>
        <v>0.84229127665093995</v>
      </c>
      <c r="AO545" s="68">
        <f t="shared" si="253"/>
        <v>0.84229174810889351</v>
      </c>
      <c r="AP545" s="68">
        <f t="shared" si="253"/>
        <v>0.84228788642150909</v>
      </c>
      <c r="AQ545" s="68">
        <f t="shared" si="253"/>
        <v>0.84231951779269998</v>
      </c>
      <c r="AR545" s="68">
        <f t="shared" si="253"/>
        <v>0.84206045587338163</v>
      </c>
      <c r="AS545" s="68">
        <f t="shared" si="253"/>
        <v>0.84418440163066544</v>
      </c>
      <c r="AT545" s="68">
        <f t="shared" si="253"/>
        <v>0.82691708504550343</v>
      </c>
      <c r="AU545" s="68">
        <f t="shared" si="247"/>
        <v>0.97912370614288391</v>
      </c>
    </row>
    <row r="546" spans="1:64">
      <c r="A546" s="14" t="s">
        <v>2037</v>
      </c>
      <c r="B546" s="50" t="s">
        <v>2053</v>
      </c>
      <c r="C546" s="49">
        <v>49313.533600000002</v>
      </c>
      <c r="D546" s="49">
        <v>1E-4</v>
      </c>
      <c r="E546">
        <f t="shared" si="249"/>
        <v>18667.024809950504</v>
      </c>
      <c r="F546">
        <f t="shared" si="250"/>
        <v>18667</v>
      </c>
      <c r="G546" s="10">
        <f t="shared" si="233"/>
        <v>3.3673999998427462E-2</v>
      </c>
      <c r="K546">
        <f>G546</f>
        <v>3.3673999998427462E-2</v>
      </c>
      <c r="P546">
        <f t="shared" si="251"/>
        <v>5.4543410001139214E-2</v>
      </c>
      <c r="Q546" s="2">
        <f t="shared" si="252"/>
        <v>34295.033600000002</v>
      </c>
      <c r="S546" s="50">
        <v>1</v>
      </c>
      <c r="Z546">
        <f t="shared" si="235"/>
        <v>18667</v>
      </c>
      <c r="AA546" s="68">
        <f t="shared" si="236"/>
        <v>3.589609856522917E-2</v>
      </c>
      <c r="AB546" s="68">
        <f t="shared" si="237"/>
        <v>5.2321311434337506E-2</v>
      </c>
      <c r="AC546" s="68">
        <f t="shared" si="238"/>
        <v>-2.222098566801705E-3</v>
      </c>
      <c r="AD546" s="68"/>
      <c r="AE546" s="68">
        <f t="shared" si="239"/>
        <v>4.9377220405822069E-6</v>
      </c>
      <c r="AF546">
        <f t="shared" si="240"/>
        <v>-2.0869410002711752E-2</v>
      </c>
      <c r="AG546" s="92"/>
      <c r="AH546">
        <f t="shared" si="241"/>
        <v>-1.8647311435910047E-2</v>
      </c>
      <c r="AI546">
        <f t="shared" si="242"/>
        <v>0.86268600657568018</v>
      </c>
      <c r="AJ546">
        <f t="shared" si="243"/>
        <v>-0.850659913654636</v>
      </c>
      <c r="AK546">
        <f t="shared" si="244"/>
        <v>-0.12154384833792167</v>
      </c>
      <c r="AL546">
        <f t="shared" si="245"/>
        <v>0.72455133701961216</v>
      </c>
      <c r="AM546">
        <f t="shared" si="246"/>
        <v>0.3790031666691715</v>
      </c>
      <c r="AN546" s="68">
        <f t="shared" si="253"/>
        <v>0.85606432554819512</v>
      </c>
      <c r="AO546" s="68">
        <f t="shared" si="253"/>
        <v>0.85606475781489211</v>
      </c>
      <c r="AP546" s="68">
        <f t="shared" si="253"/>
        <v>0.85606116128295373</v>
      </c>
      <c r="AQ546" s="68">
        <f t="shared" si="253"/>
        <v>0.85609108549015167</v>
      </c>
      <c r="AR546" s="68">
        <f t="shared" si="253"/>
        <v>0.85584213866912429</v>
      </c>
      <c r="AS546" s="68">
        <f t="shared" si="253"/>
        <v>0.85791536833389892</v>
      </c>
      <c r="AT546" s="68">
        <f t="shared" si="253"/>
        <v>0.84079744304321768</v>
      </c>
      <c r="AU546" s="68">
        <f t="shared" si="247"/>
        <v>0.99456521179530788</v>
      </c>
    </row>
    <row r="547" spans="1:64">
      <c r="A547" s="12" t="s">
        <v>2038</v>
      </c>
      <c r="B547" s="44"/>
      <c r="C547" s="45">
        <v>49560.561999999998</v>
      </c>
      <c r="D547" s="45">
        <v>3.0000000000000001E-3</v>
      </c>
      <c r="E547">
        <f t="shared" si="249"/>
        <v>18849.027612618785</v>
      </c>
      <c r="F547">
        <f t="shared" si="250"/>
        <v>18849</v>
      </c>
      <c r="G547" s="10">
        <f t="shared" si="233"/>
        <v>3.7477999998372979E-2</v>
      </c>
      <c r="I547">
        <f>G547</f>
        <v>3.7477999998372979E-2</v>
      </c>
      <c r="P547">
        <f t="shared" si="251"/>
        <v>5.8015780104811732E-2</v>
      </c>
      <c r="Q547" s="2">
        <f t="shared" si="252"/>
        <v>34542.061999999998</v>
      </c>
      <c r="S547" s="50">
        <v>0.1</v>
      </c>
      <c r="Z547">
        <f t="shared" si="235"/>
        <v>18849</v>
      </c>
      <c r="AA547" s="68">
        <f t="shared" si="236"/>
        <v>4.1248041527838439E-2</v>
      </c>
      <c r="AB547" s="68">
        <f t="shared" si="237"/>
        <v>5.4245738575346272E-2</v>
      </c>
      <c r="AC547" s="68">
        <f t="shared" si="238"/>
        <v>-3.7700415294654559E-3</v>
      </c>
      <c r="AD547" s="68"/>
      <c r="AE547" s="68">
        <f t="shared" si="239"/>
        <v>1.4213213133894259E-6</v>
      </c>
      <c r="AF547">
        <f t="shared" si="240"/>
        <v>-2.0537780106438752E-2</v>
      </c>
      <c r="AG547" s="92"/>
      <c r="AH547">
        <f t="shared" si="241"/>
        <v>-1.6767738576973296E-2</v>
      </c>
      <c r="AI547">
        <f t="shared" si="242"/>
        <v>0.8757164365871094</v>
      </c>
      <c r="AJ547">
        <f t="shared" si="243"/>
        <v>-0.79297619107971429</v>
      </c>
      <c r="AK547">
        <f t="shared" si="244"/>
        <v>-0.13483929592043961</v>
      </c>
      <c r="AL547">
        <f t="shared" si="245"/>
        <v>0.82611205264241949</v>
      </c>
      <c r="AM547">
        <f t="shared" si="246"/>
        <v>0.43826937108547376</v>
      </c>
      <c r="AN547" s="68">
        <f t="shared" ref="AN547:AT556" si="254">$AU547+$AB$7*SIN(AO547)</f>
        <v>0.97094367280374327</v>
      </c>
      <c r="AO547" s="68">
        <f t="shared" si="254"/>
        <v>0.97094385656248561</v>
      </c>
      <c r="AP547" s="68">
        <f t="shared" si="254"/>
        <v>0.9709420814871329</v>
      </c>
      <c r="AQ547" s="68">
        <f t="shared" si="254"/>
        <v>0.97095922857835859</v>
      </c>
      <c r="AR547" s="68">
        <f t="shared" si="254"/>
        <v>0.97079360697474326</v>
      </c>
      <c r="AS547" s="68">
        <f t="shared" si="254"/>
        <v>0.9723950065480671</v>
      </c>
      <c r="AT547" s="68">
        <f t="shared" si="254"/>
        <v>0.95706460629714707</v>
      </c>
      <c r="AU547" s="68">
        <f t="shared" si="247"/>
        <v>1.1223085767380867</v>
      </c>
    </row>
    <row r="548" spans="1:64">
      <c r="A548" s="12" t="s">
        <v>2031</v>
      </c>
      <c r="B548" s="44"/>
      <c r="C548" s="45">
        <v>49602.637000000002</v>
      </c>
      <c r="D548" s="45"/>
      <c r="E548">
        <f t="shared" si="249"/>
        <v>18880.027157295706</v>
      </c>
      <c r="F548">
        <f t="shared" si="250"/>
        <v>18880</v>
      </c>
      <c r="G548" s="10">
        <f t="shared" si="233"/>
        <v>3.6860000000160653E-2</v>
      </c>
      <c r="I548">
        <f>G548</f>
        <v>3.6860000000160653E-2</v>
      </c>
      <c r="P548">
        <f t="shared" si="251"/>
        <v>5.8613529987642576E-2</v>
      </c>
      <c r="Q548" s="2">
        <f t="shared" si="252"/>
        <v>34584.137000000002</v>
      </c>
      <c r="S548" s="50">
        <v>0.1</v>
      </c>
      <c r="Z548">
        <f t="shared" si="235"/>
        <v>18880</v>
      </c>
      <c r="AA548" s="68">
        <f t="shared" si="236"/>
        <v>4.2191826135428337E-2</v>
      </c>
      <c r="AB548" s="68">
        <f t="shared" si="237"/>
        <v>5.3281703852374893E-2</v>
      </c>
      <c r="AC548" s="68">
        <f t="shared" si="238"/>
        <v>-5.3318261352676838E-3</v>
      </c>
      <c r="AD548" s="68"/>
      <c r="AE548" s="68">
        <f t="shared" si="239"/>
        <v>2.8428369936723527E-6</v>
      </c>
      <c r="AF548">
        <f t="shared" si="240"/>
        <v>-2.1753529987481923E-2</v>
      </c>
      <c r="AG548" s="92"/>
      <c r="AH548">
        <f t="shared" si="241"/>
        <v>-1.6421703852214239E-2</v>
      </c>
      <c r="AI548">
        <f t="shared" si="242"/>
        <v>0.87811045089333395</v>
      </c>
      <c r="AJ548">
        <f t="shared" si="243"/>
        <v>-0.7821232778831344</v>
      </c>
      <c r="AK548">
        <f t="shared" si="244"/>
        <v>-0.13700721761096935</v>
      </c>
      <c r="AL548">
        <f t="shared" si="245"/>
        <v>0.84372458251668625</v>
      </c>
      <c r="AM548">
        <f t="shared" si="246"/>
        <v>0.44880809054515464</v>
      </c>
      <c r="AN548" s="68">
        <f t="shared" si="254"/>
        <v>0.99068784910212737</v>
      </c>
      <c r="AO548" s="68">
        <f t="shared" si="254"/>
        <v>0.99068800357999809</v>
      </c>
      <c r="AP548" s="68">
        <f t="shared" si="254"/>
        <v>0.99068646668688631</v>
      </c>
      <c r="AQ548" s="68">
        <f t="shared" si="254"/>
        <v>0.99070175732504528</v>
      </c>
      <c r="AR548" s="68">
        <f t="shared" si="254"/>
        <v>0.99054964576354898</v>
      </c>
      <c r="AS548" s="68">
        <f t="shared" si="254"/>
        <v>0.99206442968657016</v>
      </c>
      <c r="AT548" s="68">
        <f t="shared" si="254"/>
        <v>0.97713223900777246</v>
      </c>
      <c r="AU548" s="68">
        <f t="shared" si="247"/>
        <v>1.1440670619755926</v>
      </c>
    </row>
    <row r="549" spans="1:64">
      <c r="A549" s="12" t="s">
        <v>2038</v>
      </c>
      <c r="B549" s="44"/>
      <c r="C549" s="45">
        <v>49605.349000000002</v>
      </c>
      <c r="D549" s="45">
        <v>4.0000000000000001E-3</v>
      </c>
      <c r="E549">
        <f t="shared" si="249"/>
        <v>18882.025274114811</v>
      </c>
      <c r="F549">
        <f t="shared" si="250"/>
        <v>18882</v>
      </c>
      <c r="G549" s="10">
        <f t="shared" si="233"/>
        <v>3.4304000000702217E-2</v>
      </c>
      <c r="I549">
        <f>G549</f>
        <v>3.4304000000702217E-2</v>
      </c>
      <c r="P549">
        <f t="shared" si="251"/>
        <v>5.8652157489856915E-2</v>
      </c>
      <c r="Q549" s="2">
        <f t="shared" si="252"/>
        <v>34586.849000000002</v>
      </c>
      <c r="S549" s="50">
        <v>0.1</v>
      </c>
      <c r="Z549">
        <f t="shared" si="235"/>
        <v>18882</v>
      </c>
      <c r="AA549" s="68">
        <f t="shared" si="236"/>
        <v>4.2253032652505046E-2</v>
      </c>
      <c r="AB549" s="68">
        <f t="shared" si="237"/>
        <v>5.0703124838054087E-2</v>
      </c>
      <c r="AC549" s="68">
        <f t="shared" si="238"/>
        <v>-7.9490326518028322E-3</v>
      </c>
      <c r="AD549" s="68"/>
      <c r="AE549" s="68">
        <f t="shared" si="239"/>
        <v>6.3187120099427519E-6</v>
      </c>
      <c r="AF549">
        <f t="shared" si="240"/>
        <v>-2.4348157489154698E-2</v>
      </c>
      <c r="AG549" s="92"/>
      <c r="AH549">
        <f t="shared" si="241"/>
        <v>-1.6399124837351866E-2</v>
      </c>
      <c r="AI549">
        <f t="shared" si="242"/>
        <v>0.878266664741155</v>
      </c>
      <c r="AJ549">
        <f t="shared" si="243"/>
        <v>-0.78141265241914659</v>
      </c>
      <c r="AK549">
        <f t="shared" si="244"/>
        <v>-0.13714603510741208</v>
      </c>
      <c r="AL549">
        <f t="shared" si="245"/>
        <v>0.84486419205526175</v>
      </c>
      <c r="AM549">
        <f t="shared" si="246"/>
        <v>0.44949284553814284</v>
      </c>
      <c r="AN549" s="68">
        <f t="shared" si="254"/>
        <v>0.99196352534930332</v>
      </c>
      <c r="AO549" s="68">
        <f t="shared" si="254"/>
        <v>0.99196367805854835</v>
      </c>
      <c r="AP549" s="68">
        <f t="shared" si="254"/>
        <v>0.9919621557968743</v>
      </c>
      <c r="AQ549" s="68">
        <f t="shared" si="254"/>
        <v>0.9919773304171724</v>
      </c>
      <c r="AR549" s="68">
        <f t="shared" si="254"/>
        <v>0.99182607841248172</v>
      </c>
      <c r="AS549" s="68">
        <f t="shared" si="254"/>
        <v>0.99333524079273561</v>
      </c>
      <c r="AT549" s="68">
        <f t="shared" si="254"/>
        <v>0.97842963042266606</v>
      </c>
      <c r="AU549" s="68">
        <f t="shared" si="247"/>
        <v>1.1454708352167222</v>
      </c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</row>
    <row r="550" spans="1:64">
      <c r="A550" s="12" t="s">
        <v>2038</v>
      </c>
      <c r="B550" s="44"/>
      <c r="C550" s="45">
        <v>49624.356</v>
      </c>
      <c r="D550" s="45">
        <v>3.0000000000000001E-3</v>
      </c>
      <c r="E550">
        <f t="shared" si="249"/>
        <v>18896.029037529526</v>
      </c>
      <c r="F550">
        <f t="shared" si="250"/>
        <v>18896</v>
      </c>
      <c r="G550" s="10">
        <f t="shared" si="233"/>
        <v>3.9411999998264946E-2</v>
      </c>
      <c r="I550">
        <f>G550</f>
        <v>3.9411999998264946E-2</v>
      </c>
      <c r="P550">
        <f t="shared" si="251"/>
        <v>5.892276380196948E-2</v>
      </c>
      <c r="Q550" s="2">
        <f t="shared" si="252"/>
        <v>34605.856</v>
      </c>
      <c r="S550" s="50">
        <v>0.1</v>
      </c>
      <c r="Z550">
        <f t="shared" si="235"/>
        <v>18896</v>
      </c>
      <c r="AA550" s="68">
        <f t="shared" si="236"/>
        <v>4.2682551083898214E-2</v>
      </c>
      <c r="AB550" s="68">
        <f t="shared" si="237"/>
        <v>5.5652212716336212E-2</v>
      </c>
      <c r="AC550" s="68">
        <f t="shared" si="238"/>
        <v>-3.2705510856332679E-3</v>
      </c>
      <c r="AD550" s="68"/>
      <c r="AE550" s="68">
        <f t="shared" si="239"/>
        <v>1.0696504403736947E-6</v>
      </c>
      <c r="AF550">
        <f t="shared" si="240"/>
        <v>-1.9510763803704534E-2</v>
      </c>
      <c r="AG550" s="92"/>
      <c r="AH550">
        <f t="shared" si="241"/>
        <v>-1.6240212718071266E-2</v>
      </c>
      <c r="AI550">
        <f t="shared" si="242"/>
        <v>0.87936615092348225</v>
      </c>
      <c r="AJ550">
        <f t="shared" si="243"/>
        <v>-0.77640272870588434</v>
      </c>
      <c r="AK550">
        <f t="shared" si="244"/>
        <v>-0.13811413510538956</v>
      </c>
      <c r="AL550">
        <f t="shared" si="245"/>
        <v>0.85285285481132356</v>
      </c>
      <c r="AM550">
        <f t="shared" si="246"/>
        <v>0.45430286848737933</v>
      </c>
      <c r="AN550" s="68">
        <f t="shared" si="254"/>
        <v>1.0008996345258576</v>
      </c>
      <c r="AO550" s="68">
        <f t="shared" si="254"/>
        <v>1.0008997752526163</v>
      </c>
      <c r="AP550" s="68">
        <f t="shared" si="254"/>
        <v>1.0008983529310591</v>
      </c>
      <c r="AQ550" s="68">
        <f t="shared" si="254"/>
        <v>1.0009127284419821</v>
      </c>
      <c r="AR550" s="68">
        <f t="shared" si="254"/>
        <v>1.0007674489104268</v>
      </c>
      <c r="AS550" s="68">
        <f t="shared" si="254"/>
        <v>1.0022371691527761</v>
      </c>
      <c r="AT550" s="68">
        <f t="shared" si="254"/>
        <v>0.98752059868550712</v>
      </c>
      <c r="AU550" s="68">
        <f t="shared" si="247"/>
        <v>1.1552972479046282</v>
      </c>
    </row>
    <row r="551" spans="1:64">
      <c r="A551" s="15" t="s">
        <v>2039</v>
      </c>
      <c r="B551" s="50" t="s">
        <v>2053</v>
      </c>
      <c r="C551" s="49">
        <v>49651.499199999998</v>
      </c>
      <c r="D551" s="49"/>
      <c r="E551">
        <f t="shared" si="249"/>
        <v>18916.0272987553</v>
      </c>
      <c r="F551">
        <f t="shared" si="250"/>
        <v>18916</v>
      </c>
      <c r="G551" s="10">
        <f t="shared" si="233"/>
        <v>3.70519999996759E-2</v>
      </c>
      <c r="J551">
        <f>G551</f>
        <v>3.70519999996759E-2</v>
      </c>
      <c r="P551">
        <f t="shared" si="251"/>
        <v>5.930999327327402E-2</v>
      </c>
      <c r="Q551" s="2">
        <f t="shared" si="252"/>
        <v>34632.999199999998</v>
      </c>
      <c r="S551" s="50">
        <v>1</v>
      </c>
      <c r="Z551">
        <f t="shared" si="235"/>
        <v>18916</v>
      </c>
      <c r="AA551" s="68">
        <f t="shared" si="236"/>
        <v>4.329939675549016E-2</v>
      </c>
      <c r="AB551" s="68">
        <f t="shared" si="237"/>
        <v>5.3062596517459759E-2</v>
      </c>
      <c r="AC551" s="68">
        <f t="shared" si="238"/>
        <v>-6.2473967558142607E-3</v>
      </c>
      <c r="AD551" s="68"/>
      <c r="AE551" s="68">
        <f t="shared" si="239"/>
        <v>3.9029966224558549E-5</v>
      </c>
      <c r="AF551">
        <f t="shared" si="240"/>
        <v>-2.225799327359812E-2</v>
      </c>
      <c r="AG551" s="92"/>
      <c r="AH551">
        <f t="shared" si="241"/>
        <v>-1.6010596517783859E-2</v>
      </c>
      <c r="AI551">
        <f t="shared" si="242"/>
        <v>0.8809550530228254</v>
      </c>
      <c r="AJ551">
        <f t="shared" si="243"/>
        <v>-0.76913750896653965</v>
      </c>
      <c r="AK551">
        <f t="shared" si="244"/>
        <v>-0.13948598660126241</v>
      </c>
      <c r="AL551">
        <f t="shared" si="245"/>
        <v>0.86430014625098417</v>
      </c>
      <c r="AM551">
        <f t="shared" si="246"/>
        <v>0.46122590106691669</v>
      </c>
      <c r="AN551" s="68">
        <f t="shared" si="254"/>
        <v>1.01368501742502</v>
      </c>
      <c r="AO551" s="68">
        <f t="shared" si="254"/>
        <v>1.0136851422145525</v>
      </c>
      <c r="AP551" s="68">
        <f t="shared" si="254"/>
        <v>1.0136838551874128</v>
      </c>
      <c r="AQ551" s="68">
        <f t="shared" si="254"/>
        <v>1.0136971291757282</v>
      </c>
      <c r="AR551" s="68">
        <f t="shared" si="254"/>
        <v>1.0135602390669591</v>
      </c>
      <c r="AS551" s="68">
        <f t="shared" si="254"/>
        <v>1.0149733878596083</v>
      </c>
      <c r="AT551" s="68">
        <f t="shared" si="254"/>
        <v>1.0005358157050346</v>
      </c>
      <c r="AU551" s="68">
        <f t="shared" si="247"/>
        <v>1.1693349803159225</v>
      </c>
    </row>
    <row r="552" spans="1:64">
      <c r="A552" s="15" t="s">
        <v>2039</v>
      </c>
      <c r="B552" s="50" t="s">
        <v>2053</v>
      </c>
      <c r="C552" s="49">
        <v>49655.571300000003</v>
      </c>
      <c r="D552" s="49"/>
      <c r="E552">
        <f t="shared" si="249"/>
        <v>18919.02749473579</v>
      </c>
      <c r="F552">
        <f t="shared" si="250"/>
        <v>18919</v>
      </c>
      <c r="G552" s="10">
        <f t="shared" si="233"/>
        <v>3.7318000002414919E-2</v>
      </c>
      <c r="J552">
        <f>G552</f>
        <v>3.7318000002414919E-2</v>
      </c>
      <c r="P552">
        <f t="shared" si="251"/>
        <v>5.9368143550961761E-2</v>
      </c>
      <c r="Q552" s="2">
        <f t="shared" si="252"/>
        <v>34637.071300000003</v>
      </c>
      <c r="S552" s="50">
        <v>1</v>
      </c>
      <c r="Z552">
        <f t="shared" si="235"/>
        <v>18919</v>
      </c>
      <c r="AA552" s="68">
        <f t="shared" si="236"/>
        <v>4.3392252238184617E-2</v>
      </c>
      <c r="AB552" s="68">
        <f t="shared" si="237"/>
        <v>5.3293891315192063E-2</v>
      </c>
      <c r="AC552" s="68">
        <f t="shared" si="238"/>
        <v>-6.0742522357696942E-3</v>
      </c>
      <c r="AD552" s="68"/>
      <c r="AE552" s="68">
        <f t="shared" si="239"/>
        <v>3.689654022375317E-5</v>
      </c>
      <c r="AF552">
        <f t="shared" si="240"/>
        <v>-2.2050143548546841E-2</v>
      </c>
      <c r="AG552" s="92"/>
      <c r="AH552">
        <f t="shared" si="241"/>
        <v>-1.5975891312777147E-2</v>
      </c>
      <c r="AI552">
        <f t="shared" si="242"/>
        <v>0.88119523852330595</v>
      </c>
      <c r="AJ552">
        <f t="shared" si="243"/>
        <v>-0.76803671924154737</v>
      </c>
      <c r="AK552">
        <f t="shared" si="244"/>
        <v>-0.13969061711293168</v>
      </c>
      <c r="AL552">
        <f t="shared" si="245"/>
        <v>0.86602081652223994</v>
      </c>
      <c r="AM552">
        <f t="shared" si="246"/>
        <v>0.46226966915502066</v>
      </c>
      <c r="AN552" s="68">
        <f t="shared" si="254"/>
        <v>1.0156048213802948</v>
      </c>
      <c r="AO552" s="68">
        <f t="shared" si="254"/>
        <v>1.0156049438960966</v>
      </c>
      <c r="AP552" s="68">
        <f t="shared" si="254"/>
        <v>1.0156036764106859</v>
      </c>
      <c r="AQ552" s="68">
        <f t="shared" si="254"/>
        <v>1.0156167892874426</v>
      </c>
      <c r="AR552" s="68">
        <f t="shared" si="254"/>
        <v>1.0154811423180456</v>
      </c>
      <c r="AS552" s="68">
        <f t="shared" si="254"/>
        <v>1.0168857879161328</v>
      </c>
      <c r="AT552" s="68">
        <f t="shared" si="254"/>
        <v>1.0024909623250324</v>
      </c>
      <c r="AU552" s="68">
        <f t="shared" si="247"/>
        <v>1.171440640177617</v>
      </c>
    </row>
    <row r="553" spans="1:64">
      <c r="A553" s="12" t="s">
        <v>2040</v>
      </c>
      <c r="B553" s="44"/>
      <c r="C553" s="45">
        <v>49734.29</v>
      </c>
      <c r="D553" s="45">
        <v>2E-3</v>
      </c>
      <c r="E553">
        <f t="shared" si="249"/>
        <v>18977.024972039628</v>
      </c>
      <c r="F553">
        <f t="shared" si="250"/>
        <v>18977</v>
      </c>
      <c r="G553" s="10">
        <f t="shared" si="233"/>
        <v>3.3894000000145752E-2</v>
      </c>
      <c r="I553">
        <f>G553</f>
        <v>3.3894000000145752E-2</v>
      </c>
      <c r="P553">
        <f t="shared" si="251"/>
        <v>6.0495759094056911E-2</v>
      </c>
      <c r="Q553" s="2">
        <f t="shared" si="252"/>
        <v>34715.79</v>
      </c>
      <c r="S553" s="50">
        <v>0.1</v>
      </c>
      <c r="Z553">
        <f t="shared" si="235"/>
        <v>18977</v>
      </c>
      <c r="AA553" s="68">
        <f t="shared" si="236"/>
        <v>4.5204200043482322E-2</v>
      </c>
      <c r="AB553" s="68">
        <f t="shared" si="237"/>
        <v>4.9185559050720341E-2</v>
      </c>
      <c r="AC553" s="68">
        <f t="shared" si="238"/>
        <v>-1.1310200043336568E-2</v>
      </c>
      <c r="AD553" s="68"/>
      <c r="AE553" s="68">
        <f t="shared" si="239"/>
        <v>1.2792062502029055E-5</v>
      </c>
      <c r="AF553">
        <f t="shared" si="240"/>
        <v>-2.6601759093911159E-2</v>
      </c>
      <c r="AG553" s="92"/>
      <c r="AH553">
        <f t="shared" si="241"/>
        <v>-1.5291559050574591E-2</v>
      </c>
      <c r="AI553">
        <f t="shared" si="242"/>
        <v>0.88593397778061722</v>
      </c>
      <c r="AJ553">
        <f t="shared" si="243"/>
        <v>-0.74618718149486152</v>
      </c>
      <c r="AK553">
        <f t="shared" si="244"/>
        <v>-0.14358614986819984</v>
      </c>
      <c r="AL553">
        <f t="shared" si="245"/>
        <v>0.8994742999024683</v>
      </c>
      <c r="AM553">
        <f t="shared" si="246"/>
        <v>0.48273092270940443</v>
      </c>
      <c r="AN553" s="68">
        <f t="shared" si="254"/>
        <v>1.0528252674371728</v>
      </c>
      <c r="AO553" s="68">
        <f t="shared" si="254"/>
        <v>1.0528253516322765</v>
      </c>
      <c r="AP553" s="68">
        <f t="shared" si="254"/>
        <v>1.0528244243184472</v>
      </c>
      <c r="AQ553" s="68">
        <f t="shared" si="254"/>
        <v>1.0528346377145541</v>
      </c>
      <c r="AR553" s="68">
        <f t="shared" si="254"/>
        <v>1.0527221578853108</v>
      </c>
      <c r="AS553" s="68">
        <f t="shared" si="254"/>
        <v>1.0539621216881574</v>
      </c>
      <c r="AT553" s="68">
        <f t="shared" si="254"/>
        <v>1.0404384815819372</v>
      </c>
      <c r="AU553" s="68">
        <f t="shared" si="247"/>
        <v>1.2121500641703704</v>
      </c>
    </row>
    <row r="554" spans="1:64">
      <c r="A554" s="12" t="s">
        <v>2031</v>
      </c>
      <c r="B554" s="44"/>
      <c r="C554" s="45">
        <v>49754.656999999999</v>
      </c>
      <c r="D554" s="45"/>
      <c r="E554">
        <f t="shared" si="249"/>
        <v>18992.030740938848</v>
      </c>
      <c r="F554">
        <f t="shared" si="250"/>
        <v>18992</v>
      </c>
      <c r="G554" s="10">
        <f t="shared" si="233"/>
        <v>4.1724000002432149E-2</v>
      </c>
      <c r="I554">
        <f>G554</f>
        <v>4.1724000002432149E-2</v>
      </c>
      <c r="P554">
        <f t="shared" si="251"/>
        <v>6.0788428925309335E-2</v>
      </c>
      <c r="Q554" s="2">
        <f t="shared" si="252"/>
        <v>34736.156999999999</v>
      </c>
      <c r="S554" s="50">
        <v>0.1</v>
      </c>
      <c r="Z554">
        <f t="shared" si="235"/>
        <v>18992</v>
      </c>
      <c r="AA554" s="68">
        <f t="shared" si="236"/>
        <v>4.5677955975417378E-2</v>
      </c>
      <c r="AB554" s="68">
        <f t="shared" si="237"/>
        <v>5.6834472952324105E-2</v>
      </c>
      <c r="AC554" s="68">
        <f t="shared" si="238"/>
        <v>-3.9539559729852257E-3</v>
      </c>
      <c r="AD554" s="68"/>
      <c r="AE554" s="68">
        <f t="shared" si="239"/>
        <v>1.563376783630557E-6</v>
      </c>
      <c r="AF554">
        <f t="shared" si="240"/>
        <v>-1.9064428922877186E-2</v>
      </c>
      <c r="AG554" s="92"/>
      <c r="AH554">
        <f t="shared" si="241"/>
        <v>-1.511047294989196E-2</v>
      </c>
      <c r="AI554">
        <f t="shared" si="242"/>
        <v>0.8871890413480511</v>
      </c>
      <c r="AJ554">
        <f t="shared" si="243"/>
        <v>-0.74035984294108137</v>
      </c>
      <c r="AK554">
        <f t="shared" si="244"/>
        <v>-0.14457429739394947</v>
      </c>
      <c r="AL554">
        <f t="shared" si="245"/>
        <v>0.90818511114216405</v>
      </c>
      <c r="AM554">
        <f t="shared" si="246"/>
        <v>0.48811261374702808</v>
      </c>
      <c r="AN554" s="68">
        <f t="shared" si="254"/>
        <v>1.0624840483344851</v>
      </c>
      <c r="AO554" s="68">
        <f t="shared" si="254"/>
        <v>1.0624841242559491</v>
      </c>
      <c r="AP554" s="68">
        <f t="shared" si="254"/>
        <v>1.0624832736097525</v>
      </c>
      <c r="AQ554" s="68">
        <f t="shared" si="254"/>
        <v>1.0624928045717452</v>
      </c>
      <c r="AR554" s="68">
        <f t="shared" si="254"/>
        <v>1.0623860253846358</v>
      </c>
      <c r="AS554" s="68">
        <f t="shared" si="254"/>
        <v>1.0635834876328294</v>
      </c>
      <c r="AT554" s="68">
        <f t="shared" si="254"/>
        <v>1.0502986299372425</v>
      </c>
      <c r="AU554" s="68">
        <f t="shared" si="247"/>
        <v>1.2226783634788412</v>
      </c>
    </row>
    <row r="555" spans="1:64">
      <c r="A555" s="12" t="s">
        <v>2040</v>
      </c>
      <c r="B555" s="44"/>
      <c r="C555" s="45">
        <v>49776.372000000003</v>
      </c>
      <c r="D555" s="45">
        <v>4.0000000000000001E-3</v>
      </c>
      <c r="E555">
        <f t="shared" si="249"/>
        <v>19008.029674097717</v>
      </c>
      <c r="F555">
        <f t="shared" si="250"/>
        <v>19008</v>
      </c>
      <c r="G555" s="10">
        <f t="shared" si="233"/>
        <v>4.0275999999721535E-2</v>
      </c>
      <c r="I555">
        <f>G555</f>
        <v>4.0275999999721535E-2</v>
      </c>
      <c r="P555">
        <f t="shared" si="251"/>
        <v>6.1101083485429031E-2</v>
      </c>
      <c r="Q555" s="2">
        <f t="shared" si="252"/>
        <v>34757.872000000003</v>
      </c>
      <c r="S555" s="50">
        <v>0.1</v>
      </c>
      <c r="Z555">
        <f t="shared" si="235"/>
        <v>19008</v>
      </c>
      <c r="AA555" s="68">
        <f t="shared" si="236"/>
        <v>4.6185609846978927E-2</v>
      </c>
      <c r="AB555" s="68">
        <f t="shared" si="237"/>
        <v>5.5191473638171638E-2</v>
      </c>
      <c r="AC555" s="68">
        <f t="shared" si="238"/>
        <v>-5.9096098472573907E-3</v>
      </c>
      <c r="AD555" s="68"/>
      <c r="AE555" s="68">
        <f t="shared" si="239"/>
        <v>3.4923488546801543E-6</v>
      </c>
      <c r="AF555">
        <f t="shared" si="240"/>
        <v>-2.0825083485707496E-2</v>
      </c>
      <c r="AG555" s="92"/>
      <c r="AH555">
        <f t="shared" si="241"/>
        <v>-1.4915473638450106E-2</v>
      </c>
      <c r="AI555">
        <f t="shared" si="242"/>
        <v>0.88854118980231622</v>
      </c>
      <c r="AJ555">
        <f t="shared" si="243"/>
        <v>-0.73406353955283987</v>
      </c>
      <c r="AK555">
        <f t="shared" si="244"/>
        <v>-0.14561927581279402</v>
      </c>
      <c r="AL555">
        <f t="shared" si="245"/>
        <v>0.91750398512067832</v>
      </c>
      <c r="AM555">
        <f t="shared" si="246"/>
        <v>0.49389537363395586</v>
      </c>
      <c r="AN555" s="68">
        <f t="shared" si="254"/>
        <v>1.0728018954125675</v>
      </c>
      <c r="AO555" s="68">
        <f t="shared" si="254"/>
        <v>1.0728019631908796</v>
      </c>
      <c r="AP555" s="68">
        <f t="shared" si="254"/>
        <v>1.0728011894122511</v>
      </c>
      <c r="AQ555" s="68">
        <f t="shared" si="254"/>
        <v>1.0728100231790605</v>
      </c>
      <c r="AR555" s="68">
        <f t="shared" si="254"/>
        <v>1.0727091818905583</v>
      </c>
      <c r="AS555" s="68">
        <f t="shared" si="254"/>
        <v>1.0738614432813169</v>
      </c>
      <c r="AT555" s="68">
        <f t="shared" si="254"/>
        <v>1.0608371837480624</v>
      </c>
      <c r="AU555" s="68">
        <f t="shared" si="247"/>
        <v>1.2339085494078768</v>
      </c>
    </row>
    <row r="556" spans="1:64">
      <c r="A556" s="14" t="s">
        <v>2092</v>
      </c>
      <c r="B556" s="50" t="s">
        <v>2053</v>
      </c>
      <c r="C556" s="49">
        <v>49820.678999999996</v>
      </c>
      <c r="D556" s="49"/>
      <c r="E556">
        <f t="shared" si="249"/>
        <v>19040.673686599206</v>
      </c>
      <c r="F556">
        <f t="shared" si="250"/>
        <v>19040.5</v>
      </c>
      <c r="G556">
        <f t="shared" si="233"/>
        <v>0.23574099999677856</v>
      </c>
      <c r="K556">
        <f>G556</f>
        <v>0.23574099999677856</v>
      </c>
      <c r="P556">
        <f t="shared" si="251"/>
        <v>6.1737667511162109E-2</v>
      </c>
      <c r="Q556" s="2">
        <f t="shared" si="252"/>
        <v>34802.178999999996</v>
      </c>
      <c r="S556" s="50">
        <v>1</v>
      </c>
      <c r="Z556">
        <f t="shared" si="235"/>
        <v>19040.5</v>
      </c>
      <c r="AA556" s="68">
        <f t="shared" si="236"/>
        <v>4.7224093469150567E-2</v>
      </c>
      <c r="AB556" s="68">
        <f t="shared" si="237"/>
        <v>0.25025457403879009</v>
      </c>
      <c r="AC556" s="68">
        <f t="shared" si="238"/>
        <v>0.18851690652762798</v>
      </c>
      <c r="AD556" s="68"/>
      <c r="AE556" s="68">
        <f t="shared" si="239"/>
        <v>3.5538624046746424E-2</v>
      </c>
      <c r="AF556">
        <f t="shared" si="240"/>
        <v>0.17400333248561645</v>
      </c>
      <c r="AG556" s="92"/>
      <c r="AH556">
        <f t="shared" si="241"/>
        <v>-1.451357404201154E-2</v>
      </c>
      <c r="AI556">
        <f t="shared" si="242"/>
        <v>0.89133045031538249</v>
      </c>
      <c r="AJ556">
        <f t="shared" si="243"/>
        <v>-0.72101735707018844</v>
      </c>
      <c r="AK556">
        <f t="shared" si="244"/>
        <v>-0.14771245319968224</v>
      </c>
      <c r="AL556">
        <f t="shared" si="245"/>
        <v>0.93652120129134153</v>
      </c>
      <c r="AM556">
        <f t="shared" si="246"/>
        <v>0.5057796112013454</v>
      </c>
      <c r="AN556" s="68">
        <f t="shared" si="254"/>
        <v>1.0938088158257271</v>
      </c>
      <c r="AO556" s="68">
        <f t="shared" si="254"/>
        <v>1.0938088690922227</v>
      </c>
      <c r="AP556" s="68">
        <f t="shared" si="254"/>
        <v>1.0938082364020563</v>
      </c>
      <c r="AQ556" s="68">
        <f t="shared" si="254"/>
        <v>1.0938157514358078</v>
      </c>
      <c r="AR556" s="68">
        <f t="shared" si="254"/>
        <v>1.0937264956369166</v>
      </c>
      <c r="AS556" s="68">
        <f t="shared" si="254"/>
        <v>1.0947875814874237</v>
      </c>
      <c r="AT556" s="68">
        <f t="shared" si="254"/>
        <v>1.0823109075185557</v>
      </c>
      <c r="AU556" s="68">
        <f t="shared" si="247"/>
        <v>1.2567198645762303</v>
      </c>
    </row>
    <row r="557" spans="1:64">
      <c r="A557" s="12" t="s">
        <v>2031</v>
      </c>
      <c r="B557" s="44"/>
      <c r="C557" s="45">
        <v>49929.750999999997</v>
      </c>
      <c r="D557" s="45"/>
      <c r="E557">
        <f t="shared" si="249"/>
        <v>19121.034526456624</v>
      </c>
      <c r="F557">
        <f t="shared" si="250"/>
        <v>19121</v>
      </c>
      <c r="G557" s="10">
        <f t="shared" si="233"/>
        <v>4.6861999995599035E-2</v>
      </c>
      <c r="I557">
        <f>G557</f>
        <v>4.6861999995599035E-2</v>
      </c>
      <c r="P557">
        <f t="shared" si="251"/>
        <v>6.3323119321693599E-2</v>
      </c>
      <c r="Q557" s="2">
        <f t="shared" si="252"/>
        <v>34911.250999999997</v>
      </c>
      <c r="S557" s="50">
        <v>0.1</v>
      </c>
      <c r="Z557">
        <f t="shared" si="235"/>
        <v>19121</v>
      </c>
      <c r="AA557" s="68">
        <f t="shared" si="236"/>
        <v>4.9838005623974065E-2</v>
      </c>
      <c r="AB557" s="68">
        <f t="shared" si="237"/>
        <v>6.034711369331857E-2</v>
      </c>
      <c r="AC557" s="68">
        <f t="shared" si="238"/>
        <v>-2.9760056283750294E-3</v>
      </c>
      <c r="AD557" s="68"/>
      <c r="AE557" s="68">
        <f t="shared" si="239"/>
        <v>8.8566095001198537E-7</v>
      </c>
      <c r="AF557">
        <f t="shared" si="240"/>
        <v>-1.6461119326094564E-2</v>
      </c>
      <c r="AG557" s="92"/>
      <c r="AH557">
        <f t="shared" si="241"/>
        <v>-1.3485113697719535E-2</v>
      </c>
      <c r="AI557">
        <f t="shared" si="242"/>
        <v>0.89848652288536845</v>
      </c>
      <c r="AJ557">
        <f t="shared" si="243"/>
        <v>-0.68720874926143771</v>
      </c>
      <c r="AK557">
        <f t="shared" si="244"/>
        <v>-0.15271887186272373</v>
      </c>
      <c r="AL557">
        <f t="shared" si="245"/>
        <v>0.98415085290333382</v>
      </c>
      <c r="AM557">
        <f t="shared" si="246"/>
        <v>0.53605699623361547</v>
      </c>
      <c r="AN557" s="68">
        <f t="shared" ref="AN557:AT566" si="255">$AU557+$AB$7*SIN(AO557)</f>
        <v>1.146130642359712</v>
      </c>
      <c r="AO557" s="68">
        <f t="shared" si="255"/>
        <v>1.1461306697590947</v>
      </c>
      <c r="AP557" s="68">
        <f t="shared" si="255"/>
        <v>1.1461303071192002</v>
      </c>
      <c r="AQ557" s="68">
        <f t="shared" si="255"/>
        <v>1.1461351068017067</v>
      </c>
      <c r="AR557" s="68">
        <f t="shared" si="255"/>
        <v>1.1460715852289944</v>
      </c>
      <c r="AS557" s="68">
        <f t="shared" si="255"/>
        <v>1.1469129875565478</v>
      </c>
      <c r="AT557" s="68">
        <f t="shared" si="255"/>
        <v>1.1358918090840644</v>
      </c>
      <c r="AU557" s="68">
        <f t="shared" si="247"/>
        <v>1.3132217375316901</v>
      </c>
    </row>
    <row r="558" spans="1:64">
      <c r="A558" s="12" t="s">
        <v>2041</v>
      </c>
      <c r="B558" s="44"/>
      <c r="C558" s="45">
        <v>49940.608999999997</v>
      </c>
      <c r="D558" s="45">
        <v>3.0000000000000001E-3</v>
      </c>
      <c r="E558">
        <f t="shared" si="249"/>
        <v>19129.034361420428</v>
      </c>
      <c r="F558">
        <f t="shared" si="250"/>
        <v>19129</v>
      </c>
      <c r="G558" s="10">
        <f t="shared" si="233"/>
        <v>4.663799999980256E-2</v>
      </c>
      <c r="I558">
        <f>G558</f>
        <v>4.663799999980256E-2</v>
      </c>
      <c r="P558">
        <f t="shared" si="251"/>
        <v>6.3481355500075387E-2</v>
      </c>
      <c r="Q558" s="2">
        <f t="shared" si="252"/>
        <v>34922.108999999997</v>
      </c>
      <c r="S558" s="50">
        <v>0.1</v>
      </c>
      <c r="Z558">
        <f t="shared" si="235"/>
        <v>19129</v>
      </c>
      <c r="AA558" s="68">
        <f t="shared" si="236"/>
        <v>5.0100975961153982E-2</v>
      </c>
      <c r="AB558" s="68">
        <f t="shared" si="237"/>
        <v>6.0018379538723965E-2</v>
      </c>
      <c r="AC558" s="68">
        <f t="shared" si="238"/>
        <v>-3.4629759613514256E-3</v>
      </c>
      <c r="AD558" s="68"/>
      <c r="AE558" s="68">
        <f t="shared" si="239"/>
        <v>1.1992202508897809E-6</v>
      </c>
      <c r="AF558">
        <f t="shared" si="240"/>
        <v>-1.6843355500272827E-2</v>
      </c>
      <c r="AG558" s="92"/>
      <c r="AH558">
        <f t="shared" si="241"/>
        <v>-1.3380379538921402E-2</v>
      </c>
      <c r="AI558">
        <f t="shared" si="242"/>
        <v>0.89921698242665993</v>
      </c>
      <c r="AJ558">
        <f t="shared" si="243"/>
        <v>-0.68373173661926734</v>
      </c>
      <c r="AK558">
        <f t="shared" si="244"/>
        <v>-0.15320190347295851</v>
      </c>
      <c r="AL558">
        <f t="shared" si="245"/>
        <v>0.98892632558774729</v>
      </c>
      <c r="AM558">
        <f t="shared" si="246"/>
        <v>0.53913481091172388</v>
      </c>
      <c r="AN558" s="68">
        <f t="shared" si="255"/>
        <v>1.1513534084115646</v>
      </c>
      <c r="AO558" s="68">
        <f t="shared" si="255"/>
        <v>1.1513534339073535</v>
      </c>
      <c r="AP558" s="68">
        <f t="shared" si="255"/>
        <v>1.1513530925143629</v>
      </c>
      <c r="AQ558" s="68">
        <f t="shared" si="255"/>
        <v>1.1513576638468435</v>
      </c>
      <c r="AR558" s="68">
        <f t="shared" si="255"/>
        <v>1.1512964565162611</v>
      </c>
      <c r="AS558" s="68">
        <f t="shared" si="255"/>
        <v>1.1521166831586558</v>
      </c>
      <c r="AT558" s="68">
        <f t="shared" si="255"/>
        <v>1.1412473992021883</v>
      </c>
      <c r="AU558" s="68">
        <f t="shared" si="247"/>
        <v>1.3188368304962077</v>
      </c>
    </row>
    <row r="559" spans="1:64">
      <c r="A559" s="12" t="s">
        <v>2031</v>
      </c>
      <c r="B559" s="44"/>
      <c r="C559" s="45">
        <v>49952.822999999997</v>
      </c>
      <c r="D559" s="45"/>
      <c r="E559">
        <f t="shared" si="249"/>
        <v>19138.033254793783</v>
      </c>
      <c r="F559">
        <f t="shared" si="250"/>
        <v>19138</v>
      </c>
      <c r="G559" s="10">
        <f t="shared" si="233"/>
        <v>4.513599999336293E-2</v>
      </c>
      <c r="I559">
        <f>G559</f>
        <v>4.513599999336293E-2</v>
      </c>
      <c r="P559">
        <f t="shared" si="251"/>
        <v>6.3659517231476448E-2</v>
      </c>
      <c r="Q559" s="2">
        <f t="shared" si="252"/>
        <v>34934.322999999997</v>
      </c>
      <c r="S559" s="50">
        <v>0.1</v>
      </c>
      <c r="Z559">
        <f t="shared" si="235"/>
        <v>19138</v>
      </c>
      <c r="AA559" s="68">
        <f t="shared" si="236"/>
        <v>5.0397502319861634E-2</v>
      </c>
      <c r="AB559" s="68">
        <f t="shared" si="237"/>
        <v>5.8398014904977744E-2</v>
      </c>
      <c r="AC559" s="68">
        <f t="shared" si="238"/>
        <v>-5.261502326498706E-3</v>
      </c>
      <c r="AD559" s="68"/>
      <c r="AE559" s="68">
        <f t="shared" si="239"/>
        <v>2.7683406731751282E-6</v>
      </c>
      <c r="AF559">
        <f t="shared" si="240"/>
        <v>-1.8523517238113518E-2</v>
      </c>
      <c r="AG559" s="92"/>
      <c r="AH559">
        <f t="shared" si="241"/>
        <v>-1.3262014911614812E-2</v>
      </c>
      <c r="AI559">
        <f t="shared" si="242"/>
        <v>0.90004292652531503</v>
      </c>
      <c r="AJ559">
        <f t="shared" si="243"/>
        <v>-0.67979463854035971</v>
      </c>
      <c r="AK559">
        <f t="shared" si="244"/>
        <v>-0.15374206750691985</v>
      </c>
      <c r="AL559">
        <f t="shared" si="245"/>
        <v>0.99430803810384094</v>
      </c>
      <c r="AM559">
        <f t="shared" si="246"/>
        <v>0.54261286264483177</v>
      </c>
      <c r="AN559" s="68">
        <f t="shared" si="255"/>
        <v>1.1572341066506082</v>
      </c>
      <c r="AO559" s="68">
        <f t="shared" si="255"/>
        <v>1.1572341301292068</v>
      </c>
      <c r="AP559" s="68">
        <f t="shared" si="255"/>
        <v>1.1572338115396086</v>
      </c>
      <c r="AQ559" s="68">
        <f t="shared" si="255"/>
        <v>1.1572381346168221</v>
      </c>
      <c r="AR559" s="68">
        <f t="shared" si="255"/>
        <v>1.1571794765819372</v>
      </c>
      <c r="AS559" s="68">
        <f t="shared" si="255"/>
        <v>1.1579760527443428</v>
      </c>
      <c r="AT559" s="68">
        <f t="shared" si="255"/>
        <v>1.1472791313395097</v>
      </c>
      <c r="AU559" s="68">
        <f t="shared" si="247"/>
        <v>1.3251538100812901</v>
      </c>
    </row>
    <row r="560" spans="1:64">
      <c r="A560" s="12" t="s">
        <v>2031</v>
      </c>
      <c r="B560" s="44"/>
      <c r="C560" s="45">
        <v>49978.612000000001</v>
      </c>
      <c r="D560" s="45"/>
      <c r="E560">
        <f t="shared" si="249"/>
        <v>19157.03378379374</v>
      </c>
      <c r="F560">
        <f t="shared" si="250"/>
        <v>19157</v>
      </c>
      <c r="G560" s="10">
        <f t="shared" si="233"/>
        <v>4.5854000003600959E-2</v>
      </c>
      <c r="I560">
        <f>G560</f>
        <v>4.5854000003600959E-2</v>
      </c>
      <c r="P560">
        <f t="shared" si="251"/>
        <v>6.4036144209165757E-2</v>
      </c>
      <c r="Q560" s="2">
        <f t="shared" si="252"/>
        <v>34960.112000000001</v>
      </c>
      <c r="S560" s="50">
        <v>0.1</v>
      </c>
      <c r="Z560">
        <f t="shared" si="235"/>
        <v>19157</v>
      </c>
      <c r="AA560" s="68">
        <f t="shared" si="236"/>
        <v>5.1025873442812467E-2</v>
      </c>
      <c r="AB560" s="68">
        <f t="shared" si="237"/>
        <v>5.8864270769954249E-2</v>
      </c>
      <c r="AC560" s="68">
        <f t="shared" si="238"/>
        <v>-5.1718734392115044E-3</v>
      </c>
      <c r="AD560" s="68"/>
      <c r="AE560" s="68">
        <f t="shared" si="239"/>
        <v>2.6748274871221473E-6</v>
      </c>
      <c r="AF560">
        <f t="shared" si="240"/>
        <v>-1.8182144205564799E-2</v>
      </c>
      <c r="AG560" s="92"/>
      <c r="AH560">
        <f t="shared" si="241"/>
        <v>-1.3010270766353294E-2</v>
      </c>
      <c r="AI560">
        <f t="shared" si="242"/>
        <v>0.90180111745384872</v>
      </c>
      <c r="AJ560">
        <f t="shared" si="243"/>
        <v>-0.67139428868526441</v>
      </c>
      <c r="AK560">
        <f t="shared" si="244"/>
        <v>-0.15487097638231981</v>
      </c>
      <c r="AL560">
        <f t="shared" si="245"/>
        <v>1.0057020601133606</v>
      </c>
      <c r="AM560">
        <f t="shared" si="246"/>
        <v>0.550010184459086</v>
      </c>
      <c r="AN560" s="68">
        <f t="shared" si="255"/>
        <v>1.1696667268236498</v>
      </c>
      <c r="AO560" s="68">
        <f t="shared" si="255"/>
        <v>1.1696667464517836</v>
      </c>
      <c r="AP560" s="68">
        <f t="shared" si="255"/>
        <v>1.169666472323905</v>
      </c>
      <c r="AQ560" s="68">
        <f t="shared" si="255"/>
        <v>1.1696703008289147</v>
      </c>
      <c r="AR560" s="68">
        <f t="shared" si="255"/>
        <v>1.1696168345670634</v>
      </c>
      <c r="AS560" s="68">
        <f t="shared" si="255"/>
        <v>1.1703641187802907</v>
      </c>
      <c r="AT560" s="68">
        <f t="shared" si="255"/>
        <v>1.1600361108113859</v>
      </c>
      <c r="AU560" s="68">
        <f t="shared" si="247"/>
        <v>1.3384896558720196</v>
      </c>
    </row>
    <row r="561" spans="1:47">
      <c r="A561" s="12" t="s">
        <v>2031</v>
      </c>
      <c r="B561" s="44"/>
      <c r="C561" s="45">
        <v>49978.612999999998</v>
      </c>
      <c r="D561" s="45"/>
      <c r="E561">
        <f t="shared" si="249"/>
        <v>19157.034520562476</v>
      </c>
      <c r="F561">
        <f t="shared" si="250"/>
        <v>19157</v>
      </c>
      <c r="G561" s="10">
        <f t="shared" si="233"/>
        <v>4.6854000000166707E-2</v>
      </c>
      <c r="I561">
        <f>G561</f>
        <v>4.6854000000166707E-2</v>
      </c>
      <c r="P561">
        <f t="shared" si="251"/>
        <v>6.4036144209165757E-2</v>
      </c>
      <c r="Q561" s="2">
        <f t="shared" si="252"/>
        <v>34960.112999999998</v>
      </c>
      <c r="S561" s="50">
        <v>0.1</v>
      </c>
      <c r="Z561">
        <f t="shared" si="235"/>
        <v>19157</v>
      </c>
      <c r="AA561" s="68">
        <f t="shared" si="236"/>
        <v>5.1025873442812467E-2</v>
      </c>
      <c r="AB561" s="68">
        <f t="shared" si="237"/>
        <v>5.9864270766519997E-2</v>
      </c>
      <c r="AC561" s="68">
        <f t="shared" si="238"/>
        <v>-4.1718734426457564E-3</v>
      </c>
      <c r="AD561" s="68"/>
      <c r="AE561" s="68">
        <f t="shared" si="239"/>
        <v>1.7404528021452985E-6</v>
      </c>
      <c r="AF561">
        <f t="shared" si="240"/>
        <v>-1.7182144208999051E-2</v>
      </c>
      <c r="AG561" s="92"/>
      <c r="AH561">
        <f t="shared" si="241"/>
        <v>-1.3010270766353294E-2</v>
      </c>
      <c r="AI561">
        <f t="shared" si="242"/>
        <v>0.90180111745384872</v>
      </c>
      <c r="AJ561">
        <f t="shared" si="243"/>
        <v>-0.67139428868526441</v>
      </c>
      <c r="AK561">
        <f t="shared" si="244"/>
        <v>-0.15487097638231981</v>
      </c>
      <c r="AL561">
        <f t="shared" si="245"/>
        <v>1.0057020601133606</v>
      </c>
      <c r="AM561">
        <f t="shared" si="246"/>
        <v>0.550010184459086</v>
      </c>
      <c r="AN561" s="68">
        <f t="shared" si="255"/>
        <v>1.1696667268236498</v>
      </c>
      <c r="AO561" s="68">
        <f t="shared" si="255"/>
        <v>1.1696667464517836</v>
      </c>
      <c r="AP561" s="68">
        <f t="shared" si="255"/>
        <v>1.169666472323905</v>
      </c>
      <c r="AQ561" s="68">
        <f t="shared" si="255"/>
        <v>1.1696703008289147</v>
      </c>
      <c r="AR561" s="68">
        <f t="shared" si="255"/>
        <v>1.1696168345670634</v>
      </c>
      <c r="AS561" s="68">
        <f t="shared" si="255"/>
        <v>1.1703641187802907</v>
      </c>
      <c r="AT561" s="68">
        <f t="shared" si="255"/>
        <v>1.1600361108113859</v>
      </c>
      <c r="AU561" s="68">
        <f t="shared" si="247"/>
        <v>1.3384896558720196</v>
      </c>
    </row>
    <row r="562" spans="1:47">
      <c r="A562" s="14" t="s">
        <v>2042</v>
      </c>
      <c r="B562" s="50" t="s">
        <v>2053</v>
      </c>
      <c r="C562" s="49">
        <v>50008.4732</v>
      </c>
      <c r="D562" s="49">
        <v>1E-4</v>
      </c>
      <c r="E562">
        <f t="shared" si="249"/>
        <v>19179.034582451051</v>
      </c>
      <c r="F562">
        <f t="shared" si="250"/>
        <v>19179</v>
      </c>
      <c r="G562" s="10">
        <f t="shared" si="233"/>
        <v>4.693799999949988E-2</v>
      </c>
      <c r="J562">
        <f>G562</f>
        <v>4.693799999949988E-2</v>
      </c>
      <c r="P562">
        <f t="shared" si="251"/>
        <v>6.4473099517528054E-2</v>
      </c>
      <c r="Q562" s="2">
        <f t="shared" si="252"/>
        <v>34989.9732</v>
      </c>
      <c r="S562" s="50">
        <v>1</v>
      </c>
      <c r="Z562">
        <f t="shared" si="235"/>
        <v>19179</v>
      </c>
      <c r="AA562" s="68">
        <f t="shared" si="236"/>
        <v>5.1757457435176776E-2</v>
      </c>
      <c r="AB562" s="68">
        <f t="shared" si="237"/>
        <v>5.9653642081851158E-2</v>
      </c>
      <c r="AC562" s="68">
        <f t="shared" si="238"/>
        <v>-4.8194574356768931E-3</v>
      </c>
      <c r="AD562" s="68"/>
      <c r="AE562" s="68">
        <f t="shared" si="239"/>
        <v>2.3227169974301327E-5</v>
      </c>
      <c r="AF562">
        <f t="shared" si="240"/>
        <v>-1.7535099518028174E-2</v>
      </c>
      <c r="AG562" s="92"/>
      <c r="AH562">
        <f t="shared" si="241"/>
        <v>-1.2715642082351281E-2</v>
      </c>
      <c r="AI562">
        <f t="shared" si="242"/>
        <v>0.90386156823260411</v>
      </c>
      <c r="AJ562">
        <f t="shared" si="243"/>
        <v>-0.66151677957982113</v>
      </c>
      <c r="AK562">
        <f t="shared" si="244"/>
        <v>-0.15615838689046335</v>
      </c>
      <c r="AL562">
        <f t="shared" si="245"/>
        <v>1.0189511026893971</v>
      </c>
      <c r="AM562">
        <f t="shared" si="246"/>
        <v>0.5586703782189345</v>
      </c>
      <c r="AN562" s="68">
        <f t="shared" si="255"/>
        <v>1.184092891995854</v>
      </c>
      <c r="AO562" s="68">
        <f t="shared" si="255"/>
        <v>1.184092907801648</v>
      </c>
      <c r="AP562" s="68">
        <f t="shared" si="255"/>
        <v>1.1840926792597051</v>
      </c>
      <c r="AQ562" s="68">
        <f t="shared" si="255"/>
        <v>1.1840959838463978</v>
      </c>
      <c r="AR562" s="68">
        <f t="shared" si="255"/>
        <v>1.1840482040089559</v>
      </c>
      <c r="AS562" s="68">
        <f t="shared" si="255"/>
        <v>1.1847395819803013</v>
      </c>
      <c r="AT562" s="68">
        <f t="shared" si="255"/>
        <v>1.174847005399924</v>
      </c>
      <c r="AU562" s="68">
        <f t="shared" si="247"/>
        <v>1.3539311615244436</v>
      </c>
    </row>
    <row r="563" spans="1:47">
      <c r="A563" s="12" t="s">
        <v>2031</v>
      </c>
      <c r="B563" s="44"/>
      <c r="C563" s="45">
        <v>50016.618000000002</v>
      </c>
      <c r="D563" s="45"/>
      <c r="E563">
        <f t="shared" si="249"/>
        <v>19185.035416473267</v>
      </c>
      <c r="F563">
        <f t="shared" si="250"/>
        <v>19185</v>
      </c>
      <c r="G563" s="10">
        <f t="shared" si="233"/>
        <v>4.8070000004372559E-2</v>
      </c>
      <c r="I563">
        <f t="shared" ref="I563:I588" si="256">G563</f>
        <v>4.8070000004372559E-2</v>
      </c>
      <c r="P563">
        <f t="shared" si="251"/>
        <v>6.4592429494540471E-2</v>
      </c>
      <c r="Q563" s="2">
        <f t="shared" si="252"/>
        <v>34998.118000000002</v>
      </c>
      <c r="S563" s="50">
        <v>0.1</v>
      </c>
      <c r="Z563">
        <f t="shared" si="235"/>
        <v>19185</v>
      </c>
      <c r="AA563" s="68">
        <f t="shared" si="236"/>
        <v>5.1957720451435929E-2</v>
      </c>
      <c r="AB563" s="68">
        <f t="shared" si="237"/>
        <v>6.0704709047477101E-2</v>
      </c>
      <c r="AC563" s="68">
        <f t="shared" si="238"/>
        <v>-3.8877204470633697E-3</v>
      </c>
      <c r="AD563" s="68"/>
      <c r="AE563" s="68">
        <f t="shared" si="239"/>
        <v>1.5114370274514609E-6</v>
      </c>
      <c r="AF563">
        <f t="shared" si="240"/>
        <v>-1.6522429490167911E-2</v>
      </c>
      <c r="AG563" s="92"/>
      <c r="AH563">
        <f t="shared" si="241"/>
        <v>-1.2634709043104542E-2</v>
      </c>
      <c r="AI563">
        <f t="shared" si="242"/>
        <v>0.90442810248277283</v>
      </c>
      <c r="AJ563">
        <f t="shared" si="243"/>
        <v>-0.65879476033271445</v>
      </c>
      <c r="AK563">
        <f t="shared" si="244"/>
        <v>-0.15650575792565108</v>
      </c>
      <c r="AL563">
        <f t="shared" si="245"/>
        <v>1.0225750144141628</v>
      </c>
      <c r="AM563">
        <f t="shared" si="246"/>
        <v>0.56105028006724211</v>
      </c>
      <c r="AN563" s="68">
        <f t="shared" si="255"/>
        <v>1.1880330335887619</v>
      </c>
      <c r="AO563" s="68">
        <f t="shared" si="255"/>
        <v>1.1880330484611037</v>
      </c>
      <c r="AP563" s="68">
        <f t="shared" si="255"/>
        <v>1.188032831313492</v>
      </c>
      <c r="AQ563" s="68">
        <f t="shared" si="255"/>
        <v>1.1880360018470097</v>
      </c>
      <c r="AR563" s="68">
        <f t="shared" si="255"/>
        <v>1.1879897119317797</v>
      </c>
      <c r="AS563" s="68">
        <f t="shared" si="255"/>
        <v>1.1886660757794683</v>
      </c>
      <c r="AT563" s="68">
        <f t="shared" si="255"/>
        <v>1.1788937449475636</v>
      </c>
      <c r="AU563" s="68">
        <f t="shared" si="247"/>
        <v>1.358142481247832</v>
      </c>
    </row>
    <row r="564" spans="1:47">
      <c r="A564" s="12" t="s">
        <v>2043</v>
      </c>
      <c r="B564" s="44"/>
      <c r="C564" s="45">
        <v>50042.406000000003</v>
      </c>
      <c r="D564" s="45">
        <v>4.0000000000000001E-3</v>
      </c>
      <c r="E564">
        <f t="shared" si="249"/>
        <v>19204.035208704481</v>
      </c>
      <c r="F564">
        <f t="shared" si="250"/>
        <v>19204</v>
      </c>
      <c r="G564" s="10">
        <f t="shared" si="233"/>
        <v>4.7788000003492925E-2</v>
      </c>
      <c r="I564">
        <f t="shared" si="256"/>
        <v>4.7788000003492925E-2</v>
      </c>
      <c r="P564">
        <f t="shared" si="251"/>
        <v>6.4970761118431142E-2</v>
      </c>
      <c r="Q564" s="2">
        <f t="shared" si="252"/>
        <v>35023.906000000003</v>
      </c>
      <c r="S564" s="50">
        <v>0.1</v>
      </c>
      <c r="Z564">
        <f t="shared" si="235"/>
        <v>19204</v>
      </c>
      <c r="AA564" s="68">
        <f t="shared" si="236"/>
        <v>5.2593967016395828E-2</v>
      </c>
      <c r="AB564" s="68">
        <f t="shared" si="237"/>
        <v>6.016479410552824E-2</v>
      </c>
      <c r="AC564" s="68">
        <f t="shared" si="238"/>
        <v>-4.8059670129029005E-3</v>
      </c>
      <c r="AD564" s="68"/>
      <c r="AE564" s="68">
        <f t="shared" si="239"/>
        <v>2.3097318929110849E-6</v>
      </c>
      <c r="AF564">
        <f t="shared" si="240"/>
        <v>-1.7182761114938216E-2</v>
      </c>
      <c r="AG564" s="92"/>
      <c r="AH564">
        <f t="shared" si="241"/>
        <v>-1.2376794102035316E-2</v>
      </c>
      <c r="AI564">
        <f t="shared" si="242"/>
        <v>0.90623511772994558</v>
      </c>
      <c r="AJ564">
        <f t="shared" si="243"/>
        <v>-0.65009524612421499</v>
      </c>
      <c r="AK564">
        <f t="shared" si="244"/>
        <v>-0.15759500852440947</v>
      </c>
      <c r="AL564">
        <f t="shared" si="245"/>
        <v>1.0340808463325863</v>
      </c>
      <c r="AM564">
        <f t="shared" si="246"/>
        <v>0.56863866059320711</v>
      </c>
      <c r="AN564" s="68">
        <f t="shared" si="255"/>
        <v>1.2005265055484915</v>
      </c>
      <c r="AO564" s="68">
        <f t="shared" si="255"/>
        <v>1.2005265177473634</v>
      </c>
      <c r="AP564" s="68">
        <f t="shared" si="255"/>
        <v>1.200526333915898</v>
      </c>
      <c r="AQ564" s="68">
        <f t="shared" si="255"/>
        <v>1.2005291041819088</v>
      </c>
      <c r="AR564" s="68">
        <f t="shared" si="255"/>
        <v>1.2004873594865637</v>
      </c>
      <c r="AS564" s="68">
        <f t="shared" si="255"/>
        <v>1.2011168802473999</v>
      </c>
      <c r="AT564" s="68">
        <f t="shared" si="255"/>
        <v>1.191729406377265</v>
      </c>
      <c r="AU564" s="68">
        <f t="shared" si="247"/>
        <v>1.3714783270385615</v>
      </c>
    </row>
    <row r="565" spans="1:47">
      <c r="A565" s="12" t="s">
        <v>2031</v>
      </c>
      <c r="B565" s="44"/>
      <c r="C565" s="45">
        <v>50050.553</v>
      </c>
      <c r="D565" s="45"/>
      <c r="E565">
        <f t="shared" si="249"/>
        <v>19210.037663617917</v>
      </c>
      <c r="F565">
        <f t="shared" si="250"/>
        <v>19210</v>
      </c>
      <c r="G565" s="10">
        <f t="shared" si="233"/>
        <v>5.1120000003720634E-2</v>
      </c>
      <c r="I565">
        <f t="shared" si="256"/>
        <v>5.1120000003720634E-2</v>
      </c>
      <c r="P565">
        <f t="shared" si="251"/>
        <v>6.5090377430191859E-2</v>
      </c>
      <c r="Q565" s="2">
        <f t="shared" si="252"/>
        <v>35032.053</v>
      </c>
      <c r="S565" s="50">
        <v>0.1</v>
      </c>
      <c r="Z565">
        <f t="shared" si="235"/>
        <v>19210</v>
      </c>
      <c r="AA565" s="68">
        <f t="shared" si="236"/>
        <v>5.279554134350372E-2</v>
      </c>
      <c r="AB565" s="68">
        <f t="shared" si="237"/>
        <v>6.3414836090408766E-2</v>
      </c>
      <c r="AC565" s="68">
        <f t="shared" si="238"/>
        <v>-1.6755413397830862E-3</v>
      </c>
      <c r="AD565" s="68"/>
      <c r="AE565" s="68">
        <f t="shared" si="239"/>
        <v>2.8074387813220998E-7</v>
      </c>
      <c r="AF565">
        <f t="shared" si="240"/>
        <v>-1.3970377426471225E-2</v>
      </c>
      <c r="AG565" s="92"/>
      <c r="AH565">
        <f t="shared" si="241"/>
        <v>-1.2294836086688139E-2</v>
      </c>
      <c r="AI565">
        <f t="shared" si="242"/>
        <v>0.90680985672954328</v>
      </c>
      <c r="AJ565">
        <f t="shared" si="243"/>
        <v>-0.64732279752872646</v>
      </c>
      <c r="AK565">
        <f t="shared" si="244"/>
        <v>-0.15793554715819239</v>
      </c>
      <c r="AL565">
        <f t="shared" si="245"/>
        <v>1.0377238428894204</v>
      </c>
      <c r="AM565">
        <f t="shared" si="246"/>
        <v>0.57105164217879933</v>
      </c>
      <c r="AN565" s="68">
        <f t="shared" si="255"/>
        <v>1.2044770086148437</v>
      </c>
      <c r="AO565" s="68">
        <f t="shared" si="255"/>
        <v>1.2044770200534864</v>
      </c>
      <c r="AP565" s="68">
        <f t="shared" si="255"/>
        <v>1.2044768459046362</v>
      </c>
      <c r="AQ565" s="68">
        <f t="shared" si="255"/>
        <v>1.2044794972611794</v>
      </c>
      <c r="AR565" s="68">
        <f t="shared" si="255"/>
        <v>1.2044391332506927</v>
      </c>
      <c r="AS565" s="68">
        <f t="shared" si="255"/>
        <v>1.2050540918115562</v>
      </c>
      <c r="AT565" s="68">
        <f t="shared" si="255"/>
        <v>1.1957894104152331</v>
      </c>
      <c r="AU565" s="68">
        <f t="shared" si="247"/>
        <v>1.3756896467619499</v>
      </c>
    </row>
    <row r="566" spans="1:47">
      <c r="A566" s="12" t="s">
        <v>2031</v>
      </c>
      <c r="B566" s="44"/>
      <c r="C566" s="45">
        <v>50054.618999999999</v>
      </c>
      <c r="D566" s="45"/>
      <c r="E566">
        <f t="shared" si="249"/>
        <v>19213.033365309097</v>
      </c>
      <c r="F566">
        <f t="shared" si="250"/>
        <v>19213</v>
      </c>
      <c r="G566" s="10">
        <f t="shared" si="233"/>
        <v>4.5286000000487547E-2</v>
      </c>
      <c r="I566">
        <f t="shared" si="256"/>
        <v>4.5286000000487547E-2</v>
      </c>
      <c r="P566">
        <f t="shared" si="251"/>
        <v>6.5150211356199528E-2</v>
      </c>
      <c r="Q566" s="2">
        <f t="shared" si="252"/>
        <v>35036.118999999999</v>
      </c>
      <c r="S566" s="50">
        <v>0.1</v>
      </c>
      <c r="Z566">
        <f t="shared" si="235"/>
        <v>19213</v>
      </c>
      <c r="AA566" s="68">
        <f t="shared" si="236"/>
        <v>5.289644586536156E-2</v>
      </c>
      <c r="AB566" s="68">
        <f t="shared" si="237"/>
        <v>5.7539765491325515E-2</v>
      </c>
      <c r="AC566" s="68">
        <f t="shared" si="238"/>
        <v>-7.6104458648740096E-3</v>
      </c>
      <c r="AD566" s="68"/>
      <c r="AE566" s="68">
        <f t="shared" si="239"/>
        <v>5.7918886262177972E-6</v>
      </c>
      <c r="AF566">
        <f t="shared" si="240"/>
        <v>-1.986421135571198E-2</v>
      </c>
      <c r="AG566" s="92"/>
      <c r="AH566">
        <f t="shared" si="241"/>
        <v>-1.2253765490837971E-2</v>
      </c>
      <c r="AI566">
        <f t="shared" si="242"/>
        <v>0.90709796474267756</v>
      </c>
      <c r="AJ566">
        <f t="shared" si="243"/>
        <v>-0.64593202516015136</v>
      </c>
      <c r="AK566">
        <f t="shared" si="244"/>
        <v>-0.15810519189442546</v>
      </c>
      <c r="AL566">
        <f t="shared" si="245"/>
        <v>1.0395470757687499</v>
      </c>
      <c r="AM566">
        <f t="shared" si="246"/>
        <v>0.57226116670882976</v>
      </c>
      <c r="AN566" s="68">
        <f t="shared" si="255"/>
        <v>1.2064532004579547</v>
      </c>
      <c r="AO566" s="68">
        <f t="shared" si="255"/>
        <v>1.2064532115307858</v>
      </c>
      <c r="AP566" s="68">
        <f t="shared" si="255"/>
        <v>1.2064530420780493</v>
      </c>
      <c r="AQ566" s="68">
        <f t="shared" si="255"/>
        <v>1.2064556353011016</v>
      </c>
      <c r="AR566" s="68">
        <f t="shared" si="255"/>
        <v>1.2064159517944364</v>
      </c>
      <c r="AS566" s="68">
        <f t="shared" si="255"/>
        <v>1.2070236721335788</v>
      </c>
      <c r="AT566" s="68">
        <f t="shared" si="255"/>
        <v>1.1978206087303664</v>
      </c>
      <c r="AU566" s="68">
        <f t="shared" si="247"/>
        <v>1.3777953066236439</v>
      </c>
    </row>
    <row r="567" spans="1:47">
      <c r="A567" s="12" t="s">
        <v>2043</v>
      </c>
      <c r="B567" s="44"/>
      <c r="C567" s="45">
        <v>50099.413</v>
      </c>
      <c r="D567" s="45">
        <v>4.0000000000000001E-3</v>
      </c>
      <c r="E567">
        <f t="shared" si="249"/>
        <v>19246.03618418629</v>
      </c>
      <c r="F567">
        <f t="shared" si="250"/>
        <v>19246</v>
      </c>
      <c r="G567" s="10">
        <f t="shared" si="233"/>
        <v>4.9112000000604894E-2</v>
      </c>
      <c r="I567">
        <f t="shared" si="256"/>
        <v>4.9112000000604894E-2</v>
      </c>
      <c r="P567">
        <f t="shared" si="251"/>
        <v>6.5809518427887237E-2</v>
      </c>
      <c r="Q567" s="2">
        <f t="shared" si="252"/>
        <v>35080.913</v>
      </c>
      <c r="S567" s="50">
        <v>0.1</v>
      </c>
      <c r="Z567">
        <f t="shared" si="235"/>
        <v>19246</v>
      </c>
      <c r="AA567" s="68">
        <f t="shared" si="236"/>
        <v>5.401153064569527E-2</v>
      </c>
      <c r="AB567" s="68">
        <f t="shared" si="237"/>
        <v>6.0909987782796861E-2</v>
      </c>
      <c r="AC567" s="68">
        <f t="shared" si="238"/>
        <v>-4.8995306450903778E-3</v>
      </c>
      <c r="AD567" s="68"/>
      <c r="AE567" s="68">
        <f t="shared" si="239"/>
        <v>2.400540054217972E-6</v>
      </c>
      <c r="AF567">
        <f t="shared" si="240"/>
        <v>-1.6697518427282343E-2</v>
      </c>
      <c r="AG567" s="92"/>
      <c r="AH567">
        <f t="shared" si="241"/>
        <v>-1.1797987782191965E-2</v>
      </c>
      <c r="AI567">
        <f t="shared" si="242"/>
        <v>0.91029964662035856</v>
      </c>
      <c r="AJ567">
        <f t="shared" si="243"/>
        <v>-0.63043303138571305</v>
      </c>
      <c r="AK567">
        <f t="shared" si="244"/>
        <v>-0.15994338517892298</v>
      </c>
      <c r="AL567">
        <f t="shared" si="245"/>
        <v>1.0596796842133871</v>
      </c>
      <c r="AM567">
        <f t="shared" si="246"/>
        <v>0.58570189288611574</v>
      </c>
      <c r="AN567" s="68">
        <f t="shared" ref="AN567:AT576" si="257">$AU567+$AB$7*SIN(AO567)</f>
        <v>1.228233014788878</v>
      </c>
      <c r="AO567" s="68">
        <f t="shared" si="257"/>
        <v>1.2282330224154163</v>
      </c>
      <c r="AP567" s="68">
        <f t="shared" si="257"/>
        <v>1.2282328986032569</v>
      </c>
      <c r="AQ567" s="68">
        <f t="shared" si="257"/>
        <v>1.2282349086228008</v>
      </c>
      <c r="AR567" s="68">
        <f t="shared" si="257"/>
        <v>1.2282022785068234</v>
      </c>
      <c r="AS567" s="68">
        <f t="shared" si="257"/>
        <v>1.2287323567265038</v>
      </c>
      <c r="AT567" s="68">
        <f t="shared" si="257"/>
        <v>1.2202165264591776</v>
      </c>
      <c r="AU567" s="68">
        <f t="shared" si="247"/>
        <v>1.4009575651022799</v>
      </c>
    </row>
    <row r="568" spans="1:47">
      <c r="A568" s="12" t="s">
        <v>2031</v>
      </c>
      <c r="B568" s="44"/>
      <c r="C568" s="45">
        <v>50107.559000000001</v>
      </c>
      <c r="D568" s="45"/>
      <c r="E568">
        <f t="shared" si="249"/>
        <v>19252.037902330991</v>
      </c>
      <c r="F568">
        <f t="shared" si="250"/>
        <v>19252</v>
      </c>
      <c r="G568" s="10">
        <f t="shared" si="233"/>
        <v>5.1444000004266854E-2</v>
      </c>
      <c r="I568">
        <f t="shared" si="256"/>
        <v>5.1444000004266854E-2</v>
      </c>
      <c r="P568">
        <f t="shared" si="251"/>
        <v>6.5929615782025108E-2</v>
      </c>
      <c r="Q568" s="2">
        <f t="shared" si="252"/>
        <v>35089.059000000001</v>
      </c>
      <c r="S568" s="50">
        <v>0.1</v>
      </c>
      <c r="Z568">
        <f t="shared" si="235"/>
        <v>19252</v>
      </c>
      <c r="AA568" s="68">
        <f t="shared" si="236"/>
        <v>5.4215279030211429E-2</v>
      </c>
      <c r="AB568" s="68">
        <f t="shared" si="237"/>
        <v>6.3158336756080527E-2</v>
      </c>
      <c r="AC568" s="68">
        <f t="shared" si="238"/>
        <v>-2.7712790259445761E-3</v>
      </c>
      <c r="AD568" s="68"/>
      <c r="AE568" s="68">
        <f t="shared" si="239"/>
        <v>7.6799874396403095E-7</v>
      </c>
      <c r="AF568">
        <f t="shared" si="240"/>
        <v>-1.4485615777758254E-2</v>
      </c>
      <c r="AG568" s="92"/>
      <c r="AH568">
        <f t="shared" si="241"/>
        <v>-1.1714336751813678E-2</v>
      </c>
      <c r="AI568">
        <f t="shared" si="242"/>
        <v>0.91088817010519163</v>
      </c>
      <c r="AJ568">
        <f t="shared" si="243"/>
        <v>-0.62757546762653937</v>
      </c>
      <c r="AK568">
        <f t="shared" si="244"/>
        <v>-0.160272023858578</v>
      </c>
      <c r="AL568">
        <f t="shared" si="245"/>
        <v>1.0633554774798701</v>
      </c>
      <c r="AM568">
        <f t="shared" si="246"/>
        <v>0.58817293666873449</v>
      </c>
      <c r="AN568" s="68">
        <f t="shared" si="257"/>
        <v>1.2322012605444348</v>
      </c>
      <c r="AO568" s="68">
        <f t="shared" si="257"/>
        <v>1.2322012676483622</v>
      </c>
      <c r="AP568" s="68">
        <f t="shared" si="257"/>
        <v>1.2322011510218185</v>
      </c>
      <c r="AQ568" s="68">
        <f t="shared" si="257"/>
        <v>1.2322030657070748</v>
      </c>
      <c r="AR568" s="68">
        <f t="shared" si="257"/>
        <v>1.2321716331885619</v>
      </c>
      <c r="AS568" s="68">
        <f t="shared" si="257"/>
        <v>1.2326880021104811</v>
      </c>
      <c r="AT568" s="68">
        <f t="shared" si="257"/>
        <v>1.2242989176321073</v>
      </c>
      <c r="AU568" s="68">
        <f t="shared" si="247"/>
        <v>1.4051688848256683</v>
      </c>
    </row>
    <row r="569" spans="1:47">
      <c r="A569" s="12" t="s">
        <v>2043</v>
      </c>
      <c r="B569" s="44"/>
      <c r="C569" s="45">
        <v>50114.343999999997</v>
      </c>
      <c r="D569" s="45">
        <v>4.0000000000000001E-3</v>
      </c>
      <c r="E569">
        <f t="shared" si="249"/>
        <v>19257.03687822244</v>
      </c>
      <c r="F569">
        <f t="shared" si="250"/>
        <v>19257</v>
      </c>
      <c r="G569" s="10">
        <f t="shared" si="233"/>
        <v>5.0053999992087483E-2</v>
      </c>
      <c r="I569">
        <f t="shared" si="256"/>
        <v>5.0053999992087483E-2</v>
      </c>
      <c r="P569">
        <f t="shared" si="251"/>
        <v>6.6029749405177085E-2</v>
      </c>
      <c r="Q569" s="2">
        <f t="shared" si="252"/>
        <v>35095.843999999997</v>
      </c>
      <c r="S569" s="50">
        <v>0.1</v>
      </c>
      <c r="Z569">
        <f t="shared" si="235"/>
        <v>19257</v>
      </c>
      <c r="AA569" s="68">
        <f t="shared" si="236"/>
        <v>5.4385304294169115E-2</v>
      </c>
      <c r="AB569" s="68">
        <f t="shared" si="237"/>
        <v>6.1698445103095453E-2</v>
      </c>
      <c r="AC569" s="68">
        <f t="shared" si="238"/>
        <v>-4.3313043020816351E-3</v>
      </c>
      <c r="AD569" s="68"/>
      <c r="AE569" s="68">
        <f t="shared" si="239"/>
        <v>1.876019695723085E-6</v>
      </c>
      <c r="AF569">
        <f t="shared" si="240"/>
        <v>-1.5975749413089602E-2</v>
      </c>
      <c r="AG569" s="92"/>
      <c r="AH569">
        <f t="shared" si="241"/>
        <v>-1.1644445111007967E-2</v>
      </c>
      <c r="AI569">
        <f t="shared" si="242"/>
        <v>0.91138011015976061</v>
      </c>
      <c r="AJ569">
        <f t="shared" si="243"/>
        <v>-0.62518484770885907</v>
      </c>
      <c r="AK569">
        <f t="shared" si="244"/>
        <v>-0.1605445576269395</v>
      </c>
      <c r="AL569">
        <f t="shared" si="245"/>
        <v>1.0664222745059031</v>
      </c>
      <c r="AM569">
        <f t="shared" si="246"/>
        <v>0.59023867513157968</v>
      </c>
      <c r="AN569" s="68">
        <f t="shared" si="257"/>
        <v>1.2355100940692298</v>
      </c>
      <c r="AO569" s="68">
        <f t="shared" si="257"/>
        <v>1.2355101007597775</v>
      </c>
      <c r="AP569" s="68">
        <f t="shared" si="257"/>
        <v>1.2355099898773247</v>
      </c>
      <c r="AQ569" s="68">
        <f t="shared" si="257"/>
        <v>1.2355118275368746</v>
      </c>
      <c r="AR569" s="68">
        <f t="shared" si="257"/>
        <v>1.2354813731784926</v>
      </c>
      <c r="AS569" s="68">
        <f t="shared" si="257"/>
        <v>1.2359864177637612</v>
      </c>
      <c r="AT569" s="68">
        <f t="shared" si="257"/>
        <v>1.2277033605552476</v>
      </c>
      <c r="AU569" s="68">
        <f t="shared" si="247"/>
        <v>1.4086783179284919</v>
      </c>
    </row>
    <row r="570" spans="1:47">
      <c r="A570" s="12" t="s">
        <v>2043</v>
      </c>
      <c r="B570" s="44"/>
      <c r="C570" s="45">
        <v>50148.277999999998</v>
      </c>
      <c r="D570" s="45">
        <v>5.0000000000000001E-3</v>
      </c>
      <c r="E570">
        <f t="shared" si="249"/>
        <v>19282.038388598354</v>
      </c>
      <c r="F570">
        <f t="shared" si="250"/>
        <v>19282</v>
      </c>
      <c r="G570" s="10">
        <f t="shared" si="233"/>
        <v>5.210399999486981E-2</v>
      </c>
      <c r="I570">
        <f t="shared" si="256"/>
        <v>5.210399999486981E-2</v>
      </c>
      <c r="P570">
        <f t="shared" si="251"/>
        <v>6.6531133357807859E-2</v>
      </c>
      <c r="Q570" s="2">
        <f t="shared" si="252"/>
        <v>35129.777999999998</v>
      </c>
      <c r="S570" s="50">
        <v>0.1</v>
      </c>
      <c r="Z570">
        <f t="shared" si="235"/>
        <v>19282</v>
      </c>
      <c r="AA570" s="68">
        <f t="shared" si="236"/>
        <v>5.5238617969893364E-2</v>
      </c>
      <c r="AB570" s="68">
        <f t="shared" si="237"/>
        <v>6.3396515382784305E-2</v>
      </c>
      <c r="AC570" s="68">
        <f t="shared" si="238"/>
        <v>-3.1346179750235542E-3</v>
      </c>
      <c r="AD570" s="68"/>
      <c r="AE570" s="68">
        <f t="shared" si="239"/>
        <v>9.8258298493407683E-7</v>
      </c>
      <c r="AF570">
        <f t="shared" si="240"/>
        <v>-1.4427133362938049E-2</v>
      </c>
      <c r="AG570" s="92"/>
      <c r="AH570">
        <f t="shared" si="241"/>
        <v>-1.1292515387914495E-2</v>
      </c>
      <c r="AI570">
        <f t="shared" si="242"/>
        <v>0.91386031068808227</v>
      </c>
      <c r="AJ570">
        <f t="shared" si="243"/>
        <v>-0.61310451797774279</v>
      </c>
      <c r="AK570">
        <f t="shared" si="244"/>
        <v>-0.16188883156095774</v>
      </c>
      <c r="AL570">
        <f t="shared" si="245"/>
        <v>1.0818062371865893</v>
      </c>
      <c r="AM570">
        <f t="shared" si="246"/>
        <v>0.6006579118771217</v>
      </c>
      <c r="AN570" s="68">
        <f t="shared" si="257"/>
        <v>1.2520811957806706</v>
      </c>
      <c r="AO570" s="68">
        <f t="shared" si="257"/>
        <v>1.2520812006819166</v>
      </c>
      <c r="AP570" s="68">
        <f t="shared" si="257"/>
        <v>1.2520811153855362</v>
      </c>
      <c r="AQ570" s="68">
        <f t="shared" si="257"/>
        <v>1.2520825998015419</v>
      </c>
      <c r="AR570" s="68">
        <f t="shared" si="257"/>
        <v>1.2520567674089362</v>
      </c>
      <c r="AS570" s="68">
        <f t="shared" si="257"/>
        <v>1.2525066019104669</v>
      </c>
      <c r="AT570" s="68">
        <f t="shared" si="257"/>
        <v>1.2447590336782062</v>
      </c>
      <c r="AU570" s="68">
        <f t="shared" si="247"/>
        <v>1.4262254834426098</v>
      </c>
    </row>
    <row r="571" spans="1:47">
      <c r="A571" s="12" t="s">
        <v>2031</v>
      </c>
      <c r="B571" s="44"/>
      <c r="C571" s="45">
        <v>50290.798000000003</v>
      </c>
      <c r="D571" s="45"/>
      <c r="E571">
        <f t="shared" si="249"/>
        <v>19387.042669224727</v>
      </c>
      <c r="F571">
        <f t="shared" si="250"/>
        <v>19387</v>
      </c>
      <c r="G571" s="10">
        <f t="shared" si="233"/>
        <v>5.7913999997253995E-2</v>
      </c>
      <c r="I571">
        <f t="shared" si="256"/>
        <v>5.7913999997253995E-2</v>
      </c>
      <c r="P571">
        <f t="shared" si="251"/>
        <v>6.864997418990415E-2</v>
      </c>
      <c r="Q571" s="2">
        <f t="shared" si="252"/>
        <v>35272.298000000003</v>
      </c>
      <c r="S571" s="50">
        <v>0.1</v>
      </c>
      <c r="Z571">
        <f t="shared" si="235"/>
        <v>19387</v>
      </c>
      <c r="AA571" s="68">
        <f t="shared" si="236"/>
        <v>5.8879370929470001E-2</v>
      </c>
      <c r="AB571" s="68">
        <f t="shared" si="237"/>
        <v>6.7684603257688145E-2</v>
      </c>
      <c r="AC571" s="68">
        <f t="shared" si="238"/>
        <v>-9.6537093221600416E-4</v>
      </c>
      <c r="AD571" s="68"/>
      <c r="AE571" s="68">
        <f t="shared" si="239"/>
        <v>9.3194103676760025E-8</v>
      </c>
      <c r="AF571">
        <f t="shared" si="240"/>
        <v>-1.0735974192650155E-2</v>
      </c>
      <c r="AG571" s="92"/>
      <c r="AH571">
        <f t="shared" si="241"/>
        <v>-9.7706032604341509E-3</v>
      </c>
      <c r="AI571">
        <f t="shared" si="242"/>
        <v>0.92464943837599434</v>
      </c>
      <c r="AJ571">
        <f t="shared" si="243"/>
        <v>-0.56004066849918854</v>
      </c>
      <c r="AK571">
        <f t="shared" si="244"/>
        <v>-0.16718353005566305</v>
      </c>
      <c r="AL571">
        <f t="shared" si="245"/>
        <v>1.14735573631834</v>
      </c>
      <c r="AM571">
        <f t="shared" si="246"/>
        <v>0.64616972242167792</v>
      </c>
      <c r="AN571" s="68">
        <f t="shared" si="257"/>
        <v>1.3221822013515483</v>
      </c>
      <c r="AO571" s="68">
        <f t="shared" si="257"/>
        <v>1.3221822023736347</v>
      </c>
      <c r="AP571" s="68">
        <f t="shared" si="257"/>
        <v>1.3221821797222832</v>
      </c>
      <c r="AQ571" s="68">
        <f t="shared" si="257"/>
        <v>1.3221826817192219</v>
      </c>
      <c r="AR571" s="68">
        <f t="shared" si="257"/>
        <v>1.3221715567470076</v>
      </c>
      <c r="AS571" s="68">
        <f t="shared" si="257"/>
        <v>1.3224182165129816</v>
      </c>
      <c r="AT571" s="68">
        <f t="shared" si="257"/>
        <v>1.31700444171807</v>
      </c>
      <c r="AU571" s="68">
        <f t="shared" si="247"/>
        <v>1.4999235786019052</v>
      </c>
    </row>
    <row r="572" spans="1:47">
      <c r="A572" s="12" t="s">
        <v>2031</v>
      </c>
      <c r="B572" s="44"/>
      <c r="C572" s="45">
        <v>50305.726999999999</v>
      </c>
      <c r="D572" s="45"/>
      <c r="E572">
        <f t="shared" si="249"/>
        <v>19398.041889723401</v>
      </c>
      <c r="F572">
        <f t="shared" si="250"/>
        <v>19398</v>
      </c>
      <c r="G572" s="10">
        <f t="shared" si="233"/>
        <v>5.6855999995605089E-2</v>
      </c>
      <c r="I572">
        <f t="shared" si="256"/>
        <v>5.6855999995605089E-2</v>
      </c>
      <c r="P572">
        <f t="shared" si="251"/>
        <v>6.8873165868491182E-2</v>
      </c>
      <c r="Q572" s="2">
        <f t="shared" si="252"/>
        <v>35287.226999999999</v>
      </c>
      <c r="S572" s="50">
        <v>0.1</v>
      </c>
      <c r="Z572">
        <f t="shared" si="235"/>
        <v>19398</v>
      </c>
      <c r="AA572" s="68">
        <f t="shared" si="236"/>
        <v>5.9265975869861057E-2</v>
      </c>
      <c r="AB572" s="68">
        <f t="shared" si="237"/>
        <v>6.6463189994235214E-2</v>
      </c>
      <c r="AC572" s="68">
        <f t="shared" si="238"/>
        <v>-2.4099758742559714E-3</v>
      </c>
      <c r="AD572" s="68"/>
      <c r="AE572" s="68">
        <f t="shared" si="239"/>
        <v>5.8079837144958172E-7</v>
      </c>
      <c r="AF572">
        <f t="shared" si="240"/>
        <v>-1.2017165872886093E-2</v>
      </c>
      <c r="AG572" s="92"/>
      <c r="AH572">
        <f t="shared" si="241"/>
        <v>-9.6071899986301217E-3</v>
      </c>
      <c r="AI572">
        <f t="shared" si="242"/>
        <v>0.92581440719291652</v>
      </c>
      <c r="AJ572">
        <f t="shared" si="243"/>
        <v>-0.55426323790768817</v>
      </c>
      <c r="AK572">
        <f t="shared" si="244"/>
        <v>-0.16770371993127481</v>
      </c>
      <c r="AL572">
        <f t="shared" si="245"/>
        <v>1.1543130875928145</v>
      </c>
      <c r="AM572">
        <f t="shared" si="246"/>
        <v>0.65111199722471258</v>
      </c>
      <c r="AN572" s="68">
        <f t="shared" si="257"/>
        <v>1.3295742647287305</v>
      </c>
      <c r="AO572" s="68">
        <f t="shared" si="257"/>
        <v>1.3295742655693168</v>
      </c>
      <c r="AP572" s="68">
        <f t="shared" si="257"/>
        <v>1.3295742463811056</v>
      </c>
      <c r="AQ572" s="68">
        <f t="shared" si="257"/>
        <v>1.3295746843941418</v>
      </c>
      <c r="AR572" s="68">
        <f t="shared" si="257"/>
        <v>1.3295646859795087</v>
      </c>
      <c r="AS572" s="68">
        <f t="shared" si="257"/>
        <v>1.3297930186251394</v>
      </c>
      <c r="AT572" s="68">
        <f t="shared" si="257"/>
        <v>1.3246303877977779</v>
      </c>
      <c r="AU572" s="68">
        <f t="shared" si="247"/>
        <v>1.5076443314281172</v>
      </c>
    </row>
    <row r="573" spans="1:47">
      <c r="A573" s="12" t="s">
        <v>2031</v>
      </c>
      <c r="B573" s="44"/>
      <c r="C573" s="45">
        <v>50309.798999999999</v>
      </c>
      <c r="D573" s="45"/>
      <c r="E573">
        <f t="shared" si="249"/>
        <v>19401.04201202701</v>
      </c>
      <c r="F573">
        <f t="shared" si="250"/>
        <v>19401</v>
      </c>
      <c r="G573" s="10">
        <f t="shared" si="233"/>
        <v>5.7021999993594363E-2</v>
      </c>
      <c r="I573">
        <f t="shared" si="256"/>
        <v>5.7021999993594363E-2</v>
      </c>
      <c r="P573">
        <f t="shared" si="251"/>
        <v>6.8934076413152412E-2</v>
      </c>
      <c r="Q573" s="2">
        <f t="shared" si="252"/>
        <v>35291.298999999999</v>
      </c>
      <c r="S573" s="50">
        <v>0.1</v>
      </c>
      <c r="Z573">
        <f t="shared" si="235"/>
        <v>19401</v>
      </c>
      <c r="AA573" s="68">
        <f t="shared" si="236"/>
        <v>5.9371581003162116E-2</v>
      </c>
      <c r="AB573" s="68">
        <f t="shared" si="237"/>
        <v>6.6584495403584659E-2</v>
      </c>
      <c r="AC573" s="68">
        <f t="shared" si="238"/>
        <v>-2.349581009567751E-3</v>
      </c>
      <c r="AD573" s="68"/>
      <c r="AE573" s="68">
        <f t="shared" si="239"/>
        <v>5.5205309205214204E-7</v>
      </c>
      <c r="AF573">
        <f t="shared" si="240"/>
        <v>-1.1912076419558049E-2</v>
      </c>
      <c r="AG573" s="92"/>
      <c r="AH573">
        <f t="shared" si="241"/>
        <v>-9.5624954099902976E-3</v>
      </c>
      <c r="AI573">
        <f t="shared" si="242"/>
        <v>0.92613326282271902</v>
      </c>
      <c r="AJ573">
        <f t="shared" si="243"/>
        <v>-0.55268036839245138</v>
      </c>
      <c r="AK573">
        <f t="shared" si="244"/>
        <v>-0.16784440710881121</v>
      </c>
      <c r="AL573">
        <f t="shared" si="245"/>
        <v>1.1562135931127926</v>
      </c>
      <c r="AM573">
        <f t="shared" si="246"/>
        <v>0.65246594475604458</v>
      </c>
      <c r="AN573" s="68">
        <f t="shared" si="257"/>
        <v>1.3315918996916674</v>
      </c>
      <c r="AO573" s="68">
        <f t="shared" si="257"/>
        <v>1.3315919004875798</v>
      </c>
      <c r="AP573" s="68">
        <f t="shared" si="257"/>
        <v>1.3315918821688704</v>
      </c>
      <c r="AQ573" s="68">
        <f t="shared" si="257"/>
        <v>1.3315923037923469</v>
      </c>
      <c r="AR573" s="68">
        <f t="shared" si="257"/>
        <v>1.3315825998896238</v>
      </c>
      <c r="AS573" s="68">
        <f t="shared" si="257"/>
        <v>1.3318060386104371</v>
      </c>
      <c r="AT573" s="68">
        <f t="shared" si="257"/>
        <v>1.3267120844207534</v>
      </c>
      <c r="AU573" s="68">
        <f t="shared" si="247"/>
        <v>1.5097499912898111</v>
      </c>
    </row>
    <row r="574" spans="1:47">
      <c r="A574" s="12" t="s">
        <v>2031</v>
      </c>
      <c r="B574" s="44"/>
      <c r="C574" s="45">
        <v>50339.661</v>
      </c>
      <c r="D574" s="45"/>
      <c r="E574">
        <f t="shared" si="249"/>
        <v>19423.043400099315</v>
      </c>
      <c r="F574">
        <f t="shared" si="250"/>
        <v>19423</v>
      </c>
      <c r="G574" s="10">
        <f t="shared" si="233"/>
        <v>5.8905999998387415E-2</v>
      </c>
      <c r="I574">
        <f t="shared" si="256"/>
        <v>5.8905999998387415E-2</v>
      </c>
      <c r="P574">
        <f t="shared" si="251"/>
        <v>6.9381278687706605E-2</v>
      </c>
      <c r="Q574" s="2">
        <f t="shared" si="252"/>
        <v>35321.161</v>
      </c>
      <c r="S574" s="50">
        <v>0.1</v>
      </c>
      <c r="Z574">
        <f t="shared" si="235"/>
        <v>19423</v>
      </c>
      <c r="AA574" s="68">
        <f t="shared" si="236"/>
        <v>6.0148196593126861E-2</v>
      </c>
      <c r="AB574" s="68">
        <f t="shared" si="237"/>
        <v>6.8139082092967165E-2</v>
      </c>
      <c r="AC574" s="68">
        <f t="shared" si="238"/>
        <v>-1.2421965947394444E-3</v>
      </c>
      <c r="AD574" s="68"/>
      <c r="AE574" s="68">
        <f t="shared" si="239"/>
        <v>1.5430523799822758E-7</v>
      </c>
      <c r="AF574">
        <f t="shared" si="240"/>
        <v>-1.047527868931919E-2</v>
      </c>
      <c r="AG574" s="92"/>
      <c r="AH574">
        <f t="shared" si="241"/>
        <v>-9.2330820945797452E-3</v>
      </c>
      <c r="AI574">
        <f t="shared" si="242"/>
        <v>0.92848640147618888</v>
      </c>
      <c r="AJ574">
        <f t="shared" si="243"/>
        <v>-0.54097823261332634</v>
      </c>
      <c r="AK574">
        <f t="shared" si="244"/>
        <v>-0.16886043078560775</v>
      </c>
      <c r="AL574">
        <f t="shared" si="245"/>
        <v>1.1701908222989683</v>
      </c>
      <c r="AM574">
        <f t="shared" si="246"/>
        <v>0.66247549996936927</v>
      </c>
      <c r="AN574" s="68">
        <f t="shared" si="257"/>
        <v>1.3464092029410459</v>
      </c>
      <c r="AO574" s="68">
        <f t="shared" si="257"/>
        <v>1.3464092034646009</v>
      </c>
      <c r="AP574" s="68">
        <f t="shared" si="257"/>
        <v>1.3464091906334954</v>
      </c>
      <c r="AQ574" s="68">
        <f t="shared" si="257"/>
        <v>1.3464095050940716</v>
      </c>
      <c r="AR574" s="68">
        <f t="shared" si="257"/>
        <v>1.3464017985210051</v>
      </c>
      <c r="AS574" s="68">
        <f t="shared" si="257"/>
        <v>1.3465907406754067</v>
      </c>
      <c r="AT574" s="68">
        <f t="shared" si="257"/>
        <v>1.3420026634452489</v>
      </c>
      <c r="AU574" s="68">
        <f t="shared" si="247"/>
        <v>1.5251914969422351</v>
      </c>
    </row>
    <row r="575" spans="1:47">
      <c r="A575" s="12" t="s">
        <v>2044</v>
      </c>
      <c r="B575" s="44"/>
      <c r="C575" s="45">
        <v>50357.305999999997</v>
      </c>
      <c r="D575" s="45">
        <v>4.0000000000000001E-3</v>
      </c>
      <c r="E575">
        <f t="shared" si="249"/>
        <v>19436.043684492048</v>
      </c>
      <c r="F575">
        <f t="shared" si="250"/>
        <v>19436</v>
      </c>
      <c r="G575" s="10">
        <f t="shared" si="233"/>
        <v>5.929199999809498E-2</v>
      </c>
      <c r="I575">
        <f t="shared" si="256"/>
        <v>5.929199999809498E-2</v>
      </c>
      <c r="P575">
        <f t="shared" si="251"/>
        <v>6.9645968851584195E-2</v>
      </c>
      <c r="Q575" s="2">
        <f t="shared" si="252"/>
        <v>35338.805999999997</v>
      </c>
      <c r="S575" s="50">
        <v>0.1</v>
      </c>
      <c r="Z575">
        <f t="shared" si="235"/>
        <v>19436</v>
      </c>
      <c r="AA575" s="68">
        <f t="shared" si="236"/>
        <v>6.060889471139902E-2</v>
      </c>
      <c r="AB575" s="68">
        <f t="shared" si="237"/>
        <v>6.8329074138280155E-2</v>
      </c>
      <c r="AC575" s="68">
        <f t="shared" si="238"/>
        <v>-1.3168947133040381E-3</v>
      </c>
      <c r="AD575" s="68"/>
      <c r="AE575" s="68">
        <f t="shared" si="239"/>
        <v>1.7342116859281295E-7</v>
      </c>
      <c r="AF575">
        <f t="shared" si="240"/>
        <v>-1.0353968853489215E-2</v>
      </c>
      <c r="AG575" s="92"/>
      <c r="AH575">
        <f t="shared" si="241"/>
        <v>-9.0370741401851768E-3</v>
      </c>
      <c r="AI575">
        <f t="shared" si="242"/>
        <v>0.92988916697483015</v>
      </c>
      <c r="AJ575">
        <f t="shared" si="243"/>
        <v>-0.53398517884109831</v>
      </c>
      <c r="AK575">
        <f t="shared" si="244"/>
        <v>-0.16944766434342676</v>
      </c>
      <c r="AL575">
        <f t="shared" si="245"/>
        <v>1.178483603227291</v>
      </c>
      <c r="AM575">
        <f t="shared" si="246"/>
        <v>0.66845810030649622</v>
      </c>
      <c r="AN575" s="68">
        <f t="shared" si="257"/>
        <v>1.355182627243593</v>
      </c>
      <c r="AO575" s="68">
        <f t="shared" si="257"/>
        <v>1.3551826276456047</v>
      </c>
      <c r="AP575" s="68">
        <f t="shared" si="257"/>
        <v>1.3551826173989578</v>
      </c>
      <c r="AQ575" s="68">
        <f t="shared" si="257"/>
        <v>1.355182878570059</v>
      </c>
      <c r="AR575" s="68">
        <f t="shared" si="257"/>
        <v>1.3551762218219119</v>
      </c>
      <c r="AS575" s="68">
        <f t="shared" si="257"/>
        <v>1.3553459526939626</v>
      </c>
      <c r="AT575" s="68">
        <f t="shared" si="257"/>
        <v>1.3510585345134816</v>
      </c>
      <c r="AU575" s="68">
        <f t="shared" si="247"/>
        <v>1.5343160230095763</v>
      </c>
    </row>
    <row r="576" spans="1:47">
      <c r="A576" s="12" t="s">
        <v>2031</v>
      </c>
      <c r="B576" s="44"/>
      <c r="C576" s="45">
        <v>50373.595000000001</v>
      </c>
      <c r="D576" s="45"/>
      <c r="E576">
        <f t="shared" si="249"/>
        <v>19448.04491047523</v>
      </c>
      <c r="F576">
        <f t="shared" si="250"/>
        <v>19448</v>
      </c>
      <c r="G576" s="10">
        <f t="shared" si="233"/>
        <v>6.0956000001169741E-2</v>
      </c>
      <c r="I576">
        <f t="shared" si="256"/>
        <v>6.0956000001169741E-2</v>
      </c>
      <c r="P576">
        <f t="shared" si="251"/>
        <v>6.9890584568373271E-2</v>
      </c>
      <c r="Q576" s="2">
        <f t="shared" si="252"/>
        <v>35355.095000000001</v>
      </c>
      <c r="S576" s="50">
        <v>0.1</v>
      </c>
      <c r="Z576">
        <f t="shared" si="235"/>
        <v>19448</v>
      </c>
      <c r="AA576" s="68">
        <f t="shared" si="236"/>
        <v>6.1035323367218723E-2</v>
      </c>
      <c r="AB576" s="68">
        <f t="shared" si="237"/>
        <v>6.9811261202324282E-2</v>
      </c>
      <c r="AC576" s="68">
        <f t="shared" si="238"/>
        <v>-7.9323366048983726E-5</v>
      </c>
      <c r="AD576" s="68"/>
      <c r="AE576" s="68">
        <f t="shared" si="239"/>
        <v>6.2921964013407892E-10</v>
      </c>
      <c r="AF576">
        <f t="shared" si="240"/>
        <v>-8.9345845672035296E-3</v>
      </c>
      <c r="AG576" s="92"/>
      <c r="AH576">
        <f t="shared" si="241"/>
        <v>-8.8552612011545458E-3</v>
      </c>
      <c r="AI576">
        <f t="shared" si="242"/>
        <v>0.93119210102065719</v>
      </c>
      <c r="AJ576">
        <f t="shared" si="243"/>
        <v>-0.52747849560062654</v>
      </c>
      <c r="AK576">
        <f t="shared" si="244"/>
        <v>-0.169980919214406</v>
      </c>
      <c r="AL576">
        <f t="shared" si="245"/>
        <v>1.1861607860542629</v>
      </c>
      <c r="AM576">
        <f t="shared" si="246"/>
        <v>0.6740262282597238</v>
      </c>
      <c r="AN576" s="68">
        <f t="shared" si="257"/>
        <v>1.3632929648188807</v>
      </c>
      <c r="AO576" s="68">
        <f t="shared" si="257"/>
        <v>1.3632929651300283</v>
      </c>
      <c r="AP576" s="68">
        <f t="shared" si="257"/>
        <v>1.3632929568941206</v>
      </c>
      <c r="AQ576" s="68">
        <f t="shared" si="257"/>
        <v>1.3632931748943096</v>
      </c>
      <c r="AR576" s="68">
        <f t="shared" si="257"/>
        <v>1.3632874046189338</v>
      </c>
      <c r="AS576" s="68">
        <f t="shared" si="257"/>
        <v>1.3634401921349586</v>
      </c>
      <c r="AT576" s="68">
        <f t="shared" si="257"/>
        <v>1.3594313420400985</v>
      </c>
      <c r="AU576" s="68">
        <f t="shared" si="247"/>
        <v>1.542738662456353</v>
      </c>
    </row>
    <row r="577" spans="1:50">
      <c r="A577" s="12" t="s">
        <v>2044</v>
      </c>
      <c r="B577" s="44"/>
      <c r="C577" s="45">
        <v>50380.377999999997</v>
      </c>
      <c r="D577" s="45">
        <v>4.0000000000000001E-3</v>
      </c>
      <c r="E577">
        <f t="shared" si="249"/>
        <v>19453.042412829203</v>
      </c>
      <c r="F577">
        <f t="shared" si="250"/>
        <v>19453</v>
      </c>
      <c r="G577" s="10">
        <f t="shared" si="233"/>
        <v>5.7565999995858874E-2</v>
      </c>
      <c r="I577">
        <f t="shared" si="256"/>
        <v>5.7565999995858874E-2</v>
      </c>
      <c r="P577">
        <f t="shared" si="251"/>
        <v>6.999258891188076E-2</v>
      </c>
      <c r="Q577" s="2">
        <f t="shared" si="252"/>
        <v>35361.877999999997</v>
      </c>
      <c r="S577" s="50">
        <v>0.1</v>
      </c>
      <c r="Z577">
        <f t="shared" si="235"/>
        <v>19453</v>
      </c>
      <c r="AA577" s="68">
        <f t="shared" si="236"/>
        <v>6.1213331192726372E-2</v>
      </c>
      <c r="AB577" s="68">
        <f t="shared" si="237"/>
        <v>6.6345257715013262E-2</v>
      </c>
      <c r="AC577" s="68">
        <f t="shared" si="238"/>
        <v>-3.6473311968675017E-3</v>
      </c>
      <c r="AD577" s="68"/>
      <c r="AE577" s="68">
        <f t="shared" si="239"/>
        <v>1.3303024859642896E-6</v>
      </c>
      <c r="AF577">
        <f t="shared" si="240"/>
        <v>-1.2426588916021886E-2</v>
      </c>
      <c r="AG577" s="92"/>
      <c r="AH577">
        <f t="shared" si="241"/>
        <v>-8.779257719154384E-3</v>
      </c>
      <c r="AI577">
        <f t="shared" si="242"/>
        <v>0.93173727392576933</v>
      </c>
      <c r="AJ577">
        <f t="shared" si="243"/>
        <v>-0.52475276644654323</v>
      </c>
      <c r="AK577">
        <f t="shared" si="244"/>
        <v>-0.17020058780110134</v>
      </c>
      <c r="AL577">
        <f t="shared" si="245"/>
        <v>1.1893659716810288</v>
      </c>
      <c r="AM577">
        <f t="shared" si="246"/>
        <v>0.67635941947419098</v>
      </c>
      <c r="AN577" s="68">
        <f t="shared" ref="AN577:AT586" si="258">$AU577+$AB$7*SIN(AO577)</f>
        <v>1.3666756298297877</v>
      </c>
      <c r="AO577" s="68">
        <f t="shared" si="258"/>
        <v>1.3666756301083689</v>
      </c>
      <c r="AP577" s="68">
        <f t="shared" si="258"/>
        <v>1.36667562261402</v>
      </c>
      <c r="AQ577" s="68">
        <f t="shared" si="258"/>
        <v>1.3666758242259918</v>
      </c>
      <c r="AR577" s="68">
        <f t="shared" si="258"/>
        <v>1.366670400556109</v>
      </c>
      <c r="AS577" s="68">
        <f t="shared" si="258"/>
        <v>1.3668163551001065</v>
      </c>
      <c r="AT577" s="68">
        <f t="shared" si="258"/>
        <v>1.3629238496289193</v>
      </c>
      <c r="AU577" s="68">
        <f t="shared" si="247"/>
        <v>1.5462480955591766</v>
      </c>
    </row>
    <row r="578" spans="1:50">
      <c r="A578" s="12" t="s">
        <v>2031</v>
      </c>
      <c r="B578" s="44"/>
      <c r="C578" s="45">
        <v>50426.527999999998</v>
      </c>
      <c r="D578" s="45"/>
      <c r="E578">
        <f t="shared" si="249"/>
        <v>19487.044290115951</v>
      </c>
      <c r="F578">
        <f t="shared" si="250"/>
        <v>19487</v>
      </c>
      <c r="G578" s="10">
        <f t="shared" si="233"/>
        <v>6.0113999999884982E-2</v>
      </c>
      <c r="I578">
        <f t="shared" si="256"/>
        <v>6.0113999999884982E-2</v>
      </c>
      <c r="P578">
        <f t="shared" si="251"/>
        <v>7.0687484047318949E-2</v>
      </c>
      <c r="Q578" s="2">
        <f t="shared" si="252"/>
        <v>35408.027999999998</v>
      </c>
      <c r="S578" s="50">
        <v>0.1</v>
      </c>
      <c r="Z578">
        <f t="shared" si="235"/>
        <v>19487</v>
      </c>
      <c r="AA578" s="68">
        <f t="shared" si="236"/>
        <v>6.2428867291995295E-2</v>
      </c>
      <c r="AB578" s="68">
        <f t="shared" si="237"/>
        <v>6.8372616755208643E-2</v>
      </c>
      <c r="AC578" s="68">
        <f t="shared" si="238"/>
        <v>-2.3148672921103133E-3</v>
      </c>
      <c r="AD578" s="68"/>
      <c r="AE578" s="68">
        <f t="shared" si="239"/>
        <v>5.3586105800821348E-7</v>
      </c>
      <c r="AF578">
        <f t="shared" si="240"/>
        <v>-1.0573484047433968E-2</v>
      </c>
      <c r="AG578" s="92"/>
      <c r="AH578">
        <f t="shared" si="241"/>
        <v>-8.2586167553236542E-3</v>
      </c>
      <c r="AI578">
        <f t="shared" si="242"/>
        <v>0.93547996573136305</v>
      </c>
      <c r="AJ578">
        <f t="shared" si="243"/>
        <v>-0.50598982601906228</v>
      </c>
      <c r="AK578">
        <f t="shared" si="244"/>
        <v>-0.17165431843358844</v>
      </c>
      <c r="AL578">
        <f t="shared" si="245"/>
        <v>1.2112614730271116</v>
      </c>
      <c r="AM578">
        <f t="shared" si="246"/>
        <v>0.69243502668357559</v>
      </c>
      <c r="AN578" s="68">
        <f t="shared" si="258"/>
        <v>1.3897305709054035</v>
      </c>
      <c r="AO578" s="68">
        <f t="shared" si="258"/>
        <v>1.3897305710279761</v>
      </c>
      <c r="AP578" s="68">
        <f t="shared" si="258"/>
        <v>1.3897305673161977</v>
      </c>
      <c r="AQ578" s="68">
        <f t="shared" si="258"/>
        <v>1.3897306797173403</v>
      </c>
      <c r="AR578" s="68">
        <f t="shared" si="258"/>
        <v>1.3897272759842947</v>
      </c>
      <c r="AS578" s="68">
        <f t="shared" si="258"/>
        <v>1.389830375950929</v>
      </c>
      <c r="AT578" s="68">
        <f t="shared" si="258"/>
        <v>1.3867327867332295</v>
      </c>
      <c r="AU578" s="68">
        <f t="shared" si="247"/>
        <v>1.570112240658377</v>
      </c>
    </row>
    <row r="579" spans="1:50">
      <c r="A579" s="12" t="s">
        <v>2031</v>
      </c>
      <c r="B579" s="44"/>
      <c r="C579" s="45">
        <v>50430.6</v>
      </c>
      <c r="D579" s="45"/>
      <c r="E579">
        <f t="shared" si="249"/>
        <v>19490.04441241956</v>
      </c>
      <c r="F579">
        <f t="shared" si="250"/>
        <v>19490</v>
      </c>
      <c r="G579" s="10">
        <f t="shared" si="233"/>
        <v>6.0279999997874256E-2</v>
      </c>
      <c r="I579">
        <f t="shared" si="256"/>
        <v>6.0279999997874256E-2</v>
      </c>
      <c r="P579">
        <f t="shared" si="251"/>
        <v>7.0748904267832147E-2</v>
      </c>
      <c r="Q579" s="2">
        <f t="shared" si="252"/>
        <v>35412.1</v>
      </c>
      <c r="S579" s="50">
        <v>0.1</v>
      </c>
      <c r="Z579">
        <f t="shared" si="235"/>
        <v>19490</v>
      </c>
      <c r="AA579" s="68">
        <f t="shared" si="236"/>
        <v>6.253654225740525E-2</v>
      </c>
      <c r="AB579" s="68">
        <f t="shared" si="237"/>
        <v>6.8492362008301153E-2</v>
      </c>
      <c r="AC579" s="68">
        <f t="shared" si="238"/>
        <v>-2.2565422595309994E-3</v>
      </c>
      <c r="AD579" s="68"/>
      <c r="AE579" s="68">
        <f t="shared" si="239"/>
        <v>5.0919829690492447E-7</v>
      </c>
      <c r="AF579">
        <f t="shared" si="240"/>
        <v>-1.046890426995789E-2</v>
      </c>
      <c r="AG579" s="92"/>
      <c r="AH579">
        <f t="shared" si="241"/>
        <v>-8.2123620104268911E-3</v>
      </c>
      <c r="AI579">
        <f t="shared" si="242"/>
        <v>0.93581316817003968</v>
      </c>
      <c r="AJ579">
        <f t="shared" si="243"/>
        <v>-0.50431518715772938</v>
      </c>
      <c r="AK579">
        <f t="shared" si="244"/>
        <v>-0.17177919105222922</v>
      </c>
      <c r="AL579">
        <f t="shared" si="245"/>
        <v>1.2132018913318192</v>
      </c>
      <c r="AM579">
        <f t="shared" si="246"/>
        <v>0.69387138380078328</v>
      </c>
      <c r="AN579" s="68">
        <f t="shared" si="258"/>
        <v>1.3917692821037693</v>
      </c>
      <c r="AO579" s="68">
        <f t="shared" si="258"/>
        <v>1.3917692822170225</v>
      </c>
      <c r="AP579" s="68">
        <f t="shared" si="258"/>
        <v>1.3917692787488283</v>
      </c>
      <c r="AQ579" s="68">
        <f t="shared" si="258"/>
        <v>1.3917693849566455</v>
      </c>
      <c r="AR579" s="68">
        <f t="shared" si="258"/>
        <v>1.3917661325428277</v>
      </c>
      <c r="AS579" s="68">
        <f t="shared" si="258"/>
        <v>1.3918657581013225</v>
      </c>
      <c r="AT579" s="68">
        <f t="shared" si="258"/>
        <v>1.3888385889797221</v>
      </c>
      <c r="AU579" s="68">
        <f t="shared" si="247"/>
        <v>1.5722179005200709</v>
      </c>
    </row>
    <row r="580" spans="1:50">
      <c r="A580" s="12" t="s">
        <v>2045</v>
      </c>
      <c r="B580" s="44"/>
      <c r="C580" s="45">
        <v>50433.315999999999</v>
      </c>
      <c r="D580" s="45">
        <v>5.0000000000000001E-3</v>
      </c>
      <c r="E580">
        <f t="shared" si="249"/>
        <v>19492.045476313622</v>
      </c>
      <c r="F580">
        <f t="shared" si="250"/>
        <v>19492</v>
      </c>
      <c r="G580" s="10">
        <f t="shared" si="233"/>
        <v>6.1723999999230728E-2</v>
      </c>
      <c r="I580">
        <f t="shared" si="256"/>
        <v>6.1723999999230728E-2</v>
      </c>
      <c r="P580">
        <f t="shared" si="251"/>
        <v>7.0789860625999179E-2</v>
      </c>
      <c r="Q580" s="2">
        <f t="shared" si="252"/>
        <v>35414.815999999999</v>
      </c>
      <c r="S580" s="50">
        <v>0.1</v>
      </c>
      <c r="Z580">
        <f t="shared" si="235"/>
        <v>19492</v>
      </c>
      <c r="AA580" s="68">
        <f t="shared" si="236"/>
        <v>6.2608363251282051E-2</v>
      </c>
      <c r="AB580" s="68">
        <f t="shared" si="237"/>
        <v>6.9905497373947856E-2</v>
      </c>
      <c r="AC580" s="68">
        <f t="shared" si="238"/>
        <v>-8.8436325205132164E-4</v>
      </c>
      <c r="AD580" s="68"/>
      <c r="AE580" s="68">
        <f t="shared" si="239"/>
        <v>7.8209836157879263E-8</v>
      </c>
      <c r="AF580">
        <f t="shared" si="240"/>
        <v>-9.0658606267684516E-3</v>
      </c>
      <c r="AG580" s="92"/>
      <c r="AH580">
        <f t="shared" si="241"/>
        <v>-8.18149737471713E-3</v>
      </c>
      <c r="AI580">
        <f t="shared" si="242"/>
        <v>0.93603556952022293</v>
      </c>
      <c r="AJ580">
        <f t="shared" si="243"/>
        <v>-0.50319704196324955</v>
      </c>
      <c r="AK580">
        <f t="shared" si="244"/>
        <v>-0.17186212931394637</v>
      </c>
      <c r="AL580">
        <f t="shared" si="245"/>
        <v>1.2144962718731052</v>
      </c>
      <c r="AM580">
        <f t="shared" si="246"/>
        <v>0.69483059956526583</v>
      </c>
      <c r="AN580" s="68">
        <f t="shared" si="258"/>
        <v>1.3931288264760995</v>
      </c>
      <c r="AO580" s="68">
        <f t="shared" si="258"/>
        <v>1.3931288265834636</v>
      </c>
      <c r="AP580" s="68">
        <f t="shared" si="258"/>
        <v>1.3931288232707253</v>
      </c>
      <c r="AQ580" s="68">
        <f t="shared" si="258"/>
        <v>1.3931289254859727</v>
      </c>
      <c r="AR580" s="68">
        <f t="shared" si="258"/>
        <v>1.3931257716394592</v>
      </c>
      <c r="AS580" s="68">
        <f t="shared" si="258"/>
        <v>1.3932231089487654</v>
      </c>
      <c r="AT580" s="68">
        <f t="shared" si="258"/>
        <v>1.3902429088484183</v>
      </c>
      <c r="AU580" s="68">
        <f t="shared" si="247"/>
        <v>1.5736216737612005</v>
      </c>
    </row>
    <row r="581" spans="1:50">
      <c r="A581" s="12" t="s">
        <v>2046</v>
      </c>
      <c r="B581" s="44" t="s">
        <v>2097</v>
      </c>
      <c r="C581" s="45">
        <v>50443.502999999997</v>
      </c>
      <c r="D581" s="45">
        <v>7.0000000000000001E-3</v>
      </c>
      <c r="E581">
        <f t="shared" si="249"/>
        <v>19499.550939453817</v>
      </c>
      <c r="F581">
        <f t="shared" si="250"/>
        <v>19499.5</v>
      </c>
      <c r="G581" s="10">
        <f t="shared" si="233"/>
        <v>6.913899999926798E-2</v>
      </c>
      <c r="I581">
        <f t="shared" si="256"/>
        <v>6.913899999926798E-2</v>
      </c>
      <c r="P581">
        <f t="shared" si="251"/>
        <v>7.094351497362833E-2</v>
      </c>
      <c r="Q581" s="2">
        <f t="shared" si="252"/>
        <v>35425.002999999997</v>
      </c>
      <c r="S581" s="50">
        <v>0.1</v>
      </c>
      <c r="Z581">
        <f t="shared" si="235"/>
        <v>19499.5</v>
      </c>
      <c r="AA581" s="68">
        <f t="shared" si="236"/>
        <v>6.2877959745234149E-2</v>
      </c>
      <c r="AB581" s="68">
        <f t="shared" si="237"/>
        <v>7.7204555227662161E-2</v>
      </c>
      <c r="AC581" s="68">
        <f t="shared" si="238"/>
        <v>6.2610402540338259E-3</v>
      </c>
      <c r="AD581" s="68"/>
      <c r="AE581" s="68">
        <f t="shared" si="239"/>
        <v>3.920062506263202E-6</v>
      </c>
      <c r="AF581">
        <f t="shared" si="240"/>
        <v>-1.8045149743603495E-3</v>
      </c>
      <c r="AG581" s="92"/>
      <c r="AH581">
        <f t="shared" si="241"/>
        <v>-8.0655552283941754E-3</v>
      </c>
      <c r="AI581">
        <f t="shared" si="242"/>
        <v>0.93687147088132539</v>
      </c>
      <c r="AJ581">
        <f t="shared" si="243"/>
        <v>-0.49899174825128456</v>
      </c>
      <c r="AK581">
        <f t="shared" si="244"/>
        <v>-0.17217092864429381</v>
      </c>
      <c r="AL581">
        <f t="shared" si="245"/>
        <v>1.2193556869604461</v>
      </c>
      <c r="AM581">
        <f t="shared" si="246"/>
        <v>0.69843944422995063</v>
      </c>
      <c r="AN581" s="68">
        <f t="shared" si="258"/>
        <v>1.3982299990738849</v>
      </c>
      <c r="AO581" s="68">
        <f t="shared" si="258"/>
        <v>1.3982299991613178</v>
      </c>
      <c r="AP581" s="68">
        <f t="shared" si="258"/>
        <v>1.3982299963846361</v>
      </c>
      <c r="AQ581" s="68">
        <f t="shared" si="258"/>
        <v>1.3982300845660425</v>
      </c>
      <c r="AR581" s="68">
        <f t="shared" si="258"/>
        <v>1.3982272841372061</v>
      </c>
      <c r="AS581" s="68">
        <f t="shared" si="258"/>
        <v>1.3983162409899819</v>
      </c>
      <c r="AT581" s="68">
        <f t="shared" si="258"/>
        <v>1.3955123267222285</v>
      </c>
      <c r="AU581" s="68">
        <f t="shared" si="247"/>
        <v>1.5788858234154362</v>
      </c>
      <c r="AV581" s="68"/>
      <c r="AX581" s="68"/>
    </row>
    <row r="582" spans="1:50">
      <c r="A582" s="12" t="s">
        <v>2047</v>
      </c>
      <c r="B582" s="44"/>
      <c r="C582" s="45">
        <v>50475.392</v>
      </c>
      <c r="D582" s="45"/>
      <c r="E582">
        <f t="shared" si="249"/>
        <v>19523.045757759279</v>
      </c>
      <c r="F582">
        <f t="shared" si="250"/>
        <v>19523</v>
      </c>
      <c r="G582" s="10">
        <f t="shared" si="233"/>
        <v>6.2105999997584149E-2</v>
      </c>
      <c r="I582">
        <f t="shared" si="256"/>
        <v>6.2105999997584149E-2</v>
      </c>
      <c r="P582">
        <f t="shared" si="251"/>
        <v>7.1425660579080286E-2</v>
      </c>
      <c r="Q582" s="2">
        <f t="shared" si="252"/>
        <v>35456.892</v>
      </c>
      <c r="S582" s="50">
        <v>0.1</v>
      </c>
      <c r="Z582">
        <f t="shared" si="235"/>
        <v>19523</v>
      </c>
      <c r="AA582" s="68">
        <f t="shared" si="236"/>
        <v>6.3725413336334386E-2</v>
      </c>
      <c r="AB582" s="68">
        <f t="shared" si="237"/>
        <v>6.9806247240330049E-2</v>
      </c>
      <c r="AC582" s="68">
        <f t="shared" si="238"/>
        <v>-1.6194133387502398E-3</v>
      </c>
      <c r="AD582" s="68"/>
      <c r="AE582" s="68">
        <f t="shared" si="239"/>
        <v>2.622499561722188E-7</v>
      </c>
      <c r="AF582">
        <f t="shared" si="240"/>
        <v>-9.3196605814961364E-3</v>
      </c>
      <c r="AG582" s="92"/>
      <c r="AH582">
        <f t="shared" si="241"/>
        <v>-7.7002472427458966E-3</v>
      </c>
      <c r="AI582">
        <f t="shared" si="242"/>
        <v>0.93950996831523792</v>
      </c>
      <c r="AJ582">
        <f t="shared" si="243"/>
        <v>-0.48568994625315165</v>
      </c>
      <c r="AK582">
        <f t="shared" si="244"/>
        <v>-0.17311555656757815</v>
      </c>
      <c r="AL582">
        <f t="shared" si="245"/>
        <v>1.2346383359658322</v>
      </c>
      <c r="AM582">
        <f t="shared" si="246"/>
        <v>0.70986956681051372</v>
      </c>
      <c r="AN582" s="68">
        <f t="shared" si="258"/>
        <v>1.4142432868838706</v>
      </c>
      <c r="AO582" s="68">
        <f t="shared" si="258"/>
        <v>1.4142432869271451</v>
      </c>
      <c r="AP582" s="68">
        <f t="shared" si="258"/>
        <v>1.4142432854136</v>
      </c>
      <c r="AQ582" s="68">
        <f t="shared" si="258"/>
        <v>1.4142433383505151</v>
      </c>
      <c r="AR582" s="68">
        <f t="shared" si="258"/>
        <v>1.4142414868689024</v>
      </c>
      <c r="AS582" s="68">
        <f t="shared" si="258"/>
        <v>1.4143062558017818</v>
      </c>
      <c r="AT582" s="68">
        <f t="shared" si="258"/>
        <v>1.4120560734313528</v>
      </c>
      <c r="AU582" s="68">
        <f t="shared" si="247"/>
        <v>1.5953801589987069</v>
      </c>
      <c r="AV582" s="68"/>
    </row>
    <row r="583" spans="1:50">
      <c r="A583" s="12" t="s">
        <v>2045</v>
      </c>
      <c r="B583" s="44"/>
      <c r="C583" s="45">
        <v>50509.322999999997</v>
      </c>
      <c r="D583" s="45">
        <v>3.0000000000000001E-3</v>
      </c>
      <c r="E583">
        <f t="shared" si="249"/>
        <v>19548.045057828975</v>
      </c>
      <c r="F583">
        <f t="shared" si="250"/>
        <v>19548</v>
      </c>
      <c r="G583" s="10">
        <f t="shared" si="233"/>
        <v>6.1155999996117316E-2</v>
      </c>
      <c r="I583">
        <f t="shared" si="256"/>
        <v>6.1155999996117316E-2</v>
      </c>
      <c r="P583">
        <f t="shared" si="251"/>
        <v>7.1939738705551648E-2</v>
      </c>
      <c r="Q583" s="2">
        <f t="shared" si="252"/>
        <v>35490.822999999997</v>
      </c>
      <c r="S583" s="50">
        <v>0.1</v>
      </c>
      <c r="Z583">
        <f t="shared" si="235"/>
        <v>19548</v>
      </c>
      <c r="AA583" s="68">
        <f t="shared" si="236"/>
        <v>6.463142616482638E-2</v>
      </c>
      <c r="AB583" s="68">
        <f t="shared" si="237"/>
        <v>6.8464312536842584E-2</v>
      </c>
      <c r="AC583" s="68">
        <f t="shared" si="238"/>
        <v>-3.475426168709066E-3</v>
      </c>
      <c r="AD583" s="68"/>
      <c r="AE583" s="68">
        <f t="shared" si="239"/>
        <v>1.2078587054147765E-6</v>
      </c>
      <c r="AF583">
        <f t="shared" si="240"/>
        <v>-1.0783738709434332E-2</v>
      </c>
      <c r="AG583" s="92"/>
      <c r="AH583">
        <f t="shared" si="241"/>
        <v>-7.3083125407252657E-3</v>
      </c>
      <c r="AI583">
        <f t="shared" si="242"/>
        <v>0.94234892137942072</v>
      </c>
      <c r="AJ583">
        <f t="shared" si="243"/>
        <v>-0.47133081120835379</v>
      </c>
      <c r="AK583">
        <f t="shared" si="244"/>
        <v>-0.17408156994009921</v>
      </c>
      <c r="AL583">
        <f t="shared" si="245"/>
        <v>1.2509915231295321</v>
      </c>
      <c r="AM583">
        <f t="shared" si="246"/>
        <v>0.72223853597042498</v>
      </c>
      <c r="AN583" s="68">
        <f t="shared" si="258"/>
        <v>1.4313284230807619</v>
      </c>
      <c r="AO583" s="68">
        <f t="shared" si="258"/>
        <v>1.4313284230987255</v>
      </c>
      <c r="AP583" s="68">
        <f t="shared" si="258"/>
        <v>1.4313284223940759</v>
      </c>
      <c r="AQ583" s="68">
        <f t="shared" si="258"/>
        <v>1.4313284500352861</v>
      </c>
      <c r="AR583" s="68">
        <f t="shared" si="258"/>
        <v>1.4313273657607521</v>
      </c>
      <c r="AS583" s="68">
        <f t="shared" si="258"/>
        <v>1.4313699045954564</v>
      </c>
      <c r="AT583" s="68">
        <f t="shared" si="258"/>
        <v>1.4297105548328515</v>
      </c>
      <c r="AU583" s="68">
        <f t="shared" si="247"/>
        <v>1.6129273245128248</v>
      </c>
    </row>
    <row r="584" spans="1:50">
      <c r="A584" s="12" t="s">
        <v>2045</v>
      </c>
      <c r="B584" s="44"/>
      <c r="C584" s="45">
        <v>50509.326999999997</v>
      </c>
      <c r="D584" s="45">
        <v>5.0000000000000001E-3</v>
      </c>
      <c r="E584">
        <f t="shared" si="249"/>
        <v>19548.048004903929</v>
      </c>
      <c r="F584">
        <f t="shared" si="250"/>
        <v>19548</v>
      </c>
      <c r="G584" s="10">
        <f t="shared" ref="G584:G640" si="259">+C584-(C$7+F584*C$8)</f>
        <v>6.5155999996932223E-2</v>
      </c>
      <c r="I584">
        <f t="shared" si="256"/>
        <v>6.5155999996932223E-2</v>
      </c>
      <c r="P584">
        <f t="shared" si="251"/>
        <v>7.1939738705551648E-2</v>
      </c>
      <c r="Q584" s="2">
        <f t="shared" si="252"/>
        <v>35490.826999999997</v>
      </c>
      <c r="S584" s="50">
        <v>0.1</v>
      </c>
      <c r="Z584">
        <f t="shared" si="235"/>
        <v>19548</v>
      </c>
      <c r="AA584" s="68">
        <f t="shared" si="236"/>
        <v>6.463142616482638E-2</v>
      </c>
      <c r="AB584" s="68">
        <f t="shared" si="237"/>
        <v>7.2464312537657491E-2</v>
      </c>
      <c r="AC584" s="68">
        <f t="shared" si="238"/>
        <v>5.2457383210584123E-4</v>
      </c>
      <c r="AD584" s="68"/>
      <c r="AE584" s="68">
        <f t="shared" si="239"/>
        <v>2.7517770533020914E-8</v>
      </c>
      <c r="AF584">
        <f t="shared" si="240"/>
        <v>-6.7837387086194245E-3</v>
      </c>
      <c r="AG584" s="92"/>
      <c r="AH584">
        <f t="shared" si="241"/>
        <v>-7.3083125407252657E-3</v>
      </c>
      <c r="AI584">
        <f t="shared" si="242"/>
        <v>0.94234892137942072</v>
      </c>
      <c r="AJ584">
        <f t="shared" si="243"/>
        <v>-0.47133081120835379</v>
      </c>
      <c r="AK584">
        <f t="shared" si="244"/>
        <v>-0.17408156994009921</v>
      </c>
      <c r="AL584">
        <f t="shared" si="245"/>
        <v>1.2509915231295321</v>
      </c>
      <c r="AM584">
        <f t="shared" si="246"/>
        <v>0.72223853597042498</v>
      </c>
      <c r="AN584" s="68">
        <f t="shared" si="258"/>
        <v>1.4313284230807619</v>
      </c>
      <c r="AO584" s="68">
        <f t="shared" si="258"/>
        <v>1.4313284230987255</v>
      </c>
      <c r="AP584" s="68">
        <f t="shared" si="258"/>
        <v>1.4313284223940759</v>
      </c>
      <c r="AQ584" s="68">
        <f t="shared" si="258"/>
        <v>1.4313284500352861</v>
      </c>
      <c r="AR584" s="68">
        <f t="shared" si="258"/>
        <v>1.4313273657607521</v>
      </c>
      <c r="AS584" s="68">
        <f t="shared" si="258"/>
        <v>1.4313699045954564</v>
      </c>
      <c r="AT584" s="68">
        <f t="shared" si="258"/>
        <v>1.4297105548328515</v>
      </c>
      <c r="AU584" s="68">
        <f t="shared" si="247"/>
        <v>1.6129273245128248</v>
      </c>
    </row>
    <row r="585" spans="1:50">
      <c r="A585" s="12" t="s">
        <v>2048</v>
      </c>
      <c r="B585" s="44"/>
      <c r="C585" s="45">
        <v>50673.56</v>
      </c>
      <c r="D585" s="45">
        <v>2E-3</v>
      </c>
      <c r="E585">
        <f t="shared" si="249"/>
        <v>19669.049745151689</v>
      </c>
      <c r="F585">
        <f t="shared" si="250"/>
        <v>19669</v>
      </c>
      <c r="G585" s="10">
        <f t="shared" si="259"/>
        <v>6.7517999996198341E-2</v>
      </c>
      <c r="I585">
        <f t="shared" si="256"/>
        <v>6.7517999996198341E-2</v>
      </c>
      <c r="P585">
        <f t="shared" si="251"/>
        <v>7.4444738136550281E-2</v>
      </c>
      <c r="Q585" s="2">
        <f t="shared" si="252"/>
        <v>35655.06</v>
      </c>
      <c r="S585" s="50">
        <v>0.1</v>
      </c>
      <c r="Z585">
        <f t="shared" si="235"/>
        <v>19669</v>
      </c>
      <c r="AA585" s="68">
        <f t="shared" si="236"/>
        <v>6.9078943498598389E-2</v>
      </c>
      <c r="AB585" s="68">
        <f t="shared" si="237"/>
        <v>7.2883794634150234E-2</v>
      </c>
      <c r="AC585" s="68">
        <f t="shared" si="238"/>
        <v>-1.5609435024000404E-3</v>
      </c>
      <c r="AD585" s="68"/>
      <c r="AE585" s="68">
        <f t="shared" si="239"/>
        <v>2.4365446176849264E-7</v>
      </c>
      <c r="AF585">
        <f t="shared" si="240"/>
        <v>-6.9267381403519401E-3</v>
      </c>
      <c r="AG585" s="92"/>
      <c r="AH585">
        <f t="shared" si="241"/>
        <v>-5.3657946379518998E-3</v>
      </c>
      <c r="AI585">
        <f t="shared" si="242"/>
        <v>0.9565483791881757</v>
      </c>
      <c r="AJ585">
        <f t="shared" si="243"/>
        <v>-0.3988098826229437</v>
      </c>
      <c r="AK585">
        <f t="shared" si="244"/>
        <v>-0.17815722412451118</v>
      </c>
      <c r="AL585">
        <f t="shared" si="245"/>
        <v>1.3315719355444269</v>
      </c>
      <c r="AM585">
        <f t="shared" si="246"/>
        <v>0.78541791784952908</v>
      </c>
      <c r="AN585" s="68">
        <f t="shared" si="258"/>
        <v>1.5147639055471529</v>
      </c>
      <c r="AO585" s="68">
        <f t="shared" si="258"/>
        <v>1.5147639055470168</v>
      </c>
      <c r="AP585" s="68">
        <f t="shared" si="258"/>
        <v>1.5147639055602546</v>
      </c>
      <c r="AQ585" s="68">
        <f t="shared" si="258"/>
        <v>1.5147639042712546</v>
      </c>
      <c r="AR585" s="68">
        <f t="shared" si="258"/>
        <v>1.5147640297847886</v>
      </c>
      <c r="AS585" s="68">
        <f t="shared" si="258"/>
        <v>1.5147518095000405</v>
      </c>
      <c r="AT585" s="68">
        <f t="shared" si="258"/>
        <v>1.5159543632389558</v>
      </c>
      <c r="AU585" s="68">
        <f t="shared" si="247"/>
        <v>1.6978556056011558</v>
      </c>
    </row>
    <row r="586" spans="1:50">
      <c r="A586" s="12" t="s">
        <v>2048</v>
      </c>
      <c r="B586" s="44"/>
      <c r="C586" s="45">
        <v>50684.417999999998</v>
      </c>
      <c r="D586" s="45">
        <v>4.0000000000000001E-3</v>
      </c>
      <c r="E586">
        <f t="shared" si="249"/>
        <v>19677.049580115494</v>
      </c>
      <c r="F586">
        <f t="shared" si="250"/>
        <v>19677</v>
      </c>
      <c r="G586" s="10">
        <f t="shared" si="259"/>
        <v>6.7294000000401866E-2</v>
      </c>
      <c r="I586">
        <f t="shared" si="256"/>
        <v>6.7294000000401866E-2</v>
      </c>
      <c r="P586">
        <f t="shared" si="251"/>
        <v>7.4611342925175184E-2</v>
      </c>
      <c r="Q586" s="2">
        <f t="shared" si="252"/>
        <v>35665.917999999998</v>
      </c>
      <c r="S586" s="50">
        <v>0.1</v>
      </c>
      <c r="Z586">
        <f t="shared" si="235"/>
        <v>19677</v>
      </c>
      <c r="AA586" s="68">
        <f t="shared" si="236"/>
        <v>6.9376491520404301E-2</v>
      </c>
      <c r="AB586" s="68">
        <f t="shared" si="237"/>
        <v>7.2528851405172748E-2</v>
      </c>
      <c r="AC586" s="68">
        <f t="shared" si="238"/>
        <v>-2.0824915200024297E-3</v>
      </c>
      <c r="AD586" s="68"/>
      <c r="AE586" s="68">
        <f t="shared" si="239"/>
        <v>4.3367709308820556E-7</v>
      </c>
      <c r="AF586">
        <f t="shared" si="240"/>
        <v>-7.3173429247733179E-3</v>
      </c>
      <c r="AG586" s="92"/>
      <c r="AH586">
        <f t="shared" si="241"/>
        <v>-5.2348514047708882E-3</v>
      </c>
      <c r="AI586">
        <f t="shared" si="242"/>
        <v>0.95751349661150509</v>
      </c>
      <c r="AJ586">
        <f t="shared" si="243"/>
        <v>-0.39383954026250234</v>
      </c>
      <c r="AK586">
        <f t="shared" si="244"/>
        <v>-0.17838984525119492</v>
      </c>
      <c r="AL586">
        <f t="shared" si="245"/>
        <v>1.3369856110397216</v>
      </c>
      <c r="AM586">
        <f t="shared" si="246"/>
        <v>0.78980388848176897</v>
      </c>
      <c r="AN586" s="68">
        <f t="shared" si="258"/>
        <v>1.5203247210589477</v>
      </c>
      <c r="AO586" s="68">
        <f t="shared" si="258"/>
        <v>1.5203247210588546</v>
      </c>
      <c r="AP586" s="68">
        <f t="shared" si="258"/>
        <v>1.5203247210689057</v>
      </c>
      <c r="AQ586" s="68">
        <f t="shared" si="258"/>
        <v>1.5203247199824708</v>
      </c>
      <c r="AR586" s="68">
        <f t="shared" si="258"/>
        <v>1.5203248374156297</v>
      </c>
      <c r="AS586" s="68">
        <f t="shared" si="258"/>
        <v>1.5203121456018545</v>
      </c>
      <c r="AT586" s="68">
        <f t="shared" si="258"/>
        <v>1.5217028034143316</v>
      </c>
      <c r="AU586" s="68">
        <f t="shared" si="247"/>
        <v>1.7034706985656733</v>
      </c>
    </row>
    <row r="587" spans="1:50">
      <c r="A587" s="12" t="s">
        <v>2049</v>
      </c>
      <c r="B587" s="44"/>
      <c r="C587" s="45">
        <v>50699.351000000002</v>
      </c>
      <c r="D587" s="45">
        <v>5.0000000000000001E-3</v>
      </c>
      <c r="E587">
        <f t="shared" si="249"/>
        <v>19688.051747689125</v>
      </c>
      <c r="F587">
        <f t="shared" si="250"/>
        <v>19688</v>
      </c>
      <c r="G587" s="10">
        <f t="shared" si="259"/>
        <v>7.0236000006843824E-2</v>
      </c>
      <c r="I587">
        <f t="shared" si="256"/>
        <v>7.0236000006843824E-2</v>
      </c>
      <c r="P587">
        <f t="shared" si="251"/>
        <v>7.4840623989409105E-2</v>
      </c>
      <c r="Q587" s="2">
        <f t="shared" si="252"/>
        <v>35680.851000000002</v>
      </c>
      <c r="S587" s="50">
        <v>0.1</v>
      </c>
      <c r="Z587">
        <f t="shared" si="235"/>
        <v>19688</v>
      </c>
      <c r="AA587" s="68">
        <f t="shared" si="236"/>
        <v>6.9786299569820021E-2</v>
      </c>
      <c r="AB587" s="68">
        <f t="shared" si="237"/>
        <v>7.5290324426432909E-2</v>
      </c>
      <c r="AC587" s="68">
        <f t="shared" si="238"/>
        <v>4.4970043702380422E-4</v>
      </c>
      <c r="AD587" s="68"/>
      <c r="AE587" s="68">
        <f t="shared" si="239"/>
        <v>2.0223048305939973E-8</v>
      </c>
      <c r="AF587">
        <f t="shared" si="240"/>
        <v>-4.6046239825652813E-3</v>
      </c>
      <c r="AG587" s="92"/>
      <c r="AH587">
        <f t="shared" si="241"/>
        <v>-5.0543244195890855E-3</v>
      </c>
      <c r="AI587">
        <f t="shared" si="242"/>
        <v>0.95884575503147473</v>
      </c>
      <c r="AJ587">
        <f t="shared" si="243"/>
        <v>-0.38697001857823021</v>
      </c>
      <c r="AK587">
        <f t="shared" si="244"/>
        <v>-0.17870189696809735</v>
      </c>
      <c r="AL587">
        <f t="shared" si="245"/>
        <v>1.3444472915052186</v>
      </c>
      <c r="AM587">
        <f t="shared" si="246"/>
        <v>0.79587992225071436</v>
      </c>
      <c r="AN587" s="68">
        <f t="shared" ref="AN587:AT596" si="260">$AU587+$AB$7*SIN(AO587)</f>
        <v>1.5279800178571528</v>
      </c>
      <c r="AO587" s="68">
        <f t="shared" si="260"/>
        <v>1.5279800178571046</v>
      </c>
      <c r="AP587" s="68">
        <f t="shared" si="260"/>
        <v>1.5279800178632457</v>
      </c>
      <c r="AQ587" s="68">
        <f t="shared" si="260"/>
        <v>1.5279800170808686</v>
      </c>
      <c r="AR587" s="68">
        <f t="shared" si="260"/>
        <v>1.5279801167565692</v>
      </c>
      <c r="AS587" s="68">
        <f t="shared" si="260"/>
        <v>1.5279674198287885</v>
      </c>
      <c r="AT587" s="68">
        <f t="shared" si="260"/>
        <v>1.5296162654045635</v>
      </c>
      <c r="AU587" s="68">
        <f t="shared" si="247"/>
        <v>1.7111914513918853</v>
      </c>
    </row>
    <row r="588" spans="1:50">
      <c r="A588" s="12" t="s">
        <v>2049</v>
      </c>
      <c r="B588" s="44"/>
      <c r="C588" s="45">
        <v>50718.358</v>
      </c>
      <c r="D588" s="45">
        <v>4.0000000000000001E-3</v>
      </c>
      <c r="E588">
        <f t="shared" si="249"/>
        <v>19702.055511103841</v>
      </c>
      <c r="F588">
        <f t="shared" si="250"/>
        <v>19702</v>
      </c>
      <c r="G588" s="10">
        <f t="shared" si="259"/>
        <v>7.5344000004406553E-2</v>
      </c>
      <c r="I588">
        <f t="shared" si="256"/>
        <v>7.5344000004406553E-2</v>
      </c>
      <c r="P588">
        <f t="shared" si="251"/>
        <v>7.5132770310185781E-2</v>
      </c>
      <c r="Q588" s="2">
        <f t="shared" si="252"/>
        <v>35699.858</v>
      </c>
      <c r="S588" s="50">
        <v>0.1</v>
      </c>
      <c r="Z588">
        <f t="shared" si="235"/>
        <v>19702</v>
      </c>
      <c r="AA588" s="68">
        <f t="shared" si="236"/>
        <v>7.0308999543511802E-2</v>
      </c>
      <c r="AB588" s="68">
        <f t="shared" si="237"/>
        <v>8.0167770771080532E-2</v>
      </c>
      <c r="AC588" s="68">
        <f t="shared" si="238"/>
        <v>5.0350004608947464E-3</v>
      </c>
      <c r="AD588" s="68"/>
      <c r="AE588" s="68">
        <f t="shared" si="239"/>
        <v>2.5351229641210355E-6</v>
      </c>
      <c r="AF588">
        <f t="shared" si="240"/>
        <v>2.1122969422077142E-4</v>
      </c>
      <c r="AG588" s="92"/>
      <c r="AH588">
        <f t="shared" si="241"/>
        <v>-4.823770766673975E-3</v>
      </c>
      <c r="AI588">
        <f t="shared" si="242"/>
        <v>0.96055005386321535</v>
      </c>
      <c r="AJ588">
        <f t="shared" si="243"/>
        <v>-0.37816800310507043</v>
      </c>
      <c r="AK588">
        <f t="shared" si="244"/>
        <v>-0.17908584982831741</v>
      </c>
      <c r="AL588">
        <f t="shared" si="245"/>
        <v>1.3539740903227615</v>
      </c>
      <c r="AM588">
        <f t="shared" si="246"/>
        <v>0.80369024596161376</v>
      </c>
      <c r="AN588" s="68">
        <f t="shared" si="260"/>
        <v>1.5377385581518663</v>
      </c>
      <c r="AO588" s="68">
        <f t="shared" si="260"/>
        <v>1.5377385581518506</v>
      </c>
      <c r="AP588" s="68">
        <f t="shared" si="260"/>
        <v>1.5377385581544398</v>
      </c>
      <c r="AQ588" s="68">
        <f t="shared" si="260"/>
        <v>1.5377385577272631</v>
      </c>
      <c r="AR588" s="68">
        <f t="shared" si="260"/>
        <v>1.5377386282067551</v>
      </c>
      <c r="AS588" s="68">
        <f t="shared" si="260"/>
        <v>1.5377270018902838</v>
      </c>
      <c r="AT588" s="68">
        <f t="shared" si="260"/>
        <v>1.5397035967570376</v>
      </c>
      <c r="AU588" s="68">
        <f t="shared" si="247"/>
        <v>1.7210178640797913</v>
      </c>
    </row>
    <row r="589" spans="1:50">
      <c r="A589" s="12" t="s">
        <v>2049</v>
      </c>
      <c r="B589" s="44"/>
      <c r="C589" s="45">
        <v>50752.31</v>
      </c>
      <c r="D589" s="45">
        <v>6.0000000000000001E-3</v>
      </c>
      <c r="E589">
        <f t="shared" si="249"/>
        <v>19727.070283317047</v>
      </c>
      <c r="F589">
        <f t="shared" si="250"/>
        <v>19727</v>
      </c>
      <c r="G589">
        <f t="shared" si="259"/>
        <v>9.5393999996304046E-2</v>
      </c>
      <c r="J589">
        <f>G589</f>
        <v>9.5393999996304046E-2</v>
      </c>
      <c r="P589">
        <f t="shared" si="251"/>
        <v>7.5655390756647622E-2</v>
      </c>
      <c r="Q589" s="2">
        <f t="shared" si="252"/>
        <v>35733.81</v>
      </c>
      <c r="S589" s="50">
        <v>1</v>
      </c>
      <c r="Z589">
        <f t="shared" ref="Z589:Z640" si="261">F589</f>
        <v>19727</v>
      </c>
      <c r="AA589" s="68">
        <f t="shared" ref="AA589:AA640" si="262">AB$3+AB$4*Z589+AB$5*Z589^2+AH589</f>
        <v>7.1245478440297771E-2</v>
      </c>
      <c r="AB589" s="68">
        <f t="shared" ref="AB589:AB640" si="263">G589-AH589</f>
        <v>9.9803912312653897E-2</v>
      </c>
      <c r="AC589" s="68">
        <f t="shared" ref="AC589:AC640" si="264">+G589-P589-AH589</f>
        <v>2.4148521556006282E-2</v>
      </c>
      <c r="AD589" s="68"/>
      <c r="AE589" s="68">
        <f t="shared" ref="AE589:AE640" si="265">+(G589-AA589)^2*S589</f>
        <v>5.8315109334089975E-4</v>
      </c>
      <c r="AF589">
        <f t="shared" ref="AF589:AF640" si="266">G589-P589</f>
        <v>1.9738609239656424E-2</v>
      </c>
      <c r="AG589" s="92"/>
      <c r="AH589">
        <f t="shared" ref="AH589:AH640" si="267">$AB$6*($AB$11/AI589*AJ589+$AB$12)</f>
        <v>-4.409912316349858E-3</v>
      </c>
      <c r="AI589">
        <f t="shared" ref="AI589:AI640" si="268">1+$AB$7*COS(AL589)</f>
        <v>0.96361746152732086</v>
      </c>
      <c r="AJ589">
        <f t="shared" ref="AJ589:AJ640" si="269">SIN(AL589+RADIANS($AB$9))</f>
        <v>-0.36228638482442238</v>
      </c>
      <c r="AK589">
        <f t="shared" ref="AK589:AK640" si="270">$AB$7*SIN(AL589)</f>
        <v>-0.17973411126775543</v>
      </c>
      <c r="AL589">
        <f t="shared" ref="AL589:AL640" si="271">2*ATAN(AM589)</f>
        <v>1.3710708702090506</v>
      </c>
      <c r="AM589">
        <f t="shared" ref="AM589:AM640" si="272">SQRT((1+$AB$7)/(1-$AB$7))*TAN(AN589/2)</f>
        <v>0.81785787530272802</v>
      </c>
      <c r="AN589" s="68">
        <f t="shared" si="260"/>
        <v>1.5552078130794005</v>
      </c>
      <c r="AO589" s="68">
        <f t="shared" si="260"/>
        <v>1.5552078130794</v>
      </c>
      <c r="AP589" s="68">
        <f t="shared" si="260"/>
        <v>1.555207813079557</v>
      </c>
      <c r="AQ589" s="68">
        <f t="shared" si="260"/>
        <v>1.5552078130246532</v>
      </c>
      <c r="AR589" s="68">
        <f t="shared" si="260"/>
        <v>1.5552078322319258</v>
      </c>
      <c r="AS589" s="68">
        <f t="shared" si="260"/>
        <v>1.5552011143127669</v>
      </c>
      <c r="AT589" s="68">
        <f t="shared" si="260"/>
        <v>1.55776021587735</v>
      </c>
      <c r="AU589" s="68">
        <f t="shared" ref="AU589:AU640" si="273">RADIANS($AB$9)+$AB$18*(F589-AB$15)</f>
        <v>1.7385650295939092</v>
      </c>
    </row>
    <row r="590" spans="1:50">
      <c r="A590" s="12" t="s">
        <v>2050</v>
      </c>
      <c r="B590" s="44"/>
      <c r="C590" s="45">
        <v>51034.608</v>
      </c>
      <c r="D590" s="45">
        <v>2E-3</v>
      </c>
      <c r="E590">
        <f t="shared" si="249"/>
        <v>19935.058624688532</v>
      </c>
      <c r="F590">
        <f t="shared" si="250"/>
        <v>19935</v>
      </c>
      <c r="G590" s="10">
        <f t="shared" si="259"/>
        <v>7.9569999994419049E-2</v>
      </c>
      <c r="I590">
        <f>G590</f>
        <v>7.9569999994419049E-2</v>
      </c>
      <c r="P590">
        <f t="shared" si="251"/>
        <v>8.0049849295345921E-2</v>
      </c>
      <c r="Q590" s="2">
        <f t="shared" si="252"/>
        <v>36016.108</v>
      </c>
      <c r="S590" s="50">
        <v>0.1</v>
      </c>
      <c r="Z590">
        <f t="shared" si="261"/>
        <v>19935</v>
      </c>
      <c r="AA590" s="68">
        <f t="shared" si="262"/>
        <v>7.91769417441021E-2</v>
      </c>
      <c r="AB590" s="68">
        <f t="shared" si="263"/>
        <v>8.044290754566287E-2</v>
      </c>
      <c r="AC590" s="68">
        <f t="shared" si="264"/>
        <v>3.9305825031695255E-4</v>
      </c>
      <c r="AD590" s="68"/>
      <c r="AE590" s="68">
        <f t="shared" si="265"/>
        <v>1.5449478814222165E-8</v>
      </c>
      <c r="AF590">
        <f t="shared" si="266"/>
        <v>-4.7984930092687117E-4</v>
      </c>
      <c r="AG590" s="92"/>
      <c r="AH590">
        <f t="shared" si="267"/>
        <v>-8.7290755124382372E-4</v>
      </c>
      <c r="AI590">
        <f t="shared" si="268"/>
        <v>0.99026868689589842</v>
      </c>
      <c r="AJ590">
        <f t="shared" si="269"/>
        <v>-0.222215076315156</v>
      </c>
      <c r="AK590">
        <f t="shared" si="270"/>
        <v>-0.18312111130122546</v>
      </c>
      <c r="AL590">
        <f t="shared" si="271"/>
        <v>1.5177048613325814</v>
      </c>
      <c r="AM590">
        <f t="shared" si="272"/>
        <v>0.94826960417362871</v>
      </c>
      <c r="AN590" s="68">
        <f t="shared" si="260"/>
        <v>1.7027726625379049</v>
      </c>
      <c r="AO590" s="68">
        <f t="shared" si="260"/>
        <v>1.7027726625983346</v>
      </c>
      <c r="AP590" s="68">
        <f t="shared" si="260"/>
        <v>1.7027726651025115</v>
      </c>
      <c r="AQ590" s="68">
        <f t="shared" si="260"/>
        <v>1.7027727688743399</v>
      </c>
      <c r="AR590" s="68">
        <f t="shared" si="260"/>
        <v>1.7027770690551356</v>
      </c>
      <c r="AS590" s="68">
        <f t="shared" si="260"/>
        <v>1.7029551411017554</v>
      </c>
      <c r="AT590" s="68">
        <f t="shared" si="260"/>
        <v>1.7101306332150323</v>
      </c>
      <c r="AU590" s="68">
        <f t="shared" si="273"/>
        <v>1.8845574466713708</v>
      </c>
    </row>
    <row r="591" spans="1:50">
      <c r="A591" s="12" t="s">
        <v>2046</v>
      </c>
      <c r="B591" s="44"/>
      <c r="C591" s="45">
        <v>51349.510999999999</v>
      </c>
      <c r="D591" s="45">
        <v>2E-3</v>
      </c>
      <c r="E591">
        <f t="shared" si="249"/>
        <v>20167.069310782314</v>
      </c>
      <c r="F591">
        <f t="shared" si="250"/>
        <v>20167</v>
      </c>
      <c r="G591" s="10">
        <f t="shared" si="259"/>
        <v>9.4073999993270263E-2</v>
      </c>
      <c r="K591">
        <f>G591</f>
        <v>9.4073999993270263E-2</v>
      </c>
      <c r="P591">
        <f t="shared" si="251"/>
        <v>8.5048790912704952E-2</v>
      </c>
      <c r="Q591" s="2">
        <f t="shared" si="252"/>
        <v>36331.010999999999</v>
      </c>
      <c r="S591" s="50">
        <v>0.5</v>
      </c>
      <c r="Z591">
        <f t="shared" si="261"/>
        <v>20167</v>
      </c>
      <c r="AA591" s="68">
        <f t="shared" si="262"/>
        <v>8.8257677169106111E-2</v>
      </c>
      <c r="AB591" s="68">
        <f t="shared" si="263"/>
        <v>9.0865113736869105E-2</v>
      </c>
      <c r="AC591" s="68">
        <f t="shared" si="264"/>
        <v>5.8163228241641541E-3</v>
      </c>
      <c r="AD591" s="68"/>
      <c r="AE591" s="68">
        <f t="shared" si="265"/>
        <v>1.6914805597446432E-5</v>
      </c>
      <c r="AF591">
        <f t="shared" si="266"/>
        <v>9.0252090805653107E-3</v>
      </c>
      <c r="AG591" s="92"/>
      <c r="AH591">
        <f t="shared" si="267"/>
        <v>3.208886256401157E-3</v>
      </c>
      <c r="AI591">
        <f t="shared" si="268"/>
        <v>1.0220247171347008</v>
      </c>
      <c r="AJ591">
        <f t="shared" si="269"/>
        <v>-5.0577486705663553E-2</v>
      </c>
      <c r="AK591">
        <f t="shared" si="270"/>
        <v>-0.18205205764852617</v>
      </c>
      <c r="AL591">
        <f t="shared" si="271"/>
        <v>1.6911915493476524</v>
      </c>
      <c r="AM591">
        <f t="shared" si="272"/>
        <v>1.1282718614738674</v>
      </c>
      <c r="AN591" s="68">
        <f t="shared" si="260"/>
        <v>1.8722869957269959</v>
      </c>
      <c r="AO591" s="68">
        <f t="shared" si="260"/>
        <v>1.8722870013478179</v>
      </c>
      <c r="AP591" s="68">
        <f t="shared" si="260"/>
        <v>1.8722871045703406</v>
      </c>
      <c r="AQ591" s="68">
        <f t="shared" si="260"/>
        <v>1.8722890001747432</v>
      </c>
      <c r="AR591" s="68">
        <f t="shared" si="260"/>
        <v>1.872323809477042</v>
      </c>
      <c r="AS591" s="68">
        <f t="shared" si="260"/>
        <v>1.872962327366922</v>
      </c>
      <c r="AT591" s="68">
        <f t="shared" si="260"/>
        <v>1.884451386267469</v>
      </c>
      <c r="AU591" s="68">
        <f t="shared" si="273"/>
        <v>2.0473951426423858</v>
      </c>
    </row>
    <row r="592" spans="1:50">
      <c r="A592" s="12" t="s">
        <v>2054</v>
      </c>
      <c r="B592" s="44"/>
      <c r="C592" s="45">
        <v>51512.388400000003</v>
      </c>
      <c r="D592" s="45">
        <v>5.0000000000000001E-4</v>
      </c>
      <c r="E592">
        <f t="shared" si="249"/>
        <v>20287.072287328021</v>
      </c>
      <c r="F592">
        <f t="shared" si="250"/>
        <v>20287</v>
      </c>
      <c r="G592" s="10">
        <f t="shared" si="259"/>
        <v>9.8114000000350643E-2</v>
      </c>
      <c r="J592">
        <f>G592</f>
        <v>9.8114000000350643E-2</v>
      </c>
      <c r="P592">
        <f t="shared" si="251"/>
        <v>8.7674766302517859E-2</v>
      </c>
      <c r="Q592" s="2">
        <f t="shared" si="252"/>
        <v>36493.888400000003</v>
      </c>
      <c r="S592" s="50">
        <v>1</v>
      </c>
      <c r="Z592">
        <f t="shared" si="261"/>
        <v>20287</v>
      </c>
      <c r="AA592" s="68">
        <f t="shared" si="262"/>
        <v>9.3016457861143126E-2</v>
      </c>
      <c r="AB592" s="68">
        <f t="shared" si="263"/>
        <v>9.2772308441725376E-2</v>
      </c>
      <c r="AC592" s="68">
        <f t="shared" si="264"/>
        <v>5.0975421392075136E-3</v>
      </c>
      <c r="AD592" s="68"/>
      <c r="AE592" s="68">
        <f t="shared" si="265"/>
        <v>2.5984935860996348E-5</v>
      </c>
      <c r="AF592">
        <f t="shared" si="266"/>
        <v>1.0439233697832784E-2</v>
      </c>
      <c r="AG592" s="92"/>
      <c r="AH592">
        <f t="shared" si="267"/>
        <v>5.3416915586252701E-3</v>
      </c>
      <c r="AI592">
        <f t="shared" si="268"/>
        <v>1.0390430488455102</v>
      </c>
      <c r="AJ592">
        <f t="shared" si="269"/>
        <v>4.3542654670314346E-2</v>
      </c>
      <c r="AK592">
        <f t="shared" si="270"/>
        <v>-0.17917499880221285</v>
      </c>
      <c r="AL592">
        <f t="shared" si="271"/>
        <v>1.7853470501063178</v>
      </c>
      <c r="AM592">
        <f t="shared" si="272"/>
        <v>1.2413704320689682</v>
      </c>
      <c r="AN592" s="68">
        <f t="shared" si="260"/>
        <v>1.9621034570454972</v>
      </c>
      <c r="AO592" s="68">
        <f t="shared" si="260"/>
        <v>1.9621034796044083</v>
      </c>
      <c r="AP592" s="68">
        <f t="shared" si="260"/>
        <v>1.9621038021490396</v>
      </c>
      <c r="AQ592" s="68">
        <f t="shared" si="260"/>
        <v>1.9621084138262517</v>
      </c>
      <c r="AR592" s="68">
        <f t="shared" si="260"/>
        <v>1.9621743450081293</v>
      </c>
      <c r="AS592" s="68">
        <f t="shared" si="260"/>
        <v>1.9631157859487172</v>
      </c>
      <c r="AT592" s="68">
        <f t="shared" si="260"/>
        <v>1.9763327566839091</v>
      </c>
      <c r="AU592" s="68">
        <f t="shared" si="273"/>
        <v>2.1316215371101519</v>
      </c>
    </row>
    <row r="593" spans="1:48">
      <c r="A593" s="12" t="s">
        <v>2080</v>
      </c>
      <c r="B593" s="44"/>
      <c r="C593" s="45">
        <v>52321.348299999998</v>
      </c>
      <c r="D593" s="45">
        <v>6.9999999999999999E-4</v>
      </c>
      <c r="E593">
        <f t="shared" si="249"/>
        <v>20883.088652435239</v>
      </c>
      <c r="F593">
        <f t="shared" si="250"/>
        <v>20883</v>
      </c>
      <c r="G593" s="10">
        <f t="shared" si="259"/>
        <v>0.12032599999656668</v>
      </c>
      <c r="H593" s="10"/>
      <c r="I593" s="11"/>
      <c r="J593">
        <f>G593</f>
        <v>0.12032599999656668</v>
      </c>
      <c r="P593">
        <f t="shared" si="251"/>
        <v>0.10112440855573374</v>
      </c>
      <c r="Q593" s="2">
        <f t="shared" si="252"/>
        <v>37302.848299999998</v>
      </c>
      <c r="S593" s="50">
        <v>1</v>
      </c>
      <c r="Z593">
        <f t="shared" si="261"/>
        <v>20883</v>
      </c>
      <c r="AA593" s="68">
        <f t="shared" si="262"/>
        <v>0.11651206052935298</v>
      </c>
      <c r="AB593" s="68">
        <f t="shared" si="263"/>
        <v>0.10493834802294744</v>
      </c>
      <c r="AC593" s="68">
        <f t="shared" si="264"/>
        <v>3.8139394672136936E-3</v>
      </c>
      <c r="AD593" s="68"/>
      <c r="AE593" s="68">
        <f t="shared" si="265"/>
        <v>1.4546134259570327E-5</v>
      </c>
      <c r="AF593">
        <f t="shared" si="266"/>
        <v>1.9201591440832944E-2</v>
      </c>
      <c r="AG593" s="92"/>
      <c r="AH593">
        <f t="shared" si="267"/>
        <v>1.538765197361925E-2</v>
      </c>
      <c r="AI593">
        <f t="shared" si="268"/>
        <v>1.1222582773688814</v>
      </c>
      <c r="AJ593">
        <f t="shared" si="269"/>
        <v>0.53014535562343401</v>
      </c>
      <c r="AK593">
        <f t="shared" si="270"/>
        <v>-0.13667828457263981</v>
      </c>
      <c r="AL593">
        <f t="shared" si="271"/>
        <v>2.3005626094112825</v>
      </c>
      <c r="AM593">
        <f t="shared" si="272"/>
        <v>2.2361838616725924</v>
      </c>
      <c r="AN593" s="68">
        <f t="shared" si="260"/>
        <v>2.4302227213269689</v>
      </c>
      <c r="AO593" s="68">
        <f t="shared" si="260"/>
        <v>2.4302235049707011</v>
      </c>
      <c r="AP593" s="68">
        <f t="shared" si="260"/>
        <v>2.4302291465686823</v>
      </c>
      <c r="AQ593" s="68">
        <f t="shared" si="260"/>
        <v>2.4302697606794732</v>
      </c>
      <c r="AR593" s="68">
        <f t="shared" si="260"/>
        <v>2.4305621015002545</v>
      </c>
      <c r="AS593" s="68">
        <f t="shared" si="260"/>
        <v>2.4326642075414893</v>
      </c>
      <c r="AT593" s="68">
        <f t="shared" si="260"/>
        <v>2.4476699783923448</v>
      </c>
      <c r="AU593" s="68">
        <f t="shared" si="273"/>
        <v>2.5499459629667243</v>
      </c>
    </row>
    <row r="594" spans="1:48">
      <c r="A594" s="12" t="s">
        <v>2080</v>
      </c>
      <c r="B594" s="46"/>
      <c r="C594" s="45">
        <v>52530.371800000001</v>
      </c>
      <c r="D594" s="47" t="s">
        <v>2069</v>
      </c>
      <c r="E594">
        <f t="shared" si="249"/>
        <v>21037.090632869611</v>
      </c>
      <c r="F594">
        <f t="shared" si="250"/>
        <v>21037</v>
      </c>
      <c r="G594" s="10">
        <f t="shared" si="259"/>
        <v>0.12301400000433205</v>
      </c>
      <c r="H594" s="10"/>
      <c r="I594" s="5"/>
      <c r="J594">
        <f>G594</f>
        <v>0.12301400000433205</v>
      </c>
      <c r="P594">
        <f t="shared" si="251"/>
        <v>0.1047098905663652</v>
      </c>
      <c r="Q594" s="2">
        <f t="shared" si="252"/>
        <v>37511.871800000001</v>
      </c>
      <c r="S594" s="50">
        <v>1</v>
      </c>
      <c r="Z594">
        <f t="shared" si="261"/>
        <v>21037</v>
      </c>
      <c r="AA594" s="68">
        <f t="shared" si="262"/>
        <v>0.12232207200773074</v>
      </c>
      <c r="AB594" s="68">
        <f t="shared" si="263"/>
        <v>0.10540181856296651</v>
      </c>
      <c r="AC594" s="68">
        <f t="shared" si="264"/>
        <v>6.9192799660130686E-4</v>
      </c>
      <c r="AD594" s="68"/>
      <c r="AE594" s="68">
        <f t="shared" si="265"/>
        <v>4.7876435248070289E-7</v>
      </c>
      <c r="AF594">
        <f t="shared" si="266"/>
        <v>1.8304109437966842E-2</v>
      </c>
      <c r="AG594" s="92"/>
      <c r="AH594">
        <f t="shared" si="267"/>
        <v>1.7612181441365535E-2</v>
      </c>
      <c r="AI594">
        <f t="shared" si="268"/>
        <v>1.1408103675632775</v>
      </c>
      <c r="AJ594">
        <f t="shared" si="269"/>
        <v>0.64765645140732442</v>
      </c>
      <c r="AK594">
        <f t="shared" si="270"/>
        <v>-0.11747544528802842</v>
      </c>
      <c r="AL594">
        <f t="shared" si="271"/>
        <v>2.4462952293829656</v>
      </c>
      <c r="AM594">
        <f t="shared" si="272"/>
        <v>2.7596393748665746</v>
      </c>
      <c r="AN594" s="68">
        <f t="shared" si="260"/>
        <v>2.5568074774700928</v>
      </c>
      <c r="AO594" s="68">
        <f t="shared" si="260"/>
        <v>2.5568086153060356</v>
      </c>
      <c r="AP594" s="68">
        <f t="shared" si="260"/>
        <v>2.5568160566194718</v>
      </c>
      <c r="AQ594" s="68">
        <f t="shared" si="260"/>
        <v>2.5568647210316708</v>
      </c>
      <c r="AR594" s="68">
        <f t="shared" si="260"/>
        <v>2.5571829360265226</v>
      </c>
      <c r="AS594" s="68">
        <f t="shared" si="260"/>
        <v>2.559262086137486</v>
      </c>
      <c r="AT594" s="68">
        <f t="shared" si="260"/>
        <v>2.5727777746053628</v>
      </c>
      <c r="AU594" s="68">
        <f t="shared" si="273"/>
        <v>2.6580365025336912</v>
      </c>
    </row>
    <row r="595" spans="1:48">
      <c r="A595" s="22" t="s">
        <v>2105</v>
      </c>
      <c r="B595" s="21" t="s">
        <v>2053</v>
      </c>
      <c r="C595" s="20">
        <v>52530.375999999997</v>
      </c>
      <c r="D595" s="20" t="s">
        <v>2104</v>
      </c>
      <c r="E595">
        <f t="shared" si="249"/>
        <v>21037.09372729831</v>
      </c>
      <c r="F595">
        <f t="shared" si="250"/>
        <v>21037</v>
      </c>
      <c r="G595" s="10">
        <f t="shared" si="259"/>
        <v>0.12721400000009453</v>
      </c>
      <c r="I595">
        <f>G595</f>
        <v>0.12721400000009453</v>
      </c>
      <c r="P595">
        <f t="shared" si="251"/>
        <v>0.1047098905663652</v>
      </c>
      <c r="Q595" s="2">
        <f t="shared" si="252"/>
        <v>37511.875999999997</v>
      </c>
      <c r="S595" s="50">
        <v>0.1</v>
      </c>
      <c r="Z595">
        <f t="shared" si="261"/>
        <v>21037</v>
      </c>
      <c r="AA595" s="68">
        <f t="shared" si="262"/>
        <v>0.12232207200773074</v>
      </c>
      <c r="AB595" s="68">
        <f t="shared" si="263"/>
        <v>0.109601818558729</v>
      </c>
      <c r="AC595" s="68">
        <f t="shared" si="264"/>
        <v>4.8919279923637891E-3</v>
      </c>
      <c r="AD595" s="68"/>
      <c r="AE595" s="68">
        <f t="shared" si="265"/>
        <v>2.3930959482472448E-6</v>
      </c>
      <c r="AF595">
        <f t="shared" si="266"/>
        <v>2.2504109433729325E-2</v>
      </c>
      <c r="AG595" s="92"/>
      <c r="AH595">
        <f t="shared" si="267"/>
        <v>1.7612181441365535E-2</v>
      </c>
      <c r="AI595">
        <f t="shared" si="268"/>
        <v>1.1408103675632775</v>
      </c>
      <c r="AJ595">
        <f t="shared" si="269"/>
        <v>0.64765645140732442</v>
      </c>
      <c r="AK595">
        <f t="shared" si="270"/>
        <v>-0.11747544528802842</v>
      </c>
      <c r="AL595">
        <f t="shared" si="271"/>
        <v>2.4462952293829656</v>
      </c>
      <c r="AM595">
        <f t="shared" si="272"/>
        <v>2.7596393748665746</v>
      </c>
      <c r="AN595" s="68">
        <f t="shared" si="260"/>
        <v>2.5568074774700928</v>
      </c>
      <c r="AO595" s="68">
        <f t="shared" si="260"/>
        <v>2.5568086153060356</v>
      </c>
      <c r="AP595" s="68">
        <f t="shared" si="260"/>
        <v>2.5568160566194718</v>
      </c>
      <c r="AQ595" s="68">
        <f t="shared" si="260"/>
        <v>2.5568647210316708</v>
      </c>
      <c r="AR595" s="68">
        <f t="shared" si="260"/>
        <v>2.5571829360265226</v>
      </c>
      <c r="AS595" s="68">
        <f t="shared" si="260"/>
        <v>2.559262086137486</v>
      </c>
      <c r="AT595" s="68">
        <f t="shared" si="260"/>
        <v>2.5727777746053628</v>
      </c>
      <c r="AU595" s="68">
        <f t="shared" si="273"/>
        <v>2.6580365025336912</v>
      </c>
    </row>
    <row r="596" spans="1:48">
      <c r="A596" s="12" t="s">
        <v>2052</v>
      </c>
      <c r="B596" s="44" t="s">
        <v>2053</v>
      </c>
      <c r="C596" s="45">
        <v>52534.446000000004</v>
      </c>
      <c r="D596" s="45">
        <v>1E-4</v>
      </c>
      <c r="E596">
        <f t="shared" si="249"/>
        <v>21040.092376064447</v>
      </c>
      <c r="F596">
        <f t="shared" si="250"/>
        <v>21040</v>
      </c>
      <c r="G596" s="10">
        <f t="shared" si="259"/>
        <v>0.12538000000495231</v>
      </c>
      <c r="K596">
        <f>G596</f>
        <v>0.12538000000495231</v>
      </c>
      <c r="P596">
        <f t="shared" si="251"/>
        <v>0.10478018716407522</v>
      </c>
      <c r="Q596" s="2">
        <f t="shared" si="252"/>
        <v>37515.946000000004</v>
      </c>
      <c r="S596" s="50">
        <v>1</v>
      </c>
      <c r="Z596">
        <f t="shared" si="261"/>
        <v>21040</v>
      </c>
      <c r="AA596" s="68">
        <f t="shared" si="262"/>
        <v>0.12243334567940747</v>
      </c>
      <c r="AB596" s="68">
        <f t="shared" si="263"/>
        <v>0.10772684148962006</v>
      </c>
      <c r="AC596" s="68">
        <f t="shared" si="264"/>
        <v>2.9466543255448376E-3</v>
      </c>
      <c r="AD596" s="68"/>
      <c r="AE596" s="68">
        <f t="shared" si="265"/>
        <v>8.682771714252081E-6</v>
      </c>
      <c r="AF596">
        <f t="shared" si="266"/>
        <v>2.0599812840877085E-2</v>
      </c>
      <c r="AG596" s="92"/>
      <c r="AH596">
        <f t="shared" si="267"/>
        <v>1.7653158515332248E-2</v>
      </c>
      <c r="AI596">
        <f t="shared" si="268"/>
        <v>1.1411487615104556</v>
      </c>
      <c r="AJ596">
        <f t="shared" si="269"/>
        <v>0.6498523422294592</v>
      </c>
      <c r="AK596">
        <f t="shared" si="270"/>
        <v>-0.11706864218478988</v>
      </c>
      <c r="AL596">
        <f t="shared" si="271"/>
        <v>2.4491807739816376</v>
      </c>
      <c r="AM596">
        <f t="shared" si="272"/>
        <v>2.7721194359779608</v>
      </c>
      <c r="AN596" s="68">
        <f t="shared" si="260"/>
        <v>2.5592935972624207</v>
      </c>
      <c r="AO596" s="68">
        <f t="shared" si="260"/>
        <v>2.5592947413239662</v>
      </c>
      <c r="AP596" s="68">
        <f t="shared" si="260"/>
        <v>2.5593022110808858</v>
      </c>
      <c r="AQ596" s="68">
        <f t="shared" si="260"/>
        <v>2.559350981390129</v>
      </c>
      <c r="AR596" s="68">
        <f t="shared" si="260"/>
        <v>2.5596693660016117</v>
      </c>
      <c r="AS596" s="68">
        <f t="shared" si="260"/>
        <v>2.5617462241456961</v>
      </c>
      <c r="AT596" s="68">
        <f t="shared" si="260"/>
        <v>2.5752254866142681</v>
      </c>
      <c r="AU596" s="68">
        <f t="shared" si="273"/>
        <v>2.6601421623953847</v>
      </c>
      <c r="AV596" s="68"/>
    </row>
    <row r="597" spans="1:48">
      <c r="A597" s="16" t="s">
        <v>2081</v>
      </c>
      <c r="B597" s="44" t="s">
        <v>2053</v>
      </c>
      <c r="C597" s="45">
        <v>52884.631000000001</v>
      </c>
      <c r="D597" s="45">
        <v>2E-3</v>
      </c>
      <c r="E597">
        <f t="shared" ref="E597:E640" si="274">+(C597-C$7)/C$8</f>
        <v>21298.097736793788</v>
      </c>
      <c r="F597">
        <f t="shared" ref="F597:F640" si="275">ROUND(2*E597,0)/2</f>
        <v>21298</v>
      </c>
      <c r="G597" s="10">
        <f t="shared" si="259"/>
        <v>0.13265600000158884</v>
      </c>
      <c r="K597">
        <f>G597</f>
        <v>0.13265600000158884</v>
      </c>
      <c r="P597">
        <f t="shared" ref="P597:P640" si="276">+AB$3+AB$4*F597+AB$5*F597^2</f>
        <v>0.11088996526473183</v>
      </c>
      <c r="Q597" s="2">
        <f t="shared" ref="Q597:Q640" si="277">+C597-15018.5</f>
        <v>37866.131000000001</v>
      </c>
      <c r="S597" s="50">
        <v>1</v>
      </c>
      <c r="Z597">
        <f t="shared" si="261"/>
        <v>21298</v>
      </c>
      <c r="AA597" s="68">
        <f t="shared" si="262"/>
        <v>0.131664571302162</v>
      </c>
      <c r="AB597" s="68">
        <f t="shared" si="263"/>
        <v>0.11188139396415867</v>
      </c>
      <c r="AC597" s="68">
        <f t="shared" si="264"/>
        <v>9.9142869942683842E-4</v>
      </c>
      <c r="AD597" s="68"/>
      <c r="AE597" s="68">
        <f t="shared" si="265"/>
        <v>9.8293086604719233E-7</v>
      </c>
      <c r="AF597">
        <f t="shared" si="266"/>
        <v>2.176603473685701E-2</v>
      </c>
      <c r="AG597" s="92"/>
      <c r="AH597">
        <f t="shared" si="267"/>
        <v>2.0774606037430171E-2</v>
      </c>
      <c r="AI597">
        <f t="shared" si="268"/>
        <v>1.166037505896665</v>
      </c>
      <c r="AJ597">
        <f t="shared" si="269"/>
        <v>0.81999367708639148</v>
      </c>
      <c r="AK597">
        <f t="shared" si="270"/>
        <v>-7.7843345859108778E-2</v>
      </c>
      <c r="AL597">
        <f t="shared" si="271"/>
        <v>2.7031905963022953</v>
      </c>
      <c r="AM597">
        <f t="shared" si="272"/>
        <v>4.4887202480047019</v>
      </c>
      <c r="AN597" s="68">
        <f t="shared" ref="AN597:AT606" si="278">$AU597+$AB$7*SIN(AO597)</f>
        <v>2.7756023628216919</v>
      </c>
      <c r="AO597" s="68">
        <f t="shared" si="278"/>
        <v>2.7756037537533684</v>
      </c>
      <c r="AP597" s="68">
        <f t="shared" si="278"/>
        <v>2.7756118767127291</v>
      </c>
      <c r="AQ597" s="68">
        <f t="shared" si="278"/>
        <v>2.7756593138136494</v>
      </c>
      <c r="AR597" s="68">
        <f t="shared" si="278"/>
        <v>2.7759363235333501</v>
      </c>
      <c r="AS597" s="68">
        <f t="shared" si="278"/>
        <v>2.7775533406247561</v>
      </c>
      <c r="AT597" s="68">
        <f t="shared" si="278"/>
        <v>2.7869728434525327</v>
      </c>
      <c r="AU597" s="68">
        <f t="shared" si="273"/>
        <v>2.8412289105010826</v>
      </c>
    </row>
    <row r="598" spans="1:48">
      <c r="A598" s="13" t="s">
        <v>2096</v>
      </c>
      <c r="B598" s="46" t="s">
        <v>2053</v>
      </c>
      <c r="C598" s="47">
        <v>52934.852599999998</v>
      </c>
      <c r="D598" s="47">
        <v>2.5000000000000001E-4</v>
      </c>
      <c r="E598">
        <f t="shared" si="274"/>
        <v>21335.099441676648</v>
      </c>
      <c r="F598">
        <f t="shared" si="275"/>
        <v>21335</v>
      </c>
      <c r="G598" s="10">
        <f t="shared" si="259"/>
        <v>0.13496999999915715</v>
      </c>
      <c r="K598">
        <f>G598</f>
        <v>0.13496999999915715</v>
      </c>
      <c r="P598">
        <f t="shared" si="276"/>
        <v>0.11177659156462705</v>
      </c>
      <c r="Q598" s="2">
        <f t="shared" si="277"/>
        <v>37916.352599999998</v>
      </c>
      <c r="S598" s="50">
        <v>1</v>
      </c>
      <c r="Z598">
        <f t="shared" si="261"/>
        <v>21335</v>
      </c>
      <c r="AA598" s="68">
        <f t="shared" si="262"/>
        <v>0.13292642769672577</v>
      </c>
      <c r="AB598" s="68">
        <f t="shared" si="263"/>
        <v>0.11382016386705844</v>
      </c>
      <c r="AC598" s="68">
        <f t="shared" si="264"/>
        <v>2.0435723024313894E-3</v>
      </c>
      <c r="AD598" s="68"/>
      <c r="AE598" s="68">
        <f t="shared" si="265"/>
        <v>4.1761877552646873E-6</v>
      </c>
      <c r="AF598">
        <f t="shared" si="266"/>
        <v>2.3193408434530105E-2</v>
      </c>
      <c r="AG598" s="92"/>
      <c r="AH598">
        <f t="shared" si="267"/>
        <v>2.1149836132098716E-2</v>
      </c>
      <c r="AI598">
        <f t="shared" si="268"/>
        <v>1.1688219410795369</v>
      </c>
      <c r="AJ598">
        <f t="shared" si="269"/>
        <v>0.84074549404637045</v>
      </c>
      <c r="AK598">
        <f t="shared" si="270"/>
        <v>-7.1604413754064219E-2</v>
      </c>
      <c r="AL598">
        <f t="shared" si="271"/>
        <v>2.7404492754254113</v>
      </c>
      <c r="AM598">
        <f t="shared" si="272"/>
        <v>4.9187112839548366</v>
      </c>
      <c r="AN598" s="68">
        <f t="shared" si="278"/>
        <v>2.806975783113157</v>
      </c>
      <c r="AO598" s="68">
        <f t="shared" si="278"/>
        <v>2.8069771439030511</v>
      </c>
      <c r="AP598" s="68">
        <f t="shared" si="278"/>
        <v>2.8069850002542998</v>
      </c>
      <c r="AQ598" s="68">
        <f t="shared" si="278"/>
        <v>2.8070303575017799</v>
      </c>
      <c r="AR598" s="68">
        <f t="shared" si="278"/>
        <v>2.8072922055288414</v>
      </c>
      <c r="AS598" s="68">
        <f t="shared" si="278"/>
        <v>2.8088033930798932</v>
      </c>
      <c r="AT598" s="68">
        <f t="shared" si="278"/>
        <v>2.8175095472182021</v>
      </c>
      <c r="AU598" s="68">
        <f t="shared" si="273"/>
        <v>2.8671987154619769</v>
      </c>
    </row>
    <row r="599" spans="1:48">
      <c r="A599" s="13" t="s">
        <v>2098</v>
      </c>
      <c r="B599" s="48"/>
      <c r="C599" s="45">
        <v>52940.281999999999</v>
      </c>
      <c r="D599" s="45">
        <v>5.0000000000000001E-4</v>
      </c>
      <c r="E599">
        <f t="shared" si="274"/>
        <v>21339.099653866047</v>
      </c>
      <c r="F599">
        <f t="shared" si="275"/>
        <v>21339</v>
      </c>
      <c r="G599" s="10">
        <f t="shared" si="259"/>
        <v>0.135258000002068</v>
      </c>
      <c r="J599">
        <f>G599</f>
        <v>0.135258000002068</v>
      </c>
      <c r="P599">
        <f t="shared" si="276"/>
        <v>0.11187259958616996</v>
      </c>
      <c r="Q599" s="2">
        <f t="shared" si="277"/>
        <v>37921.781999999999</v>
      </c>
      <c r="S599" s="50">
        <v>1</v>
      </c>
      <c r="Z599">
        <f t="shared" si="261"/>
        <v>21339</v>
      </c>
      <c r="AA599" s="68">
        <f t="shared" si="262"/>
        <v>0.13306181166791367</v>
      </c>
      <c r="AB599" s="68">
        <f t="shared" si="263"/>
        <v>0.11406878792032429</v>
      </c>
      <c r="AC599" s="68">
        <f t="shared" si="264"/>
        <v>2.1961883341543344E-3</v>
      </c>
      <c r="AD599" s="68"/>
      <c r="AE599" s="68">
        <f t="shared" si="265"/>
        <v>4.8232431990755752E-6</v>
      </c>
      <c r="AF599">
        <f t="shared" si="266"/>
        <v>2.3385400415898039E-2</v>
      </c>
      <c r="AG599" s="92"/>
      <c r="AH599">
        <f t="shared" si="267"/>
        <v>2.1189212081743704E-2</v>
      </c>
      <c r="AI599">
        <f t="shared" si="268"/>
        <v>1.1691097341394934</v>
      </c>
      <c r="AJ599">
        <f t="shared" si="269"/>
        <v>0.84292516978194132</v>
      </c>
      <c r="AK599">
        <f t="shared" si="270"/>
        <v>-7.0922053539048874E-2</v>
      </c>
      <c r="AL599">
        <f t="shared" si="271"/>
        <v>2.744487720695072</v>
      </c>
      <c r="AM599">
        <f t="shared" si="272"/>
        <v>4.9700934107747816</v>
      </c>
      <c r="AN599" s="68">
        <f t="shared" si="278"/>
        <v>2.8103719143095161</v>
      </c>
      <c r="AO599" s="68">
        <f t="shared" si="278"/>
        <v>2.8103732706622857</v>
      </c>
      <c r="AP599" s="68">
        <f t="shared" si="278"/>
        <v>2.8103810922059611</v>
      </c>
      <c r="AQ599" s="68">
        <f t="shared" si="278"/>
        <v>2.8104261955081031</v>
      </c>
      <c r="AR599" s="68">
        <f t="shared" si="278"/>
        <v>2.8106862721944936</v>
      </c>
      <c r="AS599" s="68">
        <f t="shared" si="278"/>
        <v>2.8121854855387287</v>
      </c>
      <c r="AT599" s="68">
        <f t="shared" si="278"/>
        <v>2.8208128747288472</v>
      </c>
      <c r="AU599" s="68">
        <f t="shared" si="273"/>
        <v>2.8700062619442361</v>
      </c>
    </row>
    <row r="600" spans="1:48">
      <c r="A600" s="17" t="s">
        <v>2113</v>
      </c>
      <c r="B600" s="44"/>
      <c r="C600" s="45">
        <v>52949.782659999997</v>
      </c>
      <c r="D600" s="45">
        <v>5.0000000000000002E-5</v>
      </c>
      <c r="E600">
        <f t="shared" si="274"/>
        <v>21346.099443150186</v>
      </c>
      <c r="F600">
        <f t="shared" si="275"/>
        <v>21346</v>
      </c>
      <c r="G600" s="10">
        <f t="shared" si="259"/>
        <v>0.13497199999983422</v>
      </c>
      <c r="K600">
        <f>G600</f>
        <v>0.13497199999983422</v>
      </c>
      <c r="P600">
        <f t="shared" si="276"/>
        <v>0.11204068711645554</v>
      </c>
      <c r="Q600" s="2">
        <f t="shared" si="277"/>
        <v>37931.282659999997</v>
      </c>
      <c r="S600" s="50">
        <v>1</v>
      </c>
      <c r="Z600">
        <f t="shared" si="261"/>
        <v>21346</v>
      </c>
      <c r="AA600" s="68">
        <f t="shared" si="262"/>
        <v>0.13329824161707995</v>
      </c>
      <c r="AB600" s="68">
        <f t="shared" si="263"/>
        <v>0.11371444549920981</v>
      </c>
      <c r="AC600" s="68">
        <f t="shared" si="264"/>
        <v>1.6737583827542632E-3</v>
      </c>
      <c r="AD600" s="68"/>
      <c r="AE600" s="68">
        <f t="shared" si="265"/>
        <v>2.8014671238401898E-6</v>
      </c>
      <c r="AF600">
        <f t="shared" si="266"/>
        <v>2.2931312883378685E-2</v>
      </c>
      <c r="AG600" s="92"/>
      <c r="AH600">
        <f t="shared" si="267"/>
        <v>2.1257554500624422E-2</v>
      </c>
      <c r="AI600">
        <f t="shared" si="268"/>
        <v>1.1696070641169616</v>
      </c>
      <c r="AJ600">
        <f t="shared" si="269"/>
        <v>0.84670903045652002</v>
      </c>
      <c r="AK600">
        <f t="shared" si="270"/>
        <v>-6.9724340517144601E-2</v>
      </c>
      <c r="AL600">
        <f t="shared" si="271"/>
        <v>2.7515597527657176</v>
      </c>
      <c r="AM600">
        <f t="shared" si="272"/>
        <v>5.0626016443097814</v>
      </c>
      <c r="AN600" s="68">
        <f t="shared" si="278"/>
        <v>2.8163171419267261</v>
      </c>
      <c r="AO600" s="68">
        <f t="shared" si="278"/>
        <v>2.8163184899558731</v>
      </c>
      <c r="AP600" s="68">
        <f t="shared" si="278"/>
        <v>2.8163262477772468</v>
      </c>
      <c r="AQ600" s="68">
        <f t="shared" si="278"/>
        <v>2.8163708931477314</v>
      </c>
      <c r="AR600" s="68">
        <f t="shared" si="278"/>
        <v>2.8166278090646713</v>
      </c>
      <c r="AS600" s="68">
        <f t="shared" si="278"/>
        <v>2.8181058240331471</v>
      </c>
      <c r="AT600" s="68">
        <f t="shared" si="278"/>
        <v>2.826594628561701</v>
      </c>
      <c r="AU600" s="68">
        <f t="shared" si="273"/>
        <v>2.8749194682881889</v>
      </c>
    </row>
    <row r="601" spans="1:48">
      <c r="A601" s="14" t="s">
        <v>2121</v>
      </c>
      <c r="B601" s="41" t="s">
        <v>2053</v>
      </c>
      <c r="C601" s="14">
        <v>53218.525000000001</v>
      </c>
      <c r="D601" s="14">
        <v>2E-3</v>
      </c>
      <c r="E601">
        <f t="shared" si="274"/>
        <v>21544.100398002473</v>
      </c>
      <c r="F601">
        <f t="shared" si="275"/>
        <v>21544</v>
      </c>
      <c r="G601" s="10">
        <f t="shared" si="259"/>
        <v>0.13626800000201911</v>
      </c>
      <c r="I601">
        <f>G601</f>
        <v>0.13626800000201911</v>
      </c>
      <c r="P601">
        <f t="shared" si="276"/>
        <v>0.11683390406454708</v>
      </c>
      <c r="Q601" s="2">
        <f t="shared" si="277"/>
        <v>38200.025000000001</v>
      </c>
      <c r="S601" s="50">
        <v>0.1</v>
      </c>
      <c r="Z601">
        <f t="shared" si="261"/>
        <v>21544</v>
      </c>
      <c r="AA601" s="68">
        <f t="shared" si="262"/>
        <v>0.13971180002969305</v>
      </c>
      <c r="AB601" s="68">
        <f t="shared" si="263"/>
        <v>0.11339010403687312</v>
      </c>
      <c r="AC601" s="68">
        <f t="shared" si="264"/>
        <v>-3.4438000276739537E-3</v>
      </c>
      <c r="AD601" s="68"/>
      <c r="AE601" s="68">
        <f t="shared" si="265"/>
        <v>1.1859758630607055E-6</v>
      </c>
      <c r="AF601">
        <f t="shared" si="266"/>
        <v>1.9434095937472029E-2</v>
      </c>
      <c r="AG601" s="92"/>
      <c r="AH601">
        <f t="shared" si="267"/>
        <v>2.2877895965145983E-2</v>
      </c>
      <c r="AI601">
        <f t="shared" si="268"/>
        <v>1.1801517433098072</v>
      </c>
      <c r="AJ601">
        <f t="shared" si="269"/>
        <v>0.93628544335692165</v>
      </c>
      <c r="AK601">
        <f t="shared" si="270"/>
        <v>-3.4254769614802415E-2</v>
      </c>
      <c r="AL601">
        <f t="shared" si="271"/>
        <v>2.9536917465865802</v>
      </c>
      <c r="AM601">
        <f t="shared" si="272"/>
        <v>10.612572912656974</v>
      </c>
      <c r="AN601" s="68">
        <f t="shared" si="278"/>
        <v>2.9853596485896814</v>
      </c>
      <c r="AO601" s="68">
        <f t="shared" si="278"/>
        <v>2.9853604762749586</v>
      </c>
      <c r="AP601" s="68">
        <f t="shared" si="278"/>
        <v>2.985365045433602</v>
      </c>
      <c r="AQ601" s="68">
        <f t="shared" si="278"/>
        <v>2.9853902689845082</v>
      </c>
      <c r="AR601" s="68">
        <f t="shared" si="278"/>
        <v>2.9855295110928712</v>
      </c>
      <c r="AS601" s="68">
        <f t="shared" si="278"/>
        <v>2.9862981174637446</v>
      </c>
      <c r="AT601" s="68">
        <f t="shared" si="278"/>
        <v>2.9905391181936491</v>
      </c>
      <c r="AU601" s="68">
        <f t="shared" si="273"/>
        <v>3.0138930191600029</v>
      </c>
    </row>
    <row r="602" spans="1:48">
      <c r="A602" s="13" t="s">
        <v>2099</v>
      </c>
      <c r="B602" s="46"/>
      <c r="C602" s="45">
        <v>53267.391900000002</v>
      </c>
      <c r="D602" s="45">
        <v>2.0000000000000001E-4</v>
      </c>
      <c r="E602">
        <f t="shared" si="274"/>
        <v>21580.104002275144</v>
      </c>
      <c r="F602">
        <f t="shared" si="275"/>
        <v>21580</v>
      </c>
      <c r="G602" s="10">
        <f t="shared" si="259"/>
        <v>0.14115999999921769</v>
      </c>
      <c r="J602">
        <f>G602</f>
        <v>0.14115999999921769</v>
      </c>
      <c r="P602">
        <f t="shared" si="276"/>
        <v>0.11771343833484099</v>
      </c>
      <c r="Q602" s="2">
        <f t="shared" si="277"/>
        <v>38248.891900000002</v>
      </c>
      <c r="S602" s="50">
        <v>1</v>
      </c>
      <c r="Z602">
        <f t="shared" si="261"/>
        <v>21580</v>
      </c>
      <c r="AA602" s="68">
        <f t="shared" si="262"/>
        <v>0.14081789923900936</v>
      </c>
      <c r="AB602" s="68">
        <f t="shared" si="263"/>
        <v>0.11805553909504932</v>
      </c>
      <c r="AC602" s="68">
        <f t="shared" si="264"/>
        <v>3.4210076020832828E-4</v>
      </c>
      <c r="AD602" s="68"/>
      <c r="AE602" s="68">
        <f t="shared" si="265"/>
        <v>1.1703293013511374E-7</v>
      </c>
      <c r="AF602">
        <f t="shared" si="266"/>
        <v>2.3446561664376697E-2</v>
      </c>
      <c r="AG602" s="92"/>
      <c r="AH602">
        <f t="shared" si="267"/>
        <v>2.3104460904168369E-2</v>
      </c>
      <c r="AI602">
        <f t="shared" si="268"/>
        <v>1.1812978451687368</v>
      </c>
      <c r="AJ602">
        <f t="shared" si="269"/>
        <v>0.94866353545842075</v>
      </c>
      <c r="AK602">
        <f t="shared" si="270"/>
        <v>-2.7552335583369232E-2</v>
      </c>
      <c r="AL602">
        <f t="shared" si="271"/>
        <v>2.99077390792691</v>
      </c>
      <c r="AM602">
        <f t="shared" si="272"/>
        <v>13.235805033617853</v>
      </c>
      <c r="AN602" s="68">
        <f t="shared" si="278"/>
        <v>3.016232797800432</v>
      </c>
      <c r="AO602" s="68">
        <f t="shared" si="278"/>
        <v>3.016233479290868</v>
      </c>
      <c r="AP602" s="68">
        <f t="shared" si="278"/>
        <v>3.0162372249677749</v>
      </c>
      <c r="AQ602" s="68">
        <f t="shared" si="278"/>
        <v>3.0162578123058266</v>
      </c>
      <c r="AR602" s="68">
        <f t="shared" si="278"/>
        <v>3.0163709653963049</v>
      </c>
      <c r="AS602" s="68">
        <f t="shared" si="278"/>
        <v>3.0169928539732367</v>
      </c>
      <c r="AT602" s="68">
        <f t="shared" si="278"/>
        <v>3.020409891257807</v>
      </c>
      <c r="AU602" s="68">
        <f t="shared" si="273"/>
        <v>3.0391609375003332</v>
      </c>
    </row>
    <row r="603" spans="1:48">
      <c r="A603" s="14" t="s">
        <v>2126</v>
      </c>
      <c r="B603" s="41" t="s">
        <v>2053</v>
      </c>
      <c r="C603" s="14">
        <v>53286.408000000003</v>
      </c>
      <c r="D603" s="14" t="s">
        <v>2084</v>
      </c>
      <c r="E603">
        <f t="shared" si="274"/>
        <v>21594.114470285382</v>
      </c>
      <c r="F603">
        <f t="shared" si="275"/>
        <v>21594</v>
      </c>
      <c r="G603" s="10">
        <f t="shared" si="259"/>
        <v>0.15536799999972573</v>
      </c>
      <c r="I603">
        <f>G603</f>
        <v>0.15536799999972573</v>
      </c>
      <c r="P603">
        <f t="shared" si="276"/>
        <v>0.11805614755436794</v>
      </c>
      <c r="Q603" s="2">
        <f t="shared" si="277"/>
        <v>38267.908000000003</v>
      </c>
      <c r="S603" s="50">
        <v>0.1</v>
      </c>
      <c r="Z603">
        <f t="shared" si="261"/>
        <v>21594</v>
      </c>
      <c r="AA603" s="68">
        <f t="shared" si="262"/>
        <v>0.14124283219369133</v>
      </c>
      <c r="AB603" s="68">
        <f t="shared" si="263"/>
        <v>0.13218131536040234</v>
      </c>
      <c r="AC603" s="68">
        <f t="shared" si="264"/>
        <v>1.41251678060344E-2</v>
      </c>
      <c r="AD603" s="68"/>
      <c r="AE603" s="68">
        <f t="shared" si="265"/>
        <v>1.9952036554863067E-5</v>
      </c>
      <c r="AF603">
        <f t="shared" si="266"/>
        <v>3.7311852445357785E-2</v>
      </c>
      <c r="AG603" s="92"/>
      <c r="AH603">
        <f t="shared" si="267"/>
        <v>2.3186684639323385E-2</v>
      </c>
      <c r="AI603">
        <f t="shared" si="268"/>
        <v>1.1816767620527819</v>
      </c>
      <c r="AJ603">
        <f t="shared" si="269"/>
        <v>0.95313136984821911</v>
      </c>
      <c r="AK603">
        <f t="shared" si="270"/>
        <v>-2.4931786717817102E-2</v>
      </c>
      <c r="AL603">
        <f t="shared" si="271"/>
        <v>3.0052129528863896</v>
      </c>
      <c r="AM603">
        <f t="shared" si="272"/>
        <v>14.64220206189434</v>
      </c>
      <c r="AN603" s="68">
        <f t="shared" si="278"/>
        <v>3.0282465982611471</v>
      </c>
      <c r="AO603" s="68">
        <f t="shared" si="278"/>
        <v>3.0282472196988826</v>
      </c>
      <c r="AP603" s="68">
        <f t="shared" si="278"/>
        <v>3.0282506303907479</v>
      </c>
      <c r="AQ603" s="68">
        <f t="shared" si="278"/>
        <v>3.0282693495699813</v>
      </c>
      <c r="AR603" s="68">
        <f t="shared" si="278"/>
        <v>3.0283720868630906</v>
      </c>
      <c r="AS603" s="68">
        <f t="shared" si="278"/>
        <v>3.0289359231198296</v>
      </c>
      <c r="AT603" s="68">
        <f t="shared" si="278"/>
        <v>3.0320296979269665</v>
      </c>
      <c r="AU603" s="68">
        <f t="shared" si="273"/>
        <v>3.0489873501882387</v>
      </c>
    </row>
    <row r="604" spans="1:48">
      <c r="A604" s="13" t="s">
        <v>2096</v>
      </c>
      <c r="B604" s="46" t="s">
        <v>2053</v>
      </c>
      <c r="C604" s="47">
        <v>53318.970099999999</v>
      </c>
      <c r="D604" s="47">
        <v>2.9999999999999997E-4</v>
      </c>
      <c r="E604">
        <f t="shared" si="274"/>
        <v>21618.105207628796</v>
      </c>
      <c r="F604">
        <f t="shared" si="275"/>
        <v>21618</v>
      </c>
      <c r="G604" s="10">
        <f t="shared" si="259"/>
        <v>0.14279599999281345</v>
      </c>
      <c r="K604">
        <f>G604</f>
        <v>0.14279599999281345</v>
      </c>
      <c r="P604">
        <f t="shared" si="276"/>
        <v>0.11864451953119182</v>
      </c>
      <c r="Q604" s="2">
        <f t="shared" si="277"/>
        <v>38300.470099999999</v>
      </c>
      <c r="S604" s="50">
        <v>1</v>
      </c>
      <c r="Z604">
        <f t="shared" si="261"/>
        <v>21618</v>
      </c>
      <c r="AA604" s="68">
        <f t="shared" si="262"/>
        <v>0.14196441873081581</v>
      </c>
      <c r="AB604" s="68">
        <f t="shared" si="263"/>
        <v>0.11947610079318946</v>
      </c>
      <c r="AC604" s="68">
        <f t="shared" si="264"/>
        <v>8.3158126199763677E-4</v>
      </c>
      <c r="AD604" s="68"/>
      <c r="AE604" s="68">
        <f t="shared" si="265"/>
        <v>6.9152739530559374E-7</v>
      </c>
      <c r="AF604">
        <f t="shared" si="266"/>
        <v>2.4151480461621633E-2</v>
      </c>
      <c r="AG604" s="92"/>
      <c r="AH604">
        <f t="shared" si="267"/>
        <v>2.3319899199623996E-2</v>
      </c>
      <c r="AI604">
        <f t="shared" si="268"/>
        <v>1.1822385814127785</v>
      </c>
      <c r="AJ604">
        <f t="shared" si="269"/>
        <v>0.9603332809236067</v>
      </c>
      <c r="AK604">
        <f t="shared" si="270"/>
        <v>-2.0423988434778131E-2</v>
      </c>
      <c r="AL604">
        <f t="shared" si="271"/>
        <v>3.0299855700999885</v>
      </c>
      <c r="AM604">
        <f t="shared" si="272"/>
        <v>17.901404488838743</v>
      </c>
      <c r="AN604" s="68">
        <f t="shared" si="278"/>
        <v>3.0488499898603836</v>
      </c>
      <c r="AO604" s="68">
        <f t="shared" si="278"/>
        <v>3.0488505047657428</v>
      </c>
      <c r="AP604" s="68">
        <f t="shared" si="278"/>
        <v>3.0488533247518474</v>
      </c>
      <c r="AQ604" s="68">
        <f t="shared" si="278"/>
        <v>3.0488687689781213</v>
      </c>
      <c r="AR604" s="68">
        <f t="shared" si="278"/>
        <v>3.0489533520247316</v>
      </c>
      <c r="AS604" s="68">
        <f t="shared" si="278"/>
        <v>3.0494165743217292</v>
      </c>
      <c r="AT604" s="68">
        <f t="shared" si="278"/>
        <v>3.0519530799368919</v>
      </c>
      <c r="AU604" s="68">
        <f t="shared" si="273"/>
        <v>3.0658326290817923</v>
      </c>
    </row>
    <row r="605" spans="1:48">
      <c r="A605" s="13" t="s">
        <v>2096</v>
      </c>
      <c r="B605" s="46" t="s">
        <v>2053</v>
      </c>
      <c r="C605" s="47">
        <v>53329.828200000004</v>
      </c>
      <c r="D605" s="47">
        <v>2.0000000000000001E-4</v>
      </c>
      <c r="E605">
        <f t="shared" si="274"/>
        <v>21626.105116269478</v>
      </c>
      <c r="F605">
        <f t="shared" si="275"/>
        <v>21626</v>
      </c>
      <c r="G605" s="10">
        <f t="shared" si="259"/>
        <v>0.14267200000176672</v>
      </c>
      <c r="K605">
        <f>G605</f>
        <v>0.14267200000176672</v>
      </c>
      <c r="P605">
        <f t="shared" si="276"/>
        <v>0.11884088786245162</v>
      </c>
      <c r="Q605" s="2">
        <f t="shared" si="277"/>
        <v>38311.328200000004</v>
      </c>
      <c r="S605" s="50">
        <v>1</v>
      </c>
      <c r="Z605">
        <f t="shared" si="261"/>
        <v>21626</v>
      </c>
      <c r="AA605" s="68">
        <f t="shared" si="262"/>
        <v>0.14220300729548249</v>
      </c>
      <c r="AB605" s="68">
        <f t="shared" si="263"/>
        <v>0.11930988056873586</v>
      </c>
      <c r="AC605" s="68">
        <f t="shared" si="264"/>
        <v>4.6899270628423737E-4</v>
      </c>
      <c r="AD605" s="68"/>
      <c r="AE605" s="68">
        <f t="shared" si="265"/>
        <v>2.1995415854780318E-7</v>
      </c>
      <c r="AF605">
        <f t="shared" si="266"/>
        <v>2.3831112139315103E-2</v>
      </c>
      <c r="AG605" s="92"/>
      <c r="AH605">
        <f t="shared" si="267"/>
        <v>2.3362119433030865E-2</v>
      </c>
      <c r="AI605">
        <f t="shared" si="268"/>
        <v>1.1824011118330506</v>
      </c>
      <c r="AJ605">
        <f t="shared" si="269"/>
        <v>0.96260450799744124</v>
      </c>
      <c r="AK605">
        <f t="shared" si="270"/>
        <v>-1.8917564880100185E-2</v>
      </c>
      <c r="AL605">
        <f t="shared" si="271"/>
        <v>3.0382480550265898</v>
      </c>
      <c r="AM605">
        <f t="shared" si="272"/>
        <v>19.335501740574056</v>
      </c>
      <c r="AN605" s="68">
        <f t="shared" si="278"/>
        <v>3.0557198434294586</v>
      </c>
      <c r="AO605" s="68">
        <f t="shared" si="278"/>
        <v>3.0557203219260942</v>
      </c>
      <c r="AP605" s="68">
        <f t="shared" si="278"/>
        <v>3.0557229409007207</v>
      </c>
      <c r="AQ605" s="68">
        <f t="shared" si="278"/>
        <v>3.0557372754280276</v>
      </c>
      <c r="AR605" s="68">
        <f t="shared" si="278"/>
        <v>3.0558157327947906</v>
      </c>
      <c r="AS605" s="68">
        <f t="shared" si="278"/>
        <v>3.0562451452228605</v>
      </c>
      <c r="AT605" s="68">
        <f t="shared" si="278"/>
        <v>3.0585951256439539</v>
      </c>
      <c r="AU605" s="68">
        <f t="shared" si="273"/>
        <v>3.0714477220463099</v>
      </c>
    </row>
    <row r="606" spans="1:48">
      <c r="A606" s="16" t="s">
        <v>2102</v>
      </c>
      <c r="B606" s="48"/>
      <c r="C606" s="45">
        <v>53335.257299999997</v>
      </c>
      <c r="D606" s="45">
        <v>2.0000000000000001E-4</v>
      </c>
      <c r="E606">
        <f t="shared" si="274"/>
        <v>21630.105107428248</v>
      </c>
      <c r="F606">
        <f t="shared" si="275"/>
        <v>21630</v>
      </c>
      <c r="G606" s="10">
        <f t="shared" si="259"/>
        <v>0.14265999999770429</v>
      </c>
      <c r="J606">
        <f>G606</f>
        <v>0.14265999999770429</v>
      </c>
      <c r="P606">
        <f t="shared" si="276"/>
        <v>0.11893911784164124</v>
      </c>
      <c r="Q606" s="2">
        <f t="shared" si="277"/>
        <v>38316.757299999997</v>
      </c>
      <c r="S606" s="50">
        <v>1</v>
      </c>
      <c r="Z606">
        <f t="shared" si="261"/>
        <v>21630</v>
      </c>
      <c r="AA606" s="68">
        <f t="shared" si="262"/>
        <v>0.14232193611623375</v>
      </c>
      <c r="AB606" s="68">
        <f t="shared" si="263"/>
        <v>0.11927718172311176</v>
      </c>
      <c r="AC606" s="68">
        <f t="shared" si="264"/>
        <v>3.380638814705246E-4</v>
      </c>
      <c r="AD606" s="68"/>
      <c r="AE606" s="68">
        <f t="shared" si="265"/>
        <v>1.1428718795492394E-7</v>
      </c>
      <c r="AF606">
        <f t="shared" si="266"/>
        <v>2.372088215606305E-2</v>
      </c>
      <c r="AG606" s="92"/>
      <c r="AH606">
        <f t="shared" si="267"/>
        <v>2.3382818274592525E-2</v>
      </c>
      <c r="AI606">
        <f t="shared" si="268"/>
        <v>1.1824777232046209</v>
      </c>
      <c r="AJ606">
        <f t="shared" si="269"/>
        <v>0.96371570939704421</v>
      </c>
      <c r="AK606">
        <f t="shared" si="270"/>
        <v>-1.816371088141611E-2</v>
      </c>
      <c r="AL606">
        <f t="shared" si="271"/>
        <v>3.0423801276692566</v>
      </c>
      <c r="AM606">
        <f t="shared" si="272"/>
        <v>20.142206756466877</v>
      </c>
      <c r="AN606" s="68">
        <f t="shared" si="278"/>
        <v>3.0591551153058334</v>
      </c>
      <c r="AO606" s="68">
        <f t="shared" si="278"/>
        <v>3.0591555754461699</v>
      </c>
      <c r="AP606" s="68">
        <f t="shared" si="278"/>
        <v>3.0591580932208586</v>
      </c>
      <c r="AQ606" s="68">
        <f t="shared" si="278"/>
        <v>3.0591718698550965</v>
      </c>
      <c r="AR606" s="68">
        <f t="shared" si="278"/>
        <v>3.0592472518791607</v>
      </c>
      <c r="AS606" s="68">
        <f t="shared" si="278"/>
        <v>3.0596597136761403</v>
      </c>
      <c r="AT606" s="68">
        <f t="shared" si="278"/>
        <v>3.0619163024836471</v>
      </c>
      <c r="AU606" s="68">
        <f t="shared" si="273"/>
        <v>3.0742552685285691</v>
      </c>
    </row>
    <row r="607" spans="1:48">
      <c r="A607" s="13" t="s">
        <v>2096</v>
      </c>
      <c r="B607" s="46" t="s">
        <v>2053</v>
      </c>
      <c r="C607" s="47">
        <v>53348.830800000003</v>
      </c>
      <c r="D607" s="47">
        <v>2.9999999999999997E-4</v>
      </c>
      <c r="E607">
        <f t="shared" si="274"/>
        <v>21640.105637901743</v>
      </c>
      <c r="F607">
        <f t="shared" si="275"/>
        <v>21640</v>
      </c>
      <c r="G607" s="10">
        <f t="shared" si="259"/>
        <v>0.14338000000134343</v>
      </c>
      <c r="K607">
        <f>G607</f>
        <v>0.14338000000134343</v>
      </c>
      <c r="P607">
        <f t="shared" si="276"/>
        <v>0.11918482641249789</v>
      </c>
      <c r="Q607" s="2">
        <f t="shared" si="277"/>
        <v>38330.330800000003</v>
      </c>
      <c r="S607" s="50">
        <v>1</v>
      </c>
      <c r="V607" s="51"/>
      <c r="Z607">
        <f t="shared" si="261"/>
        <v>21640</v>
      </c>
      <c r="AA607" s="68">
        <f t="shared" si="262"/>
        <v>0.14261818941944024</v>
      </c>
      <c r="AB607" s="68">
        <f t="shared" si="263"/>
        <v>0.11994663699440108</v>
      </c>
      <c r="AC607" s="68">
        <f t="shared" si="264"/>
        <v>7.6181058190319395E-4</v>
      </c>
      <c r="AD607" s="68"/>
      <c r="AE607" s="68">
        <f t="shared" si="265"/>
        <v>5.8035536269968294E-7</v>
      </c>
      <c r="AF607">
        <f t="shared" si="266"/>
        <v>2.4195173588845542E-2</v>
      </c>
      <c r="AG607" s="92"/>
      <c r="AH607">
        <f t="shared" si="267"/>
        <v>2.3433363006942348E-2</v>
      </c>
      <c r="AI607">
        <f t="shared" si="268"/>
        <v>1.1826556546299594</v>
      </c>
      <c r="AJ607">
        <f t="shared" si="269"/>
        <v>0.96642226125914565</v>
      </c>
      <c r="AK607">
        <f t="shared" si="270"/>
        <v>-1.6277336717868258E-2</v>
      </c>
      <c r="AL607">
        <f t="shared" si="271"/>
        <v>3.0527125568347606</v>
      </c>
      <c r="AM607">
        <f t="shared" si="272"/>
        <v>22.487410428863225</v>
      </c>
      <c r="AN607" s="68">
        <f t="shared" ref="AN607:AT616" si="279">$AU607+$AB$7*SIN(AO607)</f>
        <v>3.0677442291594903</v>
      </c>
      <c r="AO607" s="68">
        <f t="shared" si="279"/>
        <v>3.0677446429959878</v>
      </c>
      <c r="AP607" s="68">
        <f t="shared" si="279"/>
        <v>3.0677469058851021</v>
      </c>
      <c r="AQ607" s="68">
        <f t="shared" si="279"/>
        <v>3.0677592795263915</v>
      </c>
      <c r="AR607" s="68">
        <f t="shared" si="279"/>
        <v>3.0678269392913773</v>
      </c>
      <c r="AS607" s="68">
        <f t="shared" si="279"/>
        <v>3.068196900709272</v>
      </c>
      <c r="AT607" s="68">
        <f t="shared" si="279"/>
        <v>3.0702196612353663</v>
      </c>
      <c r="AU607" s="68">
        <f t="shared" si="273"/>
        <v>3.0812741347342163</v>
      </c>
    </row>
    <row r="608" spans="1:48">
      <c r="A608" s="14" t="s">
        <v>2121</v>
      </c>
      <c r="B608" s="41" t="s">
        <v>2053</v>
      </c>
      <c r="C608" s="14">
        <v>53579.572</v>
      </c>
      <c r="D608" s="14">
        <v>1E-3</v>
      </c>
      <c r="E608">
        <f t="shared" si="274"/>
        <v>21810.108540770572</v>
      </c>
      <c r="F608">
        <f t="shared" si="275"/>
        <v>21810</v>
      </c>
      <c r="G608" s="10">
        <f t="shared" si="259"/>
        <v>0.14732000000367407</v>
      </c>
      <c r="I608">
        <f>G608</f>
        <v>0.14732000000367407</v>
      </c>
      <c r="P608">
        <f t="shared" si="276"/>
        <v>0.12339107826138535</v>
      </c>
      <c r="Q608" s="2">
        <f t="shared" si="277"/>
        <v>38561.072</v>
      </c>
      <c r="S608" s="50">
        <v>0.1</v>
      </c>
      <c r="Z608">
        <f t="shared" si="261"/>
        <v>21810</v>
      </c>
      <c r="AA608" s="68">
        <f t="shared" si="262"/>
        <v>0.14741682368034201</v>
      </c>
      <c r="AB608" s="68">
        <f t="shared" si="263"/>
        <v>0.12329425458471739</v>
      </c>
      <c r="AC608" s="68">
        <f t="shared" si="264"/>
        <v>-9.6823676667950193E-5</v>
      </c>
      <c r="AD608" s="68"/>
      <c r="AE608" s="68">
        <f t="shared" si="265"/>
        <v>9.3748243634977465E-10</v>
      </c>
      <c r="AF608">
        <f t="shared" si="266"/>
        <v>2.3928921742288722E-2</v>
      </c>
      <c r="AG608" s="92"/>
      <c r="AH608">
        <f t="shared" si="267"/>
        <v>2.4025745418956673E-2</v>
      </c>
      <c r="AI608">
        <f t="shared" si="268"/>
        <v>1.1826868582311614</v>
      </c>
      <c r="AJ608">
        <f t="shared" si="269"/>
        <v>0.9964696868041526</v>
      </c>
      <c r="AK608">
        <f t="shared" si="270"/>
        <v>1.5923306457937519E-2</v>
      </c>
      <c r="AL608">
        <f t="shared" si="271"/>
        <v>-3.05465062939217</v>
      </c>
      <c r="AM608">
        <f t="shared" si="272"/>
        <v>-22.989343075930879</v>
      </c>
      <c r="AN608" s="68">
        <f t="shared" si="279"/>
        <v>3.2138301426046167</v>
      </c>
      <c r="AO608" s="68">
        <f t="shared" si="279"/>
        <v>3.2138297375141232</v>
      </c>
      <c r="AP608" s="68">
        <f t="shared" si="279"/>
        <v>3.2138275227098938</v>
      </c>
      <c r="AQ608" s="68">
        <f t="shared" si="279"/>
        <v>3.2138154134273869</v>
      </c>
      <c r="AR608" s="68">
        <f t="shared" si="279"/>
        <v>3.2137492069854923</v>
      </c>
      <c r="AS608" s="68">
        <f t="shared" si="279"/>
        <v>3.2133872346548742</v>
      </c>
      <c r="AT608" s="68">
        <f t="shared" si="279"/>
        <v>3.2114083785347054</v>
      </c>
      <c r="AU608" s="68">
        <f t="shared" si="273"/>
        <v>3.2005948602302183</v>
      </c>
    </row>
    <row r="609" spans="1:64" ht="12.75" customHeight="1">
      <c r="A609" s="16" t="s">
        <v>2120</v>
      </c>
      <c r="B609" s="44" t="s">
        <v>2053</v>
      </c>
      <c r="C609" s="45">
        <v>53624.370920000001</v>
      </c>
      <c r="D609" s="45" t="s">
        <v>2084</v>
      </c>
      <c r="E609">
        <f t="shared" si="274"/>
        <v>21843.11498454996</v>
      </c>
      <c r="F609">
        <f t="shared" si="275"/>
        <v>21843</v>
      </c>
      <c r="G609" s="10">
        <f t="shared" si="259"/>
        <v>0.15606599999591708</v>
      </c>
      <c r="I609">
        <f>G609</f>
        <v>0.15606599999591708</v>
      </c>
      <c r="P609">
        <f t="shared" si="276"/>
        <v>0.12421397982815735</v>
      </c>
      <c r="Q609" s="2">
        <f t="shared" si="277"/>
        <v>38605.870920000001</v>
      </c>
      <c r="S609" s="50">
        <v>0.1</v>
      </c>
      <c r="Z609">
        <f t="shared" si="261"/>
        <v>21843</v>
      </c>
      <c r="AA609" s="68">
        <f t="shared" si="262"/>
        <v>0.14829557463328039</v>
      </c>
      <c r="AB609" s="68">
        <f t="shared" si="263"/>
        <v>0.13198440519079405</v>
      </c>
      <c r="AC609" s="68">
        <f t="shared" si="264"/>
        <v>7.7704253626367029E-3</v>
      </c>
      <c r="AD609" s="68"/>
      <c r="AE609" s="68">
        <f t="shared" si="265"/>
        <v>6.037951031630763E-6</v>
      </c>
      <c r="AF609">
        <f t="shared" si="266"/>
        <v>3.1852020167759731E-2</v>
      </c>
      <c r="AG609" s="92"/>
      <c r="AH609">
        <f t="shared" si="267"/>
        <v>2.4081594805123029E-2</v>
      </c>
      <c r="AI609">
        <f t="shared" si="268"/>
        <v>1.182038080302855</v>
      </c>
      <c r="AJ609">
        <f t="shared" si="269"/>
        <v>0.99875195361458458</v>
      </c>
      <c r="AK609">
        <f t="shared" si="270"/>
        <v>2.2139945315586631E-2</v>
      </c>
      <c r="AL609">
        <f t="shared" si="271"/>
        <v>-3.020564465927424</v>
      </c>
      <c r="AM609">
        <f t="shared" si="272"/>
        <v>-16.504899715319056</v>
      </c>
      <c r="AN609" s="68">
        <f t="shared" si="279"/>
        <v>3.2421697070564472</v>
      </c>
      <c r="AO609" s="68">
        <f t="shared" si="279"/>
        <v>3.242169151150434</v>
      </c>
      <c r="AP609" s="68">
        <f t="shared" si="279"/>
        <v>3.2421661043021941</v>
      </c>
      <c r="AQ609" s="68">
        <f t="shared" si="279"/>
        <v>3.2421494049416362</v>
      </c>
      <c r="AR609" s="68">
        <f t="shared" si="279"/>
        <v>3.2420578785186285</v>
      </c>
      <c r="AS609" s="68">
        <f t="shared" si="279"/>
        <v>3.2415562523646271</v>
      </c>
      <c r="AT609" s="68">
        <f t="shared" si="279"/>
        <v>3.2388074495040358</v>
      </c>
      <c r="AU609" s="68">
        <f t="shared" si="273"/>
        <v>3.2237571187088543</v>
      </c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</row>
    <row r="610" spans="1:64" ht="12.75" customHeight="1">
      <c r="A610" s="16" t="s">
        <v>2102</v>
      </c>
      <c r="B610" s="48"/>
      <c r="C610" s="45">
        <v>53681.371200000001</v>
      </c>
      <c r="D610" s="45">
        <v>2.9999999999999997E-4</v>
      </c>
      <c r="E610">
        <f t="shared" si="274"/>
        <v>21885.111008945845</v>
      </c>
      <c r="F610">
        <f t="shared" si="275"/>
        <v>21885</v>
      </c>
      <c r="G610" s="10">
        <f t="shared" si="259"/>
        <v>0.15067000000271946</v>
      </c>
      <c r="J610">
        <f>G610</f>
        <v>0.15067000000271946</v>
      </c>
      <c r="P610">
        <f t="shared" si="276"/>
        <v>0.1252643156098151</v>
      </c>
      <c r="Q610" s="2">
        <f t="shared" si="277"/>
        <v>38662.871200000001</v>
      </c>
      <c r="S610" s="50">
        <v>1</v>
      </c>
      <c r="Z610">
        <f t="shared" si="261"/>
        <v>21885</v>
      </c>
      <c r="AA610" s="68">
        <f t="shared" si="262"/>
        <v>0.1493889966673799</v>
      </c>
      <c r="AB610" s="68">
        <f t="shared" si="263"/>
        <v>0.12654531894515467</v>
      </c>
      <c r="AC610" s="68">
        <f t="shared" si="264"/>
        <v>1.2810033353395749E-3</v>
      </c>
      <c r="AD610" s="68"/>
      <c r="AE610" s="68">
        <f t="shared" si="265"/>
        <v>1.6409695451510887E-6</v>
      </c>
      <c r="AF610">
        <f t="shared" si="266"/>
        <v>2.540568439290436E-2</v>
      </c>
      <c r="AG610" s="92"/>
      <c r="AH610">
        <f t="shared" si="267"/>
        <v>2.4124681057564785E-2</v>
      </c>
      <c r="AI610">
        <f t="shared" si="268"/>
        <v>1.1809085576515463</v>
      </c>
      <c r="AJ610">
        <f t="shared" si="269"/>
        <v>0.99997790106925022</v>
      </c>
      <c r="AK610">
        <f t="shared" si="270"/>
        <v>3.000222704005498E-2</v>
      </c>
      <c r="AL610">
        <f t="shared" si="271"/>
        <v>-2.9772465153760228</v>
      </c>
      <c r="AM610">
        <f t="shared" si="272"/>
        <v>-12.142033789649934</v>
      </c>
      <c r="AN610" s="68">
        <f t="shared" si="279"/>
        <v>3.2782114465294563</v>
      </c>
      <c r="AO610" s="68">
        <f t="shared" si="279"/>
        <v>3.2782107103009746</v>
      </c>
      <c r="AP610" s="68">
        <f t="shared" si="279"/>
        <v>3.2782066577607796</v>
      </c>
      <c r="AQ610" s="68">
        <f t="shared" si="279"/>
        <v>3.2781843507559891</v>
      </c>
      <c r="AR610" s="68">
        <f t="shared" si="279"/>
        <v>3.2780615641879929</v>
      </c>
      <c r="AS610" s="68">
        <f t="shared" si="279"/>
        <v>3.2773857354129352</v>
      </c>
      <c r="AT610" s="68">
        <f t="shared" si="279"/>
        <v>3.2736670187145545</v>
      </c>
      <c r="AU610" s="68">
        <f t="shared" si="273"/>
        <v>3.2532363567725726</v>
      </c>
    </row>
    <row r="611" spans="1:64" ht="12.75" customHeight="1">
      <c r="A611" s="16" t="s">
        <v>2102</v>
      </c>
      <c r="B611" s="48"/>
      <c r="C611" s="45">
        <v>53715.305500000002</v>
      </c>
      <c r="D611" s="45">
        <v>2.0000000000000001E-4</v>
      </c>
      <c r="E611">
        <f t="shared" si="274"/>
        <v>21910.112740352382</v>
      </c>
      <c r="F611">
        <f t="shared" si="275"/>
        <v>21910</v>
      </c>
      <c r="G611" s="10">
        <f t="shared" si="259"/>
        <v>0.15301999999792315</v>
      </c>
      <c r="J611">
        <f>G611</f>
        <v>0.15301999999792315</v>
      </c>
      <c r="P611">
        <f t="shared" si="276"/>
        <v>0.12589111418219406</v>
      </c>
      <c r="Q611" s="2">
        <f t="shared" si="277"/>
        <v>38696.805500000002</v>
      </c>
      <c r="S611" s="50">
        <v>1</v>
      </c>
      <c r="Z611">
        <f t="shared" si="261"/>
        <v>21910</v>
      </c>
      <c r="AA611" s="68">
        <f t="shared" si="262"/>
        <v>0.15002656240149903</v>
      </c>
      <c r="AB611" s="68">
        <f t="shared" si="263"/>
        <v>0.12888455177861818</v>
      </c>
      <c r="AC611" s="68">
        <f t="shared" si="264"/>
        <v>2.9934375964241235E-3</v>
      </c>
      <c r="AD611" s="68"/>
      <c r="AE611" s="68">
        <f t="shared" si="265"/>
        <v>8.9606686436854134E-6</v>
      </c>
      <c r="AF611">
        <f t="shared" si="266"/>
        <v>2.7128885815729087E-2</v>
      </c>
      <c r="AG611" s="92"/>
      <c r="AH611">
        <f t="shared" si="267"/>
        <v>2.4135448219304963E-2</v>
      </c>
      <c r="AI611">
        <f t="shared" si="268"/>
        <v>1.180076427323153</v>
      </c>
      <c r="AJ611">
        <f t="shared" si="269"/>
        <v>0.99981773909038785</v>
      </c>
      <c r="AK611">
        <f t="shared" si="270"/>
        <v>3.4648523510462867E-2</v>
      </c>
      <c r="AL611">
        <f t="shared" si="271"/>
        <v>-2.9515056114037046</v>
      </c>
      <c r="AM611">
        <f t="shared" si="272"/>
        <v>-10.489795446751135</v>
      </c>
      <c r="AN611" s="68">
        <f t="shared" si="279"/>
        <v>3.2996467223573021</v>
      </c>
      <c r="AO611" s="68">
        <f t="shared" si="279"/>
        <v>3.2996458864483076</v>
      </c>
      <c r="AP611" s="68">
        <f t="shared" si="279"/>
        <v>3.2996412705597482</v>
      </c>
      <c r="AQ611" s="68">
        <f t="shared" si="279"/>
        <v>3.2996157816892731</v>
      </c>
      <c r="AR611" s="68">
        <f t="shared" si="279"/>
        <v>3.2994750343755523</v>
      </c>
      <c r="AS611" s="68">
        <f t="shared" si="279"/>
        <v>3.2986978967258924</v>
      </c>
      <c r="AT611" s="68">
        <f t="shared" si="279"/>
        <v>3.294408632305895</v>
      </c>
      <c r="AU611" s="68">
        <f t="shared" si="273"/>
        <v>3.2707835222866901</v>
      </c>
    </row>
    <row r="612" spans="1:64" ht="12.75" customHeight="1">
      <c r="A612" s="22" t="s">
        <v>2106</v>
      </c>
      <c r="B612" s="46" t="s">
        <v>2053</v>
      </c>
      <c r="C612" s="47">
        <v>54012.553899999999</v>
      </c>
      <c r="D612" s="45">
        <v>2.0000000000000001E-4</v>
      </c>
      <c r="E612">
        <f t="shared" si="274"/>
        <v>22129.116069073541</v>
      </c>
      <c r="F612">
        <f t="shared" si="275"/>
        <v>22129</v>
      </c>
      <c r="G612" s="10">
        <f t="shared" si="259"/>
        <v>0.1575379999994766</v>
      </c>
      <c r="K612">
        <f t="shared" ref="K612:K640" si="280">G612</f>
        <v>0.1575379999994766</v>
      </c>
      <c r="P612">
        <f t="shared" si="276"/>
        <v>0.13143287162159789</v>
      </c>
      <c r="Q612" s="2">
        <f t="shared" si="277"/>
        <v>38994.053899999999</v>
      </c>
      <c r="S612" s="50">
        <v>1</v>
      </c>
      <c r="V612" s="51"/>
      <c r="Z612">
        <f t="shared" si="261"/>
        <v>22129</v>
      </c>
      <c r="AA612" s="68">
        <f t="shared" si="262"/>
        <v>0.15519348107439956</v>
      </c>
      <c r="AB612" s="68">
        <f t="shared" si="263"/>
        <v>0.13377739054667492</v>
      </c>
      <c r="AC612" s="68">
        <f t="shared" si="264"/>
        <v>2.3445189250770465E-3</v>
      </c>
      <c r="AD612" s="68"/>
      <c r="AE612" s="68">
        <f t="shared" si="265"/>
        <v>5.4967689900443642E-6</v>
      </c>
      <c r="AF612">
        <f t="shared" si="266"/>
        <v>2.6105128377878706E-2</v>
      </c>
      <c r="AG612" s="92"/>
      <c r="AH612">
        <f t="shared" si="267"/>
        <v>2.3760609452801659E-2</v>
      </c>
      <c r="AI612">
        <f t="shared" si="268"/>
        <v>1.1679336988957327</v>
      </c>
      <c r="AJ612">
        <f t="shared" si="269"/>
        <v>0.97076998455167718</v>
      </c>
      <c r="AK612">
        <f t="shared" si="270"/>
        <v>7.3663509515385181E-2</v>
      </c>
      <c r="AL612">
        <f t="shared" si="271"/>
        <v>-2.7282204076282772</v>
      </c>
      <c r="AM612">
        <f t="shared" si="272"/>
        <v>-4.7691618012838237</v>
      </c>
      <c r="AN612" s="68">
        <f t="shared" si="279"/>
        <v>3.4864985520190275</v>
      </c>
      <c r="AO612" s="68">
        <f t="shared" si="279"/>
        <v>3.4864971791925874</v>
      </c>
      <c r="AP612" s="68">
        <f t="shared" si="279"/>
        <v>3.486489224472658</v>
      </c>
      <c r="AQ612" s="68">
        <f t="shared" si="279"/>
        <v>3.4864431320075018</v>
      </c>
      <c r="AR612" s="68">
        <f t="shared" si="279"/>
        <v>3.4861760709538969</v>
      </c>
      <c r="AS612" s="68">
        <f t="shared" si="279"/>
        <v>3.4846292145582929</v>
      </c>
      <c r="AT612" s="68">
        <f t="shared" si="279"/>
        <v>3.4756862391133461</v>
      </c>
      <c r="AU612" s="68">
        <f t="shared" si="273"/>
        <v>3.4244966921903632</v>
      </c>
    </row>
    <row r="613" spans="1:64">
      <c r="A613" s="45" t="s">
        <v>2128</v>
      </c>
      <c r="B613" s="44" t="s">
        <v>2097</v>
      </c>
      <c r="C613" s="45">
        <v>54107.565499999997</v>
      </c>
      <c r="D613" s="45">
        <v>1E-4</v>
      </c>
      <c r="E613">
        <f t="shared" si="274"/>
        <v>22199.117645758641</v>
      </c>
      <c r="F613">
        <f t="shared" si="275"/>
        <v>22199</v>
      </c>
      <c r="G613" s="10">
        <f t="shared" si="259"/>
        <v>0.15967799999634735</v>
      </c>
      <c r="K613">
        <f t="shared" si="280"/>
        <v>0.15967799999634735</v>
      </c>
      <c r="P613">
        <f t="shared" si="276"/>
        <v>0.13322351812245381</v>
      </c>
      <c r="Q613" s="2">
        <f t="shared" si="277"/>
        <v>39089.065499999997</v>
      </c>
      <c r="S613" s="50">
        <v>1</v>
      </c>
      <c r="Z613">
        <f t="shared" si="261"/>
        <v>22199</v>
      </c>
      <c r="AA613" s="68">
        <f t="shared" si="262"/>
        <v>0.15669116539791966</v>
      </c>
      <c r="AB613" s="68">
        <f t="shared" si="263"/>
        <v>0.1362103527208815</v>
      </c>
      <c r="AC613" s="68">
        <f t="shared" si="264"/>
        <v>2.9868345984277005E-3</v>
      </c>
      <c r="AD613" s="68"/>
      <c r="AE613" s="68">
        <f t="shared" si="265"/>
        <v>8.9211809183647009E-6</v>
      </c>
      <c r="AF613">
        <f t="shared" si="266"/>
        <v>2.6454481873893543E-2</v>
      </c>
      <c r="AG613" s="92"/>
      <c r="AH613">
        <f t="shared" si="267"/>
        <v>2.3467647275465842E-2</v>
      </c>
      <c r="AI613">
        <f t="shared" si="268"/>
        <v>1.1623515222942669</v>
      </c>
      <c r="AJ613">
        <f t="shared" si="269"/>
        <v>0.9515381292872066</v>
      </c>
      <c r="AK613">
        <f t="shared" si="270"/>
        <v>8.5264430260572691E-2</v>
      </c>
      <c r="AL613">
        <f t="shared" si="271"/>
        <v>-2.6580013794897388</v>
      </c>
      <c r="AM613">
        <f t="shared" si="272"/>
        <v>-4.0548094682770266</v>
      </c>
      <c r="AN613" s="68">
        <f t="shared" si="279"/>
        <v>3.5457396932214831</v>
      </c>
      <c r="AO613" s="68">
        <f t="shared" si="279"/>
        <v>3.5457382914184628</v>
      </c>
      <c r="AP613" s="68">
        <f t="shared" si="279"/>
        <v>3.5457299773678406</v>
      </c>
      <c r="AQ613" s="68">
        <f t="shared" si="279"/>
        <v>3.5456806675967538</v>
      </c>
      <c r="AR613" s="68">
        <f t="shared" si="279"/>
        <v>3.5453882378269803</v>
      </c>
      <c r="AS613" s="68">
        <f t="shared" si="279"/>
        <v>3.5436547433980663</v>
      </c>
      <c r="AT613" s="68">
        <f t="shared" si="279"/>
        <v>3.5334047124023122</v>
      </c>
      <c r="AU613" s="68">
        <f t="shared" si="273"/>
        <v>3.4736287556298935</v>
      </c>
    </row>
    <row r="614" spans="1:64">
      <c r="A614" s="45" t="s">
        <v>2128</v>
      </c>
      <c r="B614" s="44" t="s">
        <v>2097</v>
      </c>
      <c r="C614" s="45">
        <v>54107.565600000002</v>
      </c>
      <c r="D614" s="45">
        <v>1E-4</v>
      </c>
      <c r="E614">
        <f t="shared" si="274"/>
        <v>22199.117719435519</v>
      </c>
      <c r="F614">
        <f t="shared" si="275"/>
        <v>22199</v>
      </c>
      <c r="G614" s="10">
        <f t="shared" si="259"/>
        <v>0.1597780000010971</v>
      </c>
      <c r="K614">
        <f t="shared" si="280"/>
        <v>0.1597780000010971</v>
      </c>
      <c r="P614">
        <f t="shared" si="276"/>
        <v>0.13322351812245381</v>
      </c>
      <c r="Q614" s="2">
        <f t="shared" si="277"/>
        <v>39089.065600000002</v>
      </c>
      <c r="S614" s="50">
        <v>1</v>
      </c>
      <c r="Z614">
        <f t="shared" si="261"/>
        <v>22199</v>
      </c>
      <c r="AA614" s="68">
        <f t="shared" si="262"/>
        <v>0.15669116539791966</v>
      </c>
      <c r="AB614" s="68">
        <f t="shared" si="263"/>
        <v>0.13631035272563125</v>
      </c>
      <c r="AC614" s="68">
        <f t="shared" si="264"/>
        <v>3.0868346031774456E-3</v>
      </c>
      <c r="AD614" s="68"/>
      <c r="AE614" s="68">
        <f t="shared" si="265"/>
        <v>9.5285478673735936E-6</v>
      </c>
      <c r="AF614">
        <f t="shared" si="266"/>
        <v>2.6554481878643288E-2</v>
      </c>
      <c r="AG614" s="92"/>
      <c r="AH614">
        <f t="shared" si="267"/>
        <v>2.3467647275465842E-2</v>
      </c>
      <c r="AI614">
        <f t="shared" si="268"/>
        <v>1.1623515222942669</v>
      </c>
      <c r="AJ614">
        <f t="shared" si="269"/>
        <v>0.9515381292872066</v>
      </c>
      <c r="AK614">
        <f t="shared" si="270"/>
        <v>8.5264430260572691E-2</v>
      </c>
      <c r="AL614">
        <f t="shared" si="271"/>
        <v>-2.6580013794897388</v>
      </c>
      <c r="AM614">
        <f t="shared" si="272"/>
        <v>-4.0548094682770266</v>
      </c>
      <c r="AN614" s="68">
        <f t="shared" si="279"/>
        <v>3.5457396932214831</v>
      </c>
      <c r="AO614" s="68">
        <f t="shared" si="279"/>
        <v>3.5457382914184628</v>
      </c>
      <c r="AP614" s="68">
        <f t="shared" si="279"/>
        <v>3.5457299773678406</v>
      </c>
      <c r="AQ614" s="68">
        <f t="shared" si="279"/>
        <v>3.5456806675967538</v>
      </c>
      <c r="AR614" s="68">
        <f t="shared" si="279"/>
        <v>3.5453882378269803</v>
      </c>
      <c r="AS614" s="68">
        <f t="shared" si="279"/>
        <v>3.5436547433980663</v>
      </c>
      <c r="AT614" s="68">
        <f t="shared" si="279"/>
        <v>3.5334047124023122</v>
      </c>
      <c r="AU614" s="68">
        <f t="shared" si="273"/>
        <v>3.4736287556298935</v>
      </c>
    </row>
    <row r="615" spans="1:64">
      <c r="A615" s="16" t="s">
        <v>2132</v>
      </c>
      <c r="B615" s="44" t="s">
        <v>2053</v>
      </c>
      <c r="C615" s="45">
        <v>54381.740599999997</v>
      </c>
      <c r="D615" s="45">
        <v>1E-4</v>
      </c>
      <c r="E615">
        <f t="shared" si="274"/>
        <v>22401.121288343285</v>
      </c>
      <c r="F615">
        <f t="shared" si="275"/>
        <v>22401</v>
      </c>
      <c r="G615" s="10">
        <f t="shared" si="259"/>
        <v>0.16462199999659788</v>
      </c>
      <c r="K615">
        <f t="shared" si="280"/>
        <v>0.16462199999659788</v>
      </c>
      <c r="P615">
        <f t="shared" si="276"/>
        <v>0.13844325356533699</v>
      </c>
      <c r="Q615" s="2">
        <f t="shared" si="277"/>
        <v>39363.240599999997</v>
      </c>
      <c r="S615" s="50">
        <v>1</v>
      </c>
      <c r="Z615">
        <f t="shared" si="261"/>
        <v>22401</v>
      </c>
      <c r="AA615" s="68">
        <f t="shared" si="262"/>
        <v>0.16062608650565721</v>
      </c>
      <c r="AB615" s="68">
        <f t="shared" si="263"/>
        <v>0.14243916705627765</v>
      </c>
      <c r="AC615" s="68">
        <f t="shared" si="264"/>
        <v>3.9959134909406703E-3</v>
      </c>
      <c r="AD615" s="68"/>
      <c r="AE615" s="68">
        <f t="shared" si="265"/>
        <v>1.5967324627081626E-5</v>
      </c>
      <c r="AF615">
        <f t="shared" si="266"/>
        <v>2.6178746431260891E-2</v>
      </c>
      <c r="AG615" s="92"/>
      <c r="AH615">
        <f t="shared" si="267"/>
        <v>2.2182832940320221E-2</v>
      </c>
      <c r="AI615">
        <f t="shared" si="268"/>
        <v>1.1423672631708455</v>
      </c>
      <c r="AJ615">
        <f t="shared" si="269"/>
        <v>0.87228386214727949</v>
      </c>
      <c r="AK615">
        <f t="shared" si="270"/>
        <v>0.11558374555346915</v>
      </c>
      <c r="AL615">
        <f t="shared" si="271"/>
        <v>-2.4596555473631536</v>
      </c>
      <c r="AM615">
        <f t="shared" si="272"/>
        <v>-2.8182748226800149</v>
      </c>
      <c r="AN615" s="68">
        <f t="shared" si="279"/>
        <v>3.7148730444824758</v>
      </c>
      <c r="AO615" s="68">
        <f t="shared" si="279"/>
        <v>3.7148718782436592</v>
      </c>
      <c r="AP615" s="68">
        <f t="shared" si="279"/>
        <v>3.7148643083326234</v>
      </c>
      <c r="AQ615" s="68">
        <f t="shared" si="279"/>
        <v>3.7148151738814086</v>
      </c>
      <c r="AR615" s="68">
        <f t="shared" si="279"/>
        <v>3.7144962919828064</v>
      </c>
      <c r="AS615" s="68">
        <f t="shared" si="279"/>
        <v>3.7124283436503602</v>
      </c>
      <c r="AT615" s="68">
        <f t="shared" si="279"/>
        <v>3.6990833998714256</v>
      </c>
      <c r="AU615" s="68">
        <f t="shared" si="273"/>
        <v>3.6154098529839667</v>
      </c>
    </row>
    <row r="616" spans="1:64">
      <c r="A616" s="16" t="s">
        <v>2132</v>
      </c>
      <c r="B616" s="44" t="s">
        <v>2053</v>
      </c>
      <c r="C616" s="45">
        <v>54468.607600000003</v>
      </c>
      <c r="D616" s="45">
        <v>1E-4</v>
      </c>
      <c r="E616">
        <f t="shared" si="274"/>
        <v>22465.122178359925</v>
      </c>
      <c r="F616">
        <f t="shared" si="275"/>
        <v>22465</v>
      </c>
      <c r="G616" s="10">
        <f t="shared" si="259"/>
        <v>0.16582999999809545</v>
      </c>
      <c r="K616">
        <f t="shared" si="280"/>
        <v>0.16582999999809545</v>
      </c>
      <c r="P616">
        <f t="shared" si="276"/>
        <v>0.1401132796739149</v>
      </c>
      <c r="Q616" s="2">
        <f t="shared" si="277"/>
        <v>39450.107600000003</v>
      </c>
      <c r="S616" s="50">
        <v>1</v>
      </c>
      <c r="Z616">
        <f t="shared" si="261"/>
        <v>22465</v>
      </c>
      <c r="AA616" s="68">
        <f t="shared" si="262"/>
        <v>0.16176172006692036</v>
      </c>
      <c r="AB616" s="68">
        <f t="shared" si="263"/>
        <v>0.14418155960508999</v>
      </c>
      <c r="AC616" s="68">
        <f t="shared" si="264"/>
        <v>4.0682799311750791E-3</v>
      </c>
      <c r="AD616" s="68"/>
      <c r="AE616" s="68">
        <f t="shared" si="265"/>
        <v>1.6550901598401991E-5</v>
      </c>
      <c r="AF616">
        <f t="shared" si="266"/>
        <v>2.5716720324180542E-2</v>
      </c>
      <c r="AG616" s="92"/>
      <c r="AH616">
        <f t="shared" si="267"/>
        <v>2.1648440393005463E-2</v>
      </c>
      <c r="AI616">
        <f t="shared" si="268"/>
        <v>1.1350170600067759</v>
      </c>
      <c r="AJ616">
        <f t="shared" si="269"/>
        <v>0.84068004079087355</v>
      </c>
      <c r="AK616">
        <f t="shared" si="270"/>
        <v>0.12409042415131215</v>
      </c>
      <c r="AL616">
        <f t="shared" si="271"/>
        <v>-2.3983398019282687</v>
      </c>
      <c r="AM616">
        <f t="shared" si="272"/>
        <v>-2.5658430859425736</v>
      </c>
      <c r="AN616" s="68">
        <f t="shared" si="279"/>
        <v>3.7678055889573727</v>
      </c>
      <c r="AO616" s="68">
        <f t="shared" si="279"/>
        <v>3.7678045608291395</v>
      </c>
      <c r="AP616" s="68">
        <f t="shared" si="279"/>
        <v>3.767797641331939</v>
      </c>
      <c r="AQ616" s="68">
        <f t="shared" si="279"/>
        <v>3.7677510727096655</v>
      </c>
      <c r="AR616" s="68">
        <f t="shared" si="279"/>
        <v>3.7674377039329423</v>
      </c>
      <c r="AS616" s="68">
        <f t="shared" si="279"/>
        <v>3.7653308295587777</v>
      </c>
      <c r="AT616" s="68">
        <f t="shared" si="279"/>
        <v>3.7512473098102777</v>
      </c>
      <c r="AU616" s="68">
        <f t="shared" si="273"/>
        <v>3.660330596700109</v>
      </c>
    </row>
    <row r="617" spans="1:64" ht="12.75" customHeight="1">
      <c r="A617" s="20" t="s">
        <v>2114</v>
      </c>
      <c r="B617" s="21" t="s">
        <v>2097</v>
      </c>
      <c r="C617" s="20">
        <v>54469.28613</v>
      </c>
      <c r="D617" s="20">
        <v>2.0000000000000001E-4</v>
      </c>
      <c r="E617">
        <f t="shared" si="274"/>
        <v>22465.622098052132</v>
      </c>
      <c r="F617">
        <f t="shared" si="275"/>
        <v>22465.5</v>
      </c>
      <c r="G617" s="10">
        <f t="shared" si="259"/>
        <v>0.16572100000485079</v>
      </c>
      <c r="K617">
        <f t="shared" si="280"/>
        <v>0.16572100000485079</v>
      </c>
      <c r="P617">
        <f t="shared" si="276"/>
        <v>0.14012635753387359</v>
      </c>
      <c r="Q617" s="2">
        <f t="shared" si="277"/>
        <v>39450.78613</v>
      </c>
      <c r="S617" s="50">
        <v>1</v>
      </c>
      <c r="Z617">
        <f t="shared" si="261"/>
        <v>22465.5</v>
      </c>
      <c r="AA617" s="68">
        <f t="shared" si="262"/>
        <v>0.16177039670161544</v>
      </c>
      <c r="AB617" s="68">
        <f t="shared" si="263"/>
        <v>0.14407696083710894</v>
      </c>
      <c r="AC617" s="68">
        <f t="shared" si="264"/>
        <v>3.9506033032353401E-3</v>
      </c>
      <c r="AD617" s="68"/>
      <c r="AE617" s="68">
        <f t="shared" si="265"/>
        <v>1.5607266459534062E-5</v>
      </c>
      <c r="AF617">
        <f t="shared" si="266"/>
        <v>2.5594642470977202E-2</v>
      </c>
      <c r="AG617" s="92"/>
      <c r="AH617">
        <f t="shared" si="267"/>
        <v>2.1644039167741862E-2</v>
      </c>
      <c r="AI617">
        <f t="shared" si="268"/>
        <v>1.1349579918244217</v>
      </c>
      <c r="AJ617">
        <f t="shared" si="269"/>
        <v>0.84042223803650484</v>
      </c>
      <c r="AK617">
        <f t="shared" si="270"/>
        <v>0.12415466282683556</v>
      </c>
      <c r="AL617">
        <f t="shared" si="271"/>
        <v>-2.3978639159241704</v>
      </c>
      <c r="AM617">
        <f t="shared" si="272"/>
        <v>-2.5640397340692047</v>
      </c>
      <c r="AN617" s="68">
        <f t="shared" ref="AN617:AT626" si="281">$AU617+$AB$7*SIN(AO617)</f>
        <v>3.7682177661938061</v>
      </c>
      <c r="AO617" s="68">
        <f t="shared" si="281"/>
        <v>3.7682167392044361</v>
      </c>
      <c r="AP617" s="68">
        <f t="shared" si="281"/>
        <v>3.7682098253101035</v>
      </c>
      <c r="AQ617" s="68">
        <f t="shared" si="281"/>
        <v>3.7681632805149112</v>
      </c>
      <c r="AR617" s="68">
        <f t="shared" si="281"/>
        <v>3.7678499786674773</v>
      </c>
      <c r="AS617" s="68">
        <f t="shared" si="281"/>
        <v>3.7657429277678545</v>
      </c>
      <c r="AT617" s="68">
        <f t="shared" si="281"/>
        <v>3.7516541370373742</v>
      </c>
      <c r="AU617" s="68">
        <f t="shared" si="273"/>
        <v>3.6606815400103914</v>
      </c>
    </row>
    <row r="618" spans="1:64">
      <c r="A618" s="16" t="s">
        <v>2132</v>
      </c>
      <c r="B618" s="44" t="s">
        <v>2053</v>
      </c>
      <c r="C618" s="45">
        <v>54476.752</v>
      </c>
      <c r="D618" s="45">
        <v>5.9999999999999995E-4</v>
      </c>
      <c r="E618">
        <f t="shared" si="274"/>
        <v>22471.12271767464</v>
      </c>
      <c r="F618">
        <f t="shared" si="275"/>
        <v>22471</v>
      </c>
      <c r="G618" s="10">
        <f t="shared" si="259"/>
        <v>0.16656199999852106</v>
      </c>
      <c r="K618">
        <f t="shared" si="280"/>
        <v>0.16656199999852106</v>
      </c>
      <c r="P618">
        <f t="shared" si="276"/>
        <v>0.1402702454902417</v>
      </c>
      <c r="Q618" s="2">
        <f t="shared" si="277"/>
        <v>39458.252</v>
      </c>
      <c r="S618" s="50">
        <v>1</v>
      </c>
      <c r="Z618">
        <f t="shared" si="261"/>
        <v>22471</v>
      </c>
      <c r="AA618" s="68">
        <f t="shared" si="262"/>
        <v>0.16186564394261571</v>
      </c>
      <c r="AB618" s="68">
        <f t="shared" si="263"/>
        <v>0.14496660154614704</v>
      </c>
      <c r="AC618" s="68">
        <f t="shared" si="264"/>
        <v>4.6963560559053416E-3</v>
      </c>
      <c r="AD618" s="68"/>
      <c r="AE618" s="68">
        <f t="shared" si="265"/>
        <v>2.2055760203838842E-5</v>
      </c>
      <c r="AF618">
        <f t="shared" si="266"/>
        <v>2.6291754508279364E-2</v>
      </c>
      <c r="AG618" s="92"/>
      <c r="AH618">
        <f t="shared" si="267"/>
        <v>2.1595398452374022E-2</v>
      </c>
      <c r="AI618">
        <f t="shared" si="268"/>
        <v>1.1343066363198073</v>
      </c>
      <c r="AJ618">
        <f t="shared" si="269"/>
        <v>0.83757564743846791</v>
      </c>
      <c r="AK618">
        <f t="shared" si="270"/>
        <v>0.12485898966187763</v>
      </c>
      <c r="AL618">
        <f t="shared" si="271"/>
        <v>-2.3926324435726549</v>
      </c>
      <c r="AM618">
        <f t="shared" si="272"/>
        <v>-2.5443593129630626</v>
      </c>
      <c r="AN618" s="68">
        <f t="shared" si="281"/>
        <v>3.7727502977964988</v>
      </c>
      <c r="AO618" s="68">
        <f t="shared" si="281"/>
        <v>3.7727492833798189</v>
      </c>
      <c r="AP618" s="68">
        <f t="shared" si="281"/>
        <v>3.7727424315737261</v>
      </c>
      <c r="AQ618" s="68">
        <f t="shared" si="281"/>
        <v>3.7726961524300822</v>
      </c>
      <c r="AR618" s="68">
        <f t="shared" si="281"/>
        <v>3.7723836102538955</v>
      </c>
      <c r="AS618" s="68">
        <f t="shared" si="281"/>
        <v>3.7702747471768148</v>
      </c>
      <c r="AT618" s="68">
        <f t="shared" si="281"/>
        <v>3.7561284955387686</v>
      </c>
      <c r="AU618" s="68">
        <f t="shared" si="273"/>
        <v>3.6645419164234969</v>
      </c>
      <c r="AV618" s="68"/>
    </row>
    <row r="619" spans="1:64">
      <c r="A619" s="16" t="s">
        <v>2131</v>
      </c>
      <c r="B619" s="44" t="s">
        <v>2053</v>
      </c>
      <c r="C619" s="45">
        <v>54708.8488</v>
      </c>
      <c r="D619" s="45">
        <v>1E-4</v>
      </c>
      <c r="E619">
        <f t="shared" si="274"/>
        <v>22642.124384245526</v>
      </c>
      <c r="F619">
        <f t="shared" si="275"/>
        <v>22642</v>
      </c>
      <c r="G619" s="10">
        <f t="shared" si="259"/>
        <v>0.16882400000031339</v>
      </c>
      <c r="K619">
        <f t="shared" si="280"/>
        <v>0.16882400000031339</v>
      </c>
      <c r="P619">
        <f t="shared" si="276"/>
        <v>0.14477265956830915</v>
      </c>
      <c r="Q619" s="2">
        <f t="shared" si="277"/>
        <v>39690.3488</v>
      </c>
      <c r="S619" s="50">
        <v>1</v>
      </c>
      <c r="Z619">
        <f t="shared" si="261"/>
        <v>22642</v>
      </c>
      <c r="AA619" s="68">
        <f t="shared" si="262"/>
        <v>0.16465836563363193</v>
      </c>
      <c r="AB619" s="68">
        <f t="shared" si="263"/>
        <v>0.14893829393499061</v>
      </c>
      <c r="AC619" s="68">
        <f t="shared" si="264"/>
        <v>4.1656343666814644E-3</v>
      </c>
      <c r="AD619" s="68"/>
      <c r="AE619" s="68">
        <f t="shared" si="265"/>
        <v>1.7352509676877684E-5</v>
      </c>
      <c r="AF619">
        <f t="shared" si="266"/>
        <v>2.4051340432004242E-2</v>
      </c>
      <c r="AG619" s="92"/>
      <c r="AH619">
        <f t="shared" si="267"/>
        <v>1.9885706065322778E-2</v>
      </c>
      <c r="AI619">
        <f t="shared" si="268"/>
        <v>1.1127646496775518</v>
      </c>
      <c r="AJ619">
        <f t="shared" si="269"/>
        <v>0.74014451427120542</v>
      </c>
      <c r="AK619">
        <f t="shared" si="270"/>
        <v>0.14461042024012263</v>
      </c>
      <c r="AL619">
        <f t="shared" si="271"/>
        <v>-2.2330872698247877</v>
      </c>
      <c r="AM619">
        <f t="shared" si="272"/>
        <v>-2.0478755681600278</v>
      </c>
      <c r="AN619" s="68">
        <f t="shared" si="281"/>
        <v>3.9123166593427903</v>
      </c>
      <c r="AO619" s="68">
        <f t="shared" si="281"/>
        <v>3.9123160440497076</v>
      </c>
      <c r="AP619" s="68">
        <f t="shared" si="281"/>
        <v>3.9123113670782703</v>
      </c>
      <c r="AQ619" s="68">
        <f t="shared" si="281"/>
        <v>3.9122758171343088</v>
      </c>
      <c r="AR619" s="68">
        <f t="shared" si="281"/>
        <v>3.9120056399508312</v>
      </c>
      <c r="AS619" s="68">
        <f t="shared" si="281"/>
        <v>3.9099546205300526</v>
      </c>
      <c r="AT619" s="68">
        <f t="shared" si="281"/>
        <v>3.8945145707264026</v>
      </c>
      <c r="AU619" s="68">
        <f t="shared" si="273"/>
        <v>3.7845645285400638</v>
      </c>
    </row>
    <row r="620" spans="1:64">
      <c r="A620" s="16" t="s">
        <v>2130</v>
      </c>
      <c r="B620" s="44" t="s">
        <v>2053</v>
      </c>
      <c r="C620" s="45">
        <v>54799.787600000003</v>
      </c>
      <c r="D620" s="45">
        <v>1E-4</v>
      </c>
      <c r="E620">
        <f t="shared" si="274"/>
        <v>22709.125249212029</v>
      </c>
      <c r="F620">
        <f t="shared" si="275"/>
        <v>22709</v>
      </c>
      <c r="G620" s="10">
        <f t="shared" si="259"/>
        <v>0.16999800000485266</v>
      </c>
      <c r="K620">
        <f t="shared" si="280"/>
        <v>0.16999800000485266</v>
      </c>
      <c r="P620">
        <f t="shared" si="276"/>
        <v>0.14655198297621158</v>
      </c>
      <c r="Q620" s="2">
        <f t="shared" si="277"/>
        <v>39781.287600000003</v>
      </c>
      <c r="S620" s="50">
        <v>1</v>
      </c>
      <c r="Z620">
        <f t="shared" si="261"/>
        <v>22709</v>
      </c>
      <c r="AA620" s="68">
        <f t="shared" si="262"/>
        <v>0.16567134553047791</v>
      </c>
      <c r="AB620" s="68">
        <f t="shared" si="263"/>
        <v>0.15087863745058633</v>
      </c>
      <c r="AC620" s="68">
        <f t="shared" si="264"/>
        <v>4.3266544743747332E-3</v>
      </c>
      <c r="AD620" s="68"/>
      <c r="AE620" s="68">
        <f t="shared" si="265"/>
        <v>1.8719938940627019E-5</v>
      </c>
      <c r="AF620">
        <f t="shared" si="266"/>
        <v>2.3446017028641075E-2</v>
      </c>
      <c r="AG620" s="92"/>
      <c r="AH620">
        <f t="shared" si="267"/>
        <v>1.9119362554266342E-2</v>
      </c>
      <c r="AI620">
        <f t="shared" si="268"/>
        <v>1.103768767113283</v>
      </c>
      <c r="AJ620">
        <f t="shared" si="269"/>
        <v>0.69791431177993768</v>
      </c>
      <c r="AK620">
        <f t="shared" si="270"/>
        <v>0.15119551193972364</v>
      </c>
      <c r="AL620">
        <f t="shared" si="271"/>
        <v>-2.1722831423394324</v>
      </c>
      <c r="AM620">
        <f t="shared" si="272"/>
        <v>-1.8991851032014015</v>
      </c>
      <c r="AN620" s="68">
        <f t="shared" si="281"/>
        <v>3.9662491208721602</v>
      </c>
      <c r="AO620" s="68">
        <f t="shared" si="281"/>
        <v>3.9662486464917932</v>
      </c>
      <c r="AP620" s="68">
        <f t="shared" si="281"/>
        <v>3.9662448355962092</v>
      </c>
      <c r="AQ620" s="68">
        <f t="shared" si="281"/>
        <v>3.9662142216506222</v>
      </c>
      <c r="AR620" s="68">
        <f t="shared" si="281"/>
        <v>3.9659683283918441</v>
      </c>
      <c r="AS620" s="68">
        <f t="shared" si="281"/>
        <v>3.9639956621783323</v>
      </c>
      <c r="AT620" s="68">
        <f t="shared" si="281"/>
        <v>3.948318556840452</v>
      </c>
      <c r="AU620" s="68">
        <f t="shared" si="273"/>
        <v>3.8315909321179005</v>
      </c>
    </row>
    <row r="621" spans="1:64">
      <c r="A621" s="16" t="s">
        <v>2130</v>
      </c>
      <c r="B621" s="44" t="s">
        <v>2053</v>
      </c>
      <c r="C621" s="45">
        <v>54863.579700000002</v>
      </c>
      <c r="D621" s="45">
        <v>2.0000000000000001E-4</v>
      </c>
      <c r="E621">
        <f t="shared" si="274"/>
        <v>22756.125274262165</v>
      </c>
      <c r="F621">
        <f t="shared" si="275"/>
        <v>22756</v>
      </c>
      <c r="G621" s="10">
        <f t="shared" si="259"/>
        <v>0.17003200000181096</v>
      </c>
      <c r="K621">
        <f t="shared" si="280"/>
        <v>0.17003200000181096</v>
      </c>
      <c r="P621">
        <f t="shared" si="276"/>
        <v>0.14780527900692653</v>
      </c>
      <c r="Q621" s="2">
        <f t="shared" si="277"/>
        <v>39845.079700000002</v>
      </c>
      <c r="S621" s="50">
        <v>1</v>
      </c>
      <c r="Z621">
        <f t="shared" si="261"/>
        <v>22756</v>
      </c>
      <c r="AA621" s="68">
        <f t="shared" si="262"/>
        <v>0.16635781483856382</v>
      </c>
      <c r="AB621" s="68">
        <f t="shared" si="263"/>
        <v>0.15147946417017366</v>
      </c>
      <c r="AC621" s="68">
        <f t="shared" si="264"/>
        <v>3.6741851632471415E-3</v>
      </c>
      <c r="AD621" s="68"/>
      <c r="AE621" s="68">
        <f t="shared" si="265"/>
        <v>1.3499636613825372E-5</v>
      </c>
      <c r="AF621">
        <f t="shared" si="266"/>
        <v>2.222672099488443E-2</v>
      </c>
      <c r="AG621" s="92"/>
      <c r="AH621">
        <f t="shared" si="267"/>
        <v>1.8552535831637289E-2</v>
      </c>
      <c r="AI621">
        <f t="shared" si="268"/>
        <v>1.0973195539228489</v>
      </c>
      <c r="AJ621">
        <f t="shared" si="269"/>
        <v>0.66718322260756135</v>
      </c>
      <c r="AK621">
        <f t="shared" si="270"/>
        <v>0.15542504393817491</v>
      </c>
      <c r="AL621">
        <f t="shared" si="271"/>
        <v>-2.1302229328435365</v>
      </c>
      <c r="AM621">
        <f t="shared" si="272"/>
        <v>-1.8060091452704052</v>
      </c>
      <c r="AN621" s="68">
        <f t="shared" si="281"/>
        <v>4.003818283089573</v>
      </c>
      <c r="AO621" s="68">
        <f t="shared" si="281"/>
        <v>4.0038178968679565</v>
      </c>
      <c r="AP621" s="68">
        <f t="shared" si="281"/>
        <v>4.0038146604011517</v>
      </c>
      <c r="AQ621" s="68">
        <f t="shared" si="281"/>
        <v>4.0037875398790632</v>
      </c>
      <c r="AR621" s="68">
        <f t="shared" si="281"/>
        <v>4.0035603125818957</v>
      </c>
      <c r="AS621" s="68">
        <f t="shared" si="281"/>
        <v>4.0016588647008042</v>
      </c>
      <c r="AT621" s="68">
        <f t="shared" si="281"/>
        <v>3.9859084907115614</v>
      </c>
      <c r="AU621" s="68">
        <f t="shared" si="273"/>
        <v>3.8645796032844419</v>
      </c>
    </row>
    <row r="622" spans="1:64">
      <c r="A622" s="16" t="s">
        <v>2129</v>
      </c>
      <c r="B622" s="44"/>
      <c r="C622" s="45">
        <v>55084.817999999999</v>
      </c>
      <c r="D622" s="45">
        <v>1E-4</v>
      </c>
      <c r="E622">
        <f t="shared" si="274"/>
        <v>22919.126737484876</v>
      </c>
      <c r="F622">
        <f t="shared" si="275"/>
        <v>22919</v>
      </c>
      <c r="G622" s="10">
        <f t="shared" si="259"/>
        <v>0.17201799999747891</v>
      </c>
      <c r="K622">
        <f t="shared" si="280"/>
        <v>0.17201799999747891</v>
      </c>
      <c r="P622">
        <f t="shared" si="276"/>
        <v>0.15218448709971721</v>
      </c>
      <c r="Q622" s="2">
        <f t="shared" si="277"/>
        <v>40066.317999999999</v>
      </c>
      <c r="S622" s="50">
        <v>1</v>
      </c>
      <c r="Z622">
        <f t="shared" si="261"/>
        <v>22919</v>
      </c>
      <c r="AA622" s="68">
        <f t="shared" si="262"/>
        <v>0.16860450354237064</v>
      </c>
      <c r="AB622" s="68">
        <f t="shared" si="263"/>
        <v>0.15559798355482549</v>
      </c>
      <c r="AC622" s="68">
        <f t="shared" si="264"/>
        <v>3.4134964551082655E-3</v>
      </c>
      <c r="AD622" s="68"/>
      <c r="AE622" s="68">
        <f t="shared" si="265"/>
        <v>1.1651958049036743E-5</v>
      </c>
      <c r="AF622">
        <f t="shared" si="266"/>
        <v>1.9833512897761696E-2</v>
      </c>
      <c r="AG622" s="92"/>
      <c r="AH622">
        <f t="shared" si="267"/>
        <v>1.642001644265343E-2</v>
      </c>
      <c r="AI622">
        <f t="shared" si="268"/>
        <v>1.0743415230050821</v>
      </c>
      <c r="AJ622">
        <f t="shared" si="269"/>
        <v>0.55503706493300708</v>
      </c>
      <c r="AK622">
        <f t="shared" si="270"/>
        <v>0.16763465577323419</v>
      </c>
      <c r="AL622">
        <f t="shared" si="271"/>
        <v>-1.9882095531267405</v>
      </c>
      <c r="AM622">
        <f t="shared" si="272"/>
        <v>-1.5373970176385297</v>
      </c>
      <c r="AN622" s="68">
        <f t="shared" si="281"/>
        <v>4.1323758906878503</v>
      </c>
      <c r="AO622" s="68">
        <f t="shared" si="281"/>
        <v>4.1323757301857516</v>
      </c>
      <c r="AP622" s="68">
        <f t="shared" si="281"/>
        <v>4.1323741331262411</v>
      </c>
      <c r="AQ622" s="68">
        <f t="shared" si="281"/>
        <v>4.1323582419631082</v>
      </c>
      <c r="AR622" s="68">
        <f t="shared" si="281"/>
        <v>4.1322001416921745</v>
      </c>
      <c r="AS622" s="68">
        <f t="shared" si="281"/>
        <v>4.1306292826295214</v>
      </c>
      <c r="AT622" s="68">
        <f t="shared" si="281"/>
        <v>4.1152200255456313</v>
      </c>
      <c r="AU622" s="68">
        <f t="shared" si="273"/>
        <v>3.9789871224364912</v>
      </c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</row>
    <row r="623" spans="1:64">
      <c r="A623" s="40" t="s">
        <v>2116</v>
      </c>
      <c r="B623" s="41" t="s">
        <v>2053</v>
      </c>
      <c r="C623" s="14">
        <v>55140.4666</v>
      </c>
      <c r="D623" s="14">
        <v>2.0000000000000001E-4</v>
      </c>
      <c r="E623" s="12">
        <f t="shared" si="274"/>
        <v>22960.126886312162</v>
      </c>
      <c r="F623">
        <f t="shared" si="275"/>
        <v>22960</v>
      </c>
      <c r="G623" s="10">
        <f t="shared" si="259"/>
        <v>0.17222000000037951</v>
      </c>
      <c r="K623">
        <f t="shared" si="280"/>
        <v>0.17222000000037951</v>
      </c>
      <c r="P623">
        <f t="shared" si="276"/>
        <v>0.15329398871252647</v>
      </c>
      <c r="Q623" s="2">
        <f t="shared" si="277"/>
        <v>40121.9666</v>
      </c>
      <c r="S623" s="50">
        <v>1</v>
      </c>
      <c r="Z623">
        <f t="shared" si="261"/>
        <v>22960</v>
      </c>
      <c r="AA623" s="68">
        <f t="shared" si="262"/>
        <v>0.16914131833617962</v>
      </c>
      <c r="AB623" s="68">
        <f t="shared" si="263"/>
        <v>0.15637267037672636</v>
      </c>
      <c r="AC623" s="68">
        <f t="shared" si="264"/>
        <v>3.0786816641998963E-3</v>
      </c>
      <c r="AD623" s="68"/>
      <c r="AE623" s="68">
        <f t="shared" si="265"/>
        <v>9.4782807894805998E-6</v>
      </c>
      <c r="AF623">
        <f t="shared" si="266"/>
        <v>1.892601128785304E-2</v>
      </c>
      <c r="AG623" s="92"/>
      <c r="AH623">
        <f t="shared" si="267"/>
        <v>1.5847329623653143E-2</v>
      </c>
      <c r="AI623">
        <f t="shared" si="268"/>
        <v>1.0684685670070677</v>
      </c>
      <c r="AJ623">
        <f t="shared" si="269"/>
        <v>0.52578214142434576</v>
      </c>
      <c r="AK623">
        <f t="shared" si="270"/>
        <v>0.17011788615817136</v>
      </c>
      <c r="AL623">
        <f t="shared" si="271"/>
        <v>-1.9534363776701524</v>
      </c>
      <c r="AM623">
        <f t="shared" si="272"/>
        <v>-1.4804325960555103</v>
      </c>
      <c r="AN623" s="68">
        <f t="shared" si="281"/>
        <v>4.164281055731764</v>
      </c>
      <c r="AO623" s="68">
        <f t="shared" si="281"/>
        <v>4.1642809327886052</v>
      </c>
      <c r="AP623" s="68">
        <f t="shared" si="281"/>
        <v>4.1642796461568592</v>
      </c>
      <c r="AQ623" s="68">
        <f t="shared" si="281"/>
        <v>4.1642661813876876</v>
      </c>
      <c r="AR623" s="68">
        <f t="shared" si="281"/>
        <v>4.1641252886312348</v>
      </c>
      <c r="AS623" s="68">
        <f t="shared" si="281"/>
        <v>4.1626529581985752</v>
      </c>
      <c r="AT623" s="68">
        <f t="shared" si="281"/>
        <v>4.1474730293664788</v>
      </c>
      <c r="AU623" s="68">
        <f t="shared" si="273"/>
        <v>4.0077644738796447</v>
      </c>
    </row>
    <row r="624" spans="1:64">
      <c r="A624" s="40" t="s">
        <v>2116</v>
      </c>
      <c r="B624" s="41" t="s">
        <v>2097</v>
      </c>
      <c r="C624" s="14">
        <v>55187.293899999997</v>
      </c>
      <c r="D624" s="14">
        <v>2.9999999999999997E-4</v>
      </c>
      <c r="E624" s="12">
        <f t="shared" si="274"/>
        <v>22994.627777065565</v>
      </c>
      <c r="F624">
        <f t="shared" si="275"/>
        <v>22994.5</v>
      </c>
      <c r="G624" s="10">
        <f t="shared" si="259"/>
        <v>0.17342899999493966</v>
      </c>
      <c r="K624">
        <f t="shared" si="280"/>
        <v>0.17342899999493966</v>
      </c>
      <c r="P624">
        <f t="shared" si="276"/>
        <v>0.15423007982963499</v>
      </c>
      <c r="Q624" s="2">
        <f t="shared" si="277"/>
        <v>40168.793899999997</v>
      </c>
      <c r="S624" s="50">
        <v>1</v>
      </c>
      <c r="Z624">
        <f t="shared" si="261"/>
        <v>22994.5</v>
      </c>
      <c r="AA624" s="68">
        <f t="shared" si="262"/>
        <v>0.16958552010456199</v>
      </c>
      <c r="AB624" s="68">
        <f t="shared" si="263"/>
        <v>0.15807355972001266</v>
      </c>
      <c r="AC624" s="68">
        <f t="shared" si="264"/>
        <v>3.8434798903776678E-3</v>
      </c>
      <c r="AD624" s="68"/>
      <c r="AE624" s="68">
        <f t="shared" si="265"/>
        <v>1.4772337667737555E-5</v>
      </c>
      <c r="AF624">
        <f t="shared" si="266"/>
        <v>1.9198920165304667E-2</v>
      </c>
      <c r="AG624" s="92"/>
      <c r="AH624">
        <f t="shared" si="267"/>
        <v>1.5355440274926999E-2</v>
      </c>
      <c r="AI624">
        <f t="shared" si="268"/>
        <v>1.0635130211244319</v>
      </c>
      <c r="AJ624">
        <f t="shared" si="269"/>
        <v>0.50092660154103297</v>
      </c>
      <c r="AK624">
        <f t="shared" si="270"/>
        <v>0.17202946261199953</v>
      </c>
      <c r="AL624">
        <f t="shared" si="271"/>
        <v>-1.9244710828918441</v>
      </c>
      <c r="AM624">
        <f t="shared" si="272"/>
        <v>-1.4351757786678117</v>
      </c>
      <c r="AN624" s="68">
        <f t="shared" si="281"/>
        <v>4.1909923886912557</v>
      </c>
      <c r="AO624" s="68">
        <f t="shared" si="281"/>
        <v>4.1909922920484446</v>
      </c>
      <c r="AP624" s="68">
        <f t="shared" si="281"/>
        <v>4.1909912339914861</v>
      </c>
      <c r="AQ624" s="68">
        <f t="shared" si="281"/>
        <v>4.1909796503858132</v>
      </c>
      <c r="AR624" s="68">
        <f t="shared" si="281"/>
        <v>4.1908528483654299</v>
      </c>
      <c r="AS624" s="68">
        <f t="shared" si="281"/>
        <v>4.1894666121412145</v>
      </c>
      <c r="AT624" s="68">
        <f t="shared" si="281"/>
        <v>4.1745232351769817</v>
      </c>
      <c r="AU624" s="68">
        <f t="shared" si="273"/>
        <v>4.031979562289127</v>
      </c>
    </row>
    <row r="625" spans="1:64">
      <c r="A625" s="16" t="s">
        <v>2129</v>
      </c>
      <c r="B625" s="44"/>
      <c r="C625" s="45">
        <v>55239.548799999997</v>
      </c>
      <c r="D625" s="45">
        <v>1E-4</v>
      </c>
      <c r="E625" s="12">
        <f t="shared" si="274"/>
        <v>23033.127553824637</v>
      </c>
      <c r="F625">
        <f t="shared" si="275"/>
        <v>23033</v>
      </c>
      <c r="G625" s="10">
        <f t="shared" si="259"/>
        <v>0.17312600000150269</v>
      </c>
      <c r="K625">
        <f t="shared" si="280"/>
        <v>0.17312600000150269</v>
      </c>
      <c r="P625">
        <f t="shared" si="276"/>
        <v>0.1552773857295433</v>
      </c>
      <c r="Q625" s="2">
        <f t="shared" si="277"/>
        <v>40221.048799999997</v>
      </c>
      <c r="S625" s="50">
        <v>1</v>
      </c>
      <c r="Z625">
        <f t="shared" si="261"/>
        <v>23033</v>
      </c>
      <c r="AA625" s="68">
        <f t="shared" si="262"/>
        <v>0.17007378606952109</v>
      </c>
      <c r="AB625" s="68">
        <f t="shared" si="263"/>
        <v>0.15832959966152491</v>
      </c>
      <c r="AC625" s="68">
        <f t="shared" si="264"/>
        <v>3.0522139319816132E-3</v>
      </c>
      <c r="AD625" s="68"/>
      <c r="AE625" s="68">
        <f t="shared" si="265"/>
        <v>9.3160098865825858E-6</v>
      </c>
      <c r="AF625">
        <f t="shared" si="266"/>
        <v>1.7848614271959384E-2</v>
      </c>
      <c r="AG625" s="92"/>
      <c r="AH625">
        <f t="shared" si="267"/>
        <v>1.4796400339977771E-2</v>
      </c>
      <c r="AI625">
        <f t="shared" si="268"/>
        <v>1.0579754261024872</v>
      </c>
      <c r="AJ625">
        <f t="shared" si="269"/>
        <v>0.47297375464957714</v>
      </c>
      <c r="AK625">
        <f t="shared" si="270"/>
        <v>0.17397381937280365</v>
      </c>
      <c r="AL625">
        <f t="shared" si="271"/>
        <v>-1.8924648992624593</v>
      </c>
      <c r="AM625">
        <f t="shared" si="272"/>
        <v>-1.3873059969951234</v>
      </c>
      <c r="AN625" s="68">
        <f t="shared" si="281"/>
        <v>4.2206539659032485</v>
      </c>
      <c r="AO625" s="68">
        <f t="shared" si="281"/>
        <v>4.2206538934264097</v>
      </c>
      <c r="AP625" s="68">
        <f t="shared" si="281"/>
        <v>4.2206530563549798</v>
      </c>
      <c r="AQ625" s="68">
        <f t="shared" si="281"/>
        <v>4.2206433886912391</v>
      </c>
      <c r="AR625" s="68">
        <f t="shared" si="281"/>
        <v>4.2205317457223073</v>
      </c>
      <c r="AS625" s="68">
        <f t="shared" si="281"/>
        <v>4.2192441647508154</v>
      </c>
      <c r="AT625" s="68">
        <f t="shared" si="281"/>
        <v>4.2046109460037524</v>
      </c>
      <c r="AU625" s="68">
        <f t="shared" si="273"/>
        <v>4.0590021971808694</v>
      </c>
    </row>
    <row r="626" spans="1:64" ht="12.75" customHeight="1">
      <c r="A626" s="42" t="s">
        <v>2117</v>
      </c>
      <c r="B626" s="43" t="s">
        <v>2097</v>
      </c>
      <c r="C626" s="15">
        <v>55423.46</v>
      </c>
      <c r="D626" s="15">
        <v>2.0000000000000001E-4</v>
      </c>
      <c r="E626" s="12">
        <f t="shared" si="274"/>
        <v>23168.627576664469</v>
      </c>
      <c r="F626">
        <f t="shared" si="275"/>
        <v>23168.5</v>
      </c>
      <c r="G626" s="10">
        <f t="shared" si="259"/>
        <v>0.17315699999744538</v>
      </c>
      <c r="K626">
        <f t="shared" si="280"/>
        <v>0.17315699999744538</v>
      </c>
      <c r="P626">
        <f t="shared" si="276"/>
        <v>0.15898586149007499</v>
      </c>
      <c r="Q626" s="2">
        <f t="shared" si="277"/>
        <v>40404.959999999999</v>
      </c>
      <c r="S626" s="50">
        <v>1</v>
      </c>
      <c r="Z626">
        <f t="shared" si="261"/>
        <v>23168.5</v>
      </c>
      <c r="AA626" s="68">
        <f t="shared" si="262"/>
        <v>0.17173982507244634</v>
      </c>
      <c r="AB626" s="68">
        <f t="shared" si="263"/>
        <v>0.16040303641507403</v>
      </c>
      <c r="AC626" s="68">
        <f t="shared" si="264"/>
        <v>1.4171749249990394E-3</v>
      </c>
      <c r="AD626" s="68"/>
      <c r="AE626" s="68">
        <f t="shared" si="265"/>
        <v>2.0083847680460429E-6</v>
      </c>
      <c r="AF626">
        <f t="shared" si="266"/>
        <v>1.4171138507370395E-2</v>
      </c>
      <c r="AG626" s="92"/>
      <c r="AH626">
        <f t="shared" si="267"/>
        <v>1.2753963582371356E-2</v>
      </c>
      <c r="AI626">
        <f t="shared" si="268"/>
        <v>1.0385251133389317</v>
      </c>
      <c r="AJ626">
        <f t="shared" si="269"/>
        <v>0.37338500352472681</v>
      </c>
      <c r="AK626">
        <f t="shared" si="270"/>
        <v>0.17928707566678737</v>
      </c>
      <c r="AL626">
        <f t="shared" si="271"/>
        <v>-1.782457287517528</v>
      </c>
      <c r="AM626">
        <f t="shared" si="272"/>
        <v>-1.2377055587927626</v>
      </c>
      <c r="AN626" s="68">
        <f t="shared" si="281"/>
        <v>4.3238165460150313</v>
      </c>
      <c r="AO626" s="68">
        <f t="shared" si="281"/>
        <v>4.3238165242695903</v>
      </c>
      <c r="AP626" s="68">
        <f t="shared" si="281"/>
        <v>4.3238162112801275</v>
      </c>
      <c r="AQ626" s="68">
        <f t="shared" si="281"/>
        <v>4.3238117063437613</v>
      </c>
      <c r="AR626" s="68">
        <f t="shared" si="281"/>
        <v>4.3237468711479599</v>
      </c>
      <c r="AS626" s="68">
        <f t="shared" si="281"/>
        <v>4.3228148951856404</v>
      </c>
      <c r="AT626" s="68">
        <f t="shared" si="281"/>
        <v>4.3096442518658256</v>
      </c>
      <c r="AU626" s="68">
        <f t="shared" si="273"/>
        <v>4.1541078342673883</v>
      </c>
    </row>
    <row r="627" spans="1:64">
      <c r="A627" s="45" t="s">
        <v>2128</v>
      </c>
      <c r="B627" s="44" t="s">
        <v>2097</v>
      </c>
      <c r="C627" s="45">
        <v>55486.574000000001</v>
      </c>
      <c r="D627" s="45">
        <v>1E-4</v>
      </c>
      <c r="E627" s="12">
        <f t="shared" si="274"/>
        <v>23215.127998832959</v>
      </c>
      <c r="F627">
        <f t="shared" si="275"/>
        <v>23215</v>
      </c>
      <c r="G627" s="10">
        <f t="shared" si="259"/>
        <v>0.17373000000225147</v>
      </c>
      <c r="K627">
        <f t="shared" si="280"/>
        <v>0.17373000000225147</v>
      </c>
      <c r="P627">
        <f t="shared" si="276"/>
        <v>0.16026658934656923</v>
      </c>
      <c r="Q627" s="2">
        <f t="shared" si="277"/>
        <v>40468.074000000001</v>
      </c>
      <c r="S627" s="50">
        <v>1</v>
      </c>
      <c r="Z627">
        <f t="shared" si="261"/>
        <v>23215</v>
      </c>
      <c r="AA627" s="68">
        <f t="shared" si="262"/>
        <v>0.17229645641582328</v>
      </c>
      <c r="AB627" s="68">
        <f t="shared" si="263"/>
        <v>0.16170013293299743</v>
      </c>
      <c r="AC627" s="68">
        <f t="shared" si="264"/>
        <v>1.4335435864281897E-3</v>
      </c>
      <c r="AD627" s="68"/>
      <c r="AE627" s="68">
        <f t="shared" si="265"/>
        <v>2.0550472141894065E-6</v>
      </c>
      <c r="AF627">
        <f t="shared" si="266"/>
        <v>1.346341065568224E-2</v>
      </c>
      <c r="AG627" s="92"/>
      <c r="AH627">
        <f t="shared" si="267"/>
        <v>1.202986706925405E-2</v>
      </c>
      <c r="AI627">
        <f t="shared" si="268"/>
        <v>1.0318994891697961</v>
      </c>
      <c r="AJ627">
        <f t="shared" si="269"/>
        <v>0.33898440296129523</v>
      </c>
      <c r="AK627">
        <f t="shared" si="270"/>
        <v>0.18058367160303262</v>
      </c>
      <c r="AL627">
        <f t="shared" si="271"/>
        <v>-1.7456392035601569</v>
      </c>
      <c r="AM627">
        <f t="shared" si="272"/>
        <v>-1.1921287461503274</v>
      </c>
      <c r="AN627" s="68">
        <f t="shared" ref="AN627:AT636" si="282">$AU627+$AB$7*SIN(AO627)</f>
        <v>4.3587791469692672</v>
      </c>
      <c r="AO627" s="68">
        <f t="shared" si="282"/>
        <v>4.3587791337496178</v>
      </c>
      <c r="AP627" s="68">
        <f t="shared" si="282"/>
        <v>4.3587789255722997</v>
      </c>
      <c r="AQ627" s="68">
        <f t="shared" si="282"/>
        <v>4.358775647301492</v>
      </c>
      <c r="AR627" s="68">
        <f t="shared" si="282"/>
        <v>4.3587240265943867</v>
      </c>
      <c r="AS627" s="68">
        <f t="shared" si="282"/>
        <v>4.3579121397837151</v>
      </c>
      <c r="AT627" s="68">
        <f t="shared" si="282"/>
        <v>4.3453690603137236</v>
      </c>
      <c r="AU627" s="68">
        <f t="shared" si="273"/>
        <v>4.1867455621236482</v>
      </c>
    </row>
    <row r="628" spans="1:64">
      <c r="A628" s="45" t="s">
        <v>2128</v>
      </c>
      <c r="B628" s="44" t="s">
        <v>2097</v>
      </c>
      <c r="C628" s="45">
        <v>55490.645900000003</v>
      </c>
      <c r="D628" s="45">
        <v>1E-4</v>
      </c>
      <c r="E628" s="12">
        <f t="shared" si="274"/>
        <v>23218.128047459697</v>
      </c>
      <c r="F628">
        <f t="shared" si="275"/>
        <v>23218</v>
      </c>
      <c r="G628" s="10">
        <f t="shared" si="259"/>
        <v>0.17379600000276696</v>
      </c>
      <c r="K628">
        <f t="shared" si="280"/>
        <v>0.17379600000276696</v>
      </c>
      <c r="P628">
        <f t="shared" si="276"/>
        <v>0.16034935868591449</v>
      </c>
      <c r="Q628" s="2">
        <f t="shared" si="277"/>
        <v>40472.145900000003</v>
      </c>
      <c r="S628" s="50">
        <v>1</v>
      </c>
      <c r="Z628">
        <f t="shared" si="261"/>
        <v>23218</v>
      </c>
      <c r="AA628" s="68">
        <f t="shared" si="262"/>
        <v>0.17233215618977332</v>
      </c>
      <c r="AB628" s="68">
        <f t="shared" si="263"/>
        <v>0.16181320249890813</v>
      </c>
      <c r="AC628" s="68">
        <f t="shared" si="264"/>
        <v>1.4638438129936319E-3</v>
      </c>
      <c r="AD628" s="68"/>
      <c r="AE628" s="68">
        <f t="shared" si="265"/>
        <v>2.1428387088397504E-6</v>
      </c>
      <c r="AF628">
        <f t="shared" si="266"/>
        <v>1.344664131685247E-2</v>
      </c>
      <c r="AG628" s="92"/>
      <c r="AH628">
        <f t="shared" si="267"/>
        <v>1.1982797503858838E-2</v>
      </c>
      <c r="AI628">
        <f t="shared" si="268"/>
        <v>1.0314733654247776</v>
      </c>
      <c r="AJ628">
        <f t="shared" si="269"/>
        <v>0.33676393284049028</v>
      </c>
      <c r="AK628">
        <f t="shared" si="270"/>
        <v>0.18065842667244805</v>
      </c>
      <c r="AL628">
        <f t="shared" si="271"/>
        <v>-1.7432799904484715</v>
      </c>
      <c r="AM628">
        <f t="shared" si="272"/>
        <v>-1.1892767263376935</v>
      </c>
      <c r="AN628" s="68">
        <f t="shared" si="282"/>
        <v>4.361027122689352</v>
      </c>
      <c r="AO628" s="68">
        <f t="shared" si="282"/>
        <v>4.3610271099104345</v>
      </c>
      <c r="AP628" s="68">
        <f t="shared" si="282"/>
        <v>4.3610269074400163</v>
      </c>
      <c r="AQ628" s="68">
        <f t="shared" si="282"/>
        <v>4.3610236994937841</v>
      </c>
      <c r="AR628" s="68">
        <f t="shared" si="282"/>
        <v>4.3609728764612514</v>
      </c>
      <c r="AS628" s="68">
        <f t="shared" si="282"/>
        <v>4.3601686322498798</v>
      </c>
      <c r="AT628" s="68">
        <f t="shared" si="282"/>
        <v>4.3476681191323863</v>
      </c>
      <c r="AU628" s="68">
        <f t="shared" si="273"/>
        <v>4.1888512219853418</v>
      </c>
    </row>
    <row r="629" spans="1:64" ht="12.75" customHeight="1">
      <c r="A629" s="16" t="s">
        <v>2120</v>
      </c>
      <c r="B629" s="44" t="s">
        <v>2053</v>
      </c>
      <c r="C629" s="45">
        <v>55561.224240000003</v>
      </c>
      <c r="D629" s="45">
        <v>5.0000000000000001E-4</v>
      </c>
      <c r="E629" s="12">
        <f t="shared" si="274"/>
        <v>23270.127961994524</v>
      </c>
      <c r="F629">
        <f t="shared" si="275"/>
        <v>23270</v>
      </c>
      <c r="G629" s="10">
        <f t="shared" si="259"/>
        <v>0.1736799999998766</v>
      </c>
      <c r="K629">
        <f t="shared" si="280"/>
        <v>0.1736799999998766</v>
      </c>
      <c r="P629">
        <f t="shared" si="276"/>
        <v>0.16178675695916472</v>
      </c>
      <c r="Q629" s="2">
        <f t="shared" si="277"/>
        <v>40542.724240000003</v>
      </c>
      <c r="S629" s="50">
        <v>1</v>
      </c>
      <c r="Z629">
        <f t="shared" si="261"/>
        <v>23270</v>
      </c>
      <c r="AA629" s="68">
        <f t="shared" si="262"/>
        <v>0.1729474168976321</v>
      </c>
      <c r="AB629" s="68">
        <f t="shared" si="263"/>
        <v>0.16251934006140922</v>
      </c>
      <c r="AC629" s="68">
        <f t="shared" si="264"/>
        <v>7.3258310224449258E-4</v>
      </c>
      <c r="AD629" s="68"/>
      <c r="AE629" s="68">
        <f t="shared" si="265"/>
        <v>5.3667800169417485E-7</v>
      </c>
      <c r="AF629">
        <f t="shared" si="266"/>
        <v>1.1893243040711876E-2</v>
      </c>
      <c r="AG629" s="92"/>
      <c r="AH629">
        <f t="shared" si="267"/>
        <v>1.1160659938467384E-2</v>
      </c>
      <c r="AI629">
        <f t="shared" si="268"/>
        <v>1.0241174508701538</v>
      </c>
      <c r="AJ629">
        <f t="shared" si="269"/>
        <v>0.29828278091274291</v>
      </c>
      <c r="AK629">
        <f t="shared" si="270"/>
        <v>0.18178665633772897</v>
      </c>
      <c r="AL629">
        <f t="shared" si="271"/>
        <v>-1.702695056683275</v>
      </c>
      <c r="AM629">
        <f t="shared" si="272"/>
        <v>-1.1414311252758242</v>
      </c>
      <c r="AN629" s="68">
        <f t="shared" si="282"/>
        <v>4.3998448915811572</v>
      </c>
      <c r="AO629" s="68">
        <f t="shared" si="282"/>
        <v>4.3998448847546268</v>
      </c>
      <c r="AP629" s="68">
        <f t="shared" si="282"/>
        <v>4.3998447636859925</v>
      </c>
      <c r="AQ629" s="68">
        <f t="shared" si="282"/>
        <v>4.3998426165392859</v>
      </c>
      <c r="AR629" s="68">
        <f t="shared" si="282"/>
        <v>4.3998045393603595</v>
      </c>
      <c r="AS629" s="68">
        <f t="shared" si="282"/>
        <v>4.3991300279760539</v>
      </c>
      <c r="AT629" s="68">
        <f t="shared" si="282"/>
        <v>4.3874058596867354</v>
      </c>
      <c r="AU629" s="68">
        <f t="shared" si="273"/>
        <v>4.2253493262547073</v>
      </c>
    </row>
    <row r="630" spans="1:64">
      <c r="A630" s="16" t="s">
        <v>2127</v>
      </c>
      <c r="B630" s="44" t="s">
        <v>2053</v>
      </c>
      <c r="C630" s="45">
        <v>55836.751799999998</v>
      </c>
      <c r="D630" s="45">
        <v>1E-4</v>
      </c>
      <c r="E630" s="12">
        <f t="shared" si="274"/>
        <v>23473.128054827383</v>
      </c>
      <c r="F630">
        <f t="shared" si="275"/>
        <v>23473</v>
      </c>
      <c r="G630" s="10">
        <f t="shared" si="259"/>
        <v>0.17380599999887636</v>
      </c>
      <c r="K630">
        <f t="shared" si="280"/>
        <v>0.17380599999887636</v>
      </c>
      <c r="P630">
        <f t="shared" si="276"/>
        <v>0.16744754574055437</v>
      </c>
      <c r="Q630" s="2">
        <f t="shared" si="277"/>
        <v>40818.251799999998</v>
      </c>
      <c r="S630" s="50">
        <v>1</v>
      </c>
      <c r="Z630">
        <f t="shared" si="261"/>
        <v>23473</v>
      </c>
      <c r="AA630" s="68">
        <f t="shared" si="262"/>
        <v>0.17530940907302375</v>
      </c>
      <c r="AB630" s="68">
        <f t="shared" si="263"/>
        <v>0.16594413666640698</v>
      </c>
      <c r="AC630" s="68">
        <f t="shared" si="264"/>
        <v>-1.5034090741473834E-3</v>
      </c>
      <c r="AD630" s="68"/>
      <c r="AE630" s="68">
        <f t="shared" si="265"/>
        <v>2.2602388442287237E-6</v>
      </c>
      <c r="AF630">
        <f t="shared" si="266"/>
        <v>6.3584542583219883E-3</v>
      </c>
      <c r="AG630" s="92"/>
      <c r="AH630">
        <f t="shared" si="267"/>
        <v>7.8618633324693717E-3</v>
      </c>
      <c r="AI630">
        <f t="shared" si="268"/>
        <v>0.99612834939274519</v>
      </c>
      <c r="AJ630">
        <f t="shared" si="269"/>
        <v>0.14931943027876146</v>
      </c>
      <c r="AK630">
        <f t="shared" si="270"/>
        <v>0.18333862162812617</v>
      </c>
      <c r="AL630">
        <f t="shared" si="271"/>
        <v>-1.5496819799741846</v>
      </c>
      <c r="AM630">
        <f t="shared" si="272"/>
        <v>-0.9791054641525484</v>
      </c>
      <c r="AN630" s="68">
        <f t="shared" si="282"/>
        <v>4.5487624096652972</v>
      </c>
      <c r="AO630" s="68">
        <f t="shared" si="282"/>
        <v>4.5487624094681056</v>
      </c>
      <c r="AP630" s="68">
        <f t="shared" si="282"/>
        <v>4.5487624028668918</v>
      </c>
      <c r="AQ630" s="68">
        <f t="shared" si="282"/>
        <v>4.5487621818840527</v>
      </c>
      <c r="AR630" s="68">
        <f t="shared" si="282"/>
        <v>4.548754784412723</v>
      </c>
      <c r="AS630" s="68">
        <f t="shared" si="282"/>
        <v>4.5485073426492066</v>
      </c>
      <c r="AT630" s="68">
        <f t="shared" si="282"/>
        <v>4.5404337308303626</v>
      </c>
      <c r="AU630" s="68">
        <f t="shared" si="273"/>
        <v>4.3678323102293453</v>
      </c>
      <c r="AV630" s="68"/>
      <c r="AW630" s="68"/>
      <c r="AX630" s="68"/>
      <c r="AY630" s="68"/>
      <c r="AZ630" s="68"/>
      <c r="BA630" s="68"/>
      <c r="BB630" s="68"/>
      <c r="BC630" s="68"/>
      <c r="BD630" s="68"/>
      <c r="BE630" s="68"/>
      <c r="BF630" s="68"/>
      <c r="BG630" s="68"/>
      <c r="BH630" s="68"/>
      <c r="BI630" s="68"/>
      <c r="BJ630" s="68"/>
      <c r="BK630" s="68"/>
      <c r="BL630" s="68"/>
    </row>
    <row r="631" spans="1:64">
      <c r="A631" s="16" t="s">
        <v>2139</v>
      </c>
      <c r="B631" s="44" t="s">
        <v>2053</v>
      </c>
      <c r="C631" s="45">
        <v>55836.751799999998</v>
      </c>
      <c r="D631" s="45">
        <v>1E-4</v>
      </c>
      <c r="E631" s="12">
        <f t="shared" si="274"/>
        <v>23473.128054827383</v>
      </c>
      <c r="F631">
        <f t="shared" si="275"/>
        <v>23473</v>
      </c>
      <c r="G631" s="10">
        <f t="shared" si="259"/>
        <v>0.17380599999887636</v>
      </c>
      <c r="K631">
        <f t="shared" si="280"/>
        <v>0.17380599999887636</v>
      </c>
      <c r="P631">
        <f t="shared" si="276"/>
        <v>0.16744754574055437</v>
      </c>
      <c r="Q631" s="2">
        <f t="shared" si="277"/>
        <v>40818.251799999998</v>
      </c>
      <c r="S631" s="50">
        <v>1</v>
      </c>
      <c r="Z631">
        <f t="shared" si="261"/>
        <v>23473</v>
      </c>
      <c r="AA631" s="68">
        <f t="shared" si="262"/>
        <v>0.17530940907302375</v>
      </c>
      <c r="AB631" s="68">
        <f t="shared" si="263"/>
        <v>0.16594413666640698</v>
      </c>
      <c r="AC631" s="68">
        <f t="shared" si="264"/>
        <v>-1.5034090741473834E-3</v>
      </c>
      <c r="AD631" s="68"/>
      <c r="AE631" s="68">
        <f t="shared" si="265"/>
        <v>2.2602388442287237E-6</v>
      </c>
      <c r="AF631">
        <f t="shared" si="266"/>
        <v>6.3584542583219883E-3</v>
      </c>
      <c r="AG631" s="92"/>
      <c r="AH631">
        <f t="shared" si="267"/>
        <v>7.8618633324693717E-3</v>
      </c>
      <c r="AI631">
        <f t="shared" si="268"/>
        <v>0.99612834939274519</v>
      </c>
      <c r="AJ631">
        <f t="shared" si="269"/>
        <v>0.14931943027876146</v>
      </c>
      <c r="AK631">
        <f t="shared" si="270"/>
        <v>0.18333862162812617</v>
      </c>
      <c r="AL631">
        <f t="shared" si="271"/>
        <v>-1.5496819799741846</v>
      </c>
      <c r="AM631">
        <f t="shared" si="272"/>
        <v>-0.9791054641525484</v>
      </c>
      <c r="AN631" s="68">
        <f t="shared" si="282"/>
        <v>4.5487624096652972</v>
      </c>
      <c r="AO631" s="68">
        <f t="shared" si="282"/>
        <v>4.5487624094681056</v>
      </c>
      <c r="AP631" s="68">
        <f t="shared" si="282"/>
        <v>4.5487624028668918</v>
      </c>
      <c r="AQ631" s="68">
        <f t="shared" si="282"/>
        <v>4.5487621818840527</v>
      </c>
      <c r="AR631" s="68">
        <f t="shared" si="282"/>
        <v>4.548754784412723</v>
      </c>
      <c r="AS631" s="68">
        <f t="shared" si="282"/>
        <v>4.5485073426492066</v>
      </c>
      <c r="AT631" s="68">
        <f t="shared" si="282"/>
        <v>4.5404337308303626</v>
      </c>
      <c r="AU631" s="68">
        <f t="shared" si="273"/>
        <v>4.3678323102293453</v>
      </c>
    </row>
    <row r="632" spans="1:64">
      <c r="A632" s="16" t="s">
        <v>2134</v>
      </c>
      <c r="B632" s="44" t="s">
        <v>2053</v>
      </c>
      <c r="C632" s="45">
        <v>55869.326350000003</v>
      </c>
      <c r="D632" s="45">
        <v>1E-4</v>
      </c>
      <c r="E632" s="12">
        <f t="shared" si="274"/>
        <v>23497.127964941599</v>
      </c>
      <c r="F632">
        <f t="shared" si="275"/>
        <v>23497</v>
      </c>
      <c r="G632" s="10">
        <f t="shared" si="259"/>
        <v>0.17368400000123074</v>
      </c>
      <c r="K632">
        <f t="shared" si="280"/>
        <v>0.17368400000123074</v>
      </c>
      <c r="P632">
        <f t="shared" si="276"/>
        <v>0.16812200139610217</v>
      </c>
      <c r="Q632" s="2">
        <f t="shared" si="277"/>
        <v>40850.826350000003</v>
      </c>
      <c r="S632" s="50">
        <v>1</v>
      </c>
      <c r="Z632">
        <f t="shared" si="261"/>
        <v>23497</v>
      </c>
      <c r="AA632" s="68">
        <f t="shared" si="262"/>
        <v>0.1755870905650993</v>
      </c>
      <c r="AB632" s="68">
        <f t="shared" si="263"/>
        <v>0.16621891083223361</v>
      </c>
      <c r="AC632" s="68">
        <f t="shared" si="264"/>
        <v>-1.9030905638685713E-3</v>
      </c>
      <c r="AD632" s="68"/>
      <c r="AE632" s="68">
        <f t="shared" si="265"/>
        <v>3.6217536942855502E-6</v>
      </c>
      <c r="AF632">
        <f t="shared" si="266"/>
        <v>5.5619986051285708E-3</v>
      </c>
      <c r="AG632" s="92"/>
      <c r="AH632">
        <f t="shared" si="267"/>
        <v>7.4650891689971421E-3</v>
      </c>
      <c r="AI632">
        <f t="shared" si="268"/>
        <v>0.99291365531304143</v>
      </c>
      <c r="AJ632">
        <f t="shared" si="269"/>
        <v>0.1319556411448464</v>
      </c>
      <c r="AK632">
        <f t="shared" si="270"/>
        <v>0.18324252666317248</v>
      </c>
      <c r="AL632">
        <f t="shared" si="271"/>
        <v>-1.5321436439590683</v>
      </c>
      <c r="AM632">
        <f t="shared" si="272"/>
        <v>-0.96207553648637834</v>
      </c>
      <c r="AN632" s="68">
        <f t="shared" si="282"/>
        <v>4.5660983349655249</v>
      </c>
      <c r="AO632" s="68">
        <f t="shared" si="282"/>
        <v>4.5660983348590856</v>
      </c>
      <c r="AP632" s="68">
        <f t="shared" si="282"/>
        <v>4.5660983308772218</v>
      </c>
      <c r="AQ632" s="68">
        <f t="shared" si="282"/>
        <v>4.5660981819174502</v>
      </c>
      <c r="AR632" s="68">
        <f t="shared" si="282"/>
        <v>4.5660926095062031</v>
      </c>
      <c r="AS632" s="68">
        <f t="shared" si="282"/>
        <v>4.5658843032836662</v>
      </c>
      <c r="AT632" s="68">
        <f t="shared" si="282"/>
        <v>4.5582978992586982</v>
      </c>
      <c r="AU632" s="68">
        <f t="shared" si="273"/>
        <v>4.3846775891228988</v>
      </c>
    </row>
    <row r="633" spans="1:64">
      <c r="A633" s="16" t="s">
        <v>2138</v>
      </c>
      <c r="B633" s="44" t="s">
        <v>2053</v>
      </c>
      <c r="C633" s="45">
        <v>55938.547299999998</v>
      </c>
      <c r="D633" s="45">
        <v>1E-4</v>
      </c>
      <c r="E633" s="12">
        <f t="shared" si="274"/>
        <v>23548.127796958321</v>
      </c>
      <c r="F633">
        <f t="shared" si="275"/>
        <v>23548</v>
      </c>
      <c r="G633" s="10">
        <f t="shared" si="259"/>
        <v>0.17345599999680417</v>
      </c>
      <c r="K633">
        <f t="shared" si="280"/>
        <v>0.17345599999680417</v>
      </c>
      <c r="P633">
        <f t="shared" si="276"/>
        <v>0.16955887043218176</v>
      </c>
      <c r="Q633" s="2">
        <f t="shared" si="277"/>
        <v>40920.047299999998</v>
      </c>
      <c r="S633" s="50">
        <v>1</v>
      </c>
      <c r="Z633">
        <f t="shared" si="261"/>
        <v>23548</v>
      </c>
      <c r="AA633" s="68">
        <f t="shared" si="262"/>
        <v>0.17617780672455277</v>
      </c>
      <c r="AB633" s="68">
        <f t="shared" si="263"/>
        <v>0.16683706370443316</v>
      </c>
      <c r="AC633" s="68">
        <f t="shared" si="264"/>
        <v>-2.721806727748609E-3</v>
      </c>
      <c r="AD633" s="68"/>
      <c r="AE633" s="68">
        <f t="shared" si="265"/>
        <v>7.4082318632175669E-6</v>
      </c>
      <c r="AF633">
        <f t="shared" si="266"/>
        <v>3.8971295646224036E-3</v>
      </c>
      <c r="AG633" s="92"/>
      <c r="AH633">
        <f t="shared" si="267"/>
        <v>6.6189362923710126E-3</v>
      </c>
      <c r="AI633">
        <f t="shared" si="268"/>
        <v>0.98615911423951019</v>
      </c>
      <c r="AJ633">
        <f t="shared" si="269"/>
        <v>9.530086550275553E-2</v>
      </c>
      <c r="AK633">
        <f t="shared" si="270"/>
        <v>0.18285641837324426</v>
      </c>
      <c r="AL633">
        <f t="shared" si="271"/>
        <v>-1.4952477452017392</v>
      </c>
      <c r="AM633">
        <f t="shared" si="272"/>
        <v>-0.92716795276499286</v>
      </c>
      <c r="AN633" s="68">
        <f t="shared" si="282"/>
        <v>4.6027522774258056</v>
      </c>
      <c r="AO633" s="68">
        <f t="shared" si="282"/>
        <v>4.6027522774039351</v>
      </c>
      <c r="AP633" s="68">
        <f t="shared" si="282"/>
        <v>4.6027522763139297</v>
      </c>
      <c r="AQ633" s="68">
        <f t="shared" si="282"/>
        <v>4.6027522219899</v>
      </c>
      <c r="AR633" s="68">
        <f t="shared" si="282"/>
        <v>4.602749514604513</v>
      </c>
      <c r="AS633" s="68">
        <f t="shared" si="282"/>
        <v>4.6026146689606096</v>
      </c>
      <c r="AT633" s="68">
        <f t="shared" si="282"/>
        <v>4.5960953368602384</v>
      </c>
      <c r="AU633" s="68">
        <f t="shared" si="273"/>
        <v>4.4204738067716987</v>
      </c>
    </row>
    <row r="634" spans="1:64">
      <c r="A634" s="16" t="s">
        <v>2138</v>
      </c>
      <c r="B634" s="44" t="s">
        <v>2053</v>
      </c>
      <c r="C634" s="45">
        <v>55938.547299999998</v>
      </c>
      <c r="D634" s="45">
        <v>1E-4</v>
      </c>
      <c r="E634" s="12">
        <f t="shared" si="274"/>
        <v>23548.127796958321</v>
      </c>
      <c r="F634">
        <f t="shared" si="275"/>
        <v>23548</v>
      </c>
      <c r="G634" s="10">
        <f t="shared" si="259"/>
        <v>0.17345599999680417</v>
      </c>
      <c r="K634">
        <f t="shared" si="280"/>
        <v>0.17345599999680417</v>
      </c>
      <c r="P634">
        <f t="shared" si="276"/>
        <v>0.16955887043218176</v>
      </c>
      <c r="Q634" s="2">
        <f t="shared" si="277"/>
        <v>40920.047299999998</v>
      </c>
      <c r="S634" s="50">
        <v>1</v>
      </c>
      <c r="Z634">
        <f t="shared" si="261"/>
        <v>23548</v>
      </c>
      <c r="AA634" s="68">
        <f t="shared" si="262"/>
        <v>0.17617780672455277</v>
      </c>
      <c r="AB634" s="68">
        <f t="shared" si="263"/>
        <v>0.16683706370443316</v>
      </c>
      <c r="AC634" s="68">
        <f t="shared" si="264"/>
        <v>-2.721806727748609E-3</v>
      </c>
      <c r="AD634" s="68"/>
      <c r="AE634" s="68">
        <f t="shared" si="265"/>
        <v>7.4082318632175669E-6</v>
      </c>
      <c r="AF634">
        <f t="shared" si="266"/>
        <v>3.8971295646224036E-3</v>
      </c>
      <c r="AG634" s="92"/>
      <c r="AH634">
        <f t="shared" si="267"/>
        <v>6.6189362923710126E-3</v>
      </c>
      <c r="AI634">
        <f t="shared" si="268"/>
        <v>0.98615911423951019</v>
      </c>
      <c r="AJ634">
        <f t="shared" si="269"/>
        <v>9.530086550275553E-2</v>
      </c>
      <c r="AK634">
        <f t="shared" si="270"/>
        <v>0.18285641837324426</v>
      </c>
      <c r="AL634">
        <f t="shared" si="271"/>
        <v>-1.4952477452017392</v>
      </c>
      <c r="AM634">
        <f t="shared" si="272"/>
        <v>-0.92716795276499286</v>
      </c>
      <c r="AN634" s="68">
        <f t="shared" si="282"/>
        <v>4.6027522774258056</v>
      </c>
      <c r="AO634" s="68">
        <f t="shared" si="282"/>
        <v>4.6027522774039351</v>
      </c>
      <c r="AP634" s="68">
        <f t="shared" si="282"/>
        <v>4.6027522763139297</v>
      </c>
      <c r="AQ634" s="68">
        <f t="shared" si="282"/>
        <v>4.6027522219899</v>
      </c>
      <c r="AR634" s="68">
        <f t="shared" si="282"/>
        <v>4.602749514604513</v>
      </c>
      <c r="AS634" s="68">
        <f t="shared" si="282"/>
        <v>4.6026146689606096</v>
      </c>
      <c r="AT634" s="68">
        <f t="shared" si="282"/>
        <v>4.5960953368602384</v>
      </c>
      <c r="AU634" s="68">
        <f t="shared" si="273"/>
        <v>4.4204738067716987</v>
      </c>
    </row>
    <row r="635" spans="1:64">
      <c r="A635" s="16" t="s">
        <v>2138</v>
      </c>
      <c r="B635" s="44" t="s">
        <v>2053</v>
      </c>
      <c r="C635" s="45">
        <v>56163.855499999998</v>
      </c>
      <c r="D635" s="45">
        <v>2.0000000000000001E-4</v>
      </c>
      <c r="E635" s="12">
        <f t="shared" si="274"/>
        <v>23714.127835270298</v>
      </c>
      <c r="F635">
        <f t="shared" si="275"/>
        <v>23714</v>
      </c>
      <c r="G635" s="10">
        <f t="shared" si="259"/>
        <v>0.17350799999985611</v>
      </c>
      <c r="K635">
        <f t="shared" si="280"/>
        <v>0.17350799999985611</v>
      </c>
      <c r="P635">
        <f t="shared" si="276"/>
        <v>0.17427011944278337</v>
      </c>
      <c r="Q635" s="2">
        <f t="shared" si="277"/>
        <v>41145.355499999998</v>
      </c>
      <c r="S635" s="50">
        <v>1</v>
      </c>
      <c r="Z635">
        <f t="shared" si="261"/>
        <v>23714</v>
      </c>
      <c r="AA635" s="68">
        <f t="shared" si="262"/>
        <v>0.17811976687795225</v>
      </c>
      <c r="AB635" s="68">
        <f t="shared" si="263"/>
        <v>0.16965835256468723</v>
      </c>
      <c r="AC635" s="68">
        <f t="shared" si="264"/>
        <v>-4.6117668780961529E-3</v>
      </c>
      <c r="AD635" s="68"/>
      <c r="AE635" s="68">
        <f t="shared" si="265"/>
        <v>2.1268393737904623E-5</v>
      </c>
      <c r="AF635">
        <f t="shared" si="266"/>
        <v>-7.6211944292725597E-4</v>
      </c>
      <c r="AG635" s="92"/>
      <c r="AH635">
        <f t="shared" si="267"/>
        <v>3.8496474351688965E-3</v>
      </c>
      <c r="AI635">
        <f t="shared" si="268"/>
        <v>0.96496135417992823</v>
      </c>
      <c r="AJ635">
        <f t="shared" si="269"/>
        <v>-2.125802280614783E-2</v>
      </c>
      <c r="AK635">
        <f t="shared" si="270"/>
        <v>0.18000092543656943</v>
      </c>
      <c r="AL635">
        <f t="shared" si="271"/>
        <v>-1.3785424048871504</v>
      </c>
      <c r="AM635">
        <f t="shared" si="272"/>
        <v>-0.82411160194702315</v>
      </c>
      <c r="AN635" s="68">
        <f t="shared" si="282"/>
        <v>4.720360655985302</v>
      </c>
      <c r="AO635" s="68">
        <f t="shared" si="282"/>
        <v>4.720360655985302</v>
      </c>
      <c r="AP635" s="68">
        <f t="shared" si="282"/>
        <v>4.7203606559852913</v>
      </c>
      <c r="AQ635" s="68">
        <f t="shared" si="282"/>
        <v>4.72036065599253</v>
      </c>
      <c r="AR635" s="68">
        <f t="shared" si="282"/>
        <v>4.7203606510407443</v>
      </c>
      <c r="AS635" s="68">
        <f t="shared" si="282"/>
        <v>4.7203640377203255</v>
      </c>
      <c r="AT635" s="68">
        <f t="shared" si="282"/>
        <v>4.7175527935897357</v>
      </c>
      <c r="AU635" s="68">
        <f t="shared" si="273"/>
        <v>4.5369869857854424</v>
      </c>
    </row>
    <row r="636" spans="1:64">
      <c r="A636" s="16" t="s">
        <v>2133</v>
      </c>
      <c r="B636" s="44" t="s">
        <v>2053</v>
      </c>
      <c r="C636" s="45">
        <v>56265.651400000002</v>
      </c>
      <c r="D636" s="45">
        <v>1E-4</v>
      </c>
      <c r="E636" s="12">
        <f t="shared" si="274"/>
        <v>23789.127872108736</v>
      </c>
      <c r="F636">
        <f t="shared" si="275"/>
        <v>23789</v>
      </c>
      <c r="G636" s="10">
        <f t="shared" si="259"/>
        <v>0.17355800000223098</v>
      </c>
      <c r="K636">
        <f t="shared" si="280"/>
        <v>0.17355800000223098</v>
      </c>
      <c r="P636">
        <f t="shared" si="276"/>
        <v>0.1764159474715789</v>
      </c>
      <c r="Q636" s="2">
        <f t="shared" si="277"/>
        <v>41247.151400000002</v>
      </c>
      <c r="S636" s="50">
        <v>1</v>
      </c>
      <c r="Z636">
        <f t="shared" si="261"/>
        <v>23789</v>
      </c>
      <c r="AA636" s="68">
        <f t="shared" si="262"/>
        <v>0.17901436984108668</v>
      </c>
      <c r="AB636" s="68">
        <f t="shared" si="263"/>
        <v>0.17095957763272321</v>
      </c>
      <c r="AC636" s="68">
        <f t="shared" si="264"/>
        <v>-5.4563698388556924E-3</v>
      </c>
      <c r="AD636" s="68"/>
      <c r="AE636" s="68">
        <f t="shared" si="265"/>
        <v>2.9771971818374133E-5</v>
      </c>
      <c r="AF636">
        <f t="shared" si="266"/>
        <v>-2.8579474693479212E-3</v>
      </c>
      <c r="AG636" s="92"/>
      <c r="AH636">
        <f t="shared" si="267"/>
        <v>2.5984223695077707E-3</v>
      </c>
      <c r="AI636">
        <f t="shared" si="268"/>
        <v>0.95581167852202031</v>
      </c>
      <c r="AJ636">
        <f t="shared" si="269"/>
        <v>-7.2304159614264771E-2</v>
      </c>
      <c r="AK636">
        <f t="shared" si="270"/>
        <v>0.17797593124881966</v>
      </c>
      <c r="AL636">
        <f t="shared" si="271"/>
        <v>-1.3274347211108604</v>
      </c>
      <c r="AM636">
        <f t="shared" si="272"/>
        <v>-0.78207864613431044</v>
      </c>
      <c r="AN636" s="68">
        <f t="shared" si="282"/>
        <v>4.7726748441940474</v>
      </c>
      <c r="AO636" s="68">
        <f t="shared" si="282"/>
        <v>4.7726748441942197</v>
      </c>
      <c r="AP636" s="68">
        <f t="shared" si="282"/>
        <v>4.7726748441785833</v>
      </c>
      <c r="AQ636" s="68">
        <f t="shared" si="282"/>
        <v>4.7726748455938814</v>
      </c>
      <c r="AR636" s="68">
        <f t="shared" si="282"/>
        <v>4.7726747174950388</v>
      </c>
      <c r="AS636" s="68">
        <f t="shared" si="282"/>
        <v>4.7726863106393695</v>
      </c>
      <c r="AT636" s="68">
        <f t="shared" si="282"/>
        <v>4.7716279362535241</v>
      </c>
      <c r="AU636" s="68">
        <f t="shared" si="273"/>
        <v>4.5896284823277966</v>
      </c>
    </row>
    <row r="637" spans="1:64">
      <c r="A637" s="16" t="s">
        <v>2134</v>
      </c>
      <c r="B637" s="44" t="s">
        <v>2053</v>
      </c>
      <c r="C637" s="45">
        <v>56291.439749999998</v>
      </c>
      <c r="D637" s="45">
        <v>2.0000000000000001E-4</v>
      </c>
      <c r="E637" s="12">
        <f t="shared" si="274"/>
        <v>23808.127922209009</v>
      </c>
      <c r="F637">
        <f t="shared" si="275"/>
        <v>23808</v>
      </c>
      <c r="G637" s="10">
        <f t="shared" si="259"/>
        <v>0.17362599999614758</v>
      </c>
      <c r="K637">
        <f t="shared" si="280"/>
        <v>0.17362599999614758</v>
      </c>
      <c r="P637">
        <f t="shared" si="276"/>
        <v>0.17696126188507527</v>
      </c>
      <c r="Q637" s="2">
        <f t="shared" si="277"/>
        <v>41272.939749999998</v>
      </c>
      <c r="S637" s="50">
        <v>1</v>
      </c>
      <c r="Z637">
        <f t="shared" si="261"/>
        <v>23808</v>
      </c>
      <c r="AA637" s="68">
        <f t="shared" si="262"/>
        <v>0.17924332948960864</v>
      </c>
      <c r="AB637" s="68">
        <f t="shared" si="263"/>
        <v>0.17134393239161422</v>
      </c>
      <c r="AC637" s="68">
        <f t="shared" si="264"/>
        <v>-5.6173294934610419E-3</v>
      </c>
      <c r="AD637" s="68"/>
      <c r="AE637" s="68">
        <f t="shared" si="265"/>
        <v>3.1554390638107422E-5</v>
      </c>
      <c r="AF637">
        <f t="shared" si="266"/>
        <v>-3.3352618889276875E-3</v>
      </c>
      <c r="AG637" s="92"/>
      <c r="AH637">
        <f t="shared" si="267"/>
        <v>2.2820676045333544E-3</v>
      </c>
      <c r="AI637">
        <f t="shared" si="268"/>
        <v>0.95353829307920801</v>
      </c>
      <c r="AJ637">
        <f t="shared" si="269"/>
        <v>-8.5058631784156014E-2</v>
      </c>
      <c r="AK637">
        <f t="shared" si="270"/>
        <v>0.17739602489608466</v>
      </c>
      <c r="AL637">
        <f t="shared" si="271"/>
        <v>-1.3146404958371476</v>
      </c>
      <c r="AM637">
        <f t="shared" si="272"/>
        <v>-0.77181994350189986</v>
      </c>
      <c r="AN637" s="68">
        <f t="shared" ref="AN637:AT640" si="283">$AU637+$AB$7*SIN(AO637)</f>
        <v>4.7858492518113325</v>
      </c>
      <c r="AO637" s="68">
        <f t="shared" si="283"/>
        <v>4.7858492518116007</v>
      </c>
      <c r="AP637" s="68">
        <f t="shared" si="283"/>
        <v>4.7858492517916549</v>
      </c>
      <c r="AQ637" s="68">
        <f t="shared" si="283"/>
        <v>4.7858492532735912</v>
      </c>
      <c r="AR637" s="68">
        <f t="shared" si="283"/>
        <v>4.7858491431660299</v>
      </c>
      <c r="AS637" s="68">
        <f t="shared" si="283"/>
        <v>4.7858573236880586</v>
      </c>
      <c r="AT637" s="68">
        <f t="shared" si="283"/>
        <v>4.7852470494444317</v>
      </c>
      <c r="AU637" s="68">
        <f t="shared" si="273"/>
        <v>4.6029643281185262</v>
      </c>
    </row>
    <row r="638" spans="1:64">
      <c r="A638" s="16" t="s">
        <v>2137</v>
      </c>
      <c r="B638" s="44" t="s">
        <v>2053</v>
      </c>
      <c r="C638" s="45">
        <v>56520.820500000002</v>
      </c>
      <c r="D638" s="45">
        <v>1E-4</v>
      </c>
      <c r="E638" s="12">
        <f t="shared" si="274"/>
        <v>23977.128488047401</v>
      </c>
      <c r="F638">
        <f t="shared" si="275"/>
        <v>23977</v>
      </c>
      <c r="G638" s="10">
        <f t="shared" si="259"/>
        <v>0.17439400000148453</v>
      </c>
      <c r="K638">
        <f t="shared" si="280"/>
        <v>0.17439400000148453</v>
      </c>
      <c r="P638">
        <f t="shared" si="276"/>
        <v>0.18184201484807377</v>
      </c>
      <c r="Q638" s="2">
        <f t="shared" si="277"/>
        <v>41502.320500000002</v>
      </c>
      <c r="S638" s="50">
        <v>1</v>
      </c>
      <c r="Z638">
        <f t="shared" si="261"/>
        <v>23977</v>
      </c>
      <c r="AA638" s="68">
        <f t="shared" si="262"/>
        <v>0.18133159868419677</v>
      </c>
      <c r="AB638" s="68">
        <f t="shared" si="263"/>
        <v>0.17490441616536154</v>
      </c>
      <c r="AC638" s="68">
        <f t="shared" si="264"/>
        <v>-6.9375986827122475E-3</v>
      </c>
      <c r="AD638" s="68"/>
      <c r="AE638" s="68">
        <f t="shared" si="265"/>
        <v>4.8130275482370566E-5</v>
      </c>
      <c r="AF638">
        <f t="shared" si="266"/>
        <v>-7.448014846589246E-3</v>
      </c>
      <c r="AG638" s="92"/>
      <c r="AH638">
        <f t="shared" si="267"/>
        <v>-5.1041616387699832E-4</v>
      </c>
      <c r="AI638">
        <f t="shared" si="268"/>
        <v>0.93413820705456629</v>
      </c>
      <c r="AJ638">
        <f t="shared" si="269"/>
        <v>-0.19510919649803232</v>
      </c>
      <c r="AK638">
        <f t="shared" si="270"/>
        <v>0.17114398642353368</v>
      </c>
      <c r="AL638">
        <f t="shared" si="271"/>
        <v>-1.2034332439738558</v>
      </c>
      <c r="AM638">
        <f t="shared" si="272"/>
        <v>-0.68665984907756206</v>
      </c>
      <c r="AN638" s="68">
        <f t="shared" si="283"/>
        <v>4.9016868808448617</v>
      </c>
      <c r="AO638" s="68">
        <f t="shared" si="283"/>
        <v>4.9016868806781062</v>
      </c>
      <c r="AP638" s="68">
        <f t="shared" si="283"/>
        <v>4.9016868855107107</v>
      </c>
      <c r="AQ638" s="68">
        <f t="shared" si="283"/>
        <v>4.901686745461161</v>
      </c>
      <c r="AR638" s="68">
        <f t="shared" si="283"/>
        <v>4.9016908040745575</v>
      </c>
      <c r="AS638" s="68">
        <f t="shared" si="283"/>
        <v>4.9015731512340981</v>
      </c>
      <c r="AT638" s="68">
        <f t="shared" si="283"/>
        <v>4.9049549130664296</v>
      </c>
      <c r="AU638" s="68">
        <f t="shared" si="273"/>
        <v>4.7215831669939634</v>
      </c>
    </row>
    <row r="639" spans="1:64">
      <c r="A639" s="55" t="s">
        <v>2136</v>
      </c>
      <c r="B639" s="54" t="s">
        <v>2053</v>
      </c>
      <c r="C639" s="53">
        <v>56603.614999999998</v>
      </c>
      <c r="D639" s="53">
        <v>1E-4</v>
      </c>
      <c r="E639" s="12">
        <f t="shared" si="274"/>
        <v>24038.128887376057</v>
      </c>
      <c r="F639">
        <f t="shared" si="275"/>
        <v>24038</v>
      </c>
      <c r="G639" s="10">
        <f t="shared" si="259"/>
        <v>0.17493599999579601</v>
      </c>
      <c r="K639">
        <f t="shared" si="280"/>
        <v>0.17493599999579601</v>
      </c>
      <c r="P639">
        <f t="shared" si="276"/>
        <v>0.1836170976676888</v>
      </c>
      <c r="Q639" s="2">
        <f t="shared" si="277"/>
        <v>41585.114999999998</v>
      </c>
      <c r="S639" s="50">
        <v>1</v>
      </c>
      <c r="Z639">
        <f t="shared" si="261"/>
        <v>24038</v>
      </c>
      <c r="AA639" s="68">
        <f t="shared" si="262"/>
        <v>0.18211223948327712</v>
      </c>
      <c r="AB639" s="68">
        <f t="shared" si="263"/>
        <v>0.17644085818020769</v>
      </c>
      <c r="AC639" s="68">
        <f t="shared" si="264"/>
        <v>-7.1762394874811172E-3</v>
      </c>
      <c r="AD639" s="68"/>
      <c r="AE639" s="68">
        <f t="shared" si="265"/>
        <v>5.149841318168317E-5</v>
      </c>
      <c r="AF639">
        <f t="shared" si="266"/>
        <v>-8.6810976718927901E-3</v>
      </c>
      <c r="AG639" s="92"/>
      <c r="AH639">
        <f t="shared" si="267"/>
        <v>-1.5048581844116725E-3</v>
      </c>
      <c r="AI639">
        <f t="shared" si="268"/>
        <v>0.92750725288546709</v>
      </c>
      <c r="AJ639">
        <f t="shared" si="269"/>
        <v>-0.23324844958369231</v>
      </c>
      <c r="AK639">
        <f t="shared" si="270"/>
        <v>0.16844239809119987</v>
      </c>
      <c r="AL639">
        <f t="shared" si="271"/>
        <v>-1.1643850848038664</v>
      </c>
      <c r="AM639">
        <f t="shared" si="272"/>
        <v>-0.65830664355051127</v>
      </c>
      <c r="AN639" s="68">
        <f t="shared" si="283"/>
        <v>4.9429262187063756</v>
      </c>
      <c r="AO639" s="68">
        <f t="shared" si="283"/>
        <v>4.9429262180809497</v>
      </c>
      <c r="AP639" s="68">
        <f t="shared" si="283"/>
        <v>4.9429262330067507</v>
      </c>
      <c r="AQ639" s="68">
        <f t="shared" si="283"/>
        <v>4.9429258768018682</v>
      </c>
      <c r="AR639" s="68">
        <f t="shared" si="283"/>
        <v>4.9429343774991397</v>
      </c>
      <c r="AS639" s="68">
        <f t="shared" si="283"/>
        <v>4.9427314274466561</v>
      </c>
      <c r="AT639" s="68">
        <f t="shared" si="283"/>
        <v>4.947529786095183</v>
      </c>
      <c r="AU639" s="68">
        <f t="shared" si="273"/>
        <v>4.7643982508484113</v>
      </c>
    </row>
    <row r="640" spans="1:64">
      <c r="A640" s="55" t="s">
        <v>2136</v>
      </c>
      <c r="B640" s="54" t="s">
        <v>2053</v>
      </c>
      <c r="C640" s="53">
        <v>56862.856200000002</v>
      </c>
      <c r="D640" s="53">
        <v>1E-4</v>
      </c>
      <c r="E640" s="12">
        <f t="shared" si="274"/>
        <v>24229.129699295208</v>
      </c>
      <c r="F640">
        <f t="shared" si="275"/>
        <v>24229</v>
      </c>
      <c r="G640" s="10">
        <f t="shared" si="259"/>
        <v>0.17603800000506453</v>
      </c>
      <c r="K640">
        <f t="shared" si="280"/>
        <v>0.17603800000506453</v>
      </c>
      <c r="P640">
        <f t="shared" si="276"/>
        <v>0.18922108342038335</v>
      </c>
      <c r="Q640" s="2">
        <f t="shared" si="277"/>
        <v>41844.356200000002</v>
      </c>
      <c r="S640" s="50">
        <v>1</v>
      </c>
      <c r="Z640">
        <f t="shared" si="261"/>
        <v>24229</v>
      </c>
      <c r="AA640" s="68">
        <f t="shared" si="262"/>
        <v>0.18467014613154811</v>
      </c>
      <c r="AB640" s="68">
        <f t="shared" si="263"/>
        <v>0.18058893729389977</v>
      </c>
      <c r="AC640" s="68">
        <f t="shared" si="264"/>
        <v>-8.6321461264835704E-3</v>
      </c>
      <c r="AD640" s="68"/>
      <c r="AE640" s="68">
        <f t="shared" si="265"/>
        <v>7.4513946748965489E-5</v>
      </c>
      <c r="AF640">
        <f t="shared" si="266"/>
        <v>-1.3183083415318819E-2</v>
      </c>
      <c r="AG640" s="92"/>
      <c r="AH640">
        <f t="shared" si="267"/>
        <v>-4.5509372888352479E-3</v>
      </c>
      <c r="AI640">
        <f t="shared" si="268"/>
        <v>0.90804983575290033</v>
      </c>
      <c r="AJ640">
        <f t="shared" si="269"/>
        <v>-0.34688237790142029</v>
      </c>
      <c r="AK640">
        <f t="shared" si="270"/>
        <v>0.15866066668792636</v>
      </c>
      <c r="AL640">
        <f t="shared" si="271"/>
        <v>-1.0455569920483714</v>
      </c>
      <c r="AM640">
        <f t="shared" si="272"/>
        <v>-0.57625708056732616</v>
      </c>
      <c r="AN640" s="68">
        <f t="shared" si="283"/>
        <v>5.0702224399591254</v>
      </c>
      <c r="AO640" s="68">
        <f t="shared" si="283"/>
        <v>5.0702224300256473</v>
      </c>
      <c r="AP640" s="68">
        <f t="shared" si="283"/>
        <v>5.0702225846855118</v>
      </c>
      <c r="AQ640" s="68">
        <f t="shared" si="283"/>
        <v>5.0702201766925983</v>
      </c>
      <c r="AR640" s="68">
        <f t="shared" si="283"/>
        <v>5.0702576664311891</v>
      </c>
      <c r="AS640" s="68">
        <f t="shared" si="283"/>
        <v>5.069673566484445</v>
      </c>
      <c r="AT640" s="68">
        <f t="shared" si="283"/>
        <v>5.0786727670558731</v>
      </c>
      <c r="AU640" s="68">
        <f t="shared" si="273"/>
        <v>4.8984585953762725</v>
      </c>
    </row>
    <row r="641" spans="1:64">
      <c r="A641" s="12"/>
      <c r="B641" s="12"/>
      <c r="C641" s="12"/>
      <c r="D641" s="12"/>
      <c r="S641" s="50"/>
      <c r="AA641" s="68"/>
      <c r="AB641" s="68"/>
      <c r="AC641" s="68"/>
      <c r="AD641" s="68"/>
      <c r="AE641" s="68"/>
      <c r="AG641" s="92"/>
      <c r="AN641" s="68"/>
      <c r="AO641" s="68"/>
      <c r="AP641" s="68"/>
      <c r="AQ641" s="68"/>
      <c r="AR641" s="68"/>
      <c r="AS641" s="68"/>
      <c r="AT641" s="68"/>
      <c r="AU641" s="68"/>
    </row>
    <row r="642" spans="1:64">
      <c r="A642" s="12"/>
      <c r="B642" s="12"/>
      <c r="C642" s="12"/>
      <c r="D642" s="12"/>
      <c r="S642" s="50"/>
      <c r="AA642" s="68"/>
      <c r="AB642" s="68"/>
      <c r="AC642" s="68"/>
      <c r="AD642" s="68"/>
      <c r="AE642" s="68"/>
      <c r="AG642" s="92"/>
      <c r="AN642" s="68"/>
      <c r="AO642" s="68"/>
      <c r="AP642" s="68"/>
      <c r="AQ642" s="68"/>
      <c r="AR642" s="68"/>
      <c r="AS642" s="68"/>
      <c r="AT642" s="68"/>
      <c r="AU642" s="68"/>
    </row>
    <row r="643" spans="1:64">
      <c r="A643" s="12"/>
      <c r="B643" s="12"/>
      <c r="C643" s="12"/>
      <c r="D643" s="12"/>
      <c r="S643" s="50"/>
      <c r="AA643" s="68"/>
      <c r="AB643" s="68"/>
      <c r="AC643" s="68"/>
      <c r="AD643" s="68"/>
      <c r="AE643" s="68"/>
      <c r="AG643" s="92"/>
      <c r="AN643" s="68"/>
      <c r="AO643" s="68"/>
      <c r="AP643" s="68"/>
      <c r="AQ643" s="68"/>
      <c r="AR643" s="68"/>
      <c r="AS643" s="68"/>
      <c r="AT643" s="68"/>
      <c r="AU643" s="68"/>
    </row>
    <row r="644" spans="1:64">
      <c r="A644" s="12"/>
      <c r="B644" s="12"/>
      <c r="C644" s="12"/>
      <c r="D644" s="12"/>
      <c r="S644" s="50"/>
      <c r="AA644" s="68"/>
      <c r="AB644" s="68"/>
      <c r="AC644" s="68"/>
      <c r="AD644" s="68"/>
      <c r="AE644" s="68"/>
      <c r="AG644" s="92"/>
      <c r="AN644" s="68"/>
      <c r="AO644" s="68"/>
      <c r="AP644" s="68"/>
      <c r="AQ644" s="68"/>
      <c r="AR644" s="68"/>
      <c r="AS644" s="68"/>
      <c r="AT644" s="68"/>
      <c r="AU644" s="68"/>
    </row>
    <row r="645" spans="1:64">
      <c r="A645" s="12"/>
      <c r="B645" s="12"/>
      <c r="C645" s="12"/>
      <c r="D645" s="12"/>
      <c r="S645" s="50"/>
      <c r="AA645" s="68"/>
      <c r="AB645" s="68"/>
      <c r="AC645" s="68"/>
      <c r="AD645" s="68"/>
      <c r="AE645" s="68"/>
      <c r="AG645" s="92"/>
      <c r="AN645" s="68"/>
      <c r="AO645" s="68"/>
      <c r="AP645" s="68"/>
      <c r="AQ645" s="68"/>
      <c r="AR645" s="68"/>
      <c r="AS645" s="68"/>
      <c r="AT645" s="68"/>
      <c r="AU645" s="68"/>
    </row>
    <row r="646" spans="1:64">
      <c r="A646" s="12"/>
      <c r="B646" s="12"/>
      <c r="C646" s="12"/>
      <c r="D646" s="12"/>
      <c r="S646" s="50"/>
      <c r="AA646" s="68"/>
      <c r="AB646" s="68"/>
      <c r="AC646" s="68"/>
      <c r="AD646" s="68"/>
      <c r="AE646" s="68"/>
      <c r="AG646" s="92"/>
      <c r="AN646" s="68"/>
      <c r="AO646" s="68"/>
      <c r="AP646" s="68"/>
      <c r="AQ646" s="68"/>
      <c r="AR646" s="68"/>
      <c r="AS646" s="68"/>
      <c r="AT646" s="68"/>
      <c r="AU646" s="68"/>
    </row>
    <row r="647" spans="1:64">
      <c r="A647" s="12"/>
      <c r="B647" s="12"/>
      <c r="C647" s="12"/>
      <c r="D647" s="12"/>
      <c r="S647" s="50"/>
      <c r="AA647" s="68"/>
      <c r="AB647" s="68"/>
      <c r="AC647" s="68"/>
      <c r="AD647" s="68"/>
      <c r="AE647" s="68"/>
      <c r="AG647" s="92"/>
      <c r="AN647" s="68"/>
      <c r="AO647" s="68"/>
      <c r="AP647" s="68"/>
      <c r="AQ647" s="68"/>
      <c r="AR647" s="68"/>
      <c r="AS647" s="68"/>
      <c r="AT647" s="68"/>
      <c r="AU647" s="68"/>
    </row>
    <row r="648" spans="1:64">
      <c r="A648" s="12"/>
      <c r="B648" s="12"/>
      <c r="C648" s="12"/>
      <c r="D648" s="12"/>
      <c r="S648" s="50"/>
      <c r="AA648" s="68"/>
      <c r="AB648" s="68"/>
      <c r="AC648" s="68"/>
      <c r="AD648" s="68"/>
      <c r="AE648" s="68"/>
      <c r="AG648" s="92"/>
      <c r="AN648" s="68"/>
      <c r="AO648" s="68"/>
      <c r="AP648" s="68"/>
      <c r="AQ648" s="68"/>
      <c r="AR648" s="68"/>
      <c r="AS648" s="68"/>
      <c r="AT648" s="68"/>
      <c r="AU648" s="68"/>
    </row>
    <row r="649" spans="1:64">
      <c r="A649" s="12"/>
      <c r="B649" s="12"/>
      <c r="C649" s="12"/>
      <c r="D649" s="12"/>
      <c r="S649" s="50"/>
      <c r="AA649" s="68"/>
      <c r="AB649" s="68"/>
      <c r="AC649" s="68"/>
      <c r="AD649" s="68"/>
      <c r="AE649" s="68"/>
      <c r="AG649" s="92"/>
      <c r="AN649" s="68"/>
      <c r="AO649" s="68"/>
      <c r="AP649" s="68"/>
      <c r="AQ649" s="68"/>
      <c r="AR649" s="68"/>
      <c r="AS649" s="68"/>
      <c r="AT649" s="68"/>
      <c r="AU649" s="68"/>
    </row>
    <row r="650" spans="1:64">
      <c r="A650" s="12"/>
      <c r="B650" s="12"/>
      <c r="C650" s="12"/>
      <c r="D650" s="12"/>
      <c r="S650" s="50"/>
      <c r="AA650" s="68"/>
      <c r="AB650" s="68"/>
      <c r="AC650" s="68"/>
      <c r="AD650" s="68"/>
      <c r="AE650" s="68"/>
      <c r="AG650" s="92"/>
      <c r="AN650" s="68"/>
      <c r="AO650" s="68"/>
      <c r="AP650" s="68"/>
      <c r="AQ650" s="68"/>
      <c r="AR650" s="68"/>
      <c r="AS650" s="68"/>
      <c r="AT650" s="68"/>
      <c r="AU650" s="68"/>
    </row>
    <row r="651" spans="1:64">
      <c r="A651" s="12"/>
      <c r="B651" s="12"/>
      <c r="C651" s="12"/>
      <c r="D651" s="12"/>
      <c r="S651" s="50"/>
      <c r="AA651" s="68"/>
      <c r="AB651" s="68"/>
      <c r="AC651" s="68"/>
      <c r="AD651" s="68"/>
      <c r="AE651" s="68"/>
      <c r="AG651" s="92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</row>
    <row r="652" spans="1:64">
      <c r="A652" s="12"/>
      <c r="B652" s="12"/>
      <c r="C652" s="12"/>
      <c r="D652" s="12"/>
      <c r="S652" s="50"/>
      <c r="AA652" s="68"/>
      <c r="AB652" s="68"/>
      <c r="AC652" s="68"/>
      <c r="AD652" s="68"/>
      <c r="AE652" s="68"/>
      <c r="AG652" s="92"/>
      <c r="AN652" s="68"/>
      <c r="AO652" s="68"/>
      <c r="AP652" s="68"/>
      <c r="AQ652" s="68"/>
      <c r="AR652" s="68"/>
      <c r="AS652" s="68"/>
      <c r="AT652" s="68"/>
      <c r="AU652" s="68"/>
    </row>
    <row r="653" spans="1:64">
      <c r="A653" s="12"/>
      <c r="B653" s="12"/>
      <c r="C653" s="12"/>
      <c r="D653" s="12"/>
      <c r="S653" s="50"/>
      <c r="AA653" s="68"/>
      <c r="AB653" s="68"/>
      <c r="AC653" s="68"/>
      <c r="AD653" s="68"/>
      <c r="AE653" s="68"/>
      <c r="AG653" s="92"/>
      <c r="AN653" s="68"/>
      <c r="AO653" s="68"/>
      <c r="AP653" s="68"/>
      <c r="AQ653" s="68"/>
      <c r="AR653" s="68"/>
      <c r="AS653" s="68"/>
      <c r="AT653" s="68"/>
      <c r="AU653" s="68"/>
    </row>
    <row r="654" spans="1:64">
      <c r="A654" s="12"/>
      <c r="B654" s="12"/>
      <c r="C654" s="12"/>
      <c r="D654" s="12"/>
      <c r="S654" s="50"/>
      <c r="AA654" s="68"/>
      <c r="AB654" s="68"/>
      <c r="AC654" s="68"/>
      <c r="AD654" s="68"/>
      <c r="AE654" s="68"/>
      <c r="AG654" s="92"/>
      <c r="AN654" s="68"/>
      <c r="AO654" s="68"/>
      <c r="AP654" s="68"/>
      <c r="AQ654" s="68"/>
      <c r="AR654" s="68"/>
      <c r="AS654" s="68"/>
      <c r="AT654" s="68"/>
      <c r="AU654" s="68"/>
    </row>
    <row r="655" spans="1:64">
      <c r="A655" s="12"/>
      <c r="B655" s="12"/>
      <c r="C655" s="12"/>
      <c r="D655" s="12"/>
      <c r="S655" s="50"/>
      <c r="AA655" s="68"/>
      <c r="AB655" s="68"/>
      <c r="AC655" s="68"/>
      <c r="AD655" s="68"/>
      <c r="AE655" s="68"/>
      <c r="AG655" s="92"/>
      <c r="AN655" s="68"/>
      <c r="AO655" s="68"/>
      <c r="AP655" s="68"/>
      <c r="AQ655" s="68"/>
      <c r="AR655" s="68"/>
      <c r="AS655" s="68"/>
      <c r="AT655" s="68"/>
      <c r="AU655" s="68"/>
    </row>
    <row r="656" spans="1:64">
      <c r="A656" s="12"/>
      <c r="B656" s="12"/>
      <c r="C656" s="12"/>
      <c r="D656" s="12"/>
      <c r="S656" s="50"/>
      <c r="AA656" s="68"/>
      <c r="AB656" s="68"/>
      <c r="AC656" s="68"/>
      <c r="AD656" s="68"/>
      <c r="AE656" s="68"/>
      <c r="AG656" s="92"/>
      <c r="AN656" s="68"/>
      <c r="AO656" s="68"/>
      <c r="AP656" s="68"/>
      <c r="AQ656" s="68"/>
      <c r="AR656" s="68"/>
      <c r="AS656" s="68"/>
      <c r="AT656" s="68"/>
      <c r="AU656" s="68"/>
      <c r="AV656" s="68"/>
      <c r="AW656" s="68"/>
      <c r="AX656" s="68"/>
      <c r="AY656" s="68"/>
      <c r="AZ656" s="68"/>
      <c r="BA656" s="68"/>
      <c r="BB656" s="68"/>
      <c r="BC656" s="68"/>
      <c r="BD656" s="68"/>
      <c r="BE656" s="68"/>
      <c r="BF656" s="68"/>
      <c r="BG656" s="68"/>
      <c r="BH656" s="68"/>
      <c r="BI656" s="68"/>
      <c r="BJ656" s="68"/>
      <c r="BK656" s="68"/>
      <c r="BL656" s="68"/>
    </row>
    <row r="657" spans="1:50">
      <c r="A657" s="12"/>
      <c r="B657" s="12"/>
      <c r="C657" s="12"/>
      <c r="D657" s="12"/>
      <c r="S657" s="50"/>
      <c r="AA657" s="68"/>
      <c r="AB657" s="68"/>
      <c r="AC657" s="68"/>
      <c r="AD657" s="68"/>
      <c r="AE657" s="68"/>
      <c r="AG657" s="92"/>
      <c r="AN657" s="68"/>
      <c r="AO657" s="68"/>
      <c r="AP657" s="68"/>
      <c r="AQ657" s="68"/>
      <c r="AR657" s="68"/>
      <c r="AS657" s="68"/>
      <c r="AT657" s="68"/>
      <c r="AU657" s="68"/>
    </row>
    <row r="658" spans="1:50">
      <c r="A658" s="12"/>
      <c r="B658" s="12"/>
      <c r="C658" s="12"/>
      <c r="D658" s="12"/>
      <c r="S658" s="50"/>
      <c r="AA658" s="68"/>
      <c r="AB658" s="68"/>
      <c r="AC658" s="68"/>
      <c r="AD658" s="68"/>
      <c r="AE658" s="68"/>
      <c r="AG658" s="92"/>
      <c r="AN658" s="68"/>
      <c r="AO658" s="68"/>
      <c r="AP658" s="68"/>
      <c r="AQ658" s="68"/>
      <c r="AR658" s="68"/>
      <c r="AS658" s="68"/>
      <c r="AT658" s="68"/>
      <c r="AU658" s="68"/>
    </row>
    <row r="659" spans="1:50">
      <c r="A659" s="12"/>
      <c r="B659" s="12"/>
      <c r="C659" s="12"/>
      <c r="D659" s="12"/>
      <c r="S659" s="50"/>
      <c r="AA659" s="68"/>
      <c r="AB659" s="68"/>
      <c r="AC659" s="68"/>
      <c r="AD659" s="68"/>
      <c r="AE659" s="68"/>
      <c r="AG659" s="92"/>
      <c r="AN659" s="68"/>
      <c r="AO659" s="68"/>
      <c r="AP659" s="68"/>
      <c r="AQ659" s="68"/>
      <c r="AR659" s="68"/>
      <c r="AS659" s="68"/>
      <c r="AT659" s="68"/>
      <c r="AU659" s="68"/>
    </row>
    <row r="660" spans="1:50">
      <c r="A660" s="12"/>
      <c r="B660" s="12"/>
      <c r="C660" s="12"/>
      <c r="D660" s="12"/>
      <c r="S660" s="50"/>
      <c r="AA660" s="68"/>
      <c r="AB660" s="68"/>
      <c r="AC660" s="68"/>
      <c r="AD660" s="68"/>
      <c r="AE660" s="68"/>
      <c r="AG660" s="92"/>
      <c r="AN660" s="68"/>
      <c r="AO660" s="68"/>
      <c r="AP660" s="68"/>
      <c r="AQ660" s="68"/>
      <c r="AR660" s="68"/>
      <c r="AS660" s="68"/>
      <c r="AT660" s="68"/>
      <c r="AU660" s="68"/>
    </row>
    <row r="661" spans="1:50">
      <c r="A661" s="12"/>
      <c r="B661" s="12"/>
      <c r="C661" s="12"/>
      <c r="D661" s="12"/>
      <c r="S661" s="50"/>
      <c r="AA661" s="68"/>
      <c r="AB661" s="68"/>
      <c r="AC661" s="68"/>
      <c r="AD661" s="68"/>
      <c r="AE661" s="68"/>
      <c r="AG661" s="92"/>
      <c r="AN661" s="68"/>
      <c r="AO661" s="68"/>
      <c r="AP661" s="68"/>
      <c r="AQ661" s="68"/>
      <c r="AR661" s="68"/>
      <c r="AS661" s="68"/>
      <c r="AT661" s="68"/>
      <c r="AU661" s="68"/>
      <c r="AV661" s="68"/>
      <c r="AX661" s="68"/>
    </row>
    <row r="662" spans="1:50">
      <c r="A662" s="12"/>
      <c r="B662" s="12"/>
      <c r="C662" s="12"/>
      <c r="D662" s="12"/>
      <c r="S662" s="50"/>
      <c r="AA662" s="68"/>
      <c r="AB662" s="68"/>
      <c r="AC662" s="68"/>
      <c r="AD662" s="68"/>
      <c r="AE662" s="68"/>
      <c r="AG662" s="92"/>
      <c r="AN662" s="68"/>
      <c r="AO662" s="68"/>
      <c r="AP662" s="68"/>
      <c r="AQ662" s="68"/>
      <c r="AR662" s="68"/>
      <c r="AS662" s="68"/>
      <c r="AT662" s="68"/>
      <c r="AU662" s="68"/>
    </row>
    <row r="663" spans="1:50">
      <c r="A663" s="12"/>
      <c r="B663" s="12"/>
      <c r="C663" s="12"/>
      <c r="D663" s="12"/>
      <c r="S663" s="50"/>
      <c r="AA663" s="68"/>
      <c r="AB663" s="68"/>
      <c r="AC663" s="68"/>
      <c r="AD663" s="68"/>
      <c r="AE663" s="68"/>
      <c r="AG663" s="92"/>
      <c r="AN663" s="68"/>
      <c r="AO663" s="68"/>
      <c r="AP663" s="68"/>
      <c r="AQ663" s="68"/>
      <c r="AR663" s="68"/>
      <c r="AS663" s="68"/>
      <c r="AT663" s="68"/>
      <c r="AU663" s="68"/>
    </row>
    <row r="664" spans="1:50">
      <c r="A664" s="12"/>
      <c r="B664" s="12"/>
      <c r="C664" s="12"/>
      <c r="D664" s="12"/>
      <c r="S664" s="50"/>
      <c r="AA664" s="68"/>
      <c r="AB664" s="68"/>
      <c r="AC664" s="68"/>
      <c r="AD664" s="68"/>
      <c r="AE664" s="68"/>
      <c r="AG664" s="92"/>
      <c r="AN664" s="68"/>
      <c r="AO664" s="68"/>
      <c r="AP664" s="68"/>
      <c r="AQ664" s="68"/>
      <c r="AR664" s="68"/>
      <c r="AS664" s="68"/>
      <c r="AT664" s="68"/>
      <c r="AU664" s="68"/>
    </row>
    <row r="665" spans="1:50">
      <c r="A665" s="12"/>
      <c r="B665" s="12"/>
      <c r="C665" s="12"/>
      <c r="D665" s="12"/>
      <c r="S665" s="50"/>
      <c r="AA665" s="68"/>
      <c r="AB665" s="68"/>
      <c r="AC665" s="68"/>
      <c r="AD665" s="68"/>
      <c r="AE665" s="68"/>
      <c r="AG665" s="92"/>
      <c r="AN665" s="68"/>
      <c r="AO665" s="68"/>
      <c r="AP665" s="68"/>
      <c r="AQ665" s="68"/>
      <c r="AR665" s="68"/>
      <c r="AS665" s="68"/>
      <c r="AT665" s="68"/>
      <c r="AU665" s="68"/>
    </row>
    <row r="666" spans="1:50">
      <c r="A666" s="12"/>
      <c r="B666" s="12"/>
      <c r="C666" s="12"/>
      <c r="D666" s="12"/>
      <c r="S666" s="50"/>
      <c r="AA666" s="68"/>
      <c r="AB666" s="68"/>
      <c r="AC666" s="68"/>
      <c r="AD666" s="68"/>
      <c r="AE666" s="68"/>
      <c r="AG666" s="92"/>
      <c r="AN666" s="68"/>
      <c r="AO666" s="68"/>
      <c r="AP666" s="68"/>
      <c r="AQ666" s="68"/>
      <c r="AR666" s="68"/>
      <c r="AS666" s="68"/>
      <c r="AT666" s="68"/>
      <c r="AU666" s="68"/>
    </row>
    <row r="667" spans="1:50">
      <c r="A667" s="12"/>
      <c r="B667" s="12"/>
      <c r="C667" s="12"/>
      <c r="D667" s="12"/>
      <c r="S667" s="50"/>
      <c r="AA667" s="68"/>
      <c r="AB667" s="68"/>
      <c r="AC667" s="68"/>
      <c r="AD667" s="68"/>
      <c r="AE667" s="68"/>
      <c r="AG667" s="92"/>
      <c r="AN667" s="68"/>
      <c r="AO667" s="68"/>
      <c r="AP667" s="68"/>
      <c r="AQ667" s="68"/>
      <c r="AR667" s="68"/>
      <c r="AS667" s="68"/>
      <c r="AT667" s="68"/>
      <c r="AU667" s="68"/>
    </row>
    <row r="668" spans="1:50">
      <c r="A668" s="12"/>
      <c r="B668" s="12"/>
      <c r="C668" s="12"/>
      <c r="D668" s="12"/>
      <c r="S668" s="50"/>
      <c r="AA668" s="68"/>
      <c r="AB668" s="68"/>
      <c r="AC668" s="68"/>
      <c r="AD668" s="68"/>
      <c r="AE668" s="68"/>
      <c r="AG668" s="92"/>
      <c r="AN668" s="68"/>
      <c r="AO668" s="68"/>
      <c r="AP668" s="68"/>
      <c r="AQ668" s="68"/>
      <c r="AR668" s="68"/>
      <c r="AS668" s="68"/>
      <c r="AT668" s="68"/>
      <c r="AU668" s="68"/>
    </row>
    <row r="669" spans="1:50">
      <c r="A669" s="12"/>
      <c r="B669" s="12"/>
      <c r="C669" s="12"/>
      <c r="D669" s="12"/>
      <c r="S669" s="50"/>
      <c r="AA669" s="68"/>
      <c r="AB669" s="68"/>
      <c r="AC669" s="68"/>
      <c r="AD669" s="68"/>
      <c r="AE669" s="68"/>
      <c r="AG669" s="92"/>
      <c r="AN669" s="68"/>
      <c r="AO669" s="68"/>
      <c r="AP669" s="68"/>
      <c r="AQ669" s="68"/>
      <c r="AR669" s="68"/>
      <c r="AS669" s="68"/>
      <c r="AT669" s="68"/>
      <c r="AU669" s="68"/>
    </row>
    <row r="670" spans="1:50">
      <c r="A670" s="12"/>
      <c r="B670" s="12"/>
      <c r="C670" s="12"/>
      <c r="D670" s="12"/>
      <c r="S670" s="50"/>
      <c r="AA670" s="68"/>
      <c r="AB670" s="68"/>
      <c r="AC670" s="68"/>
      <c r="AD670" s="68"/>
      <c r="AE670" s="68"/>
      <c r="AG670" s="92"/>
      <c r="AN670" s="68"/>
      <c r="AO670" s="68"/>
      <c r="AP670" s="68"/>
      <c r="AQ670" s="68"/>
      <c r="AR670" s="68"/>
      <c r="AS670" s="68"/>
      <c r="AT670" s="68"/>
      <c r="AU670" s="68"/>
    </row>
    <row r="671" spans="1:50">
      <c r="A671" s="12"/>
      <c r="B671" s="12"/>
      <c r="C671" s="12"/>
      <c r="D671" s="12"/>
      <c r="S671" s="50"/>
      <c r="AA671" s="68"/>
      <c r="AB671" s="68"/>
      <c r="AC671" s="68"/>
      <c r="AD671" s="68"/>
      <c r="AE671" s="68"/>
      <c r="AG671" s="92"/>
      <c r="AN671" s="68"/>
      <c r="AO671" s="68"/>
      <c r="AP671" s="68"/>
      <c r="AQ671" s="68"/>
      <c r="AR671" s="68"/>
      <c r="AS671" s="68"/>
      <c r="AT671" s="68"/>
      <c r="AU671" s="68"/>
    </row>
    <row r="672" spans="1:50">
      <c r="A672" s="12"/>
      <c r="B672" s="12"/>
      <c r="C672" s="12"/>
      <c r="D672" s="12"/>
      <c r="S672" s="50"/>
      <c r="AA672" s="68"/>
      <c r="AB672" s="68"/>
      <c r="AC672" s="68"/>
      <c r="AD672" s="68"/>
      <c r="AE672" s="68"/>
      <c r="AG672" s="92"/>
      <c r="AN672" s="68"/>
      <c r="AO672" s="68"/>
      <c r="AP672" s="68"/>
      <c r="AQ672" s="68"/>
      <c r="AR672" s="68"/>
      <c r="AS672" s="68"/>
      <c r="AT672" s="68"/>
      <c r="AU672" s="68"/>
    </row>
    <row r="673" spans="1:64">
      <c r="A673" s="12"/>
      <c r="B673" s="12"/>
      <c r="C673" s="12"/>
      <c r="D673" s="12"/>
      <c r="S673" s="50"/>
      <c r="AA673" s="68"/>
      <c r="AB673" s="68"/>
      <c r="AC673" s="68"/>
      <c r="AD673" s="68"/>
      <c r="AE673" s="68"/>
      <c r="AG673" s="92"/>
      <c r="AN673" s="68"/>
      <c r="AO673" s="68"/>
      <c r="AP673" s="68"/>
      <c r="AQ673" s="68"/>
      <c r="AR673" s="68"/>
      <c r="AS673" s="68"/>
      <c r="AT673" s="68"/>
      <c r="AU673" s="68"/>
    </row>
    <row r="674" spans="1:64">
      <c r="A674" s="12"/>
      <c r="B674" s="12"/>
      <c r="C674" s="12"/>
      <c r="D674" s="12"/>
      <c r="S674" s="50"/>
      <c r="AA674" s="68"/>
      <c r="AB674" s="68"/>
      <c r="AC674" s="68"/>
      <c r="AD674" s="68"/>
      <c r="AE674" s="68"/>
      <c r="AG674" s="92"/>
      <c r="AN674" s="68"/>
      <c r="AO674" s="68"/>
      <c r="AP674" s="68"/>
      <c r="AQ674" s="68"/>
      <c r="AR674" s="68"/>
      <c r="AS674" s="68"/>
      <c r="AT674" s="68"/>
      <c r="AU674" s="68"/>
    </row>
    <row r="675" spans="1:64">
      <c r="A675" s="12"/>
      <c r="B675" s="12"/>
      <c r="C675" s="12"/>
      <c r="D675" s="12"/>
      <c r="S675" s="50"/>
      <c r="AA675" s="68"/>
      <c r="AB675" s="68"/>
      <c r="AC675" s="68"/>
      <c r="AD675" s="68"/>
      <c r="AE675" s="68"/>
      <c r="AG675" s="92"/>
      <c r="AN675" s="68"/>
      <c r="AO675" s="68"/>
      <c r="AP675" s="68"/>
      <c r="AQ675" s="68"/>
      <c r="AR675" s="68"/>
      <c r="AS675" s="68"/>
      <c r="AT675" s="68"/>
      <c r="AU675" s="68"/>
    </row>
    <row r="676" spans="1:64">
      <c r="A676" s="12"/>
      <c r="B676" s="12"/>
      <c r="C676" s="12"/>
      <c r="D676" s="12"/>
      <c r="S676" s="50"/>
      <c r="AA676" s="68"/>
      <c r="AB676" s="68"/>
      <c r="AC676" s="68"/>
      <c r="AD676" s="68"/>
      <c r="AE676" s="68"/>
      <c r="AG676" s="92"/>
      <c r="AN676" s="68"/>
      <c r="AO676" s="68"/>
      <c r="AP676" s="68"/>
      <c r="AQ676" s="68"/>
      <c r="AR676" s="68"/>
      <c r="AS676" s="68"/>
      <c r="AT676" s="68"/>
      <c r="AU676" s="68"/>
    </row>
    <row r="677" spans="1:64">
      <c r="A677" s="12"/>
      <c r="B677" s="12"/>
      <c r="C677" s="12"/>
      <c r="D677" s="12"/>
      <c r="S677" s="50"/>
      <c r="AA677" s="68"/>
      <c r="AB677" s="68"/>
      <c r="AC677" s="68"/>
      <c r="AD677" s="68"/>
      <c r="AE677" s="68"/>
      <c r="AG677" s="92"/>
      <c r="AN677" s="68"/>
      <c r="AO677" s="68"/>
      <c r="AP677" s="68"/>
      <c r="AQ677" s="68"/>
      <c r="AR677" s="68"/>
      <c r="AS677" s="68"/>
      <c r="AT677" s="68"/>
      <c r="AU677" s="68"/>
    </row>
    <row r="678" spans="1:64">
      <c r="A678" s="12"/>
      <c r="B678" s="12"/>
      <c r="C678" s="12"/>
      <c r="D678" s="12"/>
      <c r="S678" s="50"/>
      <c r="AA678" s="68"/>
      <c r="AB678" s="68"/>
      <c r="AC678" s="68"/>
      <c r="AD678" s="68"/>
      <c r="AE678" s="68"/>
      <c r="AG678" s="92"/>
      <c r="AN678" s="68"/>
      <c r="AO678" s="68"/>
      <c r="AP678" s="68"/>
      <c r="AQ678" s="68"/>
      <c r="AR678" s="68"/>
      <c r="AS678" s="68"/>
      <c r="AT678" s="68"/>
      <c r="AU678" s="68"/>
    </row>
    <row r="679" spans="1:64">
      <c r="A679" s="12"/>
      <c r="B679" s="12"/>
      <c r="C679" s="12"/>
      <c r="D679" s="12"/>
      <c r="S679" s="50"/>
      <c r="AA679" s="68"/>
      <c r="AB679" s="68"/>
      <c r="AC679" s="68"/>
      <c r="AD679" s="68"/>
      <c r="AE679" s="68"/>
      <c r="AG679" s="92"/>
      <c r="AN679" s="68"/>
      <c r="AO679" s="68"/>
      <c r="AP679" s="68"/>
      <c r="AQ679" s="68"/>
      <c r="AR679" s="68"/>
      <c r="AS679" s="68"/>
      <c r="AT679" s="68"/>
      <c r="AU679" s="68"/>
    </row>
    <row r="680" spans="1:64">
      <c r="A680" s="12"/>
      <c r="B680" s="12"/>
      <c r="C680" s="12"/>
      <c r="D680" s="12"/>
      <c r="S680" s="50"/>
      <c r="AA680" s="68"/>
      <c r="AB680" s="68"/>
      <c r="AC680" s="68"/>
      <c r="AD680" s="68"/>
      <c r="AE680" s="68"/>
      <c r="AG680" s="92"/>
      <c r="AN680" s="68"/>
      <c r="AO680" s="68"/>
      <c r="AP680" s="68"/>
      <c r="AQ680" s="68"/>
      <c r="AR680" s="68"/>
      <c r="AS680" s="68"/>
      <c r="AT680" s="68"/>
      <c r="AU680" s="68"/>
    </row>
    <row r="681" spans="1:64">
      <c r="A681" s="12"/>
      <c r="B681" s="12"/>
      <c r="C681" s="12"/>
      <c r="D681" s="12"/>
      <c r="S681" s="50"/>
      <c r="AA681" s="68"/>
      <c r="AB681" s="68"/>
      <c r="AC681" s="68"/>
      <c r="AD681" s="68"/>
      <c r="AE681" s="68"/>
      <c r="AG681" s="92"/>
      <c r="AN681" s="68"/>
      <c r="AO681" s="68"/>
      <c r="AP681" s="68"/>
      <c r="AQ681" s="68"/>
      <c r="AR681" s="68"/>
      <c r="AS681" s="68"/>
      <c r="AT681" s="68"/>
      <c r="AU681" s="68"/>
    </row>
    <row r="682" spans="1:64">
      <c r="A682" s="12"/>
      <c r="B682" s="12"/>
      <c r="C682" s="12"/>
      <c r="D682" s="12"/>
      <c r="S682" s="50"/>
      <c r="AA682" s="68"/>
      <c r="AB682" s="68"/>
      <c r="AC682" s="68"/>
      <c r="AD682" s="68"/>
      <c r="AE682" s="68"/>
      <c r="AG682" s="92"/>
      <c r="AN682" s="68"/>
      <c r="AO682" s="68"/>
      <c r="AP682" s="68"/>
      <c r="AQ682" s="68"/>
      <c r="AR682" s="68"/>
      <c r="AS682" s="68"/>
      <c r="AT682" s="68"/>
      <c r="AU682" s="68"/>
    </row>
    <row r="683" spans="1:64">
      <c r="A683" s="12"/>
      <c r="B683" s="12"/>
      <c r="C683" s="12"/>
      <c r="D683" s="12"/>
      <c r="S683" s="50"/>
      <c r="AA683" s="68"/>
      <c r="AB683" s="68"/>
      <c r="AC683" s="68"/>
      <c r="AD683" s="68"/>
      <c r="AE683" s="68"/>
      <c r="AG683" s="92"/>
      <c r="AN683" s="68"/>
      <c r="AO683" s="68"/>
      <c r="AP683" s="68"/>
      <c r="AQ683" s="68"/>
      <c r="AR683" s="68"/>
      <c r="AS683" s="68"/>
      <c r="AT683" s="68"/>
      <c r="AU683" s="68"/>
      <c r="AV683" s="68"/>
      <c r="AW683" s="68"/>
      <c r="AX683" s="68"/>
      <c r="AY683" s="68"/>
      <c r="AZ683" s="68"/>
      <c r="BA683" s="68"/>
      <c r="BB683" s="68"/>
      <c r="BC683" s="68"/>
      <c r="BD683" s="68"/>
      <c r="BE683" s="68"/>
      <c r="BF683" s="68"/>
      <c r="BG683" s="68"/>
      <c r="BH683" s="68"/>
      <c r="BI683" s="68"/>
      <c r="BJ683" s="68"/>
      <c r="BK683" s="68"/>
      <c r="BL683" s="68"/>
    </row>
    <row r="684" spans="1:64">
      <c r="A684" s="12"/>
      <c r="B684" s="12"/>
      <c r="C684" s="12"/>
      <c r="D684" s="12"/>
      <c r="S684" s="50"/>
      <c r="AA684" s="68"/>
      <c r="AB684" s="68"/>
      <c r="AC684" s="68"/>
      <c r="AD684" s="68"/>
      <c r="AE684" s="68"/>
      <c r="AG684" s="92"/>
      <c r="AN684" s="68"/>
      <c r="AO684" s="68"/>
      <c r="AP684" s="68"/>
      <c r="AQ684" s="68"/>
      <c r="AR684" s="68"/>
      <c r="AS684" s="68"/>
      <c r="AT684" s="68"/>
      <c r="AU684" s="68"/>
    </row>
    <row r="685" spans="1:64">
      <c r="A685" s="12"/>
      <c r="B685" s="12"/>
      <c r="C685" s="12"/>
      <c r="D685" s="12"/>
      <c r="S685" s="50"/>
      <c r="AA685" s="68"/>
      <c r="AB685" s="68"/>
      <c r="AC685" s="68"/>
      <c r="AD685" s="68"/>
      <c r="AE685" s="68"/>
      <c r="AG685" s="92"/>
      <c r="AN685" s="68"/>
      <c r="AO685" s="68"/>
      <c r="AP685" s="68"/>
      <c r="AQ685" s="68"/>
      <c r="AR685" s="68"/>
      <c r="AS685" s="68"/>
      <c r="AT685" s="68"/>
      <c r="AU685" s="68"/>
    </row>
    <row r="686" spans="1:64">
      <c r="A686" s="12"/>
      <c r="B686" s="12"/>
      <c r="C686" s="12"/>
      <c r="D686" s="12"/>
      <c r="S686" s="50"/>
      <c r="AA686" s="68"/>
      <c r="AB686" s="68"/>
      <c r="AC686" s="68"/>
      <c r="AD686" s="68"/>
      <c r="AE686" s="68"/>
      <c r="AG686" s="92"/>
      <c r="AN686" s="68"/>
      <c r="AO686" s="68"/>
      <c r="AP686" s="68"/>
      <c r="AQ686" s="68"/>
      <c r="AR686" s="68"/>
      <c r="AS686" s="68"/>
      <c r="AT686" s="68"/>
      <c r="AU686" s="68"/>
    </row>
    <row r="687" spans="1:64">
      <c r="A687" s="12"/>
      <c r="B687" s="12"/>
      <c r="C687" s="12"/>
      <c r="D687" s="12"/>
      <c r="S687" s="50"/>
      <c r="AA687" s="68"/>
      <c r="AB687" s="68"/>
      <c r="AC687" s="68"/>
      <c r="AD687" s="68"/>
      <c r="AE687" s="68"/>
      <c r="AG687" s="92"/>
      <c r="AN687" s="68"/>
      <c r="AO687" s="68"/>
      <c r="AP687" s="68"/>
      <c r="AQ687" s="68"/>
      <c r="AR687" s="68"/>
      <c r="AS687" s="68"/>
      <c r="AT687" s="68"/>
      <c r="AU687" s="68"/>
    </row>
    <row r="688" spans="1:64">
      <c r="A688" s="12"/>
      <c r="B688" s="12"/>
      <c r="C688" s="12"/>
      <c r="D688" s="12"/>
      <c r="S688" s="50"/>
      <c r="AA688" s="68"/>
      <c r="AB688" s="68"/>
      <c r="AC688" s="68"/>
      <c r="AD688" s="68"/>
      <c r="AE688" s="68"/>
      <c r="AG688" s="92"/>
      <c r="AN688" s="68"/>
      <c r="AO688" s="68"/>
      <c r="AP688" s="68"/>
      <c r="AQ688" s="68"/>
      <c r="AR688" s="68"/>
      <c r="AS688" s="68"/>
      <c r="AT688" s="68"/>
      <c r="AU688" s="68"/>
    </row>
    <row r="689" spans="1:47">
      <c r="A689" s="12"/>
      <c r="B689" s="12"/>
      <c r="C689" s="12"/>
      <c r="D689" s="12"/>
      <c r="S689" s="50"/>
      <c r="AA689" s="68"/>
      <c r="AB689" s="68"/>
      <c r="AC689" s="68"/>
      <c r="AD689" s="68"/>
      <c r="AE689" s="68"/>
      <c r="AG689" s="92"/>
      <c r="AN689" s="68"/>
      <c r="AO689" s="68"/>
      <c r="AP689" s="68"/>
      <c r="AQ689" s="68"/>
      <c r="AR689" s="68"/>
      <c r="AS689" s="68"/>
      <c r="AT689" s="68"/>
      <c r="AU689" s="68"/>
    </row>
    <row r="690" spans="1:47">
      <c r="A690" s="12"/>
      <c r="B690" s="12"/>
      <c r="C690" s="12"/>
      <c r="D690" s="12"/>
      <c r="S690" s="50"/>
      <c r="AA690" s="68"/>
      <c r="AB690" s="68"/>
      <c r="AC690" s="68"/>
      <c r="AD690" s="68"/>
      <c r="AE690" s="68"/>
      <c r="AG690" s="92"/>
      <c r="AN690" s="68"/>
      <c r="AO690" s="68"/>
      <c r="AP690" s="68"/>
      <c r="AQ690" s="68"/>
      <c r="AR690" s="68"/>
      <c r="AS690" s="68"/>
      <c r="AT690" s="68"/>
      <c r="AU690" s="68"/>
    </row>
    <row r="691" spans="1:47">
      <c r="A691" s="12"/>
      <c r="B691" s="12"/>
      <c r="C691" s="12"/>
      <c r="D691" s="12"/>
      <c r="S691" s="50"/>
      <c r="AA691" s="68"/>
      <c r="AB691" s="68"/>
      <c r="AC691" s="68"/>
      <c r="AD691" s="68"/>
      <c r="AE691" s="68"/>
      <c r="AG691" s="92"/>
      <c r="AN691" s="68"/>
      <c r="AO691" s="68"/>
      <c r="AP691" s="68"/>
      <c r="AQ691" s="68"/>
      <c r="AR691" s="68"/>
      <c r="AS691" s="68"/>
      <c r="AT691" s="68"/>
      <c r="AU691" s="68"/>
    </row>
    <row r="692" spans="1:47">
      <c r="A692" s="12"/>
      <c r="B692" s="12"/>
      <c r="C692" s="12"/>
      <c r="D692" s="12"/>
      <c r="S692" s="50"/>
      <c r="AA692" s="68"/>
      <c r="AB692" s="68"/>
      <c r="AC692" s="68"/>
      <c r="AD692" s="68"/>
      <c r="AE692" s="68"/>
      <c r="AG692" s="92"/>
      <c r="AN692" s="68"/>
      <c r="AO692" s="68"/>
      <c r="AP692" s="68"/>
      <c r="AQ692" s="68"/>
      <c r="AR692" s="68"/>
      <c r="AS692" s="68"/>
      <c r="AT692" s="68"/>
      <c r="AU692" s="68"/>
    </row>
    <row r="693" spans="1:47">
      <c r="A693" s="12"/>
      <c r="B693" s="12"/>
      <c r="C693" s="12"/>
      <c r="D693" s="12"/>
      <c r="S693" s="50"/>
      <c r="AA693" s="68"/>
      <c r="AB693" s="68"/>
      <c r="AC693" s="68"/>
      <c r="AD693" s="68"/>
      <c r="AE693" s="68"/>
      <c r="AG693" s="92"/>
      <c r="AN693" s="68"/>
      <c r="AO693" s="68"/>
      <c r="AP693" s="68"/>
      <c r="AQ693" s="68"/>
      <c r="AR693" s="68"/>
      <c r="AS693" s="68"/>
      <c r="AT693" s="68"/>
      <c r="AU693" s="68"/>
    </row>
    <row r="694" spans="1:47">
      <c r="A694" s="12"/>
      <c r="B694" s="12"/>
      <c r="C694" s="12"/>
      <c r="D694" s="12"/>
      <c r="S694" s="50"/>
      <c r="AA694" s="68"/>
      <c r="AB694" s="68"/>
      <c r="AC694" s="68"/>
      <c r="AD694" s="68"/>
      <c r="AE694" s="68"/>
      <c r="AG694" s="92"/>
      <c r="AN694" s="68"/>
      <c r="AO694" s="68"/>
      <c r="AP694" s="68"/>
      <c r="AQ694" s="68"/>
      <c r="AR694" s="68"/>
      <c r="AS694" s="68"/>
      <c r="AT694" s="68"/>
      <c r="AU694" s="68"/>
    </row>
    <row r="695" spans="1:47">
      <c r="A695" s="12"/>
      <c r="B695" s="12"/>
      <c r="C695" s="12"/>
      <c r="D695" s="12"/>
      <c r="S695" s="50"/>
      <c r="AA695" s="68"/>
      <c r="AB695" s="68"/>
      <c r="AC695" s="68"/>
      <c r="AD695" s="68"/>
      <c r="AE695" s="68"/>
      <c r="AG695" s="92"/>
      <c r="AN695" s="68"/>
      <c r="AO695" s="68"/>
      <c r="AP695" s="68"/>
      <c r="AQ695" s="68"/>
      <c r="AR695" s="68"/>
      <c r="AS695" s="68"/>
      <c r="AT695" s="68"/>
      <c r="AU695" s="68"/>
    </row>
    <row r="696" spans="1:47">
      <c r="A696" s="12"/>
      <c r="B696" s="12"/>
      <c r="C696" s="12"/>
      <c r="D696" s="12"/>
      <c r="S696" s="50"/>
      <c r="AA696" s="68"/>
      <c r="AB696" s="68"/>
      <c r="AC696" s="68"/>
      <c r="AD696" s="68"/>
      <c r="AE696" s="68"/>
      <c r="AG696" s="92"/>
      <c r="AN696" s="68"/>
      <c r="AO696" s="68"/>
      <c r="AP696" s="68"/>
      <c r="AQ696" s="68"/>
      <c r="AR696" s="68"/>
      <c r="AS696" s="68"/>
      <c r="AT696" s="68"/>
      <c r="AU696" s="68"/>
    </row>
    <row r="697" spans="1:47">
      <c r="A697" s="12"/>
      <c r="B697" s="12"/>
      <c r="C697" s="12"/>
      <c r="D697" s="12"/>
      <c r="S697" s="50"/>
      <c r="AA697" s="68"/>
      <c r="AB697" s="68"/>
      <c r="AC697" s="68"/>
      <c r="AD697" s="68"/>
      <c r="AE697" s="68"/>
      <c r="AG697" s="92"/>
      <c r="AN697" s="68"/>
      <c r="AO697" s="68"/>
      <c r="AP697" s="68"/>
      <c r="AQ697" s="68"/>
      <c r="AR697" s="68"/>
      <c r="AS697" s="68"/>
      <c r="AT697" s="68"/>
      <c r="AU697" s="68"/>
    </row>
    <row r="698" spans="1:47">
      <c r="A698" s="12"/>
      <c r="B698" s="12"/>
      <c r="C698" s="12"/>
      <c r="D698" s="12"/>
      <c r="S698" s="50"/>
      <c r="AA698" s="68"/>
      <c r="AB698" s="68"/>
      <c r="AC698" s="68"/>
      <c r="AD698" s="68"/>
      <c r="AE698" s="68"/>
      <c r="AG698" s="92"/>
      <c r="AN698" s="68"/>
      <c r="AO698" s="68"/>
      <c r="AP698" s="68"/>
      <c r="AQ698" s="68"/>
      <c r="AR698" s="68"/>
      <c r="AS698" s="68"/>
      <c r="AT698" s="68"/>
      <c r="AU698" s="68"/>
    </row>
    <row r="699" spans="1:47">
      <c r="A699" s="12"/>
      <c r="B699" s="12"/>
      <c r="C699" s="12"/>
      <c r="D699" s="12"/>
      <c r="S699" s="50"/>
      <c r="AA699" s="68"/>
      <c r="AB699" s="68"/>
      <c r="AC699" s="68"/>
      <c r="AD699" s="68"/>
      <c r="AE699" s="68"/>
      <c r="AG699" s="92"/>
      <c r="AN699" s="68"/>
      <c r="AO699" s="68"/>
      <c r="AP699" s="68"/>
      <c r="AQ699" s="68"/>
      <c r="AR699" s="68"/>
      <c r="AS699" s="68"/>
      <c r="AT699" s="68"/>
      <c r="AU699" s="68"/>
    </row>
    <row r="700" spans="1:47">
      <c r="A700" s="12"/>
      <c r="B700" s="12"/>
      <c r="C700" s="12"/>
      <c r="D700" s="12"/>
      <c r="S700" s="50"/>
      <c r="AA700" s="68"/>
      <c r="AB700" s="68"/>
      <c r="AC700" s="68"/>
      <c r="AD700" s="68"/>
      <c r="AE700" s="68"/>
      <c r="AG700" s="92"/>
      <c r="AN700" s="68"/>
      <c r="AO700" s="68"/>
      <c r="AP700" s="68"/>
      <c r="AQ700" s="68"/>
      <c r="AR700" s="68"/>
      <c r="AS700" s="68"/>
      <c r="AT700" s="68"/>
      <c r="AU700" s="68"/>
    </row>
    <row r="701" spans="1:47">
      <c r="A701" s="12"/>
      <c r="B701" s="12"/>
      <c r="C701" s="12"/>
      <c r="D701" s="12"/>
      <c r="S701" s="50"/>
      <c r="AA701" s="68"/>
      <c r="AB701" s="68"/>
      <c r="AC701" s="68"/>
      <c r="AD701" s="68"/>
      <c r="AE701" s="68"/>
      <c r="AG701" s="92"/>
      <c r="AN701" s="68"/>
      <c r="AO701" s="68"/>
      <c r="AP701" s="68"/>
      <c r="AQ701" s="68"/>
      <c r="AR701" s="68"/>
      <c r="AS701" s="68"/>
      <c r="AT701" s="68"/>
      <c r="AU701" s="68"/>
    </row>
    <row r="702" spans="1:47">
      <c r="A702" s="12"/>
      <c r="B702" s="12"/>
      <c r="C702" s="12"/>
      <c r="D702" s="12"/>
      <c r="S702" s="50"/>
      <c r="AA702" s="68"/>
      <c r="AB702" s="68"/>
      <c r="AC702" s="68"/>
      <c r="AD702" s="68"/>
      <c r="AE702" s="68"/>
      <c r="AG702" s="92"/>
      <c r="AN702" s="68"/>
      <c r="AO702" s="68"/>
      <c r="AP702" s="68"/>
      <c r="AQ702" s="68"/>
      <c r="AR702" s="68"/>
      <c r="AS702" s="68"/>
      <c r="AT702" s="68"/>
      <c r="AU702" s="68"/>
    </row>
    <row r="703" spans="1:47">
      <c r="A703" s="12"/>
      <c r="B703" s="12"/>
      <c r="C703" s="12"/>
      <c r="D703" s="12"/>
      <c r="S703" s="50"/>
      <c r="AA703" s="68"/>
      <c r="AB703" s="68"/>
      <c r="AC703" s="68"/>
      <c r="AD703" s="68"/>
      <c r="AE703" s="68"/>
      <c r="AG703" s="92"/>
      <c r="AN703" s="68"/>
      <c r="AO703" s="68"/>
      <c r="AP703" s="68"/>
      <c r="AQ703" s="68"/>
      <c r="AR703" s="68"/>
      <c r="AS703" s="68"/>
      <c r="AT703" s="68"/>
      <c r="AU703" s="68"/>
    </row>
    <row r="704" spans="1:47">
      <c r="A704" s="12"/>
      <c r="B704" s="12"/>
      <c r="C704" s="12"/>
      <c r="D704" s="12"/>
      <c r="S704" s="50"/>
      <c r="AA704" s="68"/>
      <c r="AB704" s="68"/>
      <c r="AC704" s="68"/>
      <c r="AD704" s="68"/>
      <c r="AE704" s="68"/>
      <c r="AG704" s="92"/>
      <c r="AN704" s="68"/>
      <c r="AO704" s="68"/>
      <c r="AP704" s="68"/>
      <c r="AQ704" s="68"/>
      <c r="AR704" s="68"/>
      <c r="AS704" s="68"/>
      <c r="AT704" s="68"/>
      <c r="AU704" s="68"/>
    </row>
    <row r="705" spans="1:64">
      <c r="A705" s="12"/>
      <c r="B705" s="12"/>
      <c r="C705" s="12"/>
      <c r="D705" s="12"/>
      <c r="S705" s="50"/>
      <c r="AA705" s="68"/>
      <c r="AB705" s="68"/>
      <c r="AC705" s="68"/>
      <c r="AD705" s="68"/>
      <c r="AE705" s="68"/>
      <c r="AG705" s="92"/>
      <c r="AN705" s="68"/>
      <c r="AO705" s="68"/>
      <c r="AP705" s="68"/>
      <c r="AQ705" s="68"/>
      <c r="AR705" s="68"/>
      <c r="AS705" s="68"/>
      <c r="AT705" s="68"/>
      <c r="AU705" s="68"/>
    </row>
    <row r="706" spans="1:64">
      <c r="A706" s="12"/>
      <c r="B706" s="12"/>
      <c r="C706" s="12"/>
      <c r="D706" s="12"/>
      <c r="S706" s="50"/>
      <c r="AA706" s="68"/>
      <c r="AB706" s="68"/>
      <c r="AC706" s="68"/>
      <c r="AD706" s="68"/>
      <c r="AE706" s="68"/>
      <c r="AG706" s="92"/>
      <c r="AN706" s="68"/>
      <c r="AO706" s="68"/>
      <c r="AP706" s="68"/>
      <c r="AQ706" s="68"/>
      <c r="AR706" s="68"/>
      <c r="AS706" s="68"/>
      <c r="AT706" s="68"/>
      <c r="AU706" s="68"/>
    </row>
    <row r="707" spans="1:64">
      <c r="A707" s="12"/>
      <c r="B707" s="12"/>
      <c r="C707" s="12"/>
      <c r="D707" s="12"/>
      <c r="S707" s="50"/>
      <c r="AA707" s="68"/>
      <c r="AB707" s="68"/>
      <c r="AC707" s="68"/>
      <c r="AD707" s="68"/>
      <c r="AE707" s="68"/>
      <c r="AG707" s="92"/>
      <c r="AN707" s="68"/>
      <c r="AO707" s="68"/>
      <c r="AP707" s="68"/>
      <c r="AQ707" s="68"/>
      <c r="AR707" s="68"/>
      <c r="AS707" s="68"/>
      <c r="AT707" s="68"/>
      <c r="AU707" s="68"/>
    </row>
    <row r="708" spans="1:64">
      <c r="A708" s="12"/>
      <c r="B708" s="12"/>
      <c r="C708" s="12"/>
      <c r="D708" s="12"/>
      <c r="S708" s="50"/>
      <c r="AA708" s="68"/>
      <c r="AB708" s="68"/>
      <c r="AC708" s="68"/>
      <c r="AD708" s="68"/>
      <c r="AE708" s="68"/>
      <c r="AG708" s="92"/>
      <c r="AN708" s="68"/>
      <c r="AO708" s="68"/>
      <c r="AP708" s="68"/>
      <c r="AQ708" s="68"/>
      <c r="AR708" s="68"/>
      <c r="AS708" s="68"/>
      <c r="AT708" s="68"/>
      <c r="AU708" s="68"/>
    </row>
    <row r="709" spans="1:64">
      <c r="A709" s="12"/>
      <c r="B709" s="12"/>
      <c r="C709" s="12"/>
      <c r="D709" s="12"/>
      <c r="S709" s="50"/>
      <c r="AA709" s="68"/>
      <c r="AB709" s="68"/>
      <c r="AC709" s="68"/>
      <c r="AD709" s="68"/>
      <c r="AE709" s="68"/>
      <c r="AG709" s="92"/>
      <c r="AN709" s="68"/>
      <c r="AO709" s="68"/>
      <c r="AP709" s="68"/>
      <c r="AQ709" s="68"/>
      <c r="AR709" s="68"/>
      <c r="AS709" s="68"/>
      <c r="AT709" s="68"/>
      <c r="AU709" s="68"/>
    </row>
    <row r="710" spans="1:64">
      <c r="A710" s="12"/>
      <c r="B710" s="12"/>
      <c r="C710" s="12"/>
      <c r="D710" s="12"/>
      <c r="S710" s="50"/>
      <c r="AA710" s="68"/>
      <c r="AB710" s="68"/>
      <c r="AC710" s="68"/>
      <c r="AD710" s="68"/>
      <c r="AE710" s="68"/>
      <c r="AG710" s="92"/>
      <c r="AN710" s="68"/>
      <c r="AO710" s="68"/>
      <c r="AP710" s="68"/>
      <c r="AQ710" s="68"/>
      <c r="AR710" s="68"/>
      <c r="AS710" s="68"/>
      <c r="AT710" s="68"/>
      <c r="AU710" s="68"/>
    </row>
    <row r="711" spans="1:64">
      <c r="A711" s="12"/>
      <c r="B711" s="12"/>
      <c r="C711" s="12"/>
      <c r="D711" s="12"/>
      <c r="S711" s="50"/>
      <c r="AA711" s="68"/>
      <c r="AB711" s="68"/>
      <c r="AC711" s="68"/>
      <c r="AD711" s="68"/>
      <c r="AE711" s="68"/>
      <c r="AG711" s="92"/>
      <c r="AN711" s="68"/>
      <c r="AO711" s="68"/>
      <c r="AP711" s="68"/>
      <c r="AQ711" s="68"/>
      <c r="AR711" s="68"/>
      <c r="AS711" s="68"/>
      <c r="AT711" s="68"/>
      <c r="AU711" s="68"/>
    </row>
    <row r="712" spans="1:64">
      <c r="A712" s="12"/>
      <c r="B712" s="12"/>
      <c r="C712" s="12"/>
      <c r="D712" s="12"/>
      <c r="S712" s="50"/>
      <c r="AA712" s="68"/>
      <c r="AB712" s="68"/>
      <c r="AC712" s="68"/>
      <c r="AD712" s="68"/>
      <c r="AE712" s="68"/>
      <c r="AG712" s="92"/>
      <c r="AN712" s="68"/>
      <c r="AO712" s="68"/>
      <c r="AP712" s="68"/>
      <c r="AQ712" s="68"/>
      <c r="AR712" s="68"/>
      <c r="AS712" s="68"/>
      <c r="AT712" s="68"/>
      <c r="AU712" s="68"/>
    </row>
    <row r="713" spans="1:64">
      <c r="A713" s="12"/>
      <c r="B713" s="12"/>
      <c r="C713" s="12"/>
      <c r="D713" s="12"/>
      <c r="S713" s="50"/>
      <c r="AA713" s="68"/>
      <c r="AB713" s="68"/>
      <c r="AC713" s="68"/>
      <c r="AD713" s="68"/>
      <c r="AE713" s="68"/>
      <c r="AG713" s="92"/>
      <c r="AN713" s="68"/>
      <c r="AO713" s="68"/>
      <c r="AP713" s="68"/>
      <c r="AQ713" s="68"/>
      <c r="AR713" s="68"/>
      <c r="AS713" s="68"/>
      <c r="AT713" s="68"/>
      <c r="AU713" s="68"/>
    </row>
    <row r="714" spans="1:64">
      <c r="A714" s="12"/>
      <c r="B714" s="12"/>
      <c r="C714" s="12"/>
      <c r="D714" s="12"/>
      <c r="S714" s="50"/>
      <c r="AA714" s="68"/>
      <c r="AB714" s="68"/>
      <c r="AC714" s="68"/>
      <c r="AD714" s="68"/>
      <c r="AE714" s="68"/>
      <c r="AG714" s="92"/>
      <c r="AN714" s="68"/>
      <c r="AO714" s="68"/>
      <c r="AP714" s="68"/>
      <c r="AQ714" s="68"/>
      <c r="AR714" s="68"/>
      <c r="AS714" s="68"/>
      <c r="AT714" s="68"/>
      <c r="AU714" s="68"/>
    </row>
    <row r="715" spans="1:64">
      <c r="A715" s="12"/>
      <c r="B715" s="12"/>
      <c r="C715" s="12"/>
      <c r="D715" s="12"/>
      <c r="S715" s="50"/>
      <c r="AA715" s="68"/>
      <c r="AB715" s="68"/>
      <c r="AC715" s="68"/>
      <c r="AD715" s="68"/>
      <c r="AE715" s="68"/>
      <c r="AG715" s="92"/>
      <c r="AN715" s="68"/>
      <c r="AO715" s="68"/>
      <c r="AP715" s="68"/>
      <c r="AQ715" s="68"/>
      <c r="AR715" s="68"/>
      <c r="AS715" s="68"/>
      <c r="AT715" s="68"/>
      <c r="AU715" s="68"/>
    </row>
    <row r="716" spans="1:64">
      <c r="A716" s="12"/>
      <c r="B716" s="12"/>
      <c r="C716" s="12"/>
      <c r="D716" s="12"/>
      <c r="S716" s="50"/>
      <c r="AA716" s="68"/>
      <c r="AB716" s="68"/>
      <c r="AC716" s="68"/>
      <c r="AD716" s="68"/>
      <c r="AE716" s="68"/>
      <c r="AG716" s="92"/>
      <c r="AN716" s="68"/>
      <c r="AO716" s="68"/>
      <c r="AP716" s="68"/>
      <c r="AQ716" s="68"/>
      <c r="AR716" s="68"/>
      <c r="AS716" s="68"/>
      <c r="AT716" s="68"/>
      <c r="AU716" s="68"/>
    </row>
    <row r="717" spans="1:64">
      <c r="A717" s="12"/>
      <c r="B717" s="12"/>
      <c r="C717" s="12"/>
      <c r="D717" s="12"/>
      <c r="S717" s="50"/>
      <c r="AA717" s="68"/>
      <c r="AB717" s="68"/>
      <c r="AC717" s="68"/>
      <c r="AD717" s="68"/>
      <c r="AE717" s="68"/>
      <c r="AG717" s="92"/>
      <c r="AN717" s="68"/>
      <c r="AO717" s="68"/>
      <c r="AP717" s="68"/>
      <c r="AQ717" s="68"/>
      <c r="AR717" s="68"/>
      <c r="AS717" s="68"/>
      <c r="AT717" s="68"/>
      <c r="AU717" s="68"/>
    </row>
    <row r="718" spans="1:64">
      <c r="A718" s="12"/>
      <c r="B718" s="12"/>
      <c r="C718" s="12"/>
      <c r="D718" s="12"/>
      <c r="S718" s="50"/>
      <c r="AA718" s="68"/>
      <c r="AB718" s="68"/>
      <c r="AC718" s="68"/>
      <c r="AD718" s="68"/>
      <c r="AE718" s="68"/>
      <c r="AG718" s="92"/>
      <c r="AN718" s="68"/>
      <c r="AO718" s="68"/>
      <c r="AP718" s="68"/>
      <c r="AQ718" s="68"/>
      <c r="AR718" s="68"/>
      <c r="AS718" s="68"/>
      <c r="AT718" s="68"/>
      <c r="AU718" s="68"/>
    </row>
    <row r="719" spans="1:64">
      <c r="A719" s="12"/>
      <c r="B719" s="12"/>
      <c r="C719" s="12"/>
      <c r="D719" s="12"/>
      <c r="S719" s="50"/>
      <c r="AA719" s="68"/>
      <c r="AB719" s="68"/>
      <c r="AC719" s="68"/>
      <c r="AD719" s="68"/>
      <c r="AE719" s="68"/>
      <c r="AG719" s="92"/>
      <c r="AN719" s="68"/>
      <c r="AO719" s="68"/>
      <c r="AP719" s="68"/>
      <c r="AQ719" s="68"/>
      <c r="AR719" s="68"/>
      <c r="AS719" s="68"/>
      <c r="AT719" s="68"/>
      <c r="AU719" s="68"/>
      <c r="AV719" s="68"/>
    </row>
    <row r="720" spans="1:64">
      <c r="A720" s="12"/>
      <c r="B720" s="12"/>
      <c r="C720" s="12"/>
      <c r="D720" s="12"/>
      <c r="S720" s="50"/>
      <c r="AA720" s="68"/>
      <c r="AB720" s="68"/>
      <c r="AC720" s="68"/>
      <c r="AD720" s="68"/>
      <c r="AE720" s="68"/>
      <c r="AG720" s="92"/>
      <c r="AN720" s="68"/>
      <c r="AO720" s="68"/>
      <c r="AP720" s="68"/>
      <c r="AQ720" s="68"/>
      <c r="AR720" s="68"/>
      <c r="AS720" s="68"/>
      <c r="AT720" s="68"/>
      <c r="AU720" s="68"/>
      <c r="AV720" s="68"/>
      <c r="AW720" s="68"/>
      <c r="AX720" s="68"/>
      <c r="AY720" s="68"/>
      <c r="AZ720" s="68"/>
      <c r="BA720" s="68"/>
      <c r="BB720" s="68"/>
      <c r="BC720" s="68"/>
      <c r="BD720" s="68"/>
      <c r="BE720" s="68"/>
      <c r="BF720" s="68"/>
      <c r="BG720" s="68"/>
      <c r="BH720" s="68"/>
      <c r="BI720" s="68"/>
      <c r="BJ720" s="68"/>
      <c r="BK720" s="68"/>
      <c r="BL720" s="68"/>
    </row>
    <row r="721" spans="1:47">
      <c r="A721" s="12"/>
      <c r="B721" s="12"/>
      <c r="C721" s="12"/>
      <c r="D721" s="12"/>
      <c r="S721" s="50"/>
      <c r="AA721" s="68"/>
      <c r="AB721" s="68"/>
      <c r="AC721" s="68"/>
      <c r="AD721" s="68"/>
      <c r="AE721" s="68"/>
      <c r="AG721" s="92"/>
      <c r="AN721" s="68"/>
      <c r="AO721" s="68"/>
      <c r="AP721" s="68"/>
      <c r="AQ721" s="68"/>
      <c r="AR721" s="68"/>
      <c r="AS721" s="68"/>
      <c r="AT721" s="68"/>
      <c r="AU721" s="68"/>
    </row>
    <row r="722" spans="1:47">
      <c r="A722" s="12"/>
      <c r="B722" s="12"/>
      <c r="C722" s="12"/>
      <c r="D722" s="12"/>
      <c r="S722" s="50"/>
      <c r="AA722" s="68"/>
      <c r="AB722" s="68"/>
      <c r="AC722" s="68"/>
      <c r="AD722" s="68"/>
      <c r="AE722" s="68"/>
      <c r="AG722" s="92"/>
      <c r="AN722" s="68"/>
      <c r="AO722" s="68"/>
      <c r="AP722" s="68"/>
      <c r="AQ722" s="68"/>
      <c r="AR722" s="68"/>
      <c r="AS722" s="68"/>
      <c r="AT722" s="68"/>
      <c r="AU722" s="68"/>
    </row>
    <row r="723" spans="1:47">
      <c r="A723" s="12"/>
      <c r="B723" s="12"/>
      <c r="C723" s="12"/>
      <c r="D723" s="12"/>
      <c r="S723" s="50"/>
      <c r="AA723" s="68"/>
      <c r="AB723" s="68"/>
      <c r="AC723" s="68"/>
      <c r="AD723" s="68"/>
      <c r="AE723" s="68"/>
      <c r="AG723" s="92"/>
      <c r="AN723" s="68"/>
      <c r="AO723" s="68"/>
      <c r="AP723" s="68"/>
      <c r="AQ723" s="68"/>
      <c r="AR723" s="68"/>
      <c r="AS723" s="68"/>
      <c r="AT723" s="68"/>
      <c r="AU723" s="68"/>
    </row>
    <row r="724" spans="1:47">
      <c r="A724" s="12"/>
      <c r="B724" s="12"/>
      <c r="C724" s="12"/>
      <c r="D724" s="12"/>
      <c r="S724" s="50"/>
      <c r="AA724" s="68"/>
      <c r="AB724" s="68"/>
      <c r="AC724" s="68"/>
      <c r="AD724" s="68"/>
      <c r="AE724" s="68"/>
      <c r="AG724" s="92"/>
      <c r="AN724" s="68"/>
      <c r="AO724" s="68"/>
      <c r="AP724" s="68"/>
      <c r="AQ724" s="68"/>
      <c r="AR724" s="68"/>
      <c r="AS724" s="68"/>
      <c r="AT724" s="68"/>
      <c r="AU724" s="68"/>
    </row>
    <row r="725" spans="1:47">
      <c r="A725" s="12"/>
      <c r="B725" s="12"/>
      <c r="C725" s="12"/>
      <c r="D725" s="12"/>
      <c r="S725" s="50"/>
      <c r="AA725" s="68"/>
      <c r="AB725" s="68"/>
      <c r="AC725" s="68"/>
      <c r="AD725" s="68"/>
      <c r="AE725" s="68"/>
      <c r="AG725" s="92"/>
      <c r="AN725" s="68"/>
      <c r="AO725" s="68"/>
      <c r="AP725" s="68"/>
      <c r="AQ725" s="68"/>
      <c r="AR725" s="68"/>
      <c r="AS725" s="68"/>
      <c r="AT725" s="68"/>
      <c r="AU725" s="68"/>
    </row>
    <row r="726" spans="1:47">
      <c r="A726" s="12"/>
      <c r="B726" s="12"/>
      <c r="C726" s="12"/>
      <c r="D726" s="12"/>
      <c r="S726" s="50"/>
      <c r="AA726" s="68"/>
      <c r="AB726" s="68"/>
      <c r="AC726" s="68"/>
      <c r="AD726" s="68"/>
      <c r="AE726" s="68"/>
      <c r="AG726" s="92"/>
      <c r="AN726" s="68"/>
      <c r="AO726" s="68"/>
      <c r="AP726" s="68"/>
      <c r="AQ726" s="68"/>
      <c r="AR726" s="68"/>
      <c r="AS726" s="68"/>
      <c r="AT726" s="68"/>
      <c r="AU726" s="68"/>
    </row>
    <row r="727" spans="1:47">
      <c r="A727" s="12"/>
      <c r="B727" s="12"/>
      <c r="C727" s="12"/>
      <c r="D727" s="12"/>
      <c r="S727" s="50"/>
      <c r="AA727" s="68"/>
      <c r="AB727" s="68"/>
      <c r="AC727" s="68"/>
      <c r="AD727" s="68"/>
      <c r="AE727" s="68"/>
      <c r="AG727" s="92"/>
      <c r="AN727" s="68"/>
      <c r="AO727" s="68"/>
      <c r="AP727" s="68"/>
      <c r="AQ727" s="68"/>
      <c r="AR727" s="68"/>
      <c r="AS727" s="68"/>
      <c r="AT727" s="68"/>
      <c r="AU727" s="68"/>
    </row>
    <row r="728" spans="1:47">
      <c r="A728" s="12"/>
      <c r="B728" s="12"/>
      <c r="C728" s="12"/>
      <c r="D728" s="12"/>
      <c r="S728" s="50"/>
      <c r="AA728" s="68"/>
      <c r="AB728" s="68"/>
      <c r="AC728" s="68"/>
      <c r="AD728" s="68"/>
      <c r="AE728" s="68"/>
      <c r="AG728" s="92"/>
      <c r="AN728" s="68"/>
      <c r="AO728" s="68"/>
      <c r="AP728" s="68"/>
      <c r="AQ728" s="68"/>
      <c r="AR728" s="68"/>
      <c r="AS728" s="68"/>
      <c r="AT728" s="68"/>
      <c r="AU728" s="68"/>
    </row>
    <row r="729" spans="1:47">
      <c r="A729" s="12"/>
      <c r="B729" s="12"/>
      <c r="C729" s="12"/>
      <c r="D729" s="12"/>
      <c r="S729" s="50"/>
      <c r="AA729" s="68"/>
      <c r="AB729" s="68"/>
      <c r="AC729" s="68"/>
      <c r="AD729" s="68"/>
      <c r="AE729" s="68"/>
      <c r="AG729" s="92"/>
      <c r="AN729" s="68"/>
      <c r="AO729" s="68"/>
      <c r="AP729" s="68"/>
      <c r="AQ729" s="68"/>
      <c r="AR729" s="68"/>
      <c r="AS729" s="68"/>
      <c r="AT729" s="68"/>
      <c r="AU729" s="68"/>
    </row>
    <row r="730" spans="1:47">
      <c r="A730" s="12"/>
      <c r="B730" s="12"/>
      <c r="C730" s="12"/>
      <c r="D730" s="12"/>
      <c r="S730" s="50"/>
      <c r="AA730" s="68"/>
      <c r="AB730" s="68"/>
      <c r="AC730" s="68"/>
      <c r="AD730" s="68"/>
      <c r="AE730" s="68"/>
      <c r="AG730" s="92"/>
      <c r="AN730" s="68"/>
      <c r="AO730" s="68"/>
      <c r="AP730" s="68"/>
      <c r="AQ730" s="68"/>
      <c r="AR730" s="68"/>
      <c r="AS730" s="68"/>
      <c r="AT730" s="68"/>
      <c r="AU730" s="68"/>
    </row>
    <row r="731" spans="1:47">
      <c r="A731" s="12"/>
      <c r="B731" s="12"/>
      <c r="C731" s="12"/>
      <c r="D731" s="12"/>
      <c r="S731" s="50"/>
      <c r="AA731" s="68"/>
      <c r="AB731" s="68"/>
      <c r="AC731" s="68"/>
      <c r="AD731" s="68"/>
      <c r="AE731" s="68"/>
      <c r="AG731" s="92"/>
      <c r="AN731" s="68"/>
      <c r="AO731" s="68"/>
      <c r="AP731" s="68"/>
      <c r="AQ731" s="68"/>
      <c r="AR731" s="68"/>
      <c r="AS731" s="68"/>
      <c r="AT731" s="68"/>
      <c r="AU731" s="68"/>
    </row>
    <row r="732" spans="1:47">
      <c r="A732" s="12"/>
      <c r="B732" s="12"/>
      <c r="C732" s="12"/>
      <c r="D732" s="12"/>
      <c r="S732" s="50"/>
      <c r="AA732" s="68"/>
      <c r="AB732" s="68"/>
      <c r="AC732" s="68"/>
      <c r="AD732" s="68"/>
      <c r="AE732" s="68"/>
      <c r="AG732" s="92"/>
      <c r="AN732" s="68"/>
      <c r="AO732" s="68"/>
      <c r="AP732" s="68"/>
      <c r="AQ732" s="68"/>
      <c r="AR732" s="68"/>
      <c r="AS732" s="68"/>
      <c r="AT732" s="68"/>
      <c r="AU732" s="68"/>
    </row>
    <row r="733" spans="1:47">
      <c r="A733" s="12"/>
      <c r="B733" s="12"/>
      <c r="C733" s="12"/>
      <c r="D733" s="12"/>
      <c r="S733" s="50"/>
      <c r="AA733" s="68"/>
      <c r="AB733" s="68"/>
      <c r="AC733" s="68"/>
      <c r="AD733" s="68"/>
      <c r="AE733" s="68"/>
      <c r="AG733" s="92"/>
      <c r="AN733" s="68"/>
      <c r="AO733" s="68"/>
      <c r="AP733" s="68"/>
      <c r="AQ733" s="68"/>
      <c r="AR733" s="68"/>
      <c r="AS733" s="68"/>
      <c r="AT733" s="68"/>
      <c r="AU733" s="68"/>
    </row>
    <row r="734" spans="1:47">
      <c r="A734" s="12"/>
      <c r="B734" s="12"/>
      <c r="C734" s="12"/>
      <c r="D734" s="12"/>
      <c r="S734" s="50"/>
      <c r="AA734" s="68"/>
      <c r="AB734" s="68"/>
      <c r="AC734" s="68"/>
      <c r="AD734" s="68"/>
      <c r="AE734" s="68"/>
      <c r="AG734" s="92"/>
      <c r="AN734" s="68"/>
      <c r="AO734" s="68"/>
      <c r="AP734" s="68"/>
      <c r="AQ734" s="68"/>
      <c r="AR734" s="68"/>
      <c r="AS734" s="68"/>
      <c r="AT734" s="68"/>
      <c r="AU734" s="68"/>
    </row>
    <row r="735" spans="1:47">
      <c r="A735" s="12"/>
      <c r="B735" s="12"/>
      <c r="C735" s="12"/>
      <c r="D735" s="12"/>
      <c r="S735" s="50"/>
      <c r="AA735" s="68"/>
      <c r="AB735" s="68"/>
      <c r="AC735" s="68"/>
      <c r="AD735" s="68"/>
      <c r="AE735" s="68"/>
      <c r="AG735" s="92"/>
      <c r="AN735" s="68"/>
      <c r="AO735" s="68"/>
      <c r="AP735" s="68"/>
      <c r="AQ735" s="68"/>
      <c r="AR735" s="68"/>
      <c r="AS735" s="68"/>
      <c r="AT735" s="68"/>
      <c r="AU735" s="68"/>
    </row>
    <row r="736" spans="1:47">
      <c r="A736" s="12"/>
      <c r="B736" s="12"/>
      <c r="C736" s="12"/>
      <c r="D736" s="12"/>
      <c r="S736" s="50"/>
      <c r="AA736" s="68"/>
      <c r="AB736" s="68"/>
      <c r="AC736" s="68"/>
      <c r="AD736" s="68"/>
      <c r="AE736" s="68"/>
      <c r="AG736" s="92"/>
      <c r="AN736" s="68"/>
      <c r="AO736" s="68"/>
      <c r="AP736" s="68"/>
      <c r="AQ736" s="68"/>
      <c r="AR736" s="68"/>
      <c r="AS736" s="68"/>
      <c r="AT736" s="68"/>
      <c r="AU736" s="68"/>
    </row>
    <row r="737" spans="1:64">
      <c r="A737" s="12"/>
      <c r="B737" s="12"/>
      <c r="C737" s="12"/>
      <c r="D737" s="12"/>
      <c r="S737" s="50"/>
      <c r="AA737" s="68"/>
      <c r="AB737" s="68"/>
      <c r="AC737" s="68"/>
      <c r="AD737" s="68"/>
      <c r="AE737" s="68"/>
      <c r="AG737" s="92"/>
      <c r="AN737" s="68"/>
      <c r="AO737" s="68"/>
      <c r="AP737" s="68"/>
      <c r="AQ737" s="68"/>
      <c r="AR737" s="68"/>
      <c r="AS737" s="68"/>
      <c r="AT737" s="68"/>
      <c r="AU737" s="68"/>
    </row>
    <row r="738" spans="1:64">
      <c r="A738" s="12"/>
      <c r="B738" s="12"/>
      <c r="C738" s="12"/>
      <c r="D738" s="12"/>
      <c r="S738" s="50"/>
      <c r="AA738" s="68"/>
      <c r="AB738" s="68"/>
      <c r="AC738" s="68"/>
      <c r="AD738" s="68"/>
      <c r="AE738" s="68"/>
      <c r="AG738" s="92"/>
      <c r="AN738" s="68"/>
      <c r="AO738" s="68"/>
      <c r="AP738" s="68"/>
      <c r="AQ738" s="68"/>
      <c r="AR738" s="68"/>
      <c r="AS738" s="68"/>
      <c r="AT738" s="68"/>
      <c r="AU738" s="68"/>
    </row>
    <row r="739" spans="1:64">
      <c r="A739" s="12"/>
      <c r="B739" s="12"/>
      <c r="C739" s="12"/>
      <c r="D739" s="12"/>
      <c r="S739" s="50"/>
      <c r="AA739" s="68"/>
      <c r="AB739" s="68"/>
      <c r="AC739" s="68"/>
      <c r="AD739" s="68"/>
      <c r="AE739" s="68"/>
      <c r="AG739" s="92"/>
      <c r="AN739" s="68"/>
      <c r="AO739" s="68"/>
      <c r="AP739" s="68"/>
      <c r="AQ739" s="68"/>
      <c r="AR739" s="68"/>
      <c r="AS739" s="68"/>
      <c r="AT739" s="68"/>
      <c r="AU739" s="68"/>
    </row>
    <row r="740" spans="1:64">
      <c r="A740" s="12"/>
      <c r="B740" s="12"/>
      <c r="C740" s="12"/>
      <c r="D740" s="12"/>
      <c r="S740" s="50"/>
      <c r="AA740" s="68"/>
      <c r="AB740" s="68"/>
      <c r="AC740" s="68"/>
      <c r="AD740" s="68"/>
      <c r="AE740" s="68"/>
      <c r="AG740" s="92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</row>
    <row r="741" spans="1:64">
      <c r="A741" s="12"/>
      <c r="B741" s="12"/>
      <c r="C741" s="12"/>
      <c r="D741" s="12"/>
      <c r="S741" s="50"/>
      <c r="AA741" s="68"/>
      <c r="AB741" s="68"/>
      <c r="AC741" s="68"/>
      <c r="AD741" s="68"/>
      <c r="AE741" s="68"/>
      <c r="AG741" s="92"/>
      <c r="AN741" s="68"/>
      <c r="AO741" s="68"/>
      <c r="AP741" s="68"/>
      <c r="AQ741" s="68"/>
      <c r="AR741" s="68"/>
      <c r="AS741" s="68"/>
      <c r="AT741" s="68"/>
      <c r="AU741" s="68"/>
    </row>
    <row r="742" spans="1:64">
      <c r="A742" s="12"/>
      <c r="B742" s="12"/>
      <c r="C742" s="12"/>
      <c r="D742" s="12"/>
      <c r="S742" s="50"/>
      <c r="AA742" s="68"/>
      <c r="AB742" s="68"/>
      <c r="AC742" s="68"/>
      <c r="AD742" s="68"/>
      <c r="AE742" s="68"/>
      <c r="AG742" s="92"/>
      <c r="AN742" s="68"/>
      <c r="AO742" s="68"/>
      <c r="AP742" s="68"/>
      <c r="AQ742" s="68"/>
      <c r="AR742" s="68"/>
      <c r="AS742" s="68"/>
      <c r="AT742" s="68"/>
      <c r="AU742" s="68"/>
    </row>
    <row r="743" spans="1:64">
      <c r="A743" s="12"/>
      <c r="B743" s="12"/>
      <c r="C743" s="12"/>
      <c r="D743" s="12"/>
      <c r="S743" s="50"/>
      <c r="AA743" s="68"/>
      <c r="AB743" s="68"/>
      <c r="AC743" s="68"/>
      <c r="AD743" s="68"/>
      <c r="AE743" s="68"/>
      <c r="AG743" s="92"/>
      <c r="AN743" s="68"/>
      <c r="AO743" s="68"/>
      <c r="AP743" s="68"/>
      <c r="AQ743" s="68"/>
      <c r="AR743" s="68"/>
      <c r="AS743" s="68"/>
      <c r="AT743" s="68"/>
      <c r="AU743" s="68"/>
    </row>
    <row r="744" spans="1:64">
      <c r="A744" s="12"/>
      <c r="B744" s="12"/>
      <c r="C744" s="12"/>
      <c r="D744" s="12"/>
      <c r="S744" s="50"/>
      <c r="AA744" s="68"/>
      <c r="AB744" s="68"/>
      <c r="AC744" s="68"/>
      <c r="AD744" s="68"/>
      <c r="AE744" s="68"/>
      <c r="AG744" s="92"/>
      <c r="AN744" s="68"/>
      <c r="AO744" s="68"/>
      <c r="AP744" s="68"/>
      <c r="AQ744" s="68"/>
      <c r="AR744" s="68"/>
      <c r="AS744" s="68"/>
      <c r="AT744" s="68"/>
      <c r="AU744" s="68"/>
    </row>
    <row r="745" spans="1:64">
      <c r="A745" s="12"/>
      <c r="B745" s="12"/>
      <c r="C745" s="12"/>
      <c r="D745" s="12"/>
      <c r="S745" s="50"/>
      <c r="AA745" s="68"/>
      <c r="AB745" s="68"/>
      <c r="AC745" s="68"/>
      <c r="AD745" s="68"/>
      <c r="AE745" s="68"/>
      <c r="AG745" s="92"/>
      <c r="AN745" s="68"/>
      <c r="AO745" s="68"/>
      <c r="AP745" s="68"/>
      <c r="AQ745" s="68"/>
      <c r="AR745" s="68"/>
      <c r="AS745" s="68"/>
      <c r="AT745" s="68"/>
      <c r="AU745" s="68"/>
    </row>
    <row r="746" spans="1:64">
      <c r="A746" s="12"/>
      <c r="B746" s="12"/>
      <c r="C746" s="12"/>
      <c r="D746" s="12"/>
      <c r="S746" s="50"/>
      <c r="AA746" s="68"/>
      <c r="AB746" s="68"/>
      <c r="AC746" s="68"/>
      <c r="AD746" s="68"/>
      <c r="AE746" s="68"/>
      <c r="AG746" s="92"/>
      <c r="AN746" s="68"/>
      <c r="AO746" s="68"/>
      <c r="AP746" s="68"/>
      <c r="AQ746" s="68"/>
      <c r="AR746" s="68"/>
      <c r="AS746" s="68"/>
      <c r="AT746" s="68"/>
      <c r="AU746" s="68"/>
    </row>
    <row r="747" spans="1:64">
      <c r="A747" s="12"/>
      <c r="B747" s="12"/>
      <c r="C747" s="12"/>
      <c r="D747" s="12"/>
      <c r="S747" s="50"/>
      <c r="AA747" s="68"/>
      <c r="AB747" s="68"/>
      <c r="AC747" s="68"/>
      <c r="AD747" s="68"/>
      <c r="AE747" s="68"/>
      <c r="AG747" s="92"/>
      <c r="AN747" s="68"/>
      <c r="AO747" s="68"/>
      <c r="AP747" s="68"/>
      <c r="AQ747" s="68"/>
      <c r="AR747" s="68"/>
      <c r="AS747" s="68"/>
      <c r="AT747" s="68"/>
      <c r="AU747" s="68"/>
    </row>
    <row r="748" spans="1:64">
      <c r="A748" s="12"/>
      <c r="B748" s="12"/>
      <c r="C748" s="12"/>
      <c r="D748" s="12"/>
      <c r="S748" s="50"/>
      <c r="AA748" s="68"/>
      <c r="AB748" s="68"/>
      <c r="AC748" s="68"/>
      <c r="AD748" s="68"/>
      <c r="AE748" s="68"/>
      <c r="AG748" s="92"/>
      <c r="AN748" s="68"/>
      <c r="AO748" s="68"/>
      <c r="AP748" s="68"/>
      <c r="AQ748" s="68"/>
      <c r="AR748" s="68"/>
      <c r="AS748" s="68"/>
      <c r="AT748" s="68"/>
      <c r="AU748" s="68"/>
    </row>
    <row r="749" spans="1:64">
      <c r="A749" s="12"/>
      <c r="B749" s="12"/>
      <c r="C749" s="12"/>
      <c r="D749" s="12"/>
      <c r="S749" s="50"/>
      <c r="AA749" s="68"/>
      <c r="AB749" s="68"/>
      <c r="AC749" s="68"/>
      <c r="AD749" s="68"/>
      <c r="AE749" s="68"/>
      <c r="AG749" s="92"/>
      <c r="AN749" s="68"/>
      <c r="AO749" s="68"/>
      <c r="AP749" s="68"/>
      <c r="AQ749" s="68"/>
      <c r="AR749" s="68"/>
      <c r="AS749" s="68"/>
      <c r="AT749" s="68"/>
      <c r="AU749" s="68"/>
    </row>
    <row r="750" spans="1:64">
      <c r="A750" s="12"/>
      <c r="B750" s="12"/>
      <c r="C750" s="12"/>
      <c r="D750" s="12"/>
      <c r="S750" s="50"/>
      <c r="AA750" s="68"/>
      <c r="AB750" s="68"/>
      <c r="AC750" s="68"/>
      <c r="AD750" s="68"/>
      <c r="AE750" s="68"/>
      <c r="AG750" s="92"/>
      <c r="AN750" s="68"/>
      <c r="AO750" s="68"/>
      <c r="AP750" s="68"/>
      <c r="AQ750" s="68"/>
      <c r="AR750" s="68"/>
      <c r="AS750" s="68"/>
      <c r="AT750" s="68"/>
      <c r="AU750" s="68"/>
    </row>
    <row r="751" spans="1:64">
      <c r="A751" s="12"/>
      <c r="B751" s="12"/>
      <c r="C751" s="12"/>
      <c r="D751" s="12"/>
      <c r="S751" s="50"/>
      <c r="AA751" s="68"/>
      <c r="AB751" s="68"/>
      <c r="AC751" s="68"/>
      <c r="AD751" s="68"/>
      <c r="AE751" s="68"/>
      <c r="AG751" s="92"/>
      <c r="AN751" s="68"/>
      <c r="AO751" s="68"/>
      <c r="AP751" s="68"/>
      <c r="AQ751" s="68"/>
      <c r="AR751" s="68"/>
      <c r="AS751" s="68"/>
      <c r="AT751" s="68"/>
      <c r="AU751" s="68"/>
      <c r="AV751" s="68"/>
    </row>
    <row r="752" spans="1:64">
      <c r="A752" s="12"/>
      <c r="B752" s="12"/>
      <c r="C752" s="12"/>
      <c r="D752" s="12"/>
      <c r="S752" s="50"/>
      <c r="AA752" s="68"/>
      <c r="AB752" s="68"/>
      <c r="AC752" s="68"/>
      <c r="AD752" s="68"/>
      <c r="AE752" s="68"/>
      <c r="AG752" s="92"/>
      <c r="AN752" s="68"/>
      <c r="AO752" s="68"/>
      <c r="AP752" s="68"/>
      <c r="AQ752" s="68"/>
      <c r="AR752" s="68"/>
      <c r="AS752" s="68"/>
      <c r="AT752" s="68"/>
      <c r="AU752" s="68"/>
    </row>
    <row r="753" spans="1:64">
      <c r="A753" s="12"/>
      <c r="B753" s="12"/>
      <c r="C753" s="12"/>
      <c r="D753" s="12"/>
      <c r="S753" s="50"/>
      <c r="AA753" s="68"/>
      <c r="AB753" s="68"/>
      <c r="AC753" s="68"/>
      <c r="AD753" s="68"/>
      <c r="AE753" s="68"/>
      <c r="AG753" s="92"/>
      <c r="AN753" s="68"/>
      <c r="AO753" s="68"/>
      <c r="AP753" s="68"/>
      <c r="AQ753" s="68"/>
      <c r="AR753" s="68"/>
      <c r="AS753" s="68"/>
      <c r="AT753" s="68"/>
      <c r="AU753" s="68"/>
    </row>
    <row r="754" spans="1:64">
      <c r="A754" s="12"/>
      <c r="B754" s="12"/>
      <c r="C754" s="12"/>
      <c r="D754" s="12"/>
      <c r="S754" s="50"/>
      <c r="AA754" s="68"/>
      <c r="AB754" s="68"/>
      <c r="AC754" s="68"/>
      <c r="AD754" s="68"/>
      <c r="AE754" s="68"/>
      <c r="AG754" s="92"/>
      <c r="AN754" s="68"/>
      <c r="AO754" s="68"/>
      <c r="AP754" s="68"/>
      <c r="AQ754" s="68"/>
      <c r="AR754" s="68"/>
      <c r="AS754" s="68"/>
      <c r="AT754" s="68"/>
      <c r="AU754" s="68"/>
    </row>
    <row r="755" spans="1:64">
      <c r="A755" s="12"/>
      <c r="B755" s="12"/>
      <c r="C755" s="12"/>
      <c r="D755" s="12"/>
      <c r="S755" s="50"/>
      <c r="AA755" s="68"/>
      <c r="AB755" s="68"/>
      <c r="AC755" s="68"/>
      <c r="AD755" s="68"/>
      <c r="AE755" s="68"/>
      <c r="AG755" s="92"/>
      <c r="AN755" s="68"/>
      <c r="AO755" s="68"/>
      <c r="AP755" s="68"/>
      <c r="AQ755" s="68"/>
      <c r="AR755" s="68"/>
      <c r="AS755" s="68"/>
      <c r="AT755" s="68"/>
      <c r="AU755" s="68"/>
    </row>
    <row r="756" spans="1:64">
      <c r="A756" s="12"/>
      <c r="B756" s="12"/>
      <c r="C756" s="12"/>
      <c r="D756" s="12"/>
      <c r="S756" s="50"/>
      <c r="AA756" s="68"/>
      <c r="AB756" s="68"/>
      <c r="AC756" s="68"/>
      <c r="AD756" s="68"/>
      <c r="AE756" s="68"/>
      <c r="AG756" s="92"/>
      <c r="AN756" s="68"/>
      <c r="AO756" s="68"/>
      <c r="AP756" s="68"/>
      <c r="AQ756" s="68"/>
      <c r="AR756" s="68"/>
      <c r="AS756" s="68"/>
      <c r="AT756" s="68"/>
      <c r="AU756" s="68"/>
    </row>
    <row r="757" spans="1:64">
      <c r="A757" s="12"/>
      <c r="B757" s="12"/>
      <c r="C757" s="12"/>
      <c r="D757" s="12"/>
      <c r="S757" s="50"/>
      <c r="AA757" s="68"/>
      <c r="AB757" s="68"/>
      <c r="AC757" s="68"/>
      <c r="AD757" s="68"/>
      <c r="AE757" s="68"/>
      <c r="AG757" s="92"/>
      <c r="AN757" s="68"/>
      <c r="AO757" s="68"/>
      <c r="AP757" s="68"/>
      <c r="AQ757" s="68"/>
      <c r="AR757" s="68"/>
      <c r="AS757" s="68"/>
      <c r="AT757" s="68"/>
      <c r="AU757" s="68"/>
    </row>
    <row r="758" spans="1:64">
      <c r="A758" s="12"/>
      <c r="B758" s="12"/>
      <c r="C758" s="12"/>
      <c r="D758" s="12"/>
      <c r="S758" s="50"/>
      <c r="AA758" s="68"/>
      <c r="AB758" s="68"/>
      <c r="AC758" s="68"/>
      <c r="AD758" s="68"/>
      <c r="AE758" s="68"/>
      <c r="AG758" s="92"/>
      <c r="AN758" s="68"/>
      <c r="AO758" s="68"/>
      <c r="AP758" s="68"/>
      <c r="AQ758" s="68"/>
      <c r="AR758" s="68"/>
      <c r="AS758" s="68"/>
      <c r="AT758" s="68"/>
      <c r="AU758" s="68"/>
    </row>
    <row r="759" spans="1:64">
      <c r="A759" s="12"/>
      <c r="B759" s="12"/>
      <c r="C759" s="12"/>
      <c r="D759" s="12"/>
      <c r="S759" s="50"/>
      <c r="AA759" s="68"/>
      <c r="AB759" s="68"/>
      <c r="AC759" s="68"/>
      <c r="AD759" s="68"/>
      <c r="AE759" s="68"/>
      <c r="AG759" s="92"/>
      <c r="AN759" s="68"/>
      <c r="AO759" s="68"/>
      <c r="AP759" s="68"/>
      <c r="AQ759" s="68"/>
      <c r="AR759" s="68"/>
      <c r="AS759" s="68"/>
      <c r="AT759" s="68"/>
      <c r="AU759" s="68"/>
    </row>
    <row r="760" spans="1:64">
      <c r="A760" s="12"/>
      <c r="B760" s="12"/>
      <c r="C760" s="12"/>
      <c r="D760" s="12"/>
      <c r="S760" s="50"/>
      <c r="AA760" s="68"/>
      <c r="AB760" s="68"/>
      <c r="AC760" s="68"/>
      <c r="AD760" s="68"/>
      <c r="AE760" s="68"/>
      <c r="AG760" s="92"/>
      <c r="AN760" s="68"/>
      <c r="AO760" s="68"/>
      <c r="AP760" s="68"/>
      <c r="AQ760" s="68"/>
      <c r="AR760" s="68"/>
      <c r="AS760" s="68"/>
      <c r="AT760" s="68"/>
      <c r="AU760" s="68"/>
    </row>
    <row r="761" spans="1:64">
      <c r="A761" s="12"/>
      <c r="B761" s="12"/>
      <c r="C761" s="12"/>
      <c r="D761" s="12"/>
      <c r="S761" s="50"/>
      <c r="AA761" s="68"/>
      <c r="AB761" s="68"/>
      <c r="AC761" s="68"/>
      <c r="AD761" s="68"/>
      <c r="AE761" s="68"/>
      <c r="AG761" s="92"/>
      <c r="AN761" s="68"/>
      <c r="AO761" s="68"/>
      <c r="AP761" s="68"/>
      <c r="AQ761" s="68"/>
      <c r="AR761" s="68"/>
      <c r="AS761" s="68"/>
      <c r="AT761" s="68"/>
      <c r="AU761" s="68"/>
      <c r="AV761" s="68"/>
      <c r="AX761" s="68"/>
      <c r="AY761" s="68"/>
      <c r="AZ761" s="68"/>
      <c r="BA761" s="68"/>
      <c r="BB761" s="68"/>
      <c r="BC761" s="68"/>
      <c r="BD761" s="68"/>
      <c r="BE761" s="68"/>
      <c r="BF761" s="68"/>
      <c r="BG761" s="68"/>
      <c r="BH761" s="68"/>
      <c r="BI761" s="68"/>
      <c r="BJ761" s="68"/>
      <c r="BK761" s="68"/>
      <c r="BL761" s="68"/>
    </row>
    <row r="762" spans="1:64">
      <c r="A762" s="12"/>
      <c r="B762" s="12"/>
      <c r="C762" s="12"/>
      <c r="D762" s="12"/>
      <c r="S762" s="50"/>
      <c r="AA762" s="68"/>
      <c r="AB762" s="68"/>
      <c r="AC762" s="68"/>
      <c r="AD762" s="68"/>
      <c r="AE762" s="68"/>
      <c r="AG762" s="92"/>
      <c r="AN762" s="68"/>
      <c r="AO762" s="68"/>
      <c r="AP762" s="68"/>
      <c r="AQ762" s="68"/>
      <c r="AR762" s="68"/>
      <c r="AS762" s="68"/>
      <c r="AT762" s="68"/>
      <c r="AU762" s="68"/>
    </row>
    <row r="763" spans="1:64">
      <c r="A763" s="12"/>
      <c r="B763" s="12"/>
      <c r="C763" s="12"/>
      <c r="D763" s="12"/>
      <c r="S763" s="50"/>
      <c r="AA763" s="68"/>
      <c r="AB763" s="68"/>
      <c r="AC763" s="68"/>
      <c r="AD763" s="68"/>
      <c r="AE763" s="68"/>
      <c r="AG763" s="92"/>
      <c r="AN763" s="68"/>
      <c r="AO763" s="68"/>
      <c r="AP763" s="68"/>
      <c r="AQ763" s="68"/>
      <c r="AR763" s="68"/>
      <c r="AS763" s="68"/>
      <c r="AT763" s="68"/>
      <c r="AU763" s="68"/>
    </row>
    <row r="764" spans="1:64">
      <c r="A764" s="12"/>
      <c r="B764" s="12"/>
      <c r="C764" s="12"/>
      <c r="D764" s="12"/>
      <c r="S764" s="50"/>
      <c r="AA764" s="68"/>
      <c r="AB764" s="68"/>
      <c r="AC764" s="68"/>
      <c r="AD764" s="68"/>
      <c r="AE764" s="68"/>
      <c r="AG764" s="92"/>
      <c r="AN764" s="68"/>
      <c r="AO764" s="68"/>
      <c r="AP764" s="68"/>
      <c r="AQ764" s="68"/>
      <c r="AR764" s="68"/>
      <c r="AS764" s="68"/>
      <c r="AT764" s="68"/>
      <c r="AU764" s="68"/>
    </row>
    <row r="765" spans="1:64">
      <c r="A765" s="12"/>
      <c r="B765" s="12"/>
      <c r="C765" s="12"/>
      <c r="D765" s="12"/>
      <c r="S765" s="50"/>
      <c r="AA765" s="68"/>
      <c r="AB765" s="68"/>
      <c r="AC765" s="68"/>
      <c r="AD765" s="68"/>
      <c r="AE765" s="68"/>
      <c r="AG765" s="92"/>
      <c r="AN765" s="68"/>
      <c r="AO765" s="68"/>
      <c r="AP765" s="68"/>
      <c r="AQ765" s="68"/>
      <c r="AR765" s="68"/>
      <c r="AS765" s="68"/>
      <c r="AT765" s="68"/>
      <c r="AU765" s="68"/>
    </row>
    <row r="766" spans="1:64">
      <c r="A766" s="12"/>
      <c r="B766" s="12"/>
      <c r="C766" s="12"/>
      <c r="D766" s="12"/>
      <c r="S766" s="50"/>
      <c r="AA766" s="68"/>
      <c r="AB766" s="68"/>
      <c r="AC766" s="68"/>
      <c r="AD766" s="68"/>
      <c r="AE766" s="68"/>
      <c r="AG766" s="92"/>
      <c r="AN766" s="68"/>
      <c r="AO766" s="68"/>
      <c r="AP766" s="68"/>
      <c r="AQ766" s="68"/>
      <c r="AR766" s="68"/>
      <c r="AS766" s="68"/>
      <c r="AT766" s="68"/>
      <c r="AU766" s="68"/>
      <c r="AV766" s="68"/>
      <c r="AW766" s="68"/>
      <c r="AX766" s="68"/>
      <c r="AY766" s="68"/>
      <c r="AZ766" s="68"/>
      <c r="BA766" s="68"/>
      <c r="BB766" s="68"/>
      <c r="BC766" s="68"/>
      <c r="BD766" s="68"/>
      <c r="BE766" s="68"/>
      <c r="BF766" s="68"/>
      <c r="BG766" s="68"/>
      <c r="BH766" s="68"/>
      <c r="BI766" s="68"/>
      <c r="BJ766" s="68"/>
      <c r="BK766" s="68"/>
      <c r="BL766" s="68"/>
    </row>
    <row r="767" spans="1:64">
      <c r="A767" s="12"/>
      <c r="B767" s="12"/>
      <c r="C767" s="12"/>
      <c r="D767" s="12"/>
      <c r="S767" s="50"/>
      <c r="AA767" s="68"/>
      <c r="AB767" s="68"/>
      <c r="AC767" s="68"/>
      <c r="AD767" s="68"/>
      <c r="AE767" s="68"/>
      <c r="AG767" s="92"/>
      <c r="AN767" s="68"/>
      <c r="AO767" s="68"/>
      <c r="AP767" s="68"/>
      <c r="AQ767" s="68"/>
      <c r="AR767" s="68"/>
      <c r="AS767" s="68"/>
      <c r="AT767" s="68"/>
      <c r="AU767" s="68"/>
    </row>
    <row r="768" spans="1:64">
      <c r="A768" s="12"/>
      <c r="B768" s="12"/>
      <c r="C768" s="12"/>
      <c r="D768" s="12"/>
      <c r="S768" s="50"/>
      <c r="AA768" s="68"/>
      <c r="AB768" s="68"/>
      <c r="AC768" s="68"/>
      <c r="AD768" s="68"/>
      <c r="AE768" s="68"/>
      <c r="AG768" s="92"/>
      <c r="AN768" s="68"/>
      <c r="AO768" s="68"/>
      <c r="AP768" s="68"/>
      <c r="AQ768" s="68"/>
      <c r="AR768" s="68"/>
      <c r="AS768" s="68"/>
      <c r="AT768" s="68"/>
      <c r="AU768" s="68"/>
    </row>
    <row r="769" spans="1:48">
      <c r="A769" s="12"/>
      <c r="B769" s="12"/>
      <c r="C769" s="12"/>
      <c r="D769" s="12"/>
      <c r="S769" s="50"/>
      <c r="AA769" s="68"/>
      <c r="AB769" s="68"/>
      <c r="AC769" s="68"/>
      <c r="AD769" s="68"/>
      <c r="AE769" s="68"/>
      <c r="AG769" s="92"/>
      <c r="AN769" s="68"/>
      <c r="AO769" s="68"/>
      <c r="AP769" s="68"/>
      <c r="AQ769" s="68"/>
      <c r="AR769" s="68"/>
      <c r="AS769" s="68"/>
      <c r="AT769" s="68"/>
      <c r="AU769" s="68"/>
    </row>
    <row r="770" spans="1:48">
      <c r="A770" s="12"/>
      <c r="B770" s="12"/>
      <c r="C770" s="12"/>
      <c r="D770" s="12"/>
      <c r="S770" s="50"/>
      <c r="AA770" s="68"/>
      <c r="AB770" s="68"/>
      <c r="AC770" s="68"/>
      <c r="AD770" s="68"/>
      <c r="AE770" s="68"/>
      <c r="AG770" s="92"/>
      <c r="AN770" s="68"/>
      <c r="AO770" s="68"/>
      <c r="AP770" s="68"/>
      <c r="AQ770" s="68"/>
      <c r="AR770" s="68"/>
      <c r="AS770" s="68"/>
      <c r="AT770" s="68"/>
      <c r="AU770" s="68"/>
    </row>
    <row r="771" spans="1:48">
      <c r="A771" s="12"/>
      <c r="B771" s="12"/>
      <c r="C771" s="12"/>
      <c r="D771" s="12"/>
      <c r="S771" s="50"/>
      <c r="AA771" s="68"/>
      <c r="AB771" s="68"/>
      <c r="AC771" s="68"/>
      <c r="AD771" s="68"/>
      <c r="AE771" s="68"/>
      <c r="AG771" s="92"/>
      <c r="AN771" s="68"/>
      <c r="AO771" s="68"/>
      <c r="AP771" s="68"/>
      <c r="AQ771" s="68"/>
      <c r="AR771" s="68"/>
      <c r="AS771" s="68"/>
      <c r="AT771" s="68"/>
      <c r="AU771" s="68"/>
    </row>
    <row r="772" spans="1:48">
      <c r="A772" s="12"/>
      <c r="B772" s="12"/>
      <c r="C772" s="12"/>
      <c r="D772" s="12"/>
      <c r="S772" s="50"/>
      <c r="AA772" s="68"/>
      <c r="AB772" s="68"/>
      <c r="AC772" s="68"/>
      <c r="AD772" s="68"/>
      <c r="AE772" s="68"/>
      <c r="AG772" s="92"/>
      <c r="AN772" s="68"/>
      <c r="AO772" s="68"/>
      <c r="AP772" s="68"/>
      <c r="AQ772" s="68"/>
      <c r="AR772" s="68"/>
      <c r="AS772" s="68"/>
      <c r="AT772" s="68"/>
      <c r="AU772" s="68"/>
    </row>
    <row r="773" spans="1:48">
      <c r="A773" s="12"/>
      <c r="B773" s="12"/>
      <c r="C773" s="12"/>
      <c r="D773" s="12"/>
      <c r="S773" s="50"/>
      <c r="AA773" s="68"/>
      <c r="AB773" s="68"/>
      <c r="AC773" s="68"/>
      <c r="AD773" s="68"/>
      <c r="AE773" s="68"/>
      <c r="AG773" s="92"/>
      <c r="AN773" s="68"/>
      <c r="AO773" s="68"/>
      <c r="AP773" s="68"/>
      <c r="AQ773" s="68"/>
      <c r="AR773" s="68"/>
      <c r="AS773" s="68"/>
      <c r="AT773" s="68"/>
      <c r="AU773" s="68"/>
    </row>
    <row r="774" spans="1:48">
      <c r="A774" s="12"/>
      <c r="B774" s="12"/>
      <c r="C774" s="12"/>
      <c r="D774" s="12"/>
      <c r="S774" s="50"/>
      <c r="AA774" s="68"/>
      <c r="AB774" s="68"/>
      <c r="AC774" s="68"/>
      <c r="AD774" s="68"/>
      <c r="AE774" s="68"/>
      <c r="AG774" s="92"/>
      <c r="AN774" s="68"/>
      <c r="AO774" s="68"/>
      <c r="AP774" s="68"/>
      <c r="AQ774" s="68"/>
      <c r="AR774" s="68"/>
      <c r="AS774" s="68"/>
      <c r="AT774" s="68"/>
      <c r="AU774" s="68"/>
    </row>
    <row r="775" spans="1:48">
      <c r="A775" s="12"/>
      <c r="B775" s="12"/>
      <c r="C775" s="12"/>
      <c r="D775" s="12"/>
      <c r="S775" s="50"/>
      <c r="AA775" s="68"/>
      <c r="AB775" s="68"/>
      <c r="AC775" s="68"/>
      <c r="AD775" s="68"/>
      <c r="AE775" s="68"/>
      <c r="AG775" s="92"/>
      <c r="AN775" s="68"/>
      <c r="AO775" s="68"/>
      <c r="AP775" s="68"/>
      <c r="AQ775" s="68"/>
      <c r="AR775" s="68"/>
      <c r="AS775" s="68"/>
      <c r="AT775" s="68"/>
      <c r="AU775" s="68"/>
      <c r="AV775" s="68"/>
    </row>
    <row r="776" spans="1:48">
      <c r="A776" s="12"/>
      <c r="B776" s="12"/>
      <c r="C776" s="12"/>
      <c r="D776" s="12"/>
      <c r="AA776" s="68"/>
      <c r="AB776" s="68"/>
      <c r="AC776" s="68"/>
      <c r="AD776" s="68"/>
      <c r="AE776" s="68"/>
      <c r="AG776" s="92"/>
      <c r="AN776" s="68"/>
      <c r="AO776" s="68"/>
      <c r="AP776" s="68"/>
      <c r="AQ776" s="68"/>
      <c r="AR776" s="68"/>
      <c r="AS776" s="68"/>
      <c r="AT776" s="68"/>
      <c r="AU776" s="68"/>
    </row>
    <row r="777" spans="1:48">
      <c r="A777" s="12"/>
      <c r="B777" s="12"/>
      <c r="C777" s="12"/>
      <c r="D777" s="12"/>
      <c r="AA777" s="68"/>
      <c r="AB777" s="68"/>
      <c r="AC777" s="68"/>
      <c r="AD777" s="68"/>
      <c r="AE777" s="68"/>
      <c r="AG777" s="92"/>
      <c r="AN777" s="68"/>
      <c r="AO777" s="68"/>
      <c r="AP777" s="68"/>
      <c r="AQ777" s="68"/>
      <c r="AR777" s="68"/>
      <c r="AS777" s="68"/>
      <c r="AT777" s="68"/>
      <c r="AU777" s="68"/>
    </row>
    <row r="778" spans="1:48">
      <c r="A778" s="12"/>
      <c r="B778" s="12"/>
      <c r="C778" s="12"/>
      <c r="D778" s="12"/>
      <c r="AA778" s="68"/>
      <c r="AB778" s="68"/>
      <c r="AC778" s="68"/>
      <c r="AD778" s="68"/>
      <c r="AE778" s="68"/>
      <c r="AG778" s="92"/>
      <c r="AN778" s="68"/>
      <c r="AO778" s="68"/>
      <c r="AP778" s="68"/>
      <c r="AQ778" s="68"/>
      <c r="AR778" s="68"/>
      <c r="AS778" s="68"/>
      <c r="AT778" s="68"/>
      <c r="AU778" s="68"/>
    </row>
    <row r="779" spans="1:48">
      <c r="A779" s="12"/>
      <c r="B779" s="12"/>
      <c r="C779" s="12"/>
      <c r="D779" s="12"/>
      <c r="AA779" s="68"/>
      <c r="AB779" s="68"/>
      <c r="AC779" s="68"/>
      <c r="AD779" s="68"/>
      <c r="AE779" s="68"/>
      <c r="AG779" s="92"/>
      <c r="AN779" s="68"/>
      <c r="AO779" s="68"/>
      <c r="AP779" s="68"/>
      <c r="AQ779" s="68"/>
      <c r="AR779" s="68"/>
      <c r="AS779" s="68"/>
      <c r="AT779" s="68"/>
      <c r="AU779" s="68"/>
    </row>
    <row r="780" spans="1:48">
      <c r="A780" s="12"/>
      <c r="B780" s="12"/>
      <c r="C780" s="12"/>
      <c r="D780" s="12"/>
      <c r="AA780" s="68"/>
      <c r="AB780" s="68"/>
      <c r="AC780" s="68"/>
      <c r="AD780" s="68"/>
      <c r="AE780" s="68"/>
      <c r="AG780" s="92"/>
      <c r="AN780" s="68"/>
      <c r="AO780" s="68"/>
      <c r="AP780" s="68"/>
      <c r="AQ780" s="68"/>
      <c r="AR780" s="68"/>
      <c r="AS780" s="68"/>
      <c r="AT780" s="68"/>
      <c r="AU780" s="68"/>
    </row>
    <row r="781" spans="1:48">
      <c r="A781" s="12"/>
      <c r="B781" s="12"/>
      <c r="C781" s="12"/>
      <c r="D781" s="12"/>
      <c r="AA781" s="68"/>
      <c r="AB781" s="68"/>
      <c r="AC781" s="68"/>
      <c r="AD781" s="68"/>
      <c r="AE781" s="68"/>
      <c r="AG781" s="92"/>
      <c r="AN781" s="68"/>
      <c r="AO781" s="68"/>
      <c r="AP781" s="68"/>
      <c r="AQ781" s="68"/>
      <c r="AR781" s="68"/>
      <c r="AS781" s="68"/>
      <c r="AT781" s="68"/>
      <c r="AU781" s="68"/>
    </row>
    <row r="782" spans="1:48">
      <c r="A782" s="12"/>
      <c r="B782" s="12"/>
      <c r="C782" s="12"/>
      <c r="D782" s="12"/>
      <c r="AA782" s="68"/>
      <c r="AB782" s="68"/>
      <c r="AC782" s="68"/>
      <c r="AD782" s="68"/>
      <c r="AE782" s="68"/>
      <c r="AG782" s="92"/>
      <c r="AN782" s="68"/>
      <c r="AO782" s="68"/>
      <c r="AP782" s="68"/>
      <c r="AQ782" s="68"/>
      <c r="AR782" s="68"/>
      <c r="AS782" s="68"/>
      <c r="AT782" s="68"/>
      <c r="AU782" s="68"/>
    </row>
    <row r="783" spans="1:48">
      <c r="A783" s="12"/>
      <c r="B783" s="12"/>
      <c r="C783" s="12"/>
      <c r="D783" s="12"/>
      <c r="AA783" s="68"/>
      <c r="AB783" s="68"/>
      <c r="AC783" s="68"/>
      <c r="AD783" s="68"/>
      <c r="AE783" s="68"/>
      <c r="AG783" s="92"/>
      <c r="AN783" s="68"/>
      <c r="AO783" s="68"/>
      <c r="AP783" s="68"/>
      <c r="AQ783" s="68"/>
      <c r="AR783" s="68"/>
      <c r="AS783" s="68"/>
      <c r="AT783" s="68"/>
      <c r="AU783" s="68"/>
    </row>
    <row r="784" spans="1:48">
      <c r="A784" s="12"/>
      <c r="B784" s="12"/>
      <c r="C784" s="12"/>
      <c r="D784" s="12"/>
      <c r="AA784" s="68"/>
      <c r="AB784" s="68"/>
      <c r="AC784" s="68"/>
      <c r="AD784" s="68"/>
      <c r="AE784" s="68"/>
      <c r="AG784" s="92"/>
      <c r="AN784" s="68"/>
      <c r="AO784" s="68"/>
      <c r="AP784" s="68"/>
      <c r="AQ784" s="68"/>
      <c r="AR784" s="68"/>
      <c r="AS784" s="68"/>
      <c r="AT784" s="68"/>
      <c r="AU784" s="68"/>
    </row>
    <row r="785" spans="1:47">
      <c r="A785" s="12"/>
      <c r="B785" s="12"/>
      <c r="C785" s="12"/>
      <c r="D785" s="12"/>
      <c r="AA785" s="68"/>
      <c r="AB785" s="68"/>
      <c r="AC785" s="68"/>
      <c r="AD785" s="68"/>
      <c r="AE785" s="68"/>
      <c r="AG785" s="92"/>
      <c r="AN785" s="68"/>
      <c r="AO785" s="68"/>
      <c r="AP785" s="68"/>
      <c r="AQ785" s="68"/>
      <c r="AR785" s="68"/>
      <c r="AS785" s="68"/>
      <c r="AT785" s="68"/>
      <c r="AU785" s="68"/>
    </row>
    <row r="786" spans="1:47">
      <c r="A786" s="12"/>
      <c r="B786" s="12"/>
      <c r="C786" s="12"/>
      <c r="D786" s="12"/>
      <c r="AA786" s="68"/>
      <c r="AB786" s="68"/>
      <c r="AC786" s="68"/>
      <c r="AD786" s="68"/>
      <c r="AE786" s="68"/>
      <c r="AG786" s="92"/>
      <c r="AN786" s="68"/>
      <c r="AO786" s="68"/>
      <c r="AP786" s="68"/>
      <c r="AQ786" s="68"/>
      <c r="AR786" s="68"/>
      <c r="AS786" s="68"/>
      <c r="AT786" s="68"/>
      <c r="AU786" s="68"/>
    </row>
    <row r="787" spans="1:47">
      <c r="A787" s="12"/>
      <c r="B787" s="12"/>
      <c r="C787" s="12"/>
      <c r="D787" s="12"/>
      <c r="AA787" s="68"/>
      <c r="AB787" s="68"/>
      <c r="AC787" s="68"/>
      <c r="AD787" s="68"/>
      <c r="AE787" s="68"/>
      <c r="AG787" s="92"/>
      <c r="AN787" s="68"/>
      <c r="AO787" s="68"/>
      <c r="AP787" s="68"/>
      <c r="AQ787" s="68"/>
      <c r="AR787" s="68"/>
      <c r="AS787" s="68"/>
      <c r="AT787" s="68"/>
      <c r="AU787" s="68"/>
    </row>
    <row r="788" spans="1:47">
      <c r="A788" s="12"/>
      <c r="B788" s="12"/>
      <c r="C788" s="12"/>
      <c r="D788" s="12"/>
      <c r="AA788" s="68"/>
      <c r="AB788" s="68"/>
      <c r="AC788" s="68"/>
      <c r="AD788" s="68"/>
      <c r="AE788" s="68"/>
      <c r="AG788" s="92"/>
      <c r="AN788" s="68"/>
      <c r="AO788" s="68"/>
      <c r="AP788" s="68"/>
      <c r="AQ788" s="68"/>
      <c r="AR788" s="68"/>
      <c r="AS788" s="68"/>
      <c r="AT788" s="68"/>
      <c r="AU788" s="68"/>
    </row>
    <row r="789" spans="1:47">
      <c r="A789" s="12"/>
      <c r="B789" s="12"/>
      <c r="C789" s="12"/>
      <c r="D789" s="12"/>
      <c r="AA789" s="68"/>
      <c r="AB789" s="68"/>
      <c r="AC789" s="68"/>
      <c r="AD789" s="68"/>
      <c r="AE789" s="68"/>
      <c r="AG789" s="92"/>
      <c r="AN789" s="68"/>
      <c r="AO789" s="68"/>
      <c r="AP789" s="68"/>
      <c r="AQ789" s="68"/>
      <c r="AR789" s="68"/>
      <c r="AS789" s="68"/>
      <c r="AT789" s="68"/>
      <c r="AU789" s="68"/>
    </row>
    <row r="790" spans="1:47">
      <c r="A790" s="12"/>
      <c r="B790" s="12"/>
      <c r="C790" s="12"/>
      <c r="D790" s="12"/>
      <c r="AA790" s="68"/>
      <c r="AB790" s="68"/>
      <c r="AC790" s="68"/>
      <c r="AD790" s="68"/>
      <c r="AE790" s="68"/>
      <c r="AG790" s="92"/>
      <c r="AN790" s="68"/>
      <c r="AO790" s="68"/>
      <c r="AP790" s="68"/>
      <c r="AQ790" s="68"/>
      <c r="AR790" s="68"/>
      <c r="AS790" s="68"/>
      <c r="AT790" s="68"/>
      <c r="AU790" s="68"/>
    </row>
    <row r="791" spans="1:47">
      <c r="A791" s="12"/>
      <c r="B791" s="12"/>
      <c r="C791" s="12"/>
      <c r="D791" s="12"/>
      <c r="AA791" s="68"/>
      <c r="AB791" s="68"/>
      <c r="AC791" s="68"/>
      <c r="AD791" s="68"/>
      <c r="AE791" s="68"/>
      <c r="AG791" s="92"/>
      <c r="AN791" s="68"/>
      <c r="AO791" s="68"/>
      <c r="AP791" s="68"/>
      <c r="AQ791" s="68"/>
      <c r="AR791" s="68"/>
      <c r="AS791" s="68"/>
      <c r="AT791" s="68"/>
      <c r="AU791" s="68"/>
    </row>
    <row r="792" spans="1:47">
      <c r="A792" s="12"/>
      <c r="B792" s="12"/>
      <c r="C792" s="12"/>
      <c r="D792" s="12"/>
      <c r="AA792" s="68"/>
      <c r="AB792" s="68"/>
      <c r="AC792" s="68"/>
      <c r="AD792" s="68"/>
      <c r="AE792" s="68"/>
      <c r="AG792" s="92"/>
      <c r="AN792" s="68"/>
      <c r="AO792" s="68"/>
      <c r="AP792" s="68"/>
      <c r="AQ792" s="68"/>
      <c r="AR792" s="68"/>
      <c r="AS792" s="68"/>
      <c r="AT792" s="68"/>
      <c r="AU792" s="68"/>
    </row>
    <row r="793" spans="1:47">
      <c r="A793" s="12"/>
      <c r="B793" s="12"/>
      <c r="C793" s="12"/>
      <c r="D793" s="12"/>
      <c r="AA793" s="68"/>
      <c r="AB793" s="68"/>
      <c r="AC793" s="68"/>
      <c r="AD793" s="68"/>
      <c r="AE793" s="68"/>
      <c r="AG793" s="92"/>
      <c r="AN793" s="68"/>
      <c r="AO793" s="68"/>
      <c r="AP793" s="68"/>
      <c r="AQ793" s="68"/>
      <c r="AR793" s="68"/>
      <c r="AS793" s="68"/>
      <c r="AT793" s="68"/>
      <c r="AU793" s="68"/>
    </row>
    <row r="794" spans="1:47">
      <c r="A794" s="12"/>
      <c r="B794" s="12"/>
      <c r="C794" s="12"/>
      <c r="D794" s="12"/>
      <c r="AA794" s="68"/>
      <c r="AB794" s="68"/>
      <c r="AC794" s="68"/>
      <c r="AD794" s="68"/>
      <c r="AE794" s="68"/>
      <c r="AG794" s="92"/>
      <c r="AN794" s="68"/>
      <c r="AO794" s="68"/>
      <c r="AP794" s="68"/>
      <c r="AQ794" s="68"/>
      <c r="AR794" s="68"/>
      <c r="AS794" s="68"/>
      <c r="AT794" s="68"/>
      <c r="AU794" s="68"/>
    </row>
    <row r="795" spans="1:47">
      <c r="A795" s="12"/>
      <c r="B795" s="12"/>
      <c r="C795" s="12"/>
      <c r="D795" s="12"/>
      <c r="AA795" s="68"/>
      <c r="AB795" s="68"/>
      <c r="AC795" s="68"/>
      <c r="AD795" s="68"/>
      <c r="AE795" s="68"/>
      <c r="AG795" s="92"/>
      <c r="AN795" s="68"/>
      <c r="AO795" s="68"/>
      <c r="AP795" s="68"/>
      <c r="AQ795" s="68"/>
      <c r="AR795" s="68"/>
      <c r="AS795" s="68"/>
      <c r="AT795" s="68"/>
      <c r="AU795" s="68"/>
    </row>
    <row r="796" spans="1:47">
      <c r="A796" s="12"/>
      <c r="B796" s="12"/>
      <c r="C796" s="12"/>
      <c r="D796" s="12"/>
      <c r="AA796" s="68"/>
      <c r="AB796" s="68"/>
      <c r="AC796" s="68"/>
      <c r="AD796" s="68"/>
      <c r="AE796" s="68"/>
      <c r="AG796" s="92"/>
      <c r="AN796" s="68"/>
      <c r="AO796" s="68"/>
      <c r="AP796" s="68"/>
      <c r="AQ796" s="68"/>
      <c r="AR796" s="68"/>
      <c r="AS796" s="68"/>
      <c r="AT796" s="68"/>
      <c r="AU796" s="68"/>
    </row>
    <row r="797" spans="1:47">
      <c r="A797" s="12"/>
      <c r="B797" s="12"/>
      <c r="C797" s="12"/>
      <c r="D797" s="12"/>
      <c r="AA797" s="68"/>
      <c r="AB797" s="68"/>
      <c r="AC797" s="68"/>
      <c r="AD797" s="68"/>
      <c r="AE797" s="68"/>
      <c r="AG797" s="92"/>
      <c r="AN797" s="68"/>
      <c r="AO797" s="68"/>
      <c r="AP797" s="68"/>
      <c r="AQ797" s="68"/>
      <c r="AR797" s="68"/>
      <c r="AS797" s="68"/>
      <c r="AT797" s="68"/>
      <c r="AU797" s="68"/>
    </row>
    <row r="798" spans="1:47">
      <c r="A798" s="12"/>
      <c r="B798" s="12"/>
      <c r="C798" s="12"/>
      <c r="D798" s="12"/>
      <c r="AA798" s="68"/>
      <c r="AB798" s="68"/>
      <c r="AC798" s="68"/>
      <c r="AD798" s="68"/>
      <c r="AE798" s="68"/>
      <c r="AG798" s="92"/>
      <c r="AN798" s="68"/>
      <c r="AO798" s="68"/>
      <c r="AP798" s="68"/>
      <c r="AQ798" s="68"/>
      <c r="AR798" s="68"/>
      <c r="AS798" s="68"/>
      <c r="AT798" s="68"/>
      <c r="AU798" s="68"/>
    </row>
    <row r="799" spans="1:47">
      <c r="A799" s="12"/>
      <c r="B799" s="12"/>
      <c r="C799" s="12"/>
      <c r="D799" s="12"/>
      <c r="AA799" s="68"/>
      <c r="AB799" s="68"/>
      <c r="AC799" s="68"/>
      <c r="AD799" s="68"/>
      <c r="AE799" s="68"/>
      <c r="AG799" s="92"/>
      <c r="AN799" s="68"/>
      <c r="AO799" s="68"/>
      <c r="AP799" s="68"/>
      <c r="AQ799" s="68"/>
      <c r="AR799" s="68"/>
      <c r="AS799" s="68"/>
      <c r="AT799" s="68"/>
      <c r="AU799" s="68"/>
    </row>
    <row r="800" spans="1:47">
      <c r="A800" s="12"/>
      <c r="B800" s="12"/>
      <c r="C800" s="12"/>
      <c r="D800" s="12"/>
      <c r="AA800" s="68"/>
      <c r="AB800" s="68"/>
      <c r="AC800" s="68"/>
      <c r="AD800" s="68"/>
      <c r="AE800" s="68"/>
      <c r="AG800" s="92"/>
      <c r="AN800" s="68"/>
      <c r="AO800" s="68"/>
      <c r="AP800" s="68"/>
      <c r="AQ800" s="68"/>
      <c r="AR800" s="68"/>
      <c r="AS800" s="68"/>
      <c r="AT800" s="68"/>
      <c r="AU800" s="68"/>
    </row>
    <row r="801" spans="1:64">
      <c r="A801" s="12"/>
      <c r="B801" s="12"/>
      <c r="C801" s="12"/>
      <c r="D801" s="12"/>
      <c r="AA801" s="68"/>
      <c r="AB801" s="68"/>
      <c r="AC801" s="68"/>
      <c r="AD801" s="68"/>
      <c r="AE801" s="68"/>
      <c r="AG801" s="92"/>
      <c r="AN801" s="68"/>
      <c r="AO801" s="68"/>
      <c r="AP801" s="68"/>
      <c r="AQ801" s="68"/>
      <c r="AR801" s="68"/>
      <c r="AS801" s="68"/>
      <c r="AT801" s="68"/>
      <c r="AU801" s="68"/>
    </row>
    <row r="802" spans="1:64">
      <c r="A802" s="12"/>
      <c r="B802" s="12"/>
      <c r="C802" s="12"/>
      <c r="D802" s="12"/>
      <c r="AA802" s="68"/>
      <c r="AB802" s="68"/>
      <c r="AC802" s="68"/>
      <c r="AD802" s="68"/>
      <c r="AE802" s="68"/>
      <c r="AG802" s="92"/>
      <c r="AN802" s="68"/>
      <c r="AO802" s="68"/>
      <c r="AP802" s="68"/>
      <c r="AQ802" s="68"/>
      <c r="AR802" s="68"/>
      <c r="AS802" s="68"/>
      <c r="AT802" s="68"/>
      <c r="AU802" s="68"/>
    </row>
    <row r="803" spans="1:64">
      <c r="A803" s="12"/>
      <c r="B803" s="12"/>
      <c r="C803" s="12"/>
      <c r="D803" s="12"/>
      <c r="AA803" s="68"/>
      <c r="AB803" s="68"/>
      <c r="AC803" s="68"/>
      <c r="AD803" s="68"/>
      <c r="AE803" s="68"/>
      <c r="AG803" s="92"/>
      <c r="AN803" s="68"/>
      <c r="AO803" s="68"/>
      <c r="AP803" s="68"/>
      <c r="AQ803" s="68"/>
      <c r="AR803" s="68"/>
      <c r="AS803" s="68"/>
      <c r="AT803" s="68"/>
      <c r="AU803" s="68"/>
    </row>
    <row r="804" spans="1:64">
      <c r="A804" s="12"/>
      <c r="B804" s="12"/>
      <c r="C804" s="12"/>
      <c r="D804" s="12"/>
      <c r="AA804" s="68"/>
      <c r="AB804" s="68"/>
      <c r="AC804" s="68"/>
      <c r="AD804" s="68"/>
      <c r="AE804" s="68"/>
      <c r="AG804" s="92"/>
      <c r="AN804" s="68"/>
      <c r="AO804" s="68"/>
      <c r="AP804" s="68"/>
      <c r="AQ804" s="68"/>
      <c r="AR804" s="68"/>
      <c r="AS804" s="68"/>
      <c r="AT804" s="68"/>
      <c r="AU804" s="68"/>
    </row>
    <row r="805" spans="1:64">
      <c r="A805" s="12"/>
      <c r="B805" s="12"/>
      <c r="C805" s="12"/>
      <c r="D805" s="12"/>
      <c r="AA805" s="68"/>
      <c r="AB805" s="68"/>
      <c r="AC805" s="68"/>
      <c r="AD805" s="68"/>
      <c r="AE805" s="68"/>
      <c r="AG805" s="92"/>
      <c r="AN805" s="68"/>
      <c r="AO805" s="68"/>
      <c r="AP805" s="68"/>
      <c r="AQ805" s="68"/>
      <c r="AR805" s="68"/>
      <c r="AS805" s="68"/>
      <c r="AT805" s="68"/>
      <c r="AU805" s="68"/>
    </row>
    <row r="806" spans="1:64">
      <c r="A806" s="12"/>
      <c r="B806" s="12"/>
      <c r="C806" s="12"/>
      <c r="D806" s="12"/>
      <c r="AA806" s="68"/>
      <c r="AB806" s="68"/>
      <c r="AC806" s="68"/>
      <c r="AD806" s="68"/>
      <c r="AE806" s="68"/>
      <c r="AG806" s="92"/>
      <c r="AN806" s="68"/>
      <c r="AO806" s="68"/>
      <c r="AP806" s="68"/>
      <c r="AQ806" s="68"/>
      <c r="AR806" s="68"/>
      <c r="AS806" s="68"/>
      <c r="AT806" s="68"/>
      <c r="AU806" s="68"/>
    </row>
    <row r="807" spans="1:64">
      <c r="A807" s="12"/>
      <c r="B807" s="12"/>
      <c r="C807" s="12"/>
      <c r="D807" s="12"/>
      <c r="AA807" s="68"/>
      <c r="AB807" s="68"/>
      <c r="AC807" s="68"/>
      <c r="AD807" s="68"/>
      <c r="AE807" s="68"/>
      <c r="AG807" s="92"/>
      <c r="AN807" s="68"/>
      <c r="AO807" s="68"/>
      <c r="AP807" s="68"/>
      <c r="AQ807" s="68"/>
      <c r="AR807" s="68"/>
      <c r="AS807" s="68"/>
      <c r="AT807" s="68"/>
      <c r="AU807" s="68"/>
    </row>
    <row r="808" spans="1:64">
      <c r="A808" s="12"/>
      <c r="B808" s="12"/>
      <c r="C808" s="12"/>
      <c r="D808" s="12"/>
      <c r="AA808" s="68"/>
      <c r="AB808" s="68"/>
      <c r="AC808" s="68"/>
      <c r="AD808" s="68"/>
      <c r="AE808" s="68"/>
      <c r="AG808" s="92"/>
      <c r="AN808" s="68"/>
      <c r="AO808" s="68"/>
      <c r="AP808" s="68"/>
      <c r="AQ808" s="68"/>
      <c r="AR808" s="68"/>
      <c r="AS808" s="68"/>
      <c r="AT808" s="68"/>
      <c r="AU808" s="68"/>
    </row>
    <row r="809" spans="1:64">
      <c r="A809" s="12"/>
      <c r="B809" s="12"/>
      <c r="C809" s="12"/>
      <c r="D809" s="12"/>
      <c r="AA809" s="68"/>
      <c r="AB809" s="68"/>
      <c r="AC809" s="68"/>
      <c r="AD809" s="68"/>
      <c r="AE809" s="68"/>
      <c r="AG809" s="92"/>
      <c r="AN809" s="68"/>
      <c r="AO809" s="68"/>
      <c r="AP809" s="68"/>
      <c r="AQ809" s="68"/>
      <c r="AR809" s="68"/>
      <c r="AS809" s="68"/>
      <c r="AT809" s="68"/>
      <c r="AU809" s="68"/>
    </row>
    <row r="810" spans="1:64">
      <c r="A810" s="12"/>
      <c r="B810" s="12"/>
      <c r="C810" s="12"/>
      <c r="D810" s="12"/>
      <c r="AA810" s="68"/>
      <c r="AB810" s="68"/>
      <c r="AC810" s="68"/>
      <c r="AD810" s="68"/>
      <c r="AE810" s="68"/>
      <c r="AG810" s="92"/>
      <c r="AN810" s="68"/>
      <c r="AO810" s="68"/>
      <c r="AP810" s="68"/>
      <c r="AQ810" s="68"/>
      <c r="AR810" s="68"/>
      <c r="AS810" s="68"/>
      <c r="AT810" s="68"/>
      <c r="AU810" s="68"/>
    </row>
    <row r="811" spans="1:64">
      <c r="A811" s="12"/>
      <c r="B811" s="12"/>
      <c r="C811" s="12"/>
      <c r="D811" s="12"/>
      <c r="AA811" s="68"/>
      <c r="AB811" s="68"/>
      <c r="AC811" s="68"/>
      <c r="AD811" s="68"/>
      <c r="AE811" s="68"/>
      <c r="AG811" s="92"/>
      <c r="AN811" s="68"/>
      <c r="AO811" s="68"/>
      <c r="AP811" s="68"/>
      <c r="AQ811" s="68"/>
      <c r="AR811" s="68"/>
      <c r="AS811" s="68"/>
      <c r="AT811" s="68"/>
      <c r="AU811" s="68"/>
    </row>
    <row r="812" spans="1:64">
      <c r="A812" s="12"/>
      <c r="B812" s="12"/>
      <c r="C812" s="12"/>
      <c r="D812" s="12"/>
      <c r="AA812" s="68"/>
      <c r="AB812" s="68"/>
      <c r="AC812" s="68"/>
      <c r="AD812" s="68"/>
      <c r="AE812" s="68"/>
      <c r="AG812" s="92"/>
      <c r="AN812" s="68"/>
      <c r="AO812" s="68"/>
      <c r="AP812" s="68"/>
      <c r="AQ812" s="68"/>
      <c r="AR812" s="68"/>
      <c r="AS812" s="68"/>
      <c r="AT812" s="68"/>
      <c r="AU812" s="68"/>
    </row>
    <row r="813" spans="1:64">
      <c r="A813" s="12"/>
      <c r="B813" s="12"/>
      <c r="C813" s="12"/>
      <c r="D813" s="12"/>
      <c r="AA813" s="68"/>
      <c r="AB813" s="68"/>
      <c r="AC813" s="68"/>
      <c r="AD813" s="68"/>
      <c r="AE813" s="68"/>
      <c r="AG813" s="92"/>
      <c r="AN813" s="68"/>
      <c r="AO813" s="68"/>
      <c r="AP813" s="68"/>
      <c r="AQ813" s="68"/>
      <c r="AR813" s="68"/>
      <c r="AS813" s="68"/>
      <c r="AT813" s="68"/>
      <c r="AU813" s="68"/>
      <c r="AV813" s="68"/>
      <c r="AW813" s="68"/>
      <c r="AX813" s="68"/>
      <c r="AY813" s="68"/>
      <c r="AZ813" s="68"/>
      <c r="BA813" s="68"/>
      <c r="BB813" s="68"/>
      <c r="BC813" s="68"/>
      <c r="BD813" s="68"/>
      <c r="BE813" s="68"/>
      <c r="BF813" s="68"/>
      <c r="BG813" s="68"/>
      <c r="BH813" s="68"/>
      <c r="BI813" s="68"/>
      <c r="BJ813" s="68"/>
      <c r="BK813" s="68"/>
      <c r="BL813" s="68"/>
    </row>
    <row r="814" spans="1:64">
      <c r="A814" s="12"/>
      <c r="B814" s="12"/>
      <c r="C814" s="12"/>
      <c r="D814" s="12"/>
      <c r="AA814" s="68"/>
      <c r="AB814" s="68"/>
      <c r="AC814" s="68"/>
      <c r="AD814" s="68"/>
      <c r="AE814" s="68"/>
      <c r="AG814" s="92"/>
      <c r="AN814" s="68"/>
      <c r="AO814" s="68"/>
      <c r="AP814" s="68"/>
      <c r="AQ814" s="68"/>
      <c r="AR814" s="68"/>
      <c r="AS814" s="68"/>
      <c r="AT814" s="68"/>
      <c r="AU814" s="68"/>
      <c r="AV814" s="68"/>
      <c r="AX814" s="68"/>
      <c r="AY814" s="68"/>
      <c r="AZ814" s="68"/>
      <c r="BA814" s="68"/>
      <c r="BB814" s="68"/>
      <c r="BC814" s="68"/>
      <c r="BD814" s="68"/>
      <c r="BE814" s="68"/>
      <c r="BF814" s="68"/>
      <c r="BG814" s="68"/>
      <c r="BH814" s="68"/>
      <c r="BI814" s="68"/>
      <c r="BJ814" s="68"/>
      <c r="BK814" s="68"/>
      <c r="BL814" s="68"/>
    </row>
    <row r="815" spans="1:64">
      <c r="A815" s="12"/>
      <c r="B815" s="12"/>
      <c r="C815" s="12"/>
      <c r="D815" s="12"/>
      <c r="AA815" s="68"/>
      <c r="AB815" s="68"/>
      <c r="AC815" s="68"/>
      <c r="AD815" s="68"/>
      <c r="AE815" s="68"/>
      <c r="AG815" s="92"/>
      <c r="AN815" s="68"/>
      <c r="AO815" s="68"/>
      <c r="AP815" s="68"/>
      <c r="AQ815" s="68"/>
      <c r="AR815" s="68"/>
      <c r="AS815" s="68"/>
      <c r="AT815" s="68"/>
      <c r="AU815" s="68"/>
    </row>
    <row r="816" spans="1:64">
      <c r="A816" s="12"/>
      <c r="B816" s="12"/>
      <c r="C816" s="12"/>
      <c r="D816" s="12"/>
      <c r="AA816" s="68"/>
      <c r="AB816" s="68"/>
      <c r="AC816" s="68"/>
      <c r="AD816" s="68"/>
      <c r="AE816" s="68"/>
      <c r="AG816" s="92"/>
      <c r="AN816" s="68"/>
      <c r="AO816" s="68"/>
      <c r="AP816" s="68"/>
      <c r="AQ816" s="68"/>
      <c r="AR816" s="68"/>
      <c r="AS816" s="68"/>
      <c r="AT816" s="68"/>
      <c r="AU816" s="68"/>
    </row>
    <row r="817" spans="1:50">
      <c r="A817" s="12"/>
      <c r="B817" s="12"/>
      <c r="C817" s="12"/>
      <c r="D817" s="12"/>
      <c r="AA817" s="68"/>
      <c r="AB817" s="68"/>
      <c r="AC817" s="68"/>
      <c r="AD817" s="68"/>
      <c r="AE817" s="68"/>
      <c r="AG817" s="92"/>
      <c r="AN817" s="68"/>
      <c r="AO817" s="68"/>
      <c r="AP817" s="68"/>
      <c r="AQ817" s="68"/>
      <c r="AR817" s="68"/>
      <c r="AS817" s="68"/>
      <c r="AT817" s="68"/>
      <c r="AU817" s="68"/>
    </row>
    <row r="818" spans="1:50">
      <c r="A818" s="12"/>
      <c r="B818" s="12"/>
      <c r="C818" s="12"/>
      <c r="D818" s="12"/>
      <c r="AA818" s="68"/>
      <c r="AB818" s="68"/>
      <c r="AC818" s="68"/>
      <c r="AD818" s="68"/>
      <c r="AE818" s="68"/>
      <c r="AG818" s="92"/>
      <c r="AN818" s="68"/>
      <c r="AO818" s="68"/>
      <c r="AP818" s="68"/>
      <c r="AQ818" s="68"/>
      <c r="AR818" s="68"/>
      <c r="AS818" s="68"/>
      <c r="AT818" s="68"/>
      <c r="AU818" s="68"/>
    </row>
    <row r="819" spans="1:50">
      <c r="A819" s="12"/>
      <c r="B819" s="12"/>
      <c r="C819" s="12"/>
      <c r="D819" s="12"/>
      <c r="AA819" s="68"/>
      <c r="AB819" s="68"/>
      <c r="AC819" s="68"/>
      <c r="AD819" s="68"/>
      <c r="AE819" s="68"/>
      <c r="AG819" s="92"/>
      <c r="AN819" s="68"/>
      <c r="AO819" s="68"/>
      <c r="AP819" s="68"/>
      <c r="AQ819" s="68"/>
      <c r="AR819" s="68"/>
      <c r="AS819" s="68"/>
      <c r="AT819" s="68"/>
      <c r="AU819" s="68"/>
    </row>
    <row r="820" spans="1:50">
      <c r="A820" s="12"/>
      <c r="B820" s="12"/>
      <c r="C820" s="12"/>
      <c r="D820" s="12"/>
      <c r="AA820" s="68"/>
      <c r="AB820" s="68"/>
      <c r="AC820" s="68"/>
      <c r="AD820" s="68"/>
      <c r="AE820" s="68"/>
      <c r="AG820" s="92"/>
      <c r="AN820" s="68"/>
      <c r="AO820" s="68"/>
      <c r="AP820" s="68"/>
      <c r="AQ820" s="68"/>
      <c r="AR820" s="68"/>
      <c r="AS820" s="68"/>
      <c r="AT820" s="68"/>
      <c r="AU820" s="68"/>
    </row>
    <row r="821" spans="1:50">
      <c r="A821" s="12"/>
      <c r="B821" s="12"/>
      <c r="C821" s="12"/>
      <c r="D821" s="12"/>
      <c r="AA821" s="68"/>
      <c r="AB821" s="68"/>
      <c r="AC821" s="68"/>
      <c r="AD821" s="68"/>
      <c r="AE821" s="68"/>
      <c r="AG821" s="92"/>
      <c r="AN821" s="68"/>
      <c r="AO821" s="68"/>
      <c r="AP821" s="68"/>
      <c r="AQ821" s="68"/>
      <c r="AR821" s="68"/>
      <c r="AS821" s="68"/>
      <c r="AT821" s="68"/>
      <c r="AU821" s="68"/>
    </row>
    <row r="822" spans="1:50">
      <c r="A822" s="12"/>
      <c r="B822" s="12"/>
      <c r="C822" s="12"/>
      <c r="D822" s="12"/>
      <c r="AA822" s="68"/>
      <c r="AB822" s="68"/>
      <c r="AC822" s="68"/>
      <c r="AD822" s="68"/>
      <c r="AE822" s="68"/>
      <c r="AG822" s="92"/>
      <c r="AN822" s="68"/>
      <c r="AO822" s="68"/>
      <c r="AP822" s="68"/>
      <c r="AQ822" s="68"/>
      <c r="AR822" s="68"/>
      <c r="AS822" s="68"/>
      <c r="AT822" s="68"/>
      <c r="AU822" s="68"/>
    </row>
    <row r="823" spans="1:50">
      <c r="A823" s="12"/>
      <c r="B823" s="12"/>
      <c r="C823" s="12"/>
      <c r="D823" s="12"/>
      <c r="AA823" s="68"/>
      <c r="AB823" s="68"/>
      <c r="AC823" s="68"/>
      <c r="AD823" s="68"/>
      <c r="AE823" s="68"/>
      <c r="AG823" s="92"/>
      <c r="AN823" s="68"/>
      <c r="AO823" s="68"/>
      <c r="AP823" s="68"/>
      <c r="AQ823" s="68"/>
      <c r="AR823" s="68"/>
      <c r="AS823" s="68"/>
      <c r="AT823" s="68"/>
      <c r="AU823" s="68"/>
    </row>
    <row r="824" spans="1:50">
      <c r="A824" s="12"/>
      <c r="B824" s="12"/>
      <c r="C824" s="12"/>
      <c r="D824" s="12"/>
      <c r="AA824" s="68"/>
      <c r="AB824" s="68"/>
      <c r="AC824" s="68"/>
      <c r="AD824" s="68"/>
      <c r="AE824" s="68"/>
      <c r="AG824" s="92"/>
      <c r="AN824" s="68"/>
      <c r="AO824" s="68"/>
      <c r="AP824" s="68"/>
      <c r="AQ824" s="68"/>
      <c r="AR824" s="68"/>
      <c r="AS824" s="68"/>
      <c r="AT824" s="68"/>
      <c r="AU824" s="68"/>
    </row>
    <row r="825" spans="1:50">
      <c r="A825" s="12"/>
      <c r="B825" s="12"/>
      <c r="C825" s="12"/>
      <c r="D825" s="12"/>
      <c r="AA825" s="68"/>
      <c r="AB825" s="68"/>
      <c r="AC825" s="68"/>
      <c r="AD825" s="68"/>
      <c r="AE825" s="68"/>
      <c r="AG825" s="92"/>
      <c r="AN825" s="68"/>
      <c r="AO825" s="68"/>
      <c r="AP825" s="68"/>
      <c r="AQ825" s="68"/>
      <c r="AR825" s="68"/>
      <c r="AS825" s="68"/>
      <c r="AT825" s="68"/>
      <c r="AU825" s="68"/>
      <c r="AV825" s="68"/>
      <c r="AX825" s="68"/>
    </row>
    <row r="826" spans="1:50">
      <c r="A826" s="12"/>
      <c r="B826" s="12"/>
      <c r="C826" s="12"/>
      <c r="D826" s="12"/>
      <c r="AA826" s="68"/>
      <c r="AB826" s="68"/>
      <c r="AC826" s="68"/>
      <c r="AD826" s="68"/>
      <c r="AE826" s="68"/>
      <c r="AG826" s="92"/>
      <c r="AN826" s="68"/>
      <c r="AO826" s="68"/>
      <c r="AP826" s="68"/>
      <c r="AQ826" s="68"/>
      <c r="AR826" s="68"/>
      <c r="AS826" s="68"/>
      <c r="AT826" s="68"/>
      <c r="AU826" s="68"/>
    </row>
    <row r="827" spans="1:50">
      <c r="A827" s="12"/>
      <c r="B827" s="12"/>
      <c r="C827" s="12"/>
      <c r="D827" s="12"/>
      <c r="AA827" s="68"/>
      <c r="AB827" s="68"/>
      <c r="AC827" s="68"/>
      <c r="AD827" s="68"/>
      <c r="AE827" s="68"/>
      <c r="AG827" s="92"/>
      <c r="AN827" s="68"/>
      <c r="AO827" s="68"/>
      <c r="AP827" s="68"/>
      <c r="AQ827" s="68"/>
      <c r="AR827" s="68"/>
      <c r="AS827" s="68"/>
      <c r="AT827" s="68"/>
      <c r="AU827" s="68"/>
    </row>
    <row r="828" spans="1:50">
      <c r="A828" s="12"/>
      <c r="B828" s="12"/>
      <c r="C828" s="12"/>
      <c r="D828" s="12"/>
      <c r="AA828" s="68"/>
      <c r="AB828" s="68"/>
      <c r="AC828" s="68"/>
      <c r="AD828" s="68"/>
      <c r="AE828" s="68"/>
      <c r="AG828" s="92"/>
      <c r="AN828" s="68"/>
      <c r="AO828" s="68"/>
      <c r="AP828" s="68"/>
      <c r="AQ828" s="68"/>
      <c r="AR828" s="68"/>
      <c r="AS828" s="68"/>
      <c r="AT828" s="68"/>
      <c r="AU828" s="68"/>
    </row>
    <row r="829" spans="1:50">
      <c r="A829" s="12"/>
      <c r="B829" s="12"/>
      <c r="C829" s="12"/>
      <c r="D829" s="12"/>
      <c r="AA829" s="68"/>
      <c r="AB829" s="68"/>
      <c r="AC829" s="68"/>
      <c r="AD829" s="68"/>
      <c r="AE829" s="68"/>
      <c r="AG829" s="92"/>
      <c r="AN829" s="68"/>
      <c r="AO829" s="68"/>
      <c r="AP829" s="68"/>
      <c r="AQ829" s="68"/>
      <c r="AR829" s="68"/>
      <c r="AS829" s="68"/>
      <c r="AT829" s="68"/>
      <c r="AU829" s="68"/>
    </row>
    <row r="830" spans="1:50">
      <c r="A830" s="12"/>
      <c r="B830" s="12"/>
      <c r="C830" s="12"/>
      <c r="D830" s="12"/>
      <c r="AA830" s="68"/>
      <c r="AB830" s="68"/>
      <c r="AC830" s="68"/>
      <c r="AD830" s="68"/>
      <c r="AE830" s="68"/>
      <c r="AG830" s="92"/>
      <c r="AN830" s="68"/>
      <c r="AO830" s="68"/>
      <c r="AP830" s="68"/>
      <c r="AQ830" s="68"/>
      <c r="AR830" s="68"/>
      <c r="AS830" s="68"/>
      <c r="AT830" s="68"/>
      <c r="AU830" s="68"/>
    </row>
    <row r="831" spans="1:50">
      <c r="A831" s="12"/>
      <c r="B831" s="12"/>
      <c r="C831" s="12"/>
      <c r="D831" s="12"/>
      <c r="AA831" s="68"/>
      <c r="AB831" s="68"/>
      <c r="AC831" s="68"/>
      <c r="AD831" s="68"/>
      <c r="AE831" s="68"/>
      <c r="AG831" s="92"/>
      <c r="AN831" s="68"/>
      <c r="AO831" s="68"/>
      <c r="AP831" s="68"/>
      <c r="AQ831" s="68"/>
      <c r="AR831" s="68"/>
      <c r="AS831" s="68"/>
      <c r="AT831" s="68"/>
      <c r="AU831" s="68"/>
    </row>
    <row r="832" spans="1:50">
      <c r="A832" s="12"/>
      <c r="B832" s="12"/>
      <c r="C832" s="12"/>
      <c r="D832" s="12"/>
      <c r="AA832" s="68"/>
      <c r="AB832" s="68"/>
      <c r="AC832" s="68"/>
      <c r="AD832" s="68"/>
      <c r="AE832" s="68"/>
      <c r="AG832" s="92"/>
      <c r="AN832" s="68"/>
      <c r="AO832" s="68"/>
      <c r="AP832" s="68"/>
      <c r="AQ832" s="68"/>
      <c r="AR832" s="68"/>
      <c r="AS832" s="68"/>
      <c r="AT832" s="68"/>
      <c r="AU832" s="68"/>
    </row>
    <row r="833" spans="1:47">
      <c r="A833" s="12"/>
      <c r="B833" s="12"/>
      <c r="C833" s="12"/>
      <c r="D833" s="12"/>
      <c r="AA833" s="68"/>
      <c r="AB833" s="68"/>
      <c r="AC833" s="68"/>
      <c r="AD833" s="68"/>
      <c r="AE833" s="68"/>
      <c r="AG833" s="92"/>
      <c r="AN833" s="68"/>
      <c r="AO833" s="68"/>
      <c r="AP833" s="68"/>
      <c r="AQ833" s="68"/>
      <c r="AR833" s="68"/>
      <c r="AS833" s="68"/>
      <c r="AT833" s="68"/>
      <c r="AU833" s="68"/>
    </row>
    <row r="834" spans="1:47">
      <c r="A834" s="12"/>
      <c r="B834" s="12"/>
      <c r="C834" s="12"/>
      <c r="D834" s="12"/>
      <c r="AA834" s="68"/>
      <c r="AB834" s="68"/>
      <c r="AC834" s="68"/>
      <c r="AD834" s="68"/>
      <c r="AE834" s="68"/>
      <c r="AG834" s="92"/>
      <c r="AN834" s="68"/>
      <c r="AO834" s="68"/>
      <c r="AP834" s="68"/>
      <c r="AQ834" s="68"/>
      <c r="AR834" s="68"/>
      <c r="AS834" s="68"/>
      <c r="AT834" s="68"/>
      <c r="AU834" s="68"/>
    </row>
    <row r="835" spans="1:47">
      <c r="A835" s="12"/>
      <c r="B835" s="12"/>
      <c r="C835" s="12"/>
      <c r="D835" s="12"/>
      <c r="AA835" s="68"/>
      <c r="AB835" s="68"/>
      <c r="AC835" s="68"/>
      <c r="AD835" s="68"/>
      <c r="AE835" s="68"/>
      <c r="AG835" s="92"/>
      <c r="AN835" s="68"/>
      <c r="AO835" s="68"/>
      <c r="AP835" s="68"/>
      <c r="AQ835" s="68"/>
      <c r="AR835" s="68"/>
      <c r="AS835" s="68"/>
      <c r="AT835" s="68"/>
      <c r="AU835" s="68"/>
    </row>
    <row r="836" spans="1:47">
      <c r="A836" s="12"/>
      <c r="B836" s="12"/>
      <c r="C836" s="12"/>
      <c r="D836" s="12"/>
      <c r="AA836" s="68"/>
      <c r="AB836" s="68"/>
      <c r="AC836" s="68"/>
      <c r="AD836" s="68"/>
      <c r="AE836" s="68"/>
      <c r="AG836" s="92"/>
      <c r="AN836" s="68"/>
      <c r="AO836" s="68"/>
      <c r="AP836" s="68"/>
      <c r="AQ836" s="68"/>
      <c r="AR836" s="68"/>
      <c r="AS836" s="68"/>
      <c r="AT836" s="68"/>
      <c r="AU836" s="68"/>
    </row>
    <row r="837" spans="1:47">
      <c r="A837" s="12"/>
      <c r="B837" s="12"/>
      <c r="C837" s="12"/>
      <c r="D837" s="12"/>
      <c r="AA837" s="68"/>
      <c r="AB837" s="68"/>
      <c r="AC837" s="68"/>
      <c r="AD837" s="68"/>
      <c r="AE837" s="68"/>
      <c r="AG837" s="92"/>
      <c r="AN837" s="68"/>
      <c r="AO837" s="68"/>
      <c r="AP837" s="68"/>
      <c r="AQ837" s="68"/>
      <c r="AR837" s="68"/>
      <c r="AS837" s="68"/>
      <c r="AT837" s="68"/>
      <c r="AU837" s="68"/>
    </row>
    <row r="838" spans="1:47">
      <c r="A838" s="12"/>
      <c r="B838" s="12"/>
      <c r="C838" s="12"/>
      <c r="D838" s="12"/>
      <c r="AA838" s="68"/>
      <c r="AB838" s="68"/>
      <c r="AC838" s="68"/>
      <c r="AD838" s="68"/>
      <c r="AE838" s="68"/>
      <c r="AG838" s="92"/>
      <c r="AN838" s="68"/>
      <c r="AO838" s="68"/>
      <c r="AP838" s="68"/>
      <c r="AQ838" s="68"/>
      <c r="AR838" s="68"/>
      <c r="AS838" s="68"/>
      <c r="AT838" s="68"/>
      <c r="AU838" s="68"/>
    </row>
    <row r="839" spans="1:47">
      <c r="A839" s="12"/>
      <c r="B839" s="12"/>
      <c r="C839" s="12"/>
      <c r="D839" s="12"/>
      <c r="AA839" s="68"/>
      <c r="AB839" s="68"/>
      <c r="AC839" s="68"/>
      <c r="AD839" s="68"/>
      <c r="AE839" s="68"/>
      <c r="AG839" s="92"/>
      <c r="AN839" s="68"/>
      <c r="AO839" s="68"/>
      <c r="AP839" s="68"/>
      <c r="AQ839" s="68"/>
      <c r="AR839" s="68"/>
      <c r="AS839" s="68"/>
      <c r="AT839" s="68"/>
      <c r="AU839" s="68"/>
    </row>
    <row r="840" spans="1:47">
      <c r="A840" s="12"/>
      <c r="B840" s="12"/>
      <c r="C840" s="12"/>
      <c r="D840" s="12"/>
      <c r="AA840" s="68"/>
      <c r="AB840" s="68"/>
      <c r="AC840" s="68"/>
      <c r="AD840" s="68"/>
      <c r="AE840" s="68"/>
      <c r="AG840" s="92"/>
      <c r="AN840" s="68"/>
      <c r="AO840" s="68"/>
      <c r="AP840" s="68"/>
      <c r="AQ840" s="68"/>
      <c r="AR840" s="68"/>
      <c r="AS840" s="68"/>
      <c r="AT840" s="68"/>
      <c r="AU840" s="68"/>
    </row>
    <row r="841" spans="1:47">
      <c r="A841" s="12"/>
      <c r="B841" s="12"/>
      <c r="C841" s="12"/>
      <c r="D841" s="12"/>
      <c r="AA841" s="68"/>
      <c r="AB841" s="68"/>
      <c r="AC841" s="68"/>
      <c r="AD841" s="68"/>
      <c r="AE841" s="68"/>
      <c r="AG841" s="92"/>
      <c r="AN841" s="68"/>
      <c r="AO841" s="68"/>
      <c r="AP841" s="68"/>
      <c r="AQ841" s="68"/>
      <c r="AR841" s="68"/>
      <c r="AS841" s="68"/>
      <c r="AT841" s="68"/>
      <c r="AU841" s="68"/>
    </row>
    <row r="842" spans="1:47">
      <c r="A842" s="12"/>
      <c r="B842" s="12"/>
      <c r="C842" s="12"/>
      <c r="D842" s="12"/>
      <c r="AA842" s="68"/>
      <c r="AB842" s="68"/>
      <c r="AC842" s="68"/>
      <c r="AD842" s="68"/>
      <c r="AE842" s="68"/>
      <c r="AG842" s="92"/>
      <c r="AN842" s="68"/>
      <c r="AO842" s="68"/>
      <c r="AP842" s="68"/>
      <c r="AQ842" s="68"/>
      <c r="AR842" s="68"/>
      <c r="AS842" s="68"/>
      <c r="AT842" s="68"/>
      <c r="AU842" s="68"/>
    </row>
    <row r="843" spans="1:47">
      <c r="A843" s="12"/>
      <c r="B843" s="12"/>
      <c r="C843" s="12"/>
      <c r="D843" s="12"/>
      <c r="AA843" s="68"/>
      <c r="AB843" s="68"/>
      <c r="AC843" s="68"/>
      <c r="AD843" s="68"/>
      <c r="AE843" s="68"/>
      <c r="AG843" s="92"/>
      <c r="AN843" s="68"/>
      <c r="AO843" s="68"/>
      <c r="AP843" s="68"/>
      <c r="AQ843" s="68"/>
      <c r="AR843" s="68"/>
      <c r="AS843" s="68"/>
      <c r="AT843" s="68"/>
      <c r="AU843" s="68"/>
    </row>
    <row r="844" spans="1:47">
      <c r="A844" s="12"/>
      <c r="B844" s="12"/>
      <c r="C844" s="12"/>
      <c r="D844" s="12"/>
      <c r="AA844" s="68"/>
      <c r="AB844" s="68"/>
      <c r="AC844" s="68"/>
      <c r="AD844" s="68"/>
      <c r="AE844" s="68"/>
      <c r="AG844" s="92"/>
      <c r="AN844" s="68"/>
      <c r="AO844" s="68"/>
      <c r="AP844" s="68"/>
      <c r="AQ844" s="68"/>
      <c r="AR844" s="68"/>
      <c r="AS844" s="68"/>
      <c r="AT844" s="68"/>
      <c r="AU844" s="68"/>
    </row>
    <row r="845" spans="1:47">
      <c r="A845" s="12"/>
      <c r="B845" s="12"/>
      <c r="C845" s="12"/>
      <c r="D845" s="12"/>
      <c r="AA845" s="68"/>
      <c r="AB845" s="68"/>
      <c r="AC845" s="68"/>
      <c r="AD845" s="68"/>
      <c r="AE845" s="68"/>
      <c r="AG845" s="92"/>
      <c r="AN845" s="68"/>
      <c r="AO845" s="68"/>
      <c r="AP845" s="68"/>
      <c r="AQ845" s="68"/>
      <c r="AR845" s="68"/>
      <c r="AS845" s="68"/>
      <c r="AT845" s="68"/>
      <c r="AU845" s="68"/>
    </row>
    <row r="846" spans="1:47">
      <c r="A846" s="12"/>
      <c r="B846" s="12"/>
      <c r="C846" s="12"/>
      <c r="D846" s="12"/>
      <c r="AA846" s="68"/>
      <c r="AB846" s="68"/>
      <c r="AC846" s="68"/>
      <c r="AD846" s="68"/>
      <c r="AE846" s="68"/>
      <c r="AG846" s="92"/>
      <c r="AN846" s="68"/>
      <c r="AO846" s="68"/>
      <c r="AP846" s="68"/>
      <c r="AQ846" s="68"/>
      <c r="AR846" s="68"/>
      <c r="AS846" s="68"/>
      <c r="AT846" s="68"/>
      <c r="AU846" s="68"/>
    </row>
    <row r="847" spans="1:47">
      <c r="A847" s="12"/>
      <c r="B847" s="12"/>
      <c r="C847" s="12"/>
      <c r="D847" s="12"/>
      <c r="AA847" s="68"/>
      <c r="AB847" s="68"/>
      <c r="AC847" s="68"/>
      <c r="AD847" s="68"/>
      <c r="AE847" s="68"/>
      <c r="AG847" s="92"/>
      <c r="AN847" s="68"/>
      <c r="AO847" s="68"/>
      <c r="AP847" s="68"/>
      <c r="AQ847" s="68"/>
      <c r="AR847" s="68"/>
      <c r="AS847" s="68"/>
      <c r="AT847" s="68"/>
      <c r="AU847" s="68"/>
    </row>
    <row r="848" spans="1:47">
      <c r="A848" s="12"/>
      <c r="B848" s="12"/>
      <c r="C848" s="12"/>
      <c r="D848" s="12"/>
      <c r="AA848" s="68"/>
      <c r="AB848" s="68"/>
      <c r="AC848" s="68"/>
      <c r="AD848" s="68"/>
      <c r="AE848" s="68"/>
      <c r="AG848" s="92"/>
      <c r="AN848" s="68"/>
      <c r="AO848" s="68"/>
      <c r="AP848" s="68"/>
      <c r="AQ848" s="68"/>
      <c r="AR848" s="68"/>
      <c r="AS848" s="68"/>
      <c r="AT848" s="68"/>
      <c r="AU848" s="68"/>
    </row>
    <row r="849" spans="1:47">
      <c r="A849" s="12"/>
      <c r="B849" s="12"/>
      <c r="C849" s="12"/>
      <c r="D849" s="12"/>
      <c r="AA849" s="68"/>
      <c r="AB849" s="68"/>
      <c r="AC849" s="68"/>
      <c r="AD849" s="68"/>
      <c r="AE849" s="68"/>
      <c r="AG849" s="92"/>
      <c r="AN849" s="68"/>
      <c r="AO849" s="68"/>
      <c r="AP849" s="68"/>
      <c r="AQ849" s="68"/>
      <c r="AR849" s="68"/>
      <c r="AS849" s="68"/>
      <c r="AT849" s="68"/>
      <c r="AU849" s="68"/>
    </row>
    <row r="850" spans="1:47">
      <c r="A850" s="12"/>
      <c r="B850" s="12"/>
      <c r="C850" s="12"/>
      <c r="D850" s="12"/>
      <c r="AA850" s="68"/>
      <c r="AB850" s="68"/>
      <c r="AC850" s="68"/>
      <c r="AD850" s="68"/>
      <c r="AE850" s="68"/>
      <c r="AG850" s="92"/>
      <c r="AN850" s="68"/>
      <c r="AO850" s="68"/>
      <c r="AP850" s="68"/>
      <c r="AQ850" s="68"/>
      <c r="AR850" s="68"/>
      <c r="AS850" s="68"/>
      <c r="AT850" s="68"/>
      <c r="AU850" s="68"/>
    </row>
    <row r="851" spans="1:47">
      <c r="A851" s="12"/>
      <c r="B851" s="12"/>
      <c r="C851" s="12"/>
      <c r="D851" s="12"/>
      <c r="AA851" s="68"/>
      <c r="AB851" s="68"/>
      <c r="AC851" s="68"/>
      <c r="AD851" s="68"/>
      <c r="AE851" s="68"/>
      <c r="AG851" s="92"/>
      <c r="AN851" s="68"/>
      <c r="AO851" s="68"/>
      <c r="AP851" s="68"/>
      <c r="AQ851" s="68"/>
      <c r="AR851" s="68"/>
      <c r="AS851" s="68"/>
      <c r="AT851" s="68"/>
      <c r="AU851" s="68"/>
    </row>
    <row r="852" spans="1:47">
      <c r="A852" s="12"/>
      <c r="B852" s="12"/>
      <c r="C852" s="12"/>
      <c r="D852" s="12"/>
      <c r="AA852" s="68"/>
      <c r="AB852" s="68"/>
      <c r="AC852" s="68"/>
      <c r="AD852" s="68"/>
      <c r="AE852" s="68"/>
      <c r="AG852" s="92"/>
      <c r="AN852" s="68"/>
      <c r="AO852" s="68"/>
      <c r="AP852" s="68"/>
      <c r="AQ852" s="68"/>
      <c r="AR852" s="68"/>
      <c r="AS852" s="68"/>
      <c r="AT852" s="68"/>
      <c r="AU852" s="68"/>
    </row>
    <row r="853" spans="1:47">
      <c r="A853" s="12"/>
      <c r="B853" s="12"/>
      <c r="C853" s="12"/>
      <c r="D853" s="12"/>
      <c r="AA853" s="68"/>
      <c r="AB853" s="68"/>
      <c r="AC853" s="68"/>
      <c r="AD853" s="68"/>
      <c r="AE853" s="68"/>
      <c r="AG853" s="92"/>
      <c r="AN853" s="68"/>
      <c r="AO853" s="68"/>
      <c r="AP853" s="68"/>
      <c r="AQ853" s="68"/>
      <c r="AR853" s="68"/>
      <c r="AS853" s="68"/>
      <c r="AT853" s="68"/>
      <c r="AU853" s="68"/>
    </row>
    <row r="854" spans="1:47">
      <c r="A854" s="12"/>
      <c r="B854" s="12"/>
      <c r="C854" s="12"/>
      <c r="D854" s="12"/>
      <c r="AA854" s="68"/>
      <c r="AB854" s="68"/>
      <c r="AC854" s="68"/>
      <c r="AD854" s="68"/>
      <c r="AE854" s="68"/>
      <c r="AG854" s="92"/>
      <c r="AN854" s="68"/>
      <c r="AO854" s="68"/>
      <c r="AP854" s="68"/>
      <c r="AQ854" s="68"/>
      <c r="AR854" s="68"/>
      <c r="AS854" s="68"/>
      <c r="AT854" s="68"/>
      <c r="AU854" s="68"/>
    </row>
    <row r="855" spans="1:47">
      <c r="A855" s="12"/>
      <c r="B855" s="12"/>
      <c r="C855" s="12"/>
      <c r="D855" s="12"/>
      <c r="AA855" s="68"/>
      <c r="AB855" s="68"/>
      <c r="AC855" s="68"/>
      <c r="AD855" s="68"/>
      <c r="AE855" s="68"/>
      <c r="AG855" s="92"/>
      <c r="AN855" s="68"/>
      <c r="AO855" s="68"/>
      <c r="AP855" s="68"/>
      <c r="AQ855" s="68"/>
      <c r="AR855" s="68"/>
      <c r="AS855" s="68"/>
      <c r="AT855" s="68"/>
      <c r="AU855" s="68"/>
    </row>
    <row r="856" spans="1:47">
      <c r="A856" s="12"/>
      <c r="B856" s="12"/>
      <c r="C856" s="12"/>
      <c r="D856" s="12"/>
      <c r="AA856" s="68"/>
      <c r="AB856" s="68"/>
      <c r="AC856" s="68"/>
      <c r="AD856" s="68"/>
      <c r="AE856" s="68"/>
      <c r="AG856" s="92"/>
      <c r="AN856" s="68"/>
      <c r="AO856" s="68"/>
      <c r="AP856" s="68"/>
      <c r="AQ856" s="68"/>
      <c r="AR856" s="68"/>
      <c r="AS856" s="68"/>
      <c r="AT856" s="68"/>
      <c r="AU856" s="68"/>
    </row>
    <row r="857" spans="1:47">
      <c r="A857" s="12"/>
      <c r="B857" s="12"/>
      <c r="C857" s="12"/>
      <c r="D857" s="12"/>
      <c r="AA857" s="68"/>
      <c r="AB857" s="68"/>
      <c r="AC857" s="68"/>
      <c r="AD857" s="68"/>
      <c r="AE857" s="68"/>
      <c r="AG857" s="92"/>
      <c r="AN857" s="68"/>
      <c r="AO857" s="68"/>
      <c r="AP857" s="68"/>
      <c r="AQ857" s="68"/>
      <c r="AR857" s="68"/>
      <c r="AS857" s="68"/>
      <c r="AT857" s="68"/>
      <c r="AU857" s="68"/>
    </row>
    <row r="858" spans="1:47">
      <c r="A858" s="12"/>
      <c r="B858" s="12"/>
      <c r="C858" s="12"/>
      <c r="D858" s="12"/>
      <c r="AA858" s="68"/>
      <c r="AB858" s="68"/>
      <c r="AC858" s="68"/>
      <c r="AD858" s="68"/>
      <c r="AE858" s="68"/>
      <c r="AG858" s="92"/>
      <c r="AN858" s="68"/>
      <c r="AO858" s="68"/>
      <c r="AP858" s="68"/>
      <c r="AQ858" s="68"/>
      <c r="AR858" s="68"/>
      <c r="AS858" s="68"/>
      <c r="AT858" s="68"/>
      <c r="AU858" s="68"/>
    </row>
    <row r="859" spans="1:47">
      <c r="A859" s="12"/>
      <c r="B859" s="12"/>
      <c r="C859" s="12"/>
      <c r="D859" s="12"/>
      <c r="AA859" s="68"/>
      <c r="AB859" s="68"/>
      <c r="AC859" s="68"/>
      <c r="AD859" s="68"/>
      <c r="AE859" s="68"/>
      <c r="AG859" s="92"/>
      <c r="AN859" s="68"/>
      <c r="AO859" s="68"/>
      <c r="AP859" s="68"/>
      <c r="AQ859" s="68"/>
      <c r="AR859" s="68"/>
      <c r="AS859" s="68"/>
      <c r="AT859" s="68"/>
      <c r="AU859" s="68"/>
    </row>
    <row r="860" spans="1:47">
      <c r="A860" s="12"/>
      <c r="B860" s="12"/>
      <c r="C860" s="12"/>
      <c r="D860" s="12"/>
      <c r="AA860" s="68"/>
      <c r="AB860" s="68"/>
      <c r="AC860" s="68"/>
      <c r="AD860" s="68"/>
      <c r="AE860" s="68"/>
      <c r="AG860" s="92"/>
      <c r="AN860" s="68"/>
      <c r="AO860" s="68"/>
      <c r="AP860" s="68"/>
      <c r="AQ860" s="68"/>
      <c r="AR860" s="68"/>
      <c r="AS860" s="68"/>
      <c r="AT860" s="68"/>
      <c r="AU860" s="68"/>
    </row>
    <row r="861" spans="1:47">
      <c r="A861" s="12"/>
      <c r="B861" s="12"/>
      <c r="C861" s="12"/>
      <c r="D861" s="12"/>
      <c r="AA861" s="68"/>
      <c r="AB861" s="68"/>
      <c r="AC861" s="68"/>
      <c r="AD861" s="68"/>
      <c r="AE861" s="68"/>
      <c r="AG861" s="92"/>
      <c r="AN861" s="68"/>
      <c r="AO861" s="68"/>
      <c r="AP861" s="68"/>
      <c r="AQ861" s="68"/>
      <c r="AR861" s="68"/>
      <c r="AS861" s="68"/>
      <c r="AT861" s="68"/>
      <c r="AU861" s="68"/>
    </row>
    <row r="862" spans="1:47">
      <c r="A862" s="12"/>
      <c r="B862" s="12"/>
      <c r="C862" s="12"/>
      <c r="D862" s="12"/>
      <c r="AA862" s="68"/>
      <c r="AB862" s="68"/>
      <c r="AC862" s="68"/>
      <c r="AD862" s="68"/>
      <c r="AE862" s="68"/>
      <c r="AG862" s="92"/>
      <c r="AN862" s="68"/>
      <c r="AO862" s="68"/>
      <c r="AP862" s="68"/>
      <c r="AQ862" s="68"/>
      <c r="AR862" s="68"/>
      <c r="AS862" s="68"/>
      <c r="AT862" s="68"/>
      <c r="AU862" s="68"/>
    </row>
    <row r="863" spans="1:47">
      <c r="A863" s="12"/>
      <c r="B863" s="12"/>
      <c r="C863" s="12"/>
      <c r="D863" s="12"/>
      <c r="AA863" s="68"/>
      <c r="AB863" s="68"/>
      <c r="AC863" s="68"/>
      <c r="AD863" s="68"/>
      <c r="AE863" s="68"/>
      <c r="AG863" s="92"/>
      <c r="AN863" s="68"/>
      <c r="AO863" s="68"/>
      <c r="AP863" s="68"/>
      <c r="AQ863" s="68"/>
      <c r="AR863" s="68"/>
      <c r="AS863" s="68"/>
      <c r="AT863" s="68"/>
      <c r="AU863" s="68"/>
    </row>
    <row r="864" spans="1:47">
      <c r="A864" s="12"/>
      <c r="B864" s="12"/>
      <c r="C864" s="12"/>
      <c r="D864" s="12"/>
      <c r="AA864" s="68"/>
      <c r="AB864" s="68"/>
      <c r="AC864" s="68"/>
      <c r="AD864" s="68"/>
      <c r="AE864" s="68"/>
      <c r="AG864" s="92"/>
      <c r="AN864" s="68"/>
      <c r="AO864" s="68"/>
      <c r="AP864" s="68"/>
      <c r="AQ864" s="68"/>
      <c r="AR864" s="68"/>
      <c r="AS864" s="68"/>
      <c r="AT864" s="68"/>
      <c r="AU864" s="68"/>
    </row>
    <row r="865" spans="1:48">
      <c r="A865" s="12"/>
      <c r="B865" s="12"/>
      <c r="C865" s="12"/>
      <c r="D865" s="12"/>
      <c r="AA865" s="68"/>
      <c r="AB865" s="68"/>
      <c r="AC865" s="68"/>
      <c r="AD865" s="68"/>
      <c r="AE865" s="68"/>
      <c r="AG865" s="92"/>
      <c r="AN865" s="68"/>
      <c r="AO865" s="68"/>
      <c r="AP865" s="68"/>
      <c r="AQ865" s="68"/>
      <c r="AR865" s="68"/>
      <c r="AS865" s="68"/>
      <c r="AT865" s="68"/>
      <c r="AU865" s="68"/>
    </row>
    <row r="866" spans="1:48">
      <c r="A866" s="12"/>
      <c r="B866" s="12"/>
      <c r="C866" s="12"/>
      <c r="D866" s="12"/>
      <c r="AA866" s="68"/>
      <c r="AB866" s="68"/>
      <c r="AC866" s="68"/>
      <c r="AD866" s="68"/>
      <c r="AE866" s="68"/>
      <c r="AG866" s="92"/>
      <c r="AN866" s="68"/>
      <c r="AO866" s="68"/>
      <c r="AP866" s="68"/>
      <c r="AQ866" s="68"/>
      <c r="AR866" s="68"/>
      <c r="AS866" s="68"/>
      <c r="AT866" s="68"/>
      <c r="AU866" s="68"/>
    </row>
    <row r="867" spans="1:48">
      <c r="A867" s="12"/>
      <c r="B867" s="12"/>
      <c r="C867" s="12"/>
      <c r="D867" s="12"/>
      <c r="AA867" s="68"/>
      <c r="AB867" s="68"/>
      <c r="AC867" s="68"/>
      <c r="AD867" s="68"/>
      <c r="AE867" s="68"/>
      <c r="AG867" s="92"/>
      <c r="AN867" s="68"/>
      <c r="AO867" s="68"/>
      <c r="AP867" s="68"/>
      <c r="AQ867" s="68"/>
      <c r="AR867" s="68"/>
      <c r="AS867" s="68"/>
      <c r="AT867" s="68"/>
      <c r="AU867" s="68"/>
    </row>
    <row r="868" spans="1:48">
      <c r="A868" s="12"/>
      <c r="B868" s="12"/>
      <c r="C868" s="12"/>
      <c r="D868" s="12"/>
      <c r="AA868" s="68"/>
      <c r="AB868" s="68"/>
      <c r="AC868" s="68"/>
      <c r="AD868" s="68"/>
      <c r="AE868" s="68"/>
      <c r="AG868" s="92"/>
      <c r="AN868" s="68"/>
      <c r="AO868" s="68"/>
      <c r="AP868" s="68"/>
      <c r="AQ868" s="68"/>
      <c r="AR868" s="68"/>
      <c r="AS868" s="68"/>
      <c r="AT868" s="68"/>
      <c r="AU868" s="68"/>
    </row>
    <row r="869" spans="1:48">
      <c r="A869" s="12"/>
      <c r="B869" s="12"/>
      <c r="C869" s="12"/>
      <c r="D869" s="12"/>
      <c r="AA869" s="68"/>
      <c r="AB869" s="68"/>
      <c r="AC869" s="68"/>
      <c r="AD869" s="68"/>
      <c r="AE869" s="68"/>
      <c r="AG869" s="92"/>
      <c r="AN869" s="68"/>
      <c r="AO869" s="68"/>
      <c r="AP869" s="68"/>
      <c r="AQ869" s="68"/>
      <c r="AR869" s="68"/>
      <c r="AS869" s="68"/>
      <c r="AT869" s="68"/>
      <c r="AU869" s="68"/>
    </row>
    <row r="870" spans="1:48">
      <c r="A870" s="12"/>
      <c r="B870" s="12"/>
      <c r="C870" s="12"/>
      <c r="D870" s="12"/>
      <c r="AA870" s="68"/>
      <c r="AB870" s="68"/>
      <c r="AC870" s="68"/>
      <c r="AD870" s="68"/>
      <c r="AE870" s="68"/>
      <c r="AG870" s="92"/>
      <c r="AN870" s="68"/>
      <c r="AO870" s="68"/>
      <c r="AP870" s="68"/>
      <c r="AQ870" s="68"/>
      <c r="AR870" s="68"/>
      <c r="AS870" s="68"/>
      <c r="AT870" s="68"/>
      <c r="AU870" s="68"/>
    </row>
    <row r="871" spans="1:48">
      <c r="A871" s="12"/>
      <c r="B871" s="12"/>
      <c r="C871" s="12"/>
      <c r="D871" s="12"/>
      <c r="AA871" s="68"/>
      <c r="AB871" s="68"/>
      <c r="AC871" s="68"/>
      <c r="AD871" s="68"/>
      <c r="AE871" s="68"/>
      <c r="AG871" s="92"/>
      <c r="AN871" s="68"/>
      <c r="AO871" s="68"/>
      <c r="AP871" s="68"/>
      <c r="AQ871" s="68"/>
      <c r="AR871" s="68"/>
      <c r="AS871" s="68"/>
      <c r="AT871" s="68"/>
      <c r="AU871" s="68"/>
    </row>
    <row r="872" spans="1:48">
      <c r="A872" s="12"/>
      <c r="B872" s="12"/>
      <c r="C872" s="12"/>
      <c r="D872" s="12"/>
      <c r="AA872" s="68"/>
      <c r="AB872" s="68"/>
      <c r="AC872" s="68"/>
      <c r="AD872" s="68"/>
      <c r="AE872" s="68"/>
      <c r="AG872" s="92"/>
      <c r="AN872" s="68"/>
      <c r="AO872" s="68"/>
      <c r="AP872" s="68"/>
      <c r="AQ872" s="68"/>
      <c r="AR872" s="68"/>
      <c r="AS872" s="68"/>
      <c r="AT872" s="68"/>
      <c r="AU872" s="68"/>
    </row>
    <row r="873" spans="1:48">
      <c r="A873" s="12"/>
      <c r="B873" s="12"/>
      <c r="C873" s="12"/>
      <c r="D873" s="12"/>
      <c r="AA873" s="68"/>
      <c r="AB873" s="68"/>
      <c r="AC873" s="68"/>
      <c r="AD873" s="68"/>
      <c r="AE873" s="68"/>
      <c r="AG873" s="92"/>
      <c r="AN873" s="68"/>
      <c r="AO873" s="68"/>
      <c r="AP873" s="68"/>
      <c r="AQ873" s="68"/>
      <c r="AR873" s="68"/>
      <c r="AS873" s="68"/>
      <c r="AT873" s="68"/>
      <c r="AU873" s="68"/>
    </row>
    <row r="874" spans="1:48">
      <c r="A874" s="12"/>
      <c r="B874" s="12"/>
      <c r="C874" s="12"/>
      <c r="D874" s="12"/>
      <c r="AA874" s="68"/>
      <c r="AB874" s="68"/>
      <c r="AC874" s="68"/>
      <c r="AD874" s="68"/>
      <c r="AE874" s="68"/>
      <c r="AG874" s="92"/>
      <c r="AN874" s="68"/>
      <c r="AO874" s="68"/>
      <c r="AP874" s="68"/>
      <c r="AQ874" s="68"/>
      <c r="AR874" s="68"/>
      <c r="AS874" s="68"/>
      <c r="AT874" s="68"/>
      <c r="AU874" s="68"/>
    </row>
    <row r="875" spans="1:48">
      <c r="A875" s="12"/>
      <c r="B875" s="12"/>
      <c r="C875" s="12"/>
      <c r="D875" s="12"/>
      <c r="AA875" s="68"/>
      <c r="AB875" s="68"/>
      <c r="AC875" s="68"/>
      <c r="AD875" s="68"/>
      <c r="AE875" s="68"/>
      <c r="AG875" s="92"/>
      <c r="AN875" s="68"/>
      <c r="AO875" s="68"/>
      <c r="AP875" s="68"/>
      <c r="AQ875" s="68"/>
      <c r="AR875" s="68"/>
      <c r="AS875" s="68"/>
      <c r="AT875" s="68"/>
      <c r="AU875" s="68"/>
    </row>
    <row r="876" spans="1:48">
      <c r="A876" s="12"/>
      <c r="B876" s="12"/>
      <c r="C876" s="12"/>
      <c r="D876" s="12"/>
      <c r="AA876" s="68"/>
      <c r="AB876" s="68"/>
      <c r="AC876" s="68"/>
      <c r="AD876" s="68"/>
      <c r="AE876" s="68"/>
      <c r="AG876" s="92"/>
      <c r="AN876" s="68"/>
      <c r="AO876" s="68"/>
      <c r="AP876" s="68"/>
      <c r="AQ876" s="68"/>
      <c r="AR876" s="68"/>
      <c r="AS876" s="68"/>
      <c r="AT876" s="68"/>
      <c r="AU876" s="68"/>
    </row>
    <row r="877" spans="1:48">
      <c r="A877" s="12"/>
      <c r="B877" s="12"/>
      <c r="C877" s="12"/>
      <c r="D877" s="12"/>
      <c r="AA877" s="68"/>
      <c r="AB877" s="68"/>
      <c r="AC877" s="68"/>
      <c r="AD877" s="68"/>
      <c r="AE877" s="68"/>
      <c r="AG877" s="92"/>
      <c r="AN877" s="68"/>
      <c r="AO877" s="68"/>
      <c r="AP877" s="68"/>
      <c r="AQ877" s="68"/>
      <c r="AR877" s="68"/>
      <c r="AS877" s="68"/>
      <c r="AT877" s="68"/>
      <c r="AU877" s="68"/>
    </row>
    <row r="878" spans="1:48">
      <c r="A878" s="12"/>
      <c r="B878" s="12"/>
      <c r="C878" s="12"/>
      <c r="D878" s="12"/>
      <c r="AA878" s="68"/>
      <c r="AB878" s="68"/>
      <c r="AC878" s="68"/>
      <c r="AD878" s="68"/>
      <c r="AE878" s="68"/>
      <c r="AG878" s="92"/>
      <c r="AN878" s="68"/>
      <c r="AO878" s="68"/>
      <c r="AP878" s="68"/>
      <c r="AQ878" s="68"/>
      <c r="AR878" s="68"/>
      <c r="AS878" s="68"/>
      <c r="AT878" s="68"/>
      <c r="AU878" s="68"/>
    </row>
    <row r="879" spans="1:48">
      <c r="A879" s="12"/>
      <c r="B879" s="12"/>
      <c r="C879" s="12"/>
      <c r="D879" s="12"/>
      <c r="AA879" s="68"/>
      <c r="AB879" s="68"/>
      <c r="AC879" s="68"/>
      <c r="AD879" s="68"/>
      <c r="AE879" s="68"/>
      <c r="AG879" s="92"/>
      <c r="AN879" s="68"/>
      <c r="AO879" s="68"/>
      <c r="AP879" s="68"/>
      <c r="AQ879" s="68"/>
      <c r="AR879" s="68"/>
      <c r="AS879" s="68"/>
      <c r="AT879" s="68"/>
      <c r="AU879" s="68"/>
    </row>
    <row r="880" spans="1:48">
      <c r="A880" s="12"/>
      <c r="B880" s="12"/>
      <c r="C880" s="12"/>
      <c r="D880" s="12"/>
      <c r="AA880" s="68"/>
      <c r="AB880" s="68"/>
      <c r="AC880" s="68"/>
      <c r="AD880" s="68"/>
      <c r="AE880" s="68"/>
      <c r="AG880" s="92"/>
      <c r="AN880" s="68"/>
      <c r="AO880" s="68"/>
      <c r="AP880" s="68"/>
      <c r="AQ880" s="68"/>
      <c r="AR880" s="68"/>
      <c r="AS880" s="68"/>
      <c r="AT880" s="68"/>
      <c r="AU880" s="68"/>
      <c r="AV880" s="68"/>
    </row>
    <row r="881" spans="1:64">
      <c r="A881" s="12"/>
      <c r="B881" s="12"/>
      <c r="C881" s="12"/>
      <c r="D881" s="12"/>
      <c r="AA881" s="68"/>
      <c r="AB881" s="68"/>
      <c r="AC881" s="68"/>
      <c r="AD881" s="68"/>
      <c r="AE881" s="68"/>
      <c r="AG881" s="92"/>
      <c r="AN881" s="68"/>
      <c r="AO881" s="68"/>
      <c r="AP881" s="68"/>
      <c r="AQ881" s="68"/>
      <c r="AR881" s="68"/>
      <c r="AS881" s="68"/>
      <c r="AT881" s="68"/>
      <c r="AU881" s="68"/>
    </row>
    <row r="882" spans="1:64">
      <c r="A882" s="12"/>
      <c r="B882" s="12"/>
      <c r="C882" s="12"/>
      <c r="D882" s="12"/>
      <c r="AA882" s="68"/>
      <c r="AB882" s="68"/>
      <c r="AC882" s="68"/>
      <c r="AD882" s="68"/>
      <c r="AE882" s="68"/>
      <c r="AG882" s="92"/>
      <c r="AN882" s="68"/>
      <c r="AO882" s="68"/>
      <c r="AP882" s="68"/>
      <c r="AQ882" s="68"/>
      <c r="AR882" s="68"/>
      <c r="AS882" s="68"/>
      <c r="AT882" s="68"/>
      <c r="AU882" s="68"/>
    </row>
    <row r="883" spans="1:64">
      <c r="A883" s="12"/>
      <c r="B883" s="12"/>
      <c r="C883" s="12"/>
      <c r="D883" s="12"/>
      <c r="AA883" s="68"/>
      <c r="AB883" s="68"/>
      <c r="AC883" s="68"/>
      <c r="AD883" s="68"/>
      <c r="AE883" s="68"/>
      <c r="AG883" s="92"/>
      <c r="AN883" s="68"/>
      <c r="AO883" s="68"/>
      <c r="AP883" s="68"/>
      <c r="AQ883" s="68"/>
      <c r="AR883" s="68"/>
      <c r="AS883" s="68"/>
      <c r="AT883" s="68"/>
      <c r="AU883" s="68"/>
    </row>
    <row r="884" spans="1:64">
      <c r="A884" s="12"/>
      <c r="B884" s="12"/>
      <c r="C884" s="12"/>
      <c r="D884" s="12"/>
      <c r="AA884" s="68"/>
      <c r="AB884" s="68"/>
      <c r="AC884" s="68"/>
      <c r="AD884" s="68"/>
      <c r="AE884" s="68"/>
      <c r="AG884" s="92"/>
      <c r="AN884" s="68"/>
      <c r="AO884" s="68"/>
      <c r="AP884" s="68"/>
      <c r="AQ884" s="68"/>
      <c r="AR884" s="68"/>
      <c r="AS884" s="68"/>
      <c r="AT884" s="68"/>
      <c r="AU884" s="68"/>
    </row>
    <row r="885" spans="1:64">
      <c r="A885" s="12"/>
      <c r="B885" s="12"/>
      <c r="C885" s="12"/>
      <c r="D885" s="12"/>
      <c r="AA885" s="68"/>
      <c r="AB885" s="68"/>
      <c r="AC885" s="68"/>
      <c r="AD885" s="68"/>
      <c r="AE885" s="68"/>
      <c r="AG885" s="92"/>
      <c r="AN885" s="68"/>
      <c r="AO885" s="68"/>
      <c r="AP885" s="68"/>
      <c r="AQ885" s="68"/>
      <c r="AR885" s="68"/>
      <c r="AS885" s="68"/>
      <c r="AT885" s="68"/>
      <c r="AU885" s="68"/>
    </row>
    <row r="886" spans="1:64">
      <c r="A886" s="12"/>
      <c r="B886" s="12"/>
      <c r="C886" s="12"/>
      <c r="D886" s="12"/>
      <c r="AA886" s="68"/>
      <c r="AB886" s="68"/>
      <c r="AC886" s="68"/>
      <c r="AD886" s="68"/>
      <c r="AE886" s="68"/>
      <c r="AG886" s="92"/>
      <c r="AN886" s="68"/>
      <c r="AO886" s="68"/>
      <c r="AP886" s="68"/>
      <c r="AQ886" s="68"/>
      <c r="AR886" s="68"/>
      <c r="AS886" s="68"/>
      <c r="AT886" s="68"/>
      <c r="AU886" s="68"/>
    </row>
    <row r="887" spans="1:64">
      <c r="A887" s="12"/>
      <c r="B887" s="12"/>
      <c r="C887" s="12"/>
      <c r="D887" s="12"/>
      <c r="AA887" s="68"/>
      <c r="AB887" s="68"/>
      <c r="AC887" s="68"/>
      <c r="AD887" s="68"/>
      <c r="AE887" s="68"/>
      <c r="AG887" s="92"/>
      <c r="AN887" s="68"/>
      <c r="AO887" s="68"/>
      <c r="AP887" s="68"/>
      <c r="AQ887" s="68"/>
      <c r="AR887" s="68"/>
      <c r="AS887" s="68"/>
      <c r="AT887" s="68"/>
      <c r="AU887" s="68"/>
    </row>
    <row r="888" spans="1:64">
      <c r="A888" s="12"/>
      <c r="B888" s="12"/>
      <c r="C888" s="12"/>
      <c r="D888" s="12"/>
      <c r="AA888" s="68"/>
      <c r="AB888" s="68"/>
      <c r="AC888" s="68"/>
      <c r="AD888" s="68"/>
      <c r="AE888" s="68"/>
      <c r="AG888" s="92"/>
      <c r="AN888" s="68"/>
      <c r="AO888" s="68"/>
      <c r="AP888" s="68"/>
      <c r="AQ888" s="68"/>
      <c r="AR888" s="68"/>
      <c r="AS888" s="68"/>
      <c r="AT888" s="68"/>
      <c r="AU888" s="68"/>
    </row>
    <row r="889" spans="1:64">
      <c r="A889" s="12"/>
      <c r="B889" s="12"/>
      <c r="C889" s="12"/>
      <c r="D889" s="12"/>
      <c r="AA889" s="68"/>
      <c r="AB889" s="68"/>
      <c r="AC889" s="68"/>
      <c r="AD889" s="68"/>
      <c r="AE889" s="68"/>
      <c r="AG889" s="92"/>
      <c r="AN889" s="68"/>
      <c r="AO889" s="68"/>
      <c r="AP889" s="68"/>
      <c r="AQ889" s="68"/>
      <c r="AR889" s="68"/>
      <c r="AS889" s="68"/>
      <c r="AT889" s="68"/>
      <c r="AU889" s="68"/>
    </row>
    <row r="890" spans="1:64">
      <c r="A890" s="12"/>
      <c r="B890" s="12"/>
      <c r="C890" s="12"/>
      <c r="D890" s="12"/>
      <c r="AA890" s="68"/>
      <c r="AB890" s="68"/>
      <c r="AC890" s="68"/>
      <c r="AD890" s="68"/>
      <c r="AE890" s="68"/>
      <c r="AG890" s="92"/>
      <c r="AN890" s="68"/>
      <c r="AO890" s="68"/>
      <c r="AP890" s="68"/>
      <c r="AQ890" s="68"/>
      <c r="AR890" s="68"/>
      <c r="AS890" s="68"/>
      <c r="AT890" s="68"/>
      <c r="AU890" s="68"/>
    </row>
    <row r="891" spans="1:64">
      <c r="A891" s="12"/>
      <c r="B891" s="12"/>
      <c r="C891" s="12"/>
      <c r="D891" s="12"/>
      <c r="AA891" s="68"/>
      <c r="AB891" s="68"/>
      <c r="AC891" s="68"/>
      <c r="AD891" s="68"/>
      <c r="AE891" s="68"/>
      <c r="AG891" s="92"/>
      <c r="AN891" s="68"/>
      <c r="AO891" s="68"/>
      <c r="AP891" s="68"/>
      <c r="AQ891" s="68"/>
      <c r="AR891" s="68"/>
      <c r="AS891" s="68"/>
      <c r="AT891" s="68"/>
      <c r="AU891" s="68"/>
    </row>
    <row r="892" spans="1:64">
      <c r="A892" s="12"/>
      <c r="B892" s="12"/>
      <c r="C892" s="12"/>
      <c r="D892" s="12"/>
      <c r="AA892" s="68"/>
      <c r="AB892" s="68"/>
      <c r="AC892" s="68"/>
      <c r="AD892" s="68"/>
      <c r="AE892" s="68"/>
      <c r="AG892" s="92"/>
      <c r="AN892" s="68"/>
      <c r="AO892" s="68"/>
      <c r="AP892" s="68"/>
      <c r="AQ892" s="68"/>
      <c r="AR892" s="68"/>
      <c r="AS892" s="68"/>
      <c r="AT892" s="68"/>
      <c r="AU892" s="68"/>
    </row>
    <row r="893" spans="1:64">
      <c r="A893" s="12"/>
      <c r="B893" s="12"/>
      <c r="C893" s="12"/>
      <c r="D893" s="12"/>
      <c r="AA893" s="68"/>
      <c r="AB893" s="68"/>
      <c r="AC893" s="68"/>
      <c r="AD893" s="68"/>
      <c r="AE893" s="68"/>
      <c r="AG893" s="92"/>
      <c r="AN893" s="68"/>
      <c r="AO893" s="68"/>
      <c r="AP893" s="68"/>
      <c r="AQ893" s="68"/>
      <c r="AR893" s="68"/>
      <c r="AS893" s="68"/>
      <c r="AT893" s="68"/>
      <c r="AU893" s="68"/>
    </row>
    <row r="894" spans="1:64">
      <c r="A894" s="12"/>
      <c r="B894" s="12"/>
      <c r="C894" s="12"/>
      <c r="D894" s="12"/>
      <c r="AA894" s="68"/>
      <c r="AB894" s="68"/>
      <c r="AC894" s="68"/>
      <c r="AD894" s="68"/>
      <c r="AE894" s="68"/>
      <c r="AG894" s="92"/>
      <c r="AN894" s="68"/>
      <c r="AO894" s="68"/>
      <c r="AP894" s="68"/>
      <c r="AQ894" s="68"/>
      <c r="AR894" s="68"/>
      <c r="AS894" s="68"/>
      <c r="AT894" s="68"/>
      <c r="AU894" s="68"/>
    </row>
    <row r="895" spans="1:64">
      <c r="A895" s="12"/>
      <c r="B895" s="12"/>
      <c r="C895" s="12"/>
      <c r="D895" s="12"/>
      <c r="AA895" s="68"/>
      <c r="AB895" s="68"/>
      <c r="AC895" s="68"/>
      <c r="AD895" s="68"/>
      <c r="AE895" s="68"/>
      <c r="AG895" s="92"/>
      <c r="AN895" s="68"/>
      <c r="AO895" s="68"/>
      <c r="AP895" s="68"/>
      <c r="AQ895" s="68"/>
      <c r="AR895" s="68"/>
      <c r="AS895" s="68"/>
      <c r="AT895" s="68"/>
      <c r="AU895" s="68"/>
      <c r="AV895" s="68"/>
      <c r="AW895" s="68"/>
      <c r="AX895" s="68"/>
      <c r="AY895" s="68"/>
      <c r="AZ895" s="68"/>
      <c r="BA895" s="68"/>
      <c r="BB895" s="68"/>
      <c r="BC895" s="68"/>
      <c r="BD895" s="68"/>
      <c r="BE895" s="68"/>
      <c r="BF895" s="68"/>
      <c r="BG895" s="68"/>
      <c r="BH895" s="68"/>
      <c r="BI895" s="68"/>
      <c r="BJ895" s="68"/>
      <c r="BK895" s="68"/>
      <c r="BL895" s="68"/>
    </row>
    <row r="896" spans="1:64">
      <c r="A896" s="12"/>
      <c r="B896" s="12"/>
      <c r="C896" s="12"/>
      <c r="D896" s="12"/>
      <c r="AA896" s="68"/>
      <c r="AB896" s="68"/>
      <c r="AC896" s="68"/>
      <c r="AD896" s="68"/>
      <c r="AE896" s="68"/>
      <c r="AG896" s="92"/>
      <c r="AN896" s="68"/>
      <c r="AO896" s="68"/>
      <c r="AP896" s="68"/>
      <c r="AQ896" s="68"/>
      <c r="AR896" s="68"/>
      <c r="AS896" s="68"/>
      <c r="AT896" s="68"/>
      <c r="AU896" s="68"/>
    </row>
    <row r="897" spans="1:64">
      <c r="A897" s="12"/>
      <c r="B897" s="12"/>
      <c r="C897" s="12"/>
      <c r="D897" s="12"/>
      <c r="AA897" s="68"/>
      <c r="AB897" s="68"/>
      <c r="AC897" s="68"/>
      <c r="AD897" s="68"/>
      <c r="AE897" s="68"/>
      <c r="AG897" s="92"/>
      <c r="AN897" s="68"/>
      <c r="AO897" s="68"/>
      <c r="AP897" s="68"/>
      <c r="AQ897" s="68"/>
      <c r="AR897" s="68"/>
      <c r="AS897" s="68"/>
      <c r="AT897" s="68"/>
      <c r="AU897" s="68"/>
    </row>
    <row r="898" spans="1:64">
      <c r="A898" s="12"/>
      <c r="B898" s="12"/>
      <c r="C898" s="12"/>
      <c r="D898" s="12"/>
      <c r="AA898" s="68"/>
      <c r="AB898" s="68"/>
      <c r="AC898" s="68"/>
      <c r="AD898" s="68"/>
      <c r="AE898" s="68"/>
      <c r="AG898" s="92"/>
      <c r="AN898" s="68"/>
      <c r="AO898" s="68"/>
      <c r="AP898" s="68"/>
      <c r="AQ898" s="68"/>
      <c r="AR898" s="68"/>
      <c r="AS898" s="68"/>
      <c r="AT898" s="68"/>
      <c r="AU898" s="68"/>
    </row>
    <row r="899" spans="1:64">
      <c r="A899" s="12"/>
      <c r="B899" s="12"/>
      <c r="C899" s="12"/>
      <c r="D899" s="12"/>
      <c r="AA899" s="68"/>
      <c r="AB899" s="68"/>
      <c r="AC899" s="68"/>
      <c r="AD899" s="68"/>
      <c r="AE899" s="68"/>
      <c r="AG899" s="92"/>
      <c r="AN899" s="68"/>
      <c r="AO899" s="68"/>
      <c r="AP899" s="68"/>
      <c r="AQ899" s="68"/>
      <c r="AR899" s="68"/>
      <c r="AS899" s="68"/>
      <c r="AT899" s="68"/>
      <c r="AU899" s="68"/>
      <c r="AV899" s="68"/>
      <c r="AW899" s="68"/>
      <c r="AX899" s="68"/>
      <c r="AY899" s="68"/>
      <c r="AZ899" s="68"/>
      <c r="BA899" s="68"/>
      <c r="BB899" s="68"/>
      <c r="BC899" s="68"/>
      <c r="BD899" s="68"/>
      <c r="BE899" s="68"/>
      <c r="BF899" s="68"/>
      <c r="BG899" s="68"/>
      <c r="BH899" s="68"/>
      <c r="BI899" s="68"/>
      <c r="BJ899" s="68"/>
      <c r="BK899" s="68"/>
      <c r="BL899" s="68"/>
    </row>
    <row r="900" spans="1:64">
      <c r="A900" s="12"/>
      <c r="B900" s="12"/>
      <c r="C900" s="12"/>
      <c r="D900" s="12"/>
      <c r="AA900" s="68"/>
      <c r="AB900" s="68"/>
      <c r="AC900" s="68"/>
      <c r="AD900" s="68"/>
      <c r="AE900" s="68"/>
      <c r="AG900" s="92"/>
      <c r="AN900" s="68"/>
      <c r="AO900" s="68"/>
      <c r="AP900" s="68"/>
      <c r="AQ900" s="68"/>
      <c r="AR900" s="68"/>
      <c r="AS900" s="68"/>
      <c r="AT900" s="68"/>
      <c r="AU900" s="68"/>
    </row>
    <row r="901" spans="1:64">
      <c r="A901" s="12"/>
      <c r="B901" s="12"/>
      <c r="C901" s="12"/>
      <c r="D901" s="12"/>
      <c r="AA901" s="68"/>
      <c r="AB901" s="68"/>
      <c r="AC901" s="68"/>
      <c r="AD901" s="68"/>
      <c r="AE901" s="68"/>
      <c r="AG901" s="92"/>
      <c r="AN901" s="68"/>
      <c r="AO901" s="68"/>
      <c r="AP901" s="68"/>
      <c r="AQ901" s="68"/>
      <c r="AR901" s="68"/>
      <c r="AS901" s="68"/>
      <c r="AT901" s="68"/>
      <c r="AU901" s="68"/>
    </row>
    <row r="902" spans="1:64">
      <c r="A902" s="12"/>
      <c r="B902" s="12"/>
      <c r="C902" s="12"/>
      <c r="D902" s="12"/>
      <c r="AA902" s="68"/>
      <c r="AB902" s="68"/>
      <c r="AC902" s="68"/>
      <c r="AD902" s="68"/>
      <c r="AE902" s="68"/>
      <c r="AG902" s="92"/>
      <c r="AN902" s="68"/>
      <c r="AO902" s="68"/>
      <c r="AP902" s="68"/>
      <c r="AQ902" s="68"/>
      <c r="AR902" s="68"/>
      <c r="AS902" s="68"/>
      <c r="AT902" s="68"/>
      <c r="AU902" s="68"/>
    </row>
    <row r="903" spans="1:64">
      <c r="A903" s="12"/>
      <c r="B903" s="12"/>
      <c r="C903" s="12"/>
      <c r="D903" s="12"/>
      <c r="AA903" s="68"/>
      <c r="AB903" s="68"/>
      <c r="AC903" s="68"/>
      <c r="AD903" s="68"/>
      <c r="AE903" s="68"/>
      <c r="AG903" s="92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  <c r="AY903" s="68"/>
      <c r="AZ903" s="68"/>
      <c r="BA903" s="68"/>
      <c r="BB903" s="68"/>
      <c r="BC903" s="68"/>
      <c r="BD903" s="68"/>
      <c r="BE903" s="68"/>
      <c r="BF903" s="68"/>
      <c r="BG903" s="68"/>
      <c r="BH903" s="68"/>
      <c r="BI903" s="68"/>
      <c r="BJ903" s="68"/>
      <c r="BK903" s="68"/>
      <c r="BL903" s="68"/>
    </row>
    <row r="904" spans="1:64">
      <c r="A904" s="12"/>
      <c r="B904" s="12"/>
      <c r="C904" s="12"/>
      <c r="D904" s="12"/>
      <c r="AA904" s="68"/>
      <c r="AB904" s="68"/>
      <c r="AC904" s="68"/>
      <c r="AD904" s="68"/>
      <c r="AE904" s="68"/>
      <c r="AG904" s="92"/>
      <c r="AN904" s="68"/>
      <c r="AO904" s="68"/>
      <c r="AP904" s="68"/>
      <c r="AQ904" s="68"/>
      <c r="AR904" s="68"/>
      <c r="AS904" s="68"/>
      <c r="AT904" s="68"/>
      <c r="AU904" s="68"/>
    </row>
    <row r="905" spans="1:64">
      <c r="A905" s="12"/>
      <c r="B905" s="12"/>
      <c r="C905" s="12"/>
      <c r="D905" s="12"/>
      <c r="AA905" s="68"/>
      <c r="AB905" s="68"/>
      <c r="AC905" s="68"/>
      <c r="AD905" s="68"/>
      <c r="AE905" s="68"/>
      <c r="AG905" s="92"/>
      <c r="AN905" s="68"/>
      <c r="AO905" s="68"/>
      <c r="AP905" s="68"/>
      <c r="AQ905" s="68"/>
      <c r="AR905" s="68"/>
      <c r="AS905" s="68"/>
      <c r="AT905" s="68"/>
      <c r="AU905" s="68"/>
    </row>
    <row r="906" spans="1:64">
      <c r="A906" s="12"/>
      <c r="B906" s="12"/>
      <c r="C906" s="12"/>
      <c r="D906" s="12"/>
      <c r="AA906" s="68"/>
      <c r="AB906" s="68"/>
      <c r="AC906" s="68"/>
      <c r="AD906" s="68"/>
      <c r="AE906" s="68"/>
      <c r="AG906" s="92"/>
      <c r="AN906" s="68"/>
      <c r="AO906" s="68"/>
      <c r="AP906" s="68"/>
      <c r="AQ906" s="68"/>
      <c r="AR906" s="68"/>
      <c r="AS906" s="68"/>
      <c r="AT906" s="68"/>
      <c r="AU906" s="68"/>
    </row>
    <row r="907" spans="1:64">
      <c r="A907" s="12"/>
      <c r="B907" s="12"/>
      <c r="C907" s="12"/>
      <c r="D907" s="12"/>
      <c r="AA907" s="68"/>
      <c r="AB907" s="68"/>
      <c r="AC907" s="68"/>
      <c r="AD907" s="68"/>
      <c r="AE907" s="68"/>
      <c r="AG907" s="92"/>
      <c r="AN907" s="68"/>
      <c r="AO907" s="68"/>
      <c r="AP907" s="68"/>
      <c r="AQ907" s="68"/>
      <c r="AR907" s="68"/>
      <c r="AS907" s="68"/>
      <c r="AT907" s="68"/>
      <c r="AU907" s="68"/>
    </row>
    <row r="908" spans="1:64">
      <c r="A908" s="12"/>
      <c r="B908" s="12"/>
      <c r="C908" s="12"/>
      <c r="D908" s="12"/>
      <c r="AA908" s="68"/>
      <c r="AB908" s="68"/>
      <c r="AC908" s="68"/>
      <c r="AD908" s="68"/>
      <c r="AE908" s="68"/>
      <c r="AG908" s="92"/>
      <c r="AN908" s="68"/>
      <c r="AO908" s="68"/>
      <c r="AP908" s="68"/>
      <c r="AQ908" s="68"/>
      <c r="AR908" s="68"/>
      <c r="AS908" s="68"/>
      <c r="AT908" s="68"/>
      <c r="AU908" s="68"/>
    </row>
    <row r="909" spans="1:64">
      <c r="A909" s="12"/>
      <c r="B909" s="12"/>
      <c r="C909" s="12"/>
      <c r="D909" s="12"/>
      <c r="AA909" s="68"/>
      <c r="AB909" s="68"/>
      <c r="AC909" s="68"/>
      <c r="AD909" s="68"/>
      <c r="AE909" s="68"/>
      <c r="AG909" s="92"/>
      <c r="AN909" s="68"/>
      <c r="AO909" s="68"/>
      <c r="AP909" s="68"/>
      <c r="AQ909" s="68"/>
      <c r="AR909" s="68"/>
      <c r="AS909" s="68"/>
      <c r="AT909" s="68"/>
      <c r="AU909" s="68"/>
    </row>
    <row r="910" spans="1:64">
      <c r="A910" s="12"/>
      <c r="B910" s="12"/>
      <c r="C910" s="12"/>
      <c r="D910" s="12"/>
      <c r="AA910" s="68"/>
      <c r="AB910" s="68"/>
      <c r="AC910" s="68"/>
      <c r="AD910" s="68"/>
      <c r="AE910" s="68"/>
      <c r="AG910" s="92"/>
      <c r="AN910" s="68"/>
      <c r="AO910" s="68"/>
      <c r="AP910" s="68"/>
      <c r="AQ910" s="68"/>
      <c r="AR910" s="68"/>
      <c r="AS910" s="68"/>
      <c r="AT910" s="68"/>
      <c r="AU910" s="68"/>
    </row>
    <row r="911" spans="1:64">
      <c r="A911" s="12"/>
      <c r="B911" s="12"/>
      <c r="C911" s="12"/>
      <c r="D911" s="12"/>
      <c r="AA911" s="68"/>
      <c r="AB911" s="68"/>
      <c r="AC911" s="68"/>
      <c r="AD911" s="68"/>
      <c r="AE911" s="68"/>
      <c r="AG911" s="92"/>
      <c r="AN911" s="68"/>
      <c r="AO911" s="68"/>
      <c r="AP911" s="68"/>
      <c r="AQ911" s="68"/>
      <c r="AR911" s="68"/>
      <c r="AS911" s="68"/>
      <c r="AT911" s="68"/>
      <c r="AU911" s="68"/>
    </row>
    <row r="912" spans="1:64">
      <c r="A912" s="12"/>
      <c r="B912" s="12"/>
      <c r="C912" s="12"/>
      <c r="D912" s="12"/>
      <c r="AA912" s="68"/>
      <c r="AB912" s="68"/>
      <c r="AC912" s="68"/>
      <c r="AD912" s="68"/>
      <c r="AE912" s="68"/>
      <c r="AG912" s="92"/>
      <c r="AN912" s="68"/>
      <c r="AO912" s="68"/>
      <c r="AP912" s="68"/>
      <c r="AQ912" s="68"/>
      <c r="AR912" s="68"/>
      <c r="AS912" s="68"/>
      <c r="AT912" s="68"/>
      <c r="AU912" s="68"/>
      <c r="AV912" s="68"/>
      <c r="AW912" s="68"/>
      <c r="AX912" s="68"/>
      <c r="AY912" s="68"/>
      <c r="AZ912" s="68"/>
      <c r="BA912" s="68"/>
      <c r="BB912" s="68"/>
      <c r="BC912" s="68"/>
      <c r="BD912" s="68"/>
      <c r="BE912" s="68"/>
      <c r="BF912" s="68"/>
      <c r="BG912" s="68"/>
      <c r="BH912" s="68"/>
      <c r="BI912" s="68"/>
      <c r="BJ912" s="68"/>
      <c r="BK912" s="68"/>
      <c r="BL912" s="68"/>
    </row>
    <row r="913" spans="1:64">
      <c r="A913" s="12"/>
      <c r="B913" s="12"/>
      <c r="C913" s="12"/>
      <c r="D913" s="12"/>
      <c r="AA913" s="68"/>
      <c r="AB913" s="68"/>
      <c r="AC913" s="68"/>
      <c r="AD913" s="68"/>
      <c r="AE913" s="68"/>
      <c r="AG913" s="92"/>
      <c r="AN913" s="68"/>
      <c r="AO913" s="68"/>
      <c r="AP913" s="68"/>
      <c r="AQ913" s="68"/>
      <c r="AR913" s="68"/>
      <c r="AS913" s="68"/>
      <c r="AT913" s="68"/>
      <c r="AU913" s="68"/>
    </row>
    <row r="914" spans="1:64">
      <c r="A914" s="12"/>
      <c r="B914" s="12"/>
      <c r="C914" s="12"/>
      <c r="D914" s="12"/>
      <c r="AA914" s="68"/>
      <c r="AB914" s="68"/>
      <c r="AC914" s="68"/>
      <c r="AD914" s="68"/>
      <c r="AE914" s="68"/>
      <c r="AG914" s="92"/>
      <c r="AN914" s="68"/>
      <c r="AO914" s="68"/>
      <c r="AP914" s="68"/>
      <c r="AQ914" s="68"/>
      <c r="AR914" s="68"/>
      <c r="AS914" s="68"/>
      <c r="AT914" s="68"/>
      <c r="AU914" s="68"/>
    </row>
    <row r="915" spans="1:64">
      <c r="A915" s="12"/>
      <c r="B915" s="12"/>
      <c r="C915" s="12"/>
      <c r="D915" s="12"/>
      <c r="AA915" s="68"/>
      <c r="AB915" s="68"/>
      <c r="AC915" s="68"/>
      <c r="AD915" s="68"/>
      <c r="AE915" s="68"/>
      <c r="AG915" s="92"/>
      <c r="AN915" s="68"/>
      <c r="AO915" s="68"/>
      <c r="AP915" s="68"/>
      <c r="AQ915" s="68"/>
      <c r="AR915" s="68"/>
      <c r="AS915" s="68"/>
      <c r="AT915" s="68"/>
      <c r="AU915" s="68"/>
    </row>
    <row r="916" spans="1:64">
      <c r="A916" s="12"/>
      <c r="B916" s="12"/>
      <c r="C916" s="12"/>
      <c r="D916" s="12"/>
      <c r="AA916" s="68"/>
      <c r="AB916" s="68"/>
      <c r="AC916" s="68"/>
      <c r="AD916" s="68"/>
      <c r="AE916" s="68"/>
      <c r="AG916" s="92"/>
      <c r="AN916" s="68"/>
      <c r="AO916" s="68"/>
      <c r="AP916" s="68"/>
      <c r="AQ916" s="68"/>
      <c r="AR916" s="68"/>
      <c r="AS916" s="68"/>
      <c r="AT916" s="68"/>
      <c r="AU916" s="68"/>
    </row>
    <row r="917" spans="1:64">
      <c r="A917" s="12"/>
      <c r="B917" s="12"/>
      <c r="C917" s="12"/>
      <c r="D917" s="12"/>
      <c r="AA917" s="68"/>
      <c r="AB917" s="68"/>
      <c r="AC917" s="68"/>
      <c r="AD917" s="68"/>
      <c r="AE917" s="68"/>
      <c r="AG917" s="92"/>
      <c r="AN917" s="68"/>
      <c r="AO917" s="68"/>
      <c r="AP917" s="68"/>
      <c r="AQ917" s="68"/>
      <c r="AR917" s="68"/>
      <c r="AS917" s="68"/>
      <c r="AT917" s="68"/>
      <c r="AU917" s="68"/>
    </row>
    <row r="918" spans="1:64">
      <c r="A918" s="12"/>
      <c r="B918" s="12"/>
      <c r="C918" s="12"/>
      <c r="D918" s="12"/>
      <c r="AA918" s="68"/>
      <c r="AB918" s="68"/>
      <c r="AC918" s="68"/>
      <c r="AD918" s="68"/>
      <c r="AE918" s="68"/>
      <c r="AG918" s="92"/>
      <c r="AN918" s="68"/>
      <c r="AO918" s="68"/>
      <c r="AP918" s="68"/>
      <c r="AQ918" s="68"/>
      <c r="AR918" s="68"/>
      <c r="AS918" s="68"/>
      <c r="AT918" s="68"/>
      <c r="AU918" s="68"/>
    </row>
    <row r="919" spans="1:64">
      <c r="A919" s="12"/>
      <c r="B919" s="12"/>
      <c r="C919" s="12"/>
      <c r="D919" s="12"/>
      <c r="AA919" s="68"/>
      <c r="AB919" s="68"/>
      <c r="AC919" s="68"/>
      <c r="AD919" s="68"/>
      <c r="AE919" s="68"/>
      <c r="AG919" s="92"/>
      <c r="AN919" s="68"/>
      <c r="AO919" s="68"/>
      <c r="AP919" s="68"/>
      <c r="AQ919" s="68"/>
      <c r="AR919" s="68"/>
      <c r="AS919" s="68"/>
      <c r="AT919" s="68"/>
      <c r="AU919" s="68"/>
    </row>
    <row r="920" spans="1:64">
      <c r="A920" s="12"/>
      <c r="B920" s="12"/>
      <c r="C920" s="12"/>
      <c r="D920" s="12"/>
      <c r="AA920" s="68"/>
      <c r="AB920" s="68"/>
      <c r="AC920" s="68"/>
      <c r="AD920" s="68"/>
      <c r="AE920" s="68"/>
      <c r="AG920" s="92"/>
      <c r="AN920" s="68"/>
      <c r="AO920" s="68"/>
      <c r="AP920" s="68"/>
      <c r="AQ920" s="68"/>
      <c r="AR920" s="68"/>
      <c r="AS920" s="68"/>
      <c r="AT920" s="68"/>
      <c r="AU920" s="68"/>
    </row>
    <row r="921" spans="1:64">
      <c r="A921" s="12"/>
      <c r="B921" s="12"/>
      <c r="C921" s="12"/>
      <c r="D921" s="12"/>
      <c r="AA921" s="68"/>
      <c r="AB921" s="68"/>
      <c r="AC921" s="68"/>
      <c r="AD921" s="68"/>
      <c r="AE921" s="68"/>
      <c r="AG921" s="92"/>
      <c r="AN921" s="68"/>
      <c r="AO921" s="68"/>
      <c r="AP921" s="68"/>
      <c r="AQ921" s="68"/>
      <c r="AR921" s="68"/>
      <c r="AS921" s="68"/>
      <c r="AT921" s="68"/>
      <c r="AU921" s="68"/>
    </row>
    <row r="922" spans="1:64">
      <c r="A922" s="12"/>
      <c r="B922" s="12"/>
      <c r="C922" s="12"/>
      <c r="D922" s="12"/>
      <c r="AA922" s="68"/>
      <c r="AB922" s="68"/>
      <c r="AC922" s="68"/>
      <c r="AD922" s="68"/>
      <c r="AE922" s="68"/>
      <c r="AG922" s="92"/>
      <c r="AN922" s="68"/>
      <c r="AO922" s="68"/>
      <c r="AP922" s="68"/>
      <c r="AQ922" s="68"/>
      <c r="AR922" s="68"/>
      <c r="AS922" s="68"/>
      <c r="AT922" s="68"/>
      <c r="AU922" s="68"/>
    </row>
    <row r="923" spans="1:64">
      <c r="A923" s="12"/>
      <c r="B923" s="12"/>
      <c r="C923" s="12"/>
      <c r="D923" s="12"/>
      <c r="AA923" s="68"/>
      <c r="AB923" s="68"/>
      <c r="AC923" s="68"/>
      <c r="AD923" s="68"/>
      <c r="AE923" s="68"/>
      <c r="AG923" s="92"/>
      <c r="AN923" s="68"/>
      <c r="AO923" s="68"/>
      <c r="AP923" s="68"/>
      <c r="AQ923" s="68"/>
      <c r="AR923" s="68"/>
      <c r="AS923" s="68"/>
      <c r="AT923" s="68"/>
      <c r="AU923" s="68"/>
    </row>
    <row r="924" spans="1:64">
      <c r="A924" s="12"/>
      <c r="B924" s="12"/>
      <c r="C924" s="12"/>
      <c r="D924" s="12"/>
      <c r="AA924" s="68"/>
      <c r="AB924" s="68"/>
      <c r="AC924" s="68"/>
      <c r="AD924" s="68"/>
      <c r="AE924" s="68"/>
      <c r="AG924" s="92"/>
      <c r="AN924" s="68"/>
      <c r="AO924" s="68"/>
      <c r="AP924" s="68"/>
      <c r="AQ924" s="68"/>
      <c r="AR924" s="68"/>
      <c r="AS924" s="68"/>
      <c r="AT924" s="68"/>
      <c r="AU924" s="68"/>
    </row>
    <row r="925" spans="1:64">
      <c r="A925" s="12"/>
      <c r="B925" s="12"/>
      <c r="C925" s="12"/>
      <c r="D925" s="12"/>
      <c r="AA925" s="68"/>
      <c r="AB925" s="68"/>
      <c r="AC925" s="68"/>
      <c r="AD925" s="68"/>
      <c r="AE925" s="68"/>
      <c r="AG925" s="92"/>
      <c r="AN925" s="68"/>
      <c r="AO925" s="68"/>
      <c r="AP925" s="68"/>
      <c r="AQ925" s="68"/>
      <c r="AR925" s="68"/>
      <c r="AS925" s="68"/>
      <c r="AT925" s="68"/>
      <c r="AU925" s="68"/>
    </row>
    <row r="926" spans="1:64">
      <c r="A926" s="12"/>
      <c r="B926" s="12"/>
      <c r="C926" s="12"/>
      <c r="D926" s="12"/>
      <c r="AA926" s="68"/>
      <c r="AB926" s="68"/>
      <c r="AC926" s="68"/>
      <c r="AD926" s="68"/>
      <c r="AE926" s="68"/>
      <c r="AG926" s="92"/>
      <c r="AN926" s="68"/>
      <c r="AO926" s="68"/>
      <c r="AP926" s="68"/>
      <c r="AQ926" s="68"/>
      <c r="AR926" s="68"/>
      <c r="AS926" s="68"/>
      <c r="AT926" s="68"/>
      <c r="AU926" s="68"/>
    </row>
    <row r="927" spans="1:64">
      <c r="A927" s="12"/>
      <c r="B927" s="12"/>
      <c r="C927" s="12"/>
      <c r="D927" s="12"/>
      <c r="AA927" s="68"/>
      <c r="AB927" s="68"/>
      <c r="AC927" s="68"/>
      <c r="AD927" s="68"/>
      <c r="AE927" s="68"/>
      <c r="AG927" s="92"/>
      <c r="AN927" s="68"/>
      <c r="AO927" s="68"/>
      <c r="AP927" s="68"/>
      <c r="AQ927" s="68"/>
      <c r="AR927" s="68"/>
      <c r="AS927" s="68"/>
      <c r="AT927" s="68"/>
      <c r="AU927" s="68"/>
    </row>
    <row r="928" spans="1:64">
      <c r="A928" s="12"/>
      <c r="B928" s="12"/>
      <c r="C928" s="12"/>
      <c r="D928" s="12"/>
      <c r="AA928" s="68"/>
      <c r="AB928" s="68"/>
      <c r="AC928" s="68"/>
      <c r="AD928" s="68"/>
      <c r="AE928" s="68"/>
      <c r="AG928" s="92"/>
      <c r="AN928" s="68"/>
      <c r="AO928" s="68"/>
      <c r="AP928" s="68"/>
      <c r="AQ928" s="68"/>
      <c r="AR928" s="68"/>
      <c r="AS928" s="68"/>
      <c r="AT928" s="68"/>
      <c r="AU928" s="68"/>
      <c r="AV928" s="68"/>
      <c r="AW928" s="68"/>
      <c r="AX928" s="68"/>
      <c r="AY928" s="68"/>
      <c r="AZ928" s="68"/>
      <c r="BA928" s="68"/>
      <c r="BB928" s="68"/>
      <c r="BC928" s="68"/>
      <c r="BD928" s="68"/>
      <c r="BE928" s="68"/>
      <c r="BF928" s="68"/>
      <c r="BG928" s="68"/>
      <c r="BH928" s="68"/>
      <c r="BI928" s="68"/>
      <c r="BJ928" s="68"/>
      <c r="BK928" s="68"/>
      <c r="BL928" s="68"/>
    </row>
    <row r="929" spans="1:64">
      <c r="A929" s="12"/>
      <c r="B929" s="12"/>
      <c r="C929" s="12"/>
      <c r="D929" s="12"/>
      <c r="AA929" s="68"/>
      <c r="AB929" s="68"/>
      <c r="AC929" s="68"/>
      <c r="AD929" s="68"/>
      <c r="AE929" s="68"/>
      <c r="AG929" s="92"/>
      <c r="AN929" s="68"/>
      <c r="AO929" s="68"/>
      <c r="AP929" s="68"/>
      <c r="AQ929" s="68"/>
      <c r="AR929" s="68"/>
      <c r="AS929" s="68"/>
      <c r="AT929" s="68"/>
      <c r="AU929" s="68"/>
    </row>
    <row r="930" spans="1:64">
      <c r="A930" s="12"/>
      <c r="B930" s="12"/>
      <c r="C930" s="12"/>
      <c r="D930" s="12"/>
      <c r="AA930" s="68"/>
      <c r="AB930" s="68"/>
      <c r="AC930" s="68"/>
      <c r="AD930" s="68"/>
      <c r="AE930" s="68"/>
      <c r="AG930" s="92"/>
      <c r="AN930" s="68"/>
      <c r="AO930" s="68"/>
      <c r="AP930" s="68"/>
      <c r="AQ930" s="68"/>
      <c r="AR930" s="68"/>
      <c r="AS930" s="68"/>
      <c r="AT930" s="68"/>
      <c r="AU930" s="68"/>
    </row>
    <row r="931" spans="1:64">
      <c r="A931" s="12"/>
      <c r="B931" s="12"/>
      <c r="C931" s="12"/>
      <c r="D931" s="12"/>
      <c r="AA931" s="68"/>
      <c r="AB931" s="68"/>
      <c r="AC931" s="68"/>
      <c r="AD931" s="68"/>
      <c r="AE931" s="68"/>
      <c r="AG931" s="92"/>
      <c r="AN931" s="68"/>
      <c r="AO931" s="68"/>
      <c r="AP931" s="68"/>
      <c r="AQ931" s="68"/>
      <c r="AR931" s="68"/>
      <c r="AS931" s="68"/>
      <c r="AT931" s="68"/>
      <c r="AU931" s="68"/>
    </row>
    <row r="932" spans="1:64">
      <c r="A932" s="12"/>
      <c r="B932" s="12"/>
      <c r="C932" s="12"/>
      <c r="D932" s="12"/>
      <c r="AA932" s="68"/>
      <c r="AB932" s="68"/>
      <c r="AC932" s="68"/>
      <c r="AD932" s="68"/>
      <c r="AE932" s="68"/>
      <c r="AG932" s="92"/>
      <c r="AN932" s="68"/>
      <c r="AO932" s="68"/>
      <c r="AP932" s="68"/>
      <c r="AQ932" s="68"/>
      <c r="AR932" s="68"/>
      <c r="AS932" s="68"/>
      <c r="AT932" s="68"/>
      <c r="AU932" s="68"/>
    </row>
    <row r="933" spans="1:64">
      <c r="A933" s="12"/>
      <c r="B933" s="12"/>
      <c r="C933" s="12"/>
      <c r="D933" s="12"/>
      <c r="AA933" s="68"/>
      <c r="AB933" s="68"/>
      <c r="AC933" s="68"/>
      <c r="AD933" s="68"/>
      <c r="AE933" s="68"/>
      <c r="AG933" s="92"/>
      <c r="AN933" s="68"/>
      <c r="AO933" s="68"/>
      <c r="AP933" s="68"/>
      <c r="AQ933" s="68"/>
      <c r="AR933" s="68"/>
      <c r="AS933" s="68"/>
      <c r="AT933" s="68"/>
      <c r="AU933" s="68"/>
    </row>
    <row r="934" spans="1:64">
      <c r="A934" s="12"/>
      <c r="B934" s="12"/>
      <c r="C934" s="12"/>
      <c r="D934" s="12"/>
      <c r="AA934" s="68"/>
      <c r="AB934" s="68"/>
      <c r="AC934" s="68"/>
      <c r="AD934" s="68"/>
      <c r="AE934" s="68"/>
      <c r="AG934" s="92"/>
      <c r="AN934" s="68"/>
      <c r="AO934" s="68"/>
      <c r="AP934" s="68"/>
      <c r="AQ934" s="68"/>
      <c r="AR934" s="68"/>
      <c r="AS934" s="68"/>
      <c r="AT934" s="68"/>
      <c r="AU934" s="68"/>
    </row>
    <row r="935" spans="1:64">
      <c r="A935" s="12"/>
      <c r="B935" s="12"/>
      <c r="C935" s="12"/>
      <c r="D935" s="12"/>
      <c r="AA935" s="68"/>
      <c r="AB935" s="68"/>
      <c r="AC935" s="68"/>
      <c r="AD935" s="68"/>
      <c r="AE935" s="68"/>
      <c r="AG935" s="92"/>
      <c r="AN935" s="68"/>
      <c r="AO935" s="68"/>
      <c r="AP935" s="68"/>
      <c r="AQ935" s="68"/>
      <c r="AR935" s="68"/>
      <c r="AS935" s="68"/>
      <c r="AT935" s="68"/>
      <c r="AU935" s="68"/>
      <c r="AV935" s="68"/>
      <c r="AW935" s="68"/>
      <c r="AX935" s="68"/>
      <c r="AY935" s="68"/>
      <c r="AZ935" s="68"/>
      <c r="BA935" s="68"/>
      <c r="BB935" s="68"/>
      <c r="BC935" s="68"/>
      <c r="BD935" s="68"/>
      <c r="BE935" s="68"/>
      <c r="BF935" s="68"/>
      <c r="BG935" s="68"/>
      <c r="BH935" s="68"/>
      <c r="BI935" s="68"/>
      <c r="BJ935" s="68"/>
      <c r="BK935" s="68"/>
      <c r="BL935" s="68"/>
    </row>
    <row r="936" spans="1:64">
      <c r="A936" s="12"/>
      <c r="B936" s="12"/>
      <c r="C936" s="12"/>
      <c r="D936" s="12"/>
      <c r="AA936" s="68"/>
      <c r="AB936" s="68"/>
      <c r="AC936" s="68"/>
      <c r="AD936" s="68"/>
      <c r="AE936" s="68"/>
      <c r="AG936" s="92"/>
      <c r="AN936" s="68"/>
      <c r="AO936" s="68"/>
      <c r="AP936" s="68"/>
      <c r="AQ936" s="68"/>
      <c r="AR936" s="68"/>
      <c r="AS936" s="68"/>
      <c r="AT936" s="68"/>
      <c r="AU936" s="68"/>
    </row>
    <row r="937" spans="1:64">
      <c r="A937" s="12"/>
      <c r="B937" s="12"/>
      <c r="C937" s="12"/>
      <c r="D937" s="12"/>
      <c r="AA937" s="68"/>
      <c r="AB937" s="68"/>
      <c r="AC937" s="68"/>
      <c r="AD937" s="68"/>
      <c r="AE937" s="68"/>
      <c r="AG937" s="92"/>
      <c r="AN937" s="68"/>
      <c r="AO937" s="68"/>
      <c r="AP937" s="68"/>
      <c r="AQ937" s="68"/>
      <c r="AR937" s="68"/>
      <c r="AS937" s="68"/>
      <c r="AT937" s="68"/>
      <c r="AU937" s="68"/>
    </row>
    <row r="938" spans="1:64">
      <c r="A938" s="12"/>
      <c r="B938" s="12"/>
      <c r="C938" s="12"/>
      <c r="D938" s="12"/>
      <c r="AA938" s="68"/>
      <c r="AB938" s="68"/>
      <c r="AC938" s="68"/>
      <c r="AD938" s="68"/>
      <c r="AE938" s="68"/>
      <c r="AG938" s="92"/>
      <c r="AN938" s="68"/>
      <c r="AO938" s="68"/>
      <c r="AP938" s="68"/>
      <c r="AQ938" s="68"/>
      <c r="AR938" s="68"/>
      <c r="AS938" s="68"/>
      <c r="AT938" s="68"/>
      <c r="AU938" s="68"/>
    </row>
    <row r="939" spans="1:64">
      <c r="A939" s="12"/>
      <c r="B939" s="12"/>
      <c r="C939" s="12"/>
      <c r="D939" s="12"/>
      <c r="AA939" s="68"/>
      <c r="AB939" s="68"/>
      <c r="AC939" s="68"/>
      <c r="AD939" s="68"/>
      <c r="AE939" s="68"/>
      <c r="AG939" s="92"/>
      <c r="AN939" s="68"/>
      <c r="AO939" s="68"/>
      <c r="AP939" s="68"/>
      <c r="AQ939" s="68"/>
      <c r="AR939" s="68"/>
      <c r="AS939" s="68"/>
      <c r="AT939" s="68"/>
      <c r="AU939" s="68"/>
    </row>
    <row r="940" spans="1:64">
      <c r="A940" s="12"/>
      <c r="B940" s="12"/>
      <c r="C940" s="12"/>
      <c r="D940" s="12"/>
      <c r="AA940" s="68"/>
      <c r="AB940" s="68"/>
      <c r="AC940" s="68"/>
      <c r="AD940" s="68"/>
      <c r="AE940" s="68"/>
      <c r="AG940" s="92"/>
      <c r="AN940" s="68"/>
      <c r="AO940" s="68"/>
      <c r="AP940" s="68"/>
      <c r="AQ940" s="68"/>
      <c r="AR940" s="68"/>
      <c r="AS940" s="68"/>
      <c r="AT940" s="68"/>
      <c r="AU940" s="68"/>
    </row>
    <row r="941" spans="1:64">
      <c r="A941" s="12"/>
      <c r="B941" s="12"/>
      <c r="C941" s="12"/>
      <c r="D941" s="12"/>
      <c r="AA941" s="68"/>
      <c r="AB941" s="68"/>
      <c r="AC941" s="68"/>
      <c r="AD941" s="68"/>
      <c r="AE941" s="68"/>
      <c r="AG941" s="92"/>
      <c r="AN941" s="68"/>
      <c r="AO941" s="68"/>
      <c r="AP941" s="68"/>
      <c r="AQ941" s="68"/>
      <c r="AR941" s="68"/>
      <c r="AS941" s="68"/>
      <c r="AT941" s="68"/>
      <c r="AU941" s="68"/>
      <c r="AV941" s="68"/>
      <c r="AW941" s="68"/>
      <c r="AX941" s="68"/>
      <c r="AY941" s="68"/>
      <c r="AZ941" s="68"/>
      <c r="BA941" s="68"/>
      <c r="BB941" s="68"/>
      <c r="BC941" s="68"/>
      <c r="BD941" s="68"/>
      <c r="BE941" s="68"/>
      <c r="BF941" s="68"/>
      <c r="BG941" s="68"/>
      <c r="BH941" s="68"/>
      <c r="BI941" s="68"/>
      <c r="BJ941" s="68"/>
      <c r="BK941" s="68"/>
      <c r="BL941" s="68"/>
    </row>
    <row r="942" spans="1:64">
      <c r="A942" s="12"/>
      <c r="B942" s="12"/>
      <c r="C942" s="12"/>
      <c r="D942" s="12"/>
      <c r="AA942" s="68"/>
      <c r="AB942" s="68"/>
      <c r="AC942" s="68"/>
      <c r="AD942" s="68"/>
      <c r="AE942" s="68"/>
      <c r="AG942" s="92"/>
      <c r="AN942" s="68"/>
      <c r="AO942" s="68"/>
      <c r="AP942" s="68"/>
      <c r="AQ942" s="68"/>
      <c r="AR942" s="68"/>
      <c r="AS942" s="68"/>
      <c r="AT942" s="68"/>
      <c r="AU942" s="68"/>
    </row>
    <row r="943" spans="1:64">
      <c r="A943" s="12"/>
      <c r="B943" s="12"/>
      <c r="C943" s="12"/>
      <c r="D943" s="12"/>
      <c r="AA943" s="68"/>
      <c r="AB943" s="68"/>
      <c r="AC943" s="68"/>
      <c r="AD943" s="68"/>
      <c r="AE943" s="68"/>
      <c r="AG943" s="92"/>
      <c r="AN943" s="68"/>
      <c r="AO943" s="68"/>
      <c r="AP943" s="68"/>
      <c r="AQ943" s="68"/>
      <c r="AR943" s="68"/>
      <c r="AS943" s="68"/>
      <c r="AT943" s="68"/>
      <c r="AU943" s="68"/>
      <c r="AV943" s="68"/>
      <c r="AW943" s="68"/>
      <c r="AX943" s="68"/>
      <c r="AY943" s="68"/>
      <c r="AZ943" s="68"/>
      <c r="BA943" s="68"/>
      <c r="BB943" s="68"/>
      <c r="BC943" s="68"/>
      <c r="BD943" s="68"/>
      <c r="BE943" s="68"/>
      <c r="BF943" s="68"/>
      <c r="BG943" s="68"/>
      <c r="BH943" s="68"/>
      <c r="BI943" s="68"/>
      <c r="BJ943" s="68"/>
      <c r="BK943" s="68"/>
      <c r="BL943" s="68"/>
    </row>
    <row r="944" spans="1:64">
      <c r="A944" s="12"/>
      <c r="B944" s="12"/>
      <c r="C944" s="12"/>
      <c r="D944" s="12"/>
      <c r="AA944" s="68"/>
      <c r="AB944" s="68"/>
      <c r="AC944" s="68"/>
      <c r="AD944" s="68"/>
      <c r="AE944" s="68"/>
      <c r="AG944" s="92"/>
      <c r="AN944" s="68"/>
      <c r="AO944" s="68"/>
      <c r="AP944" s="68"/>
      <c r="AQ944" s="68"/>
      <c r="AR944" s="68"/>
      <c r="AS944" s="68"/>
      <c r="AT944" s="68"/>
      <c r="AU944" s="68"/>
    </row>
    <row r="945" spans="1:48">
      <c r="A945" s="12"/>
      <c r="B945" s="12"/>
      <c r="C945" s="12"/>
      <c r="D945" s="12"/>
      <c r="AA945" s="68"/>
      <c r="AB945" s="68"/>
      <c r="AC945" s="68"/>
      <c r="AD945" s="68"/>
      <c r="AE945" s="68"/>
      <c r="AG945" s="92"/>
      <c r="AN945" s="68"/>
      <c r="AO945" s="68"/>
      <c r="AP945" s="68"/>
      <c r="AQ945" s="68"/>
      <c r="AR945" s="68"/>
      <c r="AS945" s="68"/>
      <c r="AT945" s="68"/>
      <c r="AU945" s="68"/>
      <c r="AV945" s="68"/>
    </row>
    <row r="946" spans="1:48">
      <c r="A946" s="12"/>
      <c r="B946" s="12"/>
      <c r="C946" s="12"/>
      <c r="D946" s="12"/>
      <c r="AA946" s="68"/>
      <c r="AB946" s="68"/>
      <c r="AC946" s="68"/>
      <c r="AD946" s="68"/>
      <c r="AE946" s="68"/>
      <c r="AG946" s="92"/>
      <c r="AN946" s="68"/>
      <c r="AO946" s="68"/>
      <c r="AP946" s="68"/>
      <c r="AQ946" s="68"/>
      <c r="AR946" s="68"/>
      <c r="AS946" s="68"/>
      <c r="AT946" s="68"/>
      <c r="AU946" s="68"/>
    </row>
    <row r="947" spans="1:48">
      <c r="A947" s="12"/>
      <c r="B947" s="12"/>
      <c r="C947" s="12"/>
      <c r="D947" s="12"/>
      <c r="AA947" s="68"/>
      <c r="AB947" s="68"/>
      <c r="AC947" s="68"/>
      <c r="AD947" s="68"/>
      <c r="AE947" s="68"/>
      <c r="AG947" s="92"/>
      <c r="AN947" s="68"/>
      <c r="AO947" s="68"/>
      <c r="AP947" s="68"/>
      <c r="AQ947" s="68"/>
      <c r="AR947" s="68"/>
      <c r="AS947" s="68"/>
      <c r="AT947" s="68"/>
      <c r="AU947" s="68"/>
    </row>
    <row r="948" spans="1:48">
      <c r="A948" s="12"/>
      <c r="B948" s="12"/>
      <c r="C948" s="12"/>
      <c r="D948" s="12"/>
      <c r="AA948" s="68"/>
      <c r="AB948" s="68"/>
      <c r="AC948" s="68"/>
      <c r="AD948" s="68"/>
      <c r="AE948" s="68"/>
      <c r="AG948" s="92"/>
      <c r="AN948" s="68"/>
      <c r="AO948" s="68"/>
      <c r="AP948" s="68"/>
      <c r="AQ948" s="68"/>
      <c r="AR948" s="68"/>
      <c r="AS948" s="68"/>
      <c r="AT948" s="68"/>
      <c r="AU948" s="68"/>
    </row>
    <row r="949" spans="1:48">
      <c r="A949" s="12"/>
      <c r="B949" s="12"/>
      <c r="C949" s="12"/>
      <c r="D949" s="12"/>
      <c r="AA949" s="68"/>
      <c r="AB949" s="68"/>
      <c r="AC949" s="68"/>
      <c r="AD949" s="68"/>
      <c r="AE949" s="68"/>
      <c r="AG949" s="92"/>
      <c r="AN949" s="68"/>
      <c r="AO949" s="68"/>
      <c r="AP949" s="68"/>
      <c r="AQ949" s="68"/>
      <c r="AR949" s="68"/>
      <c r="AS949" s="68"/>
      <c r="AT949" s="68"/>
      <c r="AU949" s="68"/>
    </row>
    <row r="950" spans="1:48">
      <c r="A950" s="12"/>
      <c r="B950" s="12"/>
      <c r="C950" s="12"/>
      <c r="D950" s="12"/>
      <c r="AA950" s="68"/>
      <c r="AB950" s="68"/>
      <c r="AC950" s="68"/>
      <c r="AD950" s="68"/>
      <c r="AE950" s="68"/>
      <c r="AG950" s="92"/>
      <c r="AN950" s="68"/>
      <c r="AO950" s="68"/>
      <c r="AP950" s="68"/>
      <c r="AQ950" s="68"/>
      <c r="AR950" s="68"/>
      <c r="AS950" s="68"/>
      <c r="AT950" s="68"/>
      <c r="AU950" s="68"/>
    </row>
    <row r="951" spans="1:48">
      <c r="A951" s="12"/>
      <c r="B951" s="12"/>
      <c r="C951" s="12"/>
      <c r="D951" s="12"/>
      <c r="AA951" s="68"/>
      <c r="AB951" s="68"/>
      <c r="AC951" s="68"/>
      <c r="AD951" s="68"/>
      <c r="AE951" s="68"/>
      <c r="AG951" s="92"/>
      <c r="AN951" s="68"/>
      <c r="AO951" s="68"/>
      <c r="AP951" s="68"/>
      <c r="AQ951" s="68"/>
      <c r="AR951" s="68"/>
      <c r="AS951" s="68"/>
      <c r="AT951" s="68"/>
      <c r="AU951" s="68"/>
      <c r="AV951" s="68"/>
    </row>
    <row r="952" spans="1:48">
      <c r="A952" s="12"/>
      <c r="B952" s="12"/>
      <c r="C952" s="12"/>
      <c r="D952" s="12"/>
      <c r="AA952" s="68"/>
      <c r="AB952" s="68"/>
      <c r="AC952" s="68"/>
      <c r="AD952" s="68"/>
      <c r="AE952" s="68"/>
      <c r="AG952" s="92"/>
      <c r="AN952" s="68"/>
      <c r="AO952" s="68"/>
      <c r="AP952" s="68"/>
      <c r="AQ952" s="68"/>
      <c r="AR952" s="68"/>
      <c r="AS952" s="68"/>
      <c r="AT952" s="68"/>
      <c r="AU952" s="68"/>
    </row>
    <row r="953" spans="1:48">
      <c r="A953" s="12"/>
      <c r="B953" s="12"/>
      <c r="C953" s="12"/>
      <c r="D953" s="12"/>
      <c r="AA953" s="68"/>
      <c r="AB953" s="68"/>
      <c r="AC953" s="68"/>
      <c r="AD953" s="68"/>
      <c r="AE953" s="68"/>
      <c r="AG953" s="92"/>
      <c r="AN953" s="68"/>
      <c r="AO953" s="68"/>
      <c r="AP953" s="68"/>
      <c r="AQ953" s="68"/>
      <c r="AR953" s="68"/>
      <c r="AS953" s="68"/>
      <c r="AT953" s="68"/>
      <c r="AU953" s="68"/>
    </row>
    <row r="954" spans="1:48">
      <c r="A954" s="12"/>
      <c r="B954" s="12"/>
      <c r="C954" s="12"/>
      <c r="D954" s="12"/>
      <c r="AA954" s="68"/>
      <c r="AB954" s="68"/>
      <c r="AC954" s="68"/>
      <c r="AD954" s="68"/>
      <c r="AE954" s="68"/>
      <c r="AG954" s="92"/>
      <c r="AN954" s="68"/>
      <c r="AO954" s="68"/>
      <c r="AP954" s="68"/>
      <c r="AQ954" s="68"/>
      <c r="AR954" s="68"/>
      <c r="AS954" s="68"/>
      <c r="AT954" s="68"/>
      <c r="AU954" s="68"/>
    </row>
    <row r="955" spans="1:48">
      <c r="A955" s="12"/>
      <c r="B955" s="12"/>
      <c r="C955" s="12"/>
      <c r="D955" s="12"/>
      <c r="AA955" s="68"/>
      <c r="AB955" s="68"/>
      <c r="AC955" s="68"/>
      <c r="AD955" s="68"/>
      <c r="AE955" s="68"/>
      <c r="AG955" s="92"/>
      <c r="AN955" s="68"/>
      <c r="AO955" s="68"/>
      <c r="AP955" s="68"/>
      <c r="AQ955" s="68"/>
      <c r="AR955" s="68"/>
      <c r="AS955" s="68"/>
      <c r="AT955" s="68"/>
      <c r="AU955" s="68"/>
    </row>
    <row r="956" spans="1:48">
      <c r="A956" s="12"/>
      <c r="B956" s="12"/>
      <c r="C956" s="12"/>
      <c r="D956" s="12"/>
      <c r="AA956" s="68"/>
      <c r="AB956" s="68"/>
      <c r="AC956" s="68"/>
      <c r="AD956" s="68"/>
      <c r="AE956" s="68"/>
      <c r="AG956" s="92"/>
      <c r="AN956" s="68"/>
      <c r="AO956" s="68"/>
      <c r="AP956" s="68"/>
      <c r="AQ956" s="68"/>
      <c r="AR956" s="68"/>
      <c r="AS956" s="68"/>
      <c r="AT956" s="68"/>
      <c r="AU956" s="68"/>
    </row>
    <row r="957" spans="1:48">
      <c r="A957" s="12"/>
      <c r="B957" s="12"/>
      <c r="C957" s="12"/>
      <c r="D957" s="12"/>
      <c r="AA957" s="68"/>
      <c r="AB957" s="68"/>
      <c r="AC957" s="68"/>
      <c r="AD957" s="68"/>
      <c r="AE957" s="68"/>
      <c r="AG957" s="92"/>
      <c r="AN957" s="68"/>
      <c r="AO957" s="68"/>
      <c r="AP957" s="68"/>
      <c r="AQ957" s="68"/>
      <c r="AR957" s="68"/>
      <c r="AS957" s="68"/>
      <c r="AT957" s="68"/>
      <c r="AU957" s="68"/>
    </row>
    <row r="958" spans="1:48">
      <c r="A958" s="12"/>
      <c r="B958" s="12"/>
      <c r="C958" s="12"/>
      <c r="D958" s="12"/>
      <c r="AA958" s="68"/>
      <c r="AB958" s="68"/>
      <c r="AC958" s="68"/>
      <c r="AD958" s="68"/>
      <c r="AE958" s="68"/>
      <c r="AG958" s="92"/>
      <c r="AN958" s="68"/>
      <c r="AO958" s="68"/>
      <c r="AP958" s="68"/>
      <c r="AQ958" s="68"/>
      <c r="AR958" s="68"/>
      <c r="AS958" s="68"/>
      <c r="AT958" s="68"/>
      <c r="AU958" s="68"/>
    </row>
    <row r="959" spans="1:48">
      <c r="A959" s="12"/>
      <c r="B959" s="12"/>
      <c r="C959" s="12"/>
      <c r="D959" s="12"/>
      <c r="AA959" s="68"/>
      <c r="AB959" s="68"/>
      <c r="AC959" s="68"/>
      <c r="AD959" s="68"/>
      <c r="AE959" s="68"/>
      <c r="AG959" s="92"/>
      <c r="AN959" s="68"/>
      <c r="AO959" s="68"/>
      <c r="AP959" s="68"/>
      <c r="AQ959" s="68"/>
      <c r="AR959" s="68"/>
      <c r="AS959" s="68"/>
      <c r="AT959" s="68"/>
      <c r="AU959" s="68"/>
    </row>
    <row r="960" spans="1:48">
      <c r="A960" s="12"/>
      <c r="B960" s="12"/>
      <c r="C960" s="12"/>
      <c r="D960" s="12"/>
      <c r="AA960" s="68"/>
      <c r="AB960" s="68"/>
      <c r="AC960" s="68"/>
      <c r="AD960" s="68"/>
      <c r="AE960" s="68"/>
      <c r="AG960" s="92"/>
      <c r="AN960" s="68"/>
      <c r="AO960" s="68"/>
      <c r="AP960" s="68"/>
      <c r="AQ960" s="68"/>
      <c r="AR960" s="68"/>
      <c r="AS960" s="68"/>
      <c r="AT960" s="68"/>
      <c r="AU960" s="68"/>
    </row>
    <row r="961" spans="1:48">
      <c r="A961" s="12"/>
      <c r="B961" s="12"/>
      <c r="C961" s="12"/>
      <c r="D961" s="12"/>
      <c r="AA961" s="68"/>
      <c r="AB961" s="68"/>
      <c r="AC961" s="68"/>
      <c r="AD961" s="68"/>
      <c r="AE961" s="68"/>
      <c r="AG961" s="92"/>
      <c r="AN961" s="68"/>
      <c r="AO961" s="68"/>
      <c r="AP961" s="68"/>
      <c r="AQ961" s="68"/>
      <c r="AR961" s="68"/>
      <c r="AS961" s="68"/>
      <c r="AT961" s="68"/>
      <c r="AU961" s="68"/>
    </row>
    <row r="962" spans="1:48">
      <c r="A962" s="12"/>
      <c r="B962" s="12"/>
      <c r="C962" s="12"/>
      <c r="D962" s="12"/>
      <c r="AA962" s="68"/>
      <c r="AB962" s="68"/>
      <c r="AC962" s="68"/>
      <c r="AD962" s="68"/>
      <c r="AE962" s="68"/>
      <c r="AG962" s="92"/>
      <c r="AN962" s="68"/>
      <c r="AO962" s="68"/>
      <c r="AP962" s="68"/>
      <c r="AQ962" s="68"/>
      <c r="AR962" s="68"/>
      <c r="AS962" s="68"/>
      <c r="AT962" s="68"/>
      <c r="AU962" s="68"/>
      <c r="AV962" s="68"/>
    </row>
    <row r="963" spans="1:48">
      <c r="A963" s="12"/>
      <c r="B963" s="12"/>
      <c r="C963" s="12"/>
      <c r="D963" s="12"/>
      <c r="AA963" s="68"/>
      <c r="AB963" s="68"/>
      <c r="AC963" s="68"/>
      <c r="AD963" s="68"/>
      <c r="AE963" s="68"/>
      <c r="AG963" s="92"/>
      <c r="AN963" s="68"/>
      <c r="AO963" s="68"/>
      <c r="AP963" s="68"/>
      <c r="AQ963" s="68"/>
      <c r="AR963" s="68"/>
      <c r="AS963" s="68"/>
      <c r="AT963" s="68"/>
      <c r="AU963" s="68"/>
    </row>
    <row r="964" spans="1:48">
      <c r="A964" s="12"/>
      <c r="B964" s="12"/>
      <c r="C964" s="12"/>
      <c r="D964" s="12"/>
      <c r="AA964" s="68"/>
      <c r="AB964" s="68"/>
      <c r="AC964" s="68"/>
      <c r="AD964" s="68"/>
      <c r="AE964" s="68"/>
      <c r="AG964" s="92"/>
      <c r="AN964" s="68"/>
      <c r="AO964" s="68"/>
      <c r="AP964" s="68"/>
      <c r="AQ964" s="68"/>
      <c r="AR964" s="68"/>
      <c r="AS964" s="68"/>
      <c r="AT964" s="68"/>
      <c r="AU964" s="68"/>
    </row>
    <row r="965" spans="1:48">
      <c r="A965" s="12"/>
      <c r="B965" s="12"/>
      <c r="C965" s="12"/>
      <c r="D965" s="12"/>
      <c r="AA965" s="68"/>
      <c r="AB965" s="68"/>
      <c r="AC965" s="68"/>
      <c r="AD965" s="68"/>
      <c r="AE965" s="68"/>
      <c r="AG965" s="92"/>
      <c r="AN965" s="68"/>
      <c r="AO965" s="68"/>
      <c r="AP965" s="68"/>
      <c r="AQ965" s="68"/>
      <c r="AR965" s="68"/>
      <c r="AS965" s="68"/>
      <c r="AT965" s="68"/>
      <c r="AU965" s="68"/>
    </row>
    <row r="966" spans="1:48">
      <c r="A966" s="12"/>
      <c r="B966" s="12"/>
      <c r="C966" s="12"/>
      <c r="D966" s="12"/>
      <c r="AA966" s="68"/>
      <c r="AB966" s="68"/>
      <c r="AC966" s="68"/>
      <c r="AD966" s="68"/>
      <c r="AE966" s="68"/>
      <c r="AG966" s="92"/>
      <c r="AN966" s="68"/>
      <c r="AO966" s="68"/>
      <c r="AP966" s="68"/>
      <c r="AQ966" s="68"/>
      <c r="AR966" s="68"/>
      <c r="AS966" s="68"/>
      <c r="AT966" s="68"/>
      <c r="AU966" s="68"/>
    </row>
    <row r="967" spans="1:48">
      <c r="A967" s="12"/>
      <c r="B967" s="12"/>
      <c r="C967" s="12"/>
      <c r="D967" s="12"/>
      <c r="AA967" s="68"/>
      <c r="AB967" s="68"/>
      <c r="AC967" s="68"/>
      <c r="AD967" s="68"/>
      <c r="AE967" s="68"/>
      <c r="AG967" s="92"/>
      <c r="AN967" s="68"/>
      <c r="AO967" s="68"/>
      <c r="AP967" s="68"/>
      <c r="AQ967" s="68"/>
      <c r="AR967" s="68"/>
      <c r="AS967" s="68"/>
      <c r="AT967" s="68"/>
      <c r="AU967" s="68"/>
    </row>
    <row r="968" spans="1:48">
      <c r="A968" s="12"/>
      <c r="B968" s="12"/>
      <c r="C968" s="12"/>
      <c r="D968" s="12"/>
      <c r="AA968" s="68"/>
      <c r="AB968" s="68"/>
      <c r="AC968" s="68"/>
      <c r="AD968" s="68"/>
      <c r="AE968" s="68"/>
      <c r="AG968" s="92"/>
      <c r="AN968" s="68"/>
      <c r="AO968" s="68"/>
      <c r="AP968" s="68"/>
      <c r="AQ968" s="68"/>
      <c r="AR968" s="68"/>
      <c r="AS968" s="68"/>
      <c r="AT968" s="68"/>
      <c r="AU968" s="68"/>
      <c r="AV968" s="68"/>
    </row>
    <row r="969" spans="1:48">
      <c r="A969" s="12"/>
      <c r="B969" s="12"/>
      <c r="C969" s="12"/>
      <c r="D969" s="12"/>
      <c r="AA969" s="68"/>
      <c r="AB969" s="68"/>
      <c r="AC969" s="68"/>
      <c r="AD969" s="68"/>
      <c r="AE969" s="68"/>
      <c r="AG969" s="92"/>
      <c r="AN969" s="68"/>
      <c r="AO969" s="68"/>
      <c r="AP969" s="68"/>
      <c r="AQ969" s="68"/>
      <c r="AR969" s="68"/>
      <c r="AS969" s="68"/>
      <c r="AT969" s="68"/>
      <c r="AU969" s="68"/>
    </row>
    <row r="970" spans="1:48">
      <c r="A970" s="12"/>
      <c r="B970" s="12"/>
      <c r="C970" s="12"/>
      <c r="D970" s="12"/>
      <c r="AA970" s="68"/>
      <c r="AB970" s="68"/>
      <c r="AC970" s="68"/>
      <c r="AD970" s="68"/>
      <c r="AE970" s="68"/>
      <c r="AG970" s="92"/>
      <c r="AN970" s="68"/>
      <c r="AO970" s="68"/>
      <c r="AP970" s="68"/>
      <c r="AQ970" s="68"/>
      <c r="AR970" s="68"/>
      <c r="AS970" s="68"/>
      <c r="AT970" s="68"/>
      <c r="AU970" s="68"/>
    </row>
    <row r="971" spans="1:48">
      <c r="A971" s="12"/>
      <c r="B971" s="12"/>
      <c r="C971" s="12"/>
      <c r="D971" s="12"/>
      <c r="AA971" s="68"/>
      <c r="AB971" s="68"/>
      <c r="AC971" s="68"/>
      <c r="AD971" s="68"/>
      <c r="AE971" s="68"/>
      <c r="AG971" s="92"/>
      <c r="AN971" s="68"/>
      <c r="AO971" s="68"/>
      <c r="AP971" s="68"/>
      <c r="AQ971" s="68"/>
      <c r="AR971" s="68"/>
      <c r="AS971" s="68"/>
      <c r="AT971" s="68"/>
      <c r="AU971" s="68"/>
    </row>
    <row r="972" spans="1:48">
      <c r="A972" s="12"/>
      <c r="B972" s="12"/>
      <c r="C972" s="12"/>
      <c r="D972" s="12"/>
      <c r="AA972" s="68"/>
      <c r="AB972" s="68"/>
      <c r="AC972" s="68"/>
      <c r="AD972" s="68"/>
      <c r="AE972" s="68"/>
      <c r="AG972" s="92"/>
      <c r="AN972" s="68"/>
      <c r="AO972" s="68"/>
      <c r="AP972" s="68"/>
      <c r="AQ972" s="68"/>
      <c r="AR972" s="68"/>
      <c r="AS972" s="68"/>
      <c r="AT972" s="68"/>
      <c r="AU972" s="68"/>
    </row>
    <row r="973" spans="1:48">
      <c r="A973" s="12"/>
      <c r="B973" s="12"/>
      <c r="C973" s="12"/>
      <c r="D973" s="12"/>
      <c r="AA973" s="68"/>
      <c r="AB973" s="68"/>
      <c r="AC973" s="68"/>
      <c r="AD973" s="68"/>
      <c r="AE973" s="68"/>
      <c r="AG973" s="92"/>
      <c r="AN973" s="68"/>
      <c r="AO973" s="68"/>
      <c r="AP973" s="68"/>
      <c r="AQ973" s="68"/>
      <c r="AR973" s="68"/>
      <c r="AS973" s="68"/>
      <c r="AT973" s="68"/>
      <c r="AU973" s="68"/>
    </row>
    <row r="974" spans="1:48">
      <c r="A974" s="12"/>
      <c r="B974" s="12"/>
      <c r="C974" s="12"/>
      <c r="D974" s="12"/>
      <c r="AA974" s="68"/>
      <c r="AB974" s="68"/>
      <c r="AC974" s="68"/>
      <c r="AD974" s="68"/>
      <c r="AE974" s="68"/>
      <c r="AG974" s="92"/>
      <c r="AN974" s="68"/>
      <c r="AO974" s="68"/>
      <c r="AP974" s="68"/>
      <c r="AQ974" s="68"/>
      <c r="AR974" s="68"/>
      <c r="AS974" s="68"/>
      <c r="AT974" s="68"/>
      <c r="AU974" s="68"/>
    </row>
    <row r="975" spans="1:48">
      <c r="A975" s="12"/>
      <c r="B975" s="12"/>
      <c r="C975" s="12"/>
      <c r="D975" s="12"/>
      <c r="AA975" s="68"/>
      <c r="AB975" s="68"/>
      <c r="AC975" s="68"/>
      <c r="AD975" s="68"/>
      <c r="AE975" s="68"/>
      <c r="AG975" s="92"/>
      <c r="AN975" s="68"/>
      <c r="AO975" s="68"/>
      <c r="AP975" s="68"/>
      <c r="AQ975" s="68"/>
      <c r="AR975" s="68"/>
      <c r="AS975" s="68"/>
      <c r="AT975" s="68"/>
      <c r="AU975" s="68"/>
    </row>
    <row r="976" spans="1:48">
      <c r="A976" s="12"/>
      <c r="B976" s="12"/>
      <c r="C976" s="12"/>
      <c r="D976" s="12"/>
      <c r="AA976" s="68"/>
      <c r="AB976" s="68"/>
      <c r="AC976" s="68"/>
      <c r="AD976" s="68"/>
      <c r="AE976" s="68"/>
      <c r="AG976" s="92"/>
      <c r="AN976" s="68"/>
      <c r="AO976" s="68"/>
      <c r="AP976" s="68"/>
      <c r="AQ976" s="68"/>
      <c r="AR976" s="68"/>
      <c r="AS976" s="68"/>
      <c r="AT976" s="68"/>
      <c r="AU976" s="68"/>
    </row>
    <row r="977" spans="1:64">
      <c r="A977" s="12"/>
      <c r="B977" s="12"/>
      <c r="C977" s="12"/>
      <c r="D977" s="12"/>
      <c r="AA977" s="68"/>
      <c r="AB977" s="68"/>
      <c r="AC977" s="68"/>
      <c r="AD977" s="68"/>
      <c r="AE977" s="68"/>
      <c r="AG977" s="92"/>
      <c r="AN977" s="68"/>
      <c r="AO977" s="68"/>
      <c r="AP977" s="68"/>
      <c r="AQ977" s="68"/>
      <c r="AR977" s="68"/>
      <c r="AS977" s="68"/>
      <c r="AT977" s="68"/>
      <c r="AU977" s="68"/>
    </row>
    <row r="978" spans="1:64">
      <c r="A978" s="12"/>
      <c r="B978" s="12"/>
      <c r="C978" s="12"/>
      <c r="D978" s="12"/>
      <c r="AA978" s="68"/>
      <c r="AB978" s="68"/>
      <c r="AC978" s="68"/>
      <c r="AD978" s="68"/>
      <c r="AE978" s="68"/>
      <c r="AG978" s="92"/>
      <c r="AN978" s="68"/>
      <c r="AO978" s="68"/>
      <c r="AP978" s="68"/>
      <c r="AQ978" s="68"/>
      <c r="AR978" s="68"/>
      <c r="AS978" s="68"/>
      <c r="AT978" s="68"/>
      <c r="AU978" s="68"/>
    </row>
    <row r="979" spans="1:64">
      <c r="A979" s="12"/>
      <c r="B979" s="12"/>
      <c r="C979" s="12"/>
      <c r="D979" s="12"/>
      <c r="AA979" s="68"/>
      <c r="AB979" s="68"/>
      <c r="AC979" s="68"/>
      <c r="AD979" s="68"/>
      <c r="AE979" s="68"/>
      <c r="AG979" s="92"/>
      <c r="AN979" s="68"/>
      <c r="AO979" s="68"/>
      <c r="AP979" s="68"/>
      <c r="AQ979" s="68"/>
      <c r="AR979" s="68"/>
      <c r="AS979" s="68"/>
      <c r="AT979" s="68"/>
      <c r="AU979" s="68"/>
    </row>
    <row r="980" spans="1:64">
      <c r="A980" s="12"/>
      <c r="B980" s="12"/>
      <c r="C980" s="12"/>
      <c r="D980" s="12"/>
      <c r="AA980" s="68"/>
      <c r="AB980" s="68"/>
      <c r="AC980" s="68"/>
      <c r="AD980" s="68"/>
      <c r="AE980" s="68"/>
      <c r="AG980" s="92"/>
      <c r="AN980" s="68"/>
      <c r="AO980" s="68"/>
      <c r="AP980" s="68"/>
      <c r="AQ980" s="68"/>
      <c r="AR980" s="68"/>
      <c r="AS980" s="68"/>
      <c r="AT980" s="68"/>
      <c r="AU980" s="68"/>
    </row>
    <row r="981" spans="1:64">
      <c r="A981" s="12"/>
      <c r="B981" s="12"/>
      <c r="C981" s="12"/>
      <c r="D981" s="12"/>
      <c r="AA981" s="68"/>
      <c r="AB981" s="68"/>
      <c r="AC981" s="68"/>
      <c r="AD981" s="68"/>
      <c r="AE981" s="68"/>
      <c r="AG981" s="92"/>
      <c r="AN981" s="68"/>
      <c r="AO981" s="68"/>
      <c r="AP981" s="68"/>
      <c r="AQ981" s="68"/>
      <c r="AR981" s="68"/>
      <c r="AS981" s="68"/>
      <c r="AT981" s="68"/>
      <c r="AU981" s="68"/>
      <c r="AV981" s="68"/>
      <c r="AW981" s="68"/>
      <c r="AX981" s="68"/>
      <c r="AY981" s="68"/>
      <c r="AZ981" s="68"/>
      <c r="BA981" s="68"/>
      <c r="BB981" s="68"/>
      <c r="BC981" s="68"/>
      <c r="BD981" s="68"/>
      <c r="BE981" s="68"/>
      <c r="BF981" s="68"/>
      <c r="BG981" s="68"/>
      <c r="BH981" s="68"/>
      <c r="BI981" s="68"/>
      <c r="BJ981" s="68"/>
      <c r="BK981" s="68"/>
      <c r="BL981" s="68"/>
    </row>
    <row r="982" spans="1:64">
      <c r="A982" s="12"/>
      <c r="B982" s="12"/>
      <c r="C982" s="12"/>
      <c r="D982" s="12"/>
      <c r="AA982" s="68"/>
      <c r="AB982" s="68"/>
      <c r="AC982" s="68"/>
      <c r="AD982" s="68"/>
      <c r="AE982" s="68"/>
      <c r="AG982" s="92"/>
      <c r="AN982" s="68"/>
      <c r="AO982" s="68"/>
      <c r="AP982" s="68"/>
      <c r="AQ982" s="68"/>
      <c r="AR982" s="68"/>
      <c r="AS982" s="68"/>
      <c r="AT982" s="68"/>
      <c r="AU982" s="68"/>
    </row>
    <row r="983" spans="1:64">
      <c r="A983" s="12"/>
      <c r="B983" s="12"/>
      <c r="C983" s="12"/>
      <c r="D983" s="12"/>
      <c r="AA983" s="68"/>
      <c r="AB983" s="68"/>
      <c r="AC983" s="68"/>
      <c r="AD983" s="68"/>
      <c r="AE983" s="68"/>
      <c r="AG983" s="92"/>
      <c r="AN983" s="68"/>
      <c r="AO983" s="68"/>
      <c r="AP983" s="68"/>
      <c r="AQ983" s="68"/>
      <c r="AR983" s="68"/>
      <c r="AS983" s="68"/>
      <c r="AT983" s="68"/>
      <c r="AU983" s="68"/>
    </row>
    <row r="984" spans="1:64">
      <c r="A984" s="12"/>
      <c r="B984" s="12"/>
      <c r="C984" s="12"/>
      <c r="D984" s="12"/>
      <c r="AA984" s="68"/>
      <c r="AB984" s="68"/>
      <c r="AC984" s="68"/>
      <c r="AD984" s="68"/>
      <c r="AE984" s="68"/>
      <c r="AG984" s="92"/>
      <c r="AN984" s="68"/>
      <c r="AO984" s="68"/>
      <c r="AP984" s="68"/>
      <c r="AQ984" s="68"/>
      <c r="AR984" s="68"/>
      <c r="AS984" s="68"/>
      <c r="AT984" s="68"/>
      <c r="AU984" s="68"/>
    </row>
    <row r="985" spans="1:64">
      <c r="A985" s="12"/>
      <c r="B985" s="12"/>
      <c r="C985" s="12"/>
      <c r="D985" s="12"/>
      <c r="AA985" s="68"/>
      <c r="AB985" s="68"/>
      <c r="AC985" s="68"/>
      <c r="AD985" s="68"/>
      <c r="AE985" s="68"/>
      <c r="AG985" s="92"/>
      <c r="AN985" s="68"/>
      <c r="AO985" s="68"/>
      <c r="AP985" s="68"/>
      <c r="AQ985" s="68"/>
      <c r="AR985" s="68"/>
      <c r="AS985" s="68"/>
      <c r="AT985" s="68"/>
      <c r="AU985" s="68"/>
    </row>
    <row r="986" spans="1:64">
      <c r="A986" s="12"/>
      <c r="B986" s="12"/>
      <c r="C986" s="12"/>
      <c r="D986" s="12"/>
      <c r="AA986" s="68"/>
      <c r="AB986" s="68"/>
      <c r="AC986" s="68"/>
      <c r="AD986" s="68"/>
      <c r="AE986" s="68"/>
      <c r="AG986" s="92"/>
      <c r="AN986" s="68"/>
      <c r="AO986" s="68"/>
      <c r="AP986" s="68"/>
      <c r="AQ986" s="68"/>
      <c r="AR986" s="68"/>
      <c r="AS986" s="68"/>
      <c r="AT986" s="68"/>
      <c r="AU986" s="68"/>
    </row>
    <row r="987" spans="1:64">
      <c r="A987" s="12"/>
      <c r="B987" s="12"/>
      <c r="C987" s="12"/>
      <c r="D987" s="12"/>
      <c r="AA987" s="68"/>
      <c r="AB987" s="68"/>
      <c r="AC987" s="68"/>
      <c r="AD987" s="68"/>
      <c r="AE987" s="68"/>
      <c r="AG987" s="92"/>
      <c r="AN987" s="68"/>
      <c r="AO987" s="68"/>
      <c r="AP987" s="68"/>
      <c r="AQ987" s="68"/>
      <c r="AR987" s="68"/>
      <c r="AS987" s="68"/>
      <c r="AT987" s="68"/>
      <c r="AU987" s="68"/>
    </row>
    <row r="988" spans="1:64">
      <c r="A988" s="12"/>
      <c r="B988" s="12"/>
      <c r="C988" s="12"/>
      <c r="D988" s="12"/>
      <c r="AA988" s="68"/>
      <c r="AB988" s="68"/>
      <c r="AC988" s="68"/>
      <c r="AD988" s="68"/>
      <c r="AE988" s="68"/>
      <c r="AG988" s="92"/>
      <c r="AN988" s="68"/>
      <c r="AO988" s="68"/>
      <c r="AP988" s="68"/>
      <c r="AQ988" s="68"/>
      <c r="AR988" s="68"/>
      <c r="AS988" s="68"/>
      <c r="AT988" s="68"/>
      <c r="AU988" s="68"/>
    </row>
    <row r="989" spans="1:64">
      <c r="A989" s="12"/>
      <c r="B989" s="12"/>
      <c r="C989" s="12"/>
      <c r="D989" s="12"/>
      <c r="AA989" s="68"/>
      <c r="AB989" s="68"/>
      <c r="AC989" s="68"/>
      <c r="AD989" s="68"/>
      <c r="AE989" s="68"/>
      <c r="AG989" s="92"/>
      <c r="AN989" s="68"/>
      <c r="AO989" s="68"/>
      <c r="AP989" s="68"/>
      <c r="AQ989" s="68"/>
      <c r="AR989" s="68"/>
      <c r="AS989" s="68"/>
      <c r="AT989" s="68"/>
      <c r="AU989" s="68"/>
    </row>
    <row r="990" spans="1:64">
      <c r="A990" s="12"/>
      <c r="B990" s="12"/>
      <c r="C990" s="12"/>
      <c r="D990" s="12"/>
      <c r="AA990" s="68"/>
      <c r="AB990" s="68"/>
      <c r="AC990" s="68"/>
      <c r="AD990" s="68"/>
      <c r="AE990" s="68"/>
      <c r="AG990" s="92"/>
      <c r="AN990" s="68"/>
      <c r="AO990" s="68"/>
      <c r="AP990" s="68"/>
      <c r="AQ990" s="68"/>
      <c r="AR990" s="68"/>
      <c r="AS990" s="68"/>
      <c r="AT990" s="68"/>
      <c r="AU990" s="68"/>
    </row>
    <row r="991" spans="1:64">
      <c r="A991" s="12"/>
      <c r="B991" s="12"/>
      <c r="C991" s="12"/>
      <c r="D991" s="12"/>
      <c r="AA991" s="68"/>
      <c r="AB991" s="68"/>
      <c r="AC991" s="68"/>
      <c r="AD991" s="68"/>
      <c r="AE991" s="68"/>
      <c r="AG991" s="92"/>
      <c r="AN991" s="68"/>
      <c r="AO991" s="68"/>
      <c r="AP991" s="68"/>
      <c r="AQ991" s="68"/>
      <c r="AR991" s="68"/>
      <c r="AS991" s="68"/>
      <c r="AT991" s="68"/>
      <c r="AU991" s="68"/>
    </row>
    <row r="992" spans="1:64">
      <c r="A992" s="12"/>
      <c r="B992" s="12"/>
      <c r="C992" s="12"/>
      <c r="D992" s="12"/>
      <c r="AA992" s="68"/>
      <c r="AB992" s="68"/>
      <c r="AC992" s="68"/>
      <c r="AD992" s="68"/>
      <c r="AE992" s="68"/>
      <c r="AG992" s="92"/>
      <c r="AN992" s="68"/>
      <c r="AO992" s="68"/>
      <c r="AP992" s="68"/>
      <c r="AQ992" s="68"/>
      <c r="AR992" s="68"/>
      <c r="AS992" s="68"/>
      <c r="AT992" s="68"/>
      <c r="AU992" s="68"/>
    </row>
    <row r="993" spans="1:64">
      <c r="A993" s="12"/>
      <c r="B993" s="12"/>
      <c r="C993" s="12"/>
      <c r="D993" s="12"/>
      <c r="AA993" s="68"/>
      <c r="AB993" s="68"/>
      <c r="AC993" s="68"/>
      <c r="AD993" s="68"/>
      <c r="AE993" s="68"/>
      <c r="AG993" s="92"/>
      <c r="AN993" s="68"/>
      <c r="AO993" s="68"/>
      <c r="AP993" s="68"/>
      <c r="AQ993" s="68"/>
      <c r="AR993" s="68"/>
      <c r="AS993" s="68"/>
      <c r="AT993" s="68"/>
      <c r="AU993" s="68"/>
    </row>
    <row r="994" spans="1:64">
      <c r="A994" s="12"/>
      <c r="B994" s="12"/>
      <c r="C994" s="12"/>
      <c r="D994" s="12"/>
      <c r="AA994" s="68"/>
      <c r="AB994" s="68"/>
      <c r="AC994" s="68"/>
      <c r="AD994" s="68"/>
      <c r="AE994" s="68"/>
      <c r="AG994" s="92"/>
      <c r="AN994" s="68"/>
      <c r="AO994" s="68"/>
      <c r="AP994" s="68"/>
      <c r="AQ994" s="68"/>
      <c r="AR994" s="68"/>
      <c r="AS994" s="68"/>
      <c r="AT994" s="68"/>
      <c r="AU994" s="68"/>
    </row>
    <row r="995" spans="1:64">
      <c r="A995" s="12"/>
      <c r="B995" s="12"/>
      <c r="C995" s="12"/>
      <c r="D995" s="12"/>
      <c r="AA995" s="68"/>
      <c r="AB995" s="68"/>
      <c r="AC995" s="68"/>
      <c r="AD995" s="68"/>
      <c r="AE995" s="68"/>
      <c r="AG995" s="92"/>
      <c r="AN995" s="68"/>
      <c r="AO995" s="68"/>
      <c r="AP995" s="68"/>
      <c r="AQ995" s="68"/>
      <c r="AR995" s="68"/>
      <c r="AS995" s="68"/>
      <c r="AT995" s="68"/>
      <c r="AU995" s="68"/>
    </row>
    <row r="996" spans="1:64">
      <c r="A996" s="12"/>
      <c r="B996" s="12"/>
      <c r="C996" s="12"/>
      <c r="D996" s="12"/>
      <c r="AA996" s="68"/>
      <c r="AB996" s="68"/>
      <c r="AC996" s="68"/>
      <c r="AD996" s="68"/>
      <c r="AE996" s="68"/>
      <c r="AG996" s="92"/>
      <c r="AN996" s="68"/>
      <c r="AO996" s="68"/>
      <c r="AP996" s="68"/>
      <c r="AQ996" s="68"/>
      <c r="AR996" s="68"/>
      <c r="AS996" s="68"/>
      <c r="AT996" s="68"/>
      <c r="AU996" s="68"/>
    </row>
    <row r="997" spans="1:64">
      <c r="A997" s="12"/>
      <c r="B997" s="12"/>
      <c r="C997" s="12"/>
      <c r="D997" s="12"/>
      <c r="AA997" s="68"/>
      <c r="AB997" s="68"/>
      <c r="AC997" s="68"/>
      <c r="AD997" s="68"/>
      <c r="AE997" s="68"/>
      <c r="AG997" s="92"/>
      <c r="AN997" s="68"/>
      <c r="AO997" s="68"/>
      <c r="AP997" s="68"/>
      <c r="AQ997" s="68"/>
      <c r="AR997" s="68"/>
      <c r="AS997" s="68"/>
      <c r="AT997" s="68"/>
      <c r="AU997" s="68"/>
    </row>
    <row r="998" spans="1:64">
      <c r="A998" s="12"/>
      <c r="B998" s="12"/>
      <c r="C998" s="12"/>
      <c r="D998" s="12"/>
      <c r="AA998" s="68"/>
      <c r="AB998" s="68"/>
      <c r="AC998" s="68"/>
      <c r="AD998" s="68"/>
      <c r="AE998" s="68"/>
      <c r="AG998" s="92"/>
      <c r="AN998" s="68"/>
      <c r="AO998" s="68"/>
      <c r="AP998" s="68"/>
      <c r="AQ998" s="68"/>
      <c r="AR998" s="68"/>
      <c r="AS998" s="68"/>
      <c r="AT998" s="68"/>
      <c r="AU998" s="68"/>
    </row>
    <row r="999" spans="1:64">
      <c r="A999" s="12"/>
      <c r="B999" s="12"/>
      <c r="C999" s="12"/>
      <c r="D999" s="12"/>
      <c r="AA999" s="68"/>
      <c r="AB999" s="68"/>
      <c r="AC999" s="68"/>
      <c r="AD999" s="68"/>
      <c r="AE999" s="68"/>
      <c r="AG999" s="92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</row>
    <row r="1000" spans="1:64">
      <c r="A1000" s="12"/>
      <c r="B1000" s="12"/>
      <c r="C1000" s="12"/>
      <c r="D1000" s="12"/>
      <c r="AA1000" s="68"/>
      <c r="AB1000" s="68"/>
      <c r="AC1000" s="68"/>
      <c r="AD1000" s="68"/>
      <c r="AE1000" s="68"/>
      <c r="AG1000" s="92"/>
      <c r="AN1000" s="68"/>
      <c r="AO1000" s="68"/>
      <c r="AP1000" s="68"/>
      <c r="AQ1000" s="68"/>
      <c r="AR1000" s="68"/>
      <c r="AS1000" s="68"/>
      <c r="AT1000" s="68"/>
      <c r="AU1000" s="68"/>
    </row>
    <row r="1001" spans="1:64">
      <c r="A1001" s="12"/>
      <c r="B1001" s="12"/>
      <c r="C1001" s="12"/>
      <c r="D1001" s="12"/>
      <c r="AA1001" s="68"/>
      <c r="AB1001" s="68"/>
      <c r="AC1001" s="68"/>
      <c r="AD1001" s="68"/>
      <c r="AE1001" s="68"/>
      <c r="AG1001" s="92"/>
      <c r="AN1001" s="68"/>
      <c r="AO1001" s="68"/>
      <c r="AP1001" s="68"/>
      <c r="AQ1001" s="68"/>
      <c r="AR1001" s="68"/>
      <c r="AS1001" s="68"/>
      <c r="AT1001" s="68"/>
      <c r="AU1001" s="68"/>
    </row>
    <row r="1002" spans="1:64">
      <c r="A1002" s="12"/>
      <c r="B1002" s="12"/>
      <c r="C1002" s="12"/>
      <c r="D1002" s="12"/>
      <c r="AA1002" s="68"/>
      <c r="AB1002" s="68"/>
      <c r="AC1002" s="68"/>
      <c r="AD1002" s="68"/>
      <c r="AE1002" s="68"/>
      <c r="AG1002" s="92"/>
      <c r="AN1002" s="68"/>
      <c r="AO1002" s="68"/>
      <c r="AP1002" s="68"/>
      <c r="AQ1002" s="68"/>
      <c r="AR1002" s="68"/>
      <c r="AS1002" s="68"/>
      <c r="AT1002" s="68"/>
      <c r="AU1002" s="68"/>
    </row>
    <row r="1003" spans="1:64">
      <c r="A1003" s="12"/>
      <c r="B1003" s="12"/>
      <c r="C1003" s="12"/>
      <c r="D1003" s="12"/>
      <c r="AA1003" s="68"/>
      <c r="AB1003" s="68"/>
      <c r="AC1003" s="68"/>
      <c r="AD1003" s="68"/>
      <c r="AE1003" s="68"/>
      <c r="AG1003" s="92"/>
      <c r="AN1003" s="68"/>
      <c r="AO1003" s="68"/>
      <c r="AP1003" s="68"/>
      <c r="AQ1003" s="68"/>
      <c r="AR1003" s="68"/>
      <c r="AS1003" s="68"/>
      <c r="AT1003" s="68"/>
      <c r="AU1003" s="68"/>
    </row>
    <row r="1004" spans="1:64">
      <c r="A1004" s="12"/>
      <c r="B1004" s="12"/>
      <c r="C1004" s="12"/>
      <c r="D1004" s="12"/>
      <c r="AA1004" s="68"/>
      <c r="AB1004" s="68"/>
      <c r="AC1004" s="68"/>
      <c r="AD1004" s="68"/>
      <c r="AE1004" s="68"/>
      <c r="AG1004" s="92"/>
      <c r="AN1004" s="68"/>
      <c r="AO1004" s="68"/>
      <c r="AP1004" s="68"/>
      <c r="AQ1004" s="68"/>
      <c r="AR1004" s="68"/>
      <c r="AS1004" s="68"/>
      <c r="AT1004" s="68"/>
      <c r="AU1004" s="68"/>
    </row>
    <row r="1005" spans="1:64">
      <c r="A1005" s="12"/>
      <c r="B1005" s="12"/>
      <c r="C1005" s="12"/>
      <c r="D1005" s="12"/>
      <c r="AA1005" s="68"/>
      <c r="AB1005" s="68"/>
      <c r="AC1005" s="68"/>
      <c r="AD1005" s="68"/>
      <c r="AE1005" s="68"/>
      <c r="AG1005" s="92"/>
      <c r="AN1005" s="68"/>
      <c r="AO1005" s="68"/>
      <c r="AP1005" s="68"/>
      <c r="AQ1005" s="68"/>
      <c r="AR1005" s="68"/>
      <c r="AS1005" s="68"/>
      <c r="AT1005" s="68"/>
      <c r="AU1005" s="68"/>
    </row>
    <row r="1006" spans="1:64">
      <c r="A1006" s="12"/>
      <c r="B1006" s="12"/>
      <c r="C1006" s="12"/>
      <c r="D1006" s="12"/>
      <c r="AA1006" s="68"/>
      <c r="AB1006" s="68"/>
      <c r="AC1006" s="68"/>
      <c r="AD1006" s="68"/>
      <c r="AE1006" s="68"/>
      <c r="AG1006" s="92"/>
      <c r="AN1006" s="68"/>
      <c r="AO1006" s="68"/>
      <c r="AP1006" s="68"/>
      <c r="AQ1006" s="68"/>
      <c r="AR1006" s="68"/>
      <c r="AS1006" s="68"/>
      <c r="AT1006" s="68"/>
      <c r="AU1006" s="68"/>
    </row>
    <row r="1007" spans="1:64">
      <c r="A1007" s="12"/>
      <c r="B1007" s="12"/>
      <c r="C1007" s="12"/>
      <c r="D1007" s="12"/>
      <c r="AA1007" s="68"/>
      <c r="AB1007" s="68"/>
      <c r="AC1007" s="68"/>
      <c r="AD1007" s="68"/>
      <c r="AE1007" s="68"/>
      <c r="AG1007" s="92"/>
      <c r="AN1007" s="68"/>
      <c r="AO1007" s="68"/>
      <c r="AP1007" s="68"/>
      <c r="AQ1007" s="68"/>
      <c r="AR1007" s="68"/>
      <c r="AS1007" s="68"/>
      <c r="AT1007" s="68"/>
      <c r="AU1007" s="68"/>
    </row>
    <row r="1008" spans="1:64">
      <c r="A1008" s="12"/>
      <c r="B1008" s="12"/>
      <c r="C1008" s="12"/>
      <c r="D1008" s="12"/>
      <c r="AA1008" s="68"/>
      <c r="AB1008" s="68"/>
      <c r="AC1008" s="68"/>
      <c r="AD1008" s="68"/>
      <c r="AE1008" s="68"/>
      <c r="AG1008" s="92"/>
      <c r="AN1008" s="68"/>
      <c r="AO1008" s="68"/>
      <c r="AP1008" s="68"/>
      <c r="AQ1008" s="68"/>
      <c r="AR1008" s="68"/>
      <c r="AS1008" s="68"/>
      <c r="AT1008" s="68"/>
      <c r="AU1008" s="68"/>
    </row>
    <row r="1009" spans="1:47">
      <c r="A1009" s="12"/>
      <c r="B1009" s="12"/>
      <c r="C1009" s="12"/>
      <c r="D1009" s="12"/>
      <c r="AA1009" s="68"/>
      <c r="AB1009" s="68"/>
      <c r="AC1009" s="68"/>
      <c r="AD1009" s="68"/>
      <c r="AE1009" s="68"/>
      <c r="AG1009" s="92"/>
      <c r="AN1009" s="68"/>
      <c r="AO1009" s="68"/>
      <c r="AP1009" s="68"/>
      <c r="AQ1009" s="68"/>
      <c r="AR1009" s="68"/>
      <c r="AS1009" s="68"/>
      <c r="AT1009" s="68"/>
      <c r="AU1009" s="68"/>
    </row>
    <row r="1010" spans="1:47">
      <c r="A1010" s="12"/>
      <c r="B1010" s="12"/>
      <c r="C1010" s="12"/>
      <c r="D1010" s="12"/>
      <c r="AA1010" s="68"/>
      <c r="AB1010" s="68"/>
      <c r="AC1010" s="68"/>
      <c r="AD1010" s="68"/>
      <c r="AE1010" s="68"/>
      <c r="AG1010" s="92"/>
      <c r="AN1010" s="68"/>
      <c r="AO1010" s="68"/>
      <c r="AP1010" s="68"/>
      <c r="AQ1010" s="68"/>
      <c r="AR1010" s="68"/>
      <c r="AS1010" s="68"/>
      <c r="AT1010" s="68"/>
      <c r="AU1010" s="68"/>
    </row>
    <row r="1011" spans="1:47">
      <c r="A1011" s="12"/>
      <c r="B1011" s="12"/>
      <c r="C1011" s="12"/>
      <c r="D1011" s="12"/>
      <c r="AA1011" s="68"/>
      <c r="AB1011" s="68"/>
      <c r="AC1011" s="68"/>
      <c r="AD1011" s="68"/>
      <c r="AE1011" s="68"/>
      <c r="AG1011" s="92"/>
      <c r="AN1011" s="68"/>
      <c r="AO1011" s="68"/>
      <c r="AP1011" s="68"/>
      <c r="AQ1011" s="68"/>
      <c r="AR1011" s="68"/>
      <c r="AS1011" s="68"/>
      <c r="AT1011" s="68"/>
      <c r="AU1011" s="68"/>
    </row>
    <row r="1012" spans="1:47">
      <c r="A1012" s="12"/>
      <c r="B1012" s="12"/>
      <c r="C1012" s="12"/>
      <c r="D1012" s="12"/>
      <c r="AA1012" s="68"/>
      <c r="AB1012" s="68"/>
      <c r="AC1012" s="68"/>
      <c r="AD1012" s="68"/>
      <c r="AE1012" s="68"/>
      <c r="AG1012" s="92"/>
      <c r="AN1012" s="68"/>
      <c r="AO1012" s="68"/>
      <c r="AP1012" s="68"/>
      <c r="AQ1012" s="68"/>
      <c r="AR1012" s="68"/>
      <c r="AS1012" s="68"/>
      <c r="AT1012" s="68"/>
      <c r="AU1012" s="68"/>
    </row>
    <row r="1013" spans="1:47">
      <c r="A1013" s="12"/>
      <c r="B1013" s="12"/>
      <c r="C1013" s="12"/>
      <c r="D1013" s="12"/>
      <c r="AA1013" s="68"/>
      <c r="AB1013" s="68"/>
      <c r="AC1013" s="68"/>
      <c r="AD1013" s="68"/>
      <c r="AE1013" s="68"/>
      <c r="AG1013" s="92"/>
      <c r="AN1013" s="68"/>
      <c r="AO1013" s="68"/>
      <c r="AP1013" s="68"/>
      <c r="AQ1013" s="68"/>
      <c r="AR1013" s="68"/>
      <c r="AS1013" s="68"/>
      <c r="AT1013" s="68"/>
      <c r="AU1013" s="68"/>
    </row>
    <row r="1014" spans="1:47">
      <c r="A1014" s="12"/>
      <c r="B1014" s="12"/>
      <c r="C1014" s="12"/>
      <c r="D1014" s="12"/>
      <c r="AA1014" s="68"/>
      <c r="AB1014" s="68"/>
      <c r="AC1014" s="68"/>
      <c r="AD1014" s="68"/>
      <c r="AE1014" s="68"/>
      <c r="AG1014" s="92"/>
      <c r="AN1014" s="68"/>
      <c r="AO1014" s="68"/>
      <c r="AP1014" s="68"/>
      <c r="AQ1014" s="68"/>
      <c r="AR1014" s="68"/>
      <c r="AS1014" s="68"/>
      <c r="AT1014" s="68"/>
      <c r="AU1014" s="68"/>
    </row>
    <row r="1015" spans="1:47">
      <c r="A1015" s="12"/>
      <c r="B1015" s="12"/>
      <c r="C1015" s="12"/>
      <c r="D1015" s="12"/>
      <c r="AA1015" s="68"/>
      <c r="AB1015" s="68"/>
      <c r="AC1015" s="68"/>
      <c r="AD1015" s="68"/>
      <c r="AE1015" s="68"/>
      <c r="AG1015" s="92"/>
      <c r="AN1015" s="68"/>
      <c r="AO1015" s="68"/>
      <c r="AP1015" s="68"/>
      <c r="AQ1015" s="68"/>
      <c r="AR1015" s="68"/>
      <c r="AS1015" s="68"/>
      <c r="AT1015" s="68"/>
      <c r="AU1015" s="68"/>
    </row>
    <row r="1016" spans="1:47">
      <c r="A1016" s="12"/>
      <c r="B1016" s="12"/>
      <c r="C1016" s="12"/>
      <c r="D1016" s="12"/>
      <c r="AA1016" s="68"/>
      <c r="AB1016" s="68"/>
      <c r="AC1016" s="68"/>
      <c r="AD1016" s="68"/>
      <c r="AE1016" s="68"/>
      <c r="AG1016" s="92"/>
      <c r="AN1016" s="68"/>
      <c r="AO1016" s="68"/>
      <c r="AP1016" s="68"/>
      <c r="AQ1016" s="68"/>
      <c r="AR1016" s="68"/>
      <c r="AS1016" s="68"/>
      <c r="AT1016" s="68"/>
      <c r="AU1016" s="68"/>
    </row>
    <row r="1017" spans="1:47">
      <c r="A1017" s="12"/>
      <c r="B1017" s="12"/>
      <c r="C1017" s="12"/>
      <c r="D1017" s="12"/>
      <c r="AA1017" s="68"/>
      <c r="AB1017" s="68"/>
      <c r="AC1017" s="68"/>
      <c r="AD1017" s="68"/>
      <c r="AE1017" s="68"/>
      <c r="AG1017" s="92"/>
      <c r="AN1017" s="68"/>
      <c r="AO1017" s="68"/>
      <c r="AP1017" s="68"/>
      <c r="AQ1017" s="68"/>
      <c r="AR1017" s="68"/>
      <c r="AS1017" s="68"/>
      <c r="AT1017" s="68"/>
      <c r="AU1017" s="68"/>
    </row>
    <row r="1018" spans="1:47">
      <c r="A1018" s="12"/>
      <c r="B1018" s="12"/>
      <c r="C1018" s="12"/>
      <c r="D1018" s="12"/>
      <c r="AA1018" s="68"/>
      <c r="AB1018" s="68"/>
      <c r="AC1018" s="68"/>
      <c r="AD1018" s="68"/>
      <c r="AE1018" s="68"/>
      <c r="AG1018" s="92"/>
      <c r="AN1018" s="68"/>
      <c r="AO1018" s="68"/>
      <c r="AP1018" s="68"/>
      <c r="AQ1018" s="68"/>
      <c r="AR1018" s="68"/>
      <c r="AS1018" s="68"/>
      <c r="AT1018" s="68"/>
      <c r="AU1018" s="68"/>
    </row>
    <row r="1019" spans="1:47">
      <c r="A1019" s="12"/>
      <c r="B1019" s="12"/>
      <c r="C1019" s="12"/>
      <c r="D1019" s="12"/>
      <c r="AA1019" s="68"/>
      <c r="AB1019" s="68"/>
      <c r="AC1019" s="68"/>
      <c r="AD1019" s="68"/>
      <c r="AE1019" s="68"/>
      <c r="AG1019" s="92"/>
      <c r="AN1019" s="68"/>
      <c r="AO1019" s="68"/>
      <c r="AP1019" s="68"/>
      <c r="AQ1019" s="68"/>
      <c r="AR1019" s="68"/>
      <c r="AS1019" s="68"/>
      <c r="AT1019" s="68"/>
      <c r="AU1019" s="68"/>
    </row>
    <row r="1020" spans="1:47">
      <c r="A1020" s="12"/>
      <c r="B1020" s="12"/>
      <c r="C1020" s="12"/>
      <c r="D1020" s="12"/>
      <c r="AA1020" s="68"/>
      <c r="AB1020" s="68"/>
      <c r="AC1020" s="68"/>
      <c r="AD1020" s="68"/>
      <c r="AE1020" s="68"/>
      <c r="AG1020" s="92"/>
      <c r="AN1020" s="68"/>
      <c r="AO1020" s="68"/>
      <c r="AP1020" s="68"/>
      <c r="AQ1020" s="68"/>
      <c r="AR1020" s="68"/>
      <c r="AS1020" s="68"/>
      <c r="AT1020" s="68"/>
      <c r="AU1020" s="68"/>
    </row>
    <row r="1021" spans="1:47">
      <c r="A1021" s="12"/>
      <c r="B1021" s="12"/>
      <c r="C1021" s="12"/>
      <c r="D1021" s="12"/>
      <c r="AA1021" s="68"/>
      <c r="AB1021" s="68"/>
      <c r="AC1021" s="68"/>
      <c r="AD1021" s="68"/>
      <c r="AE1021" s="68"/>
      <c r="AG1021" s="92"/>
      <c r="AN1021" s="68"/>
      <c r="AO1021" s="68"/>
      <c r="AP1021" s="68"/>
      <c r="AQ1021" s="68"/>
      <c r="AR1021" s="68"/>
      <c r="AS1021" s="68"/>
      <c r="AT1021" s="68"/>
      <c r="AU1021" s="68"/>
    </row>
    <row r="1022" spans="1:47">
      <c r="A1022" s="12"/>
      <c r="B1022" s="12"/>
      <c r="C1022" s="12"/>
      <c r="D1022" s="12"/>
      <c r="AA1022" s="68"/>
      <c r="AB1022" s="68"/>
      <c r="AC1022" s="68"/>
      <c r="AD1022" s="68"/>
      <c r="AE1022" s="68"/>
      <c r="AG1022" s="92"/>
      <c r="AN1022" s="68"/>
      <c r="AO1022" s="68"/>
      <c r="AP1022" s="68"/>
      <c r="AQ1022" s="68"/>
      <c r="AR1022" s="68"/>
      <c r="AS1022" s="68"/>
      <c r="AT1022" s="68"/>
      <c r="AU1022" s="68"/>
    </row>
    <row r="1023" spans="1:47">
      <c r="A1023" s="12"/>
      <c r="B1023" s="12"/>
      <c r="C1023" s="12"/>
      <c r="D1023" s="12"/>
      <c r="AA1023" s="68"/>
      <c r="AB1023" s="68"/>
      <c r="AC1023" s="68"/>
      <c r="AD1023" s="68"/>
      <c r="AE1023" s="68"/>
      <c r="AG1023" s="92"/>
      <c r="AN1023" s="68"/>
      <c r="AO1023" s="68"/>
      <c r="AP1023" s="68"/>
      <c r="AQ1023" s="68"/>
      <c r="AR1023" s="68"/>
      <c r="AS1023" s="68"/>
      <c r="AT1023" s="68"/>
      <c r="AU1023" s="68"/>
    </row>
    <row r="1024" spans="1:47">
      <c r="A1024" s="12"/>
      <c r="B1024" s="12"/>
      <c r="C1024" s="12"/>
      <c r="D1024" s="12"/>
      <c r="AA1024" s="68"/>
      <c r="AB1024" s="68"/>
      <c r="AC1024" s="68"/>
      <c r="AD1024" s="68"/>
      <c r="AE1024" s="68"/>
      <c r="AG1024" s="92"/>
      <c r="AN1024" s="68"/>
      <c r="AO1024" s="68"/>
      <c r="AP1024" s="68"/>
      <c r="AQ1024" s="68"/>
      <c r="AR1024" s="68"/>
      <c r="AS1024" s="68"/>
      <c r="AT1024" s="68"/>
      <c r="AU1024" s="68"/>
    </row>
    <row r="1025" spans="1:48">
      <c r="A1025" s="12"/>
      <c r="B1025" s="12"/>
      <c r="C1025" s="12"/>
      <c r="D1025" s="12"/>
      <c r="AA1025" s="68"/>
      <c r="AB1025" s="68"/>
      <c r="AC1025" s="68"/>
      <c r="AD1025" s="68"/>
      <c r="AE1025" s="68"/>
      <c r="AG1025" s="92"/>
      <c r="AN1025" s="68"/>
      <c r="AO1025" s="68"/>
      <c r="AP1025" s="68"/>
      <c r="AQ1025" s="68"/>
      <c r="AR1025" s="68"/>
      <c r="AS1025" s="68"/>
      <c r="AT1025" s="68"/>
      <c r="AU1025" s="68"/>
    </row>
    <row r="1026" spans="1:48">
      <c r="A1026" s="12"/>
      <c r="B1026" s="12"/>
      <c r="C1026" s="12"/>
      <c r="D1026" s="12"/>
      <c r="AA1026" s="68"/>
      <c r="AB1026" s="68"/>
      <c r="AC1026" s="68"/>
      <c r="AD1026" s="68"/>
      <c r="AE1026" s="68"/>
      <c r="AG1026" s="92"/>
      <c r="AN1026" s="68"/>
      <c r="AO1026" s="68"/>
      <c r="AP1026" s="68"/>
      <c r="AQ1026" s="68"/>
      <c r="AR1026" s="68"/>
      <c r="AS1026" s="68"/>
      <c r="AT1026" s="68"/>
      <c r="AU1026" s="68"/>
    </row>
    <row r="1027" spans="1:48">
      <c r="A1027" s="12"/>
      <c r="B1027" s="12"/>
      <c r="C1027" s="12"/>
      <c r="D1027" s="12"/>
      <c r="AA1027" s="68"/>
      <c r="AB1027" s="68"/>
      <c r="AC1027" s="68"/>
      <c r="AD1027" s="68"/>
      <c r="AE1027" s="68"/>
      <c r="AG1027" s="92"/>
      <c r="AN1027" s="68"/>
      <c r="AO1027" s="68"/>
      <c r="AP1027" s="68"/>
      <c r="AQ1027" s="68"/>
      <c r="AR1027" s="68"/>
      <c r="AS1027" s="68"/>
      <c r="AT1027" s="68"/>
      <c r="AU1027" s="68"/>
    </row>
    <row r="1028" spans="1:48">
      <c r="A1028" s="12"/>
      <c r="B1028" s="12"/>
      <c r="C1028" s="12"/>
      <c r="D1028" s="12"/>
      <c r="AA1028" s="68"/>
      <c r="AB1028" s="68"/>
      <c r="AC1028" s="68"/>
      <c r="AD1028" s="68"/>
      <c r="AE1028" s="68"/>
      <c r="AG1028" s="92"/>
      <c r="AN1028" s="68"/>
      <c r="AO1028" s="68"/>
      <c r="AP1028" s="68"/>
      <c r="AQ1028" s="68"/>
      <c r="AR1028" s="68"/>
      <c r="AS1028" s="68"/>
      <c r="AT1028" s="68"/>
      <c r="AU1028" s="68"/>
    </row>
    <row r="1029" spans="1:48">
      <c r="A1029" s="12"/>
      <c r="B1029" s="12"/>
      <c r="C1029" s="12"/>
      <c r="D1029" s="12"/>
      <c r="AA1029" s="68"/>
      <c r="AB1029" s="68"/>
      <c r="AC1029" s="68"/>
      <c r="AD1029" s="68"/>
      <c r="AE1029" s="68"/>
      <c r="AG1029" s="92"/>
      <c r="AN1029" s="68"/>
      <c r="AO1029" s="68"/>
      <c r="AP1029" s="68"/>
      <c r="AQ1029" s="68"/>
      <c r="AR1029" s="68"/>
      <c r="AS1029" s="68"/>
      <c r="AT1029" s="68"/>
      <c r="AU1029" s="68"/>
    </row>
    <row r="1030" spans="1:48">
      <c r="A1030" s="12"/>
      <c r="B1030" s="12"/>
      <c r="C1030" s="12"/>
      <c r="D1030" s="12"/>
      <c r="AA1030" s="68"/>
      <c r="AB1030" s="68"/>
      <c r="AC1030" s="68"/>
      <c r="AD1030" s="68"/>
      <c r="AE1030" s="68"/>
      <c r="AG1030" s="92"/>
      <c r="AN1030" s="68"/>
      <c r="AO1030" s="68"/>
      <c r="AP1030" s="68"/>
      <c r="AQ1030" s="68"/>
      <c r="AR1030" s="68"/>
      <c r="AS1030" s="68"/>
      <c r="AT1030" s="68"/>
      <c r="AU1030" s="68"/>
    </row>
    <row r="1031" spans="1:48">
      <c r="A1031" s="12"/>
      <c r="B1031" s="12"/>
      <c r="C1031" s="12"/>
      <c r="D1031" s="12"/>
      <c r="AA1031" s="68"/>
      <c r="AB1031" s="68"/>
      <c r="AC1031" s="68"/>
      <c r="AD1031" s="68"/>
      <c r="AE1031" s="68"/>
      <c r="AG1031" s="92"/>
      <c r="AN1031" s="68"/>
      <c r="AO1031" s="68"/>
      <c r="AP1031" s="68"/>
      <c r="AQ1031" s="68"/>
      <c r="AR1031" s="68"/>
      <c r="AS1031" s="68"/>
      <c r="AT1031" s="68"/>
      <c r="AU1031" s="68"/>
    </row>
    <row r="1032" spans="1:48">
      <c r="A1032" s="12"/>
      <c r="B1032" s="12"/>
      <c r="C1032" s="12"/>
      <c r="D1032" s="12"/>
      <c r="AA1032" s="68"/>
      <c r="AB1032" s="68"/>
      <c r="AC1032" s="68"/>
      <c r="AD1032" s="68"/>
      <c r="AE1032" s="68"/>
      <c r="AG1032" s="92"/>
      <c r="AN1032" s="68"/>
      <c r="AO1032" s="68"/>
      <c r="AP1032" s="68"/>
      <c r="AQ1032" s="68"/>
      <c r="AR1032" s="68"/>
      <c r="AS1032" s="68"/>
      <c r="AT1032" s="68"/>
      <c r="AU1032" s="68"/>
    </row>
    <row r="1033" spans="1:48">
      <c r="A1033" s="12"/>
      <c r="B1033" s="12"/>
      <c r="C1033" s="12"/>
      <c r="D1033" s="12"/>
      <c r="AA1033" s="68"/>
      <c r="AB1033" s="68"/>
      <c r="AC1033" s="68"/>
      <c r="AD1033" s="68"/>
      <c r="AE1033" s="68"/>
      <c r="AG1033" s="92"/>
      <c r="AN1033" s="68"/>
      <c r="AO1033" s="68"/>
      <c r="AP1033" s="68"/>
      <c r="AQ1033" s="68"/>
      <c r="AR1033" s="68"/>
      <c r="AS1033" s="68"/>
      <c r="AT1033" s="68"/>
      <c r="AU1033" s="68"/>
    </row>
    <row r="1034" spans="1:48">
      <c r="A1034" s="12"/>
      <c r="B1034" s="12"/>
      <c r="C1034" s="12"/>
      <c r="D1034" s="12"/>
      <c r="AA1034" s="68"/>
      <c r="AB1034" s="68"/>
      <c r="AC1034" s="68"/>
      <c r="AD1034" s="68"/>
      <c r="AE1034" s="68"/>
      <c r="AG1034" s="92"/>
      <c r="AN1034" s="68"/>
      <c r="AO1034" s="68"/>
      <c r="AP1034" s="68"/>
      <c r="AQ1034" s="68"/>
      <c r="AR1034" s="68"/>
      <c r="AS1034" s="68"/>
      <c r="AT1034" s="68"/>
      <c r="AU1034" s="68"/>
    </row>
    <row r="1035" spans="1:48">
      <c r="A1035" s="12"/>
      <c r="B1035" s="12"/>
      <c r="C1035" s="12"/>
      <c r="D1035" s="12"/>
      <c r="AA1035" s="68"/>
      <c r="AB1035" s="68"/>
      <c r="AC1035" s="68"/>
      <c r="AD1035" s="68"/>
      <c r="AE1035" s="68"/>
      <c r="AG1035" s="92"/>
      <c r="AN1035" s="68"/>
      <c r="AO1035" s="68"/>
      <c r="AP1035" s="68"/>
      <c r="AQ1035" s="68"/>
      <c r="AR1035" s="68"/>
      <c r="AS1035" s="68"/>
      <c r="AT1035" s="68"/>
      <c r="AU1035" s="68"/>
    </row>
    <row r="1036" spans="1:48">
      <c r="A1036" s="12"/>
      <c r="B1036" s="12"/>
      <c r="C1036" s="12"/>
      <c r="D1036" s="12"/>
      <c r="AA1036" s="68"/>
      <c r="AB1036" s="68"/>
      <c r="AC1036" s="68"/>
      <c r="AD1036" s="68"/>
      <c r="AE1036" s="68"/>
      <c r="AG1036" s="92"/>
      <c r="AN1036" s="68"/>
      <c r="AO1036" s="68"/>
      <c r="AP1036" s="68"/>
      <c r="AQ1036" s="68"/>
      <c r="AR1036" s="68"/>
      <c r="AS1036" s="68"/>
      <c r="AT1036" s="68"/>
      <c r="AU1036" s="68"/>
      <c r="AV1036" s="68"/>
    </row>
    <row r="1037" spans="1:48">
      <c r="A1037" s="12"/>
      <c r="B1037" s="12"/>
      <c r="C1037" s="12"/>
      <c r="D1037" s="12"/>
      <c r="AA1037" s="68"/>
      <c r="AB1037" s="68"/>
      <c r="AC1037" s="68"/>
      <c r="AD1037" s="68"/>
      <c r="AE1037" s="68"/>
      <c r="AG1037" s="92"/>
      <c r="AN1037" s="68"/>
      <c r="AO1037" s="68"/>
      <c r="AP1037" s="68"/>
      <c r="AQ1037" s="68"/>
      <c r="AR1037" s="68"/>
      <c r="AS1037" s="68"/>
      <c r="AT1037" s="68"/>
      <c r="AU1037" s="68"/>
      <c r="AV1037" s="68"/>
    </row>
    <row r="1038" spans="1:48">
      <c r="A1038" s="12"/>
      <c r="B1038" s="12"/>
      <c r="C1038" s="12"/>
      <c r="D1038" s="12"/>
      <c r="AA1038" s="68"/>
      <c r="AB1038" s="68"/>
      <c r="AC1038" s="68"/>
      <c r="AD1038" s="68"/>
      <c r="AE1038" s="68"/>
      <c r="AG1038" s="92"/>
      <c r="AN1038" s="68"/>
      <c r="AO1038" s="68"/>
      <c r="AP1038" s="68"/>
      <c r="AQ1038" s="68"/>
      <c r="AR1038" s="68"/>
      <c r="AS1038" s="68"/>
      <c r="AT1038" s="68"/>
      <c r="AU1038" s="68"/>
    </row>
    <row r="1039" spans="1:48">
      <c r="A1039" s="12"/>
      <c r="B1039" s="12"/>
      <c r="C1039" s="12"/>
      <c r="D1039" s="12"/>
      <c r="AA1039" s="68"/>
      <c r="AB1039" s="68"/>
      <c r="AC1039" s="68"/>
      <c r="AD1039" s="68"/>
      <c r="AE1039" s="68"/>
      <c r="AG1039" s="92"/>
      <c r="AN1039" s="68"/>
      <c r="AO1039" s="68"/>
      <c r="AP1039" s="68"/>
      <c r="AQ1039" s="68"/>
      <c r="AR1039" s="68"/>
      <c r="AS1039" s="68"/>
      <c r="AT1039" s="68"/>
      <c r="AU1039" s="68"/>
    </row>
    <row r="1040" spans="1:48">
      <c r="A1040" s="12"/>
      <c r="B1040" s="12"/>
      <c r="C1040" s="12"/>
      <c r="D1040" s="12"/>
      <c r="AA1040" s="68"/>
      <c r="AB1040" s="68"/>
      <c r="AC1040" s="68"/>
      <c r="AD1040" s="68"/>
      <c r="AE1040" s="68"/>
      <c r="AG1040" s="92"/>
      <c r="AN1040" s="68"/>
      <c r="AO1040" s="68"/>
      <c r="AP1040" s="68"/>
      <c r="AQ1040" s="68"/>
      <c r="AR1040" s="68"/>
      <c r="AS1040" s="68"/>
      <c r="AT1040" s="68"/>
      <c r="AU1040" s="68"/>
    </row>
    <row r="1041" spans="1:47">
      <c r="A1041" s="12"/>
      <c r="B1041" s="12"/>
      <c r="C1041" s="12"/>
      <c r="D1041" s="12"/>
      <c r="AA1041" s="68"/>
      <c r="AB1041" s="68"/>
      <c r="AC1041" s="68"/>
      <c r="AD1041" s="68"/>
      <c r="AE1041" s="68"/>
      <c r="AG1041" s="92"/>
      <c r="AN1041" s="68"/>
      <c r="AO1041" s="68"/>
      <c r="AP1041" s="68"/>
      <c r="AQ1041" s="68"/>
      <c r="AR1041" s="68"/>
      <c r="AS1041" s="68"/>
      <c r="AT1041" s="68"/>
      <c r="AU1041" s="68"/>
    </row>
    <row r="1042" spans="1:47">
      <c r="A1042" s="12"/>
      <c r="B1042" s="12"/>
      <c r="C1042" s="12"/>
      <c r="D1042" s="12"/>
      <c r="AA1042" s="68"/>
      <c r="AB1042" s="68"/>
      <c r="AC1042" s="68"/>
      <c r="AD1042" s="68"/>
      <c r="AE1042" s="68"/>
      <c r="AG1042" s="92"/>
      <c r="AN1042" s="68"/>
      <c r="AO1042" s="68"/>
      <c r="AP1042" s="68"/>
      <c r="AQ1042" s="68"/>
      <c r="AR1042" s="68"/>
      <c r="AS1042" s="68"/>
      <c r="AT1042" s="68"/>
      <c r="AU1042" s="68"/>
    </row>
    <row r="1043" spans="1:47">
      <c r="A1043" s="12"/>
      <c r="B1043" s="12"/>
      <c r="C1043" s="12"/>
      <c r="D1043" s="12"/>
      <c r="AA1043" s="68"/>
      <c r="AB1043" s="68"/>
      <c r="AC1043" s="68"/>
      <c r="AD1043" s="68"/>
      <c r="AE1043" s="68"/>
      <c r="AG1043" s="92"/>
      <c r="AN1043" s="68"/>
      <c r="AO1043" s="68"/>
      <c r="AP1043" s="68"/>
      <c r="AQ1043" s="68"/>
      <c r="AR1043" s="68"/>
      <c r="AS1043" s="68"/>
      <c r="AT1043" s="68"/>
      <c r="AU1043" s="68"/>
    </row>
    <row r="1044" spans="1:47">
      <c r="A1044" s="12"/>
      <c r="B1044" s="12"/>
      <c r="C1044" s="12"/>
      <c r="D1044" s="12"/>
      <c r="AA1044" s="68"/>
      <c r="AB1044" s="68"/>
      <c r="AC1044" s="68"/>
      <c r="AD1044" s="68"/>
      <c r="AE1044" s="68"/>
      <c r="AG1044" s="92"/>
      <c r="AN1044" s="68"/>
      <c r="AO1044" s="68"/>
      <c r="AP1044" s="68"/>
      <c r="AQ1044" s="68"/>
      <c r="AR1044" s="68"/>
      <c r="AS1044" s="68"/>
      <c r="AT1044" s="68"/>
      <c r="AU1044" s="68"/>
    </row>
    <row r="1045" spans="1:47">
      <c r="A1045" s="12"/>
      <c r="B1045" s="12"/>
      <c r="C1045" s="12"/>
      <c r="D1045" s="12"/>
      <c r="AA1045" s="68"/>
      <c r="AB1045" s="68"/>
      <c r="AC1045" s="68"/>
      <c r="AD1045" s="68"/>
      <c r="AE1045" s="68"/>
      <c r="AG1045" s="92"/>
      <c r="AN1045" s="68"/>
      <c r="AO1045" s="68"/>
      <c r="AP1045" s="68"/>
      <c r="AQ1045" s="68"/>
      <c r="AR1045" s="68"/>
      <c r="AS1045" s="68"/>
      <c r="AT1045" s="68"/>
      <c r="AU1045" s="68"/>
    </row>
    <row r="1046" spans="1:47">
      <c r="A1046" s="12"/>
      <c r="B1046" s="12"/>
      <c r="C1046" s="12"/>
      <c r="D1046" s="12"/>
      <c r="AA1046" s="68"/>
      <c r="AB1046" s="68"/>
      <c r="AC1046" s="68"/>
      <c r="AD1046" s="68"/>
      <c r="AE1046" s="68"/>
      <c r="AG1046" s="92"/>
      <c r="AN1046" s="68"/>
      <c r="AO1046" s="68"/>
      <c r="AP1046" s="68"/>
      <c r="AQ1046" s="68"/>
      <c r="AR1046" s="68"/>
      <c r="AS1046" s="68"/>
      <c r="AT1046" s="68"/>
      <c r="AU1046" s="68"/>
    </row>
    <row r="1047" spans="1:47">
      <c r="A1047" s="12"/>
      <c r="B1047" s="12"/>
      <c r="C1047" s="12"/>
      <c r="D1047" s="12"/>
      <c r="AA1047" s="68"/>
      <c r="AB1047" s="68"/>
      <c r="AC1047" s="68"/>
      <c r="AD1047" s="68"/>
      <c r="AE1047" s="68"/>
      <c r="AG1047" s="92"/>
      <c r="AN1047" s="68"/>
      <c r="AO1047" s="68"/>
      <c r="AP1047" s="68"/>
      <c r="AQ1047" s="68"/>
      <c r="AR1047" s="68"/>
      <c r="AS1047" s="68"/>
      <c r="AT1047" s="68"/>
      <c r="AU1047" s="68"/>
    </row>
    <row r="1048" spans="1:47">
      <c r="A1048" s="12"/>
      <c r="B1048" s="12"/>
      <c r="C1048" s="12"/>
      <c r="D1048" s="12"/>
      <c r="AA1048" s="68"/>
      <c r="AB1048" s="68"/>
      <c r="AC1048" s="68"/>
      <c r="AD1048" s="68"/>
      <c r="AE1048" s="68"/>
      <c r="AG1048" s="92"/>
      <c r="AN1048" s="68"/>
      <c r="AO1048" s="68"/>
      <c r="AP1048" s="68"/>
      <c r="AQ1048" s="68"/>
      <c r="AR1048" s="68"/>
      <c r="AS1048" s="68"/>
      <c r="AT1048" s="68"/>
      <c r="AU1048" s="68"/>
    </row>
    <row r="1049" spans="1:47">
      <c r="A1049" s="12"/>
      <c r="B1049" s="12"/>
      <c r="C1049" s="12"/>
      <c r="D1049" s="12"/>
      <c r="AA1049" s="68"/>
      <c r="AB1049" s="68"/>
      <c r="AC1049" s="68"/>
      <c r="AD1049" s="68"/>
      <c r="AE1049" s="68"/>
      <c r="AG1049" s="92"/>
      <c r="AN1049" s="68"/>
      <c r="AO1049" s="68"/>
      <c r="AP1049" s="68"/>
      <c r="AQ1049" s="68"/>
      <c r="AR1049" s="68"/>
      <c r="AS1049" s="68"/>
      <c r="AT1049" s="68"/>
      <c r="AU1049" s="68"/>
    </row>
    <row r="1050" spans="1:47">
      <c r="A1050" s="12"/>
      <c r="B1050" s="12"/>
      <c r="C1050" s="12"/>
      <c r="D1050" s="12"/>
      <c r="AA1050" s="68"/>
      <c r="AB1050" s="68"/>
      <c r="AC1050" s="68"/>
      <c r="AD1050" s="68"/>
      <c r="AE1050" s="68"/>
      <c r="AG1050" s="92"/>
      <c r="AN1050" s="68"/>
      <c r="AO1050" s="68"/>
      <c r="AP1050" s="68"/>
      <c r="AQ1050" s="68"/>
      <c r="AR1050" s="68"/>
      <c r="AS1050" s="68"/>
      <c r="AT1050" s="68"/>
      <c r="AU1050" s="68"/>
    </row>
    <row r="1051" spans="1:47">
      <c r="A1051" s="12"/>
      <c r="B1051" s="12"/>
      <c r="C1051" s="12"/>
      <c r="D1051" s="12"/>
      <c r="AA1051" s="68"/>
      <c r="AB1051" s="68"/>
      <c r="AC1051" s="68"/>
      <c r="AD1051" s="68"/>
      <c r="AE1051" s="68"/>
      <c r="AG1051" s="92"/>
      <c r="AN1051" s="68"/>
      <c r="AO1051" s="68"/>
      <c r="AP1051" s="68"/>
      <c r="AQ1051" s="68"/>
      <c r="AR1051" s="68"/>
      <c r="AS1051" s="68"/>
      <c r="AT1051" s="68"/>
      <c r="AU1051" s="68"/>
    </row>
    <row r="1052" spans="1:47">
      <c r="A1052" s="12"/>
      <c r="B1052" s="12"/>
      <c r="C1052" s="12"/>
      <c r="D1052" s="12"/>
      <c r="AA1052" s="68"/>
      <c r="AB1052" s="68"/>
      <c r="AC1052" s="68"/>
      <c r="AD1052" s="68"/>
      <c r="AE1052" s="68"/>
      <c r="AG1052" s="92"/>
      <c r="AN1052" s="68"/>
      <c r="AO1052" s="68"/>
      <c r="AP1052" s="68"/>
      <c r="AQ1052" s="68"/>
      <c r="AR1052" s="68"/>
      <c r="AS1052" s="68"/>
      <c r="AT1052" s="68"/>
      <c r="AU1052" s="68"/>
    </row>
    <row r="1053" spans="1:47">
      <c r="A1053" s="12"/>
      <c r="B1053" s="12"/>
      <c r="C1053" s="12"/>
      <c r="D1053" s="12"/>
      <c r="AA1053" s="68"/>
      <c r="AB1053" s="68"/>
      <c r="AC1053" s="68"/>
      <c r="AD1053" s="68"/>
      <c r="AE1053" s="68"/>
      <c r="AG1053" s="92"/>
      <c r="AN1053" s="68"/>
      <c r="AO1053" s="68"/>
      <c r="AP1053" s="68"/>
      <c r="AQ1053" s="68"/>
      <c r="AR1053" s="68"/>
      <c r="AS1053" s="68"/>
      <c r="AT1053" s="68"/>
      <c r="AU1053" s="68"/>
    </row>
    <row r="1054" spans="1:47">
      <c r="A1054" s="12"/>
      <c r="B1054" s="12"/>
      <c r="C1054" s="12"/>
      <c r="D1054" s="12"/>
      <c r="AA1054" s="68"/>
      <c r="AB1054" s="68"/>
      <c r="AC1054" s="68"/>
      <c r="AD1054" s="68"/>
      <c r="AE1054" s="68"/>
      <c r="AG1054" s="92"/>
      <c r="AN1054" s="68"/>
      <c r="AO1054" s="68"/>
      <c r="AP1054" s="68"/>
      <c r="AQ1054" s="68"/>
      <c r="AR1054" s="68"/>
      <c r="AS1054" s="68"/>
      <c r="AT1054" s="68"/>
      <c r="AU1054" s="68"/>
    </row>
    <row r="1055" spans="1:47">
      <c r="A1055" s="12"/>
      <c r="B1055" s="12"/>
      <c r="C1055" s="12"/>
      <c r="D1055" s="12"/>
      <c r="AA1055" s="68"/>
      <c r="AB1055" s="68"/>
      <c r="AC1055" s="68"/>
      <c r="AD1055" s="68"/>
      <c r="AE1055" s="68"/>
      <c r="AG1055" s="92"/>
      <c r="AN1055" s="68"/>
      <c r="AO1055" s="68"/>
      <c r="AP1055" s="68"/>
      <c r="AQ1055" s="68"/>
      <c r="AR1055" s="68"/>
      <c r="AS1055" s="68"/>
      <c r="AT1055" s="68"/>
      <c r="AU1055" s="68"/>
    </row>
    <row r="1056" spans="1:47">
      <c r="A1056" s="12"/>
      <c r="B1056" s="12"/>
      <c r="C1056" s="12"/>
      <c r="D1056" s="12"/>
      <c r="AA1056" s="68"/>
      <c r="AB1056" s="68"/>
      <c r="AC1056" s="68"/>
      <c r="AD1056" s="68"/>
      <c r="AE1056" s="68"/>
      <c r="AG1056" s="92"/>
      <c r="AN1056" s="68"/>
      <c r="AO1056" s="68"/>
      <c r="AP1056" s="68"/>
      <c r="AQ1056" s="68"/>
      <c r="AR1056" s="68"/>
      <c r="AS1056" s="68"/>
      <c r="AT1056" s="68"/>
      <c r="AU1056" s="68"/>
    </row>
    <row r="1057" spans="1:64">
      <c r="A1057" s="12"/>
      <c r="B1057" s="12"/>
      <c r="C1057" s="12"/>
      <c r="D1057" s="12"/>
      <c r="AA1057" s="68"/>
      <c r="AB1057" s="68"/>
      <c r="AC1057" s="68"/>
      <c r="AD1057" s="68"/>
      <c r="AE1057" s="68"/>
      <c r="AG1057" s="92"/>
      <c r="AN1057" s="68"/>
      <c r="AO1057" s="68"/>
      <c r="AP1057" s="68"/>
      <c r="AQ1057" s="68"/>
      <c r="AR1057" s="68"/>
      <c r="AS1057" s="68"/>
      <c r="AT1057" s="68"/>
      <c r="AU1057" s="68"/>
    </row>
    <row r="1058" spans="1:64">
      <c r="A1058" s="12"/>
      <c r="B1058" s="12"/>
      <c r="C1058" s="12"/>
      <c r="D1058" s="12"/>
      <c r="AA1058" s="68"/>
      <c r="AB1058" s="68"/>
      <c r="AC1058" s="68"/>
      <c r="AD1058" s="68"/>
      <c r="AE1058" s="68"/>
      <c r="AG1058" s="92"/>
      <c r="AN1058" s="68"/>
      <c r="AO1058" s="68"/>
      <c r="AP1058" s="68"/>
      <c r="AQ1058" s="68"/>
      <c r="AR1058" s="68"/>
      <c r="AS1058" s="68"/>
      <c r="AT1058" s="68"/>
      <c r="AU1058" s="68"/>
    </row>
    <row r="1059" spans="1:64">
      <c r="A1059" s="12"/>
      <c r="B1059" s="12"/>
      <c r="C1059" s="12"/>
      <c r="D1059" s="12"/>
      <c r="AA1059" s="68"/>
      <c r="AB1059" s="68"/>
      <c r="AC1059" s="68"/>
      <c r="AD1059" s="68"/>
      <c r="AE1059" s="68"/>
      <c r="AG1059" s="92"/>
      <c r="AN1059" s="68"/>
      <c r="AO1059" s="68"/>
      <c r="AP1059" s="68"/>
      <c r="AQ1059" s="68"/>
      <c r="AR1059" s="68"/>
      <c r="AS1059" s="68"/>
      <c r="AT1059" s="68"/>
      <c r="AU1059" s="68"/>
    </row>
    <row r="1060" spans="1:64">
      <c r="A1060" s="12"/>
      <c r="B1060" s="12"/>
      <c r="C1060" s="12"/>
      <c r="D1060" s="12"/>
      <c r="AA1060" s="68"/>
      <c r="AB1060" s="68"/>
      <c r="AC1060" s="68"/>
      <c r="AD1060" s="68"/>
      <c r="AE1060" s="68"/>
      <c r="AG1060" s="92"/>
      <c r="AN1060" s="68"/>
      <c r="AO1060" s="68"/>
      <c r="AP1060" s="68"/>
      <c r="AQ1060" s="68"/>
      <c r="AR1060" s="68"/>
      <c r="AS1060" s="68"/>
      <c r="AT1060" s="68"/>
      <c r="AU1060" s="68"/>
    </row>
    <row r="1061" spans="1:64">
      <c r="A1061" s="12"/>
      <c r="B1061" s="12"/>
      <c r="C1061" s="12"/>
      <c r="D1061" s="12"/>
      <c r="AA1061" s="68"/>
      <c r="AB1061" s="68"/>
      <c r="AC1061" s="68"/>
      <c r="AD1061" s="68"/>
      <c r="AE1061" s="68"/>
      <c r="AG1061" s="92"/>
      <c r="AN1061" s="68"/>
      <c r="AO1061" s="68"/>
      <c r="AP1061" s="68"/>
      <c r="AQ1061" s="68"/>
      <c r="AR1061" s="68"/>
      <c r="AS1061" s="68"/>
      <c r="AT1061" s="68"/>
      <c r="AU1061" s="68"/>
      <c r="AV1061" s="68"/>
      <c r="AW1061" s="68"/>
      <c r="AX1061" s="68"/>
      <c r="AY1061" s="68"/>
      <c r="AZ1061" s="68"/>
      <c r="BA1061" s="68"/>
      <c r="BB1061" s="68"/>
      <c r="BC1061" s="68"/>
      <c r="BD1061" s="68"/>
      <c r="BE1061" s="68"/>
      <c r="BF1061" s="68"/>
      <c r="BG1061" s="68"/>
      <c r="BH1061" s="68"/>
      <c r="BI1061" s="68"/>
      <c r="BJ1061" s="68"/>
      <c r="BK1061" s="68"/>
      <c r="BL1061" s="68"/>
    </row>
    <row r="1062" spans="1:64">
      <c r="A1062" s="12"/>
      <c r="B1062" s="12"/>
      <c r="C1062" s="12"/>
      <c r="D1062" s="12"/>
      <c r="AA1062" s="68"/>
      <c r="AB1062" s="68"/>
      <c r="AC1062" s="68"/>
      <c r="AD1062" s="68"/>
      <c r="AE1062" s="68"/>
      <c r="AG1062" s="92"/>
      <c r="AN1062" s="68"/>
      <c r="AO1062" s="68"/>
      <c r="AP1062" s="68"/>
      <c r="AQ1062" s="68"/>
      <c r="AR1062" s="68"/>
      <c r="AS1062" s="68"/>
      <c r="AT1062" s="68"/>
      <c r="AU1062" s="68"/>
    </row>
    <row r="1063" spans="1:64">
      <c r="A1063" s="12"/>
      <c r="B1063" s="12"/>
      <c r="C1063" s="12"/>
      <c r="D1063" s="12"/>
      <c r="AA1063" s="68"/>
      <c r="AB1063" s="68"/>
      <c r="AC1063" s="68"/>
      <c r="AD1063" s="68"/>
      <c r="AE1063" s="68"/>
      <c r="AG1063" s="92"/>
      <c r="AN1063" s="68"/>
      <c r="AO1063" s="68"/>
      <c r="AP1063" s="68"/>
      <c r="AQ1063" s="68"/>
      <c r="AR1063" s="68"/>
      <c r="AS1063" s="68"/>
      <c r="AT1063" s="68"/>
      <c r="AU1063" s="68"/>
    </row>
    <row r="1064" spans="1:64">
      <c r="A1064" s="12"/>
      <c r="B1064" s="12"/>
      <c r="C1064" s="12"/>
      <c r="D1064" s="12"/>
      <c r="AA1064" s="68"/>
      <c r="AB1064" s="68"/>
      <c r="AC1064" s="68"/>
      <c r="AD1064" s="68"/>
      <c r="AE1064" s="68"/>
      <c r="AG1064" s="92"/>
      <c r="AN1064" s="68"/>
      <c r="AO1064" s="68"/>
      <c r="AP1064" s="68"/>
      <c r="AQ1064" s="68"/>
      <c r="AR1064" s="68"/>
      <c r="AS1064" s="68"/>
      <c r="AT1064" s="68"/>
      <c r="AU1064" s="68"/>
    </row>
    <row r="1065" spans="1:64">
      <c r="A1065" s="12"/>
      <c r="B1065" s="12"/>
      <c r="C1065" s="12"/>
      <c r="D1065" s="12"/>
      <c r="AA1065" s="68"/>
      <c r="AB1065" s="68"/>
      <c r="AC1065" s="68"/>
      <c r="AD1065" s="68"/>
      <c r="AE1065" s="68"/>
      <c r="AG1065" s="92"/>
      <c r="AN1065" s="68"/>
      <c r="AO1065" s="68"/>
      <c r="AP1065" s="68"/>
      <c r="AQ1065" s="68"/>
      <c r="AR1065" s="68"/>
      <c r="AS1065" s="68"/>
      <c r="AT1065" s="68"/>
      <c r="AU1065" s="68"/>
    </row>
    <row r="1066" spans="1:64">
      <c r="A1066" s="12"/>
      <c r="B1066" s="12"/>
      <c r="C1066" s="12"/>
      <c r="D1066" s="12"/>
      <c r="AA1066" s="68"/>
      <c r="AB1066" s="68"/>
      <c r="AC1066" s="68"/>
      <c r="AD1066" s="68"/>
      <c r="AE1066" s="68"/>
      <c r="AG1066" s="92"/>
      <c r="AN1066" s="68"/>
      <c r="AO1066" s="68"/>
      <c r="AP1066" s="68"/>
      <c r="AQ1066" s="68"/>
      <c r="AR1066" s="68"/>
      <c r="AS1066" s="68"/>
      <c r="AT1066" s="68"/>
      <c r="AU1066" s="68"/>
    </row>
    <row r="1067" spans="1:64">
      <c r="A1067" s="12"/>
      <c r="B1067" s="12"/>
      <c r="C1067" s="12"/>
      <c r="D1067" s="12"/>
      <c r="AA1067" s="68"/>
      <c r="AB1067" s="68"/>
      <c r="AC1067" s="68"/>
      <c r="AD1067" s="68"/>
      <c r="AE1067" s="68"/>
      <c r="AG1067" s="92"/>
      <c r="AN1067" s="68"/>
      <c r="AO1067" s="68"/>
      <c r="AP1067" s="68"/>
      <c r="AQ1067" s="68"/>
      <c r="AR1067" s="68"/>
      <c r="AS1067" s="68"/>
      <c r="AT1067" s="68"/>
      <c r="AU1067" s="68"/>
    </row>
    <row r="1068" spans="1:64">
      <c r="A1068" s="12"/>
      <c r="B1068" s="12"/>
      <c r="C1068" s="12"/>
      <c r="D1068" s="12"/>
      <c r="AA1068" s="68"/>
      <c r="AB1068" s="68"/>
      <c r="AC1068" s="68"/>
      <c r="AD1068" s="68"/>
      <c r="AE1068" s="68"/>
      <c r="AG1068" s="92"/>
      <c r="AN1068" s="68"/>
      <c r="AO1068" s="68"/>
      <c r="AP1068" s="68"/>
      <c r="AQ1068" s="68"/>
      <c r="AR1068" s="68"/>
      <c r="AS1068" s="68"/>
      <c r="AT1068" s="68"/>
      <c r="AU1068" s="68"/>
    </row>
    <row r="1069" spans="1:64">
      <c r="A1069" s="12"/>
      <c r="B1069" s="12"/>
      <c r="C1069" s="12"/>
      <c r="D1069" s="12"/>
      <c r="AA1069" s="68"/>
      <c r="AB1069" s="68"/>
      <c r="AC1069" s="68"/>
      <c r="AD1069" s="68"/>
      <c r="AE1069" s="68"/>
      <c r="AG1069" s="92"/>
      <c r="AN1069" s="68"/>
      <c r="AO1069" s="68"/>
      <c r="AP1069" s="68"/>
      <c r="AQ1069" s="68"/>
      <c r="AR1069" s="68"/>
      <c r="AS1069" s="68"/>
      <c r="AT1069" s="68"/>
      <c r="AU1069" s="68"/>
    </row>
    <row r="1070" spans="1:64">
      <c r="A1070" s="12"/>
      <c r="B1070" s="12"/>
      <c r="C1070" s="12"/>
      <c r="D1070" s="12"/>
      <c r="AA1070" s="68"/>
      <c r="AB1070" s="68"/>
      <c r="AC1070" s="68"/>
      <c r="AD1070" s="68"/>
      <c r="AE1070" s="68"/>
      <c r="AG1070" s="92"/>
      <c r="AN1070" s="68"/>
      <c r="AO1070" s="68"/>
      <c r="AP1070" s="68"/>
      <c r="AQ1070" s="68"/>
      <c r="AR1070" s="68"/>
      <c r="AS1070" s="68"/>
      <c r="AT1070" s="68"/>
      <c r="AU1070" s="68"/>
    </row>
    <row r="1071" spans="1:64">
      <c r="A1071" s="12"/>
      <c r="B1071" s="12"/>
      <c r="C1071" s="12"/>
      <c r="D1071" s="12"/>
      <c r="AA1071" s="68"/>
      <c r="AB1071" s="68"/>
      <c r="AC1071" s="68"/>
      <c r="AD1071" s="68"/>
      <c r="AE1071" s="68"/>
      <c r="AG1071" s="92"/>
      <c r="AN1071" s="68"/>
      <c r="AO1071" s="68"/>
      <c r="AP1071" s="68"/>
      <c r="AQ1071" s="68"/>
      <c r="AR1071" s="68"/>
      <c r="AS1071" s="68"/>
      <c r="AT1071" s="68"/>
      <c r="AU1071" s="68"/>
    </row>
    <row r="1072" spans="1:64">
      <c r="A1072" s="12"/>
      <c r="B1072" s="12"/>
      <c r="C1072" s="12"/>
      <c r="D1072" s="12"/>
      <c r="AA1072" s="68"/>
      <c r="AB1072" s="68"/>
      <c r="AC1072" s="68"/>
      <c r="AD1072" s="68"/>
      <c r="AE1072" s="68"/>
      <c r="AG1072" s="92"/>
      <c r="AN1072" s="68"/>
      <c r="AO1072" s="68"/>
      <c r="AP1072" s="68"/>
      <c r="AQ1072" s="68"/>
      <c r="AR1072" s="68"/>
      <c r="AS1072" s="68"/>
      <c r="AT1072" s="68"/>
      <c r="AU1072" s="68"/>
    </row>
    <row r="1073" spans="1:48">
      <c r="A1073" s="12"/>
      <c r="B1073" s="12"/>
      <c r="C1073" s="12"/>
      <c r="D1073" s="12"/>
      <c r="AA1073" s="68"/>
      <c r="AB1073" s="68"/>
      <c r="AC1073" s="68"/>
      <c r="AD1073" s="68"/>
      <c r="AE1073" s="68"/>
      <c r="AG1073" s="92"/>
      <c r="AN1073" s="68"/>
      <c r="AO1073" s="68"/>
      <c r="AP1073" s="68"/>
      <c r="AQ1073" s="68"/>
      <c r="AR1073" s="68"/>
      <c r="AS1073" s="68"/>
      <c r="AT1073" s="68"/>
      <c r="AU1073" s="68"/>
      <c r="AV1073" s="68"/>
    </row>
    <row r="1074" spans="1:48">
      <c r="A1074" s="12"/>
      <c r="B1074" s="12"/>
      <c r="C1074" s="12"/>
      <c r="D1074" s="12"/>
      <c r="AA1074" s="68"/>
      <c r="AB1074" s="68"/>
      <c r="AC1074" s="68"/>
      <c r="AD1074" s="68"/>
      <c r="AE1074" s="68"/>
      <c r="AG1074" s="92"/>
      <c r="AN1074" s="68"/>
      <c r="AO1074" s="68"/>
      <c r="AP1074" s="68"/>
      <c r="AQ1074" s="68"/>
      <c r="AR1074" s="68"/>
      <c r="AS1074" s="68"/>
      <c r="AT1074" s="68"/>
      <c r="AU1074" s="68"/>
    </row>
    <row r="1075" spans="1:48">
      <c r="A1075" s="12"/>
      <c r="B1075" s="12"/>
      <c r="C1075" s="12"/>
      <c r="D1075" s="12"/>
      <c r="AA1075" s="68"/>
      <c r="AB1075" s="68"/>
      <c r="AC1075" s="68"/>
      <c r="AD1075" s="68"/>
      <c r="AE1075" s="68"/>
      <c r="AG1075" s="92"/>
      <c r="AN1075" s="68"/>
      <c r="AO1075" s="68"/>
      <c r="AP1075" s="68"/>
      <c r="AQ1075" s="68"/>
      <c r="AR1075" s="68"/>
      <c r="AS1075" s="68"/>
      <c r="AT1075" s="68"/>
      <c r="AU1075" s="68"/>
      <c r="AV1075" s="68"/>
    </row>
    <row r="1076" spans="1:48">
      <c r="A1076" s="12"/>
      <c r="B1076" s="12"/>
      <c r="C1076" s="12"/>
      <c r="D1076" s="12"/>
      <c r="AA1076" s="68"/>
      <c r="AB1076" s="68"/>
      <c r="AC1076" s="68"/>
      <c r="AD1076" s="68"/>
      <c r="AE1076" s="68"/>
      <c r="AG1076" s="92"/>
      <c r="AN1076" s="68"/>
      <c r="AO1076" s="68"/>
      <c r="AP1076" s="68"/>
      <c r="AQ1076" s="68"/>
      <c r="AR1076" s="68"/>
      <c r="AS1076" s="68"/>
      <c r="AT1076" s="68"/>
      <c r="AU1076" s="68"/>
    </row>
    <row r="1077" spans="1:48">
      <c r="A1077" s="12"/>
      <c r="B1077" s="12"/>
      <c r="C1077" s="12"/>
      <c r="D1077" s="12"/>
      <c r="AA1077" s="68"/>
      <c r="AB1077" s="68"/>
      <c r="AC1077" s="68"/>
      <c r="AD1077" s="68"/>
      <c r="AE1077" s="68"/>
      <c r="AG1077" s="92"/>
      <c r="AN1077" s="68"/>
      <c r="AO1077" s="68"/>
      <c r="AP1077" s="68"/>
      <c r="AQ1077" s="68"/>
      <c r="AR1077" s="68"/>
      <c r="AS1077" s="68"/>
      <c r="AT1077" s="68"/>
      <c r="AU1077" s="68"/>
    </row>
    <row r="1078" spans="1:48">
      <c r="A1078" s="12"/>
      <c r="B1078" s="12"/>
      <c r="C1078" s="12"/>
      <c r="D1078" s="12"/>
      <c r="AA1078" s="68"/>
      <c r="AB1078" s="68"/>
      <c r="AC1078" s="68"/>
      <c r="AD1078" s="68"/>
      <c r="AE1078" s="68"/>
      <c r="AG1078" s="92"/>
      <c r="AN1078" s="68"/>
      <c r="AO1078" s="68"/>
      <c r="AP1078" s="68"/>
      <c r="AQ1078" s="68"/>
      <c r="AR1078" s="68"/>
      <c r="AS1078" s="68"/>
      <c r="AT1078" s="68"/>
      <c r="AU1078" s="68"/>
    </row>
    <row r="1079" spans="1:48">
      <c r="A1079" s="12"/>
      <c r="B1079" s="12"/>
      <c r="C1079" s="12"/>
      <c r="D1079" s="12"/>
      <c r="AA1079" s="68"/>
      <c r="AB1079" s="68"/>
      <c r="AC1079" s="68"/>
      <c r="AD1079" s="68"/>
      <c r="AE1079" s="68"/>
      <c r="AG1079" s="92"/>
      <c r="AN1079" s="68"/>
      <c r="AO1079" s="68"/>
      <c r="AP1079" s="68"/>
      <c r="AQ1079" s="68"/>
      <c r="AR1079" s="68"/>
      <c r="AS1079" s="68"/>
      <c r="AT1079" s="68"/>
      <c r="AU1079" s="68"/>
    </row>
    <row r="1080" spans="1:48">
      <c r="A1080" s="12"/>
      <c r="B1080" s="12"/>
      <c r="C1080" s="12"/>
      <c r="D1080" s="12"/>
      <c r="AA1080" s="68"/>
      <c r="AB1080" s="68"/>
      <c r="AC1080" s="68"/>
      <c r="AD1080" s="68"/>
      <c r="AE1080" s="68"/>
      <c r="AG1080" s="92"/>
      <c r="AN1080" s="68"/>
      <c r="AO1080" s="68"/>
      <c r="AP1080" s="68"/>
      <c r="AQ1080" s="68"/>
      <c r="AR1080" s="68"/>
      <c r="AS1080" s="68"/>
      <c r="AT1080" s="68"/>
      <c r="AU1080" s="68"/>
    </row>
    <row r="1081" spans="1:48">
      <c r="A1081" s="12"/>
      <c r="B1081" s="12"/>
      <c r="C1081" s="12"/>
      <c r="D1081" s="12"/>
      <c r="AA1081" s="68"/>
      <c r="AB1081" s="68"/>
      <c r="AC1081" s="68"/>
      <c r="AD1081" s="68"/>
      <c r="AE1081" s="68"/>
      <c r="AG1081" s="92"/>
      <c r="AN1081" s="68"/>
      <c r="AO1081" s="68"/>
      <c r="AP1081" s="68"/>
      <c r="AQ1081" s="68"/>
      <c r="AR1081" s="68"/>
      <c r="AS1081" s="68"/>
      <c r="AT1081" s="68"/>
      <c r="AU1081" s="68"/>
    </row>
    <row r="1082" spans="1:48">
      <c r="A1082" s="12"/>
      <c r="B1082" s="12"/>
      <c r="C1082" s="12"/>
      <c r="D1082" s="12"/>
      <c r="AA1082" s="68"/>
      <c r="AB1082" s="68"/>
      <c r="AC1082" s="68"/>
      <c r="AD1082" s="68"/>
      <c r="AE1082" s="68"/>
      <c r="AG1082" s="92"/>
      <c r="AN1082" s="68"/>
      <c r="AO1082" s="68"/>
      <c r="AP1082" s="68"/>
      <c r="AQ1082" s="68"/>
      <c r="AR1082" s="68"/>
      <c r="AS1082" s="68"/>
      <c r="AT1082" s="68"/>
      <c r="AU1082" s="68"/>
    </row>
    <row r="1083" spans="1:48">
      <c r="A1083" s="12"/>
      <c r="B1083" s="12"/>
      <c r="C1083" s="12"/>
      <c r="D1083" s="12"/>
      <c r="AA1083" s="68"/>
      <c r="AB1083" s="68"/>
      <c r="AC1083" s="68"/>
      <c r="AD1083" s="68"/>
      <c r="AE1083" s="68"/>
      <c r="AG1083" s="92"/>
      <c r="AN1083" s="68"/>
      <c r="AO1083" s="68"/>
      <c r="AP1083" s="68"/>
      <c r="AQ1083" s="68"/>
      <c r="AR1083" s="68"/>
      <c r="AS1083" s="68"/>
      <c r="AT1083" s="68"/>
      <c r="AU1083" s="68"/>
    </row>
    <row r="1084" spans="1:48">
      <c r="A1084" s="12"/>
      <c r="B1084" s="12"/>
      <c r="C1084" s="12"/>
      <c r="D1084" s="12"/>
      <c r="AA1084" s="68"/>
      <c r="AB1084" s="68"/>
      <c r="AC1084" s="68"/>
      <c r="AD1084" s="68"/>
      <c r="AE1084" s="68"/>
      <c r="AG1084" s="92"/>
      <c r="AN1084" s="68"/>
      <c r="AO1084" s="68"/>
      <c r="AP1084" s="68"/>
      <c r="AQ1084" s="68"/>
      <c r="AR1084" s="68"/>
      <c r="AS1084" s="68"/>
      <c r="AT1084" s="68"/>
      <c r="AU1084" s="68"/>
    </row>
    <row r="1085" spans="1:48">
      <c r="A1085" s="12"/>
      <c r="B1085" s="12"/>
      <c r="C1085" s="12"/>
      <c r="D1085" s="12"/>
      <c r="AA1085" s="68"/>
      <c r="AB1085" s="68"/>
      <c r="AC1085" s="68"/>
      <c r="AD1085" s="68"/>
      <c r="AE1085" s="68"/>
      <c r="AG1085" s="92"/>
      <c r="AN1085" s="68"/>
      <c r="AO1085" s="68"/>
      <c r="AP1085" s="68"/>
      <c r="AQ1085" s="68"/>
      <c r="AR1085" s="68"/>
      <c r="AS1085" s="68"/>
      <c r="AT1085" s="68"/>
      <c r="AU1085" s="68"/>
    </row>
    <row r="1086" spans="1:48">
      <c r="A1086" s="12"/>
      <c r="B1086" s="12"/>
      <c r="C1086" s="12"/>
      <c r="D1086" s="12"/>
      <c r="AA1086" s="68"/>
      <c r="AB1086" s="68"/>
      <c r="AC1086" s="68"/>
      <c r="AD1086" s="68"/>
      <c r="AE1086" s="68"/>
      <c r="AG1086" s="92"/>
      <c r="AN1086" s="68"/>
      <c r="AO1086" s="68"/>
      <c r="AP1086" s="68"/>
      <c r="AQ1086" s="68"/>
      <c r="AR1086" s="68"/>
      <c r="AS1086" s="68"/>
      <c r="AT1086" s="68"/>
      <c r="AU1086" s="68"/>
    </row>
    <row r="1087" spans="1:48">
      <c r="A1087" s="12"/>
      <c r="B1087" s="12"/>
      <c r="C1087" s="12"/>
      <c r="D1087" s="12"/>
      <c r="AA1087" s="68"/>
      <c r="AB1087" s="68"/>
      <c r="AC1087" s="68"/>
      <c r="AD1087" s="68"/>
      <c r="AE1087" s="68"/>
      <c r="AG1087" s="92"/>
      <c r="AN1087" s="68"/>
      <c r="AO1087" s="68"/>
      <c r="AP1087" s="68"/>
      <c r="AQ1087" s="68"/>
      <c r="AR1087" s="68"/>
      <c r="AS1087" s="68"/>
      <c r="AT1087" s="68"/>
      <c r="AU1087" s="68"/>
    </row>
    <row r="1088" spans="1:48">
      <c r="A1088" s="12"/>
      <c r="B1088" s="12"/>
      <c r="C1088" s="12"/>
      <c r="D1088" s="12"/>
      <c r="AA1088" s="68"/>
      <c r="AB1088" s="68"/>
      <c r="AC1088" s="68"/>
      <c r="AD1088" s="68"/>
      <c r="AE1088" s="68"/>
      <c r="AG1088" s="92"/>
      <c r="AN1088" s="68"/>
      <c r="AO1088" s="68"/>
      <c r="AP1088" s="68"/>
      <c r="AQ1088" s="68"/>
      <c r="AR1088" s="68"/>
      <c r="AS1088" s="68"/>
      <c r="AT1088" s="68"/>
      <c r="AU1088" s="68"/>
    </row>
    <row r="1089" spans="1:47">
      <c r="A1089" s="12"/>
      <c r="B1089" s="12"/>
      <c r="C1089" s="12"/>
      <c r="D1089" s="12"/>
      <c r="AA1089" s="68"/>
      <c r="AB1089" s="68"/>
      <c r="AC1089" s="68"/>
      <c r="AD1089" s="68"/>
      <c r="AE1089" s="68"/>
      <c r="AG1089" s="92"/>
      <c r="AN1089" s="68"/>
      <c r="AO1089" s="68"/>
      <c r="AP1089" s="68"/>
      <c r="AQ1089" s="68"/>
      <c r="AR1089" s="68"/>
      <c r="AS1089" s="68"/>
      <c r="AT1089" s="68"/>
      <c r="AU1089" s="68"/>
    </row>
    <row r="1090" spans="1:47">
      <c r="A1090" s="12"/>
      <c r="B1090" s="12"/>
      <c r="C1090" s="12"/>
      <c r="D1090" s="12"/>
      <c r="AA1090" s="68"/>
      <c r="AB1090" s="68"/>
      <c r="AC1090" s="68"/>
      <c r="AD1090" s="68"/>
      <c r="AE1090" s="68"/>
      <c r="AG1090" s="92"/>
      <c r="AN1090" s="68"/>
      <c r="AO1090" s="68"/>
      <c r="AP1090" s="68"/>
      <c r="AQ1090" s="68"/>
      <c r="AR1090" s="68"/>
      <c r="AS1090" s="68"/>
      <c r="AT1090" s="68"/>
      <c r="AU1090" s="68"/>
    </row>
    <row r="1091" spans="1:47">
      <c r="A1091" s="12"/>
      <c r="B1091" s="12"/>
      <c r="C1091" s="12"/>
      <c r="D1091" s="12"/>
      <c r="AA1091" s="68"/>
      <c r="AB1091" s="68"/>
      <c r="AC1091" s="68"/>
      <c r="AD1091" s="68"/>
      <c r="AE1091" s="68"/>
      <c r="AG1091" s="92"/>
      <c r="AN1091" s="68"/>
      <c r="AO1091" s="68"/>
      <c r="AP1091" s="68"/>
      <c r="AQ1091" s="68"/>
      <c r="AR1091" s="68"/>
      <c r="AS1091" s="68"/>
      <c r="AT1091" s="68"/>
      <c r="AU1091" s="68"/>
    </row>
    <row r="1092" spans="1:47">
      <c r="A1092" s="12"/>
      <c r="B1092" s="12"/>
      <c r="C1092" s="12"/>
      <c r="D1092" s="12"/>
      <c r="AA1092" s="68"/>
      <c r="AB1092" s="68"/>
      <c r="AC1092" s="68"/>
      <c r="AD1092" s="68"/>
      <c r="AE1092" s="68"/>
      <c r="AG1092" s="92"/>
      <c r="AN1092" s="68"/>
      <c r="AO1092" s="68"/>
      <c r="AP1092" s="68"/>
      <c r="AQ1092" s="68"/>
      <c r="AR1092" s="68"/>
      <c r="AS1092" s="68"/>
      <c r="AT1092" s="68"/>
      <c r="AU1092" s="68"/>
    </row>
    <row r="1093" spans="1:47">
      <c r="A1093" s="12"/>
      <c r="B1093" s="12"/>
      <c r="C1093" s="12"/>
      <c r="D1093" s="12"/>
      <c r="AA1093" s="68"/>
      <c r="AB1093" s="68"/>
      <c r="AC1093" s="68"/>
      <c r="AD1093" s="68"/>
      <c r="AE1093" s="68"/>
      <c r="AG1093" s="92"/>
      <c r="AN1093" s="68"/>
      <c r="AO1093" s="68"/>
      <c r="AP1093" s="68"/>
      <c r="AQ1093" s="68"/>
      <c r="AR1093" s="68"/>
      <c r="AS1093" s="68"/>
      <c r="AT1093" s="68"/>
      <c r="AU1093" s="68"/>
    </row>
    <row r="1094" spans="1:47">
      <c r="A1094" s="12"/>
      <c r="B1094" s="12"/>
      <c r="C1094" s="12"/>
      <c r="D1094" s="12"/>
      <c r="AA1094" s="68"/>
      <c r="AB1094" s="68"/>
      <c r="AC1094" s="68"/>
      <c r="AD1094" s="68"/>
      <c r="AE1094" s="68"/>
      <c r="AG1094" s="92"/>
      <c r="AN1094" s="68"/>
      <c r="AO1094" s="68"/>
      <c r="AP1094" s="68"/>
      <c r="AQ1094" s="68"/>
      <c r="AR1094" s="68"/>
      <c r="AS1094" s="68"/>
      <c r="AT1094" s="68"/>
      <c r="AU1094" s="68"/>
    </row>
    <row r="1095" spans="1:47">
      <c r="A1095" s="12"/>
      <c r="B1095" s="12"/>
      <c r="C1095" s="12"/>
      <c r="D1095" s="12"/>
      <c r="AA1095" s="68"/>
      <c r="AB1095" s="68"/>
      <c r="AC1095" s="68"/>
      <c r="AD1095" s="68"/>
      <c r="AE1095" s="68"/>
      <c r="AG1095" s="92"/>
      <c r="AN1095" s="68"/>
      <c r="AO1095" s="68"/>
      <c r="AP1095" s="68"/>
      <c r="AQ1095" s="68"/>
      <c r="AR1095" s="68"/>
      <c r="AS1095" s="68"/>
      <c r="AT1095" s="68"/>
      <c r="AU1095" s="68"/>
    </row>
    <row r="1096" spans="1:47">
      <c r="A1096" s="12"/>
      <c r="B1096" s="12"/>
      <c r="C1096" s="12"/>
      <c r="D1096" s="12"/>
      <c r="AA1096" s="68"/>
      <c r="AB1096" s="68"/>
      <c r="AC1096" s="68"/>
      <c r="AD1096" s="68"/>
      <c r="AE1096" s="68"/>
      <c r="AG1096" s="92"/>
      <c r="AN1096" s="68"/>
      <c r="AO1096" s="68"/>
      <c r="AP1096" s="68"/>
      <c r="AQ1096" s="68"/>
      <c r="AR1096" s="68"/>
      <c r="AS1096" s="68"/>
      <c r="AT1096" s="68"/>
      <c r="AU1096" s="68"/>
    </row>
    <row r="1097" spans="1:47">
      <c r="A1097" s="12"/>
      <c r="B1097" s="12"/>
      <c r="C1097" s="12"/>
      <c r="D1097" s="12"/>
      <c r="AA1097" s="68"/>
      <c r="AB1097" s="68"/>
      <c r="AC1097" s="68"/>
      <c r="AD1097" s="68"/>
      <c r="AE1097" s="68"/>
      <c r="AG1097" s="92"/>
      <c r="AN1097" s="68"/>
      <c r="AO1097" s="68"/>
      <c r="AP1097" s="68"/>
      <c r="AQ1097" s="68"/>
      <c r="AR1097" s="68"/>
      <c r="AS1097" s="68"/>
      <c r="AT1097" s="68"/>
      <c r="AU1097" s="68"/>
    </row>
    <row r="1098" spans="1:47">
      <c r="A1098" s="12"/>
      <c r="B1098" s="12"/>
      <c r="C1098" s="12"/>
      <c r="D1098" s="12"/>
      <c r="AA1098" s="68"/>
      <c r="AB1098" s="68"/>
      <c r="AC1098" s="68"/>
      <c r="AD1098" s="68"/>
      <c r="AE1098" s="68"/>
      <c r="AG1098" s="92"/>
      <c r="AN1098" s="68"/>
      <c r="AO1098" s="68"/>
      <c r="AP1098" s="68"/>
      <c r="AQ1098" s="68"/>
      <c r="AR1098" s="68"/>
      <c r="AS1098" s="68"/>
      <c r="AT1098" s="68"/>
      <c r="AU1098" s="68"/>
    </row>
    <row r="1099" spans="1:47">
      <c r="A1099" s="12"/>
      <c r="B1099" s="12"/>
      <c r="C1099" s="12"/>
      <c r="D1099" s="12"/>
      <c r="AA1099" s="68"/>
      <c r="AB1099" s="68"/>
      <c r="AC1099" s="68"/>
      <c r="AD1099" s="68"/>
      <c r="AE1099" s="68"/>
      <c r="AG1099" s="92"/>
      <c r="AN1099" s="68"/>
      <c r="AO1099" s="68"/>
      <c r="AP1099" s="68"/>
      <c r="AQ1099" s="68"/>
      <c r="AR1099" s="68"/>
      <c r="AS1099" s="68"/>
      <c r="AT1099" s="68"/>
      <c r="AU1099" s="68"/>
    </row>
    <row r="1100" spans="1:47">
      <c r="A1100" s="12"/>
      <c r="B1100" s="12"/>
      <c r="C1100" s="12"/>
      <c r="D1100" s="12"/>
      <c r="AA1100" s="68"/>
      <c r="AB1100" s="68"/>
      <c r="AC1100" s="68"/>
      <c r="AD1100" s="68"/>
      <c r="AE1100" s="68"/>
      <c r="AG1100" s="92"/>
      <c r="AN1100" s="68"/>
      <c r="AO1100" s="68"/>
      <c r="AP1100" s="68"/>
      <c r="AQ1100" s="68"/>
      <c r="AR1100" s="68"/>
      <c r="AS1100" s="68"/>
      <c r="AT1100" s="68"/>
      <c r="AU1100" s="68"/>
    </row>
    <row r="1101" spans="1:47">
      <c r="A1101" s="12"/>
      <c r="B1101" s="12"/>
      <c r="C1101" s="12"/>
      <c r="D1101" s="12"/>
      <c r="AA1101" s="68"/>
      <c r="AB1101" s="68"/>
      <c r="AC1101" s="68"/>
      <c r="AD1101" s="68"/>
      <c r="AE1101" s="68"/>
      <c r="AG1101" s="92"/>
      <c r="AN1101" s="68"/>
      <c r="AO1101" s="68"/>
      <c r="AP1101" s="68"/>
      <c r="AQ1101" s="68"/>
      <c r="AR1101" s="68"/>
      <c r="AS1101" s="68"/>
      <c r="AT1101" s="68"/>
      <c r="AU1101" s="68"/>
    </row>
    <row r="1102" spans="1:47">
      <c r="A1102" s="12"/>
      <c r="B1102" s="12"/>
      <c r="C1102" s="12"/>
      <c r="D1102" s="12"/>
      <c r="AA1102" s="68"/>
      <c r="AB1102" s="68"/>
      <c r="AC1102" s="68"/>
      <c r="AD1102" s="68"/>
      <c r="AE1102" s="68"/>
      <c r="AG1102" s="92"/>
      <c r="AN1102" s="68"/>
      <c r="AO1102" s="68"/>
      <c r="AP1102" s="68"/>
      <c r="AQ1102" s="68"/>
      <c r="AR1102" s="68"/>
      <c r="AS1102" s="68"/>
      <c r="AT1102" s="68"/>
      <c r="AU1102" s="68"/>
    </row>
    <row r="1103" spans="1:47">
      <c r="A1103" s="12"/>
      <c r="B1103" s="12"/>
      <c r="C1103" s="12"/>
      <c r="D1103" s="12"/>
      <c r="AA1103" s="68"/>
      <c r="AB1103" s="68"/>
      <c r="AC1103" s="68"/>
      <c r="AD1103" s="68"/>
      <c r="AE1103" s="68"/>
      <c r="AG1103" s="92"/>
      <c r="AN1103" s="68"/>
      <c r="AO1103" s="68"/>
      <c r="AP1103" s="68"/>
      <c r="AQ1103" s="68"/>
      <c r="AR1103" s="68"/>
      <c r="AS1103" s="68"/>
      <c r="AT1103" s="68"/>
      <c r="AU1103" s="68"/>
    </row>
    <row r="1104" spans="1:47">
      <c r="A1104" s="12"/>
      <c r="B1104" s="12"/>
      <c r="C1104" s="12"/>
      <c r="D1104" s="12"/>
      <c r="AA1104" s="68"/>
      <c r="AB1104" s="68"/>
      <c r="AC1104" s="68"/>
      <c r="AD1104" s="68"/>
      <c r="AE1104" s="68"/>
      <c r="AG1104" s="92"/>
      <c r="AN1104" s="68"/>
      <c r="AO1104" s="68"/>
      <c r="AP1104" s="68"/>
      <c r="AQ1104" s="68"/>
      <c r="AR1104" s="68"/>
      <c r="AS1104" s="68"/>
      <c r="AT1104" s="68"/>
      <c r="AU1104" s="68"/>
    </row>
    <row r="1105" spans="1:47">
      <c r="A1105" s="12"/>
      <c r="B1105" s="12"/>
      <c r="C1105" s="12"/>
      <c r="D1105" s="12"/>
      <c r="AA1105" s="68"/>
      <c r="AB1105" s="68"/>
      <c r="AC1105" s="68"/>
      <c r="AD1105" s="68"/>
      <c r="AE1105" s="68"/>
      <c r="AG1105" s="92"/>
      <c r="AN1105" s="68"/>
      <c r="AO1105" s="68"/>
      <c r="AP1105" s="68"/>
      <c r="AQ1105" s="68"/>
      <c r="AR1105" s="68"/>
      <c r="AS1105" s="68"/>
      <c r="AT1105" s="68"/>
      <c r="AU1105" s="68"/>
    </row>
    <row r="1106" spans="1:47">
      <c r="A1106" s="12"/>
      <c r="B1106" s="12"/>
      <c r="C1106" s="12"/>
      <c r="D1106" s="12"/>
      <c r="AA1106" s="68"/>
      <c r="AB1106" s="68"/>
      <c r="AC1106" s="68"/>
      <c r="AD1106" s="68"/>
      <c r="AE1106" s="68"/>
      <c r="AG1106" s="92"/>
      <c r="AN1106" s="68"/>
      <c r="AO1106" s="68"/>
      <c r="AP1106" s="68"/>
      <c r="AQ1106" s="68"/>
      <c r="AR1106" s="68"/>
      <c r="AS1106" s="68"/>
      <c r="AT1106" s="68"/>
      <c r="AU1106" s="68"/>
    </row>
    <row r="1107" spans="1:47">
      <c r="A1107" s="12"/>
      <c r="B1107" s="12"/>
      <c r="C1107" s="12"/>
      <c r="D1107" s="12"/>
      <c r="AA1107" s="68"/>
      <c r="AB1107" s="68"/>
      <c r="AC1107" s="68"/>
      <c r="AD1107" s="68"/>
      <c r="AE1107" s="68"/>
      <c r="AG1107" s="92"/>
      <c r="AN1107" s="68"/>
      <c r="AO1107" s="68"/>
      <c r="AP1107" s="68"/>
      <c r="AQ1107" s="68"/>
      <c r="AR1107" s="68"/>
      <c r="AS1107" s="68"/>
      <c r="AT1107" s="68"/>
      <c r="AU1107" s="68"/>
    </row>
    <row r="1108" spans="1:47">
      <c r="A1108" s="12"/>
      <c r="B1108" s="12"/>
      <c r="C1108" s="12"/>
      <c r="D1108" s="12"/>
      <c r="AA1108" s="68"/>
      <c r="AB1108" s="68"/>
      <c r="AC1108" s="68"/>
      <c r="AD1108" s="68"/>
      <c r="AE1108" s="68"/>
      <c r="AG1108" s="92"/>
      <c r="AN1108" s="68"/>
      <c r="AO1108" s="68"/>
      <c r="AP1108" s="68"/>
      <c r="AQ1108" s="68"/>
      <c r="AR1108" s="68"/>
      <c r="AS1108" s="68"/>
      <c r="AT1108" s="68"/>
      <c r="AU1108" s="68"/>
    </row>
    <row r="1109" spans="1:47">
      <c r="A1109" s="12"/>
      <c r="B1109" s="12"/>
      <c r="C1109" s="12"/>
      <c r="D1109" s="12"/>
      <c r="AA1109" s="68"/>
      <c r="AB1109" s="68"/>
      <c r="AC1109" s="68"/>
      <c r="AD1109" s="68"/>
      <c r="AE1109" s="68"/>
      <c r="AG1109" s="92"/>
      <c r="AN1109" s="68"/>
      <c r="AO1109" s="68"/>
      <c r="AP1109" s="68"/>
      <c r="AQ1109" s="68"/>
      <c r="AR1109" s="68"/>
      <c r="AS1109" s="68"/>
      <c r="AT1109" s="68"/>
      <c r="AU1109" s="68"/>
    </row>
    <row r="1110" spans="1:47">
      <c r="A1110" s="12"/>
      <c r="B1110" s="12"/>
      <c r="C1110" s="12"/>
      <c r="D1110" s="12"/>
      <c r="AA1110" s="68"/>
      <c r="AB1110" s="68"/>
      <c r="AC1110" s="68"/>
      <c r="AD1110" s="68"/>
      <c r="AE1110" s="68"/>
      <c r="AG1110" s="92"/>
      <c r="AN1110" s="68"/>
      <c r="AO1110" s="68"/>
      <c r="AP1110" s="68"/>
      <c r="AQ1110" s="68"/>
      <c r="AR1110" s="68"/>
      <c r="AS1110" s="68"/>
      <c r="AT1110" s="68"/>
      <c r="AU1110" s="68"/>
    </row>
    <row r="1111" spans="1:47">
      <c r="A1111" s="12"/>
      <c r="B1111" s="12"/>
      <c r="C1111" s="12"/>
      <c r="D1111" s="12"/>
      <c r="AA1111" s="68"/>
      <c r="AB1111" s="68"/>
      <c r="AC1111" s="68"/>
      <c r="AD1111" s="68"/>
      <c r="AE1111" s="68"/>
      <c r="AG1111" s="92"/>
      <c r="AN1111" s="68"/>
      <c r="AO1111" s="68"/>
      <c r="AP1111" s="68"/>
      <c r="AQ1111" s="68"/>
      <c r="AR1111" s="68"/>
      <c r="AS1111" s="68"/>
      <c r="AT1111" s="68"/>
      <c r="AU1111" s="68"/>
    </row>
    <row r="1112" spans="1:47">
      <c r="A1112" s="12"/>
      <c r="B1112" s="12"/>
      <c r="C1112" s="12"/>
      <c r="D1112" s="12"/>
      <c r="AA1112" s="68"/>
      <c r="AB1112" s="68"/>
      <c r="AC1112" s="68"/>
      <c r="AD1112" s="68"/>
      <c r="AE1112" s="68"/>
      <c r="AG1112" s="92"/>
      <c r="AN1112" s="68"/>
      <c r="AO1112" s="68"/>
      <c r="AP1112" s="68"/>
      <c r="AQ1112" s="68"/>
      <c r="AR1112" s="68"/>
      <c r="AS1112" s="68"/>
      <c r="AT1112" s="68"/>
      <c r="AU1112" s="68"/>
    </row>
    <row r="1113" spans="1:47">
      <c r="A1113" s="12"/>
      <c r="B1113" s="12"/>
      <c r="C1113" s="12"/>
      <c r="D1113" s="12"/>
      <c r="AA1113" s="68"/>
      <c r="AB1113" s="68"/>
      <c r="AC1113" s="68"/>
      <c r="AD1113" s="68"/>
      <c r="AE1113" s="68"/>
      <c r="AG1113" s="92"/>
      <c r="AN1113" s="68"/>
      <c r="AO1113" s="68"/>
      <c r="AP1113" s="68"/>
      <c r="AQ1113" s="68"/>
      <c r="AR1113" s="68"/>
      <c r="AS1113" s="68"/>
      <c r="AT1113" s="68"/>
      <c r="AU1113" s="68"/>
    </row>
    <row r="1114" spans="1:47">
      <c r="A1114" s="12"/>
      <c r="B1114" s="12"/>
      <c r="C1114" s="12"/>
      <c r="D1114" s="12"/>
      <c r="AA1114" s="68"/>
      <c r="AB1114" s="68"/>
      <c r="AC1114" s="68"/>
      <c r="AD1114" s="68"/>
      <c r="AE1114" s="68"/>
      <c r="AG1114" s="92"/>
      <c r="AN1114" s="68"/>
      <c r="AO1114" s="68"/>
      <c r="AP1114" s="68"/>
      <c r="AQ1114" s="68"/>
      <c r="AR1114" s="68"/>
      <c r="AS1114" s="68"/>
      <c r="AT1114" s="68"/>
      <c r="AU1114" s="68"/>
    </row>
    <row r="1115" spans="1:47">
      <c r="A1115" s="12"/>
      <c r="B1115" s="12"/>
      <c r="C1115" s="12"/>
      <c r="D1115" s="12"/>
      <c r="AA1115" s="68"/>
      <c r="AB1115" s="68"/>
      <c r="AC1115" s="68"/>
      <c r="AD1115" s="68"/>
      <c r="AE1115" s="68"/>
      <c r="AG1115" s="92"/>
      <c r="AN1115" s="68"/>
      <c r="AO1115" s="68"/>
      <c r="AP1115" s="68"/>
      <c r="AQ1115" s="68"/>
      <c r="AR1115" s="68"/>
      <c r="AS1115" s="68"/>
      <c r="AT1115" s="68"/>
      <c r="AU1115" s="68"/>
    </row>
    <row r="1116" spans="1:47">
      <c r="A1116" s="12"/>
      <c r="B1116" s="12"/>
      <c r="C1116" s="12"/>
      <c r="D1116" s="12"/>
      <c r="AA1116" s="68"/>
      <c r="AB1116" s="68"/>
      <c r="AC1116" s="68"/>
      <c r="AD1116" s="68"/>
      <c r="AE1116" s="68"/>
      <c r="AG1116" s="92"/>
      <c r="AN1116" s="68"/>
      <c r="AO1116" s="68"/>
      <c r="AP1116" s="68"/>
      <c r="AQ1116" s="68"/>
      <c r="AR1116" s="68"/>
      <c r="AS1116" s="68"/>
      <c r="AT1116" s="68"/>
      <c r="AU1116" s="68"/>
    </row>
    <row r="1117" spans="1:47">
      <c r="A1117" s="12"/>
      <c r="B1117" s="12"/>
      <c r="C1117" s="12"/>
      <c r="D1117" s="12"/>
      <c r="AA1117" s="68"/>
      <c r="AB1117" s="68"/>
      <c r="AC1117" s="68"/>
      <c r="AD1117" s="68"/>
      <c r="AE1117" s="68"/>
      <c r="AG1117" s="92"/>
      <c r="AN1117" s="68"/>
      <c r="AO1117" s="68"/>
      <c r="AP1117" s="68"/>
      <c r="AQ1117" s="68"/>
      <c r="AR1117" s="68"/>
      <c r="AS1117" s="68"/>
      <c r="AT1117" s="68"/>
      <c r="AU1117" s="68"/>
    </row>
    <row r="1118" spans="1:47">
      <c r="A1118" s="12"/>
      <c r="B1118" s="12"/>
      <c r="C1118" s="12"/>
      <c r="D1118" s="12"/>
      <c r="AA1118" s="68"/>
      <c r="AB1118" s="68"/>
      <c r="AC1118" s="68"/>
      <c r="AD1118" s="68"/>
      <c r="AE1118" s="68"/>
      <c r="AG1118" s="92"/>
      <c r="AN1118" s="68"/>
      <c r="AO1118" s="68"/>
      <c r="AP1118" s="68"/>
      <c r="AQ1118" s="68"/>
      <c r="AR1118" s="68"/>
      <c r="AS1118" s="68"/>
      <c r="AT1118" s="68"/>
      <c r="AU1118" s="68"/>
    </row>
    <row r="1119" spans="1:47">
      <c r="A1119" s="12"/>
      <c r="B1119" s="12"/>
      <c r="C1119" s="12"/>
      <c r="D1119" s="12"/>
      <c r="AA1119" s="68"/>
      <c r="AB1119" s="68"/>
      <c r="AC1119" s="68"/>
      <c r="AD1119" s="68"/>
      <c r="AE1119" s="68"/>
      <c r="AG1119" s="92"/>
      <c r="AN1119" s="68"/>
      <c r="AO1119" s="68"/>
      <c r="AP1119" s="68"/>
      <c r="AQ1119" s="68"/>
      <c r="AR1119" s="68"/>
      <c r="AS1119" s="68"/>
      <c r="AT1119" s="68"/>
      <c r="AU1119" s="68"/>
    </row>
    <row r="1120" spans="1:47">
      <c r="A1120" s="12"/>
      <c r="B1120" s="12"/>
      <c r="C1120" s="12"/>
      <c r="D1120" s="12"/>
      <c r="AA1120" s="68"/>
      <c r="AB1120" s="68"/>
      <c r="AC1120" s="68"/>
      <c r="AD1120" s="68"/>
      <c r="AE1120" s="68"/>
      <c r="AG1120" s="92"/>
      <c r="AN1120" s="68"/>
      <c r="AO1120" s="68"/>
      <c r="AP1120" s="68"/>
      <c r="AQ1120" s="68"/>
      <c r="AR1120" s="68"/>
      <c r="AS1120" s="68"/>
      <c r="AT1120" s="68"/>
      <c r="AU1120" s="68"/>
    </row>
    <row r="1121" spans="1:47">
      <c r="A1121" s="12"/>
      <c r="B1121" s="12"/>
      <c r="C1121" s="12"/>
      <c r="D1121" s="12"/>
      <c r="AA1121" s="68"/>
      <c r="AB1121" s="68"/>
      <c r="AC1121" s="68"/>
      <c r="AD1121" s="68"/>
      <c r="AE1121" s="68"/>
      <c r="AG1121" s="92"/>
      <c r="AN1121" s="68"/>
      <c r="AO1121" s="68"/>
      <c r="AP1121" s="68"/>
      <c r="AQ1121" s="68"/>
      <c r="AR1121" s="68"/>
      <c r="AS1121" s="68"/>
      <c r="AT1121" s="68"/>
      <c r="AU1121" s="68"/>
    </row>
    <row r="1122" spans="1:47">
      <c r="A1122" s="12"/>
      <c r="B1122" s="12"/>
      <c r="C1122" s="12"/>
      <c r="D1122" s="12"/>
      <c r="AA1122" s="68"/>
      <c r="AB1122" s="68"/>
      <c r="AC1122" s="68"/>
      <c r="AD1122" s="68"/>
      <c r="AE1122" s="68"/>
      <c r="AG1122" s="92"/>
      <c r="AN1122" s="68"/>
      <c r="AO1122" s="68"/>
      <c r="AP1122" s="68"/>
      <c r="AQ1122" s="68"/>
      <c r="AR1122" s="68"/>
      <c r="AS1122" s="68"/>
      <c r="AT1122" s="68"/>
      <c r="AU1122" s="68"/>
    </row>
    <row r="1123" spans="1:47">
      <c r="A1123" s="12"/>
      <c r="B1123" s="12"/>
      <c r="C1123" s="12"/>
      <c r="D1123" s="12"/>
      <c r="AA1123" s="68"/>
      <c r="AB1123" s="68"/>
      <c r="AC1123" s="68"/>
      <c r="AD1123" s="68"/>
      <c r="AE1123" s="68"/>
      <c r="AG1123" s="92"/>
      <c r="AN1123" s="68"/>
      <c r="AO1123" s="68"/>
      <c r="AP1123" s="68"/>
      <c r="AQ1123" s="68"/>
      <c r="AR1123" s="68"/>
      <c r="AS1123" s="68"/>
      <c r="AT1123" s="68"/>
      <c r="AU1123" s="68"/>
    </row>
    <row r="1124" spans="1:47">
      <c r="A1124" s="12"/>
      <c r="B1124" s="12"/>
      <c r="C1124" s="12"/>
      <c r="D1124" s="12"/>
      <c r="AA1124" s="68"/>
      <c r="AB1124" s="68"/>
      <c r="AC1124" s="68"/>
      <c r="AD1124" s="68"/>
      <c r="AE1124" s="68"/>
      <c r="AG1124" s="92"/>
      <c r="AN1124" s="68"/>
      <c r="AO1124" s="68"/>
      <c r="AP1124" s="68"/>
      <c r="AQ1124" s="68"/>
      <c r="AR1124" s="68"/>
      <c r="AS1124" s="68"/>
      <c r="AT1124" s="68"/>
      <c r="AU1124" s="68"/>
    </row>
    <row r="1125" spans="1:47">
      <c r="A1125" s="12"/>
      <c r="B1125" s="12"/>
      <c r="C1125" s="12"/>
      <c r="D1125" s="12"/>
      <c r="AA1125" s="68"/>
      <c r="AB1125" s="68"/>
      <c r="AC1125" s="68"/>
      <c r="AD1125" s="68"/>
      <c r="AE1125" s="68"/>
      <c r="AG1125" s="92"/>
      <c r="AN1125" s="68"/>
      <c r="AO1125" s="68"/>
      <c r="AP1125" s="68"/>
      <c r="AQ1125" s="68"/>
      <c r="AR1125" s="68"/>
      <c r="AS1125" s="68"/>
      <c r="AT1125" s="68"/>
      <c r="AU1125" s="68"/>
    </row>
    <row r="1126" spans="1:47">
      <c r="A1126" s="12"/>
      <c r="B1126" s="12"/>
      <c r="C1126" s="12"/>
      <c r="D1126" s="12"/>
      <c r="AA1126" s="68"/>
      <c r="AB1126" s="68"/>
      <c r="AC1126" s="68"/>
      <c r="AD1126" s="68"/>
      <c r="AE1126" s="68"/>
      <c r="AG1126" s="92"/>
      <c r="AN1126" s="68"/>
      <c r="AO1126" s="68"/>
      <c r="AP1126" s="68"/>
      <c r="AQ1126" s="68"/>
      <c r="AR1126" s="68"/>
      <c r="AS1126" s="68"/>
      <c r="AT1126" s="68"/>
      <c r="AU1126" s="68"/>
    </row>
    <row r="1127" spans="1:47">
      <c r="A1127" s="12"/>
      <c r="B1127" s="12"/>
      <c r="C1127" s="12"/>
      <c r="D1127" s="12"/>
      <c r="AA1127" s="68"/>
      <c r="AB1127" s="68"/>
      <c r="AC1127" s="68"/>
      <c r="AD1127" s="68"/>
      <c r="AE1127" s="68"/>
      <c r="AG1127" s="92"/>
      <c r="AN1127" s="68"/>
      <c r="AO1127" s="68"/>
      <c r="AP1127" s="68"/>
      <c r="AQ1127" s="68"/>
      <c r="AR1127" s="68"/>
      <c r="AS1127" s="68"/>
      <c r="AT1127" s="68"/>
      <c r="AU1127" s="68"/>
    </row>
    <row r="1128" spans="1:47">
      <c r="A1128" s="12"/>
      <c r="B1128" s="12"/>
      <c r="C1128" s="12"/>
      <c r="D1128" s="12"/>
      <c r="AA1128" s="68"/>
      <c r="AB1128" s="68"/>
      <c r="AC1128" s="68"/>
      <c r="AD1128" s="68"/>
      <c r="AE1128" s="68"/>
      <c r="AG1128" s="92"/>
      <c r="AN1128" s="68"/>
      <c r="AO1128" s="68"/>
      <c r="AP1128" s="68"/>
      <c r="AQ1128" s="68"/>
      <c r="AR1128" s="68"/>
      <c r="AS1128" s="68"/>
      <c r="AT1128" s="68"/>
      <c r="AU1128" s="68"/>
    </row>
    <row r="1129" spans="1:47">
      <c r="A1129" s="12"/>
      <c r="B1129" s="12"/>
      <c r="C1129" s="12"/>
      <c r="D1129" s="12"/>
      <c r="AA1129" s="68"/>
      <c r="AB1129" s="68"/>
      <c r="AC1129" s="68"/>
      <c r="AD1129" s="68"/>
      <c r="AE1129" s="68"/>
      <c r="AG1129" s="92"/>
      <c r="AN1129" s="68"/>
      <c r="AO1129" s="68"/>
      <c r="AP1129" s="68"/>
      <c r="AQ1129" s="68"/>
      <c r="AR1129" s="68"/>
      <c r="AS1129" s="68"/>
      <c r="AT1129" s="68"/>
      <c r="AU1129" s="68"/>
    </row>
    <row r="1130" spans="1:47">
      <c r="A1130" s="12"/>
      <c r="B1130" s="12"/>
      <c r="C1130" s="12"/>
      <c r="D1130" s="12"/>
      <c r="AA1130" s="68"/>
      <c r="AB1130" s="68"/>
      <c r="AC1130" s="68"/>
      <c r="AD1130" s="68"/>
      <c r="AE1130" s="68"/>
      <c r="AG1130" s="92"/>
      <c r="AN1130" s="68"/>
      <c r="AO1130" s="68"/>
      <c r="AP1130" s="68"/>
      <c r="AQ1130" s="68"/>
      <c r="AR1130" s="68"/>
      <c r="AS1130" s="68"/>
      <c r="AT1130" s="68"/>
      <c r="AU1130" s="68"/>
    </row>
    <row r="1131" spans="1:47">
      <c r="A1131" s="12"/>
      <c r="B1131" s="12"/>
      <c r="C1131" s="12"/>
      <c r="D1131" s="12"/>
      <c r="AA1131" s="68"/>
      <c r="AB1131" s="68"/>
      <c r="AC1131" s="68"/>
      <c r="AD1131" s="68"/>
      <c r="AE1131" s="68"/>
      <c r="AG1131" s="92"/>
      <c r="AN1131" s="68"/>
      <c r="AO1131" s="68"/>
      <c r="AP1131" s="68"/>
      <c r="AQ1131" s="68"/>
      <c r="AR1131" s="68"/>
      <c r="AS1131" s="68"/>
      <c r="AT1131" s="68"/>
      <c r="AU1131" s="68"/>
    </row>
    <row r="1132" spans="1:47">
      <c r="A1132" s="12"/>
      <c r="B1132" s="12"/>
      <c r="C1132" s="12"/>
      <c r="D1132" s="12"/>
      <c r="AA1132" s="68"/>
      <c r="AB1132" s="68"/>
      <c r="AC1132" s="68"/>
      <c r="AD1132" s="68"/>
      <c r="AE1132" s="68"/>
      <c r="AG1132" s="92"/>
      <c r="AN1132" s="68"/>
      <c r="AO1132" s="68"/>
      <c r="AP1132" s="68"/>
      <c r="AQ1132" s="68"/>
      <c r="AR1132" s="68"/>
      <c r="AS1132" s="68"/>
      <c r="AT1132" s="68"/>
      <c r="AU1132" s="68"/>
    </row>
    <row r="1133" spans="1:47">
      <c r="A1133" s="12"/>
      <c r="B1133" s="12"/>
      <c r="C1133" s="12"/>
      <c r="D1133" s="12"/>
      <c r="AA1133" s="68"/>
      <c r="AB1133" s="68"/>
      <c r="AC1133" s="68"/>
      <c r="AD1133" s="68"/>
      <c r="AE1133" s="68"/>
      <c r="AG1133" s="92"/>
      <c r="AN1133" s="68"/>
      <c r="AO1133" s="68"/>
      <c r="AP1133" s="68"/>
      <c r="AQ1133" s="68"/>
      <c r="AR1133" s="68"/>
      <c r="AS1133" s="68"/>
      <c r="AT1133" s="68"/>
      <c r="AU1133" s="68"/>
    </row>
    <row r="1134" spans="1:47">
      <c r="A1134" s="12"/>
      <c r="B1134" s="12"/>
      <c r="C1134" s="12"/>
      <c r="D1134" s="12"/>
      <c r="AA1134" s="68"/>
      <c r="AB1134" s="68"/>
      <c r="AC1134" s="68"/>
      <c r="AD1134" s="68"/>
      <c r="AE1134" s="68"/>
      <c r="AG1134" s="92"/>
      <c r="AN1134" s="68"/>
      <c r="AO1134" s="68"/>
      <c r="AP1134" s="68"/>
      <c r="AQ1134" s="68"/>
      <c r="AR1134" s="68"/>
      <c r="AS1134" s="68"/>
      <c r="AT1134" s="68"/>
      <c r="AU1134" s="68"/>
    </row>
    <row r="1135" spans="1:47">
      <c r="A1135" s="12"/>
      <c r="B1135" s="12"/>
      <c r="C1135" s="12"/>
      <c r="D1135" s="12"/>
      <c r="AA1135" s="68"/>
      <c r="AB1135" s="68"/>
      <c r="AC1135" s="68"/>
      <c r="AD1135" s="68"/>
      <c r="AE1135" s="68"/>
      <c r="AG1135" s="92"/>
      <c r="AN1135" s="68"/>
      <c r="AO1135" s="68"/>
      <c r="AP1135" s="68"/>
      <c r="AQ1135" s="68"/>
      <c r="AR1135" s="68"/>
      <c r="AS1135" s="68"/>
      <c r="AT1135" s="68"/>
      <c r="AU1135" s="68"/>
    </row>
    <row r="1136" spans="1:47">
      <c r="A1136" s="12"/>
      <c r="B1136" s="12"/>
      <c r="C1136" s="12"/>
      <c r="D1136" s="12"/>
      <c r="AA1136" s="68"/>
      <c r="AB1136" s="68"/>
      <c r="AC1136" s="68"/>
      <c r="AD1136" s="68"/>
      <c r="AE1136" s="68"/>
      <c r="AG1136" s="92"/>
      <c r="AN1136" s="68"/>
      <c r="AO1136" s="68"/>
      <c r="AP1136" s="68"/>
      <c r="AQ1136" s="68"/>
      <c r="AR1136" s="68"/>
      <c r="AS1136" s="68"/>
      <c r="AT1136" s="68"/>
      <c r="AU1136" s="68"/>
    </row>
    <row r="1137" spans="1:48">
      <c r="A1137" s="12"/>
      <c r="B1137" s="12"/>
      <c r="C1137" s="12"/>
      <c r="D1137" s="12"/>
      <c r="AA1137" s="68"/>
      <c r="AB1137" s="68"/>
      <c r="AC1137" s="68"/>
      <c r="AD1137" s="68"/>
      <c r="AE1137" s="68"/>
      <c r="AG1137" s="92"/>
      <c r="AN1137" s="68"/>
      <c r="AO1137" s="68"/>
      <c r="AP1137" s="68"/>
      <c r="AQ1137" s="68"/>
      <c r="AR1137" s="68"/>
      <c r="AS1137" s="68"/>
      <c r="AT1137" s="68"/>
      <c r="AU1137" s="68"/>
    </row>
    <row r="1138" spans="1:48">
      <c r="A1138" s="12"/>
      <c r="B1138" s="12"/>
      <c r="C1138" s="12"/>
      <c r="D1138" s="12"/>
      <c r="AA1138" s="68"/>
      <c r="AB1138" s="68"/>
      <c r="AC1138" s="68"/>
      <c r="AD1138" s="68"/>
      <c r="AE1138" s="68"/>
      <c r="AG1138" s="92"/>
      <c r="AN1138" s="68"/>
      <c r="AO1138" s="68"/>
      <c r="AP1138" s="68"/>
      <c r="AQ1138" s="68"/>
      <c r="AR1138" s="68"/>
      <c r="AS1138" s="68"/>
      <c r="AT1138" s="68"/>
      <c r="AU1138" s="68"/>
    </row>
    <row r="1139" spans="1:48">
      <c r="A1139" s="12"/>
      <c r="B1139" s="12"/>
      <c r="C1139" s="12"/>
      <c r="D1139" s="12"/>
      <c r="AA1139" s="68"/>
      <c r="AB1139" s="68"/>
      <c r="AC1139" s="68"/>
      <c r="AD1139" s="68"/>
      <c r="AE1139" s="68"/>
      <c r="AG1139" s="92"/>
      <c r="AN1139" s="68"/>
      <c r="AO1139" s="68"/>
      <c r="AP1139" s="68"/>
      <c r="AQ1139" s="68"/>
      <c r="AR1139" s="68"/>
      <c r="AS1139" s="68"/>
      <c r="AT1139" s="68"/>
      <c r="AU1139" s="68"/>
    </row>
    <row r="1140" spans="1:48">
      <c r="A1140" s="12"/>
      <c r="B1140" s="12"/>
      <c r="C1140" s="12"/>
      <c r="D1140" s="12"/>
      <c r="AA1140" s="68"/>
      <c r="AB1140" s="68"/>
      <c r="AC1140" s="68"/>
      <c r="AD1140" s="68"/>
      <c r="AE1140" s="68"/>
      <c r="AG1140" s="92"/>
      <c r="AN1140" s="68"/>
      <c r="AO1140" s="68"/>
      <c r="AP1140" s="68"/>
      <c r="AQ1140" s="68"/>
      <c r="AR1140" s="68"/>
      <c r="AS1140" s="68"/>
      <c r="AT1140" s="68"/>
      <c r="AU1140" s="68"/>
    </row>
    <row r="1141" spans="1:48">
      <c r="A1141" s="12"/>
      <c r="B1141" s="12"/>
      <c r="C1141" s="12"/>
      <c r="D1141" s="12"/>
      <c r="AA1141" s="68"/>
      <c r="AB1141" s="68"/>
      <c r="AC1141" s="68"/>
      <c r="AD1141" s="68"/>
      <c r="AE1141" s="68"/>
      <c r="AG1141" s="92"/>
      <c r="AN1141" s="68"/>
      <c r="AO1141" s="68"/>
      <c r="AP1141" s="68"/>
      <c r="AQ1141" s="68"/>
      <c r="AR1141" s="68"/>
      <c r="AS1141" s="68"/>
      <c r="AT1141" s="68"/>
      <c r="AU1141" s="68"/>
    </row>
    <row r="1142" spans="1:48">
      <c r="A1142" s="12"/>
      <c r="B1142" s="12"/>
      <c r="C1142" s="12"/>
      <c r="D1142" s="12"/>
      <c r="AA1142" s="68"/>
      <c r="AB1142" s="68"/>
      <c r="AC1142" s="68"/>
      <c r="AD1142" s="68"/>
      <c r="AE1142" s="68"/>
      <c r="AG1142" s="92"/>
      <c r="AN1142" s="68"/>
      <c r="AO1142" s="68"/>
      <c r="AP1142" s="68"/>
      <c r="AQ1142" s="68"/>
      <c r="AR1142" s="68"/>
      <c r="AS1142" s="68"/>
      <c r="AT1142" s="68"/>
      <c r="AU1142" s="68"/>
    </row>
    <row r="1143" spans="1:48">
      <c r="A1143" s="12"/>
      <c r="B1143" s="12"/>
      <c r="C1143" s="12"/>
      <c r="D1143" s="12"/>
      <c r="AA1143" s="68"/>
      <c r="AB1143" s="68"/>
      <c r="AC1143" s="68"/>
      <c r="AD1143" s="68"/>
      <c r="AE1143" s="68"/>
      <c r="AG1143" s="92"/>
      <c r="AN1143" s="68"/>
      <c r="AO1143" s="68"/>
      <c r="AP1143" s="68"/>
      <c r="AQ1143" s="68"/>
      <c r="AR1143" s="68"/>
      <c r="AS1143" s="68"/>
      <c r="AT1143" s="68"/>
      <c r="AU1143" s="68"/>
    </row>
    <row r="1144" spans="1:48">
      <c r="A1144" s="12"/>
      <c r="B1144" s="12"/>
      <c r="C1144" s="12"/>
      <c r="D1144" s="12"/>
      <c r="AA1144" s="68"/>
      <c r="AB1144" s="68"/>
      <c r="AC1144" s="68"/>
      <c r="AD1144" s="68"/>
      <c r="AE1144" s="68"/>
      <c r="AG1144" s="92"/>
      <c r="AN1144" s="68"/>
      <c r="AO1144" s="68"/>
      <c r="AP1144" s="68"/>
      <c r="AQ1144" s="68"/>
      <c r="AR1144" s="68"/>
      <c r="AS1144" s="68"/>
      <c r="AT1144" s="68"/>
      <c r="AU1144" s="68"/>
    </row>
    <row r="1145" spans="1:48">
      <c r="A1145" s="12"/>
      <c r="B1145" s="12"/>
      <c r="C1145" s="12"/>
      <c r="D1145" s="12"/>
      <c r="AA1145" s="68"/>
      <c r="AB1145" s="68"/>
      <c r="AC1145" s="68"/>
      <c r="AD1145" s="68"/>
      <c r="AE1145" s="68"/>
      <c r="AG1145" s="92"/>
      <c r="AN1145" s="68"/>
      <c r="AO1145" s="68"/>
      <c r="AP1145" s="68"/>
      <c r="AQ1145" s="68"/>
      <c r="AR1145" s="68"/>
      <c r="AS1145" s="68"/>
      <c r="AT1145" s="68"/>
      <c r="AU1145" s="68"/>
    </row>
    <row r="1146" spans="1:48">
      <c r="A1146" s="12"/>
      <c r="B1146" s="12"/>
      <c r="C1146" s="12"/>
      <c r="D1146" s="12"/>
      <c r="AA1146" s="68"/>
      <c r="AB1146" s="68"/>
      <c r="AC1146" s="68"/>
      <c r="AD1146" s="68"/>
      <c r="AE1146" s="68"/>
      <c r="AG1146" s="92"/>
      <c r="AN1146" s="68"/>
      <c r="AO1146" s="68"/>
      <c r="AP1146" s="68"/>
      <c r="AQ1146" s="68"/>
      <c r="AR1146" s="68"/>
      <c r="AS1146" s="68"/>
      <c r="AT1146" s="68"/>
      <c r="AU1146" s="68"/>
    </row>
    <row r="1147" spans="1:48">
      <c r="A1147" s="12"/>
      <c r="B1147" s="12"/>
      <c r="C1147" s="12"/>
      <c r="D1147" s="12"/>
      <c r="AA1147" s="68"/>
      <c r="AB1147" s="68"/>
      <c r="AC1147" s="68"/>
      <c r="AD1147" s="68"/>
      <c r="AE1147" s="68"/>
      <c r="AG1147" s="92"/>
      <c r="AN1147" s="68"/>
      <c r="AO1147" s="68"/>
      <c r="AP1147" s="68"/>
      <c r="AQ1147" s="68"/>
      <c r="AR1147" s="68"/>
      <c r="AS1147" s="68"/>
      <c r="AT1147" s="68"/>
      <c r="AU1147" s="68"/>
    </row>
    <row r="1148" spans="1:48">
      <c r="A1148" s="12"/>
      <c r="B1148" s="12"/>
      <c r="C1148" s="12"/>
      <c r="D1148" s="12"/>
      <c r="AA1148" s="68"/>
      <c r="AB1148" s="68"/>
      <c r="AC1148" s="68"/>
      <c r="AD1148" s="68"/>
      <c r="AE1148" s="68"/>
      <c r="AG1148" s="92"/>
      <c r="AN1148" s="68"/>
      <c r="AO1148" s="68"/>
      <c r="AP1148" s="68"/>
      <c r="AQ1148" s="68"/>
      <c r="AR1148" s="68"/>
      <c r="AS1148" s="68"/>
      <c r="AT1148" s="68"/>
      <c r="AU1148" s="68"/>
    </row>
    <row r="1149" spans="1:48">
      <c r="A1149" s="12"/>
      <c r="B1149" s="12"/>
      <c r="C1149" s="12"/>
      <c r="D1149" s="12"/>
      <c r="AA1149" s="68"/>
      <c r="AB1149" s="68"/>
      <c r="AC1149" s="68"/>
      <c r="AD1149" s="68"/>
      <c r="AE1149" s="68"/>
      <c r="AG1149" s="92"/>
      <c r="AN1149" s="68"/>
      <c r="AO1149" s="68"/>
      <c r="AP1149" s="68"/>
      <c r="AQ1149" s="68"/>
      <c r="AR1149" s="68"/>
      <c r="AS1149" s="68"/>
      <c r="AT1149" s="68"/>
      <c r="AU1149" s="68"/>
      <c r="AV1149" s="68"/>
    </row>
    <row r="1150" spans="1:48">
      <c r="A1150" s="12"/>
      <c r="B1150" s="12"/>
      <c r="C1150" s="12"/>
      <c r="D1150" s="12"/>
      <c r="AA1150" s="68"/>
      <c r="AB1150" s="68"/>
      <c r="AC1150" s="68"/>
      <c r="AD1150" s="68"/>
      <c r="AE1150" s="68"/>
      <c r="AG1150" s="92"/>
      <c r="AN1150" s="68"/>
      <c r="AO1150" s="68"/>
      <c r="AP1150" s="68"/>
      <c r="AQ1150" s="68"/>
      <c r="AR1150" s="68"/>
      <c r="AS1150" s="68"/>
      <c r="AT1150" s="68"/>
      <c r="AU1150" s="68"/>
    </row>
    <row r="1151" spans="1:48">
      <c r="A1151" s="12"/>
      <c r="B1151" s="12"/>
      <c r="C1151" s="12"/>
      <c r="D1151" s="12"/>
      <c r="AA1151" s="68"/>
      <c r="AB1151" s="68"/>
      <c r="AC1151" s="68"/>
      <c r="AD1151" s="68"/>
      <c r="AE1151" s="68"/>
      <c r="AG1151" s="92"/>
      <c r="AN1151" s="68"/>
      <c r="AO1151" s="68"/>
      <c r="AP1151" s="68"/>
      <c r="AQ1151" s="68"/>
      <c r="AR1151" s="68"/>
      <c r="AS1151" s="68"/>
      <c r="AT1151" s="68"/>
      <c r="AU1151" s="68"/>
    </row>
    <row r="1152" spans="1:48">
      <c r="A1152" s="12"/>
      <c r="B1152" s="12"/>
      <c r="C1152" s="12"/>
      <c r="D1152" s="12"/>
      <c r="AA1152" s="68"/>
      <c r="AB1152" s="68"/>
      <c r="AC1152" s="68"/>
      <c r="AD1152" s="68"/>
      <c r="AE1152" s="68"/>
      <c r="AG1152" s="92"/>
      <c r="AN1152" s="68"/>
      <c r="AO1152" s="68"/>
      <c r="AP1152" s="68"/>
      <c r="AQ1152" s="68"/>
      <c r="AR1152" s="68"/>
      <c r="AS1152" s="68"/>
      <c r="AT1152" s="68"/>
      <c r="AU1152" s="68"/>
    </row>
    <row r="1153" spans="1:47">
      <c r="A1153" s="12"/>
      <c r="B1153" s="12"/>
      <c r="C1153" s="12"/>
      <c r="D1153" s="12"/>
      <c r="AA1153" s="68"/>
      <c r="AB1153" s="68"/>
      <c r="AC1153" s="68"/>
      <c r="AD1153" s="68"/>
      <c r="AE1153" s="68"/>
      <c r="AG1153" s="92"/>
      <c r="AN1153" s="68"/>
      <c r="AO1153" s="68"/>
      <c r="AP1153" s="68"/>
      <c r="AQ1153" s="68"/>
      <c r="AR1153" s="68"/>
      <c r="AS1153" s="68"/>
      <c r="AT1153" s="68"/>
      <c r="AU1153" s="68"/>
    </row>
    <row r="1154" spans="1:47">
      <c r="A1154" s="12"/>
      <c r="B1154" s="12"/>
      <c r="C1154" s="12"/>
      <c r="D1154" s="12"/>
      <c r="AA1154" s="68"/>
      <c r="AB1154" s="68"/>
      <c r="AC1154" s="68"/>
      <c r="AD1154" s="68"/>
      <c r="AE1154" s="68"/>
      <c r="AG1154" s="92"/>
      <c r="AN1154" s="68"/>
      <c r="AO1154" s="68"/>
      <c r="AP1154" s="68"/>
      <c r="AQ1154" s="68"/>
      <c r="AR1154" s="68"/>
      <c r="AS1154" s="68"/>
      <c r="AT1154" s="68"/>
      <c r="AU1154" s="68"/>
    </row>
    <row r="1155" spans="1:47">
      <c r="A1155" s="12"/>
      <c r="B1155" s="12"/>
      <c r="C1155" s="12"/>
      <c r="D1155" s="12"/>
      <c r="AA1155" s="68"/>
      <c r="AB1155" s="68"/>
      <c r="AC1155" s="68"/>
      <c r="AD1155" s="68"/>
      <c r="AE1155" s="68"/>
      <c r="AG1155" s="92"/>
      <c r="AN1155" s="68"/>
      <c r="AO1155" s="68"/>
      <c r="AP1155" s="68"/>
      <c r="AQ1155" s="68"/>
      <c r="AR1155" s="68"/>
      <c r="AS1155" s="68"/>
      <c r="AT1155" s="68"/>
      <c r="AU1155" s="68"/>
    </row>
    <row r="1156" spans="1:47">
      <c r="A1156" s="12"/>
      <c r="B1156" s="12"/>
      <c r="C1156" s="12"/>
      <c r="D1156" s="12"/>
      <c r="AA1156" s="68"/>
      <c r="AB1156" s="68"/>
      <c r="AC1156" s="68"/>
      <c r="AD1156" s="68"/>
      <c r="AE1156" s="68"/>
      <c r="AG1156" s="92"/>
      <c r="AN1156" s="68"/>
      <c r="AO1156" s="68"/>
      <c r="AP1156" s="68"/>
      <c r="AQ1156" s="68"/>
      <c r="AR1156" s="68"/>
      <c r="AS1156" s="68"/>
      <c r="AT1156" s="68"/>
      <c r="AU1156" s="68"/>
    </row>
    <row r="1157" spans="1:47">
      <c r="A1157" s="12"/>
      <c r="B1157" s="12"/>
      <c r="C1157" s="12"/>
      <c r="D1157" s="12"/>
      <c r="AA1157" s="68"/>
      <c r="AB1157" s="68"/>
      <c r="AC1157" s="68"/>
      <c r="AD1157" s="68"/>
      <c r="AE1157" s="68"/>
      <c r="AG1157" s="92"/>
      <c r="AN1157" s="68"/>
      <c r="AO1157" s="68"/>
      <c r="AP1157" s="68"/>
      <c r="AQ1157" s="68"/>
      <c r="AR1157" s="68"/>
      <c r="AS1157" s="68"/>
      <c r="AT1157" s="68"/>
      <c r="AU1157" s="68"/>
    </row>
    <row r="1158" spans="1:47">
      <c r="A1158" s="12"/>
      <c r="B1158" s="12"/>
      <c r="C1158" s="12"/>
      <c r="D1158" s="12"/>
      <c r="AA1158" s="68"/>
      <c r="AB1158" s="68"/>
      <c r="AC1158" s="68"/>
      <c r="AD1158" s="68"/>
      <c r="AE1158" s="68"/>
      <c r="AG1158" s="92"/>
      <c r="AN1158" s="68"/>
      <c r="AO1158" s="68"/>
      <c r="AP1158" s="68"/>
      <c r="AQ1158" s="68"/>
      <c r="AR1158" s="68"/>
      <c r="AS1158" s="68"/>
      <c r="AT1158" s="68"/>
      <c r="AU1158" s="68"/>
    </row>
    <row r="1159" spans="1:47">
      <c r="A1159" s="12"/>
      <c r="B1159" s="12"/>
      <c r="C1159" s="12"/>
      <c r="D1159" s="12"/>
      <c r="AA1159" s="68"/>
      <c r="AB1159" s="68"/>
      <c r="AC1159" s="68"/>
      <c r="AD1159" s="68"/>
      <c r="AE1159" s="68"/>
      <c r="AG1159" s="92"/>
      <c r="AN1159" s="68"/>
      <c r="AO1159" s="68"/>
      <c r="AP1159" s="68"/>
      <c r="AQ1159" s="68"/>
      <c r="AR1159" s="68"/>
      <c r="AS1159" s="68"/>
      <c r="AT1159" s="68"/>
      <c r="AU1159" s="68"/>
    </row>
    <row r="1160" spans="1:47">
      <c r="A1160" s="12"/>
      <c r="B1160" s="12"/>
      <c r="C1160" s="12"/>
      <c r="D1160" s="12"/>
      <c r="AA1160" s="68"/>
      <c r="AB1160" s="68"/>
      <c r="AC1160" s="68"/>
      <c r="AD1160" s="68"/>
      <c r="AE1160" s="68"/>
      <c r="AG1160" s="92"/>
      <c r="AN1160" s="68"/>
      <c r="AO1160" s="68"/>
      <c r="AP1160" s="68"/>
      <c r="AQ1160" s="68"/>
      <c r="AR1160" s="68"/>
      <c r="AS1160" s="68"/>
      <c r="AT1160" s="68"/>
      <c r="AU1160" s="68"/>
    </row>
    <row r="1161" spans="1:47">
      <c r="A1161" s="12"/>
      <c r="B1161" s="12"/>
      <c r="C1161" s="12"/>
      <c r="D1161" s="12"/>
      <c r="AA1161" s="68"/>
      <c r="AB1161" s="68"/>
      <c r="AC1161" s="68"/>
      <c r="AD1161" s="68"/>
      <c r="AE1161" s="68"/>
      <c r="AG1161" s="92"/>
      <c r="AN1161" s="68"/>
      <c r="AO1161" s="68"/>
      <c r="AP1161" s="68"/>
      <c r="AQ1161" s="68"/>
      <c r="AR1161" s="68"/>
      <c r="AS1161" s="68"/>
      <c r="AT1161" s="68"/>
      <c r="AU1161" s="68"/>
    </row>
    <row r="1162" spans="1:47">
      <c r="A1162" s="12"/>
      <c r="B1162" s="12"/>
      <c r="C1162" s="12"/>
      <c r="D1162" s="12"/>
      <c r="AA1162" s="68"/>
      <c r="AB1162" s="68"/>
      <c r="AC1162" s="68"/>
      <c r="AD1162" s="68"/>
      <c r="AE1162" s="68"/>
      <c r="AG1162" s="92"/>
      <c r="AN1162" s="68"/>
      <c r="AO1162" s="68"/>
      <c r="AP1162" s="68"/>
      <c r="AQ1162" s="68"/>
      <c r="AR1162" s="68"/>
      <c r="AS1162" s="68"/>
      <c r="AT1162" s="68"/>
      <c r="AU1162" s="68"/>
    </row>
    <row r="1163" spans="1:47">
      <c r="A1163" s="12"/>
      <c r="B1163" s="12"/>
      <c r="C1163" s="12"/>
      <c r="D1163" s="12"/>
      <c r="AA1163" s="68"/>
      <c r="AB1163" s="68"/>
      <c r="AC1163" s="68"/>
      <c r="AD1163" s="68"/>
      <c r="AE1163" s="68"/>
      <c r="AG1163" s="92"/>
      <c r="AN1163" s="68"/>
      <c r="AO1163" s="68"/>
      <c r="AP1163" s="68"/>
      <c r="AQ1163" s="68"/>
      <c r="AR1163" s="68"/>
      <c r="AS1163" s="68"/>
      <c r="AT1163" s="68"/>
      <c r="AU1163" s="68"/>
    </row>
    <row r="1164" spans="1:47">
      <c r="A1164" s="12"/>
      <c r="B1164" s="12"/>
      <c r="C1164" s="12"/>
      <c r="D1164" s="12"/>
      <c r="AA1164" s="68"/>
      <c r="AB1164" s="68"/>
      <c r="AC1164" s="68"/>
      <c r="AD1164" s="68"/>
      <c r="AE1164" s="68"/>
      <c r="AG1164" s="92"/>
      <c r="AN1164" s="68"/>
      <c r="AO1164" s="68"/>
      <c r="AP1164" s="68"/>
      <c r="AQ1164" s="68"/>
      <c r="AR1164" s="68"/>
      <c r="AS1164" s="68"/>
      <c r="AT1164" s="68"/>
      <c r="AU1164" s="68"/>
    </row>
    <row r="1165" spans="1:47">
      <c r="A1165" s="12"/>
      <c r="B1165" s="12"/>
      <c r="C1165" s="12"/>
      <c r="D1165" s="12"/>
      <c r="AA1165" s="68"/>
      <c r="AB1165" s="68"/>
      <c r="AC1165" s="68"/>
      <c r="AD1165" s="68"/>
      <c r="AE1165" s="68"/>
      <c r="AG1165" s="92"/>
      <c r="AN1165" s="68"/>
      <c r="AO1165" s="68"/>
      <c r="AP1165" s="68"/>
      <c r="AQ1165" s="68"/>
      <c r="AR1165" s="68"/>
      <c r="AS1165" s="68"/>
      <c r="AT1165" s="68"/>
      <c r="AU1165" s="68"/>
    </row>
    <row r="1166" spans="1:47">
      <c r="A1166" s="12"/>
      <c r="B1166" s="12"/>
      <c r="C1166" s="12"/>
      <c r="D1166" s="12"/>
      <c r="AA1166" s="68"/>
      <c r="AB1166" s="68"/>
      <c r="AC1166" s="68"/>
      <c r="AD1166" s="68"/>
      <c r="AE1166" s="68"/>
      <c r="AG1166" s="92"/>
      <c r="AN1166" s="68"/>
      <c r="AO1166" s="68"/>
      <c r="AP1166" s="68"/>
      <c r="AQ1166" s="68"/>
      <c r="AR1166" s="68"/>
      <c r="AS1166" s="68"/>
      <c r="AT1166" s="68"/>
      <c r="AU1166" s="68"/>
    </row>
    <row r="1167" spans="1:47">
      <c r="A1167" s="12"/>
      <c r="B1167" s="12"/>
      <c r="C1167" s="12"/>
      <c r="D1167" s="12"/>
      <c r="AA1167" s="68"/>
      <c r="AB1167" s="68"/>
      <c r="AC1167" s="68"/>
      <c r="AD1167" s="68"/>
      <c r="AE1167" s="68"/>
      <c r="AG1167" s="92"/>
      <c r="AN1167" s="68"/>
      <c r="AO1167" s="68"/>
      <c r="AP1167" s="68"/>
      <c r="AQ1167" s="68"/>
      <c r="AR1167" s="68"/>
      <c r="AS1167" s="68"/>
      <c r="AT1167" s="68"/>
      <c r="AU1167" s="68"/>
    </row>
    <row r="1168" spans="1:47">
      <c r="A1168" s="12"/>
      <c r="B1168" s="12"/>
      <c r="C1168" s="12"/>
      <c r="D1168" s="12"/>
      <c r="AA1168" s="68"/>
      <c r="AB1168" s="68"/>
      <c r="AC1168" s="68"/>
      <c r="AD1168" s="68"/>
      <c r="AE1168" s="68"/>
      <c r="AG1168" s="92"/>
      <c r="AN1168" s="68"/>
      <c r="AO1168" s="68"/>
      <c r="AP1168" s="68"/>
      <c r="AQ1168" s="68"/>
      <c r="AR1168" s="68"/>
      <c r="AS1168" s="68"/>
      <c r="AT1168" s="68"/>
      <c r="AU1168" s="68"/>
    </row>
    <row r="1169" spans="1:64">
      <c r="A1169" s="12"/>
      <c r="B1169" s="12"/>
      <c r="C1169" s="12"/>
      <c r="D1169" s="12"/>
      <c r="AA1169" s="68"/>
      <c r="AB1169" s="68"/>
      <c r="AC1169" s="68"/>
      <c r="AD1169" s="68"/>
      <c r="AE1169" s="68"/>
      <c r="AG1169" s="92"/>
      <c r="AN1169" s="68"/>
      <c r="AO1169" s="68"/>
      <c r="AP1169" s="68"/>
      <c r="AQ1169" s="68"/>
      <c r="AR1169" s="68"/>
      <c r="AS1169" s="68"/>
      <c r="AT1169" s="68"/>
      <c r="AU1169" s="68"/>
      <c r="AV1169" s="68"/>
      <c r="AW1169" s="68"/>
      <c r="AX1169" s="68"/>
      <c r="AY1169" s="68"/>
      <c r="AZ1169" s="68"/>
      <c r="BA1169" s="68"/>
      <c r="BB1169" s="68"/>
      <c r="BC1169" s="68"/>
      <c r="BD1169" s="68"/>
      <c r="BE1169" s="68"/>
      <c r="BF1169" s="68"/>
      <c r="BG1169" s="68"/>
      <c r="BH1169" s="68"/>
      <c r="BI1169" s="68"/>
      <c r="BJ1169" s="68"/>
      <c r="BK1169" s="68"/>
      <c r="BL1169" s="68"/>
    </row>
    <row r="1170" spans="1:64">
      <c r="A1170" s="12"/>
      <c r="B1170" s="12"/>
      <c r="C1170" s="12"/>
      <c r="D1170" s="12"/>
      <c r="AA1170" s="68"/>
      <c r="AB1170" s="68"/>
      <c r="AC1170" s="68"/>
      <c r="AD1170" s="68"/>
      <c r="AE1170" s="68"/>
      <c r="AG1170" s="92"/>
      <c r="AN1170" s="68"/>
      <c r="AO1170" s="68"/>
      <c r="AP1170" s="68"/>
      <c r="AQ1170" s="68"/>
      <c r="AR1170" s="68"/>
      <c r="AS1170" s="68"/>
      <c r="AT1170" s="68"/>
      <c r="AU1170" s="68"/>
    </row>
    <row r="1171" spans="1:64">
      <c r="A1171" s="12"/>
      <c r="B1171" s="12"/>
      <c r="C1171" s="12"/>
      <c r="D1171" s="12"/>
      <c r="AA1171" s="68"/>
      <c r="AB1171" s="68"/>
      <c r="AC1171" s="68"/>
      <c r="AD1171" s="68"/>
      <c r="AE1171" s="68"/>
      <c r="AG1171" s="92"/>
      <c r="AN1171" s="68"/>
      <c r="AO1171" s="68"/>
      <c r="AP1171" s="68"/>
      <c r="AQ1171" s="68"/>
      <c r="AR1171" s="68"/>
      <c r="AS1171" s="68"/>
      <c r="AT1171" s="68"/>
      <c r="AU1171" s="68"/>
    </row>
    <row r="1172" spans="1:64">
      <c r="A1172" s="12"/>
      <c r="B1172" s="12"/>
      <c r="C1172" s="12"/>
      <c r="D1172" s="12"/>
      <c r="AA1172" s="68"/>
      <c r="AB1172" s="68"/>
      <c r="AC1172" s="68"/>
      <c r="AD1172" s="68"/>
      <c r="AE1172" s="68"/>
      <c r="AG1172" s="92"/>
      <c r="AN1172" s="68"/>
      <c r="AO1172" s="68"/>
      <c r="AP1172" s="68"/>
      <c r="AQ1172" s="68"/>
      <c r="AR1172" s="68"/>
      <c r="AS1172" s="68"/>
      <c r="AT1172" s="68"/>
      <c r="AU1172" s="68"/>
    </row>
    <row r="1173" spans="1:64">
      <c r="A1173" s="12"/>
      <c r="B1173" s="12"/>
      <c r="C1173" s="12"/>
      <c r="D1173" s="12"/>
      <c r="AA1173" s="68"/>
      <c r="AB1173" s="68"/>
      <c r="AC1173" s="68"/>
      <c r="AD1173" s="68"/>
      <c r="AE1173" s="68"/>
      <c r="AG1173" s="92"/>
      <c r="AN1173" s="68"/>
      <c r="AO1173" s="68"/>
      <c r="AP1173" s="68"/>
      <c r="AQ1173" s="68"/>
      <c r="AR1173" s="68"/>
      <c r="AS1173" s="68"/>
      <c r="AT1173" s="68"/>
      <c r="AU1173" s="68"/>
    </row>
    <row r="1174" spans="1:64">
      <c r="A1174" s="12"/>
      <c r="B1174" s="12"/>
      <c r="C1174" s="12"/>
      <c r="D1174" s="12"/>
      <c r="AA1174" s="68"/>
      <c r="AB1174" s="68"/>
      <c r="AC1174" s="68"/>
      <c r="AD1174" s="68"/>
      <c r="AE1174" s="68"/>
      <c r="AG1174" s="92"/>
      <c r="AN1174" s="68"/>
      <c r="AO1174" s="68"/>
      <c r="AP1174" s="68"/>
      <c r="AQ1174" s="68"/>
      <c r="AR1174" s="68"/>
      <c r="AS1174" s="68"/>
      <c r="AT1174" s="68"/>
      <c r="AU1174" s="68"/>
    </row>
    <row r="1175" spans="1:64">
      <c r="A1175" s="12"/>
      <c r="B1175" s="12"/>
      <c r="C1175" s="12"/>
      <c r="D1175" s="12"/>
      <c r="AA1175" s="68"/>
      <c r="AB1175" s="68"/>
      <c r="AC1175" s="68"/>
      <c r="AD1175" s="68"/>
      <c r="AE1175" s="68"/>
      <c r="AG1175" s="92"/>
      <c r="AN1175" s="68"/>
      <c r="AO1175" s="68"/>
      <c r="AP1175" s="68"/>
      <c r="AQ1175" s="68"/>
      <c r="AR1175" s="68"/>
      <c r="AS1175" s="68"/>
      <c r="AT1175" s="68"/>
      <c r="AU1175" s="68"/>
    </row>
    <row r="1176" spans="1:64">
      <c r="A1176" s="12"/>
      <c r="B1176" s="12"/>
      <c r="C1176" s="12"/>
      <c r="D1176" s="12"/>
      <c r="AA1176" s="68"/>
      <c r="AB1176" s="68"/>
      <c r="AC1176" s="68"/>
      <c r="AD1176" s="68"/>
      <c r="AE1176" s="68"/>
      <c r="AG1176" s="92"/>
      <c r="AN1176" s="68"/>
      <c r="AO1176" s="68"/>
      <c r="AP1176" s="68"/>
      <c r="AQ1176" s="68"/>
      <c r="AR1176" s="68"/>
      <c r="AS1176" s="68"/>
      <c r="AT1176" s="68"/>
      <c r="AU1176" s="68"/>
    </row>
    <row r="1177" spans="1:64">
      <c r="A1177" s="12"/>
      <c r="B1177" s="12"/>
      <c r="C1177" s="12"/>
      <c r="D1177" s="12"/>
      <c r="AA1177" s="68"/>
      <c r="AB1177" s="68"/>
      <c r="AC1177" s="68"/>
      <c r="AD1177" s="68"/>
      <c r="AE1177" s="68"/>
      <c r="AG1177" s="92"/>
      <c r="AN1177" s="68"/>
      <c r="AO1177" s="68"/>
      <c r="AP1177" s="68"/>
      <c r="AQ1177" s="68"/>
      <c r="AR1177" s="68"/>
      <c r="AS1177" s="68"/>
      <c r="AT1177" s="68"/>
      <c r="AU1177" s="68"/>
    </row>
    <row r="1178" spans="1:64">
      <c r="A1178" s="12"/>
      <c r="B1178" s="12"/>
      <c r="C1178" s="12"/>
      <c r="D1178" s="12"/>
      <c r="AA1178" s="68"/>
      <c r="AB1178" s="68"/>
      <c r="AC1178" s="68"/>
      <c r="AD1178" s="68"/>
      <c r="AE1178" s="68"/>
      <c r="AG1178" s="92"/>
      <c r="AN1178" s="68"/>
      <c r="AO1178" s="68"/>
      <c r="AP1178" s="68"/>
      <c r="AQ1178" s="68"/>
      <c r="AR1178" s="68"/>
      <c r="AS1178" s="68"/>
      <c r="AT1178" s="68"/>
      <c r="AU1178" s="68"/>
    </row>
    <row r="1179" spans="1:64">
      <c r="A1179" s="12"/>
      <c r="B1179" s="12"/>
      <c r="C1179" s="12"/>
      <c r="D1179" s="12"/>
      <c r="AA1179" s="68"/>
      <c r="AB1179" s="68"/>
      <c r="AC1179" s="68"/>
      <c r="AD1179" s="68"/>
      <c r="AE1179" s="68"/>
      <c r="AG1179" s="92"/>
      <c r="AN1179" s="68"/>
      <c r="AO1179" s="68"/>
      <c r="AP1179" s="68"/>
      <c r="AQ1179" s="68"/>
      <c r="AR1179" s="68"/>
      <c r="AS1179" s="68"/>
      <c r="AT1179" s="68"/>
      <c r="AU1179" s="68"/>
    </row>
    <row r="1180" spans="1:64">
      <c r="A1180" s="12"/>
      <c r="B1180" s="12"/>
      <c r="C1180" s="12"/>
      <c r="D1180" s="12"/>
      <c r="AA1180" s="68"/>
      <c r="AB1180" s="68"/>
      <c r="AC1180" s="68"/>
      <c r="AD1180" s="68"/>
      <c r="AE1180" s="68"/>
      <c r="AG1180" s="92"/>
      <c r="AN1180" s="68"/>
      <c r="AO1180" s="68"/>
      <c r="AP1180" s="68"/>
      <c r="AQ1180" s="68"/>
      <c r="AR1180" s="68"/>
      <c r="AS1180" s="68"/>
      <c r="AT1180" s="68"/>
      <c r="AU1180" s="68"/>
    </row>
    <row r="1181" spans="1:64">
      <c r="A1181" s="12"/>
      <c r="B1181" s="12"/>
      <c r="C1181" s="12"/>
      <c r="D1181" s="12"/>
      <c r="AA1181" s="68"/>
      <c r="AB1181" s="68"/>
      <c r="AC1181" s="68"/>
      <c r="AD1181" s="68"/>
      <c r="AE1181" s="68"/>
      <c r="AG1181" s="92"/>
      <c r="AN1181" s="68"/>
      <c r="AO1181" s="68"/>
      <c r="AP1181" s="68"/>
      <c r="AQ1181" s="68"/>
      <c r="AR1181" s="68"/>
      <c r="AS1181" s="68"/>
      <c r="AT1181" s="68"/>
      <c r="AU1181" s="68"/>
    </row>
    <row r="1182" spans="1:64">
      <c r="A1182" s="12"/>
      <c r="B1182" s="12"/>
      <c r="C1182" s="12"/>
      <c r="D1182" s="12"/>
      <c r="AA1182" s="68"/>
      <c r="AB1182" s="68"/>
      <c r="AC1182" s="68"/>
      <c r="AD1182" s="68"/>
      <c r="AE1182" s="68"/>
      <c r="AG1182" s="92"/>
      <c r="AN1182" s="68"/>
      <c r="AO1182" s="68"/>
      <c r="AP1182" s="68"/>
      <c r="AQ1182" s="68"/>
      <c r="AR1182" s="68"/>
      <c r="AS1182" s="68"/>
      <c r="AT1182" s="68"/>
      <c r="AU1182" s="68"/>
      <c r="AV1182" s="68"/>
    </row>
    <row r="1183" spans="1:64">
      <c r="A1183" s="12"/>
      <c r="B1183" s="12"/>
      <c r="C1183" s="12"/>
      <c r="D1183" s="12"/>
      <c r="AA1183" s="68"/>
      <c r="AB1183" s="68"/>
      <c r="AC1183" s="68"/>
      <c r="AD1183" s="68"/>
      <c r="AE1183" s="68"/>
      <c r="AG1183" s="92"/>
      <c r="AN1183" s="68"/>
      <c r="AO1183" s="68"/>
      <c r="AP1183" s="68"/>
      <c r="AQ1183" s="68"/>
      <c r="AR1183" s="68"/>
      <c r="AS1183" s="68"/>
      <c r="AT1183" s="68"/>
      <c r="AU1183" s="68"/>
    </row>
    <row r="1184" spans="1:64">
      <c r="A1184" s="12"/>
      <c r="B1184" s="12"/>
      <c r="C1184" s="12"/>
      <c r="D1184" s="12"/>
      <c r="AA1184" s="68"/>
      <c r="AB1184" s="68"/>
      <c r="AC1184" s="68"/>
      <c r="AD1184" s="68"/>
      <c r="AE1184" s="68"/>
      <c r="AG1184" s="92"/>
      <c r="AN1184" s="68"/>
      <c r="AO1184" s="68"/>
      <c r="AP1184" s="68"/>
      <c r="AQ1184" s="68"/>
      <c r="AR1184" s="68"/>
      <c r="AS1184" s="68"/>
      <c r="AT1184" s="68"/>
      <c r="AU1184" s="68"/>
    </row>
    <row r="1185" spans="1:48">
      <c r="A1185" s="12"/>
      <c r="B1185" s="12"/>
      <c r="C1185" s="12"/>
      <c r="D1185" s="12"/>
      <c r="AA1185" s="68"/>
      <c r="AB1185" s="68"/>
      <c r="AC1185" s="68"/>
      <c r="AD1185" s="68"/>
      <c r="AE1185" s="68"/>
      <c r="AG1185" s="92"/>
      <c r="AN1185" s="68"/>
      <c r="AO1185" s="68"/>
      <c r="AP1185" s="68"/>
      <c r="AQ1185" s="68"/>
      <c r="AR1185" s="68"/>
      <c r="AS1185" s="68"/>
      <c r="AT1185" s="68"/>
      <c r="AU1185" s="68"/>
      <c r="AV1185" s="68"/>
    </row>
    <row r="1186" spans="1:48">
      <c r="A1186" s="12"/>
      <c r="B1186" s="12"/>
      <c r="C1186" s="12"/>
      <c r="D1186" s="12"/>
      <c r="AA1186" s="68"/>
      <c r="AB1186" s="68"/>
      <c r="AC1186" s="68"/>
      <c r="AD1186" s="68"/>
      <c r="AE1186" s="68"/>
      <c r="AG1186" s="92"/>
      <c r="AN1186" s="68"/>
      <c r="AO1186" s="68"/>
      <c r="AP1186" s="68"/>
      <c r="AQ1186" s="68"/>
      <c r="AR1186" s="68"/>
      <c r="AS1186" s="68"/>
      <c r="AT1186" s="68"/>
      <c r="AU1186" s="68"/>
    </row>
    <row r="1187" spans="1:48">
      <c r="A1187" s="12"/>
      <c r="B1187" s="12"/>
      <c r="C1187" s="12"/>
      <c r="D1187" s="12"/>
      <c r="AA1187" s="68"/>
      <c r="AB1187" s="68"/>
      <c r="AC1187" s="68"/>
      <c r="AD1187" s="68"/>
      <c r="AE1187" s="68"/>
      <c r="AG1187" s="92"/>
      <c r="AN1187" s="68"/>
      <c r="AO1187" s="68"/>
      <c r="AP1187" s="68"/>
      <c r="AQ1187" s="68"/>
      <c r="AR1187" s="68"/>
      <c r="AS1187" s="68"/>
      <c r="AT1187" s="68"/>
      <c r="AU1187" s="68"/>
    </row>
    <row r="1188" spans="1:48">
      <c r="A1188" s="12"/>
      <c r="B1188" s="12"/>
      <c r="C1188" s="12"/>
      <c r="D1188" s="12"/>
      <c r="AA1188" s="68"/>
      <c r="AB1188" s="68"/>
      <c r="AC1188" s="68"/>
      <c r="AD1188" s="68"/>
      <c r="AE1188" s="68"/>
      <c r="AG1188" s="92"/>
      <c r="AN1188" s="68"/>
      <c r="AO1188" s="68"/>
      <c r="AP1188" s="68"/>
      <c r="AQ1188" s="68"/>
      <c r="AR1188" s="68"/>
      <c r="AS1188" s="68"/>
      <c r="AT1188" s="68"/>
      <c r="AU1188" s="68"/>
    </row>
    <row r="1189" spans="1:48">
      <c r="A1189" s="12"/>
      <c r="B1189" s="12"/>
      <c r="C1189" s="12"/>
      <c r="D1189" s="12"/>
      <c r="AA1189" s="68"/>
      <c r="AB1189" s="68"/>
      <c r="AC1189" s="68"/>
      <c r="AD1189" s="68"/>
      <c r="AE1189" s="68"/>
      <c r="AG1189" s="92"/>
      <c r="AN1189" s="68"/>
      <c r="AO1189" s="68"/>
      <c r="AP1189" s="68"/>
      <c r="AQ1189" s="68"/>
      <c r="AR1189" s="68"/>
      <c r="AS1189" s="68"/>
      <c r="AT1189" s="68"/>
      <c r="AU1189" s="68"/>
    </row>
    <row r="1190" spans="1:48">
      <c r="A1190" s="12"/>
      <c r="B1190" s="12"/>
      <c r="C1190" s="12"/>
      <c r="D1190" s="12"/>
      <c r="AA1190" s="68"/>
      <c r="AB1190" s="68"/>
      <c r="AC1190" s="68"/>
      <c r="AD1190" s="68"/>
      <c r="AE1190" s="68"/>
      <c r="AG1190" s="92"/>
      <c r="AN1190" s="68"/>
      <c r="AO1190" s="68"/>
      <c r="AP1190" s="68"/>
      <c r="AQ1190" s="68"/>
      <c r="AR1190" s="68"/>
      <c r="AS1190" s="68"/>
      <c r="AT1190" s="68"/>
      <c r="AU1190" s="68"/>
    </row>
    <row r="1191" spans="1:48">
      <c r="A1191" s="12"/>
      <c r="B1191" s="12"/>
      <c r="C1191" s="12"/>
      <c r="D1191" s="12"/>
      <c r="AA1191" s="68"/>
      <c r="AB1191" s="68"/>
      <c r="AC1191" s="68"/>
      <c r="AD1191" s="68"/>
      <c r="AE1191" s="68"/>
      <c r="AG1191" s="92"/>
      <c r="AN1191" s="68"/>
      <c r="AO1191" s="68"/>
      <c r="AP1191" s="68"/>
      <c r="AQ1191" s="68"/>
      <c r="AR1191" s="68"/>
      <c r="AS1191" s="68"/>
      <c r="AT1191" s="68"/>
      <c r="AU1191" s="68"/>
    </row>
    <row r="1192" spans="1:48">
      <c r="A1192" s="12"/>
      <c r="B1192" s="12"/>
      <c r="C1192" s="12"/>
      <c r="D1192" s="12"/>
      <c r="AA1192" s="68"/>
      <c r="AB1192" s="68"/>
      <c r="AC1192" s="68"/>
      <c r="AD1192" s="68"/>
      <c r="AE1192" s="68"/>
      <c r="AG1192" s="92"/>
      <c r="AN1192" s="68"/>
      <c r="AO1192" s="68"/>
      <c r="AP1192" s="68"/>
      <c r="AQ1192" s="68"/>
      <c r="AR1192" s="68"/>
      <c r="AS1192" s="68"/>
      <c r="AT1192" s="68"/>
      <c r="AU1192" s="68"/>
    </row>
    <row r="1193" spans="1:48">
      <c r="A1193" s="12"/>
      <c r="B1193" s="12"/>
      <c r="C1193" s="12"/>
      <c r="D1193" s="12"/>
      <c r="AA1193" s="68"/>
      <c r="AB1193" s="68"/>
      <c r="AC1193" s="68"/>
      <c r="AD1193" s="68"/>
      <c r="AE1193" s="68"/>
      <c r="AG1193" s="92"/>
      <c r="AN1193" s="68"/>
      <c r="AO1193" s="68"/>
      <c r="AP1193" s="68"/>
      <c r="AQ1193" s="68"/>
      <c r="AR1193" s="68"/>
      <c r="AS1193" s="68"/>
      <c r="AT1193" s="68"/>
      <c r="AU1193" s="68"/>
    </row>
    <row r="1194" spans="1:48">
      <c r="A1194" s="12"/>
      <c r="B1194" s="12"/>
      <c r="C1194" s="12"/>
      <c r="D1194" s="12"/>
      <c r="AA1194" s="68"/>
      <c r="AB1194" s="68"/>
      <c r="AC1194" s="68"/>
      <c r="AD1194" s="68"/>
      <c r="AE1194" s="68"/>
      <c r="AG1194" s="92"/>
      <c r="AN1194" s="68"/>
      <c r="AO1194" s="68"/>
      <c r="AP1194" s="68"/>
      <c r="AQ1194" s="68"/>
      <c r="AR1194" s="68"/>
      <c r="AS1194" s="68"/>
      <c r="AT1194" s="68"/>
      <c r="AU1194" s="68"/>
    </row>
    <row r="1195" spans="1:48">
      <c r="A1195" s="12"/>
      <c r="B1195" s="12"/>
      <c r="C1195" s="12"/>
      <c r="D1195" s="12"/>
      <c r="AA1195" s="68"/>
      <c r="AB1195" s="68"/>
      <c r="AC1195" s="68"/>
      <c r="AD1195" s="68"/>
      <c r="AE1195" s="68"/>
      <c r="AG1195" s="92"/>
      <c r="AN1195" s="68"/>
      <c r="AO1195" s="68"/>
      <c r="AP1195" s="68"/>
      <c r="AQ1195" s="68"/>
      <c r="AR1195" s="68"/>
      <c r="AS1195" s="68"/>
      <c r="AT1195" s="68"/>
      <c r="AU1195" s="68"/>
    </row>
    <row r="1196" spans="1:48">
      <c r="A1196" s="12"/>
      <c r="B1196" s="12"/>
      <c r="C1196" s="12"/>
      <c r="D1196" s="12"/>
      <c r="AA1196" s="68"/>
      <c r="AB1196" s="68"/>
      <c r="AC1196" s="68"/>
      <c r="AD1196" s="68"/>
      <c r="AE1196" s="68"/>
      <c r="AG1196" s="92"/>
      <c r="AN1196" s="68"/>
      <c r="AO1196" s="68"/>
      <c r="AP1196" s="68"/>
      <c r="AQ1196" s="68"/>
      <c r="AR1196" s="68"/>
      <c r="AS1196" s="68"/>
      <c r="AT1196" s="68"/>
      <c r="AU1196" s="68"/>
    </row>
    <row r="1197" spans="1:48">
      <c r="A1197" s="12"/>
      <c r="B1197" s="12"/>
      <c r="C1197" s="12"/>
      <c r="D1197" s="12"/>
      <c r="AA1197" s="68"/>
      <c r="AB1197" s="68"/>
      <c r="AC1197" s="68"/>
      <c r="AD1197" s="68"/>
      <c r="AE1197" s="68"/>
      <c r="AG1197" s="92"/>
      <c r="AN1197" s="68"/>
      <c r="AO1197" s="68"/>
      <c r="AP1197" s="68"/>
      <c r="AQ1197" s="68"/>
      <c r="AR1197" s="68"/>
      <c r="AS1197" s="68"/>
      <c r="AT1197" s="68"/>
      <c r="AU1197" s="68"/>
      <c r="AV1197" s="68"/>
    </row>
    <row r="1198" spans="1:48">
      <c r="A1198" s="12"/>
      <c r="B1198" s="12"/>
      <c r="C1198" s="12"/>
      <c r="D1198" s="12"/>
      <c r="AA1198" s="68"/>
      <c r="AB1198" s="68"/>
      <c r="AC1198" s="68"/>
      <c r="AD1198" s="68"/>
      <c r="AE1198" s="68"/>
      <c r="AG1198" s="92"/>
      <c r="AN1198" s="68"/>
      <c r="AO1198" s="68"/>
      <c r="AP1198" s="68"/>
      <c r="AQ1198" s="68"/>
      <c r="AR1198" s="68"/>
      <c r="AS1198" s="68"/>
      <c r="AT1198" s="68"/>
      <c r="AU1198" s="68"/>
    </row>
    <row r="1199" spans="1:48">
      <c r="A1199" s="12"/>
      <c r="B1199" s="12"/>
      <c r="C1199" s="12"/>
      <c r="D1199" s="12"/>
      <c r="AA1199" s="68"/>
      <c r="AB1199" s="68"/>
      <c r="AC1199" s="68"/>
      <c r="AD1199" s="68"/>
      <c r="AE1199" s="68"/>
      <c r="AG1199" s="92"/>
      <c r="AN1199" s="68"/>
      <c r="AO1199" s="68"/>
      <c r="AP1199" s="68"/>
      <c r="AQ1199" s="68"/>
      <c r="AR1199" s="68"/>
      <c r="AS1199" s="68"/>
      <c r="AT1199" s="68"/>
      <c r="AU1199" s="68"/>
    </row>
    <row r="1200" spans="1:48">
      <c r="A1200" s="12"/>
      <c r="B1200" s="12"/>
      <c r="C1200" s="12"/>
      <c r="D1200" s="12"/>
      <c r="AA1200" s="68"/>
      <c r="AB1200" s="68"/>
      <c r="AC1200" s="68"/>
      <c r="AD1200" s="68"/>
      <c r="AE1200" s="68"/>
      <c r="AG1200" s="92"/>
      <c r="AN1200" s="68"/>
      <c r="AO1200" s="68"/>
      <c r="AP1200" s="68"/>
      <c r="AQ1200" s="68"/>
      <c r="AR1200" s="68"/>
      <c r="AS1200" s="68"/>
      <c r="AT1200" s="68"/>
      <c r="AU1200" s="68"/>
    </row>
    <row r="1201" spans="1:47">
      <c r="A1201" s="12"/>
      <c r="B1201" s="12"/>
      <c r="C1201" s="12"/>
      <c r="D1201" s="12"/>
      <c r="AA1201" s="68"/>
      <c r="AB1201" s="68"/>
      <c r="AC1201" s="68"/>
      <c r="AD1201" s="68"/>
      <c r="AE1201" s="68"/>
      <c r="AG1201" s="92"/>
      <c r="AN1201" s="68"/>
      <c r="AO1201" s="68"/>
      <c r="AP1201" s="68"/>
      <c r="AQ1201" s="68"/>
      <c r="AR1201" s="68"/>
      <c r="AS1201" s="68"/>
      <c r="AT1201" s="68"/>
      <c r="AU1201" s="68"/>
    </row>
    <row r="1202" spans="1:47">
      <c r="A1202" s="12"/>
      <c r="B1202" s="12"/>
      <c r="C1202" s="12"/>
      <c r="D1202" s="12"/>
      <c r="AA1202" s="68"/>
      <c r="AB1202" s="68"/>
      <c r="AC1202" s="68"/>
      <c r="AD1202" s="68"/>
      <c r="AE1202" s="68"/>
      <c r="AG1202" s="92"/>
      <c r="AN1202" s="68"/>
      <c r="AO1202" s="68"/>
      <c r="AP1202" s="68"/>
      <c r="AQ1202" s="68"/>
      <c r="AR1202" s="68"/>
      <c r="AS1202" s="68"/>
      <c r="AT1202" s="68"/>
      <c r="AU1202" s="68"/>
    </row>
    <row r="1203" spans="1:47">
      <c r="A1203" s="12"/>
      <c r="B1203" s="12"/>
      <c r="C1203" s="12"/>
      <c r="D1203" s="12"/>
      <c r="AA1203" s="68"/>
      <c r="AB1203" s="68"/>
      <c r="AC1203" s="68"/>
      <c r="AD1203" s="68"/>
      <c r="AE1203" s="68"/>
      <c r="AG1203" s="92"/>
      <c r="AN1203" s="68"/>
      <c r="AO1203" s="68"/>
      <c r="AP1203" s="68"/>
      <c r="AQ1203" s="68"/>
      <c r="AR1203" s="68"/>
      <c r="AS1203" s="68"/>
      <c r="AT1203" s="68"/>
      <c r="AU1203" s="68"/>
    </row>
    <row r="1204" spans="1:47">
      <c r="A1204" s="12"/>
      <c r="B1204" s="12"/>
      <c r="C1204" s="12"/>
      <c r="D1204" s="12"/>
      <c r="AA1204" s="68"/>
      <c r="AB1204" s="68"/>
      <c r="AC1204" s="68"/>
      <c r="AD1204" s="68"/>
      <c r="AE1204" s="68"/>
      <c r="AG1204" s="92"/>
      <c r="AN1204" s="68"/>
      <c r="AO1204" s="68"/>
      <c r="AP1204" s="68"/>
      <c r="AQ1204" s="68"/>
      <c r="AR1204" s="68"/>
      <c r="AS1204" s="68"/>
      <c r="AT1204" s="68"/>
      <c r="AU1204" s="68"/>
    </row>
    <row r="1205" spans="1:47">
      <c r="A1205" s="12"/>
      <c r="B1205" s="12"/>
      <c r="C1205" s="12"/>
      <c r="D1205" s="12"/>
      <c r="AA1205" s="68"/>
      <c r="AB1205" s="68"/>
      <c r="AC1205" s="68"/>
      <c r="AD1205" s="68"/>
      <c r="AE1205" s="68"/>
      <c r="AG1205" s="92"/>
      <c r="AN1205" s="68"/>
      <c r="AO1205" s="68"/>
      <c r="AP1205" s="68"/>
      <c r="AQ1205" s="68"/>
      <c r="AR1205" s="68"/>
      <c r="AS1205" s="68"/>
      <c r="AT1205" s="68"/>
      <c r="AU1205" s="68"/>
    </row>
    <row r="1206" spans="1:47">
      <c r="A1206" s="12"/>
      <c r="B1206" s="12"/>
      <c r="C1206" s="12"/>
      <c r="D1206" s="12"/>
      <c r="AA1206" s="68"/>
      <c r="AB1206" s="68"/>
      <c r="AC1206" s="68"/>
      <c r="AD1206" s="68"/>
      <c r="AE1206" s="68"/>
      <c r="AG1206" s="92"/>
      <c r="AN1206" s="68"/>
      <c r="AO1206" s="68"/>
      <c r="AP1206" s="68"/>
      <c r="AQ1206" s="68"/>
      <c r="AR1206" s="68"/>
      <c r="AS1206" s="68"/>
      <c r="AT1206" s="68"/>
      <c r="AU1206" s="68"/>
    </row>
    <row r="1207" spans="1:47">
      <c r="A1207" s="12"/>
      <c r="B1207" s="12"/>
      <c r="C1207" s="12"/>
      <c r="D1207" s="12"/>
      <c r="AA1207" s="68"/>
      <c r="AB1207" s="68"/>
      <c r="AC1207" s="68"/>
      <c r="AD1207" s="68"/>
      <c r="AE1207" s="68"/>
      <c r="AG1207" s="92"/>
      <c r="AN1207" s="68"/>
      <c r="AO1207" s="68"/>
      <c r="AP1207" s="68"/>
      <c r="AQ1207" s="68"/>
      <c r="AR1207" s="68"/>
      <c r="AS1207" s="68"/>
      <c r="AT1207" s="68"/>
      <c r="AU1207" s="68"/>
    </row>
    <row r="1208" spans="1:47">
      <c r="A1208" s="12"/>
      <c r="B1208" s="12"/>
      <c r="C1208" s="12"/>
      <c r="D1208" s="12"/>
      <c r="AA1208" s="68"/>
      <c r="AB1208" s="68"/>
      <c r="AC1208" s="68"/>
      <c r="AD1208" s="68"/>
      <c r="AE1208" s="68"/>
      <c r="AG1208" s="92"/>
      <c r="AN1208" s="68"/>
      <c r="AO1208" s="68"/>
      <c r="AP1208" s="68"/>
      <c r="AQ1208" s="68"/>
      <c r="AR1208" s="68"/>
      <c r="AS1208" s="68"/>
      <c r="AT1208" s="68"/>
      <c r="AU1208" s="68"/>
    </row>
    <row r="1209" spans="1:47">
      <c r="A1209" s="12"/>
      <c r="B1209" s="12"/>
      <c r="C1209" s="12"/>
      <c r="D1209" s="12"/>
      <c r="AA1209" s="68"/>
      <c r="AB1209" s="68"/>
      <c r="AC1209" s="68"/>
      <c r="AD1209" s="68"/>
      <c r="AE1209" s="68"/>
      <c r="AG1209" s="92"/>
      <c r="AN1209" s="68"/>
      <c r="AO1209" s="68"/>
      <c r="AP1209" s="68"/>
      <c r="AQ1209" s="68"/>
      <c r="AR1209" s="68"/>
      <c r="AS1209" s="68"/>
      <c r="AT1209" s="68"/>
      <c r="AU1209" s="68"/>
    </row>
    <row r="1210" spans="1:47">
      <c r="A1210" s="12"/>
      <c r="B1210" s="12"/>
      <c r="C1210" s="12"/>
      <c r="D1210" s="12"/>
      <c r="AA1210" s="68"/>
      <c r="AB1210" s="68"/>
      <c r="AC1210" s="68"/>
      <c r="AD1210" s="68"/>
      <c r="AE1210" s="68"/>
      <c r="AG1210" s="92"/>
      <c r="AN1210" s="68"/>
      <c r="AO1210" s="68"/>
      <c r="AP1210" s="68"/>
      <c r="AQ1210" s="68"/>
      <c r="AR1210" s="68"/>
      <c r="AS1210" s="68"/>
      <c r="AT1210" s="68"/>
      <c r="AU1210" s="68"/>
    </row>
    <row r="1211" spans="1:47">
      <c r="A1211" s="12"/>
      <c r="B1211" s="12"/>
      <c r="C1211" s="12"/>
      <c r="D1211" s="12"/>
      <c r="AA1211" s="68"/>
      <c r="AB1211" s="68"/>
      <c r="AC1211" s="68"/>
      <c r="AD1211" s="68"/>
      <c r="AE1211" s="68"/>
      <c r="AG1211" s="92"/>
      <c r="AN1211" s="68"/>
      <c r="AO1211" s="68"/>
      <c r="AP1211" s="68"/>
      <c r="AQ1211" s="68"/>
      <c r="AR1211" s="68"/>
      <c r="AS1211" s="68"/>
      <c r="AT1211" s="68"/>
      <c r="AU1211" s="68"/>
    </row>
    <row r="1212" spans="1:47">
      <c r="A1212" s="12"/>
      <c r="B1212" s="12"/>
      <c r="C1212" s="12"/>
      <c r="D1212" s="12"/>
      <c r="AA1212" s="68"/>
      <c r="AB1212" s="68"/>
      <c r="AC1212" s="68"/>
      <c r="AD1212" s="68"/>
      <c r="AE1212" s="68"/>
      <c r="AG1212" s="92"/>
      <c r="AN1212" s="68"/>
      <c r="AO1212" s="68"/>
      <c r="AP1212" s="68"/>
      <c r="AQ1212" s="68"/>
      <c r="AR1212" s="68"/>
      <c r="AS1212" s="68"/>
      <c r="AT1212" s="68"/>
      <c r="AU1212" s="68"/>
    </row>
    <row r="1213" spans="1:47">
      <c r="A1213" s="12"/>
      <c r="B1213" s="12"/>
      <c r="C1213" s="12"/>
      <c r="D1213" s="12"/>
      <c r="AA1213" s="68"/>
      <c r="AB1213" s="68"/>
      <c r="AC1213" s="68"/>
      <c r="AD1213" s="68"/>
      <c r="AE1213" s="68"/>
      <c r="AG1213" s="92"/>
      <c r="AN1213" s="68"/>
      <c r="AO1213" s="68"/>
      <c r="AP1213" s="68"/>
      <c r="AQ1213" s="68"/>
      <c r="AR1213" s="68"/>
      <c r="AS1213" s="68"/>
      <c r="AT1213" s="68"/>
      <c r="AU1213" s="68"/>
    </row>
    <row r="1214" spans="1:47">
      <c r="A1214" s="12"/>
      <c r="B1214" s="12"/>
      <c r="C1214" s="12"/>
      <c r="D1214" s="12"/>
      <c r="AA1214" s="68"/>
      <c r="AB1214" s="68"/>
      <c r="AC1214" s="68"/>
      <c r="AD1214" s="68"/>
      <c r="AE1214" s="68"/>
      <c r="AG1214" s="92"/>
      <c r="AN1214" s="68"/>
      <c r="AO1214" s="68"/>
      <c r="AP1214" s="68"/>
      <c r="AQ1214" s="68"/>
      <c r="AR1214" s="68"/>
      <c r="AS1214" s="68"/>
      <c r="AT1214" s="68"/>
      <c r="AU1214" s="68"/>
    </row>
    <row r="1215" spans="1:47">
      <c r="A1215" s="12"/>
      <c r="B1215" s="12"/>
      <c r="C1215" s="12"/>
      <c r="D1215" s="12"/>
      <c r="AA1215" s="68"/>
      <c r="AB1215" s="68"/>
      <c r="AC1215" s="68"/>
      <c r="AD1215" s="68"/>
      <c r="AE1215" s="68"/>
      <c r="AG1215" s="92"/>
      <c r="AN1215" s="68"/>
      <c r="AO1215" s="68"/>
      <c r="AP1215" s="68"/>
      <c r="AQ1215" s="68"/>
      <c r="AR1215" s="68"/>
      <c r="AS1215" s="68"/>
      <c r="AT1215" s="68"/>
      <c r="AU1215" s="68"/>
    </row>
    <row r="1216" spans="1:47">
      <c r="A1216" s="12"/>
      <c r="B1216" s="12"/>
      <c r="C1216" s="12"/>
      <c r="D1216" s="12"/>
      <c r="AA1216" s="68"/>
      <c r="AB1216" s="68"/>
      <c r="AC1216" s="68"/>
      <c r="AD1216" s="68"/>
      <c r="AE1216" s="68"/>
      <c r="AG1216" s="92"/>
      <c r="AN1216" s="68"/>
      <c r="AO1216" s="68"/>
      <c r="AP1216" s="68"/>
      <c r="AQ1216" s="68"/>
      <c r="AR1216" s="68"/>
      <c r="AS1216" s="68"/>
      <c r="AT1216" s="68"/>
      <c r="AU1216" s="68"/>
    </row>
    <row r="1217" spans="1:64">
      <c r="A1217" s="12"/>
      <c r="B1217" s="12"/>
      <c r="C1217" s="12"/>
      <c r="D1217" s="12"/>
      <c r="AA1217" s="68"/>
      <c r="AB1217" s="68"/>
      <c r="AC1217" s="68"/>
      <c r="AD1217" s="68"/>
      <c r="AE1217" s="68"/>
      <c r="AG1217" s="92"/>
      <c r="AN1217" s="68"/>
      <c r="AO1217" s="68"/>
      <c r="AP1217" s="68"/>
      <c r="AQ1217" s="68"/>
      <c r="AR1217" s="68"/>
      <c r="AS1217" s="68"/>
      <c r="AT1217" s="68"/>
      <c r="AU1217" s="68"/>
    </row>
    <row r="1218" spans="1:64">
      <c r="A1218" s="12"/>
      <c r="B1218" s="12"/>
      <c r="C1218" s="12"/>
      <c r="D1218" s="12"/>
      <c r="AA1218" s="68"/>
      <c r="AB1218" s="68"/>
      <c r="AC1218" s="68"/>
      <c r="AD1218" s="68"/>
      <c r="AE1218" s="68"/>
      <c r="AG1218" s="92"/>
      <c r="AN1218" s="68"/>
      <c r="AO1218" s="68"/>
      <c r="AP1218" s="68"/>
      <c r="AQ1218" s="68"/>
      <c r="AR1218" s="68"/>
      <c r="AS1218" s="68"/>
      <c r="AT1218" s="68"/>
      <c r="AU1218" s="68"/>
    </row>
    <row r="1219" spans="1:64">
      <c r="A1219" s="12"/>
      <c r="B1219" s="12"/>
      <c r="C1219" s="12"/>
      <c r="D1219" s="12"/>
      <c r="AA1219" s="68"/>
      <c r="AB1219" s="68"/>
      <c r="AC1219" s="68"/>
      <c r="AD1219" s="68"/>
      <c r="AE1219" s="68"/>
      <c r="AG1219" s="92"/>
      <c r="AN1219" s="68"/>
      <c r="AO1219" s="68"/>
      <c r="AP1219" s="68"/>
      <c r="AQ1219" s="68"/>
      <c r="AR1219" s="68"/>
      <c r="AS1219" s="68"/>
      <c r="AT1219" s="68"/>
      <c r="AU1219" s="68"/>
    </row>
    <row r="1220" spans="1:64">
      <c r="A1220" s="12"/>
      <c r="B1220" s="12"/>
      <c r="C1220" s="12"/>
      <c r="D1220" s="12"/>
      <c r="AA1220" s="68"/>
      <c r="AB1220" s="68"/>
      <c r="AC1220" s="68"/>
      <c r="AD1220" s="68"/>
      <c r="AE1220" s="68"/>
      <c r="AG1220" s="92"/>
      <c r="AN1220" s="68"/>
      <c r="AO1220" s="68"/>
      <c r="AP1220" s="68"/>
      <c r="AQ1220" s="68"/>
      <c r="AR1220" s="68"/>
      <c r="AS1220" s="68"/>
      <c r="AT1220" s="68"/>
      <c r="AU1220" s="68"/>
    </row>
    <row r="1221" spans="1:64">
      <c r="A1221" s="12"/>
      <c r="B1221" s="12"/>
      <c r="C1221" s="12"/>
      <c r="D1221" s="12"/>
      <c r="AA1221" s="68"/>
      <c r="AB1221" s="68"/>
      <c r="AC1221" s="68"/>
      <c r="AD1221" s="68"/>
      <c r="AE1221" s="68"/>
      <c r="AG1221" s="92"/>
      <c r="AN1221" s="68"/>
      <c r="AO1221" s="68"/>
      <c r="AP1221" s="68"/>
      <c r="AQ1221" s="68"/>
      <c r="AR1221" s="68"/>
      <c r="AS1221" s="68"/>
      <c r="AT1221" s="68"/>
      <c r="AU1221" s="68"/>
    </row>
    <row r="1222" spans="1:64">
      <c r="A1222" s="12"/>
      <c r="B1222" s="12"/>
      <c r="C1222" s="12"/>
      <c r="D1222" s="12"/>
      <c r="AA1222" s="68"/>
      <c r="AB1222" s="68"/>
      <c r="AC1222" s="68"/>
      <c r="AD1222" s="68"/>
      <c r="AE1222" s="68"/>
      <c r="AG1222" s="92"/>
      <c r="AN1222" s="68"/>
      <c r="AO1222" s="68"/>
      <c r="AP1222" s="68"/>
      <c r="AQ1222" s="68"/>
      <c r="AR1222" s="68"/>
      <c r="AS1222" s="68"/>
      <c r="AT1222" s="68"/>
      <c r="AU1222" s="68"/>
    </row>
    <row r="1223" spans="1:64">
      <c r="A1223" s="12"/>
      <c r="B1223" s="12"/>
      <c r="C1223" s="12"/>
      <c r="D1223" s="12"/>
      <c r="AA1223" s="68"/>
      <c r="AB1223" s="68"/>
      <c r="AC1223" s="68"/>
      <c r="AD1223" s="68"/>
      <c r="AE1223" s="68"/>
      <c r="AG1223" s="92"/>
      <c r="AN1223" s="68"/>
      <c r="AO1223" s="68"/>
      <c r="AP1223" s="68"/>
      <c r="AQ1223" s="68"/>
      <c r="AR1223" s="68"/>
      <c r="AS1223" s="68"/>
      <c r="AT1223" s="68"/>
      <c r="AU1223" s="68"/>
    </row>
    <row r="1224" spans="1:64">
      <c r="A1224" s="12"/>
      <c r="B1224" s="12"/>
      <c r="C1224" s="12"/>
      <c r="D1224" s="12"/>
      <c r="AA1224" s="68"/>
      <c r="AB1224" s="68"/>
      <c r="AC1224" s="68"/>
      <c r="AD1224" s="68"/>
      <c r="AE1224" s="68"/>
      <c r="AG1224" s="92"/>
      <c r="AN1224" s="68"/>
      <c r="AO1224" s="68"/>
      <c r="AP1224" s="68"/>
      <c r="AQ1224" s="68"/>
      <c r="AR1224" s="68"/>
      <c r="AS1224" s="68"/>
      <c r="AT1224" s="68"/>
      <c r="AU1224" s="68"/>
      <c r="AV1224" s="68"/>
      <c r="AW1224" s="68"/>
      <c r="AX1224" s="68"/>
      <c r="AY1224" s="68"/>
      <c r="AZ1224" s="68"/>
      <c r="BA1224" s="68"/>
      <c r="BB1224" s="68"/>
      <c r="BC1224" s="68"/>
      <c r="BD1224" s="68"/>
      <c r="BE1224" s="68"/>
      <c r="BF1224" s="68"/>
      <c r="BG1224" s="68"/>
      <c r="BH1224" s="68"/>
      <c r="BI1224" s="68"/>
      <c r="BJ1224" s="68"/>
      <c r="BK1224" s="68"/>
      <c r="BL1224" s="68"/>
    </row>
    <row r="1225" spans="1:64">
      <c r="A1225" s="12"/>
      <c r="B1225" s="12"/>
      <c r="C1225" s="12"/>
      <c r="D1225" s="12"/>
      <c r="AA1225" s="68"/>
      <c r="AB1225" s="68"/>
      <c r="AC1225" s="68"/>
      <c r="AD1225" s="68"/>
      <c r="AE1225" s="68"/>
      <c r="AG1225" s="92"/>
      <c r="AN1225" s="68"/>
      <c r="AO1225" s="68"/>
      <c r="AP1225" s="68"/>
      <c r="AQ1225" s="68"/>
      <c r="AR1225" s="68"/>
      <c r="AS1225" s="68"/>
      <c r="AT1225" s="68"/>
      <c r="AU1225" s="68"/>
    </row>
    <row r="1226" spans="1:64">
      <c r="A1226" s="12"/>
      <c r="B1226" s="12"/>
      <c r="C1226" s="12"/>
      <c r="D1226" s="12"/>
      <c r="AA1226" s="68"/>
      <c r="AB1226" s="68"/>
      <c r="AC1226" s="68"/>
      <c r="AD1226" s="68"/>
      <c r="AE1226" s="68"/>
      <c r="AG1226" s="92"/>
      <c r="AN1226" s="68"/>
      <c r="AO1226" s="68"/>
      <c r="AP1226" s="68"/>
      <c r="AQ1226" s="68"/>
      <c r="AR1226" s="68"/>
      <c r="AS1226" s="68"/>
      <c r="AT1226" s="68"/>
      <c r="AU1226" s="68"/>
    </row>
    <row r="1227" spans="1:64">
      <c r="A1227" s="12"/>
      <c r="B1227" s="12"/>
      <c r="C1227" s="12"/>
      <c r="D1227" s="12"/>
      <c r="AA1227" s="68"/>
      <c r="AB1227" s="68"/>
      <c r="AC1227" s="68"/>
      <c r="AD1227" s="68"/>
      <c r="AE1227" s="68"/>
      <c r="AG1227" s="92"/>
      <c r="AN1227" s="68"/>
      <c r="AO1227" s="68"/>
      <c r="AP1227" s="68"/>
      <c r="AQ1227" s="68"/>
      <c r="AR1227" s="68"/>
      <c r="AS1227" s="68"/>
      <c r="AT1227" s="68"/>
      <c r="AU1227" s="68"/>
    </row>
    <row r="1228" spans="1:64">
      <c r="A1228" s="12"/>
      <c r="B1228" s="12"/>
      <c r="C1228" s="12"/>
      <c r="D1228" s="12"/>
      <c r="AA1228" s="68"/>
      <c r="AB1228" s="68"/>
      <c r="AC1228" s="68"/>
      <c r="AD1228" s="68"/>
      <c r="AE1228" s="68"/>
      <c r="AG1228" s="92"/>
      <c r="AN1228" s="68"/>
      <c r="AO1228" s="68"/>
      <c r="AP1228" s="68"/>
      <c r="AQ1228" s="68"/>
      <c r="AR1228" s="68"/>
      <c r="AS1228" s="68"/>
      <c r="AT1228" s="68"/>
      <c r="AU1228" s="68"/>
    </row>
    <row r="1229" spans="1:64">
      <c r="A1229" s="12"/>
      <c r="B1229" s="12"/>
      <c r="C1229" s="12"/>
      <c r="D1229" s="12"/>
      <c r="AA1229" s="68"/>
      <c r="AB1229" s="68"/>
      <c r="AC1229" s="68"/>
      <c r="AD1229" s="68"/>
      <c r="AE1229" s="68"/>
      <c r="AG1229" s="92"/>
      <c r="AN1229" s="68"/>
      <c r="AO1229" s="68"/>
      <c r="AP1229" s="68"/>
      <c r="AQ1229" s="68"/>
      <c r="AR1229" s="68"/>
      <c r="AS1229" s="68"/>
      <c r="AT1229" s="68"/>
      <c r="AU1229" s="68"/>
    </row>
    <row r="1230" spans="1:64">
      <c r="A1230" s="12"/>
      <c r="B1230" s="12"/>
      <c r="C1230" s="12"/>
      <c r="D1230" s="12"/>
      <c r="AA1230" s="68"/>
      <c r="AB1230" s="68"/>
      <c r="AC1230" s="68"/>
      <c r="AD1230" s="68"/>
      <c r="AE1230" s="68"/>
      <c r="AG1230" s="92"/>
      <c r="AN1230" s="68"/>
      <c r="AO1230" s="68"/>
      <c r="AP1230" s="68"/>
      <c r="AQ1230" s="68"/>
      <c r="AR1230" s="68"/>
      <c r="AS1230" s="68"/>
      <c r="AT1230" s="68"/>
      <c r="AU1230" s="68"/>
    </row>
    <row r="1231" spans="1:64">
      <c r="A1231" s="12"/>
      <c r="B1231" s="12"/>
      <c r="C1231" s="12"/>
      <c r="D1231" s="12"/>
      <c r="AA1231" s="68"/>
      <c r="AB1231" s="68"/>
      <c r="AC1231" s="68"/>
      <c r="AD1231" s="68"/>
      <c r="AE1231" s="68"/>
      <c r="AG1231" s="92"/>
      <c r="AN1231" s="68"/>
      <c r="AO1231" s="68"/>
      <c r="AP1231" s="68"/>
      <c r="AQ1231" s="68"/>
      <c r="AR1231" s="68"/>
      <c r="AS1231" s="68"/>
      <c r="AT1231" s="68"/>
      <c r="AU1231" s="68"/>
    </row>
    <row r="1232" spans="1:64">
      <c r="A1232" s="12"/>
      <c r="B1232" s="12"/>
      <c r="C1232" s="12"/>
      <c r="D1232" s="12"/>
      <c r="AA1232" s="68"/>
      <c r="AB1232" s="68"/>
      <c r="AC1232" s="68"/>
      <c r="AD1232" s="68"/>
      <c r="AE1232" s="68"/>
      <c r="AG1232" s="92"/>
      <c r="AN1232" s="68"/>
      <c r="AO1232" s="68"/>
      <c r="AP1232" s="68"/>
      <c r="AQ1232" s="68"/>
      <c r="AR1232" s="68"/>
      <c r="AS1232" s="68"/>
      <c r="AT1232" s="68"/>
      <c r="AU1232" s="68"/>
    </row>
    <row r="1233" spans="1:64">
      <c r="A1233" s="12"/>
      <c r="B1233" s="12"/>
      <c r="C1233" s="12"/>
      <c r="D1233" s="12"/>
      <c r="AA1233" s="68"/>
      <c r="AB1233" s="68"/>
      <c r="AC1233" s="68"/>
      <c r="AD1233" s="68"/>
      <c r="AE1233" s="68"/>
      <c r="AG1233" s="92"/>
      <c r="AN1233" s="68"/>
      <c r="AO1233" s="68"/>
      <c r="AP1233" s="68"/>
      <c r="AQ1233" s="68"/>
      <c r="AR1233" s="68"/>
      <c r="AS1233" s="68"/>
      <c r="AT1233" s="68"/>
      <c r="AU1233" s="68"/>
    </row>
    <row r="1234" spans="1:64">
      <c r="A1234" s="12"/>
      <c r="B1234" s="12"/>
      <c r="C1234" s="12"/>
      <c r="D1234" s="12"/>
      <c r="AA1234" s="68"/>
      <c r="AB1234" s="68"/>
      <c r="AC1234" s="68"/>
      <c r="AD1234" s="68"/>
      <c r="AE1234" s="68"/>
      <c r="AG1234" s="92"/>
      <c r="AN1234" s="68"/>
      <c r="AO1234" s="68"/>
      <c r="AP1234" s="68"/>
      <c r="AQ1234" s="68"/>
      <c r="AR1234" s="68"/>
      <c r="AS1234" s="68"/>
      <c r="AT1234" s="68"/>
      <c r="AU1234" s="68"/>
    </row>
    <row r="1235" spans="1:64">
      <c r="A1235" s="12"/>
      <c r="B1235" s="12"/>
      <c r="C1235" s="12"/>
      <c r="D1235" s="12"/>
      <c r="AA1235" s="68"/>
      <c r="AB1235" s="68"/>
      <c r="AC1235" s="68"/>
      <c r="AD1235" s="68"/>
      <c r="AE1235" s="68"/>
      <c r="AG1235" s="92"/>
      <c r="AN1235" s="68"/>
      <c r="AO1235" s="68"/>
      <c r="AP1235" s="68"/>
      <c r="AQ1235" s="68"/>
      <c r="AR1235" s="68"/>
      <c r="AS1235" s="68"/>
      <c r="AT1235" s="68"/>
      <c r="AU1235" s="68"/>
    </row>
    <row r="1236" spans="1:64">
      <c r="A1236" s="12"/>
      <c r="B1236" s="12"/>
      <c r="C1236" s="12"/>
      <c r="D1236" s="12"/>
      <c r="AA1236" s="68"/>
      <c r="AB1236" s="68"/>
      <c r="AC1236" s="68"/>
      <c r="AD1236" s="68"/>
      <c r="AE1236" s="68"/>
      <c r="AG1236" s="92"/>
      <c r="AN1236" s="68"/>
      <c r="AO1236" s="68"/>
      <c r="AP1236" s="68"/>
      <c r="AQ1236" s="68"/>
      <c r="AR1236" s="68"/>
      <c r="AS1236" s="68"/>
      <c r="AT1236" s="68"/>
      <c r="AU1236" s="68"/>
    </row>
    <row r="1237" spans="1:64">
      <c r="A1237" s="12"/>
      <c r="B1237" s="12"/>
      <c r="C1237" s="12"/>
      <c r="D1237" s="12"/>
      <c r="AA1237" s="68"/>
      <c r="AB1237" s="68"/>
      <c r="AC1237" s="68"/>
      <c r="AD1237" s="68"/>
      <c r="AE1237" s="68"/>
      <c r="AG1237" s="92"/>
      <c r="AN1237" s="68"/>
      <c r="AO1237" s="68"/>
      <c r="AP1237" s="68"/>
      <c r="AQ1237" s="68"/>
      <c r="AR1237" s="68"/>
      <c r="AS1237" s="68"/>
      <c r="AT1237" s="68"/>
      <c r="AU1237" s="68"/>
    </row>
    <row r="1238" spans="1:64">
      <c r="A1238" s="12"/>
      <c r="B1238" s="12"/>
      <c r="C1238" s="12"/>
      <c r="D1238" s="12"/>
      <c r="AA1238" s="68"/>
      <c r="AB1238" s="68"/>
      <c r="AC1238" s="68"/>
      <c r="AD1238" s="68"/>
      <c r="AE1238" s="68"/>
      <c r="AG1238" s="92"/>
      <c r="AN1238" s="68"/>
      <c r="AO1238" s="68"/>
      <c r="AP1238" s="68"/>
      <c r="AQ1238" s="68"/>
      <c r="AR1238" s="68"/>
      <c r="AS1238" s="68"/>
      <c r="AT1238" s="68"/>
      <c r="AU1238" s="68"/>
    </row>
    <row r="1239" spans="1:64">
      <c r="A1239" s="12"/>
      <c r="B1239" s="12"/>
      <c r="C1239" s="12"/>
      <c r="D1239" s="12"/>
      <c r="AA1239" s="68"/>
      <c r="AB1239" s="68"/>
      <c r="AC1239" s="68"/>
      <c r="AD1239" s="68"/>
      <c r="AE1239" s="68"/>
      <c r="AG1239" s="92"/>
      <c r="AN1239" s="68"/>
      <c r="AO1239" s="68"/>
      <c r="AP1239" s="68"/>
      <c r="AQ1239" s="68"/>
      <c r="AR1239" s="68"/>
      <c r="AS1239" s="68"/>
      <c r="AT1239" s="68"/>
      <c r="AU1239" s="68"/>
    </row>
    <row r="1240" spans="1:64">
      <c r="A1240" s="12"/>
      <c r="B1240" s="12"/>
      <c r="C1240" s="12"/>
      <c r="D1240" s="12"/>
      <c r="AA1240" s="68"/>
      <c r="AB1240" s="68"/>
      <c r="AC1240" s="68"/>
      <c r="AD1240" s="68"/>
      <c r="AE1240" s="68"/>
      <c r="AG1240" s="92"/>
      <c r="AN1240" s="68"/>
      <c r="AO1240" s="68"/>
      <c r="AP1240" s="68"/>
      <c r="AQ1240" s="68"/>
      <c r="AR1240" s="68"/>
      <c r="AS1240" s="68"/>
      <c r="AT1240" s="68"/>
      <c r="AU1240" s="68"/>
    </row>
    <row r="1241" spans="1:64">
      <c r="A1241" s="12"/>
      <c r="B1241" s="12"/>
      <c r="C1241" s="12"/>
      <c r="D1241" s="12"/>
      <c r="AA1241" s="68"/>
      <c r="AB1241" s="68"/>
      <c r="AC1241" s="68"/>
      <c r="AD1241" s="68"/>
      <c r="AE1241" s="68"/>
      <c r="AG1241" s="92"/>
      <c r="AN1241" s="68"/>
      <c r="AO1241" s="68"/>
      <c r="AP1241" s="68"/>
      <c r="AQ1241" s="68"/>
      <c r="AR1241" s="68"/>
      <c r="AS1241" s="68"/>
      <c r="AT1241" s="68"/>
      <c r="AU1241" s="68"/>
      <c r="AV1241" s="68"/>
      <c r="AW1241" s="68"/>
      <c r="AX1241" s="68"/>
      <c r="AY1241" s="68"/>
      <c r="AZ1241" s="68"/>
      <c r="BA1241" s="68"/>
      <c r="BB1241" s="68"/>
      <c r="BC1241" s="68"/>
      <c r="BD1241" s="68"/>
      <c r="BE1241" s="68"/>
      <c r="BF1241" s="68"/>
      <c r="BG1241" s="68"/>
      <c r="BH1241" s="68"/>
      <c r="BI1241" s="68"/>
      <c r="BJ1241" s="68"/>
      <c r="BK1241" s="68"/>
      <c r="BL1241" s="68"/>
    </row>
    <row r="1242" spans="1:64">
      <c r="A1242" s="12"/>
      <c r="B1242" s="12"/>
      <c r="C1242" s="12"/>
      <c r="D1242" s="12"/>
      <c r="AA1242" s="68"/>
      <c r="AB1242" s="68"/>
      <c r="AC1242" s="68"/>
      <c r="AD1242" s="68"/>
      <c r="AE1242" s="68"/>
      <c r="AG1242" s="92"/>
      <c r="AN1242" s="68"/>
      <c r="AO1242" s="68"/>
      <c r="AP1242" s="68"/>
      <c r="AQ1242" s="68"/>
      <c r="AR1242" s="68"/>
      <c r="AS1242" s="68"/>
      <c r="AT1242" s="68"/>
      <c r="AU1242" s="68"/>
    </row>
    <row r="1243" spans="1:64">
      <c r="A1243" s="12"/>
      <c r="B1243" s="12"/>
      <c r="C1243" s="12"/>
      <c r="D1243" s="12"/>
      <c r="AA1243" s="68"/>
      <c r="AB1243" s="68"/>
      <c r="AC1243" s="68"/>
      <c r="AD1243" s="68"/>
      <c r="AE1243" s="68"/>
      <c r="AG1243" s="92"/>
      <c r="AN1243" s="68"/>
      <c r="AO1243" s="68"/>
      <c r="AP1243" s="68"/>
      <c r="AQ1243" s="68"/>
      <c r="AR1243" s="68"/>
      <c r="AS1243" s="68"/>
      <c r="AT1243" s="68"/>
      <c r="AU1243" s="68"/>
    </row>
    <row r="1244" spans="1:64">
      <c r="A1244" s="12"/>
      <c r="B1244" s="12"/>
      <c r="C1244" s="12"/>
      <c r="D1244" s="12"/>
      <c r="AA1244" s="68"/>
      <c r="AB1244" s="68"/>
      <c r="AC1244" s="68"/>
      <c r="AD1244" s="68"/>
      <c r="AE1244" s="68"/>
      <c r="AG1244" s="92"/>
      <c r="AN1244" s="68"/>
      <c r="AO1244" s="68"/>
      <c r="AP1244" s="68"/>
      <c r="AQ1244" s="68"/>
      <c r="AR1244" s="68"/>
      <c r="AS1244" s="68"/>
      <c r="AT1244" s="68"/>
      <c r="AU1244" s="68"/>
    </row>
    <row r="1245" spans="1:64">
      <c r="A1245" s="12"/>
      <c r="B1245" s="12"/>
      <c r="C1245" s="12"/>
      <c r="D1245" s="12"/>
      <c r="AA1245" s="68"/>
      <c r="AB1245" s="68"/>
      <c r="AC1245" s="68"/>
      <c r="AD1245" s="68"/>
      <c r="AE1245" s="68"/>
      <c r="AG1245" s="92"/>
      <c r="AN1245" s="68"/>
      <c r="AO1245" s="68"/>
      <c r="AP1245" s="68"/>
      <c r="AQ1245" s="68"/>
      <c r="AR1245" s="68"/>
      <c r="AS1245" s="68"/>
      <c r="AT1245" s="68"/>
      <c r="AU1245" s="68"/>
    </row>
    <row r="1246" spans="1:64">
      <c r="A1246" s="12"/>
      <c r="B1246" s="12"/>
      <c r="C1246" s="12"/>
      <c r="D1246" s="12"/>
      <c r="AA1246" s="68"/>
      <c r="AB1246" s="68"/>
      <c r="AC1246" s="68"/>
      <c r="AD1246" s="68"/>
      <c r="AE1246" s="68"/>
      <c r="AG1246" s="92"/>
      <c r="AN1246" s="68"/>
      <c r="AO1246" s="68"/>
      <c r="AP1246" s="68"/>
      <c r="AQ1246" s="68"/>
      <c r="AR1246" s="68"/>
      <c r="AS1246" s="68"/>
      <c r="AT1246" s="68"/>
      <c r="AU1246" s="68"/>
    </row>
    <row r="1247" spans="1:64">
      <c r="A1247" s="12"/>
      <c r="B1247" s="12"/>
      <c r="C1247" s="12"/>
      <c r="D1247" s="12"/>
      <c r="AA1247" s="68"/>
      <c r="AB1247" s="68"/>
      <c r="AC1247" s="68"/>
      <c r="AD1247" s="68"/>
      <c r="AE1247" s="68"/>
      <c r="AG1247" s="92"/>
      <c r="AN1247" s="68"/>
      <c r="AO1247" s="68"/>
      <c r="AP1247" s="68"/>
      <c r="AQ1247" s="68"/>
      <c r="AR1247" s="68"/>
      <c r="AS1247" s="68"/>
      <c r="AT1247" s="68"/>
      <c r="AU1247" s="68"/>
    </row>
    <row r="1248" spans="1:64">
      <c r="A1248" s="12"/>
      <c r="B1248" s="12"/>
      <c r="C1248" s="12"/>
      <c r="D1248" s="12"/>
      <c r="AA1248" s="68"/>
      <c r="AB1248" s="68"/>
      <c r="AC1248" s="68"/>
      <c r="AD1248" s="68"/>
      <c r="AE1248" s="68"/>
      <c r="AG1248" s="92"/>
      <c r="AN1248" s="68"/>
      <c r="AO1248" s="68"/>
      <c r="AP1248" s="68"/>
      <c r="AQ1248" s="68"/>
      <c r="AR1248" s="68"/>
      <c r="AS1248" s="68"/>
      <c r="AT1248" s="68"/>
      <c r="AU1248" s="68"/>
    </row>
    <row r="1249" spans="1:64">
      <c r="A1249" s="12"/>
      <c r="B1249" s="12"/>
      <c r="C1249" s="12"/>
      <c r="D1249" s="12"/>
      <c r="AA1249" s="68"/>
      <c r="AB1249" s="68"/>
      <c r="AC1249" s="68"/>
      <c r="AD1249" s="68"/>
      <c r="AE1249" s="68"/>
      <c r="AG1249" s="92"/>
      <c r="AN1249" s="68"/>
      <c r="AO1249" s="68"/>
      <c r="AP1249" s="68"/>
      <c r="AQ1249" s="68"/>
      <c r="AR1249" s="68"/>
      <c r="AS1249" s="68"/>
      <c r="AT1249" s="68"/>
      <c r="AU1249" s="68"/>
    </row>
    <row r="1250" spans="1:64">
      <c r="A1250" s="12"/>
      <c r="B1250" s="12"/>
      <c r="C1250" s="12"/>
      <c r="D1250" s="12"/>
      <c r="AA1250" s="68"/>
      <c r="AB1250" s="68"/>
      <c r="AC1250" s="68"/>
      <c r="AD1250" s="68"/>
      <c r="AE1250" s="68"/>
      <c r="AG1250" s="92"/>
      <c r="AN1250" s="68"/>
      <c r="AO1250" s="68"/>
      <c r="AP1250" s="68"/>
      <c r="AQ1250" s="68"/>
      <c r="AR1250" s="68"/>
      <c r="AS1250" s="68"/>
      <c r="AT1250" s="68"/>
      <c r="AU1250" s="68"/>
      <c r="AV1250" s="68"/>
      <c r="AW1250" s="68"/>
      <c r="AX1250" s="68"/>
      <c r="AY1250" s="68"/>
      <c r="AZ1250" s="68"/>
      <c r="BA1250" s="68"/>
      <c r="BB1250" s="68"/>
      <c r="BC1250" s="68"/>
      <c r="BD1250" s="68"/>
      <c r="BE1250" s="68"/>
      <c r="BF1250" s="68"/>
      <c r="BG1250" s="68"/>
      <c r="BH1250" s="68"/>
      <c r="BI1250" s="68"/>
      <c r="BJ1250" s="68"/>
      <c r="BK1250" s="68"/>
      <c r="BL1250" s="68"/>
    </row>
    <row r="1251" spans="1:64">
      <c r="A1251" s="12"/>
      <c r="B1251" s="12"/>
      <c r="C1251" s="12"/>
      <c r="D1251" s="12"/>
      <c r="AA1251" s="68"/>
      <c r="AB1251" s="68"/>
      <c r="AC1251" s="68"/>
      <c r="AD1251" s="68"/>
      <c r="AE1251" s="68"/>
      <c r="AG1251" s="92"/>
      <c r="AN1251" s="68"/>
      <c r="AO1251" s="68"/>
      <c r="AP1251" s="68"/>
      <c r="AQ1251" s="68"/>
      <c r="AR1251" s="68"/>
      <c r="AS1251" s="68"/>
      <c r="AT1251" s="68"/>
      <c r="AU1251" s="68"/>
    </row>
    <row r="1252" spans="1:64">
      <c r="A1252" s="12"/>
      <c r="B1252" s="12"/>
      <c r="C1252" s="12"/>
      <c r="D1252" s="12"/>
      <c r="AA1252" s="68"/>
      <c r="AB1252" s="68"/>
      <c r="AC1252" s="68"/>
      <c r="AD1252" s="68"/>
      <c r="AE1252" s="68"/>
      <c r="AG1252" s="92"/>
      <c r="AN1252" s="68"/>
      <c r="AO1252" s="68"/>
      <c r="AP1252" s="68"/>
      <c r="AQ1252" s="68"/>
      <c r="AR1252" s="68"/>
      <c r="AS1252" s="68"/>
      <c r="AT1252" s="68"/>
      <c r="AU1252" s="68"/>
    </row>
    <row r="1253" spans="1:64">
      <c r="A1253" s="12"/>
      <c r="B1253" s="12"/>
      <c r="C1253" s="12"/>
      <c r="D1253" s="12"/>
      <c r="AA1253" s="68"/>
      <c r="AB1253" s="68"/>
      <c r="AC1253" s="68"/>
      <c r="AD1253" s="68"/>
      <c r="AE1253" s="68"/>
      <c r="AG1253" s="92"/>
      <c r="AN1253" s="68"/>
      <c r="AO1253" s="68"/>
      <c r="AP1253" s="68"/>
      <c r="AQ1253" s="68"/>
      <c r="AR1253" s="68"/>
      <c r="AS1253" s="68"/>
      <c r="AT1253" s="68"/>
      <c r="AU1253" s="68"/>
    </row>
    <row r="1254" spans="1:64">
      <c r="A1254" s="12"/>
      <c r="B1254" s="12"/>
      <c r="C1254" s="12"/>
      <c r="D1254" s="12"/>
      <c r="AA1254" s="68"/>
      <c r="AB1254" s="68"/>
      <c r="AC1254" s="68"/>
      <c r="AD1254" s="68"/>
      <c r="AE1254" s="68"/>
      <c r="AG1254" s="92"/>
      <c r="AN1254" s="68"/>
      <c r="AO1254" s="68"/>
      <c r="AP1254" s="68"/>
      <c r="AQ1254" s="68"/>
      <c r="AR1254" s="68"/>
      <c r="AS1254" s="68"/>
      <c r="AT1254" s="68"/>
      <c r="AU1254" s="68"/>
    </row>
    <row r="1255" spans="1:64">
      <c r="A1255" s="12"/>
      <c r="B1255" s="12"/>
      <c r="C1255" s="12"/>
      <c r="D1255" s="12"/>
      <c r="AA1255" s="68"/>
      <c r="AB1255" s="68"/>
      <c r="AC1255" s="68"/>
      <c r="AD1255" s="68"/>
      <c r="AE1255" s="68"/>
      <c r="AG1255" s="92"/>
      <c r="AN1255" s="68"/>
      <c r="AO1255" s="68"/>
      <c r="AP1255" s="68"/>
      <c r="AQ1255" s="68"/>
      <c r="AR1255" s="68"/>
      <c r="AS1255" s="68"/>
      <c r="AT1255" s="68"/>
      <c r="AU1255" s="68"/>
    </row>
    <row r="1256" spans="1:64">
      <c r="A1256" s="12"/>
      <c r="B1256" s="12"/>
      <c r="C1256" s="12"/>
      <c r="D1256" s="12"/>
      <c r="AA1256" s="68"/>
      <c r="AB1256" s="68"/>
      <c r="AC1256" s="68"/>
      <c r="AD1256" s="68"/>
      <c r="AE1256" s="68"/>
      <c r="AG1256" s="92"/>
      <c r="AN1256" s="68"/>
      <c r="AO1256" s="68"/>
      <c r="AP1256" s="68"/>
      <c r="AQ1256" s="68"/>
      <c r="AR1256" s="68"/>
      <c r="AS1256" s="68"/>
      <c r="AT1256" s="68"/>
      <c r="AU1256" s="68"/>
    </row>
    <row r="1257" spans="1:64">
      <c r="A1257" s="12"/>
      <c r="B1257" s="12"/>
      <c r="C1257" s="12"/>
      <c r="D1257" s="12"/>
      <c r="AA1257" s="68"/>
      <c r="AB1257" s="68"/>
      <c r="AC1257" s="68"/>
      <c r="AD1257" s="68"/>
      <c r="AE1257" s="68"/>
      <c r="AG1257" s="92"/>
      <c r="AN1257" s="68"/>
      <c r="AO1257" s="68"/>
      <c r="AP1257" s="68"/>
      <c r="AQ1257" s="68"/>
      <c r="AR1257" s="68"/>
      <c r="AS1257" s="68"/>
      <c r="AT1257" s="68"/>
      <c r="AU1257" s="68"/>
    </row>
    <row r="1258" spans="1:64">
      <c r="A1258" s="12"/>
      <c r="B1258" s="12"/>
      <c r="C1258" s="12"/>
      <c r="D1258" s="12"/>
      <c r="AA1258" s="68"/>
      <c r="AB1258" s="68"/>
      <c r="AC1258" s="68"/>
      <c r="AD1258" s="68"/>
      <c r="AE1258" s="68"/>
      <c r="AG1258" s="92"/>
      <c r="AN1258" s="68"/>
      <c r="AO1258" s="68"/>
      <c r="AP1258" s="68"/>
      <c r="AQ1258" s="68"/>
      <c r="AR1258" s="68"/>
      <c r="AS1258" s="68"/>
      <c r="AT1258" s="68"/>
      <c r="AU1258" s="68"/>
    </row>
    <row r="1259" spans="1:64">
      <c r="A1259" s="12"/>
      <c r="B1259" s="12"/>
      <c r="C1259" s="12"/>
      <c r="D1259" s="12"/>
      <c r="AA1259" s="68"/>
      <c r="AB1259" s="68"/>
      <c r="AC1259" s="68"/>
      <c r="AD1259" s="68"/>
      <c r="AE1259" s="68"/>
      <c r="AG1259" s="92"/>
      <c r="AN1259" s="68"/>
      <c r="AO1259" s="68"/>
      <c r="AP1259" s="68"/>
      <c r="AQ1259" s="68"/>
      <c r="AR1259" s="68"/>
      <c r="AS1259" s="68"/>
      <c r="AT1259" s="68"/>
      <c r="AU1259" s="68"/>
    </row>
    <row r="1260" spans="1:64">
      <c r="A1260" s="12"/>
      <c r="B1260" s="12"/>
      <c r="C1260" s="12"/>
      <c r="D1260" s="12"/>
      <c r="AA1260" s="68"/>
      <c r="AB1260" s="68"/>
      <c r="AC1260" s="68"/>
      <c r="AD1260" s="68"/>
      <c r="AE1260" s="68"/>
      <c r="AG1260" s="92"/>
      <c r="AN1260" s="68"/>
      <c r="AO1260" s="68"/>
      <c r="AP1260" s="68"/>
      <c r="AQ1260" s="68"/>
      <c r="AR1260" s="68"/>
      <c r="AS1260" s="68"/>
      <c r="AT1260" s="68"/>
      <c r="AU1260" s="68"/>
    </row>
    <row r="1261" spans="1:64">
      <c r="A1261" s="12"/>
      <c r="B1261" s="12"/>
      <c r="C1261" s="12"/>
      <c r="D1261" s="12"/>
      <c r="AA1261" s="68"/>
      <c r="AB1261" s="68"/>
      <c r="AC1261" s="68"/>
      <c r="AD1261" s="68"/>
      <c r="AE1261" s="68"/>
      <c r="AG1261" s="92"/>
      <c r="AN1261" s="68"/>
      <c r="AO1261" s="68"/>
      <c r="AP1261" s="68"/>
      <c r="AQ1261" s="68"/>
      <c r="AR1261" s="68"/>
      <c r="AS1261" s="68"/>
      <c r="AT1261" s="68"/>
      <c r="AU1261" s="68"/>
    </row>
    <row r="1262" spans="1:64">
      <c r="A1262" s="12"/>
      <c r="B1262" s="12"/>
      <c r="C1262" s="12"/>
      <c r="D1262" s="12"/>
      <c r="AA1262" s="68"/>
      <c r="AB1262" s="68"/>
      <c r="AC1262" s="68"/>
      <c r="AD1262" s="68"/>
      <c r="AE1262" s="68"/>
      <c r="AG1262" s="92"/>
      <c r="AN1262" s="68"/>
      <c r="AO1262" s="68"/>
      <c r="AP1262" s="68"/>
      <c r="AQ1262" s="68"/>
      <c r="AR1262" s="68"/>
      <c r="AS1262" s="68"/>
      <c r="AT1262" s="68"/>
      <c r="AU1262" s="68"/>
    </row>
    <row r="1263" spans="1:64">
      <c r="A1263" s="12"/>
      <c r="B1263" s="12"/>
      <c r="C1263" s="12"/>
      <c r="D1263" s="12"/>
      <c r="AA1263" s="68"/>
      <c r="AB1263" s="68"/>
      <c r="AC1263" s="68"/>
      <c r="AD1263" s="68"/>
      <c r="AE1263" s="68"/>
      <c r="AG1263" s="92"/>
      <c r="AN1263" s="68"/>
      <c r="AO1263" s="68"/>
      <c r="AP1263" s="68"/>
      <c r="AQ1263" s="68"/>
      <c r="AR1263" s="68"/>
      <c r="AS1263" s="68"/>
      <c r="AT1263" s="68"/>
      <c r="AU1263" s="68"/>
    </row>
    <row r="1264" spans="1:64">
      <c r="A1264" s="12"/>
      <c r="B1264" s="12"/>
      <c r="C1264" s="12"/>
      <c r="D1264" s="12"/>
      <c r="AA1264" s="68"/>
      <c r="AB1264" s="68"/>
      <c r="AC1264" s="68"/>
      <c r="AD1264" s="68"/>
      <c r="AE1264" s="68"/>
      <c r="AG1264" s="92"/>
      <c r="AN1264" s="68"/>
      <c r="AO1264" s="68"/>
      <c r="AP1264" s="68"/>
      <c r="AQ1264" s="68"/>
      <c r="AR1264" s="68"/>
      <c r="AS1264" s="68"/>
      <c r="AT1264" s="68"/>
      <c r="AU1264" s="68"/>
    </row>
    <row r="1265" spans="1:47">
      <c r="A1265" s="12"/>
      <c r="B1265" s="12"/>
      <c r="C1265" s="12"/>
      <c r="D1265" s="12"/>
      <c r="AA1265" s="68"/>
      <c r="AB1265" s="68"/>
      <c r="AC1265" s="68"/>
      <c r="AD1265" s="68"/>
      <c r="AE1265" s="68"/>
      <c r="AG1265" s="92"/>
      <c r="AN1265" s="68"/>
      <c r="AO1265" s="68"/>
      <c r="AP1265" s="68"/>
      <c r="AQ1265" s="68"/>
      <c r="AR1265" s="68"/>
      <c r="AS1265" s="68"/>
      <c r="AT1265" s="68"/>
      <c r="AU1265" s="68"/>
    </row>
    <row r="1266" spans="1:47">
      <c r="A1266" s="12"/>
      <c r="B1266" s="12"/>
      <c r="C1266" s="12"/>
      <c r="D1266" s="12"/>
      <c r="AA1266" s="68"/>
      <c r="AB1266" s="68"/>
      <c r="AC1266" s="68"/>
      <c r="AD1266" s="68"/>
      <c r="AE1266" s="68"/>
      <c r="AG1266" s="92"/>
      <c r="AN1266" s="68"/>
      <c r="AO1266" s="68"/>
      <c r="AP1266" s="68"/>
      <c r="AQ1266" s="68"/>
      <c r="AR1266" s="68"/>
      <c r="AS1266" s="68"/>
      <c r="AT1266" s="68"/>
      <c r="AU1266" s="68"/>
    </row>
    <row r="1267" spans="1:47">
      <c r="A1267" s="12"/>
      <c r="B1267" s="12"/>
      <c r="C1267" s="12"/>
      <c r="D1267" s="12"/>
      <c r="AA1267" s="68"/>
      <c r="AB1267" s="68"/>
      <c r="AC1267" s="68"/>
      <c r="AD1267" s="68"/>
      <c r="AE1267" s="68"/>
      <c r="AG1267" s="92"/>
      <c r="AN1267" s="68"/>
      <c r="AO1267" s="68"/>
      <c r="AP1267" s="68"/>
      <c r="AQ1267" s="68"/>
      <c r="AR1267" s="68"/>
      <c r="AS1267" s="68"/>
      <c r="AT1267" s="68"/>
      <c r="AU1267" s="68"/>
    </row>
    <row r="1268" spans="1:47">
      <c r="A1268" s="12"/>
      <c r="B1268" s="12"/>
      <c r="C1268" s="12"/>
      <c r="D1268" s="12"/>
      <c r="AA1268" s="68"/>
      <c r="AB1268" s="68"/>
      <c r="AC1268" s="68"/>
      <c r="AD1268" s="68"/>
      <c r="AE1268" s="68"/>
      <c r="AG1268" s="92"/>
      <c r="AN1268" s="68"/>
      <c r="AO1268" s="68"/>
      <c r="AP1268" s="68"/>
      <c r="AQ1268" s="68"/>
      <c r="AR1268" s="68"/>
      <c r="AS1268" s="68"/>
      <c r="AT1268" s="68"/>
      <c r="AU1268" s="68"/>
    </row>
    <row r="1269" spans="1:47">
      <c r="A1269" s="12"/>
      <c r="B1269" s="12"/>
      <c r="C1269" s="12"/>
      <c r="D1269" s="12"/>
      <c r="AA1269" s="68"/>
      <c r="AB1269" s="68"/>
      <c r="AC1269" s="68"/>
      <c r="AD1269" s="68"/>
      <c r="AE1269" s="68"/>
      <c r="AG1269" s="92"/>
      <c r="AN1269" s="68"/>
      <c r="AO1269" s="68"/>
      <c r="AP1269" s="68"/>
      <c r="AQ1269" s="68"/>
      <c r="AR1269" s="68"/>
      <c r="AS1269" s="68"/>
      <c r="AT1269" s="68"/>
      <c r="AU1269" s="68"/>
    </row>
    <row r="1270" spans="1:47">
      <c r="A1270" s="12"/>
      <c r="B1270" s="12"/>
      <c r="C1270" s="12"/>
      <c r="D1270" s="12"/>
      <c r="AA1270" s="68"/>
      <c r="AB1270" s="68"/>
      <c r="AC1270" s="68"/>
      <c r="AD1270" s="68"/>
      <c r="AE1270" s="68"/>
      <c r="AG1270" s="92"/>
      <c r="AN1270" s="68"/>
      <c r="AO1270" s="68"/>
      <c r="AP1270" s="68"/>
      <c r="AQ1270" s="68"/>
      <c r="AR1270" s="68"/>
      <c r="AS1270" s="68"/>
      <c r="AT1270" s="68"/>
      <c r="AU1270" s="68"/>
    </row>
    <row r="1271" spans="1:47">
      <c r="A1271" s="12"/>
      <c r="B1271" s="12"/>
      <c r="C1271" s="12"/>
      <c r="D1271" s="12"/>
      <c r="AA1271" s="68"/>
      <c r="AB1271" s="68"/>
      <c r="AC1271" s="68"/>
      <c r="AD1271" s="68"/>
      <c r="AE1271" s="68"/>
      <c r="AG1271" s="92"/>
      <c r="AN1271" s="68"/>
      <c r="AO1271" s="68"/>
      <c r="AP1271" s="68"/>
      <c r="AQ1271" s="68"/>
      <c r="AR1271" s="68"/>
      <c r="AS1271" s="68"/>
      <c r="AT1271" s="68"/>
      <c r="AU1271" s="68"/>
    </row>
    <row r="1272" spans="1:47">
      <c r="A1272" s="12"/>
      <c r="B1272" s="12"/>
      <c r="C1272" s="12"/>
      <c r="D1272" s="12"/>
      <c r="AA1272" s="68"/>
      <c r="AB1272" s="68"/>
      <c r="AC1272" s="68"/>
      <c r="AD1272" s="68"/>
      <c r="AE1272" s="68"/>
      <c r="AG1272" s="92"/>
      <c r="AN1272" s="68"/>
      <c r="AO1272" s="68"/>
      <c r="AP1272" s="68"/>
      <c r="AQ1272" s="68"/>
      <c r="AR1272" s="68"/>
      <c r="AS1272" s="68"/>
      <c r="AT1272" s="68"/>
      <c r="AU1272" s="68"/>
    </row>
    <row r="1273" spans="1:47">
      <c r="A1273" s="12"/>
      <c r="B1273" s="12"/>
      <c r="C1273" s="12"/>
      <c r="D1273" s="12"/>
      <c r="AA1273" s="68"/>
      <c r="AB1273" s="68"/>
      <c r="AC1273" s="68"/>
      <c r="AD1273" s="68"/>
      <c r="AE1273" s="68"/>
      <c r="AG1273" s="92"/>
      <c r="AN1273" s="68"/>
      <c r="AO1273" s="68"/>
      <c r="AP1273" s="68"/>
      <c r="AQ1273" s="68"/>
      <c r="AR1273" s="68"/>
      <c r="AS1273" s="68"/>
      <c r="AT1273" s="68"/>
      <c r="AU1273" s="68"/>
    </row>
    <row r="1274" spans="1:47">
      <c r="A1274" s="12"/>
      <c r="B1274" s="12"/>
      <c r="C1274" s="12"/>
      <c r="D1274" s="12"/>
      <c r="AA1274" s="68"/>
      <c r="AB1274" s="68"/>
      <c r="AC1274" s="68"/>
      <c r="AD1274" s="68"/>
      <c r="AE1274" s="68"/>
      <c r="AG1274" s="92"/>
      <c r="AN1274" s="68"/>
      <c r="AO1274" s="68"/>
      <c r="AP1274" s="68"/>
      <c r="AQ1274" s="68"/>
      <c r="AR1274" s="68"/>
      <c r="AS1274" s="68"/>
      <c r="AT1274" s="68"/>
      <c r="AU1274" s="68"/>
    </row>
    <row r="1275" spans="1:47">
      <c r="A1275" s="12"/>
      <c r="B1275" s="12"/>
      <c r="C1275" s="12"/>
      <c r="D1275" s="12"/>
      <c r="AA1275" s="68"/>
      <c r="AB1275" s="68"/>
      <c r="AC1275" s="68"/>
      <c r="AD1275" s="68"/>
      <c r="AE1275" s="68"/>
      <c r="AG1275" s="92"/>
      <c r="AN1275" s="68"/>
      <c r="AO1275" s="68"/>
      <c r="AP1275" s="68"/>
      <c r="AQ1275" s="68"/>
      <c r="AR1275" s="68"/>
      <c r="AS1275" s="68"/>
      <c r="AT1275" s="68"/>
      <c r="AU1275" s="68"/>
    </row>
    <row r="1276" spans="1:47">
      <c r="A1276" s="12"/>
      <c r="B1276" s="12"/>
      <c r="C1276" s="12"/>
      <c r="D1276" s="12"/>
      <c r="AA1276" s="68"/>
      <c r="AB1276" s="68"/>
      <c r="AC1276" s="68"/>
      <c r="AD1276" s="68"/>
      <c r="AE1276" s="68"/>
      <c r="AG1276" s="92"/>
      <c r="AN1276" s="68"/>
      <c r="AO1276" s="68"/>
      <c r="AP1276" s="68"/>
      <c r="AQ1276" s="68"/>
      <c r="AR1276" s="68"/>
      <c r="AS1276" s="68"/>
      <c r="AT1276" s="68"/>
      <c r="AU1276" s="68"/>
    </row>
    <row r="1277" spans="1:47">
      <c r="A1277" s="12"/>
      <c r="B1277" s="12"/>
      <c r="C1277" s="12"/>
      <c r="D1277" s="12"/>
      <c r="AA1277" s="68"/>
      <c r="AB1277" s="68"/>
      <c r="AC1277" s="68"/>
      <c r="AD1277" s="68"/>
      <c r="AE1277" s="68"/>
      <c r="AG1277" s="92"/>
      <c r="AN1277" s="68"/>
      <c r="AO1277" s="68"/>
      <c r="AP1277" s="68"/>
      <c r="AQ1277" s="68"/>
      <c r="AR1277" s="68"/>
      <c r="AS1277" s="68"/>
      <c r="AT1277" s="68"/>
      <c r="AU1277" s="68"/>
    </row>
    <row r="1278" spans="1:47">
      <c r="A1278" s="12"/>
      <c r="B1278" s="12"/>
      <c r="C1278" s="12"/>
      <c r="D1278" s="12"/>
      <c r="AA1278" s="68"/>
      <c r="AB1278" s="68"/>
      <c r="AC1278" s="68"/>
      <c r="AD1278" s="68"/>
      <c r="AE1278" s="68"/>
      <c r="AG1278" s="92"/>
      <c r="AN1278" s="68"/>
      <c r="AO1278" s="68"/>
      <c r="AP1278" s="68"/>
      <c r="AQ1278" s="68"/>
      <c r="AR1278" s="68"/>
      <c r="AS1278" s="68"/>
      <c r="AT1278" s="68"/>
      <c r="AU1278" s="68"/>
    </row>
    <row r="1279" spans="1:47">
      <c r="A1279" s="12"/>
      <c r="B1279" s="12"/>
      <c r="C1279" s="12"/>
      <c r="D1279" s="12"/>
      <c r="AA1279" s="68"/>
      <c r="AB1279" s="68"/>
      <c r="AC1279" s="68"/>
      <c r="AD1279" s="68"/>
      <c r="AE1279" s="68"/>
      <c r="AG1279" s="92"/>
      <c r="AN1279" s="68"/>
      <c r="AO1279" s="68"/>
      <c r="AP1279" s="68"/>
      <c r="AQ1279" s="68"/>
      <c r="AR1279" s="68"/>
      <c r="AS1279" s="68"/>
      <c r="AT1279" s="68"/>
      <c r="AU1279" s="68"/>
    </row>
    <row r="1280" spans="1:47">
      <c r="A1280" s="12"/>
      <c r="B1280" s="12"/>
      <c r="C1280" s="12"/>
      <c r="D1280" s="12"/>
      <c r="AA1280" s="68"/>
      <c r="AB1280" s="68"/>
      <c r="AC1280" s="68"/>
      <c r="AD1280" s="68"/>
      <c r="AE1280" s="68"/>
      <c r="AG1280" s="92"/>
      <c r="AN1280" s="68"/>
      <c r="AO1280" s="68"/>
      <c r="AP1280" s="68"/>
      <c r="AQ1280" s="68"/>
      <c r="AR1280" s="68"/>
      <c r="AS1280" s="68"/>
      <c r="AT1280" s="68"/>
      <c r="AU1280" s="68"/>
    </row>
    <row r="1281" spans="1:64">
      <c r="A1281" s="12"/>
      <c r="B1281" s="12"/>
      <c r="C1281" s="12"/>
      <c r="D1281" s="12"/>
      <c r="AA1281" s="68"/>
      <c r="AB1281" s="68"/>
      <c r="AC1281" s="68"/>
      <c r="AD1281" s="68"/>
      <c r="AE1281" s="68"/>
      <c r="AG1281" s="92"/>
      <c r="AN1281" s="68"/>
      <c r="AO1281" s="68"/>
      <c r="AP1281" s="68"/>
      <c r="AQ1281" s="68"/>
      <c r="AR1281" s="68"/>
      <c r="AS1281" s="68"/>
      <c r="AT1281" s="68"/>
      <c r="AU1281" s="68"/>
    </row>
    <row r="1282" spans="1:64">
      <c r="A1282" s="12"/>
      <c r="B1282" s="12"/>
      <c r="C1282" s="12"/>
      <c r="D1282" s="12"/>
      <c r="AA1282" s="68"/>
      <c r="AB1282" s="68"/>
      <c r="AC1282" s="68"/>
      <c r="AD1282" s="68"/>
      <c r="AE1282" s="68"/>
      <c r="AG1282" s="92"/>
      <c r="AN1282" s="68"/>
      <c r="AO1282" s="68"/>
      <c r="AP1282" s="68"/>
      <c r="AQ1282" s="68"/>
      <c r="AR1282" s="68"/>
      <c r="AS1282" s="68"/>
      <c r="AT1282" s="68"/>
      <c r="AU1282" s="68"/>
    </row>
    <row r="1283" spans="1:64">
      <c r="A1283" s="12"/>
      <c r="B1283" s="12"/>
      <c r="C1283" s="12"/>
      <c r="D1283" s="12"/>
      <c r="AA1283" s="68"/>
      <c r="AB1283" s="68"/>
      <c r="AC1283" s="68"/>
      <c r="AD1283" s="68"/>
      <c r="AE1283" s="68"/>
      <c r="AG1283" s="92"/>
      <c r="AN1283" s="68"/>
      <c r="AO1283" s="68"/>
      <c r="AP1283" s="68"/>
      <c r="AQ1283" s="68"/>
      <c r="AR1283" s="68"/>
      <c r="AS1283" s="68"/>
      <c r="AT1283" s="68"/>
      <c r="AU1283" s="68"/>
      <c r="AV1283" s="68"/>
      <c r="AW1283" s="68"/>
      <c r="AX1283" s="68"/>
      <c r="AY1283" s="68"/>
      <c r="AZ1283" s="68"/>
      <c r="BA1283" s="68"/>
      <c r="BB1283" s="68"/>
      <c r="BC1283" s="68"/>
      <c r="BD1283" s="68"/>
      <c r="BE1283" s="68"/>
      <c r="BF1283" s="68"/>
      <c r="BG1283" s="68"/>
      <c r="BH1283" s="68"/>
      <c r="BI1283" s="68"/>
      <c r="BJ1283" s="68"/>
      <c r="BK1283" s="68"/>
      <c r="BL1283" s="68"/>
    </row>
    <row r="1284" spans="1:64">
      <c r="A1284" s="12"/>
      <c r="B1284" s="12"/>
      <c r="C1284" s="12"/>
      <c r="D1284" s="12"/>
      <c r="AA1284" s="68"/>
      <c r="AB1284" s="68"/>
      <c r="AC1284" s="68"/>
      <c r="AD1284" s="68"/>
      <c r="AE1284" s="68"/>
      <c r="AG1284" s="92"/>
      <c r="AN1284" s="68"/>
      <c r="AO1284" s="68"/>
      <c r="AP1284" s="68"/>
      <c r="AQ1284" s="68"/>
      <c r="AR1284" s="68"/>
      <c r="AS1284" s="68"/>
      <c r="AT1284" s="68"/>
      <c r="AU1284" s="68"/>
    </row>
    <row r="1285" spans="1:64">
      <c r="A1285" s="12"/>
      <c r="B1285" s="12"/>
      <c r="C1285" s="12"/>
      <c r="D1285" s="12"/>
      <c r="AA1285" s="68"/>
      <c r="AB1285" s="68"/>
      <c r="AC1285" s="68"/>
      <c r="AD1285" s="68"/>
      <c r="AE1285" s="68"/>
      <c r="AG1285" s="92"/>
      <c r="AN1285" s="68"/>
      <c r="AO1285" s="68"/>
      <c r="AP1285" s="68"/>
      <c r="AQ1285" s="68"/>
      <c r="AR1285" s="68"/>
      <c r="AS1285" s="68"/>
      <c r="AT1285" s="68"/>
      <c r="AU1285" s="68"/>
      <c r="AV1285" s="68"/>
      <c r="AW1285" s="68"/>
      <c r="AX1285" s="68"/>
      <c r="AY1285" s="68"/>
      <c r="AZ1285" s="68"/>
      <c r="BA1285" s="68"/>
      <c r="BB1285" s="68"/>
      <c r="BC1285" s="68"/>
      <c r="BD1285" s="68"/>
      <c r="BE1285" s="68"/>
      <c r="BF1285" s="68"/>
      <c r="BG1285" s="68"/>
      <c r="BH1285" s="68"/>
      <c r="BI1285" s="68"/>
      <c r="BJ1285" s="68"/>
      <c r="BK1285" s="68"/>
      <c r="BL1285" s="68"/>
    </row>
    <row r="1286" spans="1:64">
      <c r="A1286" s="12"/>
      <c r="B1286" s="12"/>
      <c r="C1286" s="12"/>
      <c r="D1286" s="12"/>
      <c r="AA1286" s="68"/>
      <c r="AB1286" s="68"/>
      <c r="AC1286" s="68"/>
      <c r="AD1286" s="68"/>
      <c r="AE1286" s="68"/>
      <c r="AG1286" s="92"/>
      <c r="AN1286" s="68"/>
      <c r="AO1286" s="68"/>
      <c r="AP1286" s="68"/>
      <c r="AQ1286" s="68"/>
      <c r="AR1286" s="68"/>
      <c r="AS1286" s="68"/>
      <c r="AT1286" s="68"/>
      <c r="AU1286" s="68"/>
    </row>
    <row r="1287" spans="1:64">
      <c r="A1287" s="12"/>
      <c r="B1287" s="12"/>
      <c r="C1287" s="12"/>
      <c r="D1287" s="12"/>
      <c r="AA1287" s="68"/>
      <c r="AB1287" s="68"/>
      <c r="AC1287" s="68"/>
      <c r="AD1287" s="68"/>
      <c r="AE1287" s="68"/>
      <c r="AG1287" s="92"/>
      <c r="AN1287" s="68"/>
      <c r="AO1287" s="68"/>
      <c r="AP1287" s="68"/>
      <c r="AQ1287" s="68"/>
      <c r="AR1287" s="68"/>
      <c r="AS1287" s="68"/>
      <c r="AT1287" s="68"/>
      <c r="AU1287" s="68"/>
      <c r="AV1287" s="68"/>
    </row>
    <row r="1288" spans="1:64">
      <c r="A1288" s="12"/>
      <c r="B1288" s="12"/>
      <c r="C1288" s="12"/>
      <c r="D1288" s="12"/>
      <c r="AA1288" s="68"/>
      <c r="AB1288" s="68"/>
      <c r="AC1288" s="68"/>
      <c r="AD1288" s="68"/>
      <c r="AE1288" s="68"/>
      <c r="AG1288" s="92"/>
      <c r="AN1288" s="68"/>
      <c r="AO1288" s="68"/>
      <c r="AP1288" s="68"/>
      <c r="AQ1288" s="68"/>
      <c r="AR1288" s="68"/>
      <c r="AS1288" s="68"/>
      <c r="AT1288" s="68"/>
      <c r="AU1288" s="68"/>
    </row>
    <row r="1289" spans="1:64">
      <c r="A1289" s="12"/>
      <c r="B1289" s="12"/>
      <c r="C1289" s="12"/>
      <c r="D1289" s="12"/>
      <c r="AA1289" s="68"/>
      <c r="AB1289" s="68"/>
      <c r="AC1289" s="68"/>
      <c r="AD1289" s="68"/>
      <c r="AE1289" s="68"/>
      <c r="AG1289" s="92"/>
      <c r="AN1289" s="68"/>
      <c r="AO1289" s="68"/>
      <c r="AP1289" s="68"/>
      <c r="AQ1289" s="68"/>
      <c r="AR1289" s="68"/>
      <c r="AS1289" s="68"/>
      <c r="AT1289" s="68"/>
      <c r="AU1289" s="68"/>
      <c r="AV1289" s="68"/>
      <c r="AW1289" s="68"/>
      <c r="AX1289" s="68"/>
      <c r="AY1289" s="68"/>
      <c r="AZ1289" s="68"/>
      <c r="BA1289" s="68"/>
      <c r="BB1289" s="68"/>
      <c r="BC1289" s="68"/>
      <c r="BD1289" s="68"/>
      <c r="BE1289" s="68"/>
      <c r="BF1289" s="68"/>
      <c r="BG1289" s="68"/>
      <c r="BH1289" s="68"/>
      <c r="BI1289" s="68"/>
      <c r="BJ1289" s="68"/>
      <c r="BK1289" s="68"/>
      <c r="BL1289" s="68"/>
    </row>
    <row r="1290" spans="1:64">
      <c r="A1290" s="12"/>
      <c r="B1290" s="12"/>
      <c r="C1290" s="12"/>
      <c r="D1290" s="12"/>
      <c r="AA1290" s="68"/>
      <c r="AB1290" s="68"/>
      <c r="AC1290" s="68"/>
      <c r="AD1290" s="68"/>
      <c r="AE1290" s="68"/>
      <c r="AG1290" s="92"/>
      <c r="AN1290" s="68"/>
      <c r="AO1290" s="68"/>
      <c r="AP1290" s="68"/>
      <c r="AQ1290" s="68"/>
      <c r="AR1290" s="68"/>
      <c r="AS1290" s="68"/>
      <c r="AT1290" s="68"/>
      <c r="AU1290" s="68"/>
    </row>
    <row r="1291" spans="1:64">
      <c r="A1291" s="12"/>
      <c r="B1291" s="12"/>
      <c r="C1291" s="12"/>
      <c r="D1291" s="12"/>
      <c r="AA1291" s="68"/>
      <c r="AB1291" s="68"/>
      <c r="AC1291" s="68"/>
      <c r="AD1291" s="68"/>
      <c r="AE1291" s="68"/>
      <c r="AG1291" s="92"/>
      <c r="AN1291" s="68"/>
      <c r="AO1291" s="68"/>
      <c r="AP1291" s="68"/>
      <c r="AQ1291" s="68"/>
      <c r="AR1291" s="68"/>
      <c r="AS1291" s="68"/>
      <c r="AT1291" s="68"/>
      <c r="AU1291" s="68"/>
    </row>
    <row r="1292" spans="1:64">
      <c r="A1292" s="12"/>
      <c r="B1292" s="12"/>
      <c r="C1292" s="12"/>
      <c r="D1292" s="12"/>
      <c r="AA1292" s="68"/>
      <c r="AB1292" s="68"/>
      <c r="AC1292" s="68"/>
      <c r="AD1292" s="68"/>
      <c r="AE1292" s="68"/>
      <c r="AG1292" s="92"/>
      <c r="AN1292" s="68"/>
      <c r="AO1292" s="68"/>
      <c r="AP1292" s="68"/>
      <c r="AQ1292" s="68"/>
      <c r="AR1292" s="68"/>
      <c r="AS1292" s="68"/>
      <c r="AT1292" s="68"/>
      <c r="AU1292" s="68"/>
    </row>
    <row r="1293" spans="1:64">
      <c r="A1293" s="12"/>
      <c r="B1293" s="12"/>
      <c r="C1293" s="12"/>
      <c r="D1293" s="12"/>
      <c r="AA1293" s="68"/>
      <c r="AB1293" s="68"/>
      <c r="AC1293" s="68"/>
      <c r="AD1293" s="68"/>
      <c r="AE1293" s="68"/>
      <c r="AG1293" s="92"/>
      <c r="AN1293" s="68"/>
      <c r="AO1293" s="68"/>
      <c r="AP1293" s="68"/>
      <c r="AQ1293" s="68"/>
      <c r="AR1293" s="68"/>
      <c r="AS1293" s="68"/>
      <c r="AT1293" s="68"/>
      <c r="AU1293" s="68"/>
      <c r="AV1293" s="68"/>
    </row>
    <row r="1294" spans="1:64">
      <c r="A1294" s="12"/>
      <c r="B1294" s="12"/>
      <c r="C1294" s="12"/>
      <c r="D1294" s="12"/>
      <c r="AA1294" s="68"/>
      <c r="AB1294" s="68"/>
      <c r="AC1294" s="68"/>
      <c r="AD1294" s="68"/>
      <c r="AE1294" s="68"/>
      <c r="AG1294" s="92"/>
      <c r="AN1294" s="68"/>
      <c r="AO1294" s="68"/>
      <c r="AP1294" s="68"/>
      <c r="AQ1294" s="68"/>
      <c r="AR1294" s="68"/>
      <c r="AS1294" s="68"/>
      <c r="AT1294" s="68"/>
      <c r="AU1294" s="68"/>
    </row>
    <row r="1295" spans="1:64">
      <c r="A1295" s="12"/>
      <c r="B1295" s="12"/>
      <c r="C1295" s="12"/>
      <c r="D1295" s="12"/>
      <c r="AA1295" s="68"/>
      <c r="AB1295" s="68"/>
      <c r="AC1295" s="68"/>
      <c r="AD1295" s="68"/>
      <c r="AE1295" s="68"/>
      <c r="AG1295" s="92"/>
      <c r="AN1295" s="68"/>
      <c r="AO1295" s="68"/>
      <c r="AP1295" s="68"/>
      <c r="AQ1295" s="68"/>
      <c r="AR1295" s="68"/>
      <c r="AS1295" s="68"/>
      <c r="AT1295" s="68"/>
      <c r="AU1295" s="68"/>
    </row>
    <row r="1296" spans="1:64">
      <c r="A1296" s="12"/>
      <c r="B1296" s="12"/>
      <c r="C1296" s="12"/>
      <c r="D1296" s="12"/>
      <c r="AA1296" s="68"/>
      <c r="AB1296" s="68"/>
      <c r="AC1296" s="68"/>
      <c r="AD1296" s="68"/>
      <c r="AE1296" s="68"/>
      <c r="AG1296" s="92"/>
      <c r="AN1296" s="68"/>
      <c r="AO1296" s="68"/>
      <c r="AP1296" s="68"/>
      <c r="AQ1296" s="68"/>
      <c r="AR1296" s="68"/>
      <c r="AS1296" s="68"/>
      <c r="AT1296" s="68"/>
      <c r="AU1296" s="68"/>
    </row>
    <row r="1297" spans="1:47">
      <c r="A1297" s="12"/>
      <c r="B1297" s="12"/>
      <c r="C1297" s="12"/>
      <c r="D1297" s="12"/>
      <c r="AA1297" s="68"/>
      <c r="AB1297" s="68"/>
      <c r="AC1297" s="68"/>
      <c r="AD1297" s="68"/>
      <c r="AE1297" s="68"/>
      <c r="AG1297" s="92"/>
      <c r="AN1297" s="68"/>
      <c r="AO1297" s="68"/>
      <c r="AP1297" s="68"/>
      <c r="AQ1297" s="68"/>
      <c r="AR1297" s="68"/>
      <c r="AS1297" s="68"/>
      <c r="AT1297" s="68"/>
      <c r="AU1297" s="68"/>
    </row>
    <row r="1298" spans="1:47">
      <c r="A1298" s="12"/>
      <c r="B1298" s="12"/>
      <c r="C1298" s="12"/>
      <c r="D1298" s="12"/>
      <c r="AA1298" s="68"/>
      <c r="AB1298" s="68"/>
      <c r="AC1298" s="68"/>
      <c r="AD1298" s="68"/>
      <c r="AE1298" s="68"/>
      <c r="AG1298" s="92"/>
      <c r="AN1298" s="68"/>
      <c r="AO1298" s="68"/>
      <c r="AP1298" s="68"/>
      <c r="AQ1298" s="68"/>
      <c r="AR1298" s="68"/>
      <c r="AS1298" s="68"/>
      <c r="AT1298" s="68"/>
      <c r="AU1298" s="68"/>
    </row>
    <row r="1299" spans="1:47">
      <c r="A1299" s="12"/>
      <c r="B1299" s="12"/>
      <c r="C1299" s="12"/>
      <c r="D1299" s="12"/>
      <c r="AA1299" s="68"/>
      <c r="AB1299" s="68"/>
      <c r="AC1299" s="68"/>
      <c r="AD1299" s="68"/>
      <c r="AE1299" s="68"/>
      <c r="AG1299" s="92"/>
      <c r="AN1299" s="68"/>
      <c r="AO1299" s="68"/>
      <c r="AP1299" s="68"/>
      <c r="AQ1299" s="68"/>
      <c r="AR1299" s="68"/>
      <c r="AS1299" s="68"/>
      <c r="AT1299" s="68"/>
      <c r="AU1299" s="68"/>
    </row>
    <row r="1300" spans="1:47">
      <c r="A1300" s="12"/>
      <c r="B1300" s="12"/>
      <c r="C1300" s="12"/>
      <c r="D1300" s="12"/>
      <c r="AA1300" s="68"/>
      <c r="AB1300" s="68"/>
      <c r="AC1300" s="68"/>
      <c r="AD1300" s="68"/>
      <c r="AE1300" s="68"/>
      <c r="AG1300" s="92"/>
      <c r="AN1300" s="68"/>
      <c r="AO1300" s="68"/>
      <c r="AP1300" s="68"/>
      <c r="AQ1300" s="68"/>
      <c r="AR1300" s="68"/>
      <c r="AS1300" s="68"/>
      <c r="AT1300" s="68"/>
      <c r="AU1300" s="68"/>
    </row>
    <row r="1301" spans="1:47">
      <c r="A1301" s="12"/>
      <c r="B1301" s="12"/>
      <c r="C1301" s="12"/>
      <c r="D1301" s="12"/>
      <c r="AA1301" s="68"/>
      <c r="AB1301" s="68"/>
      <c r="AC1301" s="68"/>
      <c r="AD1301" s="68"/>
      <c r="AE1301" s="68"/>
      <c r="AG1301" s="92"/>
      <c r="AN1301" s="68"/>
      <c r="AO1301" s="68"/>
      <c r="AP1301" s="68"/>
      <c r="AQ1301" s="68"/>
      <c r="AR1301" s="68"/>
      <c r="AS1301" s="68"/>
      <c r="AT1301" s="68"/>
      <c r="AU1301" s="68"/>
    </row>
    <row r="1302" spans="1:47">
      <c r="A1302" s="12"/>
      <c r="B1302" s="12"/>
      <c r="C1302" s="12"/>
      <c r="D1302" s="12"/>
      <c r="AA1302" s="68"/>
      <c r="AB1302" s="68"/>
      <c r="AC1302" s="68"/>
      <c r="AD1302" s="68"/>
      <c r="AE1302" s="68"/>
      <c r="AG1302" s="92"/>
      <c r="AN1302" s="68"/>
      <c r="AO1302" s="68"/>
      <c r="AP1302" s="68"/>
      <c r="AQ1302" s="68"/>
      <c r="AR1302" s="68"/>
      <c r="AS1302" s="68"/>
      <c r="AT1302" s="68"/>
      <c r="AU1302" s="68"/>
    </row>
    <row r="1303" spans="1:47">
      <c r="A1303" s="12"/>
      <c r="B1303" s="12"/>
      <c r="C1303" s="12"/>
      <c r="D1303" s="12"/>
      <c r="AA1303" s="68"/>
      <c r="AB1303" s="68"/>
      <c r="AC1303" s="68"/>
      <c r="AD1303" s="68"/>
      <c r="AE1303" s="68"/>
      <c r="AG1303" s="92"/>
      <c r="AN1303" s="68"/>
      <c r="AO1303" s="68"/>
      <c r="AP1303" s="68"/>
      <c r="AQ1303" s="68"/>
      <c r="AR1303" s="68"/>
      <c r="AS1303" s="68"/>
      <c r="AT1303" s="68"/>
      <c r="AU1303" s="68"/>
    </row>
    <row r="1304" spans="1:47">
      <c r="A1304" s="12"/>
      <c r="B1304" s="12"/>
      <c r="C1304" s="12"/>
      <c r="D1304" s="12"/>
      <c r="AA1304" s="68"/>
      <c r="AB1304" s="68"/>
      <c r="AC1304" s="68"/>
      <c r="AD1304" s="68"/>
      <c r="AE1304" s="68"/>
      <c r="AG1304" s="92"/>
      <c r="AN1304" s="68"/>
      <c r="AO1304" s="68"/>
      <c r="AP1304" s="68"/>
      <c r="AQ1304" s="68"/>
      <c r="AR1304" s="68"/>
      <c r="AS1304" s="68"/>
      <c r="AT1304" s="68"/>
      <c r="AU1304" s="68"/>
    </row>
    <row r="1305" spans="1:47">
      <c r="A1305" s="12"/>
      <c r="B1305" s="12"/>
      <c r="C1305" s="12"/>
      <c r="D1305" s="12"/>
      <c r="AA1305" s="68"/>
      <c r="AB1305" s="68"/>
      <c r="AC1305" s="68"/>
      <c r="AD1305" s="68"/>
      <c r="AE1305" s="68"/>
      <c r="AG1305" s="92"/>
      <c r="AN1305" s="68"/>
      <c r="AO1305" s="68"/>
      <c r="AP1305" s="68"/>
      <c r="AQ1305" s="68"/>
      <c r="AR1305" s="68"/>
      <c r="AS1305" s="68"/>
      <c r="AT1305" s="68"/>
      <c r="AU1305" s="68"/>
    </row>
    <row r="1306" spans="1:47">
      <c r="A1306" s="12"/>
      <c r="B1306" s="12"/>
      <c r="C1306" s="12"/>
      <c r="D1306" s="12"/>
      <c r="AA1306" s="68"/>
      <c r="AB1306" s="68"/>
      <c r="AC1306" s="68"/>
      <c r="AD1306" s="68"/>
      <c r="AE1306" s="68"/>
      <c r="AG1306" s="92"/>
      <c r="AN1306" s="68"/>
      <c r="AO1306" s="68"/>
      <c r="AP1306" s="68"/>
      <c r="AQ1306" s="68"/>
      <c r="AR1306" s="68"/>
      <c r="AS1306" s="68"/>
      <c r="AT1306" s="68"/>
      <c r="AU1306" s="68"/>
    </row>
    <row r="1307" spans="1:47">
      <c r="A1307" s="12"/>
      <c r="B1307" s="12"/>
      <c r="C1307" s="12"/>
      <c r="D1307" s="12"/>
      <c r="AA1307" s="68"/>
      <c r="AB1307" s="68"/>
      <c r="AC1307" s="68"/>
      <c r="AD1307" s="68"/>
      <c r="AE1307" s="68"/>
      <c r="AG1307" s="92"/>
      <c r="AN1307" s="68"/>
      <c r="AO1307" s="68"/>
      <c r="AP1307" s="68"/>
      <c r="AQ1307" s="68"/>
      <c r="AR1307" s="68"/>
      <c r="AS1307" s="68"/>
      <c r="AT1307" s="68"/>
      <c r="AU1307" s="68"/>
    </row>
    <row r="1308" spans="1:47">
      <c r="A1308" s="12"/>
      <c r="B1308" s="12"/>
      <c r="C1308" s="12"/>
      <c r="D1308" s="12"/>
      <c r="AA1308" s="68"/>
      <c r="AB1308" s="68"/>
      <c r="AC1308" s="68"/>
      <c r="AD1308" s="68"/>
      <c r="AE1308" s="68"/>
      <c r="AG1308" s="92"/>
      <c r="AN1308" s="68"/>
      <c r="AO1308" s="68"/>
      <c r="AP1308" s="68"/>
      <c r="AQ1308" s="68"/>
      <c r="AR1308" s="68"/>
      <c r="AS1308" s="68"/>
      <c r="AT1308" s="68"/>
      <c r="AU1308" s="68"/>
    </row>
    <row r="1309" spans="1:47">
      <c r="A1309" s="12"/>
      <c r="B1309" s="12"/>
      <c r="C1309" s="12"/>
      <c r="D1309" s="12"/>
      <c r="AA1309" s="68"/>
      <c r="AB1309" s="68"/>
      <c r="AC1309" s="68"/>
      <c r="AD1309" s="68"/>
      <c r="AE1309" s="68"/>
      <c r="AG1309" s="92"/>
      <c r="AN1309" s="68"/>
      <c r="AO1309" s="68"/>
      <c r="AP1309" s="68"/>
      <c r="AQ1309" s="68"/>
      <c r="AR1309" s="68"/>
      <c r="AS1309" s="68"/>
      <c r="AT1309" s="68"/>
      <c r="AU1309" s="68"/>
    </row>
    <row r="1310" spans="1:47">
      <c r="A1310" s="12"/>
      <c r="B1310" s="12"/>
      <c r="C1310" s="12"/>
      <c r="D1310" s="12"/>
      <c r="AA1310" s="68"/>
      <c r="AB1310" s="68"/>
      <c r="AC1310" s="68"/>
      <c r="AD1310" s="68"/>
      <c r="AE1310" s="68"/>
      <c r="AG1310" s="92"/>
      <c r="AN1310" s="68"/>
      <c r="AO1310" s="68"/>
      <c r="AP1310" s="68"/>
      <c r="AQ1310" s="68"/>
      <c r="AR1310" s="68"/>
      <c r="AS1310" s="68"/>
      <c r="AT1310" s="68"/>
      <c r="AU1310" s="68"/>
    </row>
    <row r="1311" spans="1:47">
      <c r="A1311" s="12"/>
      <c r="B1311" s="12"/>
      <c r="C1311" s="12"/>
      <c r="D1311" s="12"/>
      <c r="AA1311" s="68"/>
      <c r="AB1311" s="68"/>
      <c r="AC1311" s="68"/>
      <c r="AD1311" s="68"/>
      <c r="AE1311" s="68"/>
      <c r="AG1311" s="92"/>
      <c r="AN1311" s="68"/>
      <c r="AO1311" s="68"/>
      <c r="AP1311" s="68"/>
      <c r="AQ1311" s="68"/>
      <c r="AR1311" s="68"/>
      <c r="AS1311" s="68"/>
      <c r="AT1311" s="68"/>
      <c r="AU1311" s="68"/>
    </row>
    <row r="1312" spans="1:47">
      <c r="A1312" s="12"/>
      <c r="B1312" s="12"/>
      <c r="C1312" s="12"/>
      <c r="D1312" s="12"/>
      <c r="AA1312" s="68"/>
      <c r="AB1312" s="68"/>
      <c r="AC1312" s="68"/>
      <c r="AD1312" s="68"/>
      <c r="AE1312" s="68"/>
      <c r="AG1312" s="92"/>
      <c r="AN1312" s="68"/>
      <c r="AO1312" s="68"/>
      <c r="AP1312" s="68"/>
      <c r="AQ1312" s="68"/>
      <c r="AR1312" s="68"/>
      <c r="AS1312" s="68"/>
      <c r="AT1312" s="68"/>
      <c r="AU1312" s="68"/>
    </row>
    <row r="1313" spans="1:64">
      <c r="A1313" s="12"/>
      <c r="B1313" s="12"/>
      <c r="C1313" s="12"/>
      <c r="D1313" s="12"/>
      <c r="AA1313" s="68"/>
      <c r="AB1313" s="68"/>
      <c r="AC1313" s="68"/>
      <c r="AD1313" s="68"/>
      <c r="AE1313" s="68"/>
      <c r="AG1313" s="92"/>
      <c r="AN1313" s="68"/>
      <c r="AO1313" s="68"/>
      <c r="AP1313" s="68"/>
      <c r="AQ1313" s="68"/>
      <c r="AR1313" s="68"/>
      <c r="AS1313" s="68"/>
      <c r="AT1313" s="68"/>
      <c r="AU1313" s="68"/>
    </row>
    <row r="1314" spans="1:64">
      <c r="A1314" s="12"/>
      <c r="B1314" s="12"/>
      <c r="C1314" s="12"/>
      <c r="D1314" s="12"/>
      <c r="AA1314" s="68"/>
      <c r="AB1314" s="68"/>
      <c r="AC1314" s="68"/>
      <c r="AD1314" s="68"/>
      <c r="AE1314" s="68"/>
      <c r="AG1314" s="92"/>
      <c r="AN1314" s="68"/>
      <c r="AO1314" s="68"/>
      <c r="AP1314" s="68"/>
      <c r="AQ1314" s="68"/>
      <c r="AR1314" s="68"/>
      <c r="AS1314" s="68"/>
      <c r="AT1314" s="68"/>
      <c r="AU1314" s="68"/>
    </row>
    <row r="1315" spans="1:64">
      <c r="A1315" s="12"/>
      <c r="B1315" s="12"/>
      <c r="C1315" s="12"/>
      <c r="D1315" s="12"/>
      <c r="AA1315" s="68"/>
      <c r="AB1315" s="68"/>
      <c r="AC1315" s="68"/>
      <c r="AD1315" s="68"/>
      <c r="AE1315" s="68"/>
      <c r="AG1315" s="92"/>
      <c r="AN1315" s="68"/>
      <c r="AO1315" s="68"/>
      <c r="AP1315" s="68"/>
      <c r="AQ1315" s="68"/>
      <c r="AR1315" s="68"/>
      <c r="AS1315" s="68"/>
      <c r="AT1315" s="68"/>
      <c r="AU1315" s="68"/>
    </row>
    <row r="1316" spans="1:64">
      <c r="A1316" s="12"/>
      <c r="B1316" s="12"/>
      <c r="C1316" s="12"/>
      <c r="D1316" s="12"/>
      <c r="AA1316" s="68"/>
      <c r="AB1316" s="68"/>
      <c r="AC1316" s="68"/>
      <c r="AD1316" s="68"/>
      <c r="AE1316" s="68"/>
      <c r="AG1316" s="92"/>
      <c r="AN1316" s="68"/>
      <c r="AO1316" s="68"/>
      <c r="AP1316" s="68"/>
      <c r="AQ1316" s="68"/>
      <c r="AR1316" s="68"/>
      <c r="AS1316" s="68"/>
      <c r="AT1316" s="68"/>
      <c r="AU1316" s="68"/>
    </row>
    <row r="1317" spans="1:64">
      <c r="A1317" s="12"/>
      <c r="B1317" s="12"/>
      <c r="C1317" s="12"/>
      <c r="D1317" s="12"/>
      <c r="AA1317" s="68"/>
      <c r="AB1317" s="68"/>
      <c r="AC1317" s="68"/>
      <c r="AD1317" s="68"/>
      <c r="AE1317" s="68"/>
      <c r="AG1317" s="92"/>
      <c r="AN1317" s="68"/>
      <c r="AO1317" s="68"/>
      <c r="AP1317" s="68"/>
      <c r="AQ1317" s="68"/>
      <c r="AR1317" s="68"/>
      <c r="AS1317" s="68"/>
      <c r="AT1317" s="68"/>
      <c r="AU1317" s="68"/>
      <c r="AV1317" s="68"/>
      <c r="AW1317" s="68"/>
      <c r="AX1317" s="68"/>
      <c r="AY1317" s="68"/>
      <c r="AZ1317" s="68"/>
      <c r="BA1317" s="68"/>
      <c r="BB1317" s="68"/>
      <c r="BC1317" s="68"/>
      <c r="BD1317" s="68"/>
      <c r="BE1317" s="68"/>
      <c r="BF1317" s="68"/>
      <c r="BG1317" s="68"/>
      <c r="BH1317" s="68"/>
      <c r="BI1317" s="68"/>
      <c r="BJ1317" s="68"/>
      <c r="BK1317" s="68"/>
      <c r="BL1317" s="68"/>
    </row>
    <row r="1318" spans="1:64">
      <c r="A1318" s="12"/>
      <c r="B1318" s="12"/>
      <c r="C1318" s="12"/>
      <c r="D1318" s="12"/>
      <c r="AA1318" s="68"/>
      <c r="AB1318" s="68"/>
      <c r="AC1318" s="68"/>
      <c r="AD1318" s="68"/>
      <c r="AE1318" s="68"/>
      <c r="AG1318" s="92"/>
      <c r="AN1318" s="68"/>
      <c r="AO1318" s="68"/>
      <c r="AP1318" s="68"/>
      <c r="AQ1318" s="68"/>
      <c r="AR1318" s="68"/>
      <c r="AS1318" s="68"/>
      <c r="AT1318" s="68"/>
      <c r="AU1318" s="68"/>
    </row>
    <row r="1319" spans="1:64">
      <c r="A1319" s="12"/>
      <c r="B1319" s="12"/>
      <c r="C1319" s="12"/>
      <c r="D1319" s="12"/>
      <c r="AA1319" s="68"/>
      <c r="AB1319" s="68"/>
      <c r="AC1319" s="68"/>
      <c r="AD1319" s="68"/>
      <c r="AE1319" s="68"/>
      <c r="AG1319" s="92"/>
      <c r="AN1319" s="68"/>
      <c r="AO1319" s="68"/>
      <c r="AP1319" s="68"/>
      <c r="AQ1319" s="68"/>
      <c r="AR1319" s="68"/>
      <c r="AS1319" s="68"/>
      <c r="AT1319" s="68"/>
      <c r="AU1319" s="68"/>
      <c r="AV1319" s="68"/>
      <c r="AW1319" s="68"/>
      <c r="AX1319" s="68"/>
      <c r="AY1319" s="68"/>
      <c r="AZ1319" s="68"/>
      <c r="BA1319" s="68"/>
      <c r="BB1319" s="68"/>
      <c r="BC1319" s="68"/>
      <c r="BD1319" s="68"/>
      <c r="BE1319" s="68"/>
      <c r="BF1319" s="68"/>
      <c r="BG1319" s="68"/>
      <c r="BH1319" s="68"/>
      <c r="BI1319" s="68"/>
      <c r="BJ1319" s="68"/>
      <c r="BK1319" s="68"/>
      <c r="BL1319" s="68"/>
    </row>
    <row r="1320" spans="1:64">
      <c r="A1320" s="12"/>
      <c r="B1320" s="12"/>
      <c r="C1320" s="12"/>
      <c r="D1320" s="12"/>
      <c r="AA1320" s="68"/>
      <c r="AB1320" s="68"/>
      <c r="AC1320" s="68"/>
      <c r="AD1320" s="68"/>
      <c r="AE1320" s="68"/>
      <c r="AG1320" s="92"/>
      <c r="AN1320" s="68"/>
      <c r="AO1320" s="68"/>
      <c r="AP1320" s="68"/>
      <c r="AQ1320" s="68"/>
      <c r="AR1320" s="68"/>
      <c r="AS1320" s="68"/>
      <c r="AT1320" s="68"/>
      <c r="AU1320" s="68"/>
    </row>
    <row r="1321" spans="1:64">
      <c r="A1321" s="12"/>
      <c r="B1321" s="12"/>
      <c r="C1321" s="12"/>
      <c r="D1321" s="12"/>
      <c r="AA1321" s="68"/>
      <c r="AB1321" s="68"/>
      <c r="AC1321" s="68"/>
      <c r="AD1321" s="68"/>
      <c r="AE1321" s="68"/>
      <c r="AG1321" s="92"/>
      <c r="AN1321" s="68"/>
      <c r="AO1321" s="68"/>
      <c r="AP1321" s="68"/>
      <c r="AQ1321" s="68"/>
      <c r="AR1321" s="68"/>
      <c r="AS1321" s="68"/>
      <c r="AT1321" s="68"/>
      <c r="AU1321" s="68"/>
      <c r="AV1321" s="68"/>
      <c r="AW1321" s="68"/>
      <c r="AX1321" s="68"/>
      <c r="AY1321" s="68"/>
      <c r="AZ1321" s="68"/>
      <c r="BA1321" s="68"/>
      <c r="BB1321" s="68"/>
      <c r="BC1321" s="68"/>
      <c r="BD1321" s="68"/>
      <c r="BE1321" s="68"/>
      <c r="BF1321" s="68"/>
      <c r="BG1321" s="68"/>
      <c r="BH1321" s="68"/>
      <c r="BI1321" s="68"/>
      <c r="BJ1321" s="68"/>
      <c r="BK1321" s="68"/>
      <c r="BL1321" s="68"/>
    </row>
    <row r="1322" spans="1:64">
      <c r="A1322" s="12"/>
      <c r="B1322" s="12"/>
      <c r="C1322" s="12"/>
      <c r="D1322" s="12"/>
      <c r="AA1322" s="68"/>
      <c r="AB1322" s="68"/>
      <c r="AC1322" s="68"/>
      <c r="AD1322" s="68"/>
      <c r="AE1322" s="68"/>
      <c r="AG1322" s="92"/>
      <c r="AN1322" s="68"/>
      <c r="AO1322" s="68"/>
      <c r="AP1322" s="68"/>
      <c r="AQ1322" s="68"/>
      <c r="AR1322" s="68"/>
      <c r="AS1322" s="68"/>
      <c r="AT1322" s="68"/>
      <c r="AU1322" s="68"/>
    </row>
    <row r="1323" spans="1:64">
      <c r="A1323" s="12"/>
      <c r="B1323" s="12"/>
      <c r="C1323" s="12"/>
      <c r="D1323" s="12"/>
      <c r="AA1323" s="68"/>
      <c r="AB1323" s="68"/>
      <c r="AC1323" s="68"/>
      <c r="AD1323" s="68"/>
      <c r="AE1323" s="68"/>
      <c r="AG1323" s="92"/>
      <c r="AN1323" s="68"/>
      <c r="AO1323" s="68"/>
      <c r="AP1323" s="68"/>
      <c r="AQ1323" s="68"/>
      <c r="AR1323" s="68"/>
      <c r="AS1323" s="68"/>
      <c r="AT1323" s="68"/>
      <c r="AU1323" s="68"/>
    </row>
    <row r="1324" spans="1:64">
      <c r="A1324" s="12"/>
      <c r="B1324" s="12"/>
      <c r="C1324" s="12"/>
      <c r="D1324" s="12"/>
      <c r="AA1324" s="68"/>
      <c r="AB1324" s="68"/>
      <c r="AC1324" s="68"/>
      <c r="AD1324" s="68"/>
      <c r="AE1324" s="68"/>
      <c r="AG1324" s="92"/>
      <c r="AN1324" s="68"/>
      <c r="AO1324" s="68"/>
      <c r="AP1324" s="68"/>
      <c r="AQ1324" s="68"/>
      <c r="AR1324" s="68"/>
      <c r="AS1324" s="68"/>
      <c r="AT1324" s="68"/>
      <c r="AU1324" s="68"/>
    </row>
    <row r="1325" spans="1:64">
      <c r="A1325" s="12"/>
      <c r="B1325" s="12"/>
      <c r="C1325" s="12"/>
      <c r="D1325" s="12"/>
      <c r="AA1325" s="68"/>
      <c r="AB1325" s="68"/>
      <c r="AC1325" s="68"/>
      <c r="AD1325" s="68"/>
      <c r="AE1325" s="68"/>
      <c r="AG1325" s="92"/>
      <c r="AN1325" s="68"/>
      <c r="AO1325" s="68"/>
      <c r="AP1325" s="68"/>
      <c r="AQ1325" s="68"/>
      <c r="AR1325" s="68"/>
      <c r="AS1325" s="68"/>
      <c r="AT1325" s="68"/>
      <c r="AU1325" s="68"/>
    </row>
    <row r="1326" spans="1:64">
      <c r="A1326" s="12"/>
      <c r="B1326" s="12"/>
      <c r="C1326" s="12"/>
      <c r="D1326" s="12"/>
      <c r="AA1326" s="68"/>
      <c r="AB1326" s="68"/>
      <c r="AC1326" s="68"/>
      <c r="AD1326" s="68"/>
      <c r="AE1326" s="68"/>
      <c r="AG1326" s="92"/>
      <c r="AN1326" s="68"/>
      <c r="AO1326" s="68"/>
      <c r="AP1326" s="68"/>
      <c r="AQ1326" s="68"/>
      <c r="AR1326" s="68"/>
      <c r="AS1326" s="68"/>
      <c r="AT1326" s="68"/>
      <c r="AU1326" s="68"/>
    </row>
    <row r="1327" spans="1:64">
      <c r="A1327" s="12"/>
      <c r="B1327" s="12"/>
      <c r="C1327" s="12"/>
      <c r="D1327" s="12"/>
      <c r="AA1327" s="68"/>
      <c r="AB1327" s="68"/>
      <c r="AC1327" s="68"/>
      <c r="AD1327" s="68"/>
      <c r="AE1327" s="68"/>
      <c r="AG1327" s="92"/>
      <c r="AN1327" s="68"/>
      <c r="AO1327" s="68"/>
      <c r="AP1327" s="68"/>
      <c r="AQ1327" s="68"/>
      <c r="AR1327" s="68"/>
      <c r="AS1327" s="68"/>
      <c r="AT1327" s="68"/>
      <c r="AU1327" s="68"/>
    </row>
    <row r="1328" spans="1:64">
      <c r="A1328" s="12"/>
      <c r="B1328" s="12"/>
      <c r="C1328" s="12"/>
      <c r="D1328" s="12"/>
      <c r="AA1328" s="68"/>
      <c r="AB1328" s="68"/>
      <c r="AC1328" s="68"/>
      <c r="AD1328" s="68"/>
      <c r="AE1328" s="68"/>
      <c r="AG1328" s="92"/>
      <c r="AN1328" s="68"/>
      <c r="AO1328" s="68"/>
      <c r="AP1328" s="68"/>
      <c r="AQ1328" s="68"/>
      <c r="AR1328" s="68"/>
      <c r="AS1328" s="68"/>
      <c r="AT1328" s="68"/>
      <c r="AU1328" s="68"/>
    </row>
    <row r="1329" spans="1:64">
      <c r="A1329" s="12"/>
      <c r="B1329" s="12"/>
      <c r="C1329" s="12"/>
      <c r="D1329" s="12"/>
      <c r="AA1329" s="68"/>
      <c r="AB1329" s="68"/>
      <c r="AC1329" s="68"/>
      <c r="AD1329" s="68"/>
      <c r="AE1329" s="68"/>
      <c r="AG1329" s="92"/>
      <c r="AN1329" s="68"/>
      <c r="AO1329" s="68"/>
      <c r="AP1329" s="68"/>
      <c r="AQ1329" s="68"/>
      <c r="AR1329" s="68"/>
      <c r="AS1329" s="68"/>
      <c r="AT1329" s="68"/>
      <c r="AU1329" s="68"/>
    </row>
    <row r="1330" spans="1:64">
      <c r="A1330" s="12"/>
      <c r="B1330" s="12"/>
      <c r="C1330" s="12"/>
      <c r="D1330" s="12"/>
      <c r="AA1330" s="68"/>
      <c r="AB1330" s="68"/>
      <c r="AC1330" s="68"/>
      <c r="AD1330" s="68"/>
      <c r="AE1330" s="68"/>
      <c r="AG1330" s="92"/>
      <c r="AN1330" s="68"/>
      <c r="AO1330" s="68"/>
      <c r="AP1330" s="68"/>
      <c r="AQ1330" s="68"/>
      <c r="AR1330" s="68"/>
      <c r="AS1330" s="68"/>
      <c r="AT1330" s="68"/>
      <c r="AU1330" s="68"/>
      <c r="AV1330" s="68"/>
    </row>
    <row r="1331" spans="1:64">
      <c r="A1331" s="12"/>
      <c r="B1331" s="12"/>
      <c r="C1331" s="12"/>
      <c r="D1331" s="12"/>
      <c r="AA1331" s="68"/>
      <c r="AB1331" s="68"/>
      <c r="AC1331" s="68"/>
      <c r="AD1331" s="68"/>
      <c r="AE1331" s="68"/>
      <c r="AG1331" s="92"/>
      <c r="AN1331" s="68"/>
      <c r="AO1331" s="68"/>
      <c r="AP1331" s="68"/>
      <c r="AQ1331" s="68"/>
      <c r="AR1331" s="68"/>
      <c r="AS1331" s="68"/>
      <c r="AT1331" s="68"/>
      <c r="AU1331" s="68"/>
    </row>
    <row r="1332" spans="1:64">
      <c r="A1332" s="12"/>
      <c r="B1332" s="12"/>
      <c r="C1332" s="12"/>
      <c r="D1332" s="12"/>
      <c r="AA1332" s="68"/>
      <c r="AB1332" s="68"/>
      <c r="AC1332" s="68"/>
      <c r="AD1332" s="68"/>
      <c r="AE1332" s="68"/>
      <c r="AG1332" s="92"/>
      <c r="AN1332" s="68"/>
      <c r="AO1332" s="68"/>
      <c r="AP1332" s="68"/>
      <c r="AQ1332" s="68"/>
      <c r="AR1332" s="68"/>
      <c r="AS1332" s="68"/>
      <c r="AT1332" s="68"/>
      <c r="AU1332" s="68"/>
      <c r="AV1332" s="68"/>
    </row>
    <row r="1333" spans="1:64">
      <c r="A1333" s="12"/>
      <c r="B1333" s="12"/>
      <c r="C1333" s="12"/>
      <c r="D1333" s="12"/>
      <c r="AA1333" s="68"/>
      <c r="AB1333" s="68"/>
      <c r="AC1333" s="68"/>
      <c r="AD1333" s="68"/>
      <c r="AE1333" s="68"/>
      <c r="AG1333" s="92"/>
      <c r="AN1333" s="68"/>
      <c r="AO1333" s="68"/>
      <c r="AP1333" s="68"/>
      <c r="AQ1333" s="68"/>
      <c r="AR1333" s="68"/>
      <c r="AS1333" s="68"/>
      <c r="AT1333" s="68"/>
      <c r="AU1333" s="68"/>
      <c r="AV1333" s="68"/>
      <c r="AW1333" s="68"/>
      <c r="AX1333" s="68"/>
      <c r="AY1333" s="68"/>
      <c r="AZ1333" s="68"/>
      <c r="BA1333" s="68"/>
      <c r="BB1333" s="68"/>
      <c r="BC1333" s="68"/>
      <c r="BD1333" s="68"/>
      <c r="BE1333" s="68"/>
      <c r="BF1333" s="68"/>
      <c r="BG1333" s="68"/>
      <c r="BH1333" s="68"/>
      <c r="BI1333" s="68"/>
      <c r="BJ1333" s="68"/>
      <c r="BK1333" s="68"/>
      <c r="BL1333" s="68"/>
    </row>
    <row r="1334" spans="1:64">
      <c r="A1334" s="12"/>
      <c r="B1334" s="12"/>
      <c r="C1334" s="12"/>
      <c r="D1334" s="12"/>
      <c r="AA1334" s="68"/>
      <c r="AB1334" s="68"/>
      <c r="AC1334" s="68"/>
      <c r="AD1334" s="68"/>
      <c r="AE1334" s="68"/>
      <c r="AG1334" s="92"/>
      <c r="AN1334" s="68"/>
      <c r="AO1334" s="68"/>
      <c r="AP1334" s="68"/>
      <c r="AQ1334" s="68"/>
      <c r="AR1334" s="68"/>
      <c r="AS1334" s="68"/>
      <c r="AT1334" s="68"/>
      <c r="AU1334" s="68"/>
    </row>
    <row r="1335" spans="1:64">
      <c r="A1335" s="12"/>
      <c r="B1335" s="12"/>
      <c r="C1335" s="12"/>
      <c r="D1335" s="12"/>
      <c r="AA1335" s="68"/>
      <c r="AB1335" s="68"/>
      <c r="AC1335" s="68"/>
      <c r="AD1335" s="68"/>
      <c r="AE1335" s="68"/>
      <c r="AG1335" s="92"/>
      <c r="AN1335" s="68"/>
      <c r="AO1335" s="68"/>
      <c r="AP1335" s="68"/>
      <c r="AQ1335" s="68"/>
      <c r="AR1335" s="68"/>
      <c r="AS1335" s="68"/>
      <c r="AT1335" s="68"/>
      <c r="AU1335" s="68"/>
    </row>
    <row r="1336" spans="1:64">
      <c r="A1336" s="12"/>
      <c r="B1336" s="12"/>
      <c r="C1336" s="12"/>
      <c r="D1336" s="12"/>
      <c r="AA1336" s="68"/>
      <c r="AB1336" s="68"/>
      <c r="AC1336" s="68"/>
      <c r="AD1336" s="68"/>
      <c r="AE1336" s="68"/>
      <c r="AG1336" s="92"/>
      <c r="AN1336" s="68"/>
      <c r="AO1336" s="68"/>
      <c r="AP1336" s="68"/>
      <c r="AQ1336" s="68"/>
      <c r="AR1336" s="68"/>
      <c r="AS1336" s="68"/>
      <c r="AT1336" s="68"/>
      <c r="AU1336" s="68"/>
    </row>
    <row r="1337" spans="1:64">
      <c r="A1337" s="12"/>
      <c r="B1337" s="12"/>
      <c r="C1337" s="12"/>
      <c r="D1337" s="12"/>
      <c r="AA1337" s="68"/>
      <c r="AB1337" s="68"/>
      <c r="AC1337" s="68"/>
      <c r="AD1337" s="68"/>
      <c r="AE1337" s="68"/>
      <c r="AG1337" s="92"/>
      <c r="AN1337" s="68"/>
      <c r="AO1337" s="68"/>
      <c r="AP1337" s="68"/>
      <c r="AQ1337" s="68"/>
      <c r="AR1337" s="68"/>
      <c r="AS1337" s="68"/>
      <c r="AT1337" s="68"/>
      <c r="AU1337" s="68"/>
    </row>
    <row r="1338" spans="1:64">
      <c r="A1338" s="12"/>
      <c r="B1338" s="12"/>
      <c r="C1338" s="12"/>
      <c r="D1338" s="12"/>
      <c r="AA1338" s="68"/>
      <c r="AB1338" s="68"/>
      <c r="AC1338" s="68"/>
      <c r="AD1338" s="68"/>
      <c r="AE1338" s="68"/>
      <c r="AG1338" s="92"/>
      <c r="AN1338" s="68"/>
      <c r="AO1338" s="68"/>
      <c r="AP1338" s="68"/>
      <c r="AQ1338" s="68"/>
      <c r="AR1338" s="68"/>
      <c r="AS1338" s="68"/>
      <c r="AT1338" s="68"/>
      <c r="AU1338" s="68"/>
    </row>
    <row r="1339" spans="1:64">
      <c r="A1339" s="12"/>
      <c r="B1339" s="12"/>
      <c r="C1339" s="12"/>
      <c r="D1339" s="12"/>
      <c r="AA1339" s="68"/>
      <c r="AB1339" s="68"/>
      <c r="AC1339" s="68"/>
      <c r="AD1339" s="68"/>
      <c r="AE1339" s="68"/>
      <c r="AG1339" s="92"/>
      <c r="AN1339" s="68"/>
      <c r="AO1339" s="68"/>
      <c r="AP1339" s="68"/>
      <c r="AQ1339" s="68"/>
      <c r="AR1339" s="68"/>
      <c r="AS1339" s="68"/>
      <c r="AT1339" s="68"/>
      <c r="AU1339" s="68"/>
    </row>
    <row r="1340" spans="1:64">
      <c r="A1340" s="12"/>
      <c r="B1340" s="12"/>
      <c r="C1340" s="12"/>
      <c r="D1340" s="12"/>
      <c r="AA1340" s="68"/>
      <c r="AB1340" s="68"/>
      <c r="AC1340" s="68"/>
      <c r="AD1340" s="68"/>
      <c r="AE1340" s="68"/>
      <c r="AG1340" s="92"/>
      <c r="AN1340" s="68"/>
      <c r="AO1340" s="68"/>
      <c r="AP1340" s="68"/>
      <c r="AQ1340" s="68"/>
      <c r="AR1340" s="68"/>
      <c r="AS1340" s="68"/>
      <c r="AT1340" s="68"/>
      <c r="AU1340" s="68"/>
      <c r="AV1340" s="68"/>
      <c r="AW1340" s="68"/>
      <c r="AX1340" s="68"/>
      <c r="AY1340" s="68"/>
      <c r="AZ1340" s="68"/>
      <c r="BA1340" s="68"/>
      <c r="BB1340" s="68"/>
      <c r="BC1340" s="68"/>
      <c r="BD1340" s="68"/>
      <c r="BE1340" s="68"/>
      <c r="BF1340" s="68"/>
      <c r="BG1340" s="68"/>
      <c r="BH1340" s="68"/>
      <c r="BI1340" s="68"/>
      <c r="BJ1340" s="68"/>
      <c r="BK1340" s="68"/>
      <c r="BL1340" s="68"/>
    </row>
    <row r="1341" spans="1:64">
      <c r="A1341" s="12"/>
      <c r="B1341" s="12"/>
      <c r="C1341" s="12"/>
      <c r="D1341" s="12"/>
      <c r="AA1341" s="68"/>
      <c r="AB1341" s="68"/>
      <c r="AC1341" s="68"/>
      <c r="AD1341" s="68"/>
      <c r="AE1341" s="68"/>
      <c r="AG1341" s="92"/>
      <c r="AN1341" s="68"/>
      <c r="AO1341" s="68"/>
      <c r="AP1341" s="68"/>
      <c r="AQ1341" s="68"/>
      <c r="AR1341" s="68"/>
      <c r="AS1341" s="68"/>
      <c r="AT1341" s="68"/>
      <c r="AU1341" s="68"/>
      <c r="AV1341" s="68"/>
      <c r="AX1341" s="68"/>
    </row>
    <row r="1342" spans="1:64">
      <c r="A1342" s="12"/>
      <c r="B1342" s="12"/>
      <c r="C1342" s="12"/>
      <c r="D1342" s="12"/>
      <c r="AA1342" s="68"/>
      <c r="AB1342" s="68"/>
      <c r="AC1342" s="68"/>
      <c r="AD1342" s="68"/>
      <c r="AE1342" s="68"/>
      <c r="AG1342" s="92"/>
      <c r="AN1342" s="68"/>
      <c r="AO1342" s="68"/>
      <c r="AP1342" s="68"/>
      <c r="AQ1342" s="68"/>
      <c r="AR1342" s="68"/>
      <c r="AS1342" s="68"/>
      <c r="AT1342" s="68"/>
      <c r="AU1342" s="68"/>
      <c r="AV1342" s="68"/>
      <c r="AW1342" s="68"/>
      <c r="AX1342" s="68"/>
      <c r="AY1342" s="68"/>
      <c r="AZ1342" s="68"/>
      <c r="BA1342" s="68"/>
      <c r="BB1342" s="68"/>
      <c r="BC1342" s="68"/>
      <c r="BD1342" s="68"/>
      <c r="BE1342" s="68"/>
      <c r="BF1342" s="68"/>
      <c r="BG1342" s="68"/>
      <c r="BH1342" s="68"/>
      <c r="BI1342" s="68"/>
      <c r="BJ1342" s="68"/>
      <c r="BK1342" s="68"/>
      <c r="BL1342" s="68"/>
    </row>
    <row r="1343" spans="1:64">
      <c r="A1343" s="12"/>
      <c r="B1343" s="12"/>
      <c r="C1343" s="12"/>
      <c r="D1343" s="12"/>
      <c r="AA1343" s="68"/>
      <c r="AB1343" s="68"/>
      <c r="AC1343" s="68"/>
      <c r="AD1343" s="68"/>
      <c r="AE1343" s="68"/>
      <c r="AG1343" s="92"/>
      <c r="AN1343" s="68"/>
      <c r="AO1343" s="68"/>
      <c r="AP1343" s="68"/>
      <c r="AQ1343" s="68"/>
      <c r="AR1343" s="68"/>
      <c r="AS1343" s="68"/>
      <c r="AT1343" s="68"/>
      <c r="AU1343" s="68"/>
      <c r="AV1343" s="68"/>
      <c r="AW1343" s="68"/>
      <c r="AX1343" s="68"/>
      <c r="AY1343" s="68"/>
      <c r="AZ1343" s="68"/>
      <c r="BA1343" s="68"/>
      <c r="BB1343" s="68"/>
      <c r="BC1343" s="68"/>
      <c r="BD1343" s="68"/>
      <c r="BE1343" s="68"/>
      <c r="BF1343" s="68"/>
      <c r="BG1343" s="68"/>
      <c r="BH1343" s="68"/>
      <c r="BI1343" s="68"/>
      <c r="BJ1343" s="68"/>
      <c r="BK1343" s="68"/>
      <c r="BL1343" s="68"/>
    </row>
    <row r="1344" spans="1:64">
      <c r="A1344" s="12"/>
      <c r="B1344" s="12"/>
      <c r="C1344" s="12"/>
      <c r="D1344" s="12"/>
      <c r="AA1344" s="68"/>
      <c r="AB1344" s="68"/>
      <c r="AC1344" s="68"/>
      <c r="AD1344" s="68"/>
      <c r="AE1344" s="68"/>
      <c r="AG1344" s="92"/>
      <c r="AN1344" s="68"/>
      <c r="AO1344" s="68"/>
      <c r="AP1344" s="68"/>
      <c r="AQ1344" s="68"/>
      <c r="AR1344" s="68"/>
      <c r="AS1344" s="68"/>
      <c r="AT1344" s="68"/>
      <c r="AU1344" s="68"/>
    </row>
    <row r="1345" spans="1:47">
      <c r="A1345" s="12"/>
      <c r="B1345" s="12"/>
      <c r="C1345" s="12"/>
      <c r="D1345" s="12"/>
      <c r="AA1345" s="68"/>
      <c r="AB1345" s="68"/>
      <c r="AC1345" s="68"/>
      <c r="AD1345" s="68"/>
      <c r="AE1345" s="68"/>
      <c r="AG1345" s="92"/>
      <c r="AN1345" s="68"/>
      <c r="AO1345" s="68"/>
      <c r="AP1345" s="68"/>
      <c r="AQ1345" s="68"/>
      <c r="AR1345" s="68"/>
      <c r="AS1345" s="68"/>
      <c r="AT1345" s="68"/>
      <c r="AU1345" s="68"/>
    </row>
    <row r="1346" spans="1:47">
      <c r="A1346" s="12"/>
      <c r="B1346" s="12"/>
      <c r="C1346" s="12"/>
      <c r="D1346" s="12"/>
      <c r="AA1346" s="68"/>
      <c r="AB1346" s="68"/>
      <c r="AC1346" s="68"/>
      <c r="AD1346" s="68"/>
      <c r="AE1346" s="68"/>
      <c r="AG1346" s="92"/>
      <c r="AN1346" s="68"/>
      <c r="AO1346" s="68"/>
      <c r="AP1346" s="68"/>
      <c r="AQ1346" s="68"/>
      <c r="AR1346" s="68"/>
      <c r="AS1346" s="68"/>
      <c r="AT1346" s="68"/>
      <c r="AU1346" s="68"/>
    </row>
    <row r="1347" spans="1:47">
      <c r="A1347" s="12"/>
      <c r="B1347" s="12"/>
      <c r="C1347" s="12"/>
      <c r="D1347" s="12"/>
      <c r="AA1347" s="68"/>
      <c r="AB1347" s="68"/>
      <c r="AC1347" s="68"/>
      <c r="AD1347" s="68"/>
      <c r="AE1347" s="68"/>
      <c r="AG1347" s="92"/>
      <c r="AN1347" s="68"/>
      <c r="AO1347" s="68"/>
      <c r="AP1347" s="68"/>
      <c r="AQ1347" s="68"/>
      <c r="AR1347" s="68"/>
      <c r="AS1347" s="68"/>
      <c r="AT1347" s="68"/>
      <c r="AU1347" s="68"/>
    </row>
    <row r="1348" spans="1:47">
      <c r="A1348" s="12"/>
      <c r="B1348" s="12"/>
      <c r="C1348" s="12"/>
      <c r="D1348" s="12"/>
      <c r="AA1348" s="68"/>
      <c r="AB1348" s="68"/>
      <c r="AC1348" s="68"/>
      <c r="AD1348" s="68"/>
      <c r="AE1348" s="68"/>
      <c r="AG1348" s="92"/>
      <c r="AN1348" s="68"/>
      <c r="AO1348" s="68"/>
      <c r="AP1348" s="68"/>
      <c r="AQ1348" s="68"/>
      <c r="AR1348" s="68"/>
      <c r="AS1348" s="68"/>
      <c r="AT1348" s="68"/>
      <c r="AU1348" s="68"/>
    </row>
    <row r="1349" spans="1:47">
      <c r="A1349" s="12"/>
      <c r="B1349" s="12"/>
      <c r="C1349" s="12"/>
      <c r="D1349" s="12"/>
      <c r="AA1349" s="68"/>
      <c r="AB1349" s="68"/>
      <c r="AC1349" s="68"/>
      <c r="AD1349" s="68"/>
      <c r="AE1349" s="68"/>
      <c r="AG1349" s="92"/>
      <c r="AN1349" s="68"/>
      <c r="AO1349" s="68"/>
      <c r="AP1349" s="68"/>
      <c r="AQ1349" s="68"/>
      <c r="AR1349" s="68"/>
      <c r="AS1349" s="68"/>
      <c r="AT1349" s="68"/>
      <c r="AU1349" s="68"/>
    </row>
    <row r="1350" spans="1:47">
      <c r="A1350" s="12"/>
      <c r="B1350" s="12"/>
      <c r="C1350" s="12"/>
      <c r="D1350" s="12"/>
      <c r="AA1350" s="68"/>
      <c r="AB1350" s="68"/>
      <c r="AC1350" s="68"/>
      <c r="AD1350" s="68"/>
      <c r="AE1350" s="68"/>
      <c r="AG1350" s="92"/>
      <c r="AN1350" s="68"/>
      <c r="AO1350" s="68"/>
      <c r="AP1350" s="68"/>
      <c r="AQ1350" s="68"/>
      <c r="AR1350" s="68"/>
      <c r="AS1350" s="68"/>
      <c r="AT1350" s="68"/>
      <c r="AU1350" s="68"/>
    </row>
    <row r="1351" spans="1:47">
      <c r="A1351" s="12"/>
      <c r="B1351" s="12"/>
      <c r="C1351" s="12"/>
      <c r="D1351" s="12"/>
      <c r="AA1351" s="68"/>
      <c r="AB1351" s="68"/>
      <c r="AC1351" s="68"/>
      <c r="AD1351" s="68"/>
      <c r="AE1351" s="68"/>
      <c r="AG1351" s="92"/>
      <c r="AN1351" s="68"/>
      <c r="AO1351" s="68"/>
      <c r="AP1351" s="68"/>
      <c r="AQ1351" s="68"/>
      <c r="AR1351" s="68"/>
      <c r="AS1351" s="68"/>
      <c r="AT1351" s="68"/>
      <c r="AU1351" s="68"/>
    </row>
    <row r="1352" spans="1:47">
      <c r="A1352" s="12"/>
      <c r="B1352" s="12"/>
      <c r="C1352" s="12"/>
      <c r="D1352" s="12"/>
      <c r="AA1352" s="68"/>
      <c r="AB1352" s="68"/>
      <c r="AC1352" s="68"/>
      <c r="AD1352" s="68"/>
      <c r="AE1352" s="68"/>
      <c r="AG1352" s="92"/>
      <c r="AN1352" s="68"/>
      <c r="AO1352" s="68"/>
      <c r="AP1352" s="68"/>
      <c r="AQ1352" s="68"/>
      <c r="AR1352" s="68"/>
      <c r="AS1352" s="68"/>
      <c r="AT1352" s="68"/>
      <c r="AU1352" s="68"/>
    </row>
    <row r="1353" spans="1:47">
      <c r="A1353" s="12"/>
      <c r="B1353" s="12"/>
      <c r="C1353" s="12"/>
      <c r="D1353" s="12"/>
      <c r="AA1353" s="68"/>
      <c r="AB1353" s="68"/>
      <c r="AC1353" s="68"/>
      <c r="AD1353" s="68"/>
      <c r="AE1353" s="68"/>
      <c r="AG1353" s="92"/>
      <c r="AN1353" s="68"/>
      <c r="AO1353" s="68"/>
      <c r="AP1353" s="68"/>
      <c r="AQ1353" s="68"/>
      <c r="AR1353" s="68"/>
      <c r="AS1353" s="68"/>
      <c r="AT1353" s="68"/>
      <c r="AU1353" s="68"/>
    </row>
    <row r="1354" spans="1:47">
      <c r="A1354" s="12"/>
      <c r="B1354" s="12"/>
      <c r="C1354" s="12"/>
      <c r="D1354" s="12"/>
      <c r="AA1354" s="68"/>
      <c r="AB1354" s="68"/>
      <c r="AC1354" s="68"/>
      <c r="AD1354" s="68"/>
      <c r="AE1354" s="68"/>
      <c r="AG1354" s="92"/>
      <c r="AN1354" s="68"/>
      <c r="AO1354" s="68"/>
      <c r="AP1354" s="68"/>
      <c r="AQ1354" s="68"/>
      <c r="AR1354" s="68"/>
      <c r="AS1354" s="68"/>
      <c r="AT1354" s="68"/>
      <c r="AU1354" s="68"/>
    </row>
    <row r="1355" spans="1:47">
      <c r="A1355" s="12"/>
      <c r="B1355" s="12"/>
      <c r="C1355" s="12"/>
      <c r="D1355" s="12"/>
      <c r="AA1355" s="68"/>
      <c r="AB1355" s="68"/>
      <c r="AC1355" s="68"/>
      <c r="AD1355" s="68"/>
      <c r="AE1355" s="68"/>
      <c r="AG1355" s="92"/>
      <c r="AN1355" s="68"/>
      <c r="AO1355" s="68"/>
      <c r="AP1355" s="68"/>
      <c r="AQ1355" s="68"/>
      <c r="AR1355" s="68"/>
      <c r="AS1355" s="68"/>
      <c r="AT1355" s="68"/>
      <c r="AU1355" s="68"/>
    </row>
    <row r="1356" spans="1:47">
      <c r="A1356" s="12"/>
      <c r="B1356" s="12"/>
      <c r="C1356" s="12"/>
      <c r="D1356" s="12"/>
      <c r="AA1356" s="68"/>
      <c r="AB1356" s="68"/>
      <c r="AC1356" s="68"/>
      <c r="AD1356" s="68"/>
      <c r="AE1356" s="68"/>
      <c r="AG1356" s="92"/>
      <c r="AN1356" s="68"/>
      <c r="AO1356" s="68"/>
      <c r="AP1356" s="68"/>
      <c r="AQ1356" s="68"/>
      <c r="AR1356" s="68"/>
      <c r="AS1356" s="68"/>
      <c r="AT1356" s="68"/>
      <c r="AU1356" s="68"/>
    </row>
    <row r="1357" spans="1:47">
      <c r="A1357" s="12"/>
      <c r="B1357" s="12"/>
      <c r="C1357" s="12"/>
      <c r="D1357" s="12"/>
      <c r="AA1357" s="68"/>
      <c r="AB1357" s="68"/>
      <c r="AC1357" s="68"/>
      <c r="AD1357" s="68"/>
      <c r="AE1357" s="68"/>
      <c r="AG1357" s="92"/>
      <c r="AN1357" s="68"/>
      <c r="AO1357" s="68"/>
      <c r="AP1357" s="68"/>
      <c r="AQ1357" s="68"/>
      <c r="AR1357" s="68"/>
      <c r="AS1357" s="68"/>
      <c r="AT1357" s="68"/>
      <c r="AU1357" s="68"/>
    </row>
    <row r="1358" spans="1:47">
      <c r="A1358" s="12"/>
      <c r="B1358" s="12"/>
      <c r="C1358" s="12"/>
      <c r="D1358" s="12"/>
      <c r="AA1358" s="68"/>
      <c r="AB1358" s="68"/>
      <c r="AC1358" s="68"/>
      <c r="AD1358" s="68"/>
      <c r="AE1358" s="68"/>
      <c r="AG1358" s="92"/>
      <c r="AN1358" s="68"/>
      <c r="AO1358" s="68"/>
      <c r="AP1358" s="68"/>
      <c r="AQ1358" s="68"/>
      <c r="AR1358" s="68"/>
      <c r="AS1358" s="68"/>
      <c r="AT1358" s="68"/>
      <c r="AU1358" s="68"/>
    </row>
    <row r="1359" spans="1:47">
      <c r="A1359" s="12"/>
      <c r="B1359" s="12"/>
      <c r="C1359" s="12"/>
      <c r="D1359" s="12"/>
      <c r="AA1359" s="68"/>
      <c r="AB1359" s="68"/>
      <c r="AC1359" s="68"/>
      <c r="AD1359" s="68"/>
      <c r="AE1359" s="68"/>
      <c r="AG1359" s="92"/>
      <c r="AN1359" s="68"/>
      <c r="AO1359" s="68"/>
      <c r="AP1359" s="68"/>
      <c r="AQ1359" s="68"/>
      <c r="AR1359" s="68"/>
      <c r="AS1359" s="68"/>
      <c r="AT1359" s="68"/>
      <c r="AU1359" s="68"/>
    </row>
    <row r="1360" spans="1:47">
      <c r="A1360" s="12"/>
      <c r="B1360" s="12"/>
      <c r="C1360" s="12"/>
      <c r="D1360" s="12"/>
      <c r="AA1360" s="68"/>
      <c r="AB1360" s="68"/>
      <c r="AC1360" s="68"/>
      <c r="AD1360" s="68"/>
      <c r="AE1360" s="68"/>
      <c r="AG1360" s="92"/>
      <c r="AN1360" s="68"/>
      <c r="AO1360" s="68"/>
      <c r="AP1360" s="68"/>
      <c r="AQ1360" s="68"/>
      <c r="AR1360" s="68"/>
      <c r="AS1360" s="68"/>
      <c r="AT1360" s="68"/>
      <c r="AU1360" s="68"/>
    </row>
    <row r="1361" spans="1:64">
      <c r="A1361" s="12"/>
      <c r="B1361" s="12"/>
      <c r="C1361" s="12"/>
      <c r="D1361" s="12"/>
      <c r="AA1361" s="68"/>
      <c r="AB1361" s="68"/>
      <c r="AC1361" s="68"/>
      <c r="AD1361" s="68"/>
      <c r="AE1361" s="68"/>
      <c r="AG1361" s="92"/>
      <c r="AN1361" s="68"/>
      <c r="AO1361" s="68"/>
      <c r="AP1361" s="68"/>
      <c r="AQ1361" s="68"/>
      <c r="AR1361" s="68"/>
      <c r="AS1361" s="68"/>
      <c r="AT1361" s="68"/>
      <c r="AU1361" s="68"/>
      <c r="AV1361" s="68"/>
      <c r="AX1361" s="68"/>
      <c r="AY1361" s="68"/>
      <c r="AZ1361" s="68"/>
      <c r="BA1361" s="68"/>
      <c r="BB1361" s="68"/>
      <c r="BC1361" s="68"/>
      <c r="BD1361" s="68"/>
      <c r="BE1361" s="68"/>
      <c r="BF1361" s="68"/>
      <c r="BG1361" s="68"/>
      <c r="BH1361" s="68"/>
      <c r="BI1361" s="68"/>
      <c r="BJ1361" s="68"/>
      <c r="BK1361" s="68"/>
      <c r="BL1361" s="68"/>
    </row>
    <row r="1362" spans="1:64">
      <c r="A1362" s="12"/>
      <c r="B1362" s="12"/>
      <c r="C1362" s="12"/>
      <c r="D1362" s="12"/>
      <c r="AA1362" s="68"/>
      <c r="AB1362" s="68"/>
      <c r="AC1362" s="68"/>
      <c r="AD1362" s="68"/>
      <c r="AE1362" s="68"/>
      <c r="AG1362" s="92"/>
      <c r="AN1362" s="68"/>
      <c r="AO1362" s="68"/>
      <c r="AP1362" s="68"/>
      <c r="AQ1362" s="68"/>
      <c r="AR1362" s="68"/>
      <c r="AS1362" s="68"/>
      <c r="AT1362" s="68"/>
      <c r="AU1362" s="68"/>
    </row>
    <row r="1363" spans="1:64">
      <c r="A1363" s="12"/>
      <c r="B1363" s="12"/>
      <c r="C1363" s="12"/>
      <c r="D1363" s="12"/>
      <c r="AA1363" s="68"/>
      <c r="AB1363" s="68"/>
      <c r="AC1363" s="68"/>
      <c r="AD1363" s="68"/>
      <c r="AE1363" s="68"/>
      <c r="AG1363" s="92"/>
      <c r="AN1363" s="68"/>
      <c r="AO1363" s="68"/>
      <c r="AP1363" s="68"/>
      <c r="AQ1363" s="68"/>
      <c r="AR1363" s="68"/>
      <c r="AS1363" s="68"/>
      <c r="AT1363" s="68"/>
      <c r="AU1363" s="68"/>
    </row>
    <row r="1364" spans="1:64">
      <c r="A1364" s="12"/>
      <c r="B1364" s="12"/>
      <c r="C1364" s="12"/>
      <c r="D1364" s="12"/>
      <c r="AA1364" s="68"/>
      <c r="AB1364" s="68"/>
      <c r="AC1364" s="68"/>
      <c r="AD1364" s="68"/>
      <c r="AE1364" s="68"/>
      <c r="AG1364" s="92"/>
      <c r="AN1364" s="68"/>
      <c r="AO1364" s="68"/>
      <c r="AP1364" s="68"/>
      <c r="AQ1364" s="68"/>
      <c r="AR1364" s="68"/>
      <c r="AS1364" s="68"/>
      <c r="AT1364" s="68"/>
      <c r="AU1364" s="68"/>
    </row>
    <row r="1365" spans="1:64">
      <c r="A1365" s="12"/>
      <c r="B1365" s="12"/>
      <c r="C1365" s="12"/>
      <c r="D1365" s="12"/>
      <c r="AA1365" s="68"/>
      <c r="AB1365" s="68"/>
      <c r="AC1365" s="68"/>
      <c r="AD1365" s="68"/>
      <c r="AE1365" s="68"/>
      <c r="AG1365" s="92"/>
      <c r="AN1365" s="68"/>
      <c r="AO1365" s="68"/>
      <c r="AP1365" s="68"/>
      <c r="AQ1365" s="68"/>
      <c r="AR1365" s="68"/>
      <c r="AS1365" s="68"/>
      <c r="AT1365" s="68"/>
      <c r="AU1365" s="68"/>
      <c r="AV1365" s="68"/>
      <c r="AX1365" s="68"/>
    </row>
    <row r="1366" spans="1:64">
      <c r="A1366" s="12"/>
      <c r="B1366" s="12"/>
      <c r="C1366" s="12"/>
      <c r="D1366" s="12"/>
      <c r="AA1366" s="68"/>
      <c r="AB1366" s="68"/>
      <c r="AC1366" s="68"/>
      <c r="AD1366" s="68"/>
      <c r="AE1366" s="68"/>
      <c r="AG1366" s="92"/>
      <c r="AN1366" s="68"/>
      <c r="AO1366" s="68"/>
      <c r="AP1366" s="68"/>
      <c r="AQ1366" s="68"/>
      <c r="AR1366" s="68"/>
      <c r="AS1366" s="68"/>
      <c r="AT1366" s="68"/>
      <c r="AU1366" s="68"/>
    </row>
    <row r="1367" spans="1:64">
      <c r="A1367" s="12"/>
      <c r="B1367" s="12"/>
      <c r="C1367" s="12"/>
      <c r="D1367" s="12"/>
      <c r="AA1367" s="68"/>
      <c r="AB1367" s="68"/>
      <c r="AC1367" s="68"/>
      <c r="AD1367" s="68"/>
      <c r="AE1367" s="68"/>
      <c r="AG1367" s="92"/>
      <c r="AN1367" s="68"/>
      <c r="AO1367" s="68"/>
      <c r="AP1367" s="68"/>
      <c r="AQ1367" s="68"/>
      <c r="AR1367" s="68"/>
      <c r="AS1367" s="68"/>
      <c r="AT1367" s="68"/>
      <c r="AU1367" s="68"/>
      <c r="AV1367" s="68"/>
      <c r="AX1367" s="68"/>
      <c r="AY1367" s="68"/>
      <c r="AZ1367" s="68"/>
      <c r="BA1367" s="68"/>
      <c r="BB1367" s="68"/>
      <c r="BC1367" s="68"/>
      <c r="BD1367" s="68"/>
      <c r="BE1367" s="68"/>
      <c r="BF1367" s="68"/>
      <c r="BG1367" s="68"/>
      <c r="BH1367" s="68"/>
      <c r="BI1367" s="68"/>
      <c r="BJ1367" s="68"/>
      <c r="BK1367" s="68"/>
      <c r="BL1367" s="68"/>
    </row>
    <row r="1368" spans="1:64">
      <c r="A1368" s="12"/>
      <c r="B1368" s="12"/>
      <c r="C1368" s="12"/>
      <c r="D1368" s="12"/>
      <c r="AA1368" s="68"/>
      <c r="AB1368" s="68"/>
      <c r="AC1368" s="68"/>
      <c r="AD1368" s="68"/>
      <c r="AE1368" s="68"/>
      <c r="AG1368" s="92"/>
      <c r="AN1368" s="68"/>
      <c r="AO1368" s="68"/>
      <c r="AP1368" s="68"/>
      <c r="AQ1368" s="68"/>
      <c r="AR1368" s="68"/>
      <c r="AS1368" s="68"/>
      <c r="AT1368" s="68"/>
      <c r="AU1368" s="68"/>
    </row>
    <row r="1369" spans="1:64">
      <c r="A1369" s="12"/>
      <c r="B1369" s="12"/>
      <c r="C1369" s="12"/>
      <c r="D1369" s="12"/>
      <c r="AA1369" s="68"/>
      <c r="AB1369" s="68"/>
      <c r="AC1369" s="68"/>
      <c r="AD1369" s="68"/>
      <c r="AE1369" s="68"/>
      <c r="AG1369" s="92"/>
      <c r="AN1369" s="68"/>
      <c r="AO1369" s="68"/>
      <c r="AP1369" s="68"/>
      <c r="AQ1369" s="68"/>
      <c r="AR1369" s="68"/>
      <c r="AS1369" s="68"/>
      <c r="AT1369" s="68"/>
      <c r="AU1369" s="68"/>
    </row>
    <row r="1370" spans="1:64">
      <c r="A1370" s="12"/>
      <c r="B1370" s="12"/>
      <c r="C1370" s="12"/>
      <c r="D1370" s="12"/>
      <c r="AA1370" s="68"/>
      <c r="AB1370" s="68"/>
      <c r="AC1370" s="68"/>
      <c r="AD1370" s="68"/>
      <c r="AE1370" s="68"/>
      <c r="AG1370" s="92"/>
      <c r="AN1370" s="68"/>
      <c r="AO1370" s="68"/>
      <c r="AP1370" s="68"/>
      <c r="AQ1370" s="68"/>
      <c r="AR1370" s="68"/>
      <c r="AS1370" s="68"/>
      <c r="AT1370" s="68"/>
      <c r="AU1370" s="68"/>
      <c r="AV1370" s="68"/>
    </row>
    <row r="1371" spans="1:64">
      <c r="A1371" s="12"/>
      <c r="B1371" s="12"/>
      <c r="C1371" s="12"/>
      <c r="D1371" s="12"/>
      <c r="AA1371" s="68"/>
      <c r="AB1371" s="68"/>
      <c r="AC1371" s="68"/>
      <c r="AD1371" s="68"/>
      <c r="AE1371" s="68"/>
      <c r="AG1371" s="92"/>
      <c r="AN1371" s="68"/>
      <c r="AO1371" s="68"/>
      <c r="AP1371" s="68"/>
      <c r="AQ1371" s="68"/>
      <c r="AR1371" s="68"/>
      <c r="AS1371" s="68"/>
      <c r="AT1371" s="68"/>
      <c r="AU1371" s="68"/>
      <c r="AV1371" s="68"/>
    </row>
    <row r="1372" spans="1:64">
      <c r="A1372" s="12"/>
      <c r="B1372" s="12"/>
      <c r="C1372" s="12"/>
      <c r="D1372" s="12"/>
      <c r="AA1372" s="68"/>
      <c r="AB1372" s="68"/>
      <c r="AC1372" s="68"/>
      <c r="AD1372" s="68"/>
      <c r="AE1372" s="68"/>
      <c r="AG1372" s="92"/>
      <c r="AN1372" s="68"/>
      <c r="AO1372" s="68"/>
      <c r="AP1372" s="68"/>
      <c r="AQ1372" s="68"/>
      <c r="AR1372" s="68"/>
      <c r="AS1372" s="68"/>
      <c r="AT1372" s="68"/>
      <c r="AU1372" s="68"/>
      <c r="AV1372" s="68"/>
      <c r="AW1372" s="68"/>
      <c r="AX1372" s="68"/>
      <c r="AY1372" s="68"/>
      <c r="AZ1372" s="68"/>
      <c r="BA1372" s="68"/>
      <c r="BB1372" s="68"/>
      <c r="BC1372" s="68"/>
      <c r="BD1372" s="68"/>
      <c r="BE1372" s="68"/>
      <c r="BF1372" s="68"/>
      <c r="BG1372" s="68"/>
      <c r="BH1372" s="68"/>
      <c r="BI1372" s="68"/>
      <c r="BJ1372" s="68"/>
      <c r="BK1372" s="68"/>
      <c r="BL1372" s="68"/>
    </row>
    <row r="1373" spans="1:64">
      <c r="A1373" s="12"/>
      <c r="B1373" s="12"/>
      <c r="C1373" s="12"/>
      <c r="D1373" s="12"/>
      <c r="AA1373" s="68"/>
      <c r="AB1373" s="68"/>
      <c r="AC1373" s="68"/>
      <c r="AD1373" s="68"/>
      <c r="AE1373" s="68"/>
      <c r="AG1373" s="92"/>
      <c r="AN1373" s="68"/>
      <c r="AO1373" s="68"/>
      <c r="AP1373" s="68"/>
      <c r="AQ1373" s="68"/>
      <c r="AR1373" s="68"/>
      <c r="AS1373" s="68"/>
      <c r="AT1373" s="68"/>
      <c r="AU1373" s="68"/>
    </row>
    <row r="1374" spans="1:64">
      <c r="A1374" s="12"/>
      <c r="B1374" s="12"/>
      <c r="C1374" s="12"/>
      <c r="D1374" s="12"/>
      <c r="AA1374" s="68"/>
      <c r="AB1374" s="68"/>
      <c r="AC1374" s="68"/>
      <c r="AD1374" s="68"/>
      <c r="AE1374" s="68"/>
      <c r="AG1374" s="92"/>
      <c r="AN1374" s="68"/>
      <c r="AO1374" s="68"/>
      <c r="AP1374" s="68"/>
      <c r="AQ1374" s="68"/>
      <c r="AR1374" s="68"/>
      <c r="AS1374" s="68"/>
      <c r="AT1374" s="68"/>
      <c r="AU1374" s="68"/>
    </row>
    <row r="1375" spans="1:64">
      <c r="A1375" s="12"/>
      <c r="B1375" s="12"/>
      <c r="C1375" s="12"/>
      <c r="D1375" s="12"/>
      <c r="AA1375" s="68"/>
      <c r="AB1375" s="68"/>
      <c r="AC1375" s="68"/>
      <c r="AD1375" s="68"/>
      <c r="AE1375" s="68"/>
      <c r="AG1375" s="92"/>
      <c r="AN1375" s="68"/>
      <c r="AO1375" s="68"/>
      <c r="AP1375" s="68"/>
      <c r="AQ1375" s="68"/>
      <c r="AR1375" s="68"/>
      <c r="AS1375" s="68"/>
      <c r="AT1375" s="68"/>
      <c r="AU1375" s="68"/>
      <c r="AV1375" s="68"/>
      <c r="AX1375" s="68"/>
      <c r="AY1375" s="68"/>
      <c r="AZ1375" s="68"/>
      <c r="BA1375" s="68"/>
      <c r="BB1375" s="68"/>
      <c r="BC1375" s="68"/>
      <c r="BD1375" s="68"/>
      <c r="BE1375" s="68"/>
      <c r="BF1375" s="68"/>
      <c r="BG1375" s="68"/>
      <c r="BH1375" s="68"/>
      <c r="BI1375" s="68"/>
      <c r="BJ1375" s="68"/>
      <c r="BK1375" s="68"/>
      <c r="BL1375" s="68"/>
    </row>
    <row r="1376" spans="1:64">
      <c r="A1376" s="12"/>
      <c r="B1376" s="12"/>
      <c r="C1376" s="12"/>
      <c r="D1376" s="12"/>
      <c r="AA1376" s="68"/>
      <c r="AB1376" s="68"/>
      <c r="AC1376" s="68"/>
      <c r="AD1376" s="68"/>
      <c r="AE1376" s="68"/>
      <c r="AG1376" s="92"/>
      <c r="AN1376" s="68"/>
      <c r="AO1376" s="68"/>
      <c r="AP1376" s="68"/>
      <c r="AQ1376" s="68"/>
      <c r="AR1376" s="68"/>
      <c r="AS1376" s="68"/>
      <c r="AT1376" s="68"/>
      <c r="AU1376" s="68"/>
      <c r="AV1376" s="68"/>
      <c r="AW1376" s="68"/>
      <c r="AX1376" s="68"/>
      <c r="AY1376" s="68"/>
      <c r="AZ1376" s="68"/>
      <c r="BA1376" s="68"/>
      <c r="BB1376" s="68"/>
      <c r="BC1376" s="68"/>
      <c r="BD1376" s="68"/>
      <c r="BE1376" s="68"/>
      <c r="BF1376" s="68"/>
      <c r="BG1376" s="68"/>
      <c r="BH1376" s="68"/>
      <c r="BI1376" s="68"/>
      <c r="BJ1376" s="68"/>
      <c r="BK1376" s="68"/>
      <c r="BL1376" s="68"/>
    </row>
    <row r="1377" spans="1:64">
      <c r="A1377" s="12"/>
      <c r="B1377" s="12"/>
      <c r="C1377" s="12"/>
      <c r="D1377" s="12"/>
      <c r="AA1377" s="68"/>
      <c r="AB1377" s="68"/>
      <c r="AC1377" s="68"/>
      <c r="AD1377" s="68"/>
      <c r="AE1377" s="68"/>
      <c r="AG1377" s="92"/>
      <c r="AN1377" s="68"/>
      <c r="AO1377" s="68"/>
      <c r="AP1377" s="68"/>
      <c r="AQ1377" s="68"/>
      <c r="AR1377" s="68"/>
      <c r="AS1377" s="68"/>
      <c r="AT1377" s="68"/>
      <c r="AU1377" s="68"/>
    </row>
    <row r="1378" spans="1:64">
      <c r="A1378" s="12"/>
      <c r="B1378" s="12"/>
      <c r="C1378" s="12"/>
      <c r="D1378" s="12"/>
      <c r="AA1378" s="68"/>
      <c r="AB1378" s="68"/>
      <c r="AC1378" s="68"/>
      <c r="AD1378" s="68"/>
      <c r="AE1378" s="68"/>
      <c r="AG1378" s="92"/>
      <c r="AN1378" s="68"/>
      <c r="AO1378" s="68"/>
      <c r="AP1378" s="68"/>
      <c r="AQ1378" s="68"/>
      <c r="AR1378" s="68"/>
      <c r="AS1378" s="68"/>
      <c r="AT1378" s="68"/>
      <c r="AU1378" s="68"/>
    </row>
    <row r="1379" spans="1:64">
      <c r="A1379" s="12"/>
      <c r="B1379" s="12"/>
      <c r="C1379" s="12"/>
      <c r="D1379" s="12"/>
      <c r="AA1379" s="68"/>
      <c r="AB1379" s="68"/>
      <c r="AC1379" s="68"/>
      <c r="AD1379" s="68"/>
      <c r="AE1379" s="68"/>
      <c r="AG1379" s="92"/>
      <c r="AN1379" s="68"/>
      <c r="AO1379" s="68"/>
      <c r="AP1379" s="68"/>
      <c r="AQ1379" s="68"/>
      <c r="AR1379" s="68"/>
      <c r="AS1379" s="68"/>
      <c r="AT1379" s="68"/>
      <c r="AU1379" s="68"/>
    </row>
    <row r="1380" spans="1:64">
      <c r="A1380" s="12"/>
      <c r="B1380" s="12"/>
      <c r="C1380" s="12"/>
      <c r="D1380" s="12"/>
      <c r="AA1380" s="68"/>
      <c r="AB1380" s="68"/>
      <c r="AC1380" s="68"/>
      <c r="AD1380" s="68"/>
      <c r="AE1380" s="68"/>
      <c r="AG1380" s="92"/>
      <c r="AN1380" s="68"/>
      <c r="AO1380" s="68"/>
      <c r="AP1380" s="68"/>
      <c r="AQ1380" s="68"/>
      <c r="AR1380" s="68"/>
      <c r="AS1380" s="68"/>
      <c r="AT1380" s="68"/>
      <c r="AU1380" s="68"/>
    </row>
    <row r="1381" spans="1:64">
      <c r="A1381" s="12"/>
      <c r="B1381" s="12"/>
      <c r="C1381" s="12"/>
      <c r="D1381" s="12"/>
      <c r="AA1381" s="68"/>
      <c r="AB1381" s="68"/>
      <c r="AC1381" s="68"/>
      <c r="AD1381" s="68"/>
      <c r="AE1381" s="68"/>
      <c r="AG1381" s="92"/>
      <c r="AN1381" s="68"/>
      <c r="AO1381" s="68"/>
      <c r="AP1381" s="68"/>
      <c r="AQ1381" s="68"/>
      <c r="AR1381" s="68"/>
      <c r="AS1381" s="68"/>
      <c r="AT1381" s="68"/>
      <c r="AU1381" s="68"/>
      <c r="AV1381" s="68"/>
      <c r="AX1381" s="68"/>
      <c r="AY1381" s="68"/>
      <c r="AZ1381" s="68"/>
      <c r="BA1381" s="68"/>
      <c r="BB1381" s="68"/>
      <c r="BC1381" s="68"/>
      <c r="BD1381" s="68"/>
      <c r="BE1381" s="68"/>
      <c r="BF1381" s="68"/>
      <c r="BG1381" s="68"/>
      <c r="BH1381" s="68"/>
      <c r="BI1381" s="68"/>
      <c r="BJ1381" s="68"/>
      <c r="BK1381" s="68"/>
      <c r="BL1381" s="68"/>
    </row>
    <row r="1382" spans="1:64">
      <c r="A1382" s="12"/>
      <c r="B1382" s="12"/>
      <c r="C1382" s="12"/>
      <c r="D1382" s="12"/>
      <c r="AA1382" s="68"/>
      <c r="AB1382" s="68"/>
      <c r="AC1382" s="68"/>
      <c r="AD1382" s="68"/>
      <c r="AE1382" s="68"/>
      <c r="AG1382" s="92"/>
      <c r="AN1382" s="68"/>
      <c r="AO1382" s="68"/>
      <c r="AP1382" s="68"/>
      <c r="AQ1382" s="68"/>
      <c r="AR1382" s="68"/>
      <c r="AS1382" s="68"/>
      <c r="AT1382" s="68"/>
      <c r="AU1382" s="68"/>
      <c r="AV1382" s="68"/>
      <c r="AX1382" s="68"/>
      <c r="AY1382" s="68"/>
      <c r="AZ1382" s="68"/>
      <c r="BA1382" s="68"/>
      <c r="BB1382" s="68"/>
      <c r="BC1382" s="68"/>
      <c r="BD1382" s="68"/>
      <c r="BE1382" s="68"/>
      <c r="BF1382" s="68"/>
      <c r="BG1382" s="68"/>
      <c r="BH1382" s="68"/>
      <c r="BI1382" s="68"/>
      <c r="BJ1382" s="68"/>
      <c r="BK1382" s="68"/>
      <c r="BL1382" s="68"/>
    </row>
    <row r="1383" spans="1:64">
      <c r="A1383" s="12"/>
      <c r="B1383" s="12"/>
      <c r="C1383" s="12"/>
      <c r="D1383" s="12"/>
      <c r="AA1383" s="68"/>
      <c r="AB1383" s="68"/>
      <c r="AC1383" s="68"/>
      <c r="AD1383" s="68"/>
      <c r="AE1383" s="68"/>
      <c r="AG1383" s="92"/>
      <c r="AN1383" s="68"/>
      <c r="AO1383" s="68"/>
      <c r="AP1383" s="68"/>
      <c r="AQ1383" s="68"/>
      <c r="AR1383" s="68"/>
      <c r="AS1383" s="68"/>
      <c r="AT1383" s="68"/>
      <c r="AU1383" s="68"/>
    </row>
    <row r="1384" spans="1:64">
      <c r="A1384" s="12"/>
      <c r="B1384" s="12"/>
      <c r="C1384" s="12"/>
      <c r="D1384" s="12"/>
      <c r="AA1384" s="68"/>
      <c r="AB1384" s="68"/>
      <c r="AC1384" s="68"/>
      <c r="AD1384" s="68"/>
      <c r="AE1384" s="68"/>
      <c r="AG1384" s="92"/>
      <c r="AN1384" s="68"/>
      <c r="AO1384" s="68"/>
      <c r="AP1384" s="68"/>
      <c r="AQ1384" s="68"/>
      <c r="AR1384" s="68"/>
      <c r="AS1384" s="68"/>
      <c r="AT1384" s="68"/>
      <c r="AU1384" s="68"/>
    </row>
    <row r="1385" spans="1:64">
      <c r="A1385" s="12"/>
      <c r="B1385" s="12"/>
      <c r="C1385" s="12"/>
      <c r="D1385" s="12"/>
      <c r="AA1385" s="68"/>
      <c r="AB1385" s="68"/>
      <c r="AC1385" s="68"/>
      <c r="AD1385" s="68"/>
      <c r="AE1385" s="68"/>
      <c r="AG1385" s="92"/>
      <c r="AN1385" s="68"/>
      <c r="AO1385" s="68"/>
      <c r="AP1385" s="68"/>
      <c r="AQ1385" s="68"/>
      <c r="AR1385" s="68"/>
      <c r="AS1385" s="68"/>
      <c r="AT1385" s="68"/>
      <c r="AU1385" s="68"/>
    </row>
    <row r="1386" spans="1:64">
      <c r="A1386" s="12"/>
      <c r="B1386" s="12"/>
      <c r="C1386" s="12"/>
      <c r="D1386" s="12"/>
      <c r="AA1386" s="68"/>
      <c r="AB1386" s="68"/>
      <c r="AC1386" s="68"/>
      <c r="AD1386" s="68"/>
      <c r="AE1386" s="68"/>
      <c r="AG1386" s="92"/>
      <c r="AN1386" s="68"/>
      <c r="AO1386" s="68"/>
      <c r="AP1386" s="68"/>
      <c r="AQ1386" s="68"/>
      <c r="AR1386" s="68"/>
      <c r="AS1386" s="68"/>
      <c r="AT1386" s="68"/>
      <c r="AU1386" s="68"/>
    </row>
    <row r="1387" spans="1:64">
      <c r="A1387" s="12"/>
      <c r="B1387" s="12"/>
      <c r="C1387" s="12"/>
      <c r="D1387" s="12"/>
      <c r="AA1387" s="68"/>
      <c r="AB1387" s="68"/>
      <c r="AC1387" s="68"/>
      <c r="AD1387" s="68"/>
      <c r="AE1387" s="68"/>
      <c r="AG1387" s="92"/>
      <c r="AN1387" s="68"/>
      <c r="AO1387" s="68"/>
      <c r="AP1387" s="68"/>
      <c r="AQ1387" s="68"/>
      <c r="AR1387" s="68"/>
      <c r="AS1387" s="68"/>
      <c r="AT1387" s="68"/>
      <c r="AU1387" s="68"/>
    </row>
    <row r="1388" spans="1:64">
      <c r="A1388" s="12"/>
      <c r="B1388" s="12"/>
      <c r="C1388" s="12"/>
      <c r="D1388" s="12"/>
      <c r="AA1388" s="68"/>
      <c r="AB1388" s="68"/>
      <c r="AC1388" s="68"/>
      <c r="AD1388" s="68"/>
      <c r="AE1388" s="68"/>
      <c r="AG1388" s="92"/>
      <c r="AN1388" s="68"/>
      <c r="AO1388" s="68"/>
      <c r="AP1388" s="68"/>
      <c r="AQ1388" s="68"/>
      <c r="AR1388" s="68"/>
      <c r="AS1388" s="68"/>
      <c r="AT1388" s="68"/>
      <c r="AU1388" s="68"/>
    </row>
    <row r="1389" spans="1:64">
      <c r="A1389" s="12"/>
      <c r="B1389" s="12"/>
      <c r="C1389" s="12"/>
      <c r="D1389" s="12"/>
      <c r="AA1389" s="68"/>
      <c r="AB1389" s="68"/>
      <c r="AC1389" s="68"/>
      <c r="AD1389" s="68"/>
      <c r="AE1389" s="68"/>
      <c r="AG1389" s="92"/>
      <c r="AN1389" s="68"/>
      <c r="AO1389" s="68"/>
      <c r="AP1389" s="68"/>
      <c r="AQ1389" s="68"/>
      <c r="AR1389" s="68"/>
      <c r="AS1389" s="68"/>
      <c r="AT1389" s="68"/>
      <c r="AU1389" s="68"/>
    </row>
    <row r="1390" spans="1:64">
      <c r="A1390" s="12"/>
      <c r="B1390" s="12"/>
      <c r="C1390" s="12"/>
      <c r="D1390" s="12"/>
      <c r="AA1390" s="68"/>
      <c r="AB1390" s="68"/>
      <c r="AC1390" s="68"/>
      <c r="AD1390" s="68"/>
      <c r="AE1390" s="68"/>
      <c r="AG1390" s="92"/>
      <c r="AN1390" s="68"/>
      <c r="AO1390" s="68"/>
      <c r="AP1390" s="68"/>
      <c r="AQ1390" s="68"/>
      <c r="AR1390" s="68"/>
      <c r="AS1390" s="68"/>
      <c r="AT1390" s="68"/>
      <c r="AU1390" s="68"/>
      <c r="AV1390" s="68"/>
      <c r="AX1390" s="68"/>
      <c r="AY1390" s="68"/>
      <c r="AZ1390" s="68"/>
      <c r="BA1390" s="68"/>
      <c r="BB1390" s="68"/>
      <c r="BC1390" s="68"/>
      <c r="BD1390" s="68"/>
      <c r="BE1390" s="68"/>
      <c r="BF1390" s="68"/>
      <c r="BG1390" s="68"/>
      <c r="BH1390" s="68"/>
      <c r="BI1390" s="68"/>
      <c r="BJ1390" s="68"/>
      <c r="BK1390" s="68"/>
      <c r="BL1390" s="68"/>
    </row>
    <row r="1391" spans="1:64">
      <c r="A1391" s="12"/>
      <c r="B1391" s="12"/>
      <c r="C1391" s="12"/>
      <c r="D1391" s="12"/>
      <c r="AA1391" s="68"/>
      <c r="AB1391" s="68"/>
      <c r="AC1391" s="68"/>
      <c r="AD1391" s="68"/>
      <c r="AE1391" s="68"/>
      <c r="AG1391" s="92"/>
      <c r="AN1391" s="68"/>
      <c r="AO1391" s="68"/>
      <c r="AP1391" s="68"/>
      <c r="AQ1391" s="68"/>
      <c r="AR1391" s="68"/>
      <c r="AS1391" s="68"/>
      <c r="AT1391" s="68"/>
      <c r="AU1391" s="68"/>
    </row>
    <row r="1392" spans="1:64">
      <c r="A1392" s="12"/>
      <c r="B1392" s="12"/>
      <c r="C1392" s="12"/>
      <c r="D1392" s="12"/>
      <c r="AA1392" s="68"/>
      <c r="AB1392" s="68"/>
      <c r="AC1392" s="68"/>
      <c r="AD1392" s="68"/>
      <c r="AE1392" s="68"/>
      <c r="AG1392" s="92"/>
      <c r="AN1392" s="68"/>
      <c r="AO1392" s="68"/>
      <c r="AP1392" s="68"/>
      <c r="AQ1392" s="68"/>
      <c r="AR1392" s="68"/>
      <c r="AS1392" s="68"/>
      <c r="AT1392" s="68"/>
      <c r="AU1392" s="68"/>
    </row>
    <row r="1393" spans="1:64">
      <c r="A1393" s="12"/>
      <c r="B1393" s="12"/>
      <c r="C1393" s="12"/>
      <c r="D1393" s="12"/>
      <c r="AA1393" s="68"/>
      <c r="AB1393" s="68"/>
      <c r="AC1393" s="68"/>
      <c r="AD1393" s="68"/>
      <c r="AE1393" s="68"/>
      <c r="AG1393" s="92"/>
      <c r="AN1393" s="68"/>
      <c r="AO1393" s="68"/>
      <c r="AP1393" s="68"/>
      <c r="AQ1393" s="68"/>
      <c r="AR1393" s="68"/>
      <c r="AS1393" s="68"/>
      <c r="AT1393" s="68"/>
      <c r="AU1393" s="68"/>
    </row>
    <row r="1394" spans="1:64">
      <c r="A1394" s="12"/>
      <c r="B1394" s="12"/>
      <c r="C1394" s="12"/>
      <c r="D1394" s="12"/>
      <c r="AA1394" s="68"/>
      <c r="AB1394" s="68"/>
      <c r="AC1394" s="68"/>
      <c r="AD1394" s="68"/>
      <c r="AE1394" s="68"/>
      <c r="AG1394" s="92"/>
      <c r="AN1394" s="68"/>
      <c r="AO1394" s="68"/>
      <c r="AP1394" s="68"/>
      <c r="AQ1394" s="68"/>
      <c r="AR1394" s="68"/>
      <c r="AS1394" s="68"/>
      <c r="AT1394" s="68"/>
      <c r="AU1394" s="68"/>
    </row>
    <row r="1395" spans="1:64">
      <c r="A1395" s="12"/>
      <c r="B1395" s="12"/>
      <c r="C1395" s="12"/>
      <c r="D1395" s="12"/>
      <c r="AA1395" s="68"/>
      <c r="AB1395" s="68"/>
      <c r="AC1395" s="68"/>
      <c r="AD1395" s="68"/>
      <c r="AE1395" s="68"/>
      <c r="AG1395" s="92"/>
      <c r="AN1395" s="68"/>
      <c r="AO1395" s="68"/>
      <c r="AP1395" s="68"/>
      <c r="AQ1395" s="68"/>
      <c r="AR1395" s="68"/>
      <c r="AS1395" s="68"/>
      <c r="AT1395" s="68"/>
      <c r="AU1395" s="68"/>
    </row>
    <row r="1396" spans="1:64">
      <c r="A1396" s="12"/>
      <c r="B1396" s="12"/>
      <c r="C1396" s="12"/>
      <c r="D1396" s="12"/>
      <c r="AA1396" s="68"/>
      <c r="AB1396" s="68"/>
      <c r="AC1396" s="68"/>
      <c r="AD1396" s="68"/>
      <c r="AE1396" s="68"/>
      <c r="AG1396" s="92"/>
      <c r="AN1396" s="68"/>
      <c r="AO1396" s="68"/>
      <c r="AP1396" s="68"/>
      <c r="AQ1396" s="68"/>
      <c r="AR1396" s="68"/>
      <c r="AS1396" s="68"/>
      <c r="AT1396" s="68"/>
      <c r="AU1396" s="68"/>
      <c r="AV1396" s="68"/>
      <c r="AW1396" s="68"/>
      <c r="AX1396" s="68"/>
      <c r="AY1396" s="68"/>
      <c r="AZ1396" s="68"/>
      <c r="BA1396" s="68"/>
      <c r="BB1396" s="68"/>
      <c r="BC1396" s="68"/>
      <c r="BD1396" s="68"/>
      <c r="BE1396" s="68"/>
      <c r="BF1396" s="68"/>
      <c r="BG1396" s="68"/>
      <c r="BH1396" s="68"/>
      <c r="BI1396" s="68"/>
      <c r="BJ1396" s="68"/>
      <c r="BK1396" s="68"/>
      <c r="BL1396" s="68"/>
    </row>
    <row r="1397" spans="1:64">
      <c r="A1397" s="12"/>
      <c r="B1397" s="12"/>
      <c r="C1397" s="12"/>
      <c r="D1397" s="12"/>
      <c r="AA1397" s="68"/>
      <c r="AB1397" s="68"/>
      <c r="AC1397" s="68"/>
      <c r="AD1397" s="68"/>
      <c r="AE1397" s="68"/>
      <c r="AG1397" s="92"/>
      <c r="AN1397" s="68"/>
      <c r="AO1397" s="68"/>
      <c r="AP1397" s="68"/>
      <c r="AQ1397" s="68"/>
      <c r="AR1397" s="68"/>
      <c r="AS1397" s="68"/>
      <c r="AT1397" s="68"/>
      <c r="AU1397" s="68"/>
    </row>
    <row r="1398" spans="1:64">
      <c r="A1398" s="12"/>
      <c r="B1398" s="12"/>
      <c r="C1398" s="12"/>
      <c r="D1398" s="12"/>
      <c r="AA1398" s="68"/>
      <c r="AB1398" s="68"/>
      <c r="AC1398" s="68"/>
      <c r="AD1398" s="68"/>
      <c r="AE1398" s="68"/>
      <c r="AG1398" s="92"/>
      <c r="AN1398" s="68"/>
      <c r="AO1398" s="68"/>
      <c r="AP1398" s="68"/>
      <c r="AQ1398" s="68"/>
      <c r="AR1398" s="68"/>
      <c r="AS1398" s="68"/>
      <c r="AT1398" s="68"/>
      <c r="AU1398" s="68"/>
    </row>
    <row r="1399" spans="1:64">
      <c r="A1399" s="12"/>
      <c r="B1399" s="12"/>
      <c r="C1399" s="12"/>
      <c r="D1399" s="12"/>
      <c r="AA1399" s="68"/>
      <c r="AB1399" s="68"/>
      <c r="AC1399" s="68"/>
      <c r="AD1399" s="68"/>
      <c r="AE1399" s="68"/>
      <c r="AG1399" s="92"/>
      <c r="AN1399" s="68"/>
      <c r="AO1399" s="68"/>
      <c r="AP1399" s="68"/>
      <c r="AQ1399" s="68"/>
      <c r="AR1399" s="68"/>
      <c r="AS1399" s="68"/>
      <c r="AT1399" s="68"/>
      <c r="AU1399" s="68"/>
    </row>
    <row r="1400" spans="1:64">
      <c r="A1400" s="12"/>
      <c r="B1400" s="12"/>
      <c r="C1400" s="12"/>
      <c r="D1400" s="12"/>
      <c r="AA1400" s="68"/>
      <c r="AB1400" s="68"/>
      <c r="AC1400" s="68"/>
      <c r="AD1400" s="68"/>
      <c r="AE1400" s="68"/>
      <c r="AG1400" s="92"/>
      <c r="AN1400" s="68"/>
      <c r="AO1400" s="68"/>
      <c r="AP1400" s="68"/>
      <c r="AQ1400" s="68"/>
      <c r="AR1400" s="68"/>
      <c r="AS1400" s="68"/>
      <c r="AT1400" s="68"/>
      <c r="AU1400" s="68"/>
    </row>
    <row r="1401" spans="1:64">
      <c r="A1401" s="12"/>
      <c r="B1401" s="12"/>
      <c r="C1401" s="12"/>
      <c r="D1401" s="12"/>
      <c r="AA1401" s="68"/>
      <c r="AB1401" s="68"/>
      <c r="AC1401" s="68"/>
      <c r="AD1401" s="68"/>
      <c r="AE1401" s="68"/>
      <c r="AG1401" s="92"/>
      <c r="AN1401" s="68"/>
      <c r="AO1401" s="68"/>
      <c r="AP1401" s="68"/>
      <c r="AQ1401" s="68"/>
      <c r="AR1401" s="68"/>
      <c r="AS1401" s="68"/>
      <c r="AT1401" s="68"/>
      <c r="AU1401" s="68"/>
    </row>
    <row r="1402" spans="1:64">
      <c r="A1402" s="12"/>
      <c r="B1402" s="12"/>
      <c r="C1402" s="12"/>
      <c r="D1402" s="12"/>
      <c r="AA1402" s="68"/>
      <c r="AB1402" s="68"/>
      <c r="AC1402" s="68"/>
      <c r="AD1402" s="68"/>
      <c r="AE1402" s="68"/>
      <c r="AG1402" s="92"/>
      <c r="AN1402" s="68"/>
      <c r="AO1402" s="68"/>
      <c r="AP1402" s="68"/>
      <c r="AQ1402" s="68"/>
      <c r="AR1402" s="68"/>
      <c r="AS1402" s="68"/>
      <c r="AT1402" s="68"/>
      <c r="AU1402" s="68"/>
    </row>
    <row r="1403" spans="1:64">
      <c r="A1403" s="12"/>
      <c r="B1403" s="12"/>
      <c r="C1403" s="12"/>
      <c r="D1403" s="12"/>
      <c r="AA1403" s="68"/>
      <c r="AB1403" s="68"/>
      <c r="AC1403" s="68"/>
      <c r="AD1403" s="68"/>
      <c r="AE1403" s="68"/>
      <c r="AG1403" s="92"/>
      <c r="AN1403" s="68"/>
      <c r="AO1403" s="68"/>
      <c r="AP1403" s="68"/>
      <c r="AQ1403" s="68"/>
      <c r="AR1403" s="68"/>
      <c r="AS1403" s="68"/>
      <c r="AT1403" s="68"/>
      <c r="AU1403" s="68"/>
    </row>
    <row r="1404" spans="1:64">
      <c r="A1404" s="12"/>
      <c r="B1404" s="12"/>
      <c r="C1404" s="12"/>
      <c r="D1404" s="12"/>
      <c r="AA1404" s="68"/>
      <c r="AB1404" s="68"/>
      <c r="AC1404" s="68"/>
      <c r="AD1404" s="68"/>
      <c r="AE1404" s="68"/>
      <c r="AG1404" s="92"/>
      <c r="AN1404" s="68"/>
      <c r="AO1404" s="68"/>
      <c r="AP1404" s="68"/>
      <c r="AQ1404" s="68"/>
      <c r="AR1404" s="68"/>
      <c r="AS1404" s="68"/>
      <c r="AT1404" s="68"/>
      <c r="AU1404" s="68"/>
    </row>
    <row r="1405" spans="1:64">
      <c r="A1405" s="12"/>
      <c r="B1405" s="12"/>
      <c r="C1405" s="12"/>
      <c r="D1405" s="12"/>
      <c r="AA1405" s="68"/>
      <c r="AB1405" s="68"/>
      <c r="AC1405" s="68"/>
      <c r="AD1405" s="68"/>
      <c r="AE1405" s="68"/>
      <c r="AG1405" s="92"/>
      <c r="AN1405" s="68"/>
      <c r="AO1405" s="68"/>
      <c r="AP1405" s="68"/>
      <c r="AQ1405" s="68"/>
      <c r="AR1405" s="68"/>
      <c r="AS1405" s="68"/>
      <c r="AT1405" s="68"/>
      <c r="AU1405" s="68"/>
    </row>
    <row r="1406" spans="1:64">
      <c r="A1406" s="12"/>
      <c r="B1406" s="12"/>
      <c r="C1406" s="12"/>
      <c r="D1406" s="12"/>
      <c r="AA1406" s="68"/>
      <c r="AB1406" s="68"/>
      <c r="AC1406" s="68"/>
      <c r="AD1406" s="68"/>
      <c r="AE1406" s="68"/>
      <c r="AG1406" s="92"/>
      <c r="AN1406" s="68"/>
      <c r="AO1406" s="68"/>
      <c r="AP1406" s="68"/>
      <c r="AQ1406" s="68"/>
      <c r="AR1406" s="68"/>
      <c r="AS1406" s="68"/>
      <c r="AT1406" s="68"/>
      <c r="AU1406" s="68"/>
    </row>
    <row r="1407" spans="1:64">
      <c r="A1407" s="12"/>
      <c r="B1407" s="12"/>
      <c r="C1407" s="12"/>
      <c r="D1407" s="12"/>
      <c r="AA1407" s="68"/>
      <c r="AB1407" s="68"/>
      <c r="AC1407" s="68"/>
      <c r="AD1407" s="68"/>
      <c r="AE1407" s="68"/>
      <c r="AG1407" s="92"/>
      <c r="AN1407" s="68"/>
      <c r="AO1407" s="68"/>
      <c r="AP1407" s="68"/>
      <c r="AQ1407" s="68"/>
      <c r="AR1407" s="68"/>
      <c r="AS1407" s="68"/>
      <c r="AT1407" s="68"/>
      <c r="AU1407" s="68"/>
    </row>
    <row r="1408" spans="1:64">
      <c r="A1408" s="12"/>
      <c r="B1408" s="12"/>
      <c r="C1408" s="12"/>
      <c r="D1408" s="12"/>
      <c r="AA1408" s="68"/>
      <c r="AB1408" s="68"/>
      <c r="AC1408" s="68"/>
      <c r="AD1408" s="68"/>
      <c r="AE1408" s="68"/>
      <c r="AG1408" s="92"/>
      <c r="AN1408" s="68"/>
      <c r="AO1408" s="68"/>
      <c r="AP1408" s="68"/>
      <c r="AQ1408" s="68"/>
      <c r="AR1408" s="68"/>
      <c r="AS1408" s="68"/>
      <c r="AT1408" s="68"/>
      <c r="AU1408" s="68"/>
    </row>
    <row r="1409" spans="1:64">
      <c r="A1409" s="12"/>
      <c r="B1409" s="12"/>
      <c r="C1409" s="12"/>
      <c r="D1409" s="12"/>
      <c r="AA1409" s="68"/>
      <c r="AB1409" s="68"/>
      <c r="AC1409" s="68"/>
      <c r="AD1409" s="68"/>
      <c r="AE1409" s="68"/>
      <c r="AG1409" s="92"/>
      <c r="AN1409" s="68"/>
      <c r="AO1409" s="68"/>
      <c r="AP1409" s="68"/>
      <c r="AQ1409" s="68"/>
      <c r="AR1409" s="68"/>
      <c r="AS1409" s="68"/>
      <c r="AT1409" s="68"/>
      <c r="AU1409" s="68"/>
    </row>
    <row r="1410" spans="1:64">
      <c r="A1410" s="12"/>
      <c r="B1410" s="12"/>
      <c r="C1410" s="12"/>
      <c r="D1410" s="12"/>
      <c r="AA1410" s="68"/>
      <c r="AB1410" s="68"/>
      <c r="AC1410" s="68"/>
      <c r="AD1410" s="68"/>
      <c r="AE1410" s="68"/>
      <c r="AG1410" s="92"/>
      <c r="AN1410" s="68"/>
      <c r="AO1410" s="68"/>
      <c r="AP1410" s="68"/>
      <c r="AQ1410" s="68"/>
      <c r="AR1410" s="68"/>
      <c r="AS1410" s="68"/>
      <c r="AT1410" s="68"/>
      <c r="AU1410" s="68"/>
      <c r="AV1410" s="68"/>
      <c r="AW1410" s="68"/>
      <c r="AX1410" s="68"/>
      <c r="AY1410" s="68"/>
      <c r="AZ1410" s="68"/>
      <c r="BA1410" s="68"/>
      <c r="BB1410" s="68"/>
      <c r="BC1410" s="68"/>
      <c r="BD1410" s="68"/>
      <c r="BE1410" s="68"/>
      <c r="BF1410" s="68"/>
      <c r="BG1410" s="68"/>
      <c r="BH1410" s="68"/>
      <c r="BI1410" s="68"/>
      <c r="BJ1410" s="68"/>
      <c r="BK1410" s="68"/>
      <c r="BL1410" s="68"/>
    </row>
    <row r="1411" spans="1:64">
      <c r="A1411" s="12"/>
      <c r="B1411" s="12"/>
      <c r="C1411" s="12"/>
      <c r="D1411" s="12"/>
      <c r="AA1411" s="68"/>
      <c r="AB1411" s="68"/>
      <c r="AC1411" s="68"/>
      <c r="AD1411" s="68"/>
      <c r="AE1411" s="68"/>
      <c r="AG1411" s="92"/>
      <c r="AN1411" s="68"/>
      <c r="AO1411" s="68"/>
      <c r="AP1411" s="68"/>
      <c r="AQ1411" s="68"/>
      <c r="AR1411" s="68"/>
      <c r="AS1411" s="68"/>
      <c r="AT1411" s="68"/>
      <c r="AU1411" s="68"/>
    </row>
    <row r="1412" spans="1:64">
      <c r="A1412" s="12"/>
      <c r="B1412" s="12"/>
      <c r="C1412" s="12"/>
      <c r="D1412" s="12"/>
      <c r="AA1412" s="68"/>
      <c r="AB1412" s="68"/>
      <c r="AC1412" s="68"/>
      <c r="AD1412" s="68"/>
      <c r="AE1412" s="68"/>
      <c r="AG1412" s="92"/>
      <c r="AN1412" s="68"/>
      <c r="AO1412" s="68"/>
      <c r="AP1412" s="68"/>
      <c r="AQ1412" s="68"/>
      <c r="AR1412" s="68"/>
      <c r="AS1412" s="68"/>
      <c r="AT1412" s="68"/>
      <c r="AU1412" s="68"/>
    </row>
    <row r="1413" spans="1:64">
      <c r="A1413" s="12"/>
      <c r="B1413" s="12"/>
      <c r="C1413" s="12"/>
      <c r="D1413" s="12"/>
      <c r="AA1413" s="68"/>
      <c r="AB1413" s="68"/>
      <c r="AC1413" s="68"/>
      <c r="AD1413" s="68"/>
      <c r="AE1413" s="68"/>
      <c r="AG1413" s="92"/>
      <c r="AN1413" s="68"/>
      <c r="AO1413" s="68"/>
      <c r="AP1413" s="68"/>
      <c r="AQ1413" s="68"/>
      <c r="AR1413" s="68"/>
      <c r="AS1413" s="68"/>
      <c r="AT1413" s="68"/>
      <c r="AU1413" s="68"/>
    </row>
    <row r="1414" spans="1:64">
      <c r="A1414" s="12"/>
      <c r="B1414" s="12"/>
      <c r="C1414" s="12"/>
      <c r="D1414" s="12"/>
      <c r="AA1414" s="68"/>
      <c r="AB1414" s="68"/>
      <c r="AC1414" s="68"/>
      <c r="AD1414" s="68"/>
      <c r="AE1414" s="68"/>
      <c r="AG1414" s="92"/>
      <c r="AN1414" s="68"/>
      <c r="AO1414" s="68"/>
      <c r="AP1414" s="68"/>
      <c r="AQ1414" s="68"/>
      <c r="AR1414" s="68"/>
      <c r="AS1414" s="68"/>
      <c r="AT1414" s="68"/>
      <c r="AU1414" s="68"/>
    </row>
    <row r="1415" spans="1:64">
      <c r="A1415" s="12"/>
      <c r="B1415" s="12"/>
      <c r="C1415" s="12"/>
      <c r="D1415" s="12"/>
      <c r="AA1415" s="68"/>
      <c r="AB1415" s="68"/>
      <c r="AC1415" s="68"/>
      <c r="AD1415" s="68"/>
      <c r="AE1415" s="68"/>
      <c r="AG1415" s="92"/>
      <c r="AN1415" s="68"/>
      <c r="AO1415" s="68"/>
      <c r="AP1415" s="68"/>
      <c r="AQ1415" s="68"/>
      <c r="AR1415" s="68"/>
      <c r="AS1415" s="68"/>
      <c r="AT1415" s="68"/>
      <c r="AU1415" s="68"/>
    </row>
    <row r="1416" spans="1:64">
      <c r="A1416" s="12"/>
      <c r="B1416" s="12"/>
      <c r="C1416" s="12"/>
      <c r="D1416" s="12"/>
      <c r="AA1416" s="68"/>
      <c r="AB1416" s="68"/>
      <c r="AC1416" s="68"/>
      <c r="AD1416" s="68"/>
      <c r="AE1416" s="68"/>
      <c r="AG1416" s="92"/>
      <c r="AN1416" s="68"/>
      <c r="AO1416" s="68"/>
      <c r="AP1416" s="68"/>
      <c r="AQ1416" s="68"/>
      <c r="AR1416" s="68"/>
      <c r="AS1416" s="68"/>
      <c r="AT1416" s="68"/>
      <c r="AU1416" s="68"/>
    </row>
    <row r="1417" spans="1:64">
      <c r="A1417" s="12"/>
      <c r="B1417" s="12"/>
      <c r="C1417" s="12"/>
      <c r="D1417" s="12"/>
      <c r="AA1417" s="68"/>
      <c r="AB1417" s="68"/>
      <c r="AC1417" s="68"/>
      <c r="AD1417" s="68"/>
      <c r="AE1417" s="68"/>
      <c r="AG1417" s="92"/>
      <c r="AN1417" s="68"/>
      <c r="AO1417" s="68"/>
      <c r="AP1417" s="68"/>
      <c r="AQ1417" s="68"/>
      <c r="AR1417" s="68"/>
      <c r="AS1417" s="68"/>
      <c r="AT1417" s="68"/>
      <c r="AU1417" s="68"/>
    </row>
    <row r="1418" spans="1:64">
      <c r="A1418" s="12"/>
      <c r="B1418" s="12"/>
      <c r="C1418" s="12"/>
      <c r="D1418" s="12"/>
      <c r="AA1418" s="68"/>
      <c r="AB1418" s="68"/>
      <c r="AC1418" s="68"/>
      <c r="AD1418" s="68"/>
      <c r="AE1418" s="68"/>
      <c r="AG1418" s="92"/>
      <c r="AN1418" s="68"/>
      <c r="AO1418" s="68"/>
      <c r="AP1418" s="68"/>
      <c r="AQ1418" s="68"/>
      <c r="AR1418" s="68"/>
      <c r="AS1418" s="68"/>
      <c r="AT1418" s="68"/>
      <c r="AU1418" s="68"/>
    </row>
    <row r="1419" spans="1:64">
      <c r="A1419" s="12"/>
      <c r="B1419" s="12"/>
      <c r="C1419" s="12"/>
      <c r="D1419" s="12"/>
      <c r="AA1419" s="68"/>
      <c r="AB1419" s="68"/>
      <c r="AC1419" s="68"/>
      <c r="AD1419" s="68"/>
      <c r="AE1419" s="68"/>
      <c r="AG1419" s="92"/>
      <c r="AN1419" s="68"/>
      <c r="AO1419" s="68"/>
      <c r="AP1419" s="68"/>
      <c r="AQ1419" s="68"/>
      <c r="AR1419" s="68"/>
      <c r="AS1419" s="68"/>
      <c r="AT1419" s="68"/>
      <c r="AU1419" s="68"/>
    </row>
    <row r="1420" spans="1:64">
      <c r="A1420" s="12"/>
      <c r="B1420" s="12"/>
      <c r="C1420" s="12"/>
      <c r="D1420" s="12"/>
      <c r="AA1420" s="68"/>
      <c r="AB1420" s="68"/>
      <c r="AC1420" s="68"/>
      <c r="AD1420" s="68"/>
      <c r="AE1420" s="68"/>
      <c r="AG1420" s="92"/>
      <c r="AN1420" s="68"/>
      <c r="AO1420" s="68"/>
      <c r="AP1420" s="68"/>
      <c r="AQ1420" s="68"/>
      <c r="AR1420" s="68"/>
      <c r="AS1420" s="68"/>
      <c r="AT1420" s="68"/>
      <c r="AU1420" s="68"/>
    </row>
    <row r="1421" spans="1:64">
      <c r="A1421" s="12"/>
      <c r="B1421" s="12"/>
      <c r="C1421" s="12"/>
      <c r="D1421" s="12"/>
      <c r="AA1421" s="68"/>
      <c r="AB1421" s="68"/>
      <c r="AC1421" s="68"/>
      <c r="AD1421" s="68"/>
      <c r="AE1421" s="68"/>
      <c r="AG1421" s="92"/>
      <c r="AN1421" s="68"/>
      <c r="AO1421" s="68"/>
      <c r="AP1421" s="68"/>
      <c r="AQ1421" s="68"/>
      <c r="AR1421" s="68"/>
      <c r="AS1421" s="68"/>
      <c r="AT1421" s="68"/>
      <c r="AU1421" s="68"/>
    </row>
    <row r="1422" spans="1:64">
      <c r="A1422" s="12"/>
      <c r="B1422" s="12"/>
      <c r="C1422" s="12"/>
      <c r="D1422" s="12"/>
      <c r="AA1422" s="68"/>
      <c r="AB1422" s="68"/>
      <c r="AC1422" s="68"/>
      <c r="AD1422" s="68"/>
      <c r="AE1422" s="68"/>
      <c r="AG1422" s="92"/>
      <c r="AN1422" s="68"/>
      <c r="AO1422" s="68"/>
      <c r="AP1422" s="68"/>
      <c r="AQ1422" s="68"/>
      <c r="AR1422" s="68"/>
      <c r="AS1422" s="68"/>
      <c r="AT1422" s="68"/>
      <c r="AU1422" s="68"/>
    </row>
    <row r="1423" spans="1:64">
      <c r="A1423" s="12"/>
      <c r="B1423" s="12"/>
      <c r="C1423" s="12"/>
      <c r="D1423" s="12"/>
      <c r="AA1423" s="68"/>
      <c r="AB1423" s="68"/>
      <c r="AC1423" s="68"/>
      <c r="AD1423" s="68"/>
      <c r="AE1423" s="68"/>
      <c r="AG1423" s="92"/>
      <c r="AN1423" s="68"/>
      <c r="AO1423" s="68"/>
      <c r="AP1423" s="68"/>
      <c r="AQ1423" s="68"/>
      <c r="AR1423" s="68"/>
      <c r="AS1423" s="68"/>
      <c r="AT1423" s="68"/>
      <c r="AU1423" s="68"/>
    </row>
    <row r="1424" spans="1:64">
      <c r="A1424" s="12"/>
      <c r="B1424" s="12"/>
      <c r="C1424" s="12"/>
      <c r="D1424" s="12"/>
      <c r="AA1424" s="68"/>
      <c r="AB1424" s="68"/>
      <c r="AC1424" s="68"/>
      <c r="AD1424" s="68"/>
      <c r="AE1424" s="68"/>
      <c r="AG1424" s="92"/>
      <c r="AN1424" s="68"/>
      <c r="AO1424" s="68"/>
      <c r="AP1424" s="68"/>
      <c r="AQ1424" s="68"/>
      <c r="AR1424" s="68"/>
      <c r="AS1424" s="68"/>
      <c r="AT1424" s="68"/>
      <c r="AU1424" s="68"/>
    </row>
    <row r="1425" spans="1:64">
      <c r="A1425" s="12"/>
      <c r="B1425" s="12"/>
      <c r="C1425" s="12"/>
      <c r="D1425" s="12"/>
      <c r="AA1425" s="68"/>
      <c r="AB1425" s="68"/>
      <c r="AC1425" s="68"/>
      <c r="AD1425" s="68"/>
      <c r="AE1425" s="68"/>
      <c r="AG1425" s="92"/>
      <c r="AN1425" s="68"/>
      <c r="AO1425" s="68"/>
      <c r="AP1425" s="68"/>
      <c r="AQ1425" s="68"/>
      <c r="AR1425" s="68"/>
      <c r="AS1425" s="68"/>
      <c r="AT1425" s="68"/>
      <c r="AU1425" s="68"/>
    </row>
    <row r="1426" spans="1:64">
      <c r="A1426" s="12"/>
      <c r="B1426" s="12"/>
      <c r="C1426" s="12"/>
      <c r="D1426" s="12"/>
      <c r="AA1426" s="68"/>
      <c r="AB1426" s="68"/>
      <c r="AC1426" s="68"/>
      <c r="AD1426" s="68"/>
      <c r="AE1426" s="68"/>
      <c r="AG1426" s="92"/>
      <c r="AN1426" s="68"/>
      <c r="AO1426" s="68"/>
      <c r="AP1426" s="68"/>
      <c r="AQ1426" s="68"/>
      <c r="AR1426" s="68"/>
      <c r="AS1426" s="68"/>
      <c r="AT1426" s="68"/>
      <c r="AU1426" s="68"/>
    </row>
    <row r="1427" spans="1:64">
      <c r="A1427" s="12"/>
      <c r="B1427" s="12"/>
      <c r="C1427" s="12"/>
      <c r="D1427" s="12"/>
      <c r="AA1427" s="68"/>
      <c r="AB1427" s="68"/>
      <c r="AC1427" s="68"/>
      <c r="AD1427" s="68"/>
      <c r="AE1427" s="68"/>
      <c r="AG1427" s="92"/>
      <c r="AN1427" s="68"/>
      <c r="AO1427" s="68"/>
      <c r="AP1427" s="68"/>
      <c r="AQ1427" s="68"/>
      <c r="AR1427" s="68"/>
      <c r="AS1427" s="68"/>
      <c r="AT1427" s="68"/>
      <c r="AU1427" s="68"/>
      <c r="AV1427" s="68"/>
      <c r="AW1427" s="68"/>
      <c r="AX1427" s="68"/>
      <c r="AY1427" s="68"/>
      <c r="AZ1427" s="68"/>
      <c r="BA1427" s="68"/>
      <c r="BB1427" s="68"/>
      <c r="BC1427" s="68"/>
      <c r="BD1427" s="68"/>
      <c r="BE1427" s="68"/>
      <c r="BF1427" s="68"/>
      <c r="BG1427" s="68"/>
      <c r="BH1427" s="68"/>
      <c r="BI1427" s="68"/>
      <c r="BJ1427" s="68"/>
      <c r="BK1427" s="68"/>
      <c r="BL1427" s="68"/>
    </row>
    <row r="1428" spans="1:64">
      <c r="A1428" s="12"/>
      <c r="B1428" s="12"/>
      <c r="C1428" s="12"/>
      <c r="D1428" s="12"/>
      <c r="AA1428" s="68"/>
      <c r="AB1428" s="68"/>
      <c r="AC1428" s="68"/>
      <c r="AD1428" s="68"/>
      <c r="AE1428" s="68"/>
      <c r="AG1428" s="92"/>
      <c r="AN1428" s="68"/>
      <c r="AO1428" s="68"/>
      <c r="AP1428" s="68"/>
      <c r="AQ1428" s="68"/>
      <c r="AR1428" s="68"/>
      <c r="AS1428" s="68"/>
      <c r="AT1428" s="68"/>
      <c r="AU1428" s="68"/>
    </row>
    <row r="1429" spans="1:64">
      <c r="A1429" s="12"/>
      <c r="B1429" s="12"/>
      <c r="C1429" s="12"/>
      <c r="D1429" s="12"/>
      <c r="AA1429" s="68"/>
      <c r="AB1429" s="68"/>
      <c r="AC1429" s="68"/>
      <c r="AD1429" s="68"/>
      <c r="AE1429" s="68"/>
      <c r="AG1429" s="92"/>
      <c r="AN1429" s="68"/>
      <c r="AO1429" s="68"/>
      <c r="AP1429" s="68"/>
      <c r="AQ1429" s="68"/>
      <c r="AR1429" s="68"/>
      <c r="AS1429" s="68"/>
      <c r="AT1429" s="68"/>
      <c r="AU1429" s="68"/>
      <c r="AV1429" s="68"/>
    </row>
    <row r="1430" spans="1:64">
      <c r="A1430" s="12"/>
      <c r="B1430" s="12"/>
      <c r="C1430" s="12"/>
      <c r="D1430" s="12"/>
      <c r="AA1430" s="68"/>
      <c r="AB1430" s="68"/>
      <c r="AC1430" s="68"/>
      <c r="AD1430" s="68"/>
      <c r="AE1430" s="68"/>
      <c r="AG1430" s="92"/>
      <c r="AN1430" s="68"/>
      <c r="AO1430" s="68"/>
      <c r="AP1430" s="68"/>
      <c r="AQ1430" s="68"/>
      <c r="AR1430" s="68"/>
      <c r="AS1430" s="68"/>
      <c r="AT1430" s="68"/>
      <c r="AU1430" s="68"/>
      <c r="AV1430" s="68"/>
    </row>
    <row r="1431" spans="1:64">
      <c r="A1431" s="12"/>
      <c r="B1431" s="12"/>
      <c r="C1431" s="12"/>
      <c r="D1431" s="12"/>
      <c r="AA1431" s="68"/>
      <c r="AB1431" s="68"/>
      <c r="AC1431" s="68"/>
      <c r="AD1431" s="68"/>
      <c r="AE1431" s="68"/>
      <c r="AG1431" s="92"/>
      <c r="AN1431" s="68"/>
      <c r="AO1431" s="68"/>
      <c r="AP1431" s="68"/>
      <c r="AQ1431" s="68"/>
      <c r="AR1431" s="68"/>
      <c r="AS1431" s="68"/>
      <c r="AT1431" s="68"/>
      <c r="AU1431" s="68"/>
      <c r="AV1431" s="68"/>
    </row>
    <row r="1432" spans="1:64">
      <c r="A1432" s="12"/>
      <c r="B1432" s="12"/>
      <c r="C1432" s="12"/>
      <c r="D1432" s="12"/>
      <c r="AA1432" s="68"/>
      <c r="AB1432" s="68"/>
      <c r="AC1432" s="68"/>
      <c r="AD1432" s="68"/>
      <c r="AE1432" s="68"/>
      <c r="AG1432" s="92"/>
      <c r="AN1432" s="68"/>
      <c r="AO1432" s="68"/>
      <c r="AP1432" s="68"/>
      <c r="AQ1432" s="68"/>
      <c r="AR1432" s="68"/>
      <c r="AS1432" s="68"/>
      <c r="AT1432" s="68"/>
      <c r="AU1432" s="68"/>
      <c r="AV1432" s="68"/>
      <c r="AX1432" s="68"/>
    </row>
    <row r="1433" spans="1:64">
      <c r="A1433" s="12"/>
      <c r="B1433" s="12"/>
      <c r="C1433" s="12"/>
      <c r="D1433" s="12"/>
      <c r="AA1433" s="68"/>
      <c r="AB1433" s="68"/>
      <c r="AC1433" s="68"/>
      <c r="AD1433" s="68"/>
      <c r="AE1433" s="68"/>
      <c r="AG1433" s="92"/>
      <c r="AN1433" s="68"/>
      <c r="AO1433" s="68"/>
      <c r="AP1433" s="68"/>
      <c r="AQ1433" s="68"/>
      <c r="AR1433" s="68"/>
      <c r="AS1433" s="68"/>
      <c r="AT1433" s="68"/>
      <c r="AU1433" s="68"/>
      <c r="AV1433" s="68"/>
      <c r="AX1433" s="68"/>
    </row>
    <row r="1434" spans="1:64">
      <c r="A1434" s="12"/>
      <c r="B1434" s="12"/>
      <c r="C1434" s="12"/>
      <c r="D1434" s="12"/>
      <c r="AA1434" s="68"/>
      <c r="AB1434" s="68"/>
      <c r="AC1434" s="68"/>
      <c r="AD1434" s="68"/>
      <c r="AE1434" s="68"/>
      <c r="AG1434" s="92"/>
      <c r="AN1434" s="68"/>
      <c r="AO1434" s="68"/>
      <c r="AP1434" s="68"/>
      <c r="AQ1434" s="68"/>
      <c r="AR1434" s="68"/>
      <c r="AS1434" s="68"/>
      <c r="AT1434" s="68"/>
      <c r="AU1434" s="68"/>
      <c r="AV1434" s="68"/>
      <c r="AW1434" s="68"/>
      <c r="AX1434" s="68"/>
      <c r="AY1434" s="68"/>
      <c r="AZ1434" s="68"/>
      <c r="BA1434" s="68"/>
      <c r="BB1434" s="68"/>
      <c r="BC1434" s="68"/>
      <c r="BD1434" s="68"/>
      <c r="BE1434" s="68"/>
      <c r="BF1434" s="68"/>
      <c r="BG1434" s="68"/>
      <c r="BH1434" s="68"/>
      <c r="BI1434" s="68"/>
      <c r="BJ1434" s="68"/>
      <c r="BK1434" s="68"/>
      <c r="BL1434" s="68"/>
    </row>
    <row r="1435" spans="1:64">
      <c r="A1435" s="12"/>
      <c r="B1435" s="12"/>
      <c r="C1435" s="12"/>
      <c r="D1435" s="12"/>
      <c r="AA1435" s="68"/>
      <c r="AB1435" s="68"/>
      <c r="AC1435" s="68"/>
      <c r="AD1435" s="68"/>
      <c r="AE1435" s="68"/>
      <c r="AG1435" s="92"/>
      <c r="AN1435" s="68"/>
      <c r="AO1435" s="68"/>
      <c r="AP1435" s="68"/>
      <c r="AQ1435" s="68"/>
      <c r="AR1435" s="68"/>
      <c r="AS1435" s="68"/>
      <c r="AT1435" s="68"/>
      <c r="AU1435" s="68"/>
    </row>
    <row r="1436" spans="1:64">
      <c r="A1436" s="12"/>
      <c r="B1436" s="12"/>
      <c r="C1436" s="12"/>
      <c r="D1436" s="12"/>
      <c r="AA1436" s="68"/>
      <c r="AB1436" s="68"/>
      <c r="AC1436" s="68"/>
      <c r="AD1436" s="68"/>
      <c r="AE1436" s="68"/>
      <c r="AG1436" s="92"/>
      <c r="AN1436" s="68"/>
      <c r="AO1436" s="68"/>
      <c r="AP1436" s="68"/>
      <c r="AQ1436" s="68"/>
      <c r="AR1436" s="68"/>
      <c r="AS1436" s="68"/>
      <c r="AT1436" s="68"/>
      <c r="AU1436" s="68"/>
    </row>
    <row r="1437" spans="1:64">
      <c r="A1437" s="12"/>
      <c r="B1437" s="12"/>
      <c r="C1437" s="12"/>
      <c r="D1437" s="12"/>
      <c r="AA1437" s="68"/>
      <c r="AB1437" s="68"/>
      <c r="AC1437" s="68"/>
      <c r="AD1437" s="68"/>
      <c r="AE1437" s="68"/>
      <c r="AG1437" s="92"/>
      <c r="AN1437" s="68"/>
      <c r="AO1437" s="68"/>
      <c r="AP1437" s="68"/>
      <c r="AQ1437" s="68"/>
      <c r="AR1437" s="68"/>
      <c r="AS1437" s="68"/>
      <c r="AT1437" s="68"/>
      <c r="AU1437" s="68"/>
    </row>
    <row r="1438" spans="1:64">
      <c r="A1438" s="12"/>
      <c r="B1438" s="12"/>
      <c r="C1438" s="12"/>
      <c r="D1438" s="12"/>
      <c r="AA1438" s="68"/>
      <c r="AB1438" s="68"/>
      <c r="AC1438" s="68"/>
      <c r="AD1438" s="68"/>
      <c r="AE1438" s="68"/>
      <c r="AG1438" s="92"/>
      <c r="AN1438" s="68"/>
      <c r="AO1438" s="68"/>
      <c r="AP1438" s="68"/>
      <c r="AQ1438" s="68"/>
      <c r="AR1438" s="68"/>
      <c r="AS1438" s="68"/>
      <c r="AT1438" s="68"/>
      <c r="AU1438" s="68"/>
      <c r="AV1438" s="68"/>
      <c r="AW1438" s="68"/>
      <c r="AX1438" s="68"/>
      <c r="AY1438" s="68"/>
      <c r="AZ1438" s="68"/>
      <c r="BA1438" s="68"/>
      <c r="BB1438" s="68"/>
      <c r="BC1438" s="68"/>
      <c r="BD1438" s="68"/>
      <c r="BE1438" s="68"/>
      <c r="BF1438" s="68"/>
      <c r="BG1438" s="68"/>
      <c r="BH1438" s="68"/>
      <c r="BI1438" s="68"/>
      <c r="BJ1438" s="68"/>
      <c r="BK1438" s="68"/>
      <c r="BL1438" s="68"/>
    </row>
    <row r="1439" spans="1:64">
      <c r="A1439" s="12"/>
      <c r="B1439" s="12"/>
      <c r="C1439" s="12"/>
      <c r="D1439" s="12"/>
      <c r="AA1439" s="68"/>
      <c r="AB1439" s="68"/>
      <c r="AC1439" s="68"/>
      <c r="AD1439" s="68"/>
      <c r="AE1439" s="68"/>
      <c r="AG1439" s="92"/>
      <c r="AN1439" s="68"/>
      <c r="AO1439" s="68"/>
      <c r="AP1439" s="68"/>
      <c r="AQ1439" s="68"/>
      <c r="AR1439" s="68"/>
      <c r="AS1439" s="68"/>
      <c r="AT1439" s="68"/>
      <c r="AU1439" s="68"/>
      <c r="AV1439" s="68"/>
      <c r="AX1439" s="68"/>
    </row>
    <row r="1440" spans="1:64">
      <c r="A1440" s="12"/>
      <c r="B1440" s="12"/>
      <c r="C1440" s="12"/>
      <c r="D1440" s="12"/>
      <c r="AA1440" s="68"/>
      <c r="AB1440" s="68"/>
      <c r="AC1440" s="68"/>
      <c r="AD1440" s="68"/>
      <c r="AE1440" s="68"/>
      <c r="AG1440" s="92"/>
      <c r="AN1440" s="68"/>
      <c r="AO1440" s="68"/>
      <c r="AP1440" s="68"/>
      <c r="AQ1440" s="68"/>
      <c r="AR1440" s="68"/>
      <c r="AS1440" s="68"/>
      <c r="AT1440" s="68"/>
      <c r="AU1440" s="68"/>
      <c r="AV1440" s="68"/>
      <c r="AX1440" s="68"/>
      <c r="AY1440" s="68"/>
      <c r="AZ1440" s="68"/>
      <c r="BA1440" s="68"/>
      <c r="BB1440" s="68"/>
      <c r="BC1440" s="68"/>
      <c r="BD1440" s="68"/>
      <c r="BE1440" s="68"/>
      <c r="BF1440" s="68"/>
      <c r="BG1440" s="68"/>
      <c r="BH1440" s="68"/>
      <c r="BI1440" s="68"/>
      <c r="BJ1440" s="68"/>
      <c r="BK1440" s="68"/>
      <c r="BL1440" s="68"/>
    </row>
    <row r="1441" spans="1:64">
      <c r="A1441" s="12"/>
      <c r="B1441" s="12"/>
      <c r="C1441" s="12"/>
      <c r="D1441" s="12"/>
      <c r="AA1441" s="68"/>
      <c r="AB1441" s="68"/>
      <c r="AC1441" s="68"/>
      <c r="AD1441" s="68"/>
      <c r="AE1441" s="68"/>
      <c r="AG1441" s="92"/>
      <c r="AN1441" s="68"/>
      <c r="AO1441" s="68"/>
      <c r="AP1441" s="68"/>
      <c r="AQ1441" s="68"/>
      <c r="AR1441" s="68"/>
      <c r="AS1441" s="68"/>
      <c r="AT1441" s="68"/>
      <c r="AU1441" s="68"/>
      <c r="AV1441" s="68"/>
      <c r="AW1441" s="68"/>
      <c r="AX1441" s="68"/>
      <c r="AY1441" s="68"/>
      <c r="AZ1441" s="68"/>
      <c r="BA1441" s="68"/>
      <c r="BB1441" s="68"/>
      <c r="BC1441" s="68"/>
      <c r="BD1441" s="68"/>
      <c r="BE1441" s="68"/>
      <c r="BF1441" s="68"/>
      <c r="BG1441" s="68"/>
      <c r="BH1441" s="68"/>
      <c r="BI1441" s="68"/>
      <c r="BJ1441" s="68"/>
      <c r="BK1441" s="68"/>
      <c r="BL1441" s="68"/>
    </row>
    <row r="1442" spans="1:64">
      <c r="A1442" s="12"/>
      <c r="B1442" s="12"/>
      <c r="C1442" s="12"/>
      <c r="D1442" s="12"/>
      <c r="AA1442" s="68"/>
      <c r="AB1442" s="68"/>
      <c r="AC1442" s="68"/>
      <c r="AD1442" s="68"/>
      <c r="AE1442" s="68"/>
      <c r="AG1442" s="92"/>
      <c r="AN1442" s="68"/>
      <c r="AO1442" s="68"/>
      <c r="AP1442" s="68"/>
      <c r="AQ1442" s="68"/>
      <c r="AR1442" s="68"/>
      <c r="AS1442" s="68"/>
      <c r="AT1442" s="68"/>
      <c r="AU1442" s="68"/>
      <c r="AV1442" s="68"/>
      <c r="AW1442" s="68"/>
      <c r="AX1442" s="68"/>
      <c r="AY1442" s="68"/>
      <c r="AZ1442" s="68"/>
      <c r="BA1442" s="68"/>
      <c r="BB1442" s="68"/>
      <c r="BC1442" s="68"/>
      <c r="BD1442" s="68"/>
      <c r="BE1442" s="68"/>
      <c r="BF1442" s="68"/>
      <c r="BG1442" s="68"/>
      <c r="BH1442" s="68"/>
      <c r="BI1442" s="68"/>
      <c r="BJ1442" s="68"/>
      <c r="BK1442" s="68"/>
      <c r="BL1442" s="68"/>
    </row>
    <row r="1443" spans="1:64">
      <c r="A1443" s="12"/>
      <c r="B1443" s="12"/>
      <c r="C1443" s="12"/>
      <c r="D1443" s="12"/>
      <c r="AA1443" s="68"/>
      <c r="AB1443" s="68"/>
      <c r="AC1443" s="68"/>
      <c r="AD1443" s="68"/>
      <c r="AE1443" s="68"/>
      <c r="AG1443" s="92"/>
      <c r="AN1443" s="68"/>
      <c r="AO1443" s="68"/>
      <c r="AP1443" s="68"/>
      <c r="AQ1443" s="68"/>
      <c r="AR1443" s="68"/>
      <c r="AS1443" s="68"/>
      <c r="AT1443" s="68"/>
      <c r="AU1443" s="68"/>
      <c r="AV1443" s="68"/>
    </row>
    <row r="1444" spans="1:64">
      <c r="A1444" s="12"/>
      <c r="B1444" s="12"/>
      <c r="C1444" s="12"/>
      <c r="D1444" s="12"/>
      <c r="AA1444" s="68"/>
      <c r="AB1444" s="68"/>
      <c r="AC1444" s="68"/>
      <c r="AD1444" s="68"/>
      <c r="AE1444" s="68"/>
      <c r="AG1444" s="92"/>
      <c r="AN1444" s="68"/>
      <c r="AO1444" s="68"/>
      <c r="AP1444" s="68"/>
      <c r="AQ1444" s="68"/>
      <c r="AR1444" s="68"/>
      <c r="AS1444" s="68"/>
      <c r="AT1444" s="68"/>
      <c r="AU1444" s="68"/>
    </row>
    <row r="1445" spans="1:64">
      <c r="A1445" s="12"/>
      <c r="B1445" s="12"/>
      <c r="C1445" s="12"/>
      <c r="D1445" s="12"/>
      <c r="AA1445" s="68"/>
      <c r="AB1445" s="68"/>
      <c r="AC1445" s="68"/>
      <c r="AD1445" s="68"/>
      <c r="AE1445" s="68"/>
      <c r="AG1445" s="92"/>
      <c r="AN1445" s="68"/>
      <c r="AO1445" s="68"/>
      <c r="AP1445" s="68"/>
      <c r="AQ1445" s="68"/>
      <c r="AR1445" s="68"/>
      <c r="AS1445" s="68"/>
      <c r="AT1445" s="68"/>
      <c r="AU1445" s="68"/>
      <c r="AV1445" s="68"/>
      <c r="AX1445" s="68"/>
    </row>
    <row r="1446" spans="1:64">
      <c r="A1446" s="12"/>
      <c r="B1446" s="12"/>
      <c r="C1446" s="12"/>
      <c r="D1446" s="12"/>
      <c r="AA1446" s="68"/>
      <c r="AB1446" s="68"/>
      <c r="AC1446" s="68"/>
      <c r="AD1446" s="68"/>
      <c r="AE1446" s="68"/>
      <c r="AG1446" s="92"/>
      <c r="AN1446" s="68"/>
      <c r="AO1446" s="68"/>
      <c r="AP1446" s="68"/>
      <c r="AQ1446" s="68"/>
      <c r="AR1446" s="68"/>
      <c r="AS1446" s="68"/>
      <c r="AT1446" s="68"/>
      <c r="AU1446" s="68"/>
      <c r="AV1446" s="68"/>
      <c r="AX1446" s="68"/>
      <c r="AY1446" s="68"/>
      <c r="AZ1446" s="68"/>
      <c r="BA1446" s="68"/>
      <c r="BB1446" s="68"/>
      <c r="BC1446" s="68"/>
      <c r="BD1446" s="68"/>
      <c r="BE1446" s="68"/>
      <c r="BF1446" s="68"/>
      <c r="BG1446" s="68"/>
      <c r="BH1446" s="68"/>
      <c r="BI1446" s="68"/>
      <c r="BJ1446" s="68"/>
      <c r="BK1446" s="68"/>
      <c r="BL1446" s="68"/>
    </row>
    <row r="1447" spans="1:64">
      <c r="A1447" s="12"/>
      <c r="B1447" s="12"/>
      <c r="C1447" s="12"/>
      <c r="D1447" s="12"/>
      <c r="AA1447" s="68"/>
      <c r="AB1447" s="68"/>
      <c r="AC1447" s="68"/>
      <c r="AD1447" s="68"/>
      <c r="AE1447" s="68"/>
      <c r="AG1447" s="92"/>
      <c r="AN1447" s="68"/>
      <c r="AO1447" s="68"/>
      <c r="AP1447" s="68"/>
      <c r="AQ1447" s="68"/>
      <c r="AR1447" s="68"/>
      <c r="AS1447" s="68"/>
      <c r="AT1447" s="68"/>
      <c r="AU1447" s="68"/>
      <c r="AV1447" s="68"/>
      <c r="AW1447" s="68"/>
      <c r="AX1447" s="68"/>
      <c r="AY1447" s="68"/>
      <c r="AZ1447" s="68"/>
      <c r="BA1447" s="68"/>
      <c r="BB1447" s="68"/>
      <c r="BC1447" s="68"/>
      <c r="BD1447" s="68"/>
      <c r="BE1447" s="68"/>
      <c r="BF1447" s="68"/>
      <c r="BG1447" s="68"/>
      <c r="BH1447" s="68"/>
      <c r="BI1447" s="68"/>
      <c r="BJ1447" s="68"/>
      <c r="BK1447" s="68"/>
      <c r="BL1447" s="68"/>
    </row>
    <row r="1448" spans="1:64">
      <c r="A1448" s="12"/>
      <c r="B1448" s="12"/>
      <c r="C1448" s="12"/>
      <c r="D1448" s="12"/>
      <c r="AA1448" s="68"/>
      <c r="AB1448" s="68"/>
      <c r="AC1448" s="68"/>
      <c r="AD1448" s="68"/>
      <c r="AE1448" s="68"/>
      <c r="AG1448" s="92"/>
      <c r="AN1448" s="68"/>
      <c r="AO1448" s="68"/>
      <c r="AP1448" s="68"/>
      <c r="AQ1448" s="68"/>
      <c r="AR1448" s="68"/>
      <c r="AS1448" s="68"/>
      <c r="AT1448" s="68"/>
      <c r="AU1448" s="68"/>
      <c r="AV1448" s="68"/>
      <c r="AW1448" s="68"/>
      <c r="AX1448" s="68"/>
      <c r="AY1448" s="68"/>
      <c r="AZ1448" s="68"/>
      <c r="BA1448" s="68"/>
      <c r="BB1448" s="68"/>
      <c r="BC1448" s="68"/>
      <c r="BD1448" s="68"/>
      <c r="BE1448" s="68"/>
      <c r="BF1448" s="68"/>
      <c r="BG1448" s="68"/>
      <c r="BH1448" s="68"/>
      <c r="BI1448" s="68"/>
      <c r="BJ1448" s="68"/>
      <c r="BK1448" s="68"/>
      <c r="BL1448" s="68"/>
    </row>
    <row r="1449" spans="1:64">
      <c r="A1449" s="12"/>
      <c r="B1449" s="12"/>
      <c r="C1449" s="12"/>
      <c r="D1449" s="12"/>
      <c r="AA1449" s="68"/>
      <c r="AB1449" s="68"/>
      <c r="AC1449" s="68"/>
      <c r="AD1449" s="68"/>
      <c r="AE1449" s="68"/>
      <c r="AG1449" s="92"/>
      <c r="AN1449" s="68"/>
      <c r="AO1449" s="68"/>
      <c r="AP1449" s="68"/>
      <c r="AQ1449" s="68"/>
      <c r="AR1449" s="68"/>
      <c r="AS1449" s="68"/>
      <c r="AT1449" s="68"/>
      <c r="AU1449" s="68"/>
    </row>
    <row r="1450" spans="1:64">
      <c r="A1450" s="12"/>
      <c r="B1450" s="12"/>
      <c r="C1450" s="12"/>
      <c r="D1450" s="12"/>
      <c r="AA1450" s="68"/>
      <c r="AB1450" s="68"/>
      <c r="AC1450" s="68"/>
      <c r="AD1450" s="68"/>
      <c r="AE1450" s="68"/>
      <c r="AG1450" s="92"/>
      <c r="AN1450" s="68"/>
      <c r="AO1450" s="68"/>
      <c r="AP1450" s="68"/>
      <c r="AQ1450" s="68"/>
      <c r="AR1450" s="68"/>
      <c r="AS1450" s="68"/>
      <c r="AT1450" s="68"/>
      <c r="AU1450" s="68"/>
    </row>
    <row r="1451" spans="1:64">
      <c r="A1451" s="12"/>
      <c r="B1451" s="12"/>
      <c r="C1451" s="12"/>
      <c r="D1451" s="12"/>
      <c r="AA1451" s="68"/>
      <c r="AB1451" s="68"/>
      <c r="AC1451" s="68"/>
      <c r="AD1451" s="68"/>
      <c r="AE1451" s="68"/>
      <c r="AG1451" s="92"/>
      <c r="AN1451" s="68"/>
      <c r="AO1451" s="68"/>
      <c r="AP1451" s="68"/>
      <c r="AQ1451" s="68"/>
      <c r="AR1451" s="68"/>
      <c r="AS1451" s="68"/>
      <c r="AT1451" s="68"/>
      <c r="AU1451" s="68"/>
      <c r="AV1451" s="68"/>
      <c r="AX1451" s="68"/>
      <c r="AY1451" s="68"/>
      <c r="AZ1451" s="68"/>
      <c r="BA1451" s="68"/>
      <c r="BB1451" s="68"/>
      <c r="BC1451" s="68"/>
      <c r="BD1451" s="68"/>
      <c r="BE1451" s="68"/>
      <c r="BF1451" s="68"/>
      <c r="BG1451" s="68"/>
      <c r="BH1451" s="68"/>
      <c r="BI1451" s="68"/>
      <c r="BJ1451" s="68"/>
      <c r="BK1451" s="68"/>
      <c r="BL1451" s="68"/>
    </row>
    <row r="1452" spans="1:64">
      <c r="A1452" s="12"/>
      <c r="B1452" s="12"/>
      <c r="C1452" s="12"/>
      <c r="D1452" s="12"/>
      <c r="AA1452" s="68"/>
      <c r="AB1452" s="68"/>
      <c r="AC1452" s="68"/>
      <c r="AD1452" s="68"/>
      <c r="AE1452" s="68"/>
      <c r="AG1452" s="92"/>
      <c r="AN1452" s="68"/>
      <c r="AO1452" s="68"/>
      <c r="AP1452" s="68"/>
      <c r="AQ1452" s="68"/>
      <c r="AR1452" s="68"/>
      <c r="AS1452" s="68"/>
      <c r="AT1452" s="68"/>
      <c r="AU1452" s="68"/>
      <c r="AV1452" s="68"/>
      <c r="AW1452" s="68"/>
      <c r="AX1452" s="68"/>
      <c r="AY1452" s="68"/>
      <c r="AZ1452" s="68"/>
      <c r="BA1452" s="68"/>
      <c r="BB1452" s="68"/>
      <c r="BC1452" s="68"/>
      <c r="BD1452" s="68"/>
      <c r="BE1452" s="68"/>
      <c r="BF1452" s="68"/>
      <c r="BG1452" s="68"/>
      <c r="BH1452" s="68"/>
      <c r="BI1452" s="68"/>
      <c r="BJ1452" s="68"/>
      <c r="BK1452" s="68"/>
      <c r="BL1452" s="68"/>
    </row>
    <row r="1453" spans="1:64">
      <c r="A1453" s="12"/>
      <c r="B1453" s="12"/>
      <c r="C1453" s="12"/>
      <c r="D1453" s="12"/>
      <c r="AA1453" s="68"/>
      <c r="AB1453" s="68"/>
      <c r="AC1453" s="68"/>
      <c r="AD1453" s="68"/>
      <c r="AE1453" s="68"/>
      <c r="AG1453" s="92"/>
      <c r="AN1453" s="68"/>
      <c r="AO1453" s="68"/>
      <c r="AP1453" s="68"/>
      <c r="AQ1453" s="68"/>
      <c r="AR1453" s="68"/>
      <c r="AS1453" s="68"/>
      <c r="AT1453" s="68"/>
      <c r="AU1453" s="68"/>
      <c r="AV1453" s="68"/>
      <c r="AW1453" s="68"/>
      <c r="AX1453" s="68"/>
      <c r="AY1453" s="68"/>
      <c r="AZ1453" s="68"/>
      <c r="BA1453" s="68"/>
      <c r="BB1453" s="68"/>
      <c r="BC1453" s="68"/>
      <c r="BD1453" s="68"/>
      <c r="BE1453" s="68"/>
      <c r="BF1453" s="68"/>
      <c r="BG1453" s="68"/>
      <c r="BH1453" s="68"/>
      <c r="BI1453" s="68"/>
      <c r="BJ1453" s="68"/>
      <c r="BK1453" s="68"/>
      <c r="BL1453" s="68"/>
    </row>
    <row r="1454" spans="1:64">
      <c r="A1454" s="12"/>
      <c r="B1454" s="12"/>
      <c r="C1454" s="12"/>
      <c r="D1454" s="12"/>
      <c r="AA1454" s="68"/>
      <c r="AB1454" s="68"/>
      <c r="AC1454" s="68"/>
      <c r="AD1454" s="68"/>
      <c r="AE1454" s="68"/>
      <c r="AG1454" s="92"/>
      <c r="AN1454" s="68"/>
      <c r="AO1454" s="68"/>
      <c r="AP1454" s="68"/>
      <c r="AQ1454" s="68"/>
      <c r="AR1454" s="68"/>
      <c r="AS1454" s="68"/>
      <c r="AT1454" s="68"/>
      <c r="AU1454" s="68"/>
    </row>
    <row r="1455" spans="1:64">
      <c r="A1455" s="12"/>
      <c r="B1455" s="12"/>
      <c r="C1455" s="12"/>
      <c r="D1455" s="12"/>
      <c r="AA1455" s="68"/>
      <c r="AB1455" s="68"/>
      <c r="AC1455" s="68"/>
      <c r="AD1455" s="68"/>
      <c r="AE1455" s="68"/>
      <c r="AG1455" s="92"/>
      <c r="AN1455" s="68"/>
      <c r="AO1455" s="68"/>
      <c r="AP1455" s="68"/>
      <c r="AQ1455" s="68"/>
      <c r="AR1455" s="68"/>
      <c r="AS1455" s="68"/>
      <c r="AT1455" s="68"/>
      <c r="AU1455" s="68"/>
      <c r="AV1455" s="68"/>
      <c r="AW1455" s="68"/>
      <c r="AX1455" s="68"/>
      <c r="AY1455" s="68"/>
      <c r="AZ1455" s="68"/>
      <c r="BA1455" s="68"/>
      <c r="BB1455" s="68"/>
      <c r="BC1455" s="68"/>
      <c r="BD1455" s="68"/>
      <c r="BE1455" s="68"/>
      <c r="BF1455" s="68"/>
      <c r="BG1455" s="68"/>
      <c r="BH1455" s="68"/>
      <c r="BI1455" s="68"/>
      <c r="BJ1455" s="68"/>
      <c r="BK1455" s="68"/>
      <c r="BL1455" s="68"/>
    </row>
    <row r="1456" spans="1:64">
      <c r="A1456" s="12"/>
      <c r="B1456" s="12"/>
      <c r="C1456" s="12"/>
      <c r="D1456" s="12"/>
      <c r="AA1456" s="68"/>
      <c r="AB1456" s="68"/>
      <c r="AC1456" s="68"/>
      <c r="AD1456" s="68"/>
      <c r="AE1456" s="68"/>
      <c r="AG1456" s="92"/>
      <c r="AN1456" s="68"/>
      <c r="AO1456" s="68"/>
      <c r="AP1456" s="68"/>
      <c r="AQ1456" s="68"/>
      <c r="AR1456" s="68"/>
      <c r="AS1456" s="68"/>
      <c r="AT1456" s="68"/>
      <c r="AU1456" s="68"/>
      <c r="AV1456" s="68"/>
    </row>
    <row r="1457" spans="1:64">
      <c r="A1457" s="12"/>
      <c r="B1457" s="12"/>
      <c r="C1457" s="12"/>
      <c r="D1457" s="12"/>
      <c r="AA1457" s="68"/>
      <c r="AB1457" s="68"/>
      <c r="AC1457" s="68"/>
      <c r="AD1457" s="68"/>
      <c r="AE1457" s="68"/>
      <c r="AG1457" s="92"/>
      <c r="AN1457" s="68"/>
      <c r="AO1457" s="68"/>
      <c r="AP1457" s="68"/>
      <c r="AQ1457" s="68"/>
      <c r="AR1457" s="68"/>
      <c r="AS1457" s="68"/>
      <c r="AT1457" s="68"/>
      <c r="AU1457" s="68"/>
      <c r="AV1457" s="68"/>
    </row>
    <row r="1458" spans="1:64">
      <c r="A1458" s="12"/>
      <c r="B1458" s="12"/>
      <c r="C1458" s="12"/>
      <c r="D1458" s="12"/>
      <c r="AA1458" s="68"/>
      <c r="AB1458" s="68"/>
      <c r="AC1458" s="68"/>
      <c r="AD1458" s="68"/>
      <c r="AE1458" s="68"/>
      <c r="AG1458" s="92"/>
      <c r="AN1458" s="68"/>
      <c r="AO1458" s="68"/>
      <c r="AP1458" s="68"/>
      <c r="AQ1458" s="68"/>
      <c r="AR1458" s="68"/>
      <c r="AS1458" s="68"/>
      <c r="AT1458" s="68"/>
      <c r="AU1458" s="68"/>
      <c r="AV1458" s="68"/>
    </row>
    <row r="1459" spans="1:64">
      <c r="A1459" s="12"/>
      <c r="B1459" s="12"/>
      <c r="C1459" s="12"/>
      <c r="D1459" s="12"/>
      <c r="AA1459" s="68"/>
      <c r="AB1459" s="68"/>
      <c r="AC1459" s="68"/>
      <c r="AD1459" s="68"/>
      <c r="AE1459" s="68"/>
      <c r="AG1459" s="92"/>
      <c r="AN1459" s="68"/>
      <c r="AO1459" s="68"/>
      <c r="AP1459" s="68"/>
      <c r="AQ1459" s="68"/>
      <c r="AR1459" s="68"/>
      <c r="AS1459" s="68"/>
      <c r="AT1459" s="68"/>
      <c r="AU1459" s="68"/>
      <c r="AV1459" s="68"/>
      <c r="AW1459" s="68"/>
      <c r="AX1459" s="68"/>
      <c r="AY1459" s="68"/>
      <c r="AZ1459" s="68"/>
      <c r="BA1459" s="68"/>
      <c r="BB1459" s="68"/>
      <c r="BC1459" s="68"/>
      <c r="BD1459" s="68"/>
      <c r="BE1459" s="68"/>
      <c r="BF1459" s="68"/>
      <c r="BG1459" s="68"/>
      <c r="BH1459" s="68"/>
      <c r="BI1459" s="68"/>
      <c r="BJ1459" s="68"/>
      <c r="BK1459" s="68"/>
      <c r="BL1459" s="68"/>
    </row>
    <row r="1460" spans="1:64">
      <c r="A1460" s="12"/>
      <c r="B1460" s="12"/>
      <c r="C1460" s="12"/>
      <c r="D1460" s="12"/>
      <c r="AA1460" s="68"/>
      <c r="AB1460" s="68"/>
      <c r="AC1460" s="68"/>
      <c r="AD1460" s="68"/>
      <c r="AE1460" s="68"/>
      <c r="AG1460" s="92"/>
      <c r="AN1460" s="68"/>
      <c r="AO1460" s="68"/>
      <c r="AP1460" s="68"/>
      <c r="AQ1460" s="68"/>
      <c r="AR1460" s="68"/>
      <c r="AS1460" s="68"/>
      <c r="AT1460" s="68"/>
      <c r="AU1460" s="68"/>
      <c r="AV1460" s="68"/>
      <c r="AW1460" s="68"/>
      <c r="AX1460" s="68"/>
      <c r="AY1460" s="68"/>
      <c r="AZ1460" s="68"/>
      <c r="BA1460" s="68"/>
      <c r="BB1460" s="68"/>
      <c r="BC1460" s="68"/>
      <c r="BD1460" s="68"/>
      <c r="BE1460" s="68"/>
      <c r="BF1460" s="68"/>
      <c r="BG1460" s="68"/>
      <c r="BH1460" s="68"/>
      <c r="BI1460" s="68"/>
      <c r="BJ1460" s="68"/>
      <c r="BK1460" s="68"/>
      <c r="BL1460" s="68"/>
    </row>
    <row r="1461" spans="1:64">
      <c r="A1461" s="12"/>
      <c r="B1461" s="12"/>
      <c r="C1461" s="12"/>
      <c r="D1461" s="12"/>
      <c r="AA1461" s="68"/>
      <c r="AB1461" s="68"/>
      <c r="AC1461" s="68"/>
      <c r="AD1461" s="68"/>
      <c r="AE1461" s="68"/>
      <c r="AG1461" s="92"/>
      <c r="AN1461" s="68"/>
      <c r="AO1461" s="68"/>
      <c r="AP1461" s="68"/>
      <c r="AQ1461" s="68"/>
      <c r="AR1461" s="68"/>
      <c r="AS1461" s="68"/>
      <c r="AT1461" s="68"/>
      <c r="AU1461" s="68"/>
    </row>
    <row r="1462" spans="1:64">
      <c r="A1462" s="12"/>
      <c r="B1462" s="12"/>
      <c r="C1462" s="12"/>
      <c r="D1462" s="12"/>
      <c r="AA1462" s="68"/>
      <c r="AB1462" s="68"/>
      <c r="AC1462" s="68"/>
      <c r="AD1462" s="68"/>
      <c r="AE1462" s="68"/>
      <c r="AG1462" s="92"/>
      <c r="AN1462" s="68"/>
      <c r="AO1462" s="68"/>
      <c r="AP1462" s="68"/>
      <c r="AQ1462" s="68"/>
      <c r="AR1462" s="68"/>
      <c r="AS1462" s="68"/>
      <c r="AT1462" s="68"/>
      <c r="AU1462" s="68"/>
      <c r="AV1462" s="68"/>
      <c r="AW1462" s="68"/>
      <c r="AX1462" s="68"/>
      <c r="AY1462" s="68"/>
      <c r="AZ1462" s="68"/>
      <c r="BA1462" s="68"/>
      <c r="BB1462" s="68"/>
      <c r="BC1462" s="68"/>
      <c r="BD1462" s="68"/>
      <c r="BE1462" s="68"/>
      <c r="BF1462" s="68"/>
      <c r="BG1462" s="68"/>
      <c r="BH1462" s="68"/>
      <c r="BI1462" s="68"/>
      <c r="BJ1462" s="68"/>
      <c r="BK1462" s="68"/>
      <c r="BL1462" s="68"/>
    </row>
    <row r="1463" spans="1:64">
      <c r="A1463" s="12"/>
      <c r="B1463" s="12"/>
      <c r="C1463" s="12"/>
      <c r="D1463" s="12"/>
      <c r="AA1463" s="68"/>
      <c r="AB1463" s="68"/>
      <c r="AC1463" s="68"/>
      <c r="AD1463" s="68"/>
      <c r="AE1463" s="68"/>
      <c r="AG1463" s="92"/>
      <c r="AN1463" s="68"/>
      <c r="AO1463" s="68"/>
      <c r="AP1463" s="68"/>
      <c r="AQ1463" s="68"/>
      <c r="AR1463" s="68"/>
      <c r="AS1463" s="68"/>
      <c r="AT1463" s="68"/>
      <c r="AU1463" s="68"/>
      <c r="AV1463" s="68"/>
    </row>
    <row r="1464" spans="1:64">
      <c r="A1464" s="12"/>
      <c r="B1464" s="12"/>
      <c r="C1464" s="12"/>
      <c r="D1464" s="12"/>
      <c r="AA1464" s="68"/>
      <c r="AB1464" s="68"/>
      <c r="AC1464" s="68"/>
      <c r="AD1464" s="68"/>
      <c r="AE1464" s="68"/>
      <c r="AG1464" s="92"/>
      <c r="AN1464" s="68"/>
      <c r="AO1464" s="68"/>
      <c r="AP1464" s="68"/>
      <c r="AQ1464" s="68"/>
      <c r="AR1464" s="68"/>
      <c r="AS1464" s="68"/>
      <c r="AT1464" s="68"/>
      <c r="AU1464" s="68"/>
      <c r="AV1464" s="68"/>
    </row>
    <row r="1465" spans="1:64">
      <c r="A1465" s="12"/>
      <c r="B1465" s="12"/>
      <c r="C1465" s="12"/>
      <c r="D1465" s="12"/>
      <c r="AA1465" s="68"/>
      <c r="AB1465" s="68"/>
      <c r="AC1465" s="68"/>
      <c r="AD1465" s="68"/>
      <c r="AE1465" s="68"/>
      <c r="AG1465" s="92"/>
      <c r="AN1465" s="68"/>
      <c r="AO1465" s="68"/>
      <c r="AP1465" s="68"/>
      <c r="AQ1465" s="68"/>
      <c r="AR1465" s="68"/>
      <c r="AS1465" s="68"/>
      <c r="AT1465" s="68"/>
      <c r="AU1465" s="68"/>
    </row>
    <row r="1466" spans="1:64">
      <c r="A1466" s="12"/>
      <c r="B1466" s="12"/>
      <c r="C1466" s="12"/>
      <c r="D1466" s="12"/>
      <c r="AA1466" s="68"/>
      <c r="AB1466" s="68"/>
      <c r="AC1466" s="68"/>
      <c r="AD1466" s="68"/>
      <c r="AE1466" s="68"/>
      <c r="AG1466" s="92"/>
      <c r="AN1466" s="68"/>
      <c r="AO1466" s="68"/>
      <c r="AP1466" s="68"/>
      <c r="AQ1466" s="68"/>
      <c r="AR1466" s="68"/>
      <c r="AS1466" s="68"/>
      <c r="AT1466" s="68"/>
      <c r="AU1466" s="68"/>
      <c r="AV1466" s="68"/>
      <c r="AX1466" s="68"/>
      <c r="AY1466" s="68"/>
      <c r="AZ1466" s="68"/>
      <c r="BA1466" s="68"/>
      <c r="BB1466" s="68"/>
      <c r="BC1466" s="68"/>
      <c r="BD1466" s="68"/>
      <c r="BE1466" s="68"/>
      <c r="BF1466" s="68"/>
      <c r="BG1466" s="68"/>
      <c r="BH1466" s="68"/>
      <c r="BI1466" s="68"/>
      <c r="BJ1466" s="68"/>
      <c r="BK1466" s="68"/>
      <c r="BL1466" s="68"/>
    </row>
    <row r="1467" spans="1:64">
      <c r="A1467" s="12"/>
      <c r="B1467" s="12"/>
      <c r="C1467" s="12"/>
      <c r="D1467" s="12"/>
      <c r="AA1467" s="68"/>
      <c r="AB1467" s="68"/>
      <c r="AC1467" s="68"/>
      <c r="AD1467" s="68"/>
      <c r="AE1467" s="68"/>
      <c r="AG1467" s="92"/>
      <c r="AN1467" s="68"/>
      <c r="AO1467" s="68"/>
      <c r="AP1467" s="68"/>
      <c r="AQ1467" s="68"/>
      <c r="AR1467" s="68"/>
      <c r="AS1467" s="68"/>
      <c r="AT1467" s="68"/>
      <c r="AU1467" s="68"/>
      <c r="AV1467" s="68"/>
      <c r="AX1467" s="68"/>
    </row>
    <row r="1468" spans="1:64">
      <c r="A1468" s="12"/>
      <c r="B1468" s="12"/>
      <c r="C1468" s="12"/>
      <c r="D1468" s="12"/>
      <c r="AA1468" s="68"/>
      <c r="AB1468" s="68"/>
      <c r="AC1468" s="68"/>
      <c r="AD1468" s="68"/>
      <c r="AE1468" s="68"/>
      <c r="AG1468" s="92"/>
      <c r="AN1468" s="68"/>
      <c r="AO1468" s="68"/>
      <c r="AP1468" s="68"/>
      <c r="AQ1468" s="68"/>
      <c r="AR1468" s="68"/>
      <c r="AS1468" s="68"/>
      <c r="AT1468" s="68"/>
      <c r="AU1468" s="68"/>
      <c r="AV1468" s="68"/>
      <c r="AX1468" s="68"/>
    </row>
    <row r="1469" spans="1:64">
      <c r="A1469" s="12"/>
      <c r="B1469" s="12"/>
      <c r="C1469" s="12"/>
      <c r="D1469" s="12"/>
      <c r="AA1469" s="68"/>
      <c r="AB1469" s="68"/>
      <c r="AC1469" s="68"/>
      <c r="AD1469" s="68"/>
      <c r="AE1469" s="68"/>
      <c r="AG1469" s="92"/>
      <c r="AN1469" s="68"/>
      <c r="AO1469" s="68"/>
      <c r="AP1469" s="68"/>
      <c r="AQ1469" s="68"/>
      <c r="AR1469" s="68"/>
      <c r="AS1469" s="68"/>
      <c r="AT1469" s="68"/>
      <c r="AU1469" s="68"/>
      <c r="AV1469" s="68"/>
      <c r="AW1469" s="68"/>
      <c r="AX1469" s="68"/>
      <c r="AY1469" s="68"/>
      <c r="AZ1469" s="68"/>
      <c r="BA1469" s="68"/>
      <c r="BB1469" s="68"/>
      <c r="BC1469" s="68"/>
      <c r="BD1469" s="68"/>
      <c r="BE1469" s="68"/>
      <c r="BF1469" s="68"/>
      <c r="BG1469" s="68"/>
      <c r="BH1469" s="68"/>
      <c r="BI1469" s="68"/>
      <c r="BJ1469" s="68"/>
      <c r="BK1469" s="68"/>
      <c r="BL1469" s="68"/>
    </row>
    <row r="1470" spans="1:64">
      <c r="A1470" s="12"/>
      <c r="B1470" s="12"/>
      <c r="C1470" s="12"/>
      <c r="D1470" s="12"/>
      <c r="AA1470" s="68"/>
      <c r="AB1470" s="68"/>
      <c r="AC1470" s="68"/>
      <c r="AD1470" s="68"/>
      <c r="AE1470" s="68"/>
      <c r="AG1470" s="92"/>
      <c r="AN1470" s="68"/>
      <c r="AO1470" s="68"/>
      <c r="AP1470" s="68"/>
      <c r="AQ1470" s="68"/>
      <c r="AR1470" s="68"/>
      <c r="AS1470" s="68"/>
      <c r="AT1470" s="68"/>
      <c r="AU1470" s="68"/>
      <c r="AV1470" s="68"/>
      <c r="AW1470" s="68"/>
      <c r="AX1470" s="68"/>
      <c r="AY1470" s="68"/>
      <c r="AZ1470" s="68"/>
      <c r="BA1470" s="68"/>
      <c r="BB1470" s="68"/>
      <c r="BC1470" s="68"/>
      <c r="BD1470" s="68"/>
      <c r="BE1470" s="68"/>
      <c r="BF1470" s="68"/>
      <c r="BG1470" s="68"/>
      <c r="BH1470" s="68"/>
      <c r="BI1470" s="68"/>
      <c r="BJ1470" s="68"/>
      <c r="BK1470" s="68"/>
      <c r="BL1470" s="68"/>
    </row>
    <row r="1471" spans="1:64">
      <c r="A1471" s="12"/>
      <c r="B1471" s="12"/>
      <c r="C1471" s="12"/>
      <c r="D1471" s="12"/>
      <c r="AA1471" s="68"/>
      <c r="AB1471" s="68"/>
      <c r="AC1471" s="68"/>
      <c r="AD1471" s="68"/>
      <c r="AE1471" s="68"/>
      <c r="AG1471" s="92"/>
      <c r="AN1471" s="68"/>
      <c r="AO1471" s="68"/>
      <c r="AP1471" s="68"/>
      <c r="AQ1471" s="68"/>
      <c r="AR1471" s="68"/>
      <c r="AS1471" s="68"/>
      <c r="AT1471" s="68"/>
      <c r="AU1471" s="68"/>
      <c r="AV1471" s="68"/>
      <c r="AW1471" s="68"/>
      <c r="AX1471" s="68"/>
      <c r="AY1471" s="68"/>
      <c r="AZ1471" s="68"/>
      <c r="BA1471" s="68"/>
      <c r="BB1471" s="68"/>
      <c r="BC1471" s="68"/>
      <c r="BD1471" s="68"/>
      <c r="BE1471" s="68"/>
      <c r="BF1471" s="68"/>
      <c r="BG1471" s="68"/>
      <c r="BH1471" s="68"/>
      <c r="BI1471" s="68"/>
      <c r="BJ1471" s="68"/>
      <c r="BK1471" s="68"/>
      <c r="BL1471" s="68"/>
    </row>
    <row r="1472" spans="1:64">
      <c r="A1472" s="12"/>
      <c r="B1472" s="12"/>
      <c r="C1472" s="12"/>
      <c r="D1472" s="12"/>
      <c r="AA1472" s="68"/>
      <c r="AB1472" s="68"/>
      <c r="AC1472" s="68"/>
      <c r="AD1472" s="68"/>
      <c r="AE1472" s="68"/>
      <c r="AG1472" s="92"/>
      <c r="AN1472" s="68"/>
      <c r="AO1472" s="68"/>
      <c r="AP1472" s="68"/>
      <c r="AQ1472" s="68"/>
      <c r="AR1472" s="68"/>
      <c r="AS1472" s="68"/>
      <c r="AT1472" s="68"/>
      <c r="AU1472" s="68"/>
      <c r="AV1472" s="68"/>
      <c r="AW1472" s="68"/>
      <c r="AX1472" s="68"/>
      <c r="AY1472" s="68"/>
      <c r="AZ1472" s="68"/>
      <c r="BA1472" s="68"/>
      <c r="BB1472" s="68"/>
      <c r="BC1472" s="68"/>
      <c r="BD1472" s="68"/>
      <c r="BE1472" s="68"/>
      <c r="BF1472" s="68"/>
      <c r="BG1472" s="68"/>
      <c r="BH1472" s="68"/>
      <c r="BI1472" s="68"/>
      <c r="BJ1472" s="68"/>
      <c r="BK1472" s="68"/>
      <c r="BL1472" s="68"/>
    </row>
    <row r="1473" spans="1:64">
      <c r="A1473" s="12"/>
      <c r="B1473" s="12"/>
      <c r="C1473" s="12"/>
      <c r="D1473" s="12"/>
      <c r="AA1473" s="68"/>
      <c r="AB1473" s="68"/>
      <c r="AC1473" s="68"/>
      <c r="AD1473" s="68"/>
      <c r="AE1473" s="68"/>
      <c r="AG1473" s="92"/>
      <c r="AN1473" s="68"/>
      <c r="AO1473" s="68"/>
      <c r="AP1473" s="68"/>
      <c r="AQ1473" s="68"/>
      <c r="AR1473" s="68"/>
      <c r="AS1473" s="68"/>
      <c r="AT1473" s="68"/>
      <c r="AU1473" s="68"/>
      <c r="AV1473" s="68"/>
    </row>
    <row r="1474" spans="1:64">
      <c r="A1474" s="12"/>
      <c r="B1474" s="12"/>
      <c r="C1474" s="12"/>
      <c r="D1474" s="12"/>
      <c r="AA1474" s="68"/>
      <c r="AB1474" s="68"/>
      <c r="AC1474" s="68"/>
      <c r="AD1474" s="68"/>
      <c r="AE1474" s="68"/>
      <c r="AG1474" s="92"/>
      <c r="AN1474" s="68"/>
      <c r="AO1474" s="68"/>
      <c r="AP1474" s="68"/>
      <c r="AQ1474" s="68"/>
      <c r="AR1474" s="68"/>
      <c r="AS1474" s="68"/>
      <c r="AT1474" s="68"/>
      <c r="AU1474" s="68"/>
    </row>
    <row r="1475" spans="1:64">
      <c r="A1475" s="12"/>
      <c r="B1475" s="12"/>
      <c r="C1475" s="12"/>
      <c r="D1475" s="12"/>
      <c r="AA1475" s="68"/>
      <c r="AB1475" s="68"/>
      <c r="AC1475" s="68"/>
      <c r="AD1475" s="68"/>
      <c r="AE1475" s="68"/>
      <c r="AG1475" s="92"/>
      <c r="AN1475" s="68"/>
      <c r="AO1475" s="68"/>
      <c r="AP1475" s="68"/>
      <c r="AQ1475" s="68"/>
      <c r="AR1475" s="68"/>
      <c r="AS1475" s="68"/>
      <c r="AT1475" s="68"/>
      <c r="AU1475" s="68"/>
    </row>
    <row r="1476" spans="1:64">
      <c r="A1476" s="12"/>
      <c r="B1476" s="12"/>
      <c r="C1476" s="12"/>
      <c r="D1476" s="12"/>
      <c r="AA1476" s="68"/>
      <c r="AB1476" s="68"/>
      <c r="AC1476" s="68"/>
      <c r="AD1476" s="68"/>
      <c r="AE1476" s="68"/>
      <c r="AG1476" s="92"/>
      <c r="AN1476" s="68"/>
      <c r="AO1476" s="68"/>
      <c r="AP1476" s="68"/>
      <c r="AQ1476" s="68"/>
      <c r="AR1476" s="68"/>
      <c r="AS1476" s="68"/>
      <c r="AT1476" s="68"/>
      <c r="AU1476" s="68"/>
      <c r="AV1476" s="68"/>
    </row>
    <row r="1477" spans="1:64">
      <c r="A1477" s="12"/>
      <c r="B1477" s="12"/>
      <c r="C1477" s="12"/>
      <c r="D1477" s="12"/>
      <c r="AA1477" s="68"/>
      <c r="AB1477" s="68"/>
      <c r="AC1477" s="68"/>
      <c r="AD1477" s="68"/>
      <c r="AE1477" s="68"/>
      <c r="AG1477" s="92"/>
      <c r="AN1477" s="68"/>
      <c r="AO1477" s="68"/>
      <c r="AP1477" s="68"/>
      <c r="AQ1477" s="68"/>
      <c r="AR1477" s="68"/>
      <c r="AS1477" s="68"/>
      <c r="AT1477" s="68"/>
      <c r="AU1477" s="68"/>
      <c r="AV1477" s="68"/>
      <c r="AW1477" s="68"/>
      <c r="AX1477" s="68"/>
      <c r="AY1477" s="68"/>
      <c r="AZ1477" s="68"/>
      <c r="BA1477" s="68"/>
      <c r="BB1477" s="68"/>
      <c r="BC1477" s="68"/>
      <c r="BD1477" s="68"/>
      <c r="BE1477" s="68"/>
      <c r="BF1477" s="68"/>
      <c r="BG1477" s="68"/>
      <c r="BH1477" s="68"/>
      <c r="BI1477" s="68"/>
      <c r="BJ1477" s="68"/>
      <c r="BK1477" s="68"/>
      <c r="BL1477" s="68"/>
    </row>
    <row r="1478" spans="1:64">
      <c r="A1478" s="12"/>
      <c r="B1478" s="12"/>
      <c r="C1478" s="12"/>
      <c r="D1478" s="12"/>
      <c r="AA1478" s="68"/>
      <c r="AB1478" s="68"/>
      <c r="AC1478" s="68"/>
      <c r="AD1478" s="68"/>
      <c r="AE1478" s="68"/>
      <c r="AG1478" s="92"/>
      <c r="AN1478" s="68"/>
      <c r="AO1478" s="68"/>
      <c r="AP1478" s="68"/>
      <c r="AQ1478" s="68"/>
      <c r="AR1478" s="68"/>
      <c r="AS1478" s="68"/>
      <c r="AT1478" s="68"/>
      <c r="AU1478" s="68"/>
      <c r="AV1478" s="68"/>
      <c r="AW1478" s="68"/>
      <c r="AX1478" s="68"/>
      <c r="AY1478" s="68"/>
      <c r="AZ1478" s="68"/>
      <c r="BA1478" s="68"/>
      <c r="BB1478" s="68"/>
      <c r="BC1478" s="68"/>
      <c r="BD1478" s="68"/>
      <c r="BE1478" s="68"/>
      <c r="BF1478" s="68"/>
      <c r="BG1478" s="68"/>
      <c r="BH1478" s="68"/>
      <c r="BI1478" s="68"/>
      <c r="BJ1478" s="68"/>
      <c r="BK1478" s="68"/>
      <c r="BL1478" s="68"/>
    </row>
    <row r="1479" spans="1:64">
      <c r="A1479" s="12"/>
      <c r="B1479" s="12"/>
      <c r="C1479" s="12"/>
      <c r="D1479" s="12"/>
      <c r="AA1479" s="68"/>
      <c r="AB1479" s="68"/>
      <c r="AC1479" s="68"/>
      <c r="AD1479" s="68"/>
      <c r="AE1479" s="68"/>
      <c r="AG1479" s="92"/>
      <c r="AN1479" s="68"/>
      <c r="AO1479" s="68"/>
      <c r="AP1479" s="68"/>
      <c r="AQ1479" s="68"/>
      <c r="AR1479" s="68"/>
      <c r="AS1479" s="68"/>
      <c r="AT1479" s="68"/>
      <c r="AU1479" s="68"/>
    </row>
    <row r="1480" spans="1:64">
      <c r="A1480" s="12"/>
      <c r="B1480" s="12"/>
      <c r="C1480" s="12"/>
      <c r="D1480" s="12"/>
      <c r="AA1480" s="68"/>
      <c r="AB1480" s="68"/>
      <c r="AC1480" s="68"/>
      <c r="AD1480" s="68"/>
      <c r="AE1480" s="68"/>
      <c r="AG1480" s="92"/>
      <c r="AN1480" s="68"/>
      <c r="AO1480" s="68"/>
      <c r="AP1480" s="68"/>
      <c r="AQ1480" s="68"/>
      <c r="AR1480" s="68"/>
      <c r="AS1480" s="68"/>
      <c r="AT1480" s="68"/>
      <c r="AU1480" s="68"/>
      <c r="AV1480" s="68"/>
      <c r="AX1480" s="68"/>
    </row>
    <row r="1481" spans="1:64">
      <c r="A1481" s="12"/>
      <c r="B1481" s="12"/>
      <c r="C1481" s="12"/>
      <c r="D1481" s="12"/>
      <c r="AA1481" s="68"/>
      <c r="AB1481" s="68"/>
      <c r="AC1481" s="68"/>
      <c r="AD1481" s="68"/>
      <c r="AE1481" s="68"/>
      <c r="AG1481" s="92"/>
      <c r="AN1481" s="68"/>
      <c r="AO1481" s="68"/>
      <c r="AP1481" s="68"/>
      <c r="AQ1481" s="68"/>
      <c r="AR1481" s="68"/>
      <c r="AS1481" s="68"/>
      <c r="AT1481" s="68"/>
      <c r="AU1481" s="68"/>
      <c r="AV1481" s="68"/>
    </row>
    <row r="1482" spans="1:64">
      <c r="A1482" s="12"/>
      <c r="B1482" s="12"/>
      <c r="C1482" s="12"/>
      <c r="D1482" s="12"/>
      <c r="AA1482" s="68"/>
      <c r="AB1482" s="68"/>
      <c r="AC1482" s="68"/>
      <c r="AD1482" s="68"/>
      <c r="AE1482" s="68"/>
      <c r="AG1482" s="92"/>
      <c r="AN1482" s="68"/>
      <c r="AO1482" s="68"/>
      <c r="AP1482" s="68"/>
      <c r="AQ1482" s="68"/>
      <c r="AR1482" s="68"/>
      <c r="AS1482" s="68"/>
      <c r="AT1482" s="68"/>
      <c r="AU1482" s="68"/>
    </row>
    <row r="1483" spans="1:64">
      <c r="A1483" s="12"/>
      <c r="B1483" s="12"/>
      <c r="C1483" s="12"/>
      <c r="D1483" s="12"/>
      <c r="AA1483" s="68"/>
      <c r="AB1483" s="68"/>
      <c r="AC1483" s="68"/>
      <c r="AD1483" s="68"/>
      <c r="AE1483" s="68"/>
      <c r="AG1483" s="92"/>
      <c r="AN1483" s="68"/>
      <c r="AO1483" s="68"/>
      <c r="AP1483" s="68"/>
      <c r="AQ1483" s="68"/>
      <c r="AR1483" s="68"/>
      <c r="AS1483" s="68"/>
      <c r="AT1483" s="68"/>
      <c r="AU1483" s="68"/>
    </row>
    <row r="1484" spans="1:64">
      <c r="A1484" s="12"/>
      <c r="B1484" s="12"/>
      <c r="C1484" s="12"/>
      <c r="D1484" s="12"/>
      <c r="AA1484" s="68"/>
      <c r="AB1484" s="68"/>
      <c r="AC1484" s="68"/>
      <c r="AD1484" s="68"/>
      <c r="AE1484" s="68"/>
      <c r="AG1484" s="92"/>
      <c r="AN1484" s="68"/>
      <c r="AO1484" s="68"/>
      <c r="AP1484" s="68"/>
      <c r="AQ1484" s="68"/>
      <c r="AR1484" s="68"/>
      <c r="AS1484" s="68"/>
      <c r="AT1484" s="68"/>
      <c r="AU1484" s="68"/>
    </row>
    <row r="1485" spans="1:64">
      <c r="A1485" s="12"/>
      <c r="B1485" s="12"/>
      <c r="C1485" s="12"/>
      <c r="D1485" s="12"/>
      <c r="AA1485" s="68"/>
      <c r="AB1485" s="68"/>
      <c r="AC1485" s="68"/>
      <c r="AD1485" s="68"/>
      <c r="AE1485" s="68"/>
      <c r="AG1485" s="92"/>
      <c r="AN1485" s="68"/>
      <c r="AO1485" s="68"/>
      <c r="AP1485" s="68"/>
      <c r="AQ1485" s="68"/>
      <c r="AR1485" s="68"/>
      <c r="AS1485" s="68"/>
      <c r="AT1485" s="68"/>
      <c r="AU1485" s="68"/>
    </row>
    <row r="1486" spans="1:64">
      <c r="A1486" s="12"/>
      <c r="B1486" s="12"/>
      <c r="C1486" s="12"/>
      <c r="D1486" s="12"/>
      <c r="AA1486" s="68"/>
      <c r="AB1486" s="68"/>
      <c r="AC1486" s="68"/>
      <c r="AD1486" s="68"/>
      <c r="AE1486" s="68"/>
      <c r="AG1486" s="92"/>
      <c r="AN1486" s="68"/>
      <c r="AO1486" s="68"/>
      <c r="AP1486" s="68"/>
      <c r="AQ1486" s="68"/>
      <c r="AR1486" s="68"/>
      <c r="AS1486" s="68"/>
      <c r="AT1486" s="68"/>
      <c r="AU1486" s="68"/>
      <c r="AV1486" s="68"/>
      <c r="AW1486" s="68"/>
      <c r="AX1486" s="68"/>
      <c r="AY1486" s="68"/>
      <c r="AZ1486" s="68"/>
      <c r="BA1486" s="68"/>
      <c r="BB1486" s="68"/>
      <c r="BC1486" s="68"/>
      <c r="BD1486" s="68"/>
      <c r="BE1486" s="68"/>
      <c r="BF1486" s="68"/>
      <c r="BG1486" s="68"/>
      <c r="BH1486" s="68"/>
      <c r="BI1486" s="68"/>
      <c r="BJ1486" s="68"/>
      <c r="BK1486" s="68"/>
      <c r="BL1486" s="68"/>
    </row>
    <row r="1487" spans="1:64">
      <c r="A1487" s="12"/>
      <c r="B1487" s="12"/>
      <c r="C1487" s="12"/>
      <c r="D1487" s="12"/>
      <c r="AA1487" s="68"/>
      <c r="AB1487" s="68"/>
      <c r="AC1487" s="68"/>
      <c r="AD1487" s="68"/>
      <c r="AE1487" s="68"/>
      <c r="AG1487" s="92"/>
      <c r="AN1487" s="68"/>
      <c r="AO1487" s="68"/>
      <c r="AP1487" s="68"/>
      <c r="AQ1487" s="68"/>
      <c r="AR1487" s="68"/>
      <c r="AS1487" s="68"/>
      <c r="AT1487" s="68"/>
      <c r="AU1487" s="68"/>
    </row>
    <row r="1488" spans="1:64">
      <c r="A1488" s="12"/>
      <c r="B1488" s="12"/>
      <c r="C1488" s="12"/>
      <c r="D1488" s="12"/>
      <c r="AA1488" s="68"/>
      <c r="AB1488" s="68"/>
      <c r="AC1488" s="68"/>
      <c r="AD1488" s="68"/>
      <c r="AE1488" s="68"/>
      <c r="AG1488" s="92"/>
      <c r="AN1488" s="68"/>
      <c r="AO1488" s="68"/>
      <c r="AP1488" s="68"/>
      <c r="AQ1488" s="68"/>
      <c r="AR1488" s="68"/>
      <c r="AS1488" s="68"/>
      <c r="AT1488" s="68"/>
      <c r="AU1488" s="68"/>
      <c r="AV1488" s="68"/>
      <c r="AW1488" s="68"/>
      <c r="AX1488" s="68"/>
      <c r="AY1488" s="68"/>
      <c r="AZ1488" s="68"/>
      <c r="BA1488" s="68"/>
      <c r="BB1488" s="68"/>
      <c r="BC1488" s="68"/>
      <c r="BD1488" s="68"/>
      <c r="BE1488" s="68"/>
      <c r="BF1488" s="68"/>
      <c r="BG1488" s="68"/>
      <c r="BH1488" s="68"/>
      <c r="BI1488" s="68"/>
      <c r="BJ1488" s="68"/>
      <c r="BK1488" s="68"/>
      <c r="BL1488" s="68"/>
    </row>
    <row r="1489" spans="1:64">
      <c r="A1489" s="12"/>
      <c r="B1489" s="12"/>
      <c r="C1489" s="12"/>
      <c r="D1489" s="12"/>
      <c r="AA1489" s="68"/>
      <c r="AB1489" s="68"/>
      <c r="AC1489" s="68"/>
      <c r="AD1489" s="68"/>
      <c r="AE1489" s="68"/>
      <c r="AG1489" s="92"/>
      <c r="AN1489" s="68"/>
      <c r="AO1489" s="68"/>
      <c r="AP1489" s="68"/>
      <c r="AQ1489" s="68"/>
      <c r="AR1489" s="68"/>
      <c r="AS1489" s="68"/>
      <c r="AT1489" s="68"/>
      <c r="AU1489" s="68"/>
      <c r="AV1489" s="68"/>
      <c r="AX1489" s="68"/>
    </row>
    <row r="1490" spans="1:64">
      <c r="A1490" s="12"/>
      <c r="B1490" s="12"/>
      <c r="C1490" s="12"/>
      <c r="D1490" s="12"/>
      <c r="AA1490" s="68"/>
      <c r="AB1490" s="68"/>
      <c r="AC1490" s="68"/>
      <c r="AD1490" s="68"/>
      <c r="AE1490" s="68"/>
      <c r="AG1490" s="92"/>
      <c r="AN1490" s="68"/>
      <c r="AO1490" s="68"/>
      <c r="AP1490" s="68"/>
      <c r="AQ1490" s="68"/>
      <c r="AR1490" s="68"/>
      <c r="AS1490" s="68"/>
      <c r="AT1490" s="68"/>
      <c r="AU1490" s="68"/>
      <c r="AV1490" s="68"/>
    </row>
    <row r="1491" spans="1:64">
      <c r="A1491" s="12"/>
      <c r="B1491" s="12"/>
      <c r="C1491" s="12"/>
      <c r="D1491" s="12"/>
      <c r="AA1491" s="68"/>
      <c r="AB1491" s="68"/>
      <c r="AC1491" s="68"/>
      <c r="AD1491" s="68"/>
      <c r="AE1491" s="68"/>
      <c r="AG1491" s="92"/>
      <c r="AN1491" s="68"/>
      <c r="AO1491" s="68"/>
      <c r="AP1491" s="68"/>
      <c r="AQ1491" s="68"/>
      <c r="AR1491" s="68"/>
      <c r="AS1491" s="68"/>
      <c r="AT1491" s="68"/>
      <c r="AU1491" s="68"/>
      <c r="AV1491" s="68"/>
    </row>
    <row r="1492" spans="1:64">
      <c r="A1492" s="12"/>
      <c r="B1492" s="12"/>
      <c r="C1492" s="12"/>
      <c r="D1492" s="12"/>
      <c r="AA1492" s="68"/>
      <c r="AB1492" s="68"/>
      <c r="AC1492" s="68"/>
      <c r="AD1492" s="68"/>
      <c r="AE1492" s="68"/>
      <c r="AG1492" s="92"/>
      <c r="AN1492" s="68"/>
      <c r="AO1492" s="68"/>
      <c r="AP1492" s="68"/>
      <c r="AQ1492" s="68"/>
      <c r="AR1492" s="68"/>
      <c r="AS1492" s="68"/>
      <c r="AT1492" s="68"/>
      <c r="AU1492" s="68"/>
      <c r="AV1492" s="68"/>
      <c r="AX1492" s="68"/>
    </row>
    <row r="1493" spans="1:64">
      <c r="A1493" s="12"/>
      <c r="B1493" s="12"/>
      <c r="C1493" s="12"/>
      <c r="D1493" s="12"/>
      <c r="AA1493" s="68"/>
      <c r="AB1493" s="68"/>
      <c r="AC1493" s="68"/>
      <c r="AD1493" s="68"/>
      <c r="AE1493" s="68"/>
      <c r="AG1493" s="92"/>
      <c r="AN1493" s="68"/>
      <c r="AO1493" s="68"/>
      <c r="AP1493" s="68"/>
      <c r="AQ1493" s="68"/>
      <c r="AR1493" s="68"/>
      <c r="AS1493" s="68"/>
      <c r="AT1493" s="68"/>
      <c r="AU1493" s="68"/>
      <c r="AV1493" s="68"/>
      <c r="AW1493" s="68"/>
      <c r="AX1493" s="68"/>
      <c r="AY1493" s="68"/>
      <c r="AZ1493" s="68"/>
      <c r="BA1493" s="68"/>
      <c r="BB1493" s="68"/>
      <c r="BC1493" s="68"/>
      <c r="BD1493" s="68"/>
      <c r="BE1493" s="68"/>
      <c r="BF1493" s="68"/>
      <c r="BG1493" s="68"/>
      <c r="BH1493" s="68"/>
      <c r="BI1493" s="68"/>
      <c r="BJ1493" s="68"/>
      <c r="BK1493" s="68"/>
      <c r="BL1493" s="68"/>
    </row>
    <row r="1494" spans="1:64">
      <c r="A1494" s="12"/>
      <c r="B1494" s="12"/>
      <c r="C1494" s="12"/>
      <c r="D1494" s="12"/>
      <c r="AA1494" s="68"/>
      <c r="AB1494" s="68"/>
      <c r="AC1494" s="68"/>
      <c r="AD1494" s="68"/>
      <c r="AE1494" s="68"/>
      <c r="AG1494" s="92"/>
      <c r="AN1494" s="68"/>
      <c r="AO1494" s="68"/>
      <c r="AP1494" s="68"/>
      <c r="AQ1494" s="68"/>
      <c r="AR1494" s="68"/>
      <c r="AS1494" s="68"/>
      <c r="AT1494" s="68"/>
      <c r="AU1494" s="68"/>
      <c r="AV1494" s="68"/>
    </row>
    <row r="1495" spans="1:64">
      <c r="A1495" s="12"/>
      <c r="B1495" s="12"/>
      <c r="C1495" s="12"/>
      <c r="D1495" s="12"/>
      <c r="AA1495" s="68"/>
      <c r="AB1495" s="68"/>
      <c r="AC1495" s="68"/>
      <c r="AD1495" s="68"/>
      <c r="AE1495" s="68"/>
      <c r="AG1495" s="92"/>
      <c r="AN1495" s="68"/>
      <c r="AO1495" s="68"/>
      <c r="AP1495" s="68"/>
      <c r="AQ1495" s="68"/>
      <c r="AR1495" s="68"/>
      <c r="AS1495" s="68"/>
      <c r="AT1495" s="68"/>
      <c r="AU1495" s="68"/>
      <c r="AV1495" s="68"/>
      <c r="AX1495" s="68"/>
    </row>
    <row r="1496" spans="1:64">
      <c r="A1496" s="12"/>
      <c r="B1496" s="12"/>
      <c r="C1496" s="12"/>
      <c r="D1496" s="12"/>
      <c r="AA1496" s="68"/>
      <c r="AB1496" s="68"/>
      <c r="AC1496" s="68"/>
      <c r="AD1496" s="68"/>
      <c r="AE1496" s="68"/>
      <c r="AG1496" s="92"/>
      <c r="AN1496" s="68"/>
      <c r="AO1496" s="68"/>
      <c r="AP1496" s="68"/>
      <c r="AQ1496" s="68"/>
      <c r="AR1496" s="68"/>
      <c r="AS1496" s="68"/>
      <c r="AT1496" s="68"/>
      <c r="AU1496" s="68"/>
      <c r="AV1496" s="68"/>
      <c r="AW1496" s="68"/>
      <c r="AX1496" s="68"/>
      <c r="AY1496" s="68"/>
      <c r="AZ1496" s="68"/>
      <c r="BA1496" s="68"/>
      <c r="BB1496" s="68"/>
      <c r="BC1496" s="68"/>
      <c r="BD1496" s="68"/>
      <c r="BE1496" s="68"/>
      <c r="BF1496" s="68"/>
      <c r="BG1496" s="68"/>
      <c r="BH1496" s="68"/>
      <c r="BI1496" s="68"/>
      <c r="BJ1496" s="68"/>
      <c r="BK1496" s="68"/>
      <c r="BL1496" s="68"/>
    </row>
    <row r="1497" spans="1:64">
      <c r="A1497" s="12"/>
      <c r="B1497" s="12"/>
      <c r="C1497" s="12"/>
      <c r="D1497" s="12"/>
      <c r="AA1497" s="68"/>
      <c r="AB1497" s="68"/>
      <c r="AC1497" s="68"/>
      <c r="AD1497" s="68"/>
      <c r="AE1497" s="68"/>
      <c r="AG1497" s="92"/>
      <c r="AN1497" s="68"/>
      <c r="AO1497" s="68"/>
      <c r="AP1497" s="68"/>
      <c r="AQ1497" s="68"/>
      <c r="AR1497" s="68"/>
      <c r="AS1497" s="68"/>
      <c r="AT1497" s="68"/>
      <c r="AU1497" s="68"/>
      <c r="AV1497" s="68"/>
    </row>
    <row r="1498" spans="1:64">
      <c r="A1498" s="12"/>
      <c r="B1498" s="12"/>
      <c r="C1498" s="12"/>
      <c r="D1498" s="12"/>
      <c r="AA1498" s="68"/>
      <c r="AB1498" s="68"/>
      <c r="AC1498" s="68"/>
      <c r="AD1498" s="68"/>
      <c r="AE1498" s="68"/>
      <c r="AG1498" s="92"/>
      <c r="AN1498" s="68"/>
      <c r="AO1498" s="68"/>
      <c r="AP1498" s="68"/>
      <c r="AQ1498" s="68"/>
      <c r="AR1498" s="68"/>
      <c r="AS1498" s="68"/>
      <c r="AT1498" s="68"/>
      <c r="AU1498" s="68"/>
      <c r="AV1498" s="68"/>
    </row>
    <row r="1499" spans="1:64">
      <c r="A1499" s="12"/>
      <c r="B1499" s="12"/>
      <c r="C1499" s="12"/>
      <c r="D1499" s="12"/>
      <c r="AA1499" s="68"/>
      <c r="AB1499" s="68"/>
      <c r="AC1499" s="68"/>
      <c r="AD1499" s="68"/>
      <c r="AE1499" s="68"/>
      <c r="AG1499" s="92"/>
      <c r="AN1499" s="68"/>
      <c r="AO1499" s="68"/>
      <c r="AP1499" s="68"/>
      <c r="AQ1499" s="68"/>
      <c r="AR1499" s="68"/>
      <c r="AS1499" s="68"/>
      <c r="AT1499" s="68"/>
      <c r="AU1499" s="68"/>
      <c r="AV1499" s="68"/>
      <c r="AX1499" s="68"/>
      <c r="AY1499" s="68"/>
      <c r="AZ1499" s="68"/>
      <c r="BA1499" s="68"/>
      <c r="BB1499" s="68"/>
      <c r="BC1499" s="68"/>
      <c r="BD1499" s="68"/>
      <c r="BE1499" s="68"/>
      <c r="BF1499" s="68"/>
      <c r="BG1499" s="68"/>
      <c r="BH1499" s="68"/>
      <c r="BI1499" s="68"/>
      <c r="BJ1499" s="68"/>
      <c r="BK1499" s="68"/>
      <c r="BL1499" s="68"/>
    </row>
    <row r="1500" spans="1:64">
      <c r="A1500" s="12"/>
      <c r="B1500" s="12"/>
      <c r="C1500" s="12"/>
      <c r="D1500" s="12"/>
      <c r="AA1500" s="68"/>
      <c r="AB1500" s="68"/>
      <c r="AC1500" s="68"/>
      <c r="AD1500" s="68"/>
      <c r="AE1500" s="68"/>
      <c r="AG1500" s="92"/>
      <c r="AN1500" s="68"/>
      <c r="AO1500" s="68"/>
      <c r="AP1500" s="68"/>
      <c r="AQ1500" s="68"/>
      <c r="AR1500" s="68"/>
      <c r="AS1500" s="68"/>
      <c r="AT1500" s="68"/>
      <c r="AU1500" s="68"/>
      <c r="AV1500" s="68"/>
    </row>
    <row r="1501" spans="1:64">
      <c r="A1501" s="12"/>
      <c r="B1501" s="12"/>
      <c r="C1501" s="12"/>
      <c r="D1501" s="12"/>
      <c r="AA1501" s="68"/>
      <c r="AB1501" s="68"/>
      <c r="AC1501" s="68"/>
      <c r="AD1501" s="68"/>
      <c r="AE1501" s="68"/>
      <c r="AG1501" s="92"/>
      <c r="AN1501" s="68"/>
      <c r="AO1501" s="68"/>
      <c r="AP1501" s="68"/>
      <c r="AQ1501" s="68"/>
      <c r="AR1501" s="68"/>
      <c r="AS1501" s="68"/>
      <c r="AT1501" s="68"/>
      <c r="AU1501" s="68"/>
      <c r="AV1501" s="68"/>
      <c r="AX1501" s="68"/>
      <c r="AY1501" s="68"/>
      <c r="AZ1501" s="68"/>
      <c r="BA1501" s="68"/>
      <c r="BB1501" s="68"/>
      <c r="BC1501" s="68"/>
      <c r="BD1501" s="68"/>
      <c r="BE1501" s="68"/>
      <c r="BF1501" s="68"/>
      <c r="BG1501" s="68"/>
      <c r="BH1501" s="68"/>
      <c r="BI1501" s="68"/>
      <c r="BJ1501" s="68"/>
      <c r="BK1501" s="68"/>
      <c r="BL1501" s="68"/>
    </row>
    <row r="1502" spans="1:64">
      <c r="A1502" s="12"/>
      <c r="B1502" s="12"/>
      <c r="C1502" s="12"/>
      <c r="D1502" s="12"/>
      <c r="AA1502" s="68"/>
      <c r="AB1502" s="68"/>
      <c r="AC1502" s="68"/>
      <c r="AD1502" s="68"/>
      <c r="AE1502" s="68"/>
      <c r="AG1502" s="92"/>
      <c r="AN1502" s="68"/>
      <c r="AO1502" s="68"/>
      <c r="AP1502" s="68"/>
      <c r="AQ1502" s="68"/>
      <c r="AR1502" s="68"/>
      <c r="AS1502" s="68"/>
      <c r="AT1502" s="68"/>
      <c r="AU1502" s="68"/>
    </row>
    <row r="1503" spans="1:64">
      <c r="A1503" s="12"/>
      <c r="B1503" s="12"/>
      <c r="C1503" s="12"/>
      <c r="D1503" s="12"/>
      <c r="AA1503" s="68"/>
      <c r="AB1503" s="68"/>
      <c r="AC1503" s="68"/>
      <c r="AD1503" s="68"/>
      <c r="AE1503" s="68"/>
      <c r="AG1503" s="92"/>
      <c r="AN1503" s="68"/>
      <c r="AO1503" s="68"/>
      <c r="AP1503" s="68"/>
      <c r="AQ1503" s="68"/>
      <c r="AR1503" s="68"/>
      <c r="AS1503" s="68"/>
      <c r="AT1503" s="68"/>
      <c r="AU1503" s="68"/>
      <c r="AV1503" s="68"/>
      <c r="AX1503" s="68"/>
    </row>
    <row r="1504" spans="1:64">
      <c r="A1504" s="12"/>
      <c r="B1504" s="12"/>
      <c r="C1504" s="12"/>
      <c r="D1504" s="12"/>
      <c r="AA1504" s="68"/>
      <c r="AB1504" s="68"/>
      <c r="AC1504" s="68"/>
      <c r="AD1504" s="68"/>
      <c r="AE1504" s="68"/>
      <c r="AG1504" s="92"/>
      <c r="AN1504" s="68"/>
      <c r="AO1504" s="68"/>
      <c r="AP1504" s="68"/>
      <c r="AQ1504" s="68"/>
      <c r="AR1504" s="68"/>
      <c r="AS1504" s="68"/>
      <c r="AT1504" s="68"/>
      <c r="AU1504" s="68"/>
    </row>
    <row r="1505" spans="1:64">
      <c r="A1505" s="12"/>
      <c r="B1505" s="12"/>
      <c r="C1505" s="12"/>
      <c r="D1505" s="12"/>
      <c r="AA1505" s="68"/>
      <c r="AB1505" s="68"/>
      <c r="AC1505" s="68"/>
      <c r="AD1505" s="68"/>
      <c r="AE1505" s="68"/>
      <c r="AG1505" s="92"/>
      <c r="AN1505" s="68"/>
      <c r="AO1505" s="68"/>
      <c r="AP1505" s="68"/>
      <c r="AQ1505" s="68"/>
      <c r="AR1505" s="68"/>
      <c r="AS1505" s="68"/>
      <c r="AT1505" s="68"/>
      <c r="AU1505" s="68"/>
      <c r="AV1505" s="68"/>
    </row>
    <row r="1506" spans="1:64">
      <c r="A1506" s="12"/>
      <c r="B1506" s="12"/>
      <c r="C1506" s="12"/>
      <c r="D1506" s="12"/>
      <c r="AA1506" s="68"/>
      <c r="AB1506" s="68"/>
      <c r="AC1506" s="68"/>
      <c r="AD1506" s="68"/>
      <c r="AE1506" s="68"/>
      <c r="AG1506" s="92"/>
      <c r="AN1506" s="68"/>
      <c r="AO1506" s="68"/>
      <c r="AP1506" s="68"/>
      <c r="AQ1506" s="68"/>
      <c r="AR1506" s="68"/>
      <c r="AS1506" s="68"/>
      <c r="AT1506" s="68"/>
      <c r="AU1506" s="68"/>
      <c r="AV1506" s="68"/>
      <c r="AW1506" s="68"/>
      <c r="AX1506" s="68"/>
      <c r="AY1506" s="68"/>
      <c r="AZ1506" s="68"/>
      <c r="BA1506" s="68"/>
      <c r="BB1506" s="68"/>
      <c r="BC1506" s="68"/>
      <c r="BD1506" s="68"/>
      <c r="BE1506" s="68"/>
      <c r="BF1506" s="68"/>
      <c r="BG1506" s="68"/>
      <c r="BH1506" s="68"/>
      <c r="BI1506" s="68"/>
      <c r="BJ1506" s="68"/>
      <c r="BK1506" s="68"/>
      <c r="BL1506" s="68"/>
    </row>
    <row r="1507" spans="1:64">
      <c r="A1507" s="12"/>
      <c r="B1507" s="12"/>
      <c r="C1507" s="12"/>
      <c r="D1507" s="12"/>
      <c r="AA1507" s="68"/>
      <c r="AB1507" s="68"/>
      <c r="AC1507" s="68"/>
      <c r="AD1507" s="68"/>
      <c r="AE1507" s="68"/>
      <c r="AG1507" s="92"/>
      <c r="AN1507" s="68"/>
      <c r="AO1507" s="68"/>
      <c r="AP1507" s="68"/>
      <c r="AQ1507" s="68"/>
      <c r="AR1507" s="68"/>
      <c r="AS1507" s="68"/>
      <c r="AT1507" s="68"/>
      <c r="AU1507" s="68"/>
    </row>
    <row r="1508" spans="1:64">
      <c r="A1508" s="12"/>
      <c r="B1508" s="12"/>
      <c r="C1508" s="12"/>
      <c r="D1508" s="12"/>
      <c r="AA1508" s="68"/>
      <c r="AB1508" s="68"/>
      <c r="AC1508" s="68"/>
      <c r="AD1508" s="68"/>
      <c r="AE1508" s="68"/>
      <c r="AG1508" s="92"/>
      <c r="AN1508" s="68"/>
      <c r="AO1508" s="68"/>
      <c r="AP1508" s="68"/>
      <c r="AQ1508" s="68"/>
      <c r="AR1508" s="68"/>
      <c r="AS1508" s="68"/>
      <c r="AT1508" s="68"/>
      <c r="AU1508" s="68"/>
      <c r="AV1508" s="68"/>
      <c r="AX1508" s="68"/>
    </row>
    <row r="1509" spans="1:64">
      <c r="A1509" s="12"/>
      <c r="B1509" s="12"/>
      <c r="C1509" s="12"/>
      <c r="D1509" s="12"/>
      <c r="AA1509" s="68"/>
      <c r="AB1509" s="68"/>
      <c r="AC1509" s="68"/>
      <c r="AD1509" s="68"/>
      <c r="AE1509" s="68"/>
      <c r="AG1509" s="92"/>
      <c r="AN1509" s="68"/>
      <c r="AO1509" s="68"/>
      <c r="AP1509" s="68"/>
      <c r="AQ1509" s="68"/>
      <c r="AR1509" s="68"/>
      <c r="AS1509" s="68"/>
      <c r="AT1509" s="68"/>
      <c r="AU1509" s="68"/>
      <c r="AV1509" s="68"/>
      <c r="AW1509" s="68"/>
      <c r="AX1509" s="68"/>
      <c r="AY1509" s="68"/>
      <c r="AZ1509" s="68"/>
      <c r="BA1509" s="68"/>
      <c r="BB1509" s="68"/>
      <c r="BC1509" s="68"/>
      <c r="BD1509" s="68"/>
      <c r="BE1509" s="68"/>
      <c r="BF1509" s="68"/>
      <c r="BG1509" s="68"/>
      <c r="BH1509" s="68"/>
      <c r="BI1509" s="68"/>
      <c r="BJ1509" s="68"/>
      <c r="BK1509" s="68"/>
      <c r="BL1509" s="68"/>
    </row>
    <row r="1510" spans="1:64">
      <c r="A1510" s="12"/>
      <c r="B1510" s="12"/>
      <c r="C1510" s="12"/>
      <c r="D1510" s="12"/>
      <c r="AA1510" s="68"/>
      <c r="AB1510" s="68"/>
      <c r="AC1510" s="68"/>
      <c r="AD1510" s="68"/>
      <c r="AE1510" s="68"/>
      <c r="AG1510" s="92"/>
      <c r="AN1510" s="68"/>
      <c r="AO1510" s="68"/>
      <c r="AP1510" s="68"/>
      <c r="AQ1510" s="68"/>
      <c r="AR1510" s="68"/>
      <c r="AS1510" s="68"/>
      <c r="AT1510" s="68"/>
      <c r="AU1510" s="68"/>
      <c r="AV1510" s="68"/>
      <c r="AW1510" s="68"/>
      <c r="AX1510" s="68"/>
      <c r="AY1510" s="68"/>
      <c r="AZ1510" s="68"/>
      <c r="BA1510" s="68"/>
      <c r="BB1510" s="68"/>
      <c r="BC1510" s="68"/>
      <c r="BD1510" s="68"/>
      <c r="BE1510" s="68"/>
      <c r="BF1510" s="68"/>
      <c r="BG1510" s="68"/>
      <c r="BH1510" s="68"/>
      <c r="BI1510" s="68"/>
      <c r="BJ1510" s="68"/>
      <c r="BK1510" s="68"/>
      <c r="BL1510" s="68"/>
    </row>
    <row r="1511" spans="1:64">
      <c r="A1511" s="12"/>
      <c r="B1511" s="12"/>
      <c r="C1511" s="12"/>
      <c r="D1511" s="12"/>
      <c r="AA1511" s="68"/>
      <c r="AB1511" s="68"/>
      <c r="AC1511" s="68"/>
      <c r="AD1511" s="68"/>
      <c r="AE1511" s="68"/>
      <c r="AG1511" s="92"/>
      <c r="AN1511" s="68"/>
      <c r="AO1511" s="68"/>
      <c r="AP1511" s="68"/>
      <c r="AQ1511" s="68"/>
      <c r="AR1511" s="68"/>
      <c r="AS1511" s="68"/>
      <c r="AT1511" s="68"/>
      <c r="AU1511" s="68"/>
      <c r="AV1511" s="68"/>
      <c r="AW1511" s="68"/>
      <c r="AX1511" s="68"/>
      <c r="AY1511" s="68"/>
      <c r="AZ1511" s="68"/>
      <c r="BA1511" s="68"/>
      <c r="BB1511" s="68"/>
      <c r="BC1511" s="68"/>
      <c r="BD1511" s="68"/>
      <c r="BE1511" s="68"/>
      <c r="BF1511" s="68"/>
      <c r="BG1511" s="68"/>
      <c r="BH1511" s="68"/>
      <c r="BI1511" s="68"/>
      <c r="BJ1511" s="68"/>
      <c r="BK1511" s="68"/>
      <c r="BL1511" s="68"/>
    </row>
    <row r="1512" spans="1:64">
      <c r="A1512" s="12"/>
      <c r="B1512" s="12"/>
      <c r="C1512" s="12"/>
      <c r="D1512" s="12"/>
      <c r="AA1512" s="68"/>
      <c r="AB1512" s="68"/>
      <c r="AC1512" s="68"/>
      <c r="AD1512" s="68"/>
      <c r="AE1512" s="68"/>
      <c r="AG1512" s="92"/>
      <c r="AN1512" s="68"/>
      <c r="AO1512" s="68"/>
      <c r="AP1512" s="68"/>
      <c r="AQ1512" s="68"/>
      <c r="AR1512" s="68"/>
      <c r="AS1512" s="68"/>
      <c r="AT1512" s="68"/>
      <c r="AU1512" s="68"/>
      <c r="AV1512" s="68"/>
    </row>
    <row r="1513" spans="1:64">
      <c r="A1513" s="12"/>
      <c r="B1513" s="12"/>
      <c r="C1513" s="12"/>
      <c r="D1513" s="12"/>
      <c r="AA1513" s="68"/>
      <c r="AB1513" s="68"/>
      <c r="AC1513" s="68"/>
      <c r="AD1513" s="68"/>
      <c r="AE1513" s="68"/>
      <c r="AG1513" s="92"/>
      <c r="AN1513" s="68"/>
      <c r="AO1513" s="68"/>
      <c r="AP1513" s="68"/>
      <c r="AQ1513" s="68"/>
      <c r="AR1513" s="68"/>
      <c r="AS1513" s="68"/>
      <c r="AT1513" s="68"/>
      <c r="AU1513" s="68"/>
      <c r="AV1513" s="68"/>
    </row>
    <row r="1514" spans="1:64">
      <c r="A1514" s="12"/>
      <c r="B1514" s="12"/>
      <c r="C1514" s="12"/>
      <c r="D1514" s="12"/>
      <c r="AA1514" s="68"/>
      <c r="AB1514" s="68"/>
      <c r="AC1514" s="68"/>
      <c r="AD1514" s="68"/>
      <c r="AE1514" s="68"/>
      <c r="AG1514" s="92"/>
      <c r="AN1514" s="68"/>
      <c r="AO1514" s="68"/>
      <c r="AP1514" s="68"/>
      <c r="AQ1514" s="68"/>
      <c r="AR1514" s="68"/>
      <c r="AS1514" s="68"/>
      <c r="AT1514" s="68"/>
      <c r="AU1514" s="68"/>
      <c r="AV1514" s="68"/>
      <c r="AX1514" s="68"/>
      <c r="AY1514" s="68"/>
      <c r="AZ1514" s="68"/>
      <c r="BA1514" s="68"/>
      <c r="BB1514" s="68"/>
      <c r="BC1514" s="68"/>
      <c r="BD1514" s="68"/>
      <c r="BE1514" s="68"/>
      <c r="BF1514" s="68"/>
      <c r="BG1514" s="68"/>
      <c r="BH1514" s="68"/>
      <c r="BI1514" s="68"/>
      <c r="BJ1514" s="68"/>
      <c r="BK1514" s="68"/>
      <c r="BL1514" s="68"/>
    </row>
    <row r="1515" spans="1:64">
      <c r="A1515" s="12"/>
      <c r="B1515" s="12"/>
      <c r="C1515" s="12"/>
      <c r="D1515" s="12"/>
      <c r="AA1515" s="68"/>
      <c r="AB1515" s="68"/>
      <c r="AC1515" s="68"/>
      <c r="AD1515" s="68"/>
      <c r="AE1515" s="68"/>
      <c r="AG1515" s="92"/>
      <c r="AN1515" s="68"/>
      <c r="AO1515" s="68"/>
      <c r="AP1515" s="68"/>
      <c r="AQ1515" s="68"/>
      <c r="AR1515" s="68"/>
      <c r="AS1515" s="68"/>
      <c r="AT1515" s="68"/>
      <c r="AU1515" s="68"/>
      <c r="AV1515" s="68"/>
    </row>
    <row r="1516" spans="1:64">
      <c r="A1516" s="12"/>
      <c r="B1516" s="12"/>
      <c r="C1516" s="12"/>
      <c r="D1516" s="12"/>
      <c r="AA1516" s="68"/>
      <c r="AB1516" s="68"/>
      <c r="AC1516" s="68"/>
      <c r="AD1516" s="68"/>
      <c r="AE1516" s="68"/>
      <c r="AG1516" s="92"/>
      <c r="AN1516" s="68"/>
      <c r="AO1516" s="68"/>
      <c r="AP1516" s="68"/>
      <c r="AQ1516" s="68"/>
      <c r="AR1516" s="68"/>
      <c r="AS1516" s="68"/>
      <c r="AT1516" s="68"/>
      <c r="AU1516" s="68"/>
      <c r="AV1516" s="68"/>
      <c r="AX1516" s="68"/>
      <c r="AY1516" s="68"/>
      <c r="AZ1516" s="68"/>
      <c r="BA1516" s="68"/>
      <c r="BB1516" s="68"/>
      <c r="BC1516" s="68"/>
      <c r="BD1516" s="68"/>
      <c r="BE1516" s="68"/>
      <c r="BF1516" s="68"/>
      <c r="BG1516" s="68"/>
      <c r="BH1516" s="68"/>
      <c r="BI1516" s="68"/>
      <c r="BJ1516" s="68"/>
      <c r="BK1516" s="68"/>
      <c r="BL1516" s="68"/>
    </row>
    <row r="1517" spans="1:64">
      <c r="A1517" s="12"/>
      <c r="B1517" s="12"/>
      <c r="C1517" s="12"/>
      <c r="D1517" s="12"/>
      <c r="AA1517" s="68"/>
      <c r="AB1517" s="68"/>
      <c r="AC1517" s="68"/>
      <c r="AD1517" s="68"/>
      <c r="AE1517" s="68"/>
      <c r="AG1517" s="92"/>
      <c r="AN1517" s="68"/>
      <c r="AO1517" s="68"/>
      <c r="AP1517" s="68"/>
      <c r="AQ1517" s="68"/>
      <c r="AR1517" s="68"/>
      <c r="AS1517" s="68"/>
      <c r="AT1517" s="68"/>
      <c r="AU1517" s="68"/>
      <c r="AV1517" s="68"/>
    </row>
    <row r="1518" spans="1:64">
      <c r="A1518" s="12"/>
      <c r="B1518" s="12"/>
      <c r="C1518" s="12"/>
      <c r="D1518" s="12"/>
      <c r="AA1518" s="68"/>
      <c r="AB1518" s="68"/>
      <c r="AC1518" s="68"/>
      <c r="AD1518" s="68"/>
      <c r="AE1518" s="68"/>
      <c r="AG1518" s="92"/>
      <c r="AN1518" s="68"/>
      <c r="AO1518" s="68"/>
      <c r="AP1518" s="68"/>
      <c r="AQ1518" s="68"/>
      <c r="AR1518" s="68"/>
      <c r="AS1518" s="68"/>
      <c r="AT1518" s="68"/>
      <c r="AU1518" s="68"/>
      <c r="AV1518" s="68"/>
    </row>
    <row r="1519" spans="1:64">
      <c r="A1519" s="12"/>
      <c r="B1519" s="12"/>
      <c r="C1519" s="12"/>
      <c r="D1519" s="12"/>
      <c r="AA1519" s="68"/>
      <c r="AB1519" s="68"/>
      <c r="AC1519" s="68"/>
      <c r="AD1519" s="68"/>
      <c r="AE1519" s="68"/>
      <c r="AG1519" s="92"/>
      <c r="AN1519" s="68"/>
      <c r="AO1519" s="68"/>
      <c r="AP1519" s="68"/>
      <c r="AQ1519" s="68"/>
      <c r="AR1519" s="68"/>
      <c r="AS1519" s="68"/>
      <c r="AT1519" s="68"/>
      <c r="AU1519" s="68"/>
      <c r="AV1519" s="68"/>
      <c r="AX1519" s="68"/>
    </row>
    <row r="1520" spans="1:64">
      <c r="A1520" s="12"/>
      <c r="B1520" s="12"/>
      <c r="C1520" s="12"/>
      <c r="D1520" s="12"/>
      <c r="AA1520" s="68"/>
      <c r="AB1520" s="68"/>
      <c r="AC1520" s="68"/>
      <c r="AD1520" s="68"/>
      <c r="AE1520" s="68"/>
      <c r="AG1520" s="92"/>
      <c r="AN1520" s="68"/>
      <c r="AO1520" s="68"/>
      <c r="AP1520" s="68"/>
      <c r="AQ1520" s="68"/>
      <c r="AR1520" s="68"/>
      <c r="AS1520" s="68"/>
      <c r="AT1520" s="68"/>
      <c r="AU1520" s="68"/>
      <c r="AV1520" s="68"/>
    </row>
    <row r="1521" spans="1:64">
      <c r="A1521" s="12"/>
      <c r="B1521" s="12"/>
      <c r="C1521" s="12"/>
      <c r="D1521" s="12"/>
      <c r="AA1521" s="68"/>
      <c r="AB1521" s="68"/>
      <c r="AC1521" s="68"/>
      <c r="AD1521" s="68"/>
      <c r="AE1521" s="68"/>
      <c r="AG1521" s="92"/>
      <c r="AN1521" s="68"/>
      <c r="AO1521" s="68"/>
      <c r="AP1521" s="68"/>
      <c r="AQ1521" s="68"/>
      <c r="AR1521" s="68"/>
      <c r="AS1521" s="68"/>
      <c r="AT1521" s="68"/>
      <c r="AU1521" s="68"/>
      <c r="AV1521" s="68"/>
      <c r="AX1521" s="68"/>
    </row>
    <row r="1522" spans="1:64">
      <c r="A1522" s="12"/>
      <c r="B1522" s="12"/>
      <c r="C1522" s="12"/>
      <c r="D1522" s="12"/>
      <c r="AA1522" s="68"/>
      <c r="AB1522" s="68"/>
      <c r="AC1522" s="68"/>
      <c r="AD1522" s="68"/>
      <c r="AE1522" s="68"/>
      <c r="AG1522" s="92"/>
      <c r="AN1522" s="68"/>
      <c r="AO1522" s="68"/>
      <c r="AP1522" s="68"/>
      <c r="AQ1522" s="68"/>
      <c r="AR1522" s="68"/>
      <c r="AS1522" s="68"/>
      <c r="AT1522" s="68"/>
      <c r="AU1522" s="68"/>
      <c r="AV1522" s="68"/>
    </row>
    <row r="1523" spans="1:64">
      <c r="A1523" s="12"/>
      <c r="B1523" s="12"/>
      <c r="C1523" s="12"/>
      <c r="D1523" s="12"/>
      <c r="AA1523" s="68"/>
      <c r="AB1523" s="68"/>
      <c r="AC1523" s="68"/>
      <c r="AD1523" s="68"/>
      <c r="AE1523" s="68"/>
      <c r="AG1523" s="92"/>
      <c r="AN1523" s="68"/>
      <c r="AO1523" s="68"/>
      <c r="AP1523" s="68"/>
      <c r="AQ1523" s="68"/>
      <c r="AR1523" s="68"/>
      <c r="AS1523" s="68"/>
      <c r="AT1523" s="68"/>
      <c r="AU1523" s="68"/>
      <c r="AV1523" s="68"/>
    </row>
    <row r="1524" spans="1:64">
      <c r="A1524" s="12"/>
      <c r="B1524" s="12"/>
      <c r="C1524" s="12"/>
      <c r="D1524" s="12"/>
      <c r="AA1524" s="68"/>
      <c r="AB1524" s="68"/>
      <c r="AC1524" s="68"/>
      <c r="AD1524" s="68"/>
      <c r="AE1524" s="68"/>
      <c r="AG1524" s="92"/>
      <c r="AN1524" s="68"/>
      <c r="AO1524" s="68"/>
      <c r="AP1524" s="68"/>
      <c r="AQ1524" s="68"/>
      <c r="AR1524" s="68"/>
      <c r="AS1524" s="68"/>
      <c r="AT1524" s="68"/>
      <c r="AU1524" s="68"/>
      <c r="AV1524" s="68"/>
    </row>
    <row r="1525" spans="1:64">
      <c r="A1525" s="12"/>
      <c r="B1525" s="12"/>
      <c r="C1525" s="12"/>
      <c r="D1525" s="12"/>
      <c r="AA1525" s="68"/>
      <c r="AB1525" s="68"/>
      <c r="AC1525" s="68"/>
      <c r="AD1525" s="68"/>
      <c r="AE1525" s="68"/>
      <c r="AG1525" s="92"/>
      <c r="AN1525" s="68"/>
      <c r="AO1525" s="68"/>
      <c r="AP1525" s="68"/>
      <c r="AQ1525" s="68"/>
      <c r="AR1525" s="68"/>
      <c r="AS1525" s="68"/>
      <c r="AT1525" s="68"/>
      <c r="AU1525" s="68"/>
    </row>
    <row r="1526" spans="1:64">
      <c r="A1526" s="12"/>
      <c r="B1526" s="12"/>
      <c r="C1526" s="12"/>
      <c r="D1526" s="12"/>
      <c r="AA1526" s="68"/>
      <c r="AB1526" s="68"/>
      <c r="AC1526" s="68"/>
      <c r="AD1526" s="68"/>
      <c r="AE1526" s="68"/>
      <c r="AG1526" s="92"/>
      <c r="AN1526" s="68"/>
      <c r="AO1526" s="68"/>
      <c r="AP1526" s="68"/>
      <c r="AQ1526" s="68"/>
      <c r="AR1526" s="68"/>
      <c r="AS1526" s="68"/>
      <c r="AT1526" s="68"/>
      <c r="AU1526" s="68"/>
      <c r="AV1526" s="68"/>
    </row>
    <row r="1527" spans="1:64">
      <c r="A1527" s="12"/>
      <c r="B1527" s="12"/>
      <c r="C1527" s="12"/>
      <c r="D1527" s="12"/>
      <c r="AA1527" s="68"/>
      <c r="AB1527" s="68"/>
      <c r="AC1527" s="68"/>
      <c r="AD1527" s="68"/>
      <c r="AE1527" s="68"/>
      <c r="AG1527" s="92"/>
      <c r="AN1527" s="68"/>
      <c r="AO1527" s="68"/>
      <c r="AP1527" s="68"/>
      <c r="AQ1527" s="68"/>
      <c r="AR1527" s="68"/>
      <c r="AS1527" s="68"/>
      <c r="AT1527" s="68"/>
      <c r="AU1527" s="68"/>
      <c r="AV1527" s="68"/>
      <c r="AW1527" s="68"/>
      <c r="AX1527" s="68"/>
      <c r="AY1527" s="68"/>
      <c r="AZ1527" s="68"/>
      <c r="BA1527" s="68"/>
      <c r="BB1527" s="68"/>
      <c r="BC1527" s="68"/>
      <c r="BD1527" s="68"/>
      <c r="BE1527" s="68"/>
      <c r="BF1527" s="68"/>
      <c r="BG1527" s="68"/>
      <c r="BH1527" s="68"/>
      <c r="BI1527" s="68"/>
      <c r="BJ1527" s="68"/>
      <c r="BK1527" s="68"/>
      <c r="BL1527" s="68"/>
    </row>
    <row r="1528" spans="1:64">
      <c r="A1528" s="12"/>
      <c r="B1528" s="12"/>
      <c r="C1528" s="12"/>
      <c r="D1528" s="12"/>
      <c r="AA1528" s="68"/>
      <c r="AB1528" s="68"/>
      <c r="AC1528" s="68"/>
      <c r="AD1528" s="68"/>
      <c r="AE1528" s="68"/>
      <c r="AG1528" s="92"/>
      <c r="AN1528" s="68"/>
      <c r="AO1528" s="68"/>
      <c r="AP1528" s="68"/>
      <c r="AQ1528" s="68"/>
      <c r="AR1528" s="68"/>
      <c r="AS1528" s="68"/>
      <c r="AT1528" s="68"/>
      <c r="AU1528" s="68"/>
    </row>
    <row r="1529" spans="1:64">
      <c r="A1529" s="12"/>
      <c r="B1529" s="12"/>
      <c r="C1529" s="12"/>
      <c r="D1529" s="12"/>
      <c r="AA1529" s="68"/>
      <c r="AB1529" s="68"/>
      <c r="AC1529" s="68"/>
      <c r="AD1529" s="68"/>
      <c r="AE1529" s="68"/>
      <c r="AG1529" s="92"/>
      <c r="AN1529" s="68"/>
      <c r="AO1529" s="68"/>
      <c r="AP1529" s="68"/>
      <c r="AQ1529" s="68"/>
      <c r="AR1529" s="68"/>
      <c r="AS1529" s="68"/>
      <c r="AT1529" s="68"/>
      <c r="AU1529" s="68"/>
    </row>
    <row r="1530" spans="1:64">
      <c r="A1530" s="12"/>
      <c r="B1530" s="12"/>
      <c r="C1530" s="12"/>
      <c r="D1530" s="12"/>
      <c r="AA1530" s="68"/>
      <c r="AB1530" s="68"/>
      <c r="AC1530" s="68"/>
      <c r="AD1530" s="68"/>
      <c r="AE1530" s="68"/>
      <c r="AG1530" s="92"/>
      <c r="AN1530" s="68"/>
      <c r="AO1530" s="68"/>
      <c r="AP1530" s="68"/>
      <c r="AQ1530" s="68"/>
      <c r="AR1530" s="68"/>
      <c r="AS1530" s="68"/>
      <c r="AT1530" s="68"/>
      <c r="AU1530" s="68"/>
    </row>
    <row r="1531" spans="1:64">
      <c r="A1531" s="12"/>
      <c r="B1531" s="12"/>
      <c r="C1531" s="12"/>
      <c r="D1531" s="12"/>
      <c r="AA1531" s="68"/>
      <c r="AB1531" s="68"/>
      <c r="AC1531" s="68"/>
      <c r="AD1531" s="68"/>
      <c r="AE1531" s="68"/>
      <c r="AG1531" s="92"/>
      <c r="AN1531" s="68"/>
      <c r="AO1531" s="68"/>
      <c r="AP1531" s="68"/>
      <c r="AQ1531" s="68"/>
      <c r="AR1531" s="68"/>
      <c r="AS1531" s="68"/>
      <c r="AT1531" s="68"/>
      <c r="AU1531" s="68"/>
      <c r="AV1531" s="68"/>
    </row>
    <row r="1532" spans="1:64">
      <c r="A1532" s="12"/>
      <c r="B1532" s="12"/>
      <c r="C1532" s="12"/>
      <c r="D1532" s="12"/>
      <c r="AA1532" s="68"/>
      <c r="AB1532" s="68"/>
      <c r="AC1532" s="68"/>
      <c r="AD1532" s="68"/>
      <c r="AE1532" s="68"/>
      <c r="AG1532" s="92"/>
      <c r="AN1532" s="68"/>
      <c r="AO1532" s="68"/>
      <c r="AP1532" s="68"/>
      <c r="AQ1532" s="68"/>
      <c r="AR1532" s="68"/>
      <c r="AS1532" s="68"/>
      <c r="AT1532" s="68"/>
      <c r="AU1532" s="68"/>
      <c r="AV1532" s="68"/>
    </row>
    <row r="1533" spans="1:64">
      <c r="A1533" s="12"/>
      <c r="B1533" s="12"/>
      <c r="C1533" s="12"/>
      <c r="D1533" s="12"/>
      <c r="AA1533" s="68"/>
      <c r="AB1533" s="68"/>
      <c r="AC1533" s="68"/>
      <c r="AD1533" s="68"/>
      <c r="AE1533" s="68"/>
      <c r="AG1533" s="92"/>
      <c r="AN1533" s="68"/>
      <c r="AO1533" s="68"/>
      <c r="AP1533" s="68"/>
      <c r="AQ1533" s="68"/>
      <c r="AR1533" s="68"/>
      <c r="AS1533" s="68"/>
      <c r="AT1533" s="68"/>
      <c r="AU1533" s="68"/>
      <c r="AV1533" s="68"/>
    </row>
    <row r="1534" spans="1:64">
      <c r="A1534" s="12"/>
      <c r="B1534" s="12"/>
      <c r="C1534" s="12"/>
      <c r="D1534" s="12"/>
      <c r="AA1534" s="68"/>
      <c r="AB1534" s="68"/>
      <c r="AC1534" s="68"/>
      <c r="AD1534" s="68"/>
      <c r="AE1534" s="68"/>
      <c r="AG1534" s="92"/>
      <c r="AN1534" s="68"/>
      <c r="AO1534" s="68"/>
      <c r="AP1534" s="68"/>
      <c r="AQ1534" s="68"/>
      <c r="AR1534" s="68"/>
      <c r="AS1534" s="68"/>
      <c r="AT1534" s="68"/>
      <c r="AU1534" s="68"/>
    </row>
    <row r="1535" spans="1:64">
      <c r="A1535" s="12"/>
      <c r="B1535" s="12"/>
      <c r="C1535" s="12"/>
      <c r="D1535" s="12"/>
      <c r="AA1535" s="68"/>
      <c r="AB1535" s="68"/>
      <c r="AC1535" s="68"/>
      <c r="AD1535" s="68"/>
      <c r="AE1535" s="68"/>
      <c r="AG1535" s="92"/>
      <c r="AN1535" s="68"/>
      <c r="AO1535" s="68"/>
      <c r="AP1535" s="68"/>
      <c r="AQ1535" s="68"/>
      <c r="AR1535" s="68"/>
      <c r="AS1535" s="68"/>
      <c r="AT1535" s="68"/>
      <c r="AU1535" s="68"/>
      <c r="AV1535" s="68"/>
      <c r="AW1535" s="68"/>
      <c r="AX1535" s="68"/>
      <c r="AY1535" s="68"/>
      <c r="AZ1535" s="68"/>
      <c r="BA1535" s="68"/>
      <c r="BB1535" s="68"/>
      <c r="BC1535" s="68"/>
      <c r="BD1535" s="68"/>
      <c r="BE1535" s="68"/>
      <c r="BF1535" s="68"/>
      <c r="BG1535" s="68"/>
      <c r="BH1535" s="68"/>
      <c r="BI1535" s="68"/>
      <c r="BJ1535" s="68"/>
      <c r="BK1535" s="68"/>
      <c r="BL1535" s="68"/>
    </row>
    <row r="1536" spans="1:64">
      <c r="A1536" s="12"/>
      <c r="B1536" s="12"/>
      <c r="C1536" s="12"/>
      <c r="D1536" s="12"/>
      <c r="AA1536" s="68"/>
      <c r="AB1536" s="68"/>
      <c r="AC1536" s="68"/>
      <c r="AD1536" s="68"/>
      <c r="AE1536" s="68"/>
      <c r="AG1536" s="92"/>
      <c r="AN1536" s="68"/>
      <c r="AO1536" s="68"/>
      <c r="AP1536" s="68"/>
      <c r="AQ1536" s="68"/>
      <c r="AR1536" s="68"/>
      <c r="AS1536" s="68"/>
      <c r="AT1536" s="68"/>
      <c r="AU1536" s="68"/>
      <c r="AV1536" s="68"/>
      <c r="AX1536" s="68"/>
      <c r="AY1536" s="68"/>
      <c r="AZ1536" s="68"/>
      <c r="BA1536" s="68"/>
      <c r="BB1536" s="68"/>
      <c r="BC1536" s="68"/>
      <c r="BD1536" s="68"/>
      <c r="BE1536" s="68"/>
      <c r="BF1536" s="68"/>
      <c r="BG1536" s="68"/>
      <c r="BH1536" s="68"/>
      <c r="BI1536" s="68"/>
      <c r="BJ1536" s="68"/>
      <c r="BK1536" s="68"/>
      <c r="BL1536" s="68"/>
    </row>
    <row r="1537" spans="1:64">
      <c r="A1537" s="12"/>
      <c r="B1537" s="12"/>
      <c r="C1537" s="12"/>
      <c r="D1537" s="12"/>
      <c r="AA1537" s="68"/>
      <c r="AB1537" s="68"/>
      <c r="AC1537" s="68"/>
      <c r="AD1537" s="68"/>
      <c r="AE1537" s="68"/>
      <c r="AG1537" s="92"/>
      <c r="AN1537" s="68"/>
      <c r="AO1537" s="68"/>
      <c r="AP1537" s="68"/>
      <c r="AQ1537" s="68"/>
      <c r="AR1537" s="68"/>
      <c r="AS1537" s="68"/>
      <c r="AT1537" s="68"/>
      <c r="AU1537" s="68"/>
    </row>
    <row r="1538" spans="1:64">
      <c r="A1538" s="12"/>
      <c r="B1538" s="12"/>
      <c r="C1538" s="12"/>
      <c r="D1538" s="12"/>
      <c r="AA1538" s="68"/>
      <c r="AB1538" s="68"/>
      <c r="AC1538" s="68"/>
      <c r="AD1538" s="68"/>
      <c r="AE1538" s="68"/>
      <c r="AG1538" s="92"/>
      <c r="AN1538" s="68"/>
      <c r="AO1538" s="68"/>
      <c r="AP1538" s="68"/>
      <c r="AQ1538" s="68"/>
      <c r="AR1538" s="68"/>
      <c r="AS1538" s="68"/>
      <c r="AT1538" s="68"/>
      <c r="AU1538" s="68"/>
      <c r="AV1538" s="68"/>
    </row>
    <row r="1539" spans="1:64">
      <c r="A1539" s="12"/>
      <c r="B1539" s="12"/>
      <c r="C1539" s="12"/>
      <c r="D1539" s="12"/>
      <c r="AA1539" s="68"/>
      <c r="AB1539" s="68"/>
      <c r="AC1539" s="68"/>
      <c r="AD1539" s="68"/>
      <c r="AE1539" s="68"/>
      <c r="AG1539" s="92"/>
      <c r="AN1539" s="68"/>
      <c r="AO1539" s="68"/>
      <c r="AP1539" s="68"/>
      <c r="AQ1539" s="68"/>
      <c r="AR1539" s="68"/>
      <c r="AS1539" s="68"/>
      <c r="AT1539" s="68"/>
      <c r="AU1539" s="68"/>
    </row>
    <row r="1540" spans="1:64">
      <c r="A1540" s="12"/>
      <c r="B1540" s="12"/>
      <c r="C1540" s="12"/>
      <c r="D1540" s="12"/>
      <c r="AA1540" s="68"/>
      <c r="AB1540" s="68"/>
      <c r="AC1540" s="68"/>
      <c r="AD1540" s="68"/>
      <c r="AE1540" s="68"/>
      <c r="AG1540" s="92"/>
      <c r="AN1540" s="68"/>
      <c r="AO1540" s="68"/>
      <c r="AP1540" s="68"/>
      <c r="AQ1540" s="68"/>
      <c r="AR1540" s="68"/>
      <c r="AS1540" s="68"/>
      <c r="AT1540" s="68"/>
      <c r="AU1540" s="68"/>
      <c r="AV1540" s="68"/>
      <c r="AW1540" s="68"/>
      <c r="AX1540" s="68"/>
      <c r="AY1540" s="68"/>
      <c r="AZ1540" s="68"/>
      <c r="BA1540" s="68"/>
      <c r="BB1540" s="68"/>
      <c r="BC1540" s="68"/>
      <c r="BD1540" s="68"/>
      <c r="BE1540" s="68"/>
      <c r="BF1540" s="68"/>
      <c r="BG1540" s="68"/>
      <c r="BH1540" s="68"/>
      <c r="BI1540" s="68"/>
      <c r="BJ1540" s="68"/>
      <c r="BK1540" s="68"/>
      <c r="BL1540" s="68"/>
    </row>
    <row r="1541" spans="1:64">
      <c r="A1541" s="12"/>
      <c r="B1541" s="12"/>
      <c r="C1541" s="12"/>
      <c r="D1541" s="12"/>
      <c r="AA1541" s="68"/>
      <c r="AB1541" s="68"/>
      <c r="AC1541" s="68"/>
      <c r="AD1541" s="68"/>
      <c r="AE1541" s="68"/>
      <c r="AG1541" s="92"/>
      <c r="AN1541" s="68"/>
      <c r="AO1541" s="68"/>
      <c r="AP1541" s="68"/>
      <c r="AQ1541" s="68"/>
      <c r="AR1541" s="68"/>
      <c r="AS1541" s="68"/>
      <c r="AT1541" s="68"/>
      <c r="AU1541" s="68"/>
    </row>
    <row r="1542" spans="1:64">
      <c r="A1542" s="12"/>
      <c r="B1542" s="12"/>
      <c r="C1542" s="12"/>
      <c r="D1542" s="12"/>
      <c r="AA1542" s="68"/>
      <c r="AB1542" s="68"/>
      <c r="AC1542" s="68"/>
      <c r="AD1542" s="68"/>
      <c r="AE1542" s="68"/>
      <c r="AG1542" s="92"/>
      <c r="AN1542" s="68"/>
      <c r="AO1542" s="68"/>
      <c r="AP1542" s="68"/>
      <c r="AQ1542" s="68"/>
      <c r="AR1542" s="68"/>
      <c r="AS1542" s="68"/>
      <c r="AT1542" s="68"/>
      <c r="AU1542" s="68"/>
      <c r="AV1542" s="68"/>
      <c r="AX1542" s="68"/>
    </row>
    <row r="1543" spans="1:64">
      <c r="A1543" s="12"/>
      <c r="B1543" s="12"/>
      <c r="C1543" s="12"/>
      <c r="D1543" s="12"/>
      <c r="AA1543" s="68"/>
      <c r="AB1543" s="68"/>
      <c r="AC1543" s="68"/>
      <c r="AD1543" s="68"/>
      <c r="AE1543" s="68"/>
      <c r="AG1543" s="92"/>
      <c r="AN1543" s="68"/>
      <c r="AO1543" s="68"/>
      <c r="AP1543" s="68"/>
      <c r="AQ1543" s="68"/>
      <c r="AR1543" s="68"/>
      <c r="AS1543" s="68"/>
      <c r="AT1543" s="68"/>
      <c r="AU1543" s="68"/>
      <c r="AV1543" s="68"/>
      <c r="AX1543" s="68"/>
    </row>
    <row r="1544" spans="1:64">
      <c r="A1544" s="12"/>
      <c r="B1544" s="12"/>
      <c r="C1544" s="12"/>
      <c r="D1544" s="12"/>
      <c r="AA1544" s="68"/>
      <c r="AB1544" s="68"/>
      <c r="AC1544" s="68"/>
      <c r="AD1544" s="68"/>
      <c r="AE1544" s="68"/>
      <c r="AG1544" s="92"/>
      <c r="AN1544" s="68"/>
      <c r="AO1544" s="68"/>
      <c r="AP1544" s="68"/>
      <c r="AQ1544" s="68"/>
      <c r="AR1544" s="68"/>
      <c r="AS1544" s="68"/>
      <c r="AT1544" s="68"/>
      <c r="AU1544" s="68"/>
      <c r="AV1544" s="68"/>
      <c r="AX1544" s="68"/>
    </row>
    <row r="1545" spans="1:64">
      <c r="A1545" s="12"/>
      <c r="B1545" s="12"/>
      <c r="C1545" s="12"/>
      <c r="D1545" s="12"/>
      <c r="AA1545" s="68"/>
      <c r="AB1545" s="68"/>
      <c r="AC1545" s="68"/>
      <c r="AD1545" s="68"/>
      <c r="AE1545" s="68"/>
      <c r="AG1545" s="92"/>
      <c r="AN1545" s="68"/>
      <c r="AO1545" s="68"/>
      <c r="AP1545" s="68"/>
      <c r="AQ1545" s="68"/>
      <c r="AR1545" s="68"/>
      <c r="AS1545" s="68"/>
      <c r="AT1545" s="68"/>
      <c r="AU1545" s="68"/>
      <c r="AV1545" s="68"/>
    </row>
    <row r="1546" spans="1:64">
      <c r="A1546" s="12"/>
      <c r="B1546" s="12"/>
      <c r="C1546" s="12"/>
      <c r="D1546" s="12"/>
      <c r="AA1546" s="68"/>
      <c r="AB1546" s="68"/>
      <c r="AC1546" s="68"/>
      <c r="AD1546" s="68"/>
      <c r="AE1546" s="68"/>
      <c r="AG1546" s="92"/>
      <c r="AN1546" s="68"/>
      <c r="AO1546" s="68"/>
      <c r="AP1546" s="68"/>
      <c r="AQ1546" s="68"/>
      <c r="AR1546" s="68"/>
      <c r="AS1546" s="68"/>
      <c r="AT1546" s="68"/>
      <c r="AU1546" s="68"/>
    </row>
    <row r="1547" spans="1:64">
      <c r="A1547" s="12"/>
      <c r="B1547" s="12"/>
      <c r="C1547" s="12"/>
      <c r="D1547" s="12"/>
      <c r="AA1547" s="68"/>
      <c r="AB1547" s="68"/>
      <c r="AC1547" s="68"/>
      <c r="AD1547" s="68"/>
      <c r="AE1547" s="68"/>
      <c r="AG1547" s="92"/>
      <c r="AN1547" s="68"/>
      <c r="AO1547" s="68"/>
      <c r="AP1547" s="68"/>
      <c r="AQ1547" s="68"/>
      <c r="AR1547" s="68"/>
      <c r="AS1547" s="68"/>
      <c r="AT1547" s="68"/>
      <c r="AU1547" s="68"/>
      <c r="AV1547" s="68"/>
    </row>
    <row r="1548" spans="1:64">
      <c r="A1548" s="12"/>
      <c r="B1548" s="12"/>
      <c r="C1548" s="12"/>
      <c r="D1548" s="12"/>
      <c r="AA1548" s="68"/>
      <c r="AB1548" s="68"/>
      <c r="AC1548" s="68"/>
      <c r="AD1548" s="68"/>
      <c r="AE1548" s="68"/>
      <c r="AG1548" s="92"/>
      <c r="AN1548" s="68"/>
      <c r="AO1548" s="68"/>
      <c r="AP1548" s="68"/>
      <c r="AQ1548" s="68"/>
      <c r="AR1548" s="68"/>
      <c r="AS1548" s="68"/>
      <c r="AT1548" s="68"/>
      <c r="AU1548" s="68"/>
      <c r="AV1548" s="68"/>
    </row>
    <row r="1549" spans="1:64">
      <c r="A1549" s="12"/>
      <c r="B1549" s="12"/>
      <c r="C1549" s="12"/>
      <c r="D1549" s="12"/>
      <c r="AA1549" s="68"/>
      <c r="AB1549" s="68"/>
      <c r="AC1549" s="68"/>
      <c r="AD1549" s="68"/>
      <c r="AE1549" s="68"/>
      <c r="AG1549" s="92"/>
      <c r="AN1549" s="68"/>
      <c r="AO1549" s="68"/>
      <c r="AP1549" s="68"/>
      <c r="AQ1549" s="68"/>
      <c r="AR1549" s="68"/>
      <c r="AS1549" s="68"/>
      <c r="AT1549" s="68"/>
      <c r="AU1549" s="68"/>
      <c r="AV1549" s="68"/>
      <c r="AW1549" s="68"/>
      <c r="AX1549" s="68"/>
      <c r="AY1549" s="68"/>
      <c r="AZ1549" s="68"/>
      <c r="BA1549" s="68"/>
      <c r="BB1549" s="68"/>
      <c r="BC1549" s="68"/>
      <c r="BD1549" s="68"/>
      <c r="BE1549" s="68"/>
      <c r="BF1549" s="68"/>
      <c r="BG1549" s="68"/>
      <c r="BH1549" s="68"/>
      <c r="BI1549" s="68"/>
      <c r="BJ1549" s="68"/>
      <c r="BK1549" s="68"/>
      <c r="BL1549" s="68"/>
    </row>
    <row r="1550" spans="1:64">
      <c r="A1550" s="12"/>
      <c r="B1550" s="12"/>
      <c r="C1550" s="12"/>
      <c r="D1550" s="12"/>
      <c r="AA1550" s="68"/>
      <c r="AB1550" s="68"/>
      <c r="AC1550" s="68"/>
      <c r="AD1550" s="68"/>
      <c r="AE1550" s="68"/>
      <c r="AG1550" s="92"/>
      <c r="AN1550" s="68"/>
      <c r="AO1550" s="68"/>
      <c r="AP1550" s="68"/>
      <c r="AQ1550" s="68"/>
      <c r="AR1550" s="68"/>
      <c r="AS1550" s="68"/>
      <c r="AT1550" s="68"/>
      <c r="AU1550" s="68"/>
    </row>
    <row r="1551" spans="1:64">
      <c r="A1551" s="12"/>
      <c r="B1551" s="12"/>
      <c r="C1551" s="12"/>
      <c r="D1551" s="12"/>
      <c r="AA1551" s="68"/>
      <c r="AB1551" s="68"/>
      <c r="AC1551" s="68"/>
      <c r="AD1551" s="68"/>
      <c r="AE1551" s="68"/>
      <c r="AG1551" s="92"/>
      <c r="AN1551" s="68"/>
      <c r="AO1551" s="68"/>
      <c r="AP1551" s="68"/>
      <c r="AQ1551" s="68"/>
      <c r="AR1551" s="68"/>
      <c r="AS1551" s="68"/>
      <c r="AT1551" s="68"/>
      <c r="AU1551" s="68"/>
    </row>
    <row r="1552" spans="1:64">
      <c r="A1552" s="12"/>
      <c r="B1552" s="12"/>
      <c r="C1552" s="12"/>
      <c r="D1552" s="12"/>
      <c r="AA1552" s="68"/>
      <c r="AB1552" s="68"/>
      <c r="AC1552" s="68"/>
      <c r="AD1552" s="68"/>
      <c r="AE1552" s="68"/>
      <c r="AG1552" s="92"/>
      <c r="AN1552" s="68"/>
      <c r="AO1552" s="68"/>
      <c r="AP1552" s="68"/>
      <c r="AQ1552" s="68"/>
      <c r="AR1552" s="68"/>
      <c r="AS1552" s="68"/>
      <c r="AT1552" s="68"/>
      <c r="AU1552" s="68"/>
      <c r="AV1552" s="68"/>
      <c r="AW1552" s="68"/>
      <c r="AX1552" s="68"/>
      <c r="AY1552" s="68"/>
      <c r="AZ1552" s="68"/>
      <c r="BA1552" s="68"/>
      <c r="BB1552" s="68"/>
      <c r="BC1552" s="68"/>
      <c r="BD1552" s="68"/>
      <c r="BE1552" s="68"/>
      <c r="BF1552" s="68"/>
      <c r="BG1552" s="68"/>
      <c r="BH1552" s="68"/>
      <c r="BI1552" s="68"/>
      <c r="BJ1552" s="68"/>
      <c r="BK1552" s="68"/>
      <c r="BL1552" s="68"/>
    </row>
    <row r="1553" spans="1:64">
      <c r="A1553" s="12"/>
      <c r="B1553" s="12"/>
      <c r="C1553" s="12"/>
      <c r="D1553" s="12"/>
      <c r="AA1553" s="68"/>
      <c r="AB1553" s="68"/>
      <c r="AC1553" s="68"/>
      <c r="AD1553" s="68"/>
      <c r="AE1553" s="68"/>
      <c r="AG1553" s="92"/>
      <c r="AN1553" s="68"/>
      <c r="AO1553" s="68"/>
      <c r="AP1553" s="68"/>
      <c r="AQ1553" s="68"/>
      <c r="AR1553" s="68"/>
      <c r="AS1553" s="68"/>
      <c r="AT1553" s="68"/>
      <c r="AU1553" s="68"/>
      <c r="AV1553" s="68"/>
      <c r="AX1553" s="68"/>
      <c r="AY1553" s="68"/>
      <c r="AZ1553" s="68"/>
      <c r="BA1553" s="68"/>
      <c r="BB1553" s="68"/>
      <c r="BC1553" s="68"/>
      <c r="BD1553" s="68"/>
      <c r="BE1553" s="68"/>
      <c r="BF1553" s="68"/>
      <c r="BG1553" s="68"/>
      <c r="BH1553" s="68"/>
      <c r="BI1553" s="68"/>
      <c r="BJ1553" s="68"/>
      <c r="BK1553" s="68"/>
      <c r="BL1553" s="68"/>
    </row>
    <row r="1554" spans="1:64">
      <c r="A1554" s="12"/>
      <c r="B1554" s="12"/>
      <c r="C1554" s="12"/>
      <c r="D1554" s="12"/>
      <c r="AA1554" s="68"/>
      <c r="AB1554" s="68"/>
      <c r="AC1554" s="68"/>
      <c r="AD1554" s="68"/>
      <c r="AE1554" s="68"/>
      <c r="AG1554" s="92"/>
      <c r="AN1554" s="68"/>
      <c r="AO1554" s="68"/>
      <c r="AP1554" s="68"/>
      <c r="AQ1554" s="68"/>
      <c r="AR1554" s="68"/>
      <c r="AS1554" s="68"/>
      <c r="AT1554" s="68"/>
      <c r="AU1554" s="68"/>
      <c r="AV1554" s="68"/>
      <c r="AX1554" s="68"/>
    </row>
    <row r="1555" spans="1:64">
      <c r="A1555" s="12"/>
      <c r="B1555" s="12"/>
      <c r="C1555" s="12"/>
      <c r="D1555" s="12"/>
      <c r="AA1555" s="68"/>
      <c r="AB1555" s="68"/>
      <c r="AC1555" s="68"/>
      <c r="AD1555" s="68"/>
      <c r="AE1555" s="68"/>
      <c r="AG1555" s="92"/>
      <c r="AN1555" s="68"/>
      <c r="AO1555" s="68"/>
      <c r="AP1555" s="68"/>
      <c r="AQ1555" s="68"/>
      <c r="AR1555" s="68"/>
      <c r="AS1555" s="68"/>
      <c r="AT1555" s="68"/>
      <c r="AU1555" s="68"/>
    </row>
    <row r="1556" spans="1:64">
      <c r="A1556" s="12"/>
      <c r="B1556" s="12"/>
      <c r="C1556" s="12"/>
      <c r="D1556" s="12"/>
      <c r="AA1556" s="68"/>
      <c r="AB1556" s="68"/>
      <c r="AC1556" s="68"/>
      <c r="AD1556" s="68"/>
      <c r="AE1556" s="68"/>
      <c r="AG1556" s="92"/>
      <c r="AN1556" s="68"/>
      <c r="AO1556" s="68"/>
      <c r="AP1556" s="68"/>
      <c r="AQ1556" s="68"/>
      <c r="AR1556" s="68"/>
      <c r="AS1556" s="68"/>
      <c r="AT1556" s="68"/>
      <c r="AU1556" s="68"/>
      <c r="AV1556" s="68"/>
    </row>
    <row r="1557" spans="1:64">
      <c r="A1557" s="12"/>
      <c r="B1557" s="12"/>
      <c r="C1557" s="12"/>
      <c r="D1557" s="12"/>
      <c r="AA1557" s="68"/>
      <c r="AB1557" s="68"/>
      <c r="AC1557" s="68"/>
      <c r="AD1557" s="68"/>
      <c r="AE1557" s="68"/>
      <c r="AG1557" s="92"/>
      <c r="AN1557" s="68"/>
      <c r="AO1557" s="68"/>
      <c r="AP1557" s="68"/>
      <c r="AQ1557" s="68"/>
      <c r="AR1557" s="68"/>
      <c r="AS1557" s="68"/>
      <c r="AT1557" s="68"/>
      <c r="AU1557" s="68"/>
      <c r="AV1557" s="68"/>
    </row>
    <row r="1558" spans="1:64">
      <c r="A1558" s="12"/>
      <c r="B1558" s="12"/>
      <c r="C1558" s="12"/>
      <c r="D1558" s="12"/>
      <c r="AA1558" s="68"/>
      <c r="AB1558" s="68"/>
      <c r="AC1558" s="68"/>
      <c r="AD1558" s="68"/>
      <c r="AE1558" s="68"/>
      <c r="AG1558" s="92"/>
      <c r="AN1558" s="68"/>
      <c r="AO1558" s="68"/>
      <c r="AP1558" s="68"/>
      <c r="AQ1558" s="68"/>
      <c r="AR1558" s="68"/>
      <c r="AS1558" s="68"/>
      <c r="AT1558" s="68"/>
      <c r="AU1558" s="68"/>
      <c r="AV1558" s="68"/>
      <c r="AX1558" s="68"/>
    </row>
    <row r="1559" spans="1:64">
      <c r="A1559" s="12"/>
      <c r="B1559" s="12"/>
      <c r="C1559" s="12"/>
      <c r="D1559" s="12"/>
      <c r="AA1559" s="68"/>
      <c r="AB1559" s="68"/>
      <c r="AC1559" s="68"/>
      <c r="AD1559" s="68"/>
      <c r="AE1559" s="68"/>
      <c r="AG1559" s="92"/>
      <c r="AN1559" s="68"/>
      <c r="AO1559" s="68"/>
      <c r="AP1559" s="68"/>
      <c r="AQ1559" s="68"/>
      <c r="AR1559" s="68"/>
      <c r="AS1559" s="68"/>
      <c r="AT1559" s="68"/>
      <c r="AU1559" s="68"/>
      <c r="AV1559" s="68"/>
      <c r="AX1559" s="68"/>
      <c r="AY1559" s="68"/>
      <c r="AZ1559" s="68"/>
      <c r="BA1559" s="68"/>
      <c r="BB1559" s="68"/>
      <c r="BC1559" s="68"/>
      <c r="BD1559" s="68"/>
      <c r="BE1559" s="68"/>
      <c r="BF1559" s="68"/>
      <c r="BG1559" s="68"/>
      <c r="BH1559" s="68"/>
      <c r="BI1559" s="68"/>
      <c r="BJ1559" s="68"/>
      <c r="BK1559" s="68"/>
      <c r="BL1559" s="68"/>
    </row>
    <row r="1560" spans="1:64">
      <c r="A1560" s="12"/>
      <c r="B1560" s="12"/>
      <c r="C1560" s="12"/>
      <c r="D1560" s="12"/>
      <c r="AA1560" s="68"/>
      <c r="AB1560" s="68"/>
      <c r="AC1560" s="68"/>
      <c r="AD1560" s="68"/>
      <c r="AE1560" s="68"/>
      <c r="AG1560" s="92"/>
      <c r="AN1560" s="68"/>
      <c r="AO1560" s="68"/>
      <c r="AP1560" s="68"/>
      <c r="AQ1560" s="68"/>
      <c r="AR1560" s="68"/>
      <c r="AS1560" s="68"/>
      <c r="AT1560" s="68"/>
      <c r="AU1560" s="68"/>
      <c r="AV1560" s="68"/>
    </row>
    <row r="1561" spans="1:64">
      <c r="A1561" s="12"/>
      <c r="B1561" s="12"/>
      <c r="C1561" s="12"/>
      <c r="D1561" s="12"/>
      <c r="AA1561" s="68"/>
      <c r="AB1561" s="68"/>
      <c r="AC1561" s="68"/>
      <c r="AD1561" s="68"/>
      <c r="AE1561" s="68"/>
      <c r="AG1561" s="92"/>
      <c r="AN1561" s="68"/>
      <c r="AO1561" s="68"/>
      <c r="AP1561" s="68"/>
      <c r="AQ1561" s="68"/>
      <c r="AR1561" s="68"/>
      <c r="AS1561" s="68"/>
      <c r="AT1561" s="68"/>
      <c r="AU1561" s="68"/>
      <c r="AV1561" s="68"/>
    </row>
    <row r="1562" spans="1:64">
      <c r="A1562" s="12"/>
      <c r="B1562" s="12"/>
      <c r="C1562" s="12"/>
      <c r="D1562" s="12"/>
      <c r="AA1562" s="68"/>
      <c r="AB1562" s="68"/>
      <c r="AC1562" s="68"/>
      <c r="AD1562" s="68"/>
      <c r="AE1562" s="68"/>
      <c r="AG1562" s="92"/>
      <c r="AN1562" s="68"/>
      <c r="AO1562" s="68"/>
      <c r="AP1562" s="68"/>
      <c r="AQ1562" s="68"/>
      <c r="AR1562" s="68"/>
      <c r="AS1562" s="68"/>
      <c r="AT1562" s="68"/>
      <c r="AU1562" s="68"/>
      <c r="AV1562" s="68"/>
    </row>
    <row r="1563" spans="1:64">
      <c r="A1563" s="12"/>
      <c r="B1563" s="12"/>
      <c r="C1563" s="12"/>
      <c r="D1563" s="12"/>
      <c r="AA1563" s="68"/>
      <c r="AB1563" s="68"/>
      <c r="AC1563" s="68"/>
      <c r="AD1563" s="68"/>
      <c r="AE1563" s="68"/>
      <c r="AG1563" s="92"/>
      <c r="AN1563" s="68"/>
      <c r="AO1563" s="68"/>
      <c r="AP1563" s="68"/>
      <c r="AQ1563" s="68"/>
      <c r="AR1563" s="68"/>
      <c r="AS1563" s="68"/>
      <c r="AT1563" s="68"/>
      <c r="AU1563" s="68"/>
      <c r="AV1563" s="68"/>
      <c r="AX1563" s="68"/>
    </row>
    <row r="1564" spans="1:64">
      <c r="A1564" s="12"/>
      <c r="B1564" s="12"/>
      <c r="C1564" s="12"/>
      <c r="D1564" s="12"/>
      <c r="AA1564" s="68"/>
      <c r="AB1564" s="68"/>
      <c r="AC1564" s="68"/>
      <c r="AD1564" s="68"/>
      <c r="AE1564" s="68"/>
      <c r="AG1564" s="92"/>
      <c r="AN1564" s="68"/>
      <c r="AO1564" s="68"/>
      <c r="AP1564" s="68"/>
      <c r="AQ1564" s="68"/>
      <c r="AR1564" s="68"/>
      <c r="AS1564" s="68"/>
      <c r="AT1564" s="68"/>
      <c r="AU1564" s="68"/>
      <c r="AV1564" s="68"/>
      <c r="AX1564" s="68"/>
      <c r="AY1564" s="68"/>
      <c r="AZ1564" s="68"/>
      <c r="BA1564" s="68"/>
      <c r="BB1564" s="68"/>
      <c r="BC1564" s="68"/>
      <c r="BD1564" s="68"/>
      <c r="BE1564" s="68"/>
      <c r="BF1564" s="68"/>
      <c r="BG1564" s="68"/>
      <c r="BH1564" s="68"/>
      <c r="BI1564" s="68"/>
      <c r="BJ1564" s="68"/>
      <c r="BK1564" s="68"/>
      <c r="BL1564" s="68"/>
    </row>
    <row r="1565" spans="1:64">
      <c r="A1565" s="12"/>
      <c r="B1565" s="12"/>
      <c r="C1565" s="12"/>
      <c r="D1565" s="12"/>
      <c r="AA1565" s="68"/>
      <c r="AB1565" s="68"/>
      <c r="AC1565" s="68"/>
      <c r="AD1565" s="68"/>
      <c r="AE1565" s="68"/>
      <c r="AG1565" s="92"/>
      <c r="AN1565" s="68"/>
      <c r="AO1565" s="68"/>
      <c r="AP1565" s="68"/>
      <c r="AQ1565" s="68"/>
      <c r="AR1565" s="68"/>
      <c r="AS1565" s="68"/>
      <c r="AT1565" s="68"/>
      <c r="AU1565" s="68"/>
    </row>
    <row r="1566" spans="1:64">
      <c r="A1566" s="12"/>
      <c r="B1566" s="12"/>
      <c r="C1566" s="12"/>
      <c r="D1566" s="12"/>
      <c r="AA1566" s="68"/>
      <c r="AB1566" s="68"/>
      <c r="AC1566" s="68"/>
      <c r="AD1566" s="68"/>
      <c r="AE1566" s="68"/>
      <c r="AG1566" s="92"/>
      <c r="AN1566" s="68"/>
      <c r="AO1566" s="68"/>
      <c r="AP1566" s="68"/>
      <c r="AQ1566" s="68"/>
      <c r="AR1566" s="68"/>
      <c r="AS1566" s="68"/>
      <c r="AT1566" s="68"/>
      <c r="AU1566" s="68"/>
      <c r="AV1566" s="68"/>
    </row>
    <row r="1567" spans="1:64">
      <c r="A1567" s="12"/>
      <c r="B1567" s="12"/>
      <c r="C1567" s="12"/>
      <c r="D1567" s="12"/>
      <c r="AA1567" s="68"/>
      <c r="AB1567" s="68"/>
      <c r="AC1567" s="68"/>
      <c r="AD1567" s="68"/>
      <c r="AE1567" s="68"/>
      <c r="AG1567" s="92"/>
      <c r="AN1567" s="68"/>
      <c r="AO1567" s="68"/>
      <c r="AP1567" s="68"/>
      <c r="AQ1567" s="68"/>
      <c r="AR1567" s="68"/>
      <c r="AS1567" s="68"/>
      <c r="AT1567" s="68"/>
      <c r="AU1567" s="68"/>
      <c r="AV1567" s="68"/>
    </row>
    <row r="1568" spans="1:64">
      <c r="A1568" s="12"/>
      <c r="B1568" s="12"/>
      <c r="C1568" s="12"/>
      <c r="D1568" s="12"/>
      <c r="AA1568" s="68"/>
      <c r="AB1568" s="68"/>
      <c r="AC1568" s="68"/>
      <c r="AD1568" s="68"/>
      <c r="AE1568" s="68"/>
      <c r="AG1568" s="92"/>
      <c r="AN1568" s="68"/>
      <c r="AO1568" s="68"/>
      <c r="AP1568" s="68"/>
      <c r="AQ1568" s="68"/>
      <c r="AR1568" s="68"/>
      <c r="AS1568" s="68"/>
      <c r="AT1568" s="68"/>
      <c r="AU1568" s="68"/>
      <c r="AV1568" s="68"/>
      <c r="AX1568" s="68"/>
    </row>
    <row r="1569" spans="1:64">
      <c r="A1569" s="12"/>
      <c r="B1569" s="12"/>
      <c r="C1569" s="12"/>
      <c r="D1569" s="12"/>
      <c r="AA1569" s="68"/>
      <c r="AB1569" s="68"/>
      <c r="AC1569" s="68"/>
      <c r="AD1569" s="68"/>
      <c r="AE1569" s="68"/>
      <c r="AG1569" s="92"/>
      <c r="AN1569" s="68"/>
      <c r="AO1569" s="68"/>
      <c r="AP1569" s="68"/>
      <c r="AQ1569" s="68"/>
      <c r="AR1569" s="68"/>
      <c r="AS1569" s="68"/>
      <c r="AT1569" s="68"/>
      <c r="AU1569" s="68"/>
      <c r="AV1569" s="68"/>
    </row>
    <row r="1570" spans="1:64">
      <c r="A1570" s="12"/>
      <c r="B1570" s="12"/>
      <c r="C1570" s="12"/>
      <c r="D1570" s="12"/>
      <c r="AA1570" s="68"/>
      <c r="AB1570" s="68"/>
      <c r="AC1570" s="68"/>
      <c r="AD1570" s="68"/>
      <c r="AE1570" s="68"/>
      <c r="AG1570" s="92"/>
      <c r="AN1570" s="68"/>
      <c r="AO1570" s="68"/>
      <c r="AP1570" s="68"/>
      <c r="AQ1570" s="68"/>
      <c r="AR1570" s="68"/>
      <c r="AS1570" s="68"/>
      <c r="AT1570" s="68"/>
      <c r="AU1570" s="68"/>
    </row>
    <row r="1571" spans="1:64">
      <c r="A1571" s="12"/>
      <c r="B1571" s="12"/>
      <c r="C1571" s="12"/>
      <c r="D1571" s="12"/>
      <c r="AA1571" s="68"/>
      <c r="AB1571" s="68"/>
      <c r="AC1571" s="68"/>
      <c r="AD1571" s="68"/>
      <c r="AE1571" s="68"/>
      <c r="AG1571" s="92"/>
      <c r="AN1571" s="68"/>
      <c r="AO1571" s="68"/>
      <c r="AP1571" s="68"/>
      <c r="AQ1571" s="68"/>
      <c r="AR1571" s="68"/>
      <c r="AS1571" s="68"/>
      <c r="AT1571" s="68"/>
      <c r="AU1571" s="68"/>
    </row>
    <row r="1572" spans="1:64">
      <c r="A1572" s="12"/>
      <c r="B1572" s="12"/>
      <c r="C1572" s="12"/>
      <c r="D1572" s="12"/>
      <c r="AA1572" s="68"/>
      <c r="AB1572" s="68"/>
      <c r="AC1572" s="68"/>
      <c r="AD1572" s="68"/>
      <c r="AE1572" s="68"/>
      <c r="AG1572" s="92"/>
      <c r="AN1572" s="68"/>
      <c r="AO1572" s="68"/>
      <c r="AP1572" s="68"/>
      <c r="AQ1572" s="68"/>
      <c r="AR1572" s="68"/>
      <c r="AS1572" s="68"/>
      <c r="AT1572" s="68"/>
      <c r="AU1572" s="68"/>
      <c r="AV1572" s="68"/>
      <c r="AW1572" s="68"/>
      <c r="AX1572" s="68"/>
      <c r="AY1572" s="68"/>
      <c r="AZ1572" s="68"/>
      <c r="BA1572" s="68"/>
      <c r="BB1572" s="68"/>
      <c r="BC1572" s="68"/>
      <c r="BD1572" s="68"/>
      <c r="BE1572" s="68"/>
      <c r="BF1572" s="68"/>
      <c r="BG1572" s="68"/>
      <c r="BH1572" s="68"/>
      <c r="BI1572" s="68"/>
      <c r="BJ1572" s="68"/>
      <c r="BK1572" s="68"/>
      <c r="BL1572" s="68"/>
    </row>
    <row r="1573" spans="1:64">
      <c r="A1573" s="12"/>
      <c r="B1573" s="12"/>
      <c r="C1573" s="12"/>
      <c r="D1573" s="12"/>
      <c r="AA1573" s="68"/>
      <c r="AB1573" s="68"/>
      <c r="AC1573" s="68"/>
      <c r="AD1573" s="68"/>
      <c r="AE1573" s="68"/>
      <c r="AG1573" s="92"/>
      <c r="AN1573" s="68"/>
      <c r="AO1573" s="68"/>
      <c r="AP1573" s="68"/>
      <c r="AQ1573" s="68"/>
      <c r="AR1573" s="68"/>
      <c r="AS1573" s="68"/>
      <c r="AT1573" s="68"/>
      <c r="AU1573" s="68"/>
    </row>
    <row r="1574" spans="1:64">
      <c r="A1574" s="12"/>
      <c r="B1574" s="12"/>
      <c r="C1574" s="12"/>
      <c r="D1574" s="12"/>
      <c r="AA1574" s="68"/>
      <c r="AB1574" s="68"/>
      <c r="AC1574" s="68"/>
      <c r="AD1574" s="68"/>
      <c r="AE1574" s="68"/>
      <c r="AG1574" s="92"/>
      <c r="AN1574" s="68"/>
      <c r="AO1574" s="68"/>
      <c r="AP1574" s="68"/>
      <c r="AQ1574" s="68"/>
      <c r="AR1574" s="68"/>
      <c r="AS1574" s="68"/>
      <c r="AT1574" s="68"/>
      <c r="AU1574" s="68"/>
      <c r="AV1574" s="68"/>
      <c r="AW1574" s="68"/>
      <c r="AX1574" s="68"/>
      <c r="AY1574" s="68"/>
      <c r="AZ1574" s="68"/>
      <c r="BA1574" s="68"/>
      <c r="BB1574" s="68"/>
      <c r="BC1574" s="68"/>
      <c r="BD1574" s="68"/>
      <c r="BE1574" s="68"/>
      <c r="BF1574" s="68"/>
      <c r="BG1574" s="68"/>
      <c r="BH1574" s="68"/>
      <c r="BI1574" s="68"/>
      <c r="BJ1574" s="68"/>
      <c r="BK1574" s="68"/>
      <c r="BL1574" s="68"/>
    </row>
    <row r="1575" spans="1:64">
      <c r="A1575" s="12"/>
      <c r="B1575" s="12"/>
      <c r="C1575" s="12"/>
      <c r="D1575" s="12"/>
      <c r="AA1575" s="68"/>
      <c r="AB1575" s="68"/>
      <c r="AC1575" s="68"/>
      <c r="AD1575" s="68"/>
      <c r="AE1575" s="68"/>
      <c r="AG1575" s="92"/>
      <c r="AN1575" s="68"/>
      <c r="AO1575" s="68"/>
      <c r="AP1575" s="68"/>
      <c r="AQ1575" s="68"/>
      <c r="AR1575" s="68"/>
      <c r="AS1575" s="68"/>
      <c r="AT1575" s="68"/>
      <c r="AU1575" s="68"/>
      <c r="AV1575" s="68"/>
      <c r="AX1575" s="68"/>
      <c r="AY1575" s="68"/>
      <c r="AZ1575" s="68"/>
      <c r="BA1575" s="68"/>
      <c r="BB1575" s="68"/>
      <c r="BC1575" s="68"/>
      <c r="BD1575" s="68"/>
      <c r="BE1575" s="68"/>
      <c r="BF1575" s="68"/>
      <c r="BG1575" s="68"/>
      <c r="BH1575" s="68"/>
      <c r="BI1575" s="68"/>
      <c r="BJ1575" s="68"/>
      <c r="BK1575" s="68"/>
      <c r="BL1575" s="68"/>
    </row>
    <row r="1576" spans="1:64">
      <c r="A1576" s="12"/>
      <c r="B1576" s="12"/>
      <c r="C1576" s="12"/>
      <c r="D1576" s="12"/>
      <c r="AA1576" s="68"/>
      <c r="AB1576" s="68"/>
      <c r="AC1576" s="68"/>
      <c r="AD1576" s="68"/>
      <c r="AE1576" s="68"/>
      <c r="AG1576" s="92"/>
      <c r="AN1576" s="68"/>
      <c r="AO1576" s="68"/>
      <c r="AP1576" s="68"/>
      <c r="AQ1576" s="68"/>
      <c r="AR1576" s="68"/>
      <c r="AS1576" s="68"/>
      <c r="AT1576" s="68"/>
      <c r="AU1576" s="68"/>
      <c r="AV1576" s="68"/>
      <c r="AW1576" s="68"/>
      <c r="AX1576" s="68"/>
      <c r="AY1576" s="68"/>
      <c r="AZ1576" s="68"/>
      <c r="BA1576" s="68"/>
      <c r="BB1576" s="68"/>
      <c r="BC1576" s="68"/>
      <c r="BD1576" s="68"/>
      <c r="BE1576" s="68"/>
      <c r="BF1576" s="68"/>
      <c r="BG1576" s="68"/>
      <c r="BH1576" s="68"/>
      <c r="BI1576" s="68"/>
      <c r="BJ1576" s="68"/>
      <c r="BK1576" s="68"/>
      <c r="BL1576" s="68"/>
    </row>
    <row r="1577" spans="1:64">
      <c r="A1577" s="12"/>
      <c r="B1577" s="12"/>
      <c r="C1577" s="12"/>
      <c r="D1577" s="12"/>
      <c r="AA1577" s="68"/>
      <c r="AB1577" s="68"/>
      <c r="AC1577" s="68"/>
      <c r="AD1577" s="68"/>
      <c r="AE1577" s="68"/>
      <c r="AG1577" s="92"/>
      <c r="AN1577" s="68"/>
      <c r="AO1577" s="68"/>
      <c r="AP1577" s="68"/>
      <c r="AQ1577" s="68"/>
      <c r="AR1577" s="68"/>
      <c r="AS1577" s="68"/>
      <c r="AT1577" s="68"/>
      <c r="AU1577" s="68"/>
      <c r="AV1577" s="68"/>
      <c r="AX1577" s="68"/>
      <c r="AY1577" s="68"/>
      <c r="AZ1577" s="68"/>
      <c r="BA1577" s="68"/>
      <c r="BB1577" s="68"/>
      <c r="BC1577" s="68"/>
      <c r="BD1577" s="68"/>
      <c r="BE1577" s="68"/>
      <c r="BF1577" s="68"/>
      <c r="BG1577" s="68"/>
      <c r="BH1577" s="68"/>
      <c r="BI1577" s="68"/>
      <c r="BJ1577" s="68"/>
      <c r="BK1577" s="68"/>
      <c r="BL1577" s="68"/>
    </row>
    <row r="1578" spans="1:64">
      <c r="A1578" s="12"/>
      <c r="B1578" s="12"/>
      <c r="C1578" s="12"/>
      <c r="D1578" s="12"/>
      <c r="AA1578" s="68"/>
      <c r="AB1578" s="68"/>
      <c r="AC1578" s="68"/>
      <c r="AD1578" s="68"/>
      <c r="AE1578" s="68"/>
      <c r="AG1578" s="92"/>
      <c r="AN1578" s="68"/>
      <c r="AO1578" s="68"/>
      <c r="AP1578" s="68"/>
      <c r="AQ1578" s="68"/>
      <c r="AR1578" s="68"/>
      <c r="AS1578" s="68"/>
      <c r="AT1578" s="68"/>
      <c r="AU1578" s="68"/>
      <c r="AV1578" s="68"/>
      <c r="AW1578" s="68"/>
      <c r="AX1578" s="68"/>
      <c r="AY1578" s="68"/>
      <c r="AZ1578" s="68"/>
      <c r="BA1578" s="68"/>
      <c r="BB1578" s="68"/>
      <c r="BC1578" s="68"/>
      <c r="BD1578" s="68"/>
      <c r="BE1578" s="68"/>
      <c r="BF1578" s="68"/>
      <c r="BG1578" s="68"/>
      <c r="BH1578" s="68"/>
      <c r="BI1578" s="68"/>
      <c r="BJ1578" s="68"/>
      <c r="BK1578" s="68"/>
      <c r="BL1578" s="68"/>
    </row>
    <row r="1579" spans="1:64">
      <c r="A1579" s="12"/>
      <c r="B1579" s="12"/>
      <c r="C1579" s="12"/>
      <c r="D1579" s="12"/>
      <c r="AA1579" s="68"/>
      <c r="AB1579" s="68"/>
      <c r="AC1579" s="68"/>
      <c r="AD1579" s="68"/>
      <c r="AE1579" s="68"/>
      <c r="AG1579" s="92"/>
      <c r="AN1579" s="68"/>
      <c r="AO1579" s="68"/>
      <c r="AP1579" s="68"/>
      <c r="AQ1579" s="68"/>
      <c r="AR1579" s="68"/>
      <c r="AS1579" s="68"/>
      <c r="AT1579" s="68"/>
      <c r="AU1579" s="68"/>
      <c r="AV1579" s="68"/>
      <c r="AX1579" s="68"/>
    </row>
    <row r="1580" spans="1:64">
      <c r="A1580" s="12"/>
      <c r="B1580" s="12"/>
      <c r="C1580" s="12"/>
      <c r="D1580" s="12"/>
      <c r="AA1580" s="68"/>
      <c r="AB1580" s="68"/>
      <c r="AC1580" s="68"/>
      <c r="AD1580" s="68"/>
      <c r="AE1580" s="68"/>
      <c r="AG1580" s="92"/>
      <c r="AN1580" s="68"/>
      <c r="AO1580" s="68"/>
      <c r="AP1580" s="68"/>
      <c r="AQ1580" s="68"/>
      <c r="AR1580" s="68"/>
      <c r="AS1580" s="68"/>
      <c r="AT1580" s="68"/>
      <c r="AU1580" s="68"/>
      <c r="AV1580" s="68"/>
      <c r="AW1580" s="68"/>
      <c r="AX1580" s="68"/>
      <c r="AY1580" s="68"/>
      <c r="AZ1580" s="68"/>
      <c r="BA1580" s="68"/>
      <c r="BB1580" s="68"/>
      <c r="BC1580" s="68"/>
      <c r="BD1580" s="68"/>
      <c r="BE1580" s="68"/>
      <c r="BF1580" s="68"/>
      <c r="BG1580" s="68"/>
      <c r="BH1580" s="68"/>
      <c r="BI1580" s="68"/>
      <c r="BJ1580" s="68"/>
      <c r="BK1580" s="68"/>
      <c r="BL1580" s="68"/>
    </row>
    <row r="1581" spans="1:64">
      <c r="A1581" s="12"/>
      <c r="B1581" s="12"/>
      <c r="C1581" s="12"/>
      <c r="D1581" s="12"/>
      <c r="AA1581" s="68"/>
      <c r="AB1581" s="68"/>
      <c r="AC1581" s="68"/>
      <c r="AD1581" s="68"/>
      <c r="AE1581" s="68"/>
      <c r="AG1581" s="92"/>
      <c r="AN1581" s="68"/>
      <c r="AO1581" s="68"/>
      <c r="AP1581" s="68"/>
      <c r="AQ1581" s="68"/>
      <c r="AR1581" s="68"/>
      <c r="AS1581" s="68"/>
      <c r="AT1581" s="68"/>
      <c r="AU1581" s="68"/>
      <c r="AV1581" s="68"/>
      <c r="AX1581" s="68"/>
    </row>
    <row r="1582" spans="1:64">
      <c r="A1582" s="12"/>
      <c r="B1582" s="12"/>
      <c r="C1582" s="12"/>
      <c r="D1582" s="12"/>
      <c r="AA1582" s="68"/>
      <c r="AB1582" s="68"/>
      <c r="AC1582" s="68"/>
      <c r="AD1582" s="68"/>
      <c r="AE1582" s="68"/>
      <c r="AG1582" s="92"/>
      <c r="AN1582" s="68"/>
      <c r="AO1582" s="68"/>
      <c r="AP1582" s="68"/>
      <c r="AQ1582" s="68"/>
      <c r="AR1582" s="68"/>
      <c r="AS1582" s="68"/>
      <c r="AT1582" s="68"/>
      <c r="AU1582" s="68"/>
      <c r="AV1582" s="68"/>
      <c r="AW1582" s="68"/>
      <c r="AX1582" s="68"/>
      <c r="AY1582" s="68"/>
      <c r="AZ1582" s="68"/>
      <c r="BA1582" s="68"/>
      <c r="BB1582" s="68"/>
      <c r="BC1582" s="68"/>
      <c r="BD1582" s="68"/>
      <c r="BE1582" s="68"/>
      <c r="BF1582" s="68"/>
      <c r="BG1582" s="68"/>
      <c r="BH1582" s="68"/>
      <c r="BI1582" s="68"/>
      <c r="BJ1582" s="68"/>
      <c r="BK1582" s="68"/>
      <c r="BL1582" s="68"/>
    </row>
    <row r="1583" spans="1:64">
      <c r="A1583" s="12"/>
      <c r="B1583" s="12"/>
      <c r="C1583" s="12"/>
      <c r="D1583" s="12"/>
      <c r="AA1583" s="68"/>
      <c r="AB1583" s="68"/>
      <c r="AC1583" s="68"/>
      <c r="AD1583" s="68"/>
      <c r="AE1583" s="68"/>
      <c r="AG1583" s="92"/>
      <c r="AN1583" s="68"/>
      <c r="AO1583" s="68"/>
      <c r="AP1583" s="68"/>
      <c r="AQ1583" s="68"/>
      <c r="AR1583" s="68"/>
      <c r="AS1583" s="68"/>
      <c r="AT1583" s="68"/>
      <c r="AU1583" s="68"/>
      <c r="AV1583" s="68"/>
      <c r="AW1583" s="68"/>
      <c r="AX1583" s="68"/>
      <c r="AY1583" s="68"/>
      <c r="AZ1583" s="68"/>
      <c r="BA1583" s="68"/>
      <c r="BB1583" s="68"/>
      <c r="BC1583" s="68"/>
      <c r="BD1583" s="68"/>
      <c r="BE1583" s="68"/>
      <c r="BF1583" s="68"/>
      <c r="BG1583" s="68"/>
      <c r="BH1583" s="68"/>
      <c r="BI1583" s="68"/>
      <c r="BJ1583" s="68"/>
      <c r="BK1583" s="68"/>
      <c r="BL1583" s="68"/>
    </row>
    <row r="1584" spans="1:64">
      <c r="A1584" s="12"/>
      <c r="B1584" s="12"/>
      <c r="C1584" s="12"/>
      <c r="D1584" s="12"/>
      <c r="AA1584" s="68"/>
      <c r="AB1584" s="68"/>
      <c r="AC1584" s="68"/>
      <c r="AD1584" s="68"/>
      <c r="AE1584" s="68"/>
      <c r="AG1584" s="92"/>
      <c r="AN1584" s="68"/>
      <c r="AO1584" s="68"/>
      <c r="AP1584" s="68"/>
      <c r="AQ1584" s="68"/>
      <c r="AR1584" s="68"/>
      <c r="AS1584" s="68"/>
      <c r="AT1584" s="68"/>
      <c r="AU1584" s="68"/>
      <c r="AV1584" s="68"/>
      <c r="AW1584" s="68"/>
      <c r="AX1584" s="68"/>
      <c r="AY1584" s="68"/>
      <c r="AZ1584" s="68"/>
      <c r="BA1584" s="68"/>
      <c r="BB1584" s="68"/>
      <c r="BC1584" s="68"/>
      <c r="BD1584" s="68"/>
      <c r="BE1584" s="68"/>
      <c r="BF1584" s="68"/>
      <c r="BG1584" s="68"/>
      <c r="BH1584" s="68"/>
      <c r="BI1584" s="68"/>
      <c r="BJ1584" s="68"/>
      <c r="BK1584" s="68"/>
      <c r="BL1584" s="68"/>
    </row>
    <row r="1585" spans="1:64">
      <c r="A1585" s="12"/>
      <c r="B1585" s="12"/>
      <c r="C1585" s="12"/>
      <c r="D1585" s="12"/>
      <c r="AA1585" s="68"/>
      <c r="AB1585" s="68"/>
      <c r="AC1585" s="68"/>
      <c r="AD1585" s="68"/>
      <c r="AE1585" s="68"/>
      <c r="AG1585" s="92"/>
      <c r="AN1585" s="68"/>
      <c r="AO1585" s="68"/>
      <c r="AP1585" s="68"/>
      <c r="AQ1585" s="68"/>
      <c r="AR1585" s="68"/>
      <c r="AS1585" s="68"/>
      <c r="AT1585" s="68"/>
      <c r="AU1585" s="68"/>
      <c r="AV1585" s="68"/>
      <c r="AW1585" s="68"/>
      <c r="AX1585" s="68"/>
      <c r="AY1585" s="68"/>
      <c r="AZ1585" s="68"/>
      <c r="BA1585" s="68"/>
      <c r="BB1585" s="68"/>
      <c r="BC1585" s="68"/>
      <c r="BD1585" s="68"/>
      <c r="BE1585" s="68"/>
      <c r="BF1585" s="68"/>
      <c r="BG1585" s="68"/>
      <c r="BH1585" s="68"/>
      <c r="BI1585" s="68"/>
      <c r="BJ1585" s="68"/>
      <c r="BK1585" s="68"/>
      <c r="BL1585" s="68"/>
    </row>
    <row r="1586" spans="1:64">
      <c r="A1586" s="12"/>
      <c r="B1586" s="12"/>
      <c r="C1586" s="12"/>
      <c r="D1586" s="12"/>
      <c r="AA1586" s="68"/>
      <c r="AB1586" s="68"/>
      <c r="AC1586" s="68"/>
      <c r="AD1586" s="68"/>
      <c r="AE1586" s="68"/>
      <c r="AG1586" s="92"/>
      <c r="AN1586" s="68"/>
      <c r="AO1586" s="68"/>
      <c r="AP1586" s="68"/>
      <c r="AQ1586" s="68"/>
      <c r="AR1586" s="68"/>
      <c r="AS1586" s="68"/>
      <c r="AT1586" s="68"/>
      <c r="AU1586" s="68"/>
      <c r="AV1586" s="68"/>
      <c r="AX1586" s="68"/>
    </row>
    <row r="1587" spans="1:64">
      <c r="A1587" s="12"/>
      <c r="B1587" s="12"/>
      <c r="C1587" s="12"/>
      <c r="D1587" s="12"/>
      <c r="AA1587" s="68"/>
      <c r="AB1587" s="68"/>
      <c r="AC1587" s="68"/>
      <c r="AD1587" s="68"/>
      <c r="AE1587" s="68"/>
      <c r="AG1587" s="92"/>
      <c r="AN1587" s="68"/>
      <c r="AO1587" s="68"/>
      <c r="AP1587" s="68"/>
      <c r="AQ1587" s="68"/>
      <c r="AR1587" s="68"/>
      <c r="AS1587" s="68"/>
      <c r="AT1587" s="68"/>
      <c r="AU1587" s="68"/>
    </row>
    <row r="1588" spans="1:64">
      <c r="A1588" s="12"/>
      <c r="B1588" s="12"/>
      <c r="C1588" s="12"/>
      <c r="D1588" s="12"/>
      <c r="AA1588" s="68"/>
      <c r="AB1588" s="68"/>
      <c r="AC1588" s="68"/>
      <c r="AD1588" s="68"/>
      <c r="AE1588" s="68"/>
      <c r="AG1588" s="92"/>
      <c r="AN1588" s="68"/>
      <c r="AO1588" s="68"/>
      <c r="AP1588" s="68"/>
      <c r="AQ1588" s="68"/>
      <c r="AR1588" s="68"/>
      <c r="AS1588" s="68"/>
      <c r="AT1588" s="68"/>
      <c r="AU1588" s="68"/>
    </row>
    <row r="1589" spans="1:64">
      <c r="A1589" s="12"/>
      <c r="B1589" s="12"/>
      <c r="C1589" s="12"/>
      <c r="D1589" s="12"/>
      <c r="AA1589" s="68"/>
      <c r="AB1589" s="68"/>
      <c r="AC1589" s="68"/>
      <c r="AD1589" s="68"/>
      <c r="AE1589" s="68"/>
      <c r="AG1589" s="92"/>
      <c r="AN1589" s="68"/>
      <c r="AO1589" s="68"/>
      <c r="AP1589" s="68"/>
      <c r="AQ1589" s="68"/>
      <c r="AR1589" s="68"/>
      <c r="AS1589" s="68"/>
      <c r="AT1589" s="68"/>
      <c r="AU1589" s="68"/>
    </row>
    <row r="1590" spans="1:64">
      <c r="A1590" s="12"/>
      <c r="B1590" s="12"/>
      <c r="C1590" s="12"/>
      <c r="D1590" s="12"/>
      <c r="AA1590" s="68"/>
      <c r="AB1590" s="68"/>
      <c r="AC1590" s="68"/>
      <c r="AD1590" s="68"/>
      <c r="AE1590" s="68"/>
      <c r="AG1590" s="92"/>
      <c r="AN1590" s="68"/>
      <c r="AO1590" s="68"/>
      <c r="AP1590" s="68"/>
      <c r="AQ1590" s="68"/>
      <c r="AR1590" s="68"/>
      <c r="AS1590" s="68"/>
      <c r="AT1590" s="68"/>
      <c r="AU1590" s="68"/>
      <c r="AV1590" s="68"/>
    </row>
    <row r="1591" spans="1:64">
      <c r="A1591" s="12"/>
      <c r="B1591" s="12"/>
      <c r="C1591" s="12"/>
      <c r="D1591" s="12"/>
      <c r="AA1591" s="68"/>
      <c r="AB1591" s="68"/>
      <c r="AC1591" s="68"/>
      <c r="AD1591" s="68"/>
      <c r="AE1591" s="68"/>
      <c r="AG1591" s="92"/>
      <c r="AN1591" s="68"/>
      <c r="AO1591" s="68"/>
      <c r="AP1591" s="68"/>
      <c r="AQ1591" s="68"/>
      <c r="AR1591" s="68"/>
      <c r="AS1591" s="68"/>
      <c r="AT1591" s="68"/>
      <c r="AU1591" s="68"/>
      <c r="AV1591" s="68"/>
      <c r="AX1591" s="68"/>
    </row>
    <row r="1592" spans="1:64">
      <c r="A1592" s="12"/>
      <c r="B1592" s="12"/>
      <c r="C1592" s="12"/>
      <c r="D1592" s="12"/>
      <c r="AA1592" s="68"/>
      <c r="AB1592" s="68"/>
      <c r="AC1592" s="68"/>
      <c r="AD1592" s="68"/>
      <c r="AE1592" s="68"/>
      <c r="AG1592" s="92"/>
      <c r="AN1592" s="68"/>
      <c r="AO1592" s="68"/>
      <c r="AP1592" s="68"/>
      <c r="AQ1592" s="68"/>
      <c r="AR1592" s="68"/>
      <c r="AS1592" s="68"/>
      <c r="AT1592" s="68"/>
      <c r="AU1592" s="68"/>
      <c r="AV1592" s="68"/>
      <c r="AW1592" s="68"/>
      <c r="AX1592" s="68"/>
      <c r="AY1592" s="68"/>
      <c r="AZ1592" s="68"/>
      <c r="BA1592" s="68"/>
      <c r="BB1592" s="68"/>
      <c r="BC1592" s="68"/>
      <c r="BD1592" s="68"/>
      <c r="BE1592" s="68"/>
      <c r="BF1592" s="68"/>
      <c r="BG1592" s="68"/>
      <c r="BH1592" s="68"/>
      <c r="BI1592" s="68"/>
      <c r="BJ1592" s="68"/>
      <c r="BK1592" s="68"/>
      <c r="BL1592" s="68"/>
    </row>
    <row r="1593" spans="1:64">
      <c r="A1593" s="12"/>
      <c r="B1593" s="12"/>
      <c r="C1593" s="12"/>
      <c r="D1593" s="12"/>
      <c r="AA1593" s="68"/>
      <c r="AB1593" s="68"/>
      <c r="AC1593" s="68"/>
      <c r="AD1593" s="68"/>
      <c r="AE1593" s="68"/>
      <c r="AG1593" s="92"/>
      <c r="AN1593" s="68"/>
      <c r="AO1593" s="68"/>
      <c r="AP1593" s="68"/>
      <c r="AQ1593" s="68"/>
      <c r="AR1593" s="68"/>
      <c r="AS1593" s="68"/>
      <c r="AT1593" s="68"/>
      <c r="AU1593" s="68"/>
      <c r="AV1593" s="68"/>
    </row>
    <row r="1594" spans="1:64">
      <c r="A1594" s="12"/>
      <c r="B1594" s="12"/>
      <c r="C1594" s="12"/>
      <c r="D1594" s="12"/>
      <c r="AA1594" s="68"/>
      <c r="AB1594" s="68"/>
      <c r="AC1594" s="68"/>
      <c r="AD1594" s="68"/>
      <c r="AE1594" s="68"/>
      <c r="AG1594" s="92"/>
      <c r="AN1594" s="68"/>
      <c r="AO1594" s="68"/>
      <c r="AP1594" s="68"/>
      <c r="AQ1594" s="68"/>
      <c r="AR1594" s="68"/>
      <c r="AS1594" s="68"/>
      <c r="AT1594" s="68"/>
      <c r="AU1594" s="68"/>
      <c r="AV1594" s="68"/>
      <c r="AX1594" s="68"/>
    </row>
    <row r="1595" spans="1:64">
      <c r="A1595" s="12"/>
      <c r="B1595" s="12"/>
      <c r="C1595" s="12"/>
      <c r="D1595" s="12"/>
      <c r="AA1595" s="68"/>
      <c r="AB1595" s="68"/>
      <c r="AC1595" s="68"/>
      <c r="AD1595" s="68"/>
      <c r="AE1595" s="68"/>
      <c r="AG1595" s="92"/>
      <c r="AN1595" s="68"/>
      <c r="AO1595" s="68"/>
      <c r="AP1595" s="68"/>
      <c r="AQ1595" s="68"/>
      <c r="AR1595" s="68"/>
      <c r="AS1595" s="68"/>
      <c r="AT1595" s="68"/>
      <c r="AU1595" s="68"/>
    </row>
    <row r="1596" spans="1:64">
      <c r="A1596" s="12"/>
      <c r="B1596" s="12"/>
      <c r="C1596" s="12"/>
      <c r="D1596" s="12"/>
      <c r="AA1596" s="68"/>
      <c r="AB1596" s="68"/>
      <c r="AC1596" s="68"/>
      <c r="AD1596" s="68"/>
      <c r="AE1596" s="68"/>
      <c r="AG1596" s="92"/>
      <c r="AN1596" s="68"/>
      <c r="AO1596" s="68"/>
      <c r="AP1596" s="68"/>
      <c r="AQ1596" s="68"/>
      <c r="AR1596" s="68"/>
      <c r="AS1596" s="68"/>
      <c r="AT1596" s="68"/>
      <c r="AU1596" s="68"/>
      <c r="AV1596" s="68"/>
      <c r="AX1596" s="68"/>
    </row>
    <row r="1597" spans="1:64">
      <c r="A1597" s="12"/>
      <c r="B1597" s="12"/>
      <c r="C1597" s="12"/>
      <c r="D1597" s="12"/>
      <c r="AA1597" s="68"/>
      <c r="AB1597" s="68"/>
      <c r="AC1597" s="68"/>
      <c r="AD1597" s="68"/>
      <c r="AE1597" s="68"/>
      <c r="AG1597" s="92"/>
      <c r="AN1597" s="68"/>
      <c r="AO1597" s="68"/>
      <c r="AP1597" s="68"/>
      <c r="AQ1597" s="68"/>
      <c r="AR1597" s="68"/>
      <c r="AS1597" s="68"/>
      <c r="AT1597" s="68"/>
      <c r="AU1597" s="68"/>
    </row>
    <row r="1598" spans="1:64">
      <c r="A1598" s="12"/>
      <c r="B1598" s="12"/>
      <c r="C1598" s="12"/>
      <c r="D1598" s="12"/>
      <c r="AA1598" s="68"/>
      <c r="AB1598" s="68"/>
      <c r="AC1598" s="68"/>
      <c r="AD1598" s="68"/>
      <c r="AE1598" s="68"/>
      <c r="AG1598" s="92"/>
      <c r="AN1598" s="68"/>
      <c r="AO1598" s="68"/>
      <c r="AP1598" s="68"/>
      <c r="AQ1598" s="68"/>
      <c r="AR1598" s="68"/>
      <c r="AS1598" s="68"/>
      <c r="AT1598" s="68"/>
      <c r="AU1598" s="68"/>
      <c r="AV1598" s="68"/>
    </row>
    <row r="1599" spans="1:64">
      <c r="A1599" s="12"/>
      <c r="B1599" s="12"/>
      <c r="C1599" s="12"/>
      <c r="D1599" s="12"/>
      <c r="AA1599" s="68"/>
      <c r="AB1599" s="68"/>
      <c r="AC1599" s="68"/>
      <c r="AD1599" s="68"/>
      <c r="AE1599" s="68"/>
      <c r="AG1599" s="92"/>
      <c r="AN1599" s="68"/>
      <c r="AO1599" s="68"/>
      <c r="AP1599" s="68"/>
      <c r="AQ1599" s="68"/>
      <c r="AR1599" s="68"/>
      <c r="AS1599" s="68"/>
      <c r="AT1599" s="68"/>
      <c r="AU1599" s="68"/>
      <c r="AV1599" s="68"/>
      <c r="AW1599" s="68"/>
      <c r="AX1599" s="68"/>
      <c r="AY1599" s="68"/>
      <c r="AZ1599" s="68"/>
      <c r="BA1599" s="68"/>
      <c r="BB1599" s="68"/>
      <c r="BC1599" s="68"/>
      <c r="BD1599" s="68"/>
      <c r="BE1599" s="68"/>
      <c r="BF1599" s="68"/>
      <c r="BG1599" s="68"/>
      <c r="BH1599" s="68"/>
      <c r="BI1599" s="68"/>
      <c r="BJ1599" s="68"/>
      <c r="BK1599" s="68"/>
      <c r="BL1599" s="68"/>
    </row>
    <row r="1600" spans="1:64">
      <c r="A1600" s="12"/>
      <c r="B1600" s="12"/>
      <c r="C1600" s="12"/>
      <c r="D1600" s="12"/>
      <c r="AA1600" s="68"/>
      <c r="AB1600" s="68"/>
      <c r="AC1600" s="68"/>
      <c r="AD1600" s="68"/>
      <c r="AE1600" s="68"/>
      <c r="AG1600" s="92"/>
      <c r="AN1600" s="68"/>
      <c r="AO1600" s="68"/>
      <c r="AP1600" s="68"/>
      <c r="AQ1600" s="68"/>
      <c r="AR1600" s="68"/>
      <c r="AS1600" s="68"/>
      <c r="AT1600" s="68"/>
      <c r="AU1600" s="68"/>
    </row>
    <row r="1601" spans="1:64">
      <c r="A1601" s="12"/>
      <c r="B1601" s="12"/>
      <c r="C1601" s="12"/>
      <c r="D1601" s="12"/>
      <c r="AA1601" s="68"/>
      <c r="AB1601" s="68"/>
      <c r="AC1601" s="68"/>
      <c r="AD1601" s="68"/>
      <c r="AE1601" s="68"/>
      <c r="AG1601" s="92"/>
      <c r="AN1601" s="68"/>
      <c r="AO1601" s="68"/>
      <c r="AP1601" s="68"/>
      <c r="AQ1601" s="68"/>
      <c r="AR1601" s="68"/>
      <c r="AS1601" s="68"/>
      <c r="AT1601" s="68"/>
      <c r="AU1601" s="68"/>
      <c r="AV1601" s="68"/>
    </row>
    <row r="1602" spans="1:64">
      <c r="A1602" s="12"/>
      <c r="B1602" s="12"/>
      <c r="C1602" s="12"/>
      <c r="D1602" s="12"/>
      <c r="AA1602" s="68"/>
      <c r="AB1602" s="68"/>
      <c r="AC1602" s="68"/>
      <c r="AD1602" s="68"/>
      <c r="AE1602" s="68"/>
      <c r="AG1602" s="92"/>
      <c r="AN1602" s="68"/>
      <c r="AO1602" s="68"/>
      <c r="AP1602" s="68"/>
      <c r="AQ1602" s="68"/>
      <c r="AR1602" s="68"/>
      <c r="AS1602" s="68"/>
      <c r="AT1602" s="68"/>
      <c r="AU1602" s="68"/>
    </row>
    <row r="1603" spans="1:64">
      <c r="A1603" s="12"/>
      <c r="B1603" s="12"/>
      <c r="C1603" s="12"/>
      <c r="D1603" s="12"/>
      <c r="AA1603" s="68"/>
      <c r="AB1603" s="68"/>
      <c r="AC1603" s="68"/>
      <c r="AD1603" s="68"/>
      <c r="AE1603" s="68"/>
      <c r="AG1603" s="92"/>
      <c r="AN1603" s="68"/>
      <c r="AO1603" s="68"/>
      <c r="AP1603" s="68"/>
      <c r="AQ1603" s="68"/>
      <c r="AR1603" s="68"/>
      <c r="AS1603" s="68"/>
      <c r="AT1603" s="68"/>
      <c r="AU1603" s="68"/>
      <c r="AV1603" s="68"/>
      <c r="AX1603" s="68"/>
    </row>
    <row r="1604" spans="1:64">
      <c r="A1604" s="12"/>
      <c r="B1604" s="12"/>
      <c r="C1604" s="12"/>
      <c r="D1604" s="12"/>
      <c r="AA1604" s="68"/>
      <c r="AB1604" s="68"/>
      <c r="AC1604" s="68"/>
      <c r="AD1604" s="68"/>
      <c r="AE1604" s="68"/>
      <c r="AG1604" s="92"/>
      <c r="AN1604" s="68"/>
      <c r="AO1604" s="68"/>
      <c r="AP1604" s="68"/>
      <c r="AQ1604" s="68"/>
      <c r="AR1604" s="68"/>
      <c r="AS1604" s="68"/>
      <c r="AT1604" s="68"/>
      <c r="AU1604" s="68"/>
      <c r="AV1604" s="68"/>
    </row>
    <row r="1605" spans="1:64">
      <c r="A1605" s="12"/>
      <c r="B1605" s="12"/>
      <c r="C1605" s="12"/>
      <c r="D1605" s="12"/>
      <c r="AA1605" s="68"/>
      <c r="AB1605" s="68"/>
      <c r="AC1605" s="68"/>
      <c r="AD1605" s="68"/>
      <c r="AE1605" s="68"/>
      <c r="AG1605" s="92"/>
      <c r="AN1605" s="68"/>
      <c r="AO1605" s="68"/>
      <c r="AP1605" s="68"/>
      <c r="AQ1605" s="68"/>
      <c r="AR1605" s="68"/>
      <c r="AS1605" s="68"/>
      <c r="AT1605" s="68"/>
      <c r="AU1605" s="68"/>
    </row>
    <row r="1606" spans="1:64">
      <c r="A1606" s="12"/>
      <c r="B1606" s="12"/>
      <c r="C1606" s="12"/>
      <c r="D1606" s="12"/>
      <c r="AA1606" s="68"/>
      <c r="AB1606" s="68"/>
      <c r="AC1606" s="68"/>
      <c r="AD1606" s="68"/>
      <c r="AE1606" s="68"/>
      <c r="AG1606" s="92"/>
      <c r="AN1606" s="68"/>
      <c r="AO1606" s="68"/>
      <c r="AP1606" s="68"/>
      <c r="AQ1606" s="68"/>
      <c r="AR1606" s="68"/>
      <c r="AS1606" s="68"/>
      <c r="AT1606" s="68"/>
      <c r="AU1606" s="68"/>
    </row>
    <row r="1607" spans="1:64">
      <c r="A1607" s="12"/>
      <c r="B1607" s="12"/>
      <c r="C1607" s="12"/>
      <c r="D1607" s="12"/>
      <c r="AA1607" s="68"/>
      <c r="AB1607" s="68"/>
      <c r="AC1607" s="68"/>
      <c r="AD1607" s="68"/>
      <c r="AE1607" s="68"/>
      <c r="AG1607" s="92"/>
      <c r="AN1607" s="68"/>
      <c r="AO1607" s="68"/>
      <c r="AP1607" s="68"/>
      <c r="AQ1607" s="68"/>
      <c r="AR1607" s="68"/>
      <c r="AS1607" s="68"/>
      <c r="AT1607" s="68"/>
      <c r="AU1607" s="68"/>
      <c r="AV1607" s="68"/>
      <c r="AX1607" s="68"/>
      <c r="AY1607" s="68"/>
      <c r="AZ1607" s="68"/>
      <c r="BA1607" s="68"/>
      <c r="BB1607" s="68"/>
      <c r="BC1607" s="68"/>
      <c r="BD1607" s="68"/>
      <c r="BE1607" s="68"/>
      <c r="BF1607" s="68"/>
      <c r="BG1607" s="68"/>
      <c r="BH1607" s="68"/>
      <c r="BI1607" s="68"/>
      <c r="BJ1607" s="68"/>
      <c r="BK1607" s="68"/>
      <c r="BL1607" s="68"/>
    </row>
    <row r="1608" spans="1:64">
      <c r="A1608" s="12"/>
      <c r="B1608" s="12"/>
      <c r="C1608" s="12"/>
      <c r="D1608" s="12"/>
      <c r="AA1608" s="68"/>
      <c r="AB1608" s="68"/>
      <c r="AC1608" s="68"/>
      <c r="AD1608" s="68"/>
      <c r="AE1608" s="68"/>
      <c r="AG1608" s="92"/>
      <c r="AN1608" s="68"/>
      <c r="AO1608" s="68"/>
      <c r="AP1608" s="68"/>
      <c r="AQ1608" s="68"/>
      <c r="AR1608" s="68"/>
      <c r="AS1608" s="68"/>
      <c r="AT1608" s="68"/>
      <c r="AU1608" s="68"/>
      <c r="AV1608" s="68"/>
    </row>
    <row r="1609" spans="1:64">
      <c r="A1609" s="12"/>
      <c r="B1609" s="12"/>
      <c r="C1609" s="12"/>
      <c r="D1609" s="12"/>
      <c r="AA1609" s="68"/>
      <c r="AB1609" s="68"/>
      <c r="AC1609" s="68"/>
      <c r="AD1609" s="68"/>
      <c r="AE1609" s="68"/>
      <c r="AG1609" s="92"/>
      <c r="AN1609" s="68"/>
      <c r="AO1609" s="68"/>
      <c r="AP1609" s="68"/>
      <c r="AQ1609" s="68"/>
      <c r="AR1609" s="68"/>
      <c r="AS1609" s="68"/>
      <c r="AT1609" s="68"/>
      <c r="AU1609" s="68"/>
      <c r="AV1609" s="68"/>
    </row>
    <row r="1610" spans="1:64">
      <c r="A1610" s="12"/>
      <c r="B1610" s="12"/>
      <c r="C1610" s="12"/>
      <c r="D1610" s="12"/>
      <c r="AA1610" s="68"/>
      <c r="AB1610" s="68"/>
      <c r="AC1610" s="68"/>
      <c r="AD1610" s="68"/>
      <c r="AE1610" s="68"/>
      <c r="AG1610" s="92"/>
      <c r="AN1610" s="68"/>
      <c r="AO1610" s="68"/>
      <c r="AP1610" s="68"/>
      <c r="AQ1610" s="68"/>
      <c r="AR1610" s="68"/>
      <c r="AS1610" s="68"/>
      <c r="AT1610" s="68"/>
      <c r="AU1610" s="68"/>
      <c r="AV1610" s="68"/>
    </row>
    <row r="1611" spans="1:64">
      <c r="A1611" s="12"/>
      <c r="B1611" s="12"/>
      <c r="C1611" s="12"/>
      <c r="D1611" s="12"/>
      <c r="AA1611" s="68"/>
      <c r="AB1611" s="68"/>
      <c r="AC1611" s="68"/>
      <c r="AD1611" s="68"/>
      <c r="AE1611" s="68"/>
      <c r="AG1611" s="92"/>
      <c r="AN1611" s="68"/>
      <c r="AO1611" s="68"/>
      <c r="AP1611" s="68"/>
      <c r="AQ1611" s="68"/>
      <c r="AR1611" s="68"/>
      <c r="AS1611" s="68"/>
      <c r="AT1611" s="68"/>
      <c r="AU1611" s="68"/>
      <c r="AV1611" s="68"/>
      <c r="AX1611" s="68"/>
    </row>
    <row r="1612" spans="1:64">
      <c r="A1612" s="12"/>
      <c r="B1612" s="12"/>
      <c r="C1612" s="12"/>
      <c r="D1612" s="12"/>
      <c r="AA1612" s="68"/>
      <c r="AB1612" s="68"/>
      <c r="AC1612" s="68"/>
      <c r="AD1612" s="68"/>
      <c r="AE1612" s="68"/>
      <c r="AG1612" s="92"/>
      <c r="AN1612" s="68"/>
      <c r="AO1612" s="68"/>
      <c r="AP1612" s="68"/>
      <c r="AQ1612" s="68"/>
      <c r="AR1612" s="68"/>
      <c r="AS1612" s="68"/>
      <c r="AT1612" s="68"/>
      <c r="AU1612" s="68"/>
      <c r="AV1612" s="68"/>
    </row>
    <row r="1613" spans="1:64">
      <c r="A1613" s="12"/>
      <c r="B1613" s="12"/>
      <c r="C1613" s="12"/>
      <c r="D1613" s="12"/>
      <c r="AA1613" s="68"/>
      <c r="AB1613" s="68"/>
      <c r="AC1613" s="68"/>
      <c r="AD1613" s="68"/>
      <c r="AE1613" s="68"/>
      <c r="AG1613" s="92"/>
      <c r="AN1613" s="68"/>
      <c r="AO1613" s="68"/>
      <c r="AP1613" s="68"/>
      <c r="AQ1613" s="68"/>
      <c r="AR1613" s="68"/>
      <c r="AS1613" s="68"/>
      <c r="AT1613" s="68"/>
      <c r="AU1613" s="68"/>
      <c r="AV1613" s="68"/>
    </row>
    <row r="1614" spans="1:64">
      <c r="A1614" s="12"/>
      <c r="B1614" s="12"/>
      <c r="C1614" s="12"/>
      <c r="D1614" s="12"/>
      <c r="AA1614" s="68"/>
      <c r="AB1614" s="68"/>
      <c r="AC1614" s="68"/>
      <c r="AD1614" s="68"/>
      <c r="AE1614" s="68"/>
      <c r="AG1614" s="92"/>
      <c r="AN1614" s="68"/>
      <c r="AO1614" s="68"/>
      <c r="AP1614" s="68"/>
      <c r="AQ1614" s="68"/>
      <c r="AR1614" s="68"/>
      <c r="AS1614" s="68"/>
      <c r="AT1614" s="68"/>
      <c r="AU1614" s="68"/>
      <c r="AV1614" s="68"/>
      <c r="AW1614" s="68"/>
      <c r="AX1614" s="68"/>
      <c r="AY1614" s="68"/>
      <c r="AZ1614" s="68"/>
      <c r="BA1614" s="68"/>
      <c r="BB1614" s="68"/>
      <c r="BC1614" s="68"/>
      <c r="BD1614" s="68"/>
      <c r="BE1614" s="68"/>
      <c r="BF1614" s="68"/>
      <c r="BG1614" s="68"/>
      <c r="BH1614" s="68"/>
      <c r="BI1614" s="68"/>
      <c r="BJ1614" s="68"/>
      <c r="BK1614" s="68"/>
      <c r="BL1614" s="68"/>
    </row>
    <row r="1615" spans="1:64">
      <c r="A1615" s="12"/>
      <c r="B1615" s="12"/>
      <c r="C1615" s="12"/>
      <c r="D1615" s="12"/>
      <c r="AA1615" s="68"/>
      <c r="AB1615" s="68"/>
      <c r="AC1615" s="68"/>
      <c r="AD1615" s="68"/>
      <c r="AE1615" s="68"/>
      <c r="AG1615" s="92"/>
      <c r="AN1615" s="68"/>
      <c r="AO1615" s="68"/>
      <c r="AP1615" s="68"/>
      <c r="AQ1615" s="68"/>
      <c r="AR1615" s="68"/>
      <c r="AS1615" s="68"/>
      <c r="AT1615" s="68"/>
      <c r="AU1615" s="68"/>
      <c r="AV1615" s="68"/>
      <c r="AX1615" s="68"/>
      <c r="AY1615" s="68"/>
      <c r="AZ1615" s="68"/>
      <c r="BA1615" s="68"/>
      <c r="BB1615" s="68"/>
      <c r="BC1615" s="68"/>
      <c r="BD1615" s="68"/>
      <c r="BE1615" s="68"/>
      <c r="BF1615" s="68"/>
      <c r="BG1615" s="68"/>
      <c r="BH1615" s="68"/>
      <c r="BI1615" s="68"/>
      <c r="BJ1615" s="68"/>
      <c r="BK1615" s="68"/>
      <c r="BL1615" s="68"/>
    </row>
    <row r="1616" spans="1:64">
      <c r="A1616" s="12"/>
      <c r="B1616" s="12"/>
      <c r="C1616" s="12"/>
      <c r="D1616" s="12"/>
      <c r="AA1616" s="68"/>
      <c r="AB1616" s="68"/>
      <c r="AC1616" s="68"/>
      <c r="AD1616" s="68"/>
      <c r="AE1616" s="68"/>
      <c r="AG1616" s="92"/>
      <c r="AN1616" s="68"/>
      <c r="AO1616" s="68"/>
      <c r="AP1616" s="68"/>
      <c r="AQ1616" s="68"/>
      <c r="AR1616" s="68"/>
      <c r="AS1616" s="68"/>
      <c r="AT1616" s="68"/>
      <c r="AU1616" s="68"/>
      <c r="AV1616" s="68"/>
      <c r="AX1616" s="68"/>
    </row>
    <row r="1617" spans="1:64">
      <c r="A1617" s="12"/>
      <c r="B1617" s="12"/>
      <c r="C1617" s="12"/>
      <c r="D1617" s="12"/>
      <c r="AA1617" s="68"/>
      <c r="AB1617" s="68"/>
      <c r="AC1617" s="68"/>
      <c r="AD1617" s="68"/>
      <c r="AE1617" s="68"/>
      <c r="AG1617" s="92"/>
      <c r="AN1617" s="68"/>
      <c r="AO1617" s="68"/>
      <c r="AP1617" s="68"/>
      <c r="AQ1617" s="68"/>
      <c r="AR1617" s="68"/>
      <c r="AS1617" s="68"/>
      <c r="AT1617" s="68"/>
      <c r="AU1617" s="68"/>
      <c r="AV1617" s="68"/>
      <c r="AW1617" s="68"/>
      <c r="AX1617" s="68"/>
      <c r="AY1617" s="68"/>
      <c r="AZ1617" s="68"/>
      <c r="BA1617" s="68"/>
      <c r="BB1617" s="68"/>
      <c r="BC1617" s="68"/>
      <c r="BD1617" s="68"/>
      <c r="BE1617" s="68"/>
      <c r="BF1617" s="68"/>
      <c r="BG1617" s="68"/>
      <c r="BH1617" s="68"/>
      <c r="BI1617" s="68"/>
      <c r="BJ1617" s="68"/>
      <c r="BK1617" s="68"/>
      <c r="BL1617" s="68"/>
    </row>
    <row r="1618" spans="1:64">
      <c r="A1618" s="12"/>
      <c r="B1618" s="12"/>
      <c r="C1618" s="12"/>
      <c r="D1618" s="12"/>
      <c r="AA1618" s="68"/>
      <c r="AB1618" s="68"/>
      <c r="AC1618" s="68"/>
      <c r="AD1618" s="68"/>
      <c r="AE1618" s="68"/>
      <c r="AG1618" s="92"/>
      <c r="AN1618" s="68"/>
      <c r="AO1618" s="68"/>
      <c r="AP1618" s="68"/>
      <c r="AQ1618" s="68"/>
      <c r="AR1618" s="68"/>
      <c r="AS1618" s="68"/>
      <c r="AT1618" s="68"/>
      <c r="AU1618" s="68"/>
    </row>
    <row r="1619" spans="1:64">
      <c r="A1619" s="12"/>
      <c r="B1619" s="12"/>
      <c r="C1619" s="12"/>
      <c r="D1619" s="12"/>
      <c r="AA1619" s="68"/>
      <c r="AB1619" s="68"/>
      <c r="AC1619" s="68"/>
      <c r="AD1619" s="68"/>
      <c r="AE1619" s="68"/>
      <c r="AG1619" s="92"/>
      <c r="AN1619" s="68"/>
      <c r="AO1619" s="68"/>
      <c r="AP1619" s="68"/>
      <c r="AQ1619" s="68"/>
      <c r="AR1619" s="68"/>
      <c r="AS1619" s="68"/>
      <c r="AT1619" s="68"/>
      <c r="AU1619" s="68"/>
    </row>
    <row r="1620" spans="1:64">
      <c r="A1620" s="12"/>
      <c r="B1620" s="12"/>
      <c r="C1620" s="12"/>
      <c r="D1620" s="12"/>
      <c r="AA1620" s="68"/>
      <c r="AB1620" s="68"/>
      <c r="AC1620" s="68"/>
      <c r="AD1620" s="68"/>
      <c r="AE1620" s="68"/>
      <c r="AG1620" s="92"/>
      <c r="AN1620" s="68"/>
      <c r="AO1620" s="68"/>
      <c r="AP1620" s="68"/>
      <c r="AQ1620" s="68"/>
      <c r="AR1620" s="68"/>
      <c r="AS1620" s="68"/>
      <c r="AT1620" s="68"/>
      <c r="AU1620" s="68"/>
      <c r="AV1620" s="68"/>
      <c r="AX1620" s="68"/>
      <c r="AY1620" s="68"/>
      <c r="AZ1620" s="68"/>
      <c r="BA1620" s="68"/>
      <c r="BB1620" s="68"/>
      <c r="BC1620" s="68"/>
      <c r="BD1620" s="68"/>
      <c r="BE1620" s="68"/>
      <c r="BF1620" s="68"/>
      <c r="BG1620" s="68"/>
      <c r="BH1620" s="68"/>
      <c r="BI1620" s="68"/>
      <c r="BJ1620" s="68"/>
      <c r="BK1620" s="68"/>
      <c r="BL1620" s="68"/>
    </row>
    <row r="1621" spans="1:64">
      <c r="A1621" s="12"/>
      <c r="B1621" s="12"/>
      <c r="C1621" s="12"/>
      <c r="D1621" s="12"/>
      <c r="AA1621" s="68"/>
      <c r="AB1621" s="68"/>
      <c r="AC1621" s="68"/>
      <c r="AD1621" s="68"/>
      <c r="AE1621" s="68"/>
      <c r="AG1621" s="92"/>
      <c r="AN1621" s="68"/>
      <c r="AO1621" s="68"/>
      <c r="AP1621" s="68"/>
      <c r="AQ1621" s="68"/>
      <c r="AR1621" s="68"/>
      <c r="AS1621" s="68"/>
      <c r="AT1621" s="68"/>
      <c r="AU1621" s="68"/>
      <c r="AV1621" s="68"/>
    </row>
    <row r="1622" spans="1:64">
      <c r="A1622" s="12"/>
      <c r="B1622" s="12"/>
      <c r="C1622" s="12"/>
      <c r="D1622" s="12"/>
      <c r="AA1622" s="68"/>
      <c r="AB1622" s="68"/>
      <c r="AC1622" s="68"/>
      <c r="AD1622" s="68"/>
      <c r="AE1622" s="68"/>
      <c r="AG1622" s="92"/>
      <c r="AN1622" s="68"/>
      <c r="AO1622" s="68"/>
      <c r="AP1622" s="68"/>
      <c r="AQ1622" s="68"/>
      <c r="AR1622" s="68"/>
      <c r="AS1622" s="68"/>
      <c r="AT1622" s="68"/>
      <c r="AU1622" s="68"/>
      <c r="AV1622" s="68"/>
      <c r="AW1622" s="68"/>
      <c r="AX1622" s="68"/>
      <c r="AY1622" s="68"/>
      <c r="AZ1622" s="68"/>
      <c r="BA1622" s="68"/>
      <c r="BB1622" s="68"/>
      <c r="BC1622" s="68"/>
      <c r="BD1622" s="68"/>
      <c r="BE1622" s="68"/>
      <c r="BF1622" s="68"/>
      <c r="BG1622" s="68"/>
      <c r="BH1622" s="68"/>
      <c r="BI1622" s="68"/>
      <c r="BJ1622" s="68"/>
      <c r="BK1622" s="68"/>
      <c r="BL1622" s="68"/>
    </row>
    <row r="1623" spans="1:64">
      <c r="A1623" s="12"/>
      <c r="B1623" s="12"/>
      <c r="C1623" s="12"/>
      <c r="D1623" s="12"/>
      <c r="AA1623" s="68"/>
      <c r="AB1623" s="68"/>
      <c r="AC1623" s="68"/>
      <c r="AD1623" s="68"/>
      <c r="AE1623" s="68"/>
      <c r="AG1623" s="92"/>
      <c r="AN1623" s="68"/>
      <c r="AO1623" s="68"/>
      <c r="AP1623" s="68"/>
      <c r="AQ1623" s="68"/>
      <c r="AR1623" s="68"/>
      <c r="AS1623" s="68"/>
      <c r="AT1623" s="68"/>
      <c r="AU1623" s="68"/>
    </row>
    <row r="1624" spans="1:64">
      <c r="A1624" s="12"/>
      <c r="B1624" s="12"/>
      <c r="C1624" s="12"/>
      <c r="D1624" s="12"/>
      <c r="AA1624" s="68"/>
      <c r="AB1624" s="68"/>
      <c r="AC1624" s="68"/>
      <c r="AD1624" s="68"/>
      <c r="AE1624" s="68"/>
      <c r="AG1624" s="92"/>
      <c r="AN1624" s="68"/>
      <c r="AO1624" s="68"/>
      <c r="AP1624" s="68"/>
      <c r="AQ1624" s="68"/>
      <c r="AR1624" s="68"/>
      <c r="AS1624" s="68"/>
      <c r="AT1624" s="68"/>
      <c r="AU1624" s="68"/>
      <c r="AV1624" s="68"/>
      <c r="AW1624" s="68"/>
      <c r="AX1624" s="68"/>
      <c r="AY1624" s="68"/>
      <c r="AZ1624" s="68"/>
      <c r="BA1624" s="68"/>
      <c r="BB1624" s="68"/>
      <c r="BC1624" s="68"/>
      <c r="BD1624" s="68"/>
      <c r="BE1624" s="68"/>
      <c r="BF1624" s="68"/>
      <c r="BG1624" s="68"/>
      <c r="BH1624" s="68"/>
      <c r="BI1624" s="68"/>
      <c r="BJ1624" s="68"/>
      <c r="BK1624" s="68"/>
      <c r="BL1624" s="68"/>
    </row>
    <row r="1625" spans="1:64">
      <c r="A1625" s="12"/>
      <c r="B1625" s="12"/>
      <c r="C1625" s="12"/>
      <c r="D1625" s="12"/>
      <c r="AA1625" s="68"/>
      <c r="AB1625" s="68"/>
      <c r="AC1625" s="68"/>
      <c r="AD1625" s="68"/>
      <c r="AE1625" s="68"/>
      <c r="AG1625" s="92"/>
      <c r="AN1625" s="68"/>
      <c r="AO1625" s="68"/>
      <c r="AP1625" s="68"/>
      <c r="AQ1625" s="68"/>
      <c r="AR1625" s="68"/>
      <c r="AS1625" s="68"/>
      <c r="AT1625" s="68"/>
      <c r="AU1625" s="68"/>
    </row>
    <row r="1626" spans="1:64">
      <c r="A1626" s="12"/>
      <c r="B1626" s="12"/>
      <c r="C1626" s="12"/>
      <c r="D1626" s="12"/>
      <c r="AA1626" s="68"/>
      <c r="AB1626" s="68"/>
      <c r="AC1626" s="68"/>
      <c r="AD1626" s="68"/>
      <c r="AE1626" s="68"/>
      <c r="AG1626" s="92"/>
      <c r="AN1626" s="68"/>
      <c r="AO1626" s="68"/>
      <c r="AP1626" s="68"/>
      <c r="AQ1626" s="68"/>
      <c r="AR1626" s="68"/>
      <c r="AS1626" s="68"/>
      <c r="AT1626" s="68"/>
      <c r="AU1626" s="68"/>
    </row>
    <row r="1627" spans="1:64">
      <c r="A1627" s="12"/>
      <c r="B1627" s="12"/>
      <c r="C1627" s="12"/>
      <c r="D1627" s="12"/>
      <c r="AA1627" s="68"/>
      <c r="AB1627" s="68"/>
      <c r="AC1627" s="68"/>
      <c r="AD1627" s="68"/>
      <c r="AE1627" s="68"/>
      <c r="AG1627" s="92"/>
      <c r="AN1627" s="68"/>
      <c r="AO1627" s="68"/>
      <c r="AP1627" s="68"/>
      <c r="AQ1627" s="68"/>
      <c r="AR1627" s="68"/>
      <c r="AS1627" s="68"/>
      <c r="AT1627" s="68"/>
      <c r="AU1627" s="68"/>
    </row>
    <row r="1628" spans="1:64">
      <c r="A1628" s="12"/>
      <c r="B1628" s="12"/>
      <c r="C1628" s="12"/>
      <c r="D1628" s="12"/>
      <c r="AA1628" s="68"/>
      <c r="AB1628" s="68"/>
      <c r="AC1628" s="68"/>
      <c r="AD1628" s="68"/>
      <c r="AE1628" s="68"/>
      <c r="AG1628" s="92"/>
      <c r="AN1628" s="68"/>
      <c r="AO1628" s="68"/>
      <c r="AP1628" s="68"/>
      <c r="AQ1628" s="68"/>
      <c r="AR1628" s="68"/>
      <c r="AS1628" s="68"/>
      <c r="AT1628" s="68"/>
      <c r="AU1628" s="68"/>
    </row>
    <row r="1629" spans="1:64">
      <c r="A1629" s="12"/>
      <c r="B1629" s="12"/>
      <c r="C1629" s="12"/>
      <c r="D1629" s="12"/>
      <c r="AA1629" s="68"/>
      <c r="AB1629" s="68"/>
      <c r="AC1629" s="68"/>
      <c r="AD1629" s="68"/>
      <c r="AE1629" s="68"/>
      <c r="AG1629" s="92"/>
      <c r="AN1629" s="68"/>
      <c r="AO1629" s="68"/>
      <c r="AP1629" s="68"/>
      <c r="AQ1629" s="68"/>
      <c r="AR1629" s="68"/>
      <c r="AS1629" s="68"/>
      <c r="AT1629" s="68"/>
      <c r="AU1629" s="68"/>
    </row>
    <row r="1630" spans="1:64">
      <c r="A1630" s="12"/>
      <c r="B1630" s="12"/>
      <c r="C1630" s="12"/>
      <c r="D1630" s="12"/>
      <c r="AA1630" s="68"/>
      <c r="AB1630" s="68"/>
      <c r="AC1630" s="68"/>
      <c r="AD1630" s="68"/>
      <c r="AE1630" s="68"/>
      <c r="AG1630" s="92"/>
      <c r="AN1630" s="68"/>
      <c r="AO1630" s="68"/>
      <c r="AP1630" s="68"/>
      <c r="AQ1630" s="68"/>
      <c r="AR1630" s="68"/>
      <c r="AS1630" s="68"/>
      <c r="AT1630" s="68"/>
      <c r="AU1630" s="68"/>
      <c r="AV1630" s="68"/>
      <c r="AX1630" s="68"/>
    </row>
    <row r="1631" spans="1:64">
      <c r="A1631" s="12"/>
      <c r="B1631" s="12"/>
      <c r="C1631" s="12"/>
      <c r="D1631" s="12"/>
      <c r="AA1631" s="68"/>
      <c r="AB1631" s="68"/>
      <c r="AC1631" s="68"/>
      <c r="AD1631" s="68"/>
      <c r="AE1631" s="68"/>
      <c r="AG1631" s="92"/>
      <c r="AN1631" s="68"/>
      <c r="AO1631" s="68"/>
      <c r="AP1631" s="68"/>
      <c r="AQ1631" s="68"/>
      <c r="AR1631" s="68"/>
      <c r="AS1631" s="68"/>
      <c r="AT1631" s="68"/>
      <c r="AU1631" s="68"/>
      <c r="AV1631" s="68"/>
      <c r="AX1631" s="68"/>
    </row>
    <row r="1632" spans="1:64">
      <c r="A1632" s="12"/>
      <c r="B1632" s="12"/>
      <c r="C1632" s="12"/>
      <c r="D1632" s="12"/>
      <c r="AA1632" s="68"/>
      <c r="AB1632" s="68"/>
      <c r="AC1632" s="68"/>
      <c r="AD1632" s="68"/>
      <c r="AE1632" s="68"/>
      <c r="AG1632" s="92"/>
      <c r="AN1632" s="68"/>
      <c r="AO1632" s="68"/>
      <c r="AP1632" s="68"/>
      <c r="AQ1632" s="68"/>
      <c r="AR1632" s="68"/>
      <c r="AS1632" s="68"/>
      <c r="AT1632" s="68"/>
      <c r="AU1632" s="68"/>
      <c r="AV1632" s="68"/>
      <c r="AW1632" s="68"/>
      <c r="AX1632" s="68"/>
      <c r="AY1632" s="68"/>
      <c r="AZ1632" s="68"/>
      <c r="BA1632" s="68"/>
      <c r="BB1632" s="68"/>
      <c r="BC1632" s="68"/>
      <c r="BD1632" s="68"/>
      <c r="BE1632" s="68"/>
      <c r="BF1632" s="68"/>
      <c r="BG1632" s="68"/>
      <c r="BH1632" s="68"/>
      <c r="BI1632" s="68"/>
      <c r="BJ1632" s="68"/>
      <c r="BK1632" s="68"/>
      <c r="BL1632" s="68"/>
    </row>
    <row r="1633" spans="1:64">
      <c r="A1633" s="12"/>
      <c r="B1633" s="12"/>
      <c r="C1633" s="12"/>
      <c r="D1633" s="12"/>
      <c r="AA1633" s="68"/>
      <c r="AB1633" s="68"/>
      <c r="AC1633" s="68"/>
      <c r="AD1633" s="68"/>
      <c r="AE1633" s="68"/>
      <c r="AG1633" s="92"/>
      <c r="AN1633" s="68"/>
      <c r="AO1633" s="68"/>
      <c r="AP1633" s="68"/>
      <c r="AQ1633" s="68"/>
      <c r="AR1633" s="68"/>
      <c r="AS1633" s="68"/>
      <c r="AT1633" s="68"/>
      <c r="AU1633" s="68"/>
    </row>
    <row r="1634" spans="1:64">
      <c r="A1634" s="12"/>
      <c r="B1634" s="12"/>
      <c r="C1634" s="12"/>
      <c r="D1634" s="12"/>
      <c r="AA1634" s="68"/>
      <c r="AB1634" s="68"/>
      <c r="AC1634" s="68"/>
      <c r="AD1634" s="68"/>
      <c r="AE1634" s="68"/>
      <c r="AG1634" s="92"/>
      <c r="AN1634" s="68"/>
      <c r="AO1634" s="68"/>
      <c r="AP1634" s="68"/>
      <c r="AQ1634" s="68"/>
      <c r="AR1634" s="68"/>
      <c r="AS1634" s="68"/>
      <c r="AT1634" s="68"/>
      <c r="AU1634" s="68"/>
      <c r="AV1634" s="68"/>
      <c r="AX1634" s="68"/>
      <c r="AY1634" s="68"/>
      <c r="AZ1634" s="68"/>
      <c r="BA1634" s="68"/>
      <c r="BB1634" s="68"/>
      <c r="BC1634" s="68"/>
      <c r="BD1634" s="68"/>
      <c r="BE1634" s="68"/>
      <c r="BF1634" s="68"/>
      <c r="BG1634" s="68"/>
      <c r="BH1634" s="68"/>
      <c r="BI1634" s="68"/>
      <c r="BJ1634" s="68"/>
      <c r="BK1634" s="68"/>
      <c r="BL1634" s="68"/>
    </row>
    <row r="1635" spans="1:64">
      <c r="A1635" s="12"/>
      <c r="B1635" s="12"/>
      <c r="C1635" s="12"/>
      <c r="D1635" s="12"/>
      <c r="AA1635" s="68"/>
      <c r="AB1635" s="68"/>
      <c r="AC1635" s="68"/>
      <c r="AD1635" s="68"/>
      <c r="AE1635" s="68"/>
      <c r="AG1635" s="92"/>
      <c r="AN1635" s="68"/>
      <c r="AO1635" s="68"/>
      <c r="AP1635" s="68"/>
      <c r="AQ1635" s="68"/>
      <c r="AR1635" s="68"/>
      <c r="AS1635" s="68"/>
      <c r="AT1635" s="68"/>
      <c r="AU1635" s="68"/>
      <c r="AV1635" s="7"/>
    </row>
    <row r="1636" spans="1:64">
      <c r="A1636" s="12"/>
      <c r="B1636" s="12"/>
      <c r="C1636" s="12"/>
      <c r="D1636" s="12"/>
      <c r="AA1636" s="68"/>
      <c r="AB1636" s="68"/>
      <c r="AC1636" s="68"/>
      <c r="AD1636" s="68"/>
      <c r="AE1636" s="68"/>
      <c r="AG1636" s="92"/>
      <c r="AN1636" s="68"/>
      <c r="AO1636" s="68"/>
      <c r="AP1636" s="68"/>
      <c r="AQ1636" s="68"/>
      <c r="AR1636" s="68"/>
      <c r="AS1636" s="68"/>
      <c r="AT1636" s="68"/>
      <c r="AU1636" s="68"/>
      <c r="AV1636" s="68"/>
    </row>
    <row r="1637" spans="1:64">
      <c r="A1637" s="12"/>
      <c r="B1637" s="12"/>
      <c r="C1637" s="12"/>
      <c r="D1637" s="12"/>
      <c r="AA1637" s="68"/>
      <c r="AB1637" s="68"/>
      <c r="AC1637" s="68"/>
      <c r="AD1637" s="68"/>
      <c r="AE1637" s="68"/>
      <c r="AG1637" s="92"/>
      <c r="AN1637" s="68"/>
      <c r="AO1637" s="68"/>
      <c r="AP1637" s="68"/>
      <c r="AQ1637" s="68"/>
      <c r="AR1637" s="68"/>
      <c r="AS1637" s="68"/>
      <c r="AT1637" s="68"/>
      <c r="AU1637" s="68"/>
      <c r="AV1637" s="68"/>
      <c r="AX1637" s="68"/>
      <c r="AY1637" s="68"/>
      <c r="AZ1637" s="68"/>
      <c r="BA1637" s="68"/>
      <c r="BB1637" s="68"/>
      <c r="BC1637" s="68"/>
      <c r="BD1637" s="68"/>
      <c r="BE1637" s="68"/>
      <c r="BF1637" s="68"/>
      <c r="BG1637" s="68"/>
      <c r="BH1637" s="68"/>
      <c r="BI1637" s="68"/>
      <c r="BJ1637" s="68"/>
      <c r="BK1637" s="68"/>
      <c r="BL1637" s="68"/>
    </row>
    <row r="1638" spans="1:64">
      <c r="A1638" s="12"/>
      <c r="B1638" s="12"/>
      <c r="C1638" s="12"/>
      <c r="D1638" s="12"/>
      <c r="AA1638" s="68"/>
      <c r="AB1638" s="68"/>
      <c r="AC1638" s="68"/>
      <c r="AD1638" s="68"/>
      <c r="AE1638" s="68"/>
      <c r="AG1638" s="92"/>
      <c r="AN1638" s="68"/>
      <c r="AO1638" s="68"/>
      <c r="AP1638" s="68"/>
      <c r="AQ1638" s="68"/>
      <c r="AR1638" s="68"/>
      <c r="AS1638" s="68"/>
      <c r="AT1638" s="68"/>
      <c r="AU1638" s="68"/>
      <c r="AV1638" s="68"/>
    </row>
    <row r="1639" spans="1:64">
      <c r="A1639" s="12"/>
      <c r="B1639" s="12"/>
      <c r="C1639" s="12"/>
      <c r="D1639" s="12"/>
      <c r="AA1639" s="68"/>
      <c r="AB1639" s="68"/>
      <c r="AC1639" s="68"/>
      <c r="AD1639" s="68"/>
      <c r="AE1639" s="68"/>
      <c r="AG1639" s="92"/>
      <c r="AN1639" s="68"/>
      <c r="AO1639" s="68"/>
      <c r="AP1639" s="68"/>
      <c r="AQ1639" s="68"/>
      <c r="AR1639" s="68"/>
      <c r="AS1639" s="68"/>
      <c r="AT1639" s="68"/>
      <c r="AU1639" s="68"/>
      <c r="AV1639" s="68"/>
    </row>
    <row r="1640" spans="1:64">
      <c r="A1640" s="12"/>
      <c r="B1640" s="12"/>
      <c r="C1640" s="12"/>
      <c r="D1640" s="12"/>
      <c r="AA1640" s="68"/>
      <c r="AB1640" s="68"/>
      <c r="AC1640" s="68"/>
      <c r="AD1640" s="68"/>
      <c r="AE1640" s="68"/>
      <c r="AG1640" s="92"/>
      <c r="AN1640" s="68"/>
      <c r="AO1640" s="68"/>
      <c r="AP1640" s="68"/>
      <c r="AQ1640" s="68"/>
      <c r="AR1640" s="68"/>
      <c r="AS1640" s="68"/>
      <c r="AT1640" s="68"/>
      <c r="AU1640" s="68"/>
    </row>
    <row r="1641" spans="1:64">
      <c r="A1641" s="12"/>
      <c r="B1641" s="12"/>
      <c r="C1641" s="12"/>
      <c r="D1641" s="12"/>
      <c r="AA1641" s="68"/>
      <c r="AB1641" s="68"/>
      <c r="AC1641" s="68"/>
      <c r="AD1641" s="68"/>
      <c r="AE1641" s="68"/>
      <c r="AG1641" s="92"/>
      <c r="AN1641" s="68"/>
      <c r="AO1641" s="68"/>
      <c r="AP1641" s="68"/>
      <c r="AQ1641" s="68"/>
      <c r="AR1641" s="68"/>
      <c r="AS1641" s="68"/>
      <c r="AT1641" s="68"/>
      <c r="AU1641" s="68"/>
    </row>
    <row r="1642" spans="1:64">
      <c r="A1642" s="12"/>
      <c r="B1642" s="12"/>
      <c r="C1642" s="12"/>
      <c r="D1642" s="12"/>
      <c r="AA1642" s="68"/>
      <c r="AB1642" s="68"/>
      <c r="AC1642" s="68"/>
      <c r="AD1642" s="68"/>
      <c r="AE1642" s="68"/>
      <c r="AG1642" s="92"/>
      <c r="AN1642" s="68"/>
      <c r="AO1642" s="68"/>
      <c r="AP1642" s="68"/>
      <c r="AQ1642" s="68"/>
      <c r="AR1642" s="68"/>
      <c r="AS1642" s="68"/>
      <c r="AT1642" s="68"/>
      <c r="AU1642" s="68"/>
    </row>
    <row r="1643" spans="1:64">
      <c r="A1643" s="12"/>
      <c r="B1643" s="12"/>
      <c r="C1643" s="12"/>
      <c r="D1643" s="12"/>
      <c r="AA1643" s="68"/>
      <c r="AB1643" s="68"/>
      <c r="AC1643" s="68"/>
      <c r="AD1643" s="68"/>
      <c r="AE1643" s="68"/>
      <c r="AG1643" s="92"/>
      <c r="AN1643" s="68"/>
      <c r="AO1643" s="68"/>
      <c r="AP1643" s="68"/>
      <c r="AQ1643" s="68"/>
      <c r="AR1643" s="68"/>
      <c r="AS1643" s="68"/>
      <c r="AT1643" s="68"/>
      <c r="AU1643" s="68"/>
    </row>
    <row r="1644" spans="1:64">
      <c r="A1644" s="12"/>
      <c r="B1644" s="12"/>
      <c r="C1644" s="12"/>
      <c r="D1644" s="12"/>
      <c r="AA1644" s="68"/>
      <c r="AB1644" s="68"/>
      <c r="AC1644" s="68"/>
      <c r="AD1644" s="68"/>
      <c r="AE1644" s="68"/>
      <c r="AG1644" s="92"/>
      <c r="AN1644" s="68"/>
      <c r="AO1644" s="68"/>
      <c r="AP1644" s="68"/>
      <c r="AQ1644" s="68"/>
      <c r="AR1644" s="68"/>
      <c r="AS1644" s="68"/>
      <c r="AT1644" s="68"/>
      <c r="AU1644" s="68"/>
    </row>
    <row r="1645" spans="1:64">
      <c r="A1645" s="12"/>
      <c r="B1645" s="12"/>
      <c r="C1645" s="12"/>
      <c r="D1645" s="12"/>
      <c r="AA1645" s="68"/>
      <c r="AB1645" s="68"/>
      <c r="AC1645" s="68"/>
      <c r="AD1645" s="68"/>
      <c r="AE1645" s="68"/>
      <c r="AG1645" s="92"/>
      <c r="AN1645" s="68"/>
      <c r="AO1645" s="68"/>
      <c r="AP1645" s="68"/>
      <c r="AQ1645" s="68"/>
      <c r="AR1645" s="68"/>
      <c r="AS1645" s="68"/>
      <c r="AT1645" s="68"/>
      <c r="AU1645" s="68"/>
    </row>
    <row r="1646" spans="1:64">
      <c r="A1646" s="12"/>
      <c r="B1646" s="12"/>
      <c r="C1646" s="12"/>
      <c r="D1646" s="12"/>
      <c r="AA1646" s="68"/>
      <c r="AB1646" s="68"/>
      <c r="AC1646" s="68"/>
      <c r="AD1646" s="68"/>
      <c r="AE1646" s="68"/>
      <c r="AG1646" s="92"/>
      <c r="AN1646" s="68"/>
      <c r="AO1646" s="68"/>
      <c r="AP1646" s="68"/>
      <c r="AQ1646" s="68"/>
      <c r="AR1646" s="68"/>
      <c r="AS1646" s="68"/>
      <c r="AT1646" s="68"/>
      <c r="AU1646" s="68"/>
    </row>
    <row r="1647" spans="1:64">
      <c r="A1647" s="12"/>
      <c r="B1647" s="12"/>
      <c r="C1647" s="12"/>
      <c r="D1647" s="12"/>
      <c r="AA1647" s="68"/>
      <c r="AB1647" s="68"/>
      <c r="AC1647" s="68"/>
      <c r="AD1647" s="68"/>
      <c r="AE1647" s="68"/>
      <c r="AG1647" s="92"/>
      <c r="AN1647" s="68"/>
      <c r="AO1647" s="68"/>
      <c r="AP1647" s="68"/>
      <c r="AQ1647" s="68"/>
      <c r="AR1647" s="68"/>
      <c r="AS1647" s="68"/>
      <c r="AT1647" s="68"/>
      <c r="AU1647" s="68"/>
      <c r="AV1647" s="68"/>
    </row>
    <row r="1648" spans="1:64">
      <c r="A1648" s="12"/>
      <c r="B1648" s="12"/>
      <c r="C1648" s="12"/>
      <c r="D1648" s="12"/>
      <c r="AA1648" s="68"/>
      <c r="AB1648" s="68"/>
      <c r="AC1648" s="68"/>
      <c r="AD1648" s="68"/>
      <c r="AE1648" s="68"/>
      <c r="AG1648" s="92"/>
      <c r="AN1648" s="68"/>
      <c r="AO1648" s="68"/>
      <c r="AP1648" s="68"/>
      <c r="AQ1648" s="68"/>
      <c r="AR1648" s="68"/>
      <c r="AS1648" s="68"/>
      <c r="AT1648" s="68"/>
      <c r="AU1648" s="68"/>
      <c r="AV1648" s="68"/>
      <c r="AW1648" s="68"/>
      <c r="AX1648" s="68"/>
      <c r="AY1648" s="68"/>
      <c r="AZ1648" s="68"/>
      <c r="BA1648" s="68"/>
      <c r="BB1648" s="68"/>
      <c r="BC1648" s="68"/>
      <c r="BD1648" s="68"/>
      <c r="BE1648" s="68"/>
      <c r="BF1648" s="68"/>
      <c r="BG1648" s="68"/>
      <c r="BH1648" s="68"/>
      <c r="BI1648" s="68"/>
      <c r="BJ1648" s="68"/>
      <c r="BK1648" s="68"/>
      <c r="BL1648" s="68"/>
    </row>
    <row r="1649" spans="1:64">
      <c r="A1649" s="12"/>
      <c r="B1649" s="12"/>
      <c r="C1649" s="12"/>
      <c r="D1649" s="12"/>
      <c r="AA1649" s="68"/>
      <c r="AB1649" s="68"/>
      <c r="AC1649" s="68"/>
      <c r="AD1649" s="68"/>
      <c r="AE1649" s="68"/>
      <c r="AG1649" s="92"/>
      <c r="AN1649" s="68"/>
      <c r="AO1649" s="68"/>
      <c r="AP1649" s="68"/>
      <c r="AQ1649" s="68"/>
      <c r="AR1649" s="68"/>
      <c r="AS1649" s="68"/>
      <c r="AT1649" s="68"/>
      <c r="AU1649" s="68"/>
    </row>
    <row r="1650" spans="1:64">
      <c r="A1650" s="12"/>
      <c r="B1650" s="12"/>
      <c r="C1650" s="12"/>
      <c r="D1650" s="12"/>
      <c r="AA1650" s="68"/>
      <c r="AB1650" s="68"/>
      <c r="AC1650" s="68"/>
      <c r="AD1650" s="68"/>
      <c r="AE1650" s="68"/>
      <c r="AG1650" s="92"/>
      <c r="AN1650" s="68"/>
      <c r="AO1650" s="68"/>
      <c r="AP1650" s="68"/>
      <c r="AQ1650" s="68"/>
      <c r="AR1650" s="68"/>
      <c r="AS1650" s="68"/>
      <c r="AT1650" s="68"/>
      <c r="AU1650" s="68"/>
    </row>
    <row r="1651" spans="1:64">
      <c r="A1651" s="12"/>
      <c r="B1651" s="12"/>
      <c r="C1651" s="12"/>
      <c r="D1651" s="12"/>
      <c r="AA1651" s="68"/>
      <c r="AB1651" s="68"/>
      <c r="AC1651" s="68"/>
      <c r="AD1651" s="68"/>
      <c r="AE1651" s="68"/>
      <c r="AG1651" s="92"/>
      <c r="AN1651" s="68"/>
      <c r="AO1651" s="68"/>
      <c r="AP1651" s="68"/>
      <c r="AQ1651" s="68"/>
      <c r="AR1651" s="68"/>
      <c r="AS1651" s="68"/>
      <c r="AT1651" s="68"/>
      <c r="AU1651" s="68"/>
    </row>
    <row r="1652" spans="1:64">
      <c r="A1652" s="12"/>
      <c r="B1652" s="12"/>
      <c r="C1652" s="12"/>
      <c r="D1652" s="12"/>
      <c r="AA1652" s="68"/>
      <c r="AB1652" s="68"/>
      <c r="AC1652" s="68"/>
      <c r="AD1652" s="68"/>
      <c r="AE1652" s="68"/>
      <c r="AG1652" s="92"/>
      <c r="AN1652" s="68"/>
      <c r="AO1652" s="68"/>
      <c r="AP1652" s="68"/>
      <c r="AQ1652" s="68"/>
      <c r="AR1652" s="68"/>
      <c r="AS1652" s="68"/>
      <c r="AT1652" s="68"/>
      <c r="AU1652" s="68"/>
    </row>
    <row r="1653" spans="1:64">
      <c r="A1653" s="12"/>
      <c r="B1653" s="12"/>
      <c r="C1653" s="12"/>
      <c r="D1653" s="12"/>
      <c r="AA1653" s="68"/>
      <c r="AB1653" s="68"/>
      <c r="AC1653" s="68"/>
      <c r="AD1653" s="68"/>
      <c r="AE1653" s="68"/>
      <c r="AG1653" s="92"/>
      <c r="AN1653" s="68"/>
      <c r="AO1653" s="68"/>
      <c r="AP1653" s="68"/>
      <c r="AQ1653" s="68"/>
      <c r="AR1653" s="68"/>
      <c r="AS1653" s="68"/>
      <c r="AT1653" s="68"/>
      <c r="AU1653" s="68"/>
      <c r="AV1653" s="68"/>
      <c r="AW1653" s="68"/>
      <c r="AX1653" s="68"/>
      <c r="AY1653" s="68"/>
      <c r="AZ1653" s="68"/>
      <c r="BA1653" s="68"/>
      <c r="BB1653" s="68"/>
      <c r="BC1653" s="68"/>
      <c r="BD1653" s="68"/>
      <c r="BE1653" s="68"/>
      <c r="BF1653" s="68"/>
      <c r="BG1653" s="68"/>
      <c r="BH1653" s="68"/>
      <c r="BI1653" s="68"/>
      <c r="BJ1653" s="68"/>
      <c r="BK1653" s="68"/>
      <c r="BL1653" s="68"/>
    </row>
    <row r="1654" spans="1:64">
      <c r="A1654" s="12"/>
      <c r="B1654" s="12"/>
      <c r="C1654" s="12"/>
      <c r="D1654" s="12"/>
      <c r="AA1654" s="68"/>
      <c r="AB1654" s="68"/>
      <c r="AC1654" s="68"/>
      <c r="AD1654" s="68"/>
      <c r="AE1654" s="68"/>
      <c r="AG1654" s="92"/>
      <c r="AN1654" s="68"/>
      <c r="AO1654" s="68"/>
      <c r="AP1654" s="68"/>
      <c r="AQ1654" s="68"/>
      <c r="AR1654" s="68"/>
      <c r="AS1654" s="68"/>
      <c r="AT1654" s="68"/>
      <c r="AU1654" s="68"/>
    </row>
    <row r="1655" spans="1:64">
      <c r="A1655" s="12"/>
      <c r="B1655" s="12"/>
      <c r="C1655" s="12"/>
      <c r="D1655" s="12"/>
      <c r="AA1655" s="68"/>
      <c r="AB1655" s="68"/>
      <c r="AC1655" s="68"/>
      <c r="AD1655" s="68"/>
      <c r="AE1655" s="68"/>
      <c r="AG1655" s="92"/>
      <c r="AN1655" s="68"/>
      <c r="AO1655" s="68"/>
      <c r="AP1655" s="68"/>
      <c r="AQ1655" s="68"/>
      <c r="AR1655" s="68"/>
      <c r="AS1655" s="68"/>
      <c r="AT1655" s="68"/>
      <c r="AU1655" s="68"/>
    </row>
    <row r="1656" spans="1:64">
      <c r="A1656" s="12"/>
      <c r="B1656" s="12"/>
      <c r="C1656" s="12"/>
      <c r="D1656" s="12"/>
      <c r="AA1656" s="68"/>
      <c r="AB1656" s="68"/>
      <c r="AC1656" s="68"/>
      <c r="AD1656" s="68"/>
      <c r="AE1656" s="68"/>
      <c r="AG1656" s="92"/>
      <c r="AN1656" s="68"/>
      <c r="AO1656" s="68"/>
      <c r="AP1656" s="68"/>
      <c r="AQ1656" s="68"/>
      <c r="AR1656" s="68"/>
      <c r="AS1656" s="68"/>
      <c r="AT1656" s="68"/>
      <c r="AU1656" s="68"/>
      <c r="AV1656" s="68"/>
      <c r="AX1656" s="68"/>
    </row>
    <row r="1657" spans="1:64">
      <c r="A1657" s="12"/>
      <c r="B1657" s="12"/>
      <c r="C1657" s="12"/>
      <c r="D1657" s="12"/>
      <c r="AA1657" s="68"/>
      <c r="AB1657" s="68"/>
      <c r="AC1657" s="68"/>
      <c r="AD1657" s="68"/>
      <c r="AE1657" s="68"/>
      <c r="AG1657" s="92"/>
      <c r="AN1657" s="68"/>
      <c r="AO1657" s="68"/>
      <c r="AP1657" s="68"/>
      <c r="AQ1657" s="68"/>
      <c r="AR1657" s="68"/>
      <c r="AS1657" s="68"/>
      <c r="AT1657" s="68"/>
      <c r="AU1657" s="68"/>
      <c r="AV1657" s="68"/>
      <c r="AX1657" s="68"/>
      <c r="AY1657" s="68"/>
      <c r="AZ1657" s="68"/>
      <c r="BA1657" s="68"/>
      <c r="BB1657" s="68"/>
      <c r="BC1657" s="68"/>
      <c r="BD1657" s="68"/>
      <c r="BE1657" s="68"/>
      <c r="BF1657" s="68"/>
      <c r="BG1657" s="68"/>
      <c r="BH1657" s="68"/>
      <c r="BI1657" s="68"/>
      <c r="BJ1657" s="68"/>
      <c r="BK1657" s="68"/>
      <c r="BL1657" s="68"/>
    </row>
    <row r="1658" spans="1:64">
      <c r="A1658" s="12"/>
      <c r="B1658" s="12"/>
      <c r="C1658" s="12"/>
      <c r="D1658" s="12"/>
      <c r="AA1658" s="68"/>
      <c r="AB1658" s="68"/>
      <c r="AC1658" s="68"/>
      <c r="AD1658" s="68"/>
      <c r="AE1658" s="68"/>
      <c r="AG1658" s="92"/>
      <c r="AN1658" s="68"/>
      <c r="AO1658" s="68"/>
      <c r="AP1658" s="68"/>
      <c r="AQ1658" s="68"/>
      <c r="AR1658" s="68"/>
      <c r="AS1658" s="68"/>
      <c r="AT1658" s="68"/>
      <c r="AU1658" s="68"/>
      <c r="AV1658" s="68"/>
      <c r="AW1658" s="68"/>
      <c r="AX1658" s="68"/>
      <c r="AY1658" s="68"/>
      <c r="AZ1658" s="68"/>
      <c r="BA1658" s="68"/>
      <c r="BB1658" s="68"/>
      <c r="BC1658" s="68"/>
      <c r="BD1658" s="68"/>
      <c r="BE1658" s="68"/>
      <c r="BF1658" s="68"/>
      <c r="BG1658" s="68"/>
      <c r="BH1658" s="68"/>
      <c r="BI1658" s="68"/>
      <c r="BJ1658" s="68"/>
      <c r="BK1658" s="68"/>
      <c r="BL1658" s="68"/>
    </row>
    <row r="1659" spans="1:64">
      <c r="A1659" s="12"/>
      <c r="B1659" s="12"/>
      <c r="C1659" s="12"/>
      <c r="D1659" s="12"/>
      <c r="AA1659" s="68"/>
      <c r="AB1659" s="68"/>
      <c r="AC1659" s="68"/>
      <c r="AD1659" s="68"/>
      <c r="AE1659" s="68"/>
      <c r="AG1659" s="92"/>
      <c r="AN1659" s="68"/>
      <c r="AO1659" s="68"/>
      <c r="AP1659" s="68"/>
      <c r="AQ1659" s="68"/>
      <c r="AR1659" s="68"/>
      <c r="AS1659" s="68"/>
      <c r="AT1659" s="68"/>
      <c r="AU1659" s="68"/>
      <c r="AV1659" s="68"/>
    </row>
    <row r="1660" spans="1:64">
      <c r="A1660" s="12"/>
      <c r="B1660" s="12"/>
      <c r="C1660" s="12"/>
      <c r="D1660" s="12"/>
      <c r="AA1660" s="68"/>
      <c r="AB1660" s="68"/>
      <c r="AC1660" s="68"/>
      <c r="AD1660" s="68"/>
      <c r="AE1660" s="68"/>
      <c r="AG1660" s="92"/>
      <c r="AN1660" s="68"/>
      <c r="AO1660" s="68"/>
      <c r="AP1660" s="68"/>
      <c r="AQ1660" s="68"/>
      <c r="AR1660" s="68"/>
      <c r="AS1660" s="68"/>
      <c r="AT1660" s="68"/>
      <c r="AU1660" s="68"/>
    </row>
    <row r="1661" spans="1:64">
      <c r="A1661" s="12"/>
      <c r="B1661" s="12"/>
      <c r="C1661" s="12"/>
      <c r="D1661" s="12"/>
      <c r="AA1661" s="68"/>
      <c r="AB1661" s="68"/>
      <c r="AC1661" s="68"/>
      <c r="AD1661" s="68"/>
      <c r="AE1661" s="68"/>
      <c r="AG1661" s="92"/>
      <c r="AN1661" s="68"/>
      <c r="AO1661" s="68"/>
      <c r="AP1661" s="68"/>
      <c r="AQ1661" s="68"/>
      <c r="AR1661" s="68"/>
      <c r="AS1661" s="68"/>
      <c r="AT1661" s="68"/>
      <c r="AU1661" s="68"/>
      <c r="AV1661" s="68"/>
    </row>
    <row r="1662" spans="1:64">
      <c r="A1662" s="12"/>
      <c r="B1662" s="12"/>
      <c r="C1662" s="12"/>
      <c r="D1662" s="12"/>
      <c r="AA1662" s="68"/>
      <c r="AB1662" s="68"/>
      <c r="AC1662" s="68"/>
      <c r="AD1662" s="68"/>
      <c r="AE1662" s="68"/>
      <c r="AG1662" s="92"/>
      <c r="AN1662" s="68"/>
      <c r="AO1662" s="68"/>
      <c r="AP1662" s="68"/>
      <c r="AQ1662" s="68"/>
      <c r="AR1662" s="68"/>
      <c r="AS1662" s="68"/>
      <c r="AT1662" s="68"/>
      <c r="AU1662" s="68"/>
      <c r="AV1662" s="68"/>
    </row>
    <row r="1663" spans="1:64">
      <c r="A1663" s="12"/>
      <c r="B1663" s="12"/>
      <c r="C1663" s="12"/>
      <c r="D1663" s="12"/>
      <c r="AA1663" s="68"/>
      <c r="AB1663" s="68"/>
      <c r="AC1663" s="68"/>
      <c r="AD1663" s="68"/>
      <c r="AE1663" s="68"/>
      <c r="AG1663" s="92"/>
      <c r="AN1663" s="68"/>
      <c r="AO1663" s="68"/>
      <c r="AP1663" s="68"/>
      <c r="AQ1663" s="68"/>
      <c r="AR1663" s="68"/>
      <c r="AS1663" s="68"/>
      <c r="AT1663" s="68"/>
      <c r="AU1663" s="68"/>
    </row>
    <row r="1664" spans="1:64">
      <c r="A1664" s="12"/>
      <c r="B1664" s="12"/>
      <c r="C1664" s="12"/>
      <c r="D1664" s="12"/>
      <c r="AA1664" s="68"/>
      <c r="AB1664" s="68"/>
      <c r="AC1664" s="68"/>
      <c r="AD1664" s="68"/>
      <c r="AE1664" s="68"/>
      <c r="AG1664" s="92"/>
      <c r="AN1664" s="68"/>
      <c r="AO1664" s="68"/>
      <c r="AP1664" s="68"/>
      <c r="AQ1664" s="68"/>
      <c r="AR1664" s="68"/>
      <c r="AS1664" s="68"/>
      <c r="AT1664" s="68"/>
      <c r="AU1664" s="68"/>
      <c r="AV1664" s="68"/>
      <c r="AX1664" s="68"/>
    </row>
    <row r="1665" spans="1:64">
      <c r="A1665" s="12"/>
      <c r="B1665" s="12"/>
      <c r="C1665" s="12"/>
      <c r="D1665" s="12"/>
      <c r="AA1665" s="68"/>
      <c r="AB1665" s="68"/>
      <c r="AC1665" s="68"/>
      <c r="AD1665" s="68"/>
      <c r="AE1665" s="68"/>
      <c r="AG1665" s="92"/>
      <c r="AN1665" s="68"/>
      <c r="AO1665" s="68"/>
      <c r="AP1665" s="68"/>
      <c r="AQ1665" s="68"/>
      <c r="AR1665" s="68"/>
      <c r="AS1665" s="68"/>
      <c r="AT1665" s="68"/>
      <c r="AU1665" s="68"/>
    </row>
    <row r="1666" spans="1:64">
      <c r="A1666" s="12"/>
      <c r="B1666" s="12"/>
      <c r="C1666" s="12"/>
      <c r="D1666" s="12"/>
      <c r="AA1666" s="68"/>
      <c r="AB1666" s="68"/>
      <c r="AC1666" s="68"/>
      <c r="AD1666" s="68"/>
      <c r="AE1666" s="68"/>
      <c r="AG1666" s="92"/>
      <c r="AN1666" s="68"/>
      <c r="AO1666" s="68"/>
      <c r="AP1666" s="68"/>
      <c r="AQ1666" s="68"/>
      <c r="AR1666" s="68"/>
      <c r="AS1666" s="68"/>
      <c r="AT1666" s="68"/>
      <c r="AU1666" s="68"/>
    </row>
    <row r="1667" spans="1:64">
      <c r="A1667" s="12"/>
      <c r="B1667" s="12"/>
      <c r="C1667" s="12"/>
      <c r="D1667" s="12"/>
      <c r="AA1667" s="68"/>
      <c r="AB1667" s="68"/>
      <c r="AC1667" s="68"/>
      <c r="AD1667" s="68"/>
      <c r="AE1667" s="68"/>
      <c r="AG1667" s="92"/>
      <c r="AN1667" s="68"/>
      <c r="AO1667" s="68"/>
      <c r="AP1667" s="68"/>
      <c r="AQ1667" s="68"/>
      <c r="AR1667" s="68"/>
      <c r="AS1667" s="68"/>
      <c r="AT1667" s="68"/>
      <c r="AU1667" s="68"/>
    </row>
    <row r="1668" spans="1:64">
      <c r="A1668" s="12"/>
      <c r="B1668" s="12"/>
      <c r="C1668" s="12"/>
      <c r="D1668" s="12"/>
      <c r="AA1668" s="68"/>
      <c r="AB1668" s="68"/>
      <c r="AC1668" s="68"/>
      <c r="AD1668" s="68"/>
      <c r="AE1668" s="68"/>
      <c r="AG1668" s="92"/>
      <c r="AN1668" s="68"/>
      <c r="AO1668" s="68"/>
      <c r="AP1668" s="68"/>
      <c r="AQ1668" s="68"/>
      <c r="AR1668" s="68"/>
      <c r="AS1668" s="68"/>
      <c r="AT1668" s="68"/>
      <c r="AU1668" s="68"/>
      <c r="AV1668" s="68"/>
      <c r="AX1668" s="68"/>
    </row>
    <row r="1669" spans="1:64">
      <c r="A1669" s="12"/>
      <c r="B1669" s="12"/>
      <c r="C1669" s="12"/>
      <c r="D1669" s="12"/>
      <c r="AA1669" s="68"/>
      <c r="AB1669" s="68"/>
      <c r="AC1669" s="68"/>
      <c r="AD1669" s="68"/>
      <c r="AE1669" s="68"/>
      <c r="AG1669" s="92"/>
      <c r="AN1669" s="68"/>
      <c r="AO1669" s="68"/>
      <c r="AP1669" s="68"/>
      <c r="AQ1669" s="68"/>
      <c r="AR1669" s="68"/>
      <c r="AS1669" s="68"/>
      <c r="AT1669" s="68"/>
      <c r="AU1669" s="68"/>
      <c r="AV1669" s="68"/>
    </row>
    <row r="1670" spans="1:64">
      <c r="A1670" s="12"/>
      <c r="B1670" s="12"/>
      <c r="C1670" s="12"/>
      <c r="D1670" s="12"/>
      <c r="AA1670" s="68"/>
      <c r="AB1670" s="68"/>
      <c r="AC1670" s="68"/>
      <c r="AD1670" s="68"/>
      <c r="AE1670" s="68"/>
      <c r="AG1670" s="92"/>
      <c r="AN1670" s="68"/>
      <c r="AO1670" s="68"/>
      <c r="AP1670" s="68"/>
      <c r="AQ1670" s="68"/>
      <c r="AR1670" s="68"/>
      <c r="AS1670" s="68"/>
      <c r="AT1670" s="68"/>
      <c r="AU1670" s="68"/>
      <c r="AV1670" s="68"/>
      <c r="AW1670" s="68"/>
      <c r="AX1670" s="68"/>
      <c r="AY1670" s="68"/>
      <c r="AZ1670" s="68"/>
      <c r="BA1670" s="68"/>
      <c r="BB1670" s="68"/>
      <c r="BC1670" s="68"/>
      <c r="BD1670" s="68"/>
      <c r="BE1670" s="68"/>
      <c r="BF1670" s="68"/>
      <c r="BG1670" s="68"/>
      <c r="BH1670" s="68"/>
      <c r="BI1670" s="68"/>
      <c r="BJ1670" s="68"/>
      <c r="BK1670" s="68"/>
      <c r="BL1670" s="68"/>
    </row>
    <row r="1671" spans="1:64">
      <c r="A1671" s="12"/>
      <c r="B1671" s="12"/>
      <c r="C1671" s="12"/>
      <c r="D1671" s="12"/>
      <c r="AA1671" s="68"/>
      <c r="AB1671" s="68"/>
      <c r="AC1671" s="68"/>
      <c r="AD1671" s="68"/>
      <c r="AE1671" s="68"/>
      <c r="AG1671" s="92"/>
      <c r="AN1671" s="68"/>
      <c r="AO1671" s="68"/>
      <c r="AP1671" s="68"/>
      <c r="AQ1671" s="68"/>
      <c r="AR1671" s="68"/>
      <c r="AS1671" s="68"/>
      <c r="AT1671" s="68"/>
      <c r="AU1671" s="68"/>
      <c r="AV1671" s="68"/>
      <c r="AW1671" s="68"/>
      <c r="AX1671" s="68"/>
      <c r="AY1671" s="68"/>
      <c r="AZ1671" s="68"/>
      <c r="BA1671" s="68"/>
      <c r="BB1671" s="68"/>
      <c r="BC1671" s="68"/>
      <c r="BD1671" s="68"/>
      <c r="BE1671" s="68"/>
      <c r="BF1671" s="68"/>
      <c r="BG1671" s="68"/>
      <c r="BH1671" s="68"/>
      <c r="BI1671" s="68"/>
      <c r="BJ1671" s="68"/>
      <c r="BK1671" s="68"/>
      <c r="BL1671" s="68"/>
    </row>
    <row r="1672" spans="1:64">
      <c r="A1672" s="12"/>
      <c r="B1672" s="12"/>
      <c r="C1672" s="12"/>
      <c r="D1672" s="12"/>
      <c r="AA1672" s="68"/>
      <c r="AB1672" s="68"/>
      <c r="AC1672" s="68"/>
      <c r="AD1672" s="68"/>
      <c r="AE1672" s="68"/>
      <c r="AG1672" s="92"/>
      <c r="AN1672" s="68"/>
      <c r="AO1672" s="68"/>
      <c r="AP1672" s="68"/>
      <c r="AQ1672" s="68"/>
      <c r="AR1672" s="68"/>
      <c r="AS1672" s="68"/>
      <c r="AT1672" s="68"/>
      <c r="AU1672" s="68"/>
      <c r="AV1672" s="68"/>
      <c r="AW1672" s="68"/>
      <c r="AX1672" s="68"/>
      <c r="AY1672" s="68"/>
      <c r="AZ1672" s="68"/>
      <c r="BA1672" s="68"/>
      <c r="BB1672" s="68"/>
      <c r="BC1672" s="68"/>
      <c r="BD1672" s="68"/>
      <c r="BE1672" s="68"/>
      <c r="BF1672" s="68"/>
      <c r="BG1672" s="68"/>
      <c r="BH1672" s="68"/>
      <c r="BI1672" s="68"/>
      <c r="BJ1672" s="68"/>
      <c r="BK1672" s="68"/>
      <c r="BL1672" s="68"/>
    </row>
    <row r="1673" spans="1:64">
      <c r="A1673" s="12"/>
      <c r="B1673" s="12"/>
      <c r="C1673" s="12"/>
      <c r="D1673" s="12"/>
      <c r="AA1673" s="68"/>
      <c r="AB1673" s="68"/>
      <c r="AC1673" s="68"/>
      <c r="AD1673" s="68"/>
      <c r="AE1673" s="68"/>
      <c r="AG1673" s="92"/>
      <c r="AN1673" s="68"/>
      <c r="AO1673" s="68"/>
      <c r="AP1673" s="68"/>
      <c r="AQ1673" s="68"/>
      <c r="AR1673" s="68"/>
      <c r="AS1673" s="68"/>
      <c r="AT1673" s="68"/>
      <c r="AU1673" s="68"/>
      <c r="AV1673" s="68"/>
      <c r="AW1673" s="68"/>
      <c r="AX1673" s="68"/>
      <c r="AY1673" s="68"/>
      <c r="AZ1673" s="68"/>
      <c r="BA1673" s="68"/>
      <c r="BB1673" s="68"/>
      <c r="BC1673" s="68"/>
      <c r="BD1673" s="68"/>
      <c r="BE1673" s="68"/>
      <c r="BF1673" s="68"/>
      <c r="BG1673" s="68"/>
      <c r="BH1673" s="68"/>
      <c r="BI1673" s="68"/>
      <c r="BJ1673" s="68"/>
      <c r="BK1673" s="68"/>
      <c r="BL1673" s="68"/>
    </row>
    <row r="1674" spans="1:64">
      <c r="A1674" s="12"/>
      <c r="B1674" s="12"/>
      <c r="C1674" s="12"/>
      <c r="D1674" s="12"/>
      <c r="AA1674" s="68"/>
      <c r="AB1674" s="68"/>
      <c r="AC1674" s="68"/>
      <c r="AD1674" s="68"/>
      <c r="AE1674" s="68"/>
      <c r="AG1674" s="92"/>
      <c r="AN1674" s="68"/>
      <c r="AO1674" s="68"/>
      <c r="AP1674" s="68"/>
      <c r="AQ1674" s="68"/>
      <c r="AR1674" s="68"/>
      <c r="AS1674" s="68"/>
      <c r="AT1674" s="68"/>
      <c r="AU1674" s="68"/>
      <c r="AV1674" s="68"/>
      <c r="AX1674" s="68"/>
    </row>
    <row r="1675" spans="1:64">
      <c r="A1675" s="12"/>
      <c r="B1675" s="12"/>
      <c r="C1675" s="12"/>
      <c r="D1675" s="12"/>
      <c r="AA1675" s="68"/>
      <c r="AB1675" s="68"/>
      <c r="AC1675" s="68"/>
      <c r="AD1675" s="68"/>
      <c r="AE1675" s="68"/>
      <c r="AG1675" s="92"/>
      <c r="AN1675" s="68"/>
      <c r="AO1675" s="68"/>
      <c r="AP1675" s="68"/>
      <c r="AQ1675" s="68"/>
      <c r="AR1675" s="68"/>
      <c r="AS1675" s="68"/>
      <c r="AT1675" s="68"/>
      <c r="AU1675" s="68"/>
      <c r="AV1675" s="68"/>
      <c r="AW1675" s="68"/>
      <c r="AX1675" s="68"/>
      <c r="AY1675" s="68"/>
      <c r="AZ1675" s="68"/>
      <c r="BA1675" s="68"/>
      <c r="BB1675" s="68"/>
      <c r="BC1675" s="68"/>
      <c r="BD1675" s="68"/>
      <c r="BE1675" s="68"/>
      <c r="BF1675" s="68"/>
      <c r="BG1675" s="68"/>
      <c r="BH1675" s="68"/>
      <c r="BI1675" s="68"/>
      <c r="BJ1675" s="68"/>
      <c r="BK1675" s="68"/>
      <c r="BL1675" s="68"/>
    </row>
    <row r="1676" spans="1:64">
      <c r="A1676" s="12"/>
      <c r="B1676" s="12"/>
      <c r="C1676" s="12"/>
      <c r="D1676" s="12"/>
      <c r="AA1676" s="68"/>
      <c r="AB1676" s="68"/>
      <c r="AC1676" s="68"/>
      <c r="AD1676" s="68"/>
      <c r="AE1676" s="68"/>
      <c r="AG1676" s="92"/>
      <c r="AN1676" s="68"/>
      <c r="AO1676" s="68"/>
      <c r="AP1676" s="68"/>
      <c r="AQ1676" s="68"/>
      <c r="AR1676" s="68"/>
      <c r="AS1676" s="68"/>
      <c r="AT1676" s="68"/>
      <c r="AU1676" s="68"/>
      <c r="AV1676" s="68"/>
      <c r="AW1676" s="68"/>
      <c r="AX1676" s="68"/>
      <c r="AY1676" s="68"/>
      <c r="AZ1676" s="68"/>
      <c r="BA1676" s="68"/>
      <c r="BB1676" s="68"/>
      <c r="BC1676" s="68"/>
      <c r="BD1676" s="68"/>
      <c r="BE1676" s="68"/>
      <c r="BF1676" s="68"/>
      <c r="BG1676" s="68"/>
      <c r="BH1676" s="68"/>
      <c r="BI1676" s="68"/>
      <c r="BJ1676" s="68"/>
      <c r="BK1676" s="68"/>
      <c r="BL1676" s="68"/>
    </row>
    <row r="1677" spans="1:64">
      <c r="A1677" s="12"/>
      <c r="B1677" s="12"/>
      <c r="C1677" s="12"/>
      <c r="D1677" s="12"/>
      <c r="AA1677" s="68"/>
      <c r="AB1677" s="68"/>
      <c r="AC1677" s="68"/>
      <c r="AD1677" s="68"/>
      <c r="AE1677" s="68"/>
      <c r="AG1677" s="92"/>
      <c r="AN1677" s="68"/>
      <c r="AO1677" s="68"/>
      <c r="AP1677" s="68"/>
      <c r="AQ1677" s="68"/>
      <c r="AR1677" s="68"/>
      <c r="AS1677" s="68"/>
      <c r="AT1677" s="68"/>
      <c r="AU1677" s="68"/>
      <c r="AV1677" s="68"/>
      <c r="AX1677" s="68"/>
    </row>
    <row r="1678" spans="1:64">
      <c r="A1678" s="12"/>
      <c r="B1678" s="12"/>
      <c r="C1678" s="12"/>
      <c r="D1678" s="12"/>
      <c r="AA1678" s="68"/>
      <c r="AB1678" s="68"/>
      <c r="AC1678" s="68"/>
      <c r="AD1678" s="68"/>
      <c r="AE1678" s="68"/>
      <c r="AG1678" s="92"/>
      <c r="AN1678" s="68"/>
      <c r="AO1678" s="68"/>
      <c r="AP1678" s="68"/>
      <c r="AQ1678" s="68"/>
      <c r="AR1678" s="68"/>
      <c r="AS1678" s="68"/>
      <c r="AT1678" s="68"/>
      <c r="AU1678" s="68"/>
      <c r="AV1678" s="68"/>
      <c r="AX1678" s="68"/>
    </row>
    <row r="1679" spans="1:64">
      <c r="A1679" s="12"/>
      <c r="B1679" s="12"/>
      <c r="C1679" s="12"/>
      <c r="D1679" s="12"/>
      <c r="AA1679" s="68"/>
      <c r="AB1679" s="68"/>
      <c r="AC1679" s="68"/>
      <c r="AD1679" s="68"/>
      <c r="AE1679" s="68"/>
      <c r="AG1679" s="92"/>
      <c r="AN1679" s="68"/>
      <c r="AO1679" s="68"/>
      <c r="AP1679" s="68"/>
      <c r="AQ1679" s="68"/>
      <c r="AR1679" s="68"/>
      <c r="AS1679" s="68"/>
      <c r="AT1679" s="68"/>
      <c r="AU1679" s="68"/>
      <c r="AV1679" s="68"/>
      <c r="AX1679" s="68"/>
      <c r="AY1679" s="68"/>
      <c r="AZ1679" s="68"/>
      <c r="BA1679" s="68"/>
      <c r="BB1679" s="68"/>
      <c r="BC1679" s="68"/>
      <c r="BD1679" s="68"/>
      <c r="BE1679" s="68"/>
      <c r="BF1679" s="68"/>
      <c r="BG1679" s="68"/>
      <c r="BH1679" s="68"/>
      <c r="BI1679" s="68"/>
      <c r="BJ1679" s="68"/>
      <c r="BK1679" s="68"/>
      <c r="BL1679" s="68"/>
    </row>
    <row r="1680" spans="1:64">
      <c r="A1680" s="12"/>
      <c r="B1680" s="12"/>
      <c r="C1680" s="12"/>
      <c r="D1680" s="12"/>
      <c r="AA1680" s="68"/>
      <c r="AB1680" s="68"/>
      <c r="AC1680" s="68"/>
      <c r="AD1680" s="68"/>
      <c r="AE1680" s="68"/>
      <c r="AG1680" s="92"/>
      <c r="AN1680" s="68"/>
      <c r="AO1680" s="68"/>
      <c r="AP1680" s="68"/>
      <c r="AQ1680" s="68"/>
      <c r="AR1680" s="68"/>
      <c r="AS1680" s="68"/>
      <c r="AT1680" s="68"/>
      <c r="AU1680" s="68"/>
      <c r="AV1680" s="68"/>
      <c r="AW1680" s="68"/>
      <c r="AX1680" s="68"/>
      <c r="AY1680" s="68"/>
      <c r="AZ1680" s="68"/>
      <c r="BA1680" s="68"/>
      <c r="BB1680" s="68"/>
      <c r="BC1680" s="68"/>
      <c r="BD1680" s="68"/>
      <c r="BE1680" s="68"/>
      <c r="BF1680" s="68"/>
      <c r="BG1680" s="68"/>
      <c r="BH1680" s="68"/>
      <c r="BI1680" s="68"/>
      <c r="BJ1680" s="68"/>
      <c r="BK1680" s="68"/>
      <c r="BL1680" s="68"/>
    </row>
    <row r="1681" spans="1:64">
      <c r="A1681" s="12"/>
      <c r="B1681" s="12"/>
      <c r="C1681" s="12"/>
      <c r="D1681" s="12"/>
      <c r="AA1681" s="68"/>
      <c r="AB1681" s="68"/>
      <c r="AC1681" s="68"/>
      <c r="AD1681" s="68"/>
      <c r="AE1681" s="68"/>
      <c r="AG1681" s="92"/>
      <c r="AN1681" s="68"/>
      <c r="AO1681" s="68"/>
      <c r="AP1681" s="68"/>
      <c r="AQ1681" s="68"/>
      <c r="AR1681" s="68"/>
      <c r="AS1681" s="68"/>
      <c r="AT1681" s="68"/>
      <c r="AU1681" s="68"/>
      <c r="AV1681" s="68"/>
      <c r="AW1681" s="68"/>
      <c r="AX1681" s="68"/>
      <c r="AY1681" s="68"/>
      <c r="AZ1681" s="68"/>
      <c r="BA1681" s="68"/>
      <c r="BB1681" s="68"/>
      <c r="BC1681" s="68"/>
      <c r="BD1681" s="68"/>
      <c r="BE1681" s="68"/>
      <c r="BF1681" s="68"/>
      <c r="BG1681" s="68"/>
      <c r="BH1681" s="68"/>
      <c r="BI1681" s="68"/>
      <c r="BJ1681" s="68"/>
      <c r="BK1681" s="68"/>
      <c r="BL1681" s="68"/>
    </row>
    <row r="1682" spans="1:64">
      <c r="A1682" s="12"/>
      <c r="B1682" s="12"/>
      <c r="C1682" s="12"/>
      <c r="D1682" s="12"/>
      <c r="AA1682" s="68"/>
      <c r="AB1682" s="68"/>
      <c r="AC1682" s="68"/>
      <c r="AD1682" s="68"/>
      <c r="AE1682" s="68"/>
      <c r="AG1682" s="92"/>
      <c r="AN1682" s="68"/>
      <c r="AO1682" s="68"/>
      <c r="AP1682" s="68"/>
      <c r="AQ1682" s="68"/>
      <c r="AR1682" s="68"/>
      <c r="AS1682" s="68"/>
      <c r="AT1682" s="68"/>
      <c r="AU1682" s="68"/>
      <c r="AV1682" s="68"/>
    </row>
    <row r="1683" spans="1:64">
      <c r="A1683" s="12"/>
      <c r="B1683" s="12"/>
      <c r="C1683" s="12"/>
      <c r="D1683" s="12"/>
      <c r="AA1683" s="68"/>
      <c r="AB1683" s="68"/>
      <c r="AC1683" s="68"/>
      <c r="AD1683" s="68"/>
      <c r="AE1683" s="68"/>
      <c r="AG1683" s="92"/>
      <c r="AN1683" s="68"/>
      <c r="AO1683" s="68"/>
      <c r="AP1683" s="68"/>
      <c r="AQ1683" s="68"/>
      <c r="AR1683" s="68"/>
      <c r="AS1683" s="68"/>
      <c r="AT1683" s="68"/>
      <c r="AU1683" s="68"/>
      <c r="AV1683" s="68"/>
    </row>
    <row r="1684" spans="1:64">
      <c r="A1684" s="12"/>
      <c r="B1684" s="12"/>
      <c r="C1684" s="12"/>
      <c r="D1684" s="12"/>
      <c r="AA1684" s="68"/>
      <c r="AB1684" s="68"/>
      <c r="AC1684" s="68"/>
      <c r="AD1684" s="68"/>
      <c r="AE1684" s="68"/>
      <c r="AG1684" s="92"/>
      <c r="AN1684" s="68"/>
      <c r="AO1684" s="68"/>
      <c r="AP1684" s="68"/>
      <c r="AQ1684" s="68"/>
      <c r="AR1684" s="68"/>
      <c r="AS1684" s="68"/>
      <c r="AT1684" s="68"/>
      <c r="AU1684" s="68"/>
      <c r="AV1684" s="68"/>
    </row>
    <row r="1685" spans="1:64">
      <c r="A1685" s="12"/>
      <c r="B1685" s="12"/>
      <c r="C1685" s="12"/>
      <c r="D1685" s="12"/>
      <c r="AA1685" s="68"/>
      <c r="AB1685" s="68"/>
      <c r="AC1685" s="68"/>
      <c r="AD1685" s="68"/>
      <c r="AE1685" s="68"/>
      <c r="AG1685" s="92"/>
      <c r="AN1685" s="68"/>
      <c r="AO1685" s="68"/>
      <c r="AP1685" s="68"/>
      <c r="AQ1685" s="68"/>
      <c r="AR1685" s="68"/>
      <c r="AS1685" s="68"/>
      <c r="AT1685" s="68"/>
      <c r="AU1685" s="68"/>
      <c r="AV1685" s="68"/>
      <c r="AX1685" s="68"/>
    </row>
    <row r="1686" spans="1:64">
      <c r="A1686" s="12"/>
      <c r="B1686" s="12"/>
      <c r="C1686" s="12"/>
      <c r="D1686" s="12"/>
      <c r="AA1686" s="68"/>
      <c r="AB1686" s="68"/>
      <c r="AC1686" s="68"/>
      <c r="AD1686" s="68"/>
      <c r="AE1686" s="68"/>
      <c r="AG1686" s="92"/>
      <c r="AN1686" s="68"/>
      <c r="AO1686" s="68"/>
      <c r="AP1686" s="68"/>
      <c r="AQ1686" s="68"/>
      <c r="AR1686" s="68"/>
      <c r="AS1686" s="68"/>
      <c r="AT1686" s="68"/>
      <c r="AU1686" s="68"/>
      <c r="AV1686" s="68"/>
      <c r="AW1686" s="68"/>
      <c r="AX1686" s="68"/>
      <c r="AY1686" s="68"/>
      <c r="AZ1686" s="68"/>
      <c r="BA1686" s="68"/>
      <c r="BB1686" s="68"/>
      <c r="BC1686" s="68"/>
      <c r="BD1686" s="68"/>
      <c r="BE1686" s="68"/>
      <c r="BF1686" s="68"/>
      <c r="BG1686" s="68"/>
      <c r="BH1686" s="68"/>
      <c r="BI1686" s="68"/>
      <c r="BJ1686" s="68"/>
      <c r="BK1686" s="68"/>
      <c r="BL1686" s="68"/>
    </row>
    <row r="1687" spans="1:64">
      <c r="A1687" s="12"/>
      <c r="B1687" s="12"/>
      <c r="C1687" s="12"/>
      <c r="D1687" s="12"/>
      <c r="AA1687" s="68"/>
      <c r="AB1687" s="68"/>
      <c r="AC1687" s="68"/>
      <c r="AD1687" s="68"/>
      <c r="AE1687" s="68"/>
      <c r="AG1687" s="92"/>
      <c r="AN1687" s="68"/>
      <c r="AO1687" s="68"/>
      <c r="AP1687" s="68"/>
      <c r="AQ1687" s="68"/>
      <c r="AR1687" s="68"/>
      <c r="AS1687" s="68"/>
      <c r="AT1687" s="68"/>
      <c r="AU1687" s="68"/>
      <c r="AV1687" s="68"/>
      <c r="AW1687" s="68"/>
      <c r="AX1687" s="68"/>
      <c r="AY1687" s="68"/>
      <c r="AZ1687" s="68"/>
      <c r="BA1687" s="68"/>
      <c r="BB1687" s="68"/>
      <c r="BC1687" s="68"/>
      <c r="BD1687" s="68"/>
      <c r="BE1687" s="68"/>
      <c r="BF1687" s="68"/>
      <c r="BG1687" s="68"/>
      <c r="BH1687" s="68"/>
      <c r="BI1687" s="68"/>
      <c r="BJ1687" s="68"/>
      <c r="BK1687" s="68"/>
      <c r="BL1687" s="68"/>
    </row>
    <row r="1688" spans="1:64">
      <c r="A1688" s="12"/>
      <c r="B1688" s="12"/>
      <c r="C1688" s="12"/>
      <c r="D1688" s="12"/>
      <c r="AA1688" s="68"/>
      <c r="AB1688" s="68"/>
      <c r="AC1688" s="68"/>
      <c r="AD1688" s="68"/>
      <c r="AE1688" s="68"/>
      <c r="AG1688" s="92"/>
      <c r="AN1688" s="68"/>
      <c r="AO1688" s="68"/>
      <c r="AP1688" s="68"/>
      <c r="AQ1688" s="68"/>
      <c r="AR1688" s="68"/>
      <c r="AS1688" s="68"/>
      <c r="AT1688" s="68"/>
      <c r="AU1688" s="68"/>
    </row>
    <row r="1689" spans="1:64">
      <c r="A1689" s="12"/>
      <c r="B1689" s="12"/>
      <c r="C1689" s="12"/>
      <c r="D1689" s="12"/>
      <c r="AA1689" s="68"/>
      <c r="AB1689" s="68"/>
      <c r="AC1689" s="68"/>
      <c r="AD1689" s="68"/>
      <c r="AE1689" s="68"/>
      <c r="AG1689" s="92"/>
      <c r="AN1689" s="68"/>
      <c r="AO1689" s="68"/>
      <c r="AP1689" s="68"/>
      <c r="AQ1689" s="68"/>
      <c r="AR1689" s="68"/>
      <c r="AS1689" s="68"/>
      <c r="AT1689" s="68"/>
      <c r="AU1689" s="68"/>
      <c r="AV1689" s="68"/>
      <c r="AX1689" s="68"/>
    </row>
    <row r="1690" spans="1:64">
      <c r="A1690" s="12"/>
      <c r="B1690" s="12"/>
      <c r="C1690" s="12"/>
      <c r="D1690" s="12"/>
      <c r="AA1690" s="68"/>
      <c r="AB1690" s="68"/>
      <c r="AC1690" s="68"/>
      <c r="AD1690" s="68"/>
      <c r="AE1690" s="68"/>
      <c r="AG1690" s="92"/>
      <c r="AN1690" s="68"/>
      <c r="AO1690" s="68"/>
      <c r="AP1690" s="68"/>
      <c r="AQ1690" s="68"/>
      <c r="AR1690" s="68"/>
      <c r="AS1690" s="68"/>
      <c r="AT1690" s="68"/>
      <c r="AU1690" s="68"/>
      <c r="AV1690" s="68"/>
    </row>
    <row r="1691" spans="1:64">
      <c r="A1691" s="12"/>
      <c r="B1691" s="12"/>
      <c r="C1691" s="12"/>
      <c r="D1691" s="12"/>
      <c r="AA1691" s="68"/>
      <c r="AB1691" s="68"/>
      <c r="AC1691" s="68"/>
      <c r="AD1691" s="68"/>
      <c r="AE1691" s="68"/>
      <c r="AG1691" s="92"/>
      <c r="AN1691" s="68"/>
      <c r="AO1691" s="68"/>
      <c r="AP1691" s="68"/>
      <c r="AQ1691" s="68"/>
      <c r="AR1691" s="68"/>
      <c r="AS1691" s="68"/>
      <c r="AT1691" s="68"/>
      <c r="AU1691" s="68"/>
      <c r="AV1691" s="68"/>
    </row>
    <row r="1692" spans="1:64">
      <c r="A1692" s="12"/>
      <c r="B1692" s="12"/>
      <c r="C1692" s="12"/>
      <c r="D1692" s="12"/>
      <c r="AA1692" s="68"/>
      <c r="AB1692" s="68"/>
      <c r="AC1692" s="68"/>
      <c r="AD1692" s="68"/>
      <c r="AE1692" s="68"/>
      <c r="AG1692" s="92"/>
      <c r="AN1692" s="68"/>
      <c r="AO1692" s="68"/>
      <c r="AP1692" s="68"/>
      <c r="AQ1692" s="68"/>
      <c r="AR1692" s="68"/>
      <c r="AS1692" s="68"/>
      <c r="AT1692" s="68"/>
      <c r="AU1692" s="68"/>
    </row>
    <row r="1693" spans="1:64">
      <c r="A1693" s="12"/>
      <c r="B1693" s="12"/>
      <c r="C1693" s="12"/>
      <c r="D1693" s="12"/>
      <c r="AA1693" s="68"/>
      <c r="AB1693" s="68"/>
      <c r="AC1693" s="68"/>
      <c r="AD1693" s="68"/>
      <c r="AE1693" s="68"/>
      <c r="AG1693" s="92"/>
      <c r="AN1693" s="68"/>
      <c r="AO1693" s="68"/>
      <c r="AP1693" s="68"/>
      <c r="AQ1693" s="68"/>
      <c r="AR1693" s="68"/>
      <c r="AS1693" s="68"/>
      <c r="AT1693" s="68"/>
      <c r="AU1693" s="68"/>
    </row>
    <row r="1694" spans="1:64">
      <c r="A1694" s="12"/>
      <c r="B1694" s="12"/>
      <c r="C1694" s="12"/>
      <c r="D1694" s="12"/>
      <c r="AA1694" s="68"/>
      <c r="AB1694" s="68"/>
      <c r="AC1694" s="68"/>
      <c r="AD1694" s="68"/>
      <c r="AE1694" s="68"/>
      <c r="AG1694" s="92"/>
      <c r="AN1694" s="68"/>
      <c r="AO1694" s="68"/>
      <c r="AP1694" s="68"/>
      <c r="AQ1694" s="68"/>
      <c r="AR1694" s="68"/>
      <c r="AS1694" s="68"/>
      <c r="AT1694" s="68"/>
      <c r="AU1694" s="68"/>
    </row>
    <row r="1695" spans="1:64">
      <c r="A1695" s="12"/>
      <c r="B1695" s="12"/>
      <c r="C1695" s="12"/>
      <c r="D1695" s="12"/>
      <c r="AA1695" s="68"/>
      <c r="AB1695" s="68"/>
      <c r="AC1695" s="68"/>
      <c r="AD1695" s="68"/>
      <c r="AE1695" s="68"/>
      <c r="AG1695" s="92"/>
      <c r="AN1695" s="68"/>
      <c r="AO1695" s="68"/>
      <c r="AP1695" s="68"/>
      <c r="AQ1695" s="68"/>
      <c r="AR1695" s="68"/>
      <c r="AS1695" s="68"/>
      <c r="AT1695" s="68"/>
      <c r="AU1695" s="68"/>
    </row>
    <row r="1696" spans="1:64">
      <c r="A1696" s="12"/>
      <c r="B1696" s="12"/>
      <c r="C1696" s="12"/>
      <c r="D1696" s="12"/>
      <c r="AA1696" s="68"/>
      <c r="AB1696" s="68"/>
      <c r="AC1696" s="68"/>
      <c r="AD1696" s="68"/>
      <c r="AE1696" s="68"/>
      <c r="AG1696" s="92"/>
      <c r="AN1696" s="68"/>
      <c r="AO1696" s="68"/>
      <c r="AP1696" s="68"/>
      <c r="AQ1696" s="68"/>
      <c r="AR1696" s="68"/>
      <c r="AS1696" s="68"/>
      <c r="AT1696" s="68"/>
      <c r="AU1696" s="68"/>
    </row>
    <row r="1697" spans="1:64">
      <c r="A1697" s="12"/>
      <c r="B1697" s="12"/>
      <c r="C1697" s="12"/>
      <c r="D1697" s="12"/>
      <c r="AA1697" s="68"/>
      <c r="AB1697" s="68"/>
      <c r="AC1697" s="68"/>
      <c r="AD1697" s="68"/>
      <c r="AE1697" s="68"/>
      <c r="AG1697" s="92"/>
      <c r="AN1697" s="68"/>
      <c r="AO1697" s="68"/>
      <c r="AP1697" s="68"/>
      <c r="AQ1697" s="68"/>
      <c r="AR1697" s="68"/>
      <c r="AS1697" s="68"/>
      <c r="AT1697" s="68"/>
      <c r="AU1697" s="68"/>
    </row>
    <row r="1698" spans="1:64">
      <c r="A1698" s="12"/>
      <c r="B1698" s="12"/>
      <c r="C1698" s="12"/>
      <c r="D1698" s="12"/>
      <c r="AA1698" s="68"/>
      <c r="AB1698" s="68"/>
      <c r="AC1698" s="68"/>
      <c r="AD1698" s="68"/>
      <c r="AE1698" s="68"/>
      <c r="AG1698" s="92"/>
      <c r="AN1698" s="68"/>
      <c r="AO1698" s="68"/>
      <c r="AP1698" s="68"/>
      <c r="AQ1698" s="68"/>
      <c r="AR1698" s="68"/>
      <c r="AS1698" s="68"/>
      <c r="AT1698" s="68"/>
      <c r="AU1698" s="68"/>
    </row>
    <row r="1699" spans="1:64">
      <c r="A1699" s="12"/>
      <c r="B1699" s="12"/>
      <c r="C1699" s="12"/>
      <c r="D1699" s="12"/>
      <c r="AA1699" s="68"/>
      <c r="AB1699" s="68"/>
      <c r="AC1699" s="68"/>
      <c r="AD1699" s="68"/>
      <c r="AE1699" s="68"/>
      <c r="AG1699" s="92"/>
      <c r="AN1699" s="68"/>
      <c r="AO1699" s="68"/>
      <c r="AP1699" s="68"/>
      <c r="AQ1699" s="68"/>
      <c r="AR1699" s="68"/>
      <c r="AS1699" s="68"/>
      <c r="AT1699" s="68"/>
      <c r="AU1699" s="68"/>
    </row>
    <row r="1700" spans="1:64">
      <c r="A1700" s="12"/>
      <c r="B1700" s="12"/>
      <c r="C1700" s="12"/>
      <c r="D1700" s="12"/>
      <c r="AA1700" s="68"/>
      <c r="AB1700" s="68"/>
      <c r="AC1700" s="68"/>
      <c r="AD1700" s="68"/>
      <c r="AE1700" s="68"/>
      <c r="AG1700" s="92"/>
      <c r="AN1700" s="68"/>
      <c r="AO1700" s="68"/>
      <c r="AP1700" s="68"/>
      <c r="AQ1700" s="68"/>
      <c r="AR1700" s="68"/>
      <c r="AS1700" s="68"/>
      <c r="AT1700" s="68"/>
      <c r="AU1700" s="68"/>
      <c r="AV1700" s="68"/>
    </row>
    <row r="1701" spans="1:64">
      <c r="A1701" s="12"/>
      <c r="B1701" s="12"/>
      <c r="C1701" s="12"/>
      <c r="D1701" s="12"/>
      <c r="AA1701" s="68"/>
      <c r="AB1701" s="68"/>
      <c r="AC1701" s="68"/>
      <c r="AD1701" s="68"/>
      <c r="AE1701" s="68"/>
      <c r="AG1701" s="92"/>
      <c r="AN1701" s="68"/>
      <c r="AO1701" s="68"/>
      <c r="AP1701" s="68"/>
      <c r="AQ1701" s="68"/>
      <c r="AR1701" s="68"/>
      <c r="AS1701" s="68"/>
      <c r="AT1701" s="68"/>
      <c r="AU1701" s="68"/>
      <c r="AV1701" s="68"/>
      <c r="AW1701" s="68"/>
      <c r="AX1701" s="68"/>
      <c r="AY1701" s="68"/>
      <c r="AZ1701" s="68"/>
      <c r="BA1701" s="68"/>
      <c r="BB1701" s="68"/>
      <c r="BC1701" s="68"/>
      <c r="BD1701" s="68"/>
      <c r="BE1701" s="68"/>
      <c r="BF1701" s="68"/>
      <c r="BG1701" s="68"/>
      <c r="BH1701" s="68"/>
      <c r="BI1701" s="68"/>
      <c r="BJ1701" s="68"/>
      <c r="BK1701" s="68"/>
      <c r="BL1701" s="68"/>
    </row>
    <row r="1702" spans="1:64">
      <c r="A1702" s="12"/>
      <c r="B1702" s="12"/>
      <c r="C1702" s="12"/>
      <c r="D1702" s="12"/>
      <c r="AA1702" s="68"/>
      <c r="AB1702" s="68"/>
      <c r="AC1702" s="68"/>
      <c r="AD1702" s="68"/>
      <c r="AE1702" s="68"/>
      <c r="AG1702" s="92"/>
      <c r="AN1702" s="68"/>
      <c r="AO1702" s="68"/>
      <c r="AP1702" s="68"/>
      <c r="AQ1702" s="68"/>
      <c r="AR1702" s="68"/>
      <c r="AS1702" s="68"/>
      <c r="AT1702" s="68"/>
      <c r="AU1702" s="68"/>
      <c r="AV1702" s="68"/>
    </row>
    <row r="1703" spans="1:64">
      <c r="A1703" s="12"/>
      <c r="B1703" s="12"/>
      <c r="C1703" s="12"/>
      <c r="D1703" s="12"/>
      <c r="AA1703" s="68"/>
      <c r="AB1703" s="68"/>
      <c r="AC1703" s="68"/>
      <c r="AD1703" s="68"/>
      <c r="AE1703" s="68"/>
      <c r="AG1703" s="92"/>
      <c r="AN1703" s="68"/>
      <c r="AO1703" s="68"/>
      <c r="AP1703" s="68"/>
      <c r="AQ1703" s="68"/>
      <c r="AR1703" s="68"/>
      <c r="AS1703" s="68"/>
      <c r="AT1703" s="68"/>
      <c r="AU1703" s="68"/>
      <c r="AV1703" s="68"/>
    </row>
    <row r="1704" spans="1:64">
      <c r="A1704" s="12"/>
      <c r="B1704" s="12"/>
      <c r="C1704" s="12"/>
      <c r="D1704" s="12"/>
      <c r="AA1704" s="68"/>
      <c r="AB1704" s="68"/>
      <c r="AC1704" s="68"/>
      <c r="AD1704" s="68"/>
      <c r="AE1704" s="68"/>
      <c r="AG1704" s="92"/>
      <c r="AN1704" s="68"/>
      <c r="AO1704" s="68"/>
      <c r="AP1704" s="68"/>
      <c r="AQ1704" s="68"/>
      <c r="AR1704" s="68"/>
      <c r="AS1704" s="68"/>
      <c r="AT1704" s="68"/>
      <c r="AU1704" s="68"/>
      <c r="AV1704" s="68"/>
      <c r="AX1704" s="68"/>
    </row>
    <row r="1705" spans="1:64">
      <c r="A1705" s="12"/>
      <c r="B1705" s="12"/>
      <c r="C1705" s="12"/>
      <c r="D1705" s="12"/>
      <c r="AA1705" s="68"/>
      <c r="AB1705" s="68"/>
      <c r="AC1705" s="68"/>
      <c r="AD1705" s="68"/>
      <c r="AE1705" s="68"/>
      <c r="AG1705" s="92"/>
      <c r="AN1705" s="68"/>
      <c r="AO1705" s="68"/>
      <c r="AP1705" s="68"/>
      <c r="AQ1705" s="68"/>
      <c r="AR1705" s="68"/>
      <c r="AS1705" s="68"/>
      <c r="AT1705" s="68"/>
      <c r="AU1705" s="68"/>
      <c r="AV1705" s="68"/>
    </row>
    <row r="1706" spans="1:64">
      <c r="A1706" s="12"/>
      <c r="B1706" s="12"/>
      <c r="C1706" s="12"/>
      <c r="D1706" s="12"/>
      <c r="AA1706" s="68"/>
      <c r="AB1706" s="68"/>
      <c r="AC1706" s="68"/>
      <c r="AD1706" s="68"/>
      <c r="AE1706" s="68"/>
      <c r="AG1706" s="92"/>
      <c r="AN1706" s="68"/>
      <c r="AO1706" s="68"/>
      <c r="AP1706" s="68"/>
      <c r="AQ1706" s="68"/>
      <c r="AR1706" s="68"/>
      <c r="AS1706" s="68"/>
      <c r="AT1706" s="68"/>
      <c r="AU1706" s="68"/>
    </row>
    <row r="1707" spans="1:64">
      <c r="A1707" s="12"/>
      <c r="B1707" s="12"/>
      <c r="C1707" s="12"/>
      <c r="D1707" s="12"/>
      <c r="AA1707" s="68"/>
      <c r="AB1707" s="68"/>
      <c r="AC1707" s="68"/>
      <c r="AD1707" s="68"/>
      <c r="AE1707" s="68"/>
      <c r="AG1707" s="92"/>
      <c r="AN1707" s="68"/>
      <c r="AO1707" s="68"/>
      <c r="AP1707" s="68"/>
      <c r="AQ1707" s="68"/>
      <c r="AR1707" s="68"/>
      <c r="AS1707" s="68"/>
      <c r="AT1707" s="68"/>
      <c r="AU1707" s="68"/>
      <c r="AV1707" s="68"/>
      <c r="AX1707" s="68"/>
    </row>
    <row r="1708" spans="1:64">
      <c r="A1708" s="12"/>
      <c r="B1708" s="12"/>
      <c r="C1708" s="12"/>
      <c r="D1708" s="12"/>
      <c r="AA1708" s="68"/>
      <c r="AB1708" s="68"/>
      <c r="AC1708" s="68"/>
      <c r="AD1708" s="68"/>
      <c r="AE1708" s="68"/>
      <c r="AG1708" s="92"/>
      <c r="AN1708" s="68"/>
      <c r="AO1708" s="68"/>
      <c r="AP1708" s="68"/>
      <c r="AQ1708" s="68"/>
      <c r="AR1708" s="68"/>
      <c r="AS1708" s="68"/>
      <c r="AT1708" s="68"/>
      <c r="AU1708" s="68"/>
      <c r="AV1708" s="68"/>
      <c r="AX1708" s="68"/>
      <c r="AY1708" s="68"/>
      <c r="AZ1708" s="68"/>
      <c r="BA1708" s="68"/>
      <c r="BB1708" s="68"/>
      <c r="BC1708" s="68"/>
      <c r="BD1708" s="68"/>
      <c r="BE1708" s="68"/>
      <c r="BF1708" s="68"/>
      <c r="BG1708" s="68"/>
      <c r="BH1708" s="68"/>
      <c r="BI1708" s="68"/>
      <c r="BJ1708" s="68"/>
      <c r="BK1708" s="68"/>
      <c r="BL1708" s="68"/>
    </row>
    <row r="1709" spans="1:64">
      <c r="A1709" s="12"/>
      <c r="B1709" s="12"/>
      <c r="C1709" s="12"/>
      <c r="D1709" s="12"/>
      <c r="AA1709" s="68"/>
      <c r="AB1709" s="68"/>
      <c r="AC1709" s="68"/>
      <c r="AD1709" s="68"/>
      <c r="AE1709" s="68"/>
      <c r="AG1709" s="92"/>
      <c r="AN1709" s="68"/>
      <c r="AO1709" s="68"/>
      <c r="AP1709" s="68"/>
      <c r="AQ1709" s="68"/>
      <c r="AR1709" s="68"/>
      <c r="AS1709" s="68"/>
      <c r="AT1709" s="68"/>
      <c r="AU1709" s="68"/>
      <c r="AV1709" s="68"/>
      <c r="AW1709" s="68"/>
      <c r="AX1709" s="68"/>
      <c r="AY1709" s="68"/>
      <c r="AZ1709" s="68"/>
      <c r="BA1709" s="68"/>
      <c r="BB1709" s="68"/>
      <c r="BC1709" s="68"/>
      <c r="BD1709" s="68"/>
      <c r="BE1709" s="68"/>
      <c r="BF1709" s="68"/>
      <c r="BG1709" s="68"/>
      <c r="BH1709" s="68"/>
      <c r="BI1709" s="68"/>
      <c r="BJ1709" s="68"/>
      <c r="BK1709" s="68"/>
      <c r="BL1709" s="68"/>
    </row>
    <row r="1710" spans="1:64">
      <c r="A1710" s="12"/>
      <c r="B1710" s="12"/>
      <c r="C1710" s="12"/>
      <c r="D1710" s="12"/>
      <c r="AA1710" s="68"/>
      <c r="AB1710" s="68"/>
      <c r="AC1710" s="68"/>
      <c r="AD1710" s="68"/>
      <c r="AE1710" s="68"/>
      <c r="AG1710" s="92"/>
      <c r="AN1710" s="68"/>
      <c r="AO1710" s="68"/>
      <c r="AP1710" s="68"/>
      <c r="AQ1710" s="68"/>
      <c r="AR1710" s="68"/>
      <c r="AS1710" s="68"/>
      <c r="AT1710" s="68"/>
      <c r="AU1710" s="68"/>
      <c r="AV1710" s="68"/>
    </row>
    <row r="1711" spans="1:64">
      <c r="A1711" s="12"/>
      <c r="B1711" s="12"/>
      <c r="C1711" s="12"/>
      <c r="D1711" s="12"/>
      <c r="AA1711" s="68"/>
      <c r="AB1711" s="68"/>
      <c r="AC1711" s="68"/>
      <c r="AD1711" s="68"/>
      <c r="AE1711" s="68"/>
      <c r="AG1711" s="92"/>
      <c r="AN1711" s="68"/>
      <c r="AO1711" s="68"/>
      <c r="AP1711" s="68"/>
      <c r="AQ1711" s="68"/>
      <c r="AR1711" s="68"/>
      <c r="AS1711" s="68"/>
      <c r="AT1711" s="68"/>
      <c r="AU1711" s="68"/>
    </row>
    <row r="1712" spans="1:64">
      <c r="A1712" s="12"/>
      <c r="B1712" s="12"/>
      <c r="C1712" s="12"/>
      <c r="D1712" s="12"/>
      <c r="AA1712" s="68"/>
      <c r="AB1712" s="68"/>
      <c r="AC1712" s="68"/>
      <c r="AD1712" s="68"/>
      <c r="AE1712" s="68"/>
      <c r="AG1712" s="92"/>
      <c r="AN1712" s="68"/>
      <c r="AO1712" s="68"/>
      <c r="AP1712" s="68"/>
      <c r="AQ1712" s="68"/>
      <c r="AR1712" s="68"/>
      <c r="AS1712" s="68"/>
      <c r="AT1712" s="68"/>
      <c r="AU1712" s="68"/>
      <c r="AV1712" s="68"/>
    </row>
    <row r="1713" spans="1:64">
      <c r="A1713" s="12"/>
      <c r="B1713" s="12"/>
      <c r="C1713" s="12"/>
      <c r="D1713" s="12"/>
      <c r="AA1713" s="68"/>
      <c r="AB1713" s="68"/>
      <c r="AC1713" s="68"/>
      <c r="AD1713" s="68"/>
      <c r="AE1713" s="68"/>
      <c r="AG1713" s="92"/>
      <c r="AN1713" s="68"/>
      <c r="AO1713" s="68"/>
      <c r="AP1713" s="68"/>
      <c r="AQ1713" s="68"/>
      <c r="AR1713" s="68"/>
      <c r="AS1713" s="68"/>
      <c r="AT1713" s="68"/>
      <c r="AU1713" s="68"/>
      <c r="AV1713" s="68"/>
    </row>
    <row r="1714" spans="1:64">
      <c r="A1714" s="12"/>
      <c r="B1714" s="12"/>
      <c r="C1714" s="12"/>
      <c r="D1714" s="12"/>
      <c r="AA1714" s="68"/>
      <c r="AB1714" s="68"/>
      <c r="AC1714" s="68"/>
      <c r="AD1714" s="68"/>
      <c r="AE1714" s="68"/>
      <c r="AG1714" s="92"/>
      <c r="AN1714" s="68"/>
      <c r="AO1714" s="68"/>
      <c r="AP1714" s="68"/>
      <c r="AQ1714" s="68"/>
      <c r="AR1714" s="68"/>
      <c r="AS1714" s="68"/>
      <c r="AT1714" s="68"/>
      <c r="AU1714" s="68"/>
      <c r="AV1714" s="68"/>
    </row>
    <row r="1715" spans="1:64">
      <c r="A1715" s="12"/>
      <c r="B1715" s="12"/>
      <c r="C1715" s="12"/>
      <c r="D1715" s="12"/>
      <c r="AA1715" s="68"/>
      <c r="AB1715" s="68"/>
      <c r="AC1715" s="68"/>
      <c r="AD1715" s="68"/>
      <c r="AE1715" s="68"/>
      <c r="AG1715" s="92"/>
      <c r="AN1715" s="68"/>
      <c r="AO1715" s="68"/>
      <c r="AP1715" s="68"/>
      <c r="AQ1715" s="68"/>
      <c r="AR1715" s="68"/>
      <c r="AS1715" s="68"/>
      <c r="AT1715" s="68"/>
      <c r="AU1715" s="68"/>
      <c r="AV1715" s="68"/>
    </row>
    <row r="1716" spans="1:64">
      <c r="A1716" s="12"/>
      <c r="B1716" s="12"/>
      <c r="C1716" s="12"/>
      <c r="D1716" s="12"/>
      <c r="AA1716" s="68"/>
      <c r="AB1716" s="68"/>
      <c r="AC1716" s="68"/>
      <c r="AD1716" s="68"/>
      <c r="AE1716" s="68"/>
      <c r="AG1716" s="92"/>
      <c r="AN1716" s="68"/>
      <c r="AO1716" s="68"/>
      <c r="AP1716" s="68"/>
      <c r="AQ1716" s="68"/>
      <c r="AR1716" s="68"/>
      <c r="AS1716" s="68"/>
      <c r="AT1716" s="68"/>
      <c r="AU1716" s="68"/>
      <c r="AV1716" s="68"/>
    </row>
    <row r="1717" spans="1:64">
      <c r="A1717" s="12"/>
      <c r="B1717" s="12"/>
      <c r="C1717" s="12"/>
      <c r="D1717" s="12"/>
      <c r="AA1717" s="68"/>
      <c r="AB1717" s="68"/>
      <c r="AC1717" s="68"/>
      <c r="AD1717" s="68"/>
      <c r="AE1717" s="68"/>
      <c r="AG1717" s="92"/>
      <c r="AN1717" s="68"/>
      <c r="AO1717" s="68"/>
      <c r="AP1717" s="68"/>
      <c r="AQ1717" s="68"/>
      <c r="AR1717" s="68"/>
      <c r="AS1717" s="68"/>
      <c r="AT1717" s="68"/>
      <c r="AU1717" s="68"/>
      <c r="AV1717" s="68"/>
      <c r="AX1717" s="68"/>
      <c r="AY1717" s="68"/>
      <c r="AZ1717" s="68"/>
      <c r="BA1717" s="68"/>
      <c r="BB1717" s="68"/>
      <c r="BC1717" s="68"/>
      <c r="BD1717" s="68"/>
      <c r="BE1717" s="68"/>
      <c r="BF1717" s="68"/>
      <c r="BG1717" s="68"/>
      <c r="BH1717" s="68"/>
      <c r="BI1717" s="68"/>
      <c r="BJ1717" s="68"/>
      <c r="BK1717" s="68"/>
      <c r="BL1717" s="68"/>
    </row>
    <row r="1718" spans="1:64">
      <c r="A1718" s="12"/>
      <c r="B1718" s="12"/>
      <c r="C1718" s="12"/>
      <c r="D1718" s="12"/>
      <c r="AA1718" s="68"/>
      <c r="AB1718" s="68"/>
      <c r="AC1718" s="68"/>
      <c r="AD1718" s="68"/>
      <c r="AE1718" s="68"/>
      <c r="AG1718" s="92"/>
      <c r="AN1718" s="68"/>
      <c r="AO1718" s="68"/>
      <c r="AP1718" s="68"/>
      <c r="AQ1718" s="68"/>
      <c r="AR1718" s="68"/>
      <c r="AS1718" s="68"/>
      <c r="AT1718" s="68"/>
      <c r="AU1718" s="68"/>
    </row>
    <row r="1719" spans="1:64">
      <c r="A1719" s="12"/>
      <c r="B1719" s="12"/>
      <c r="C1719" s="12"/>
      <c r="D1719" s="12"/>
      <c r="AA1719" s="68"/>
      <c r="AB1719" s="68"/>
      <c r="AC1719" s="68"/>
      <c r="AD1719" s="68"/>
      <c r="AE1719" s="68"/>
      <c r="AG1719" s="92"/>
      <c r="AN1719" s="68"/>
      <c r="AO1719" s="68"/>
      <c r="AP1719" s="68"/>
      <c r="AQ1719" s="68"/>
      <c r="AR1719" s="68"/>
      <c r="AS1719" s="68"/>
      <c r="AT1719" s="68"/>
      <c r="AU1719" s="68"/>
      <c r="AV1719" s="68"/>
    </row>
    <row r="1720" spans="1:64">
      <c r="A1720" s="12"/>
      <c r="B1720" s="12"/>
      <c r="C1720" s="12"/>
      <c r="D1720" s="12"/>
      <c r="AA1720" s="68"/>
      <c r="AB1720" s="68"/>
      <c r="AC1720" s="68"/>
      <c r="AD1720" s="68"/>
      <c r="AE1720" s="68"/>
      <c r="AG1720" s="92"/>
      <c r="AN1720" s="68"/>
      <c r="AO1720" s="68"/>
      <c r="AP1720" s="68"/>
      <c r="AQ1720" s="68"/>
      <c r="AR1720" s="68"/>
      <c r="AS1720" s="68"/>
      <c r="AT1720" s="68"/>
      <c r="AU1720" s="68"/>
      <c r="AV1720" s="68"/>
    </row>
    <row r="1721" spans="1:64">
      <c r="A1721" s="12"/>
      <c r="B1721" s="12"/>
      <c r="C1721" s="12"/>
      <c r="D1721" s="12"/>
      <c r="AA1721" s="68"/>
      <c r="AB1721" s="68"/>
      <c r="AC1721" s="68"/>
      <c r="AD1721" s="68"/>
      <c r="AE1721" s="68"/>
      <c r="AG1721" s="92"/>
      <c r="AN1721" s="68"/>
      <c r="AO1721" s="68"/>
      <c r="AP1721" s="68"/>
      <c r="AQ1721" s="68"/>
      <c r="AR1721" s="68"/>
      <c r="AS1721" s="68"/>
      <c r="AT1721" s="68"/>
      <c r="AU1721" s="68"/>
    </row>
    <row r="1722" spans="1:64">
      <c r="A1722" s="12"/>
      <c r="B1722" s="12"/>
      <c r="C1722" s="12"/>
      <c r="D1722" s="12"/>
      <c r="AA1722" s="68"/>
      <c r="AB1722" s="68"/>
      <c r="AC1722" s="68"/>
      <c r="AD1722" s="68"/>
      <c r="AE1722" s="68"/>
      <c r="AG1722" s="92"/>
      <c r="AN1722" s="68"/>
      <c r="AO1722" s="68"/>
      <c r="AP1722" s="68"/>
      <c r="AQ1722" s="68"/>
      <c r="AR1722" s="68"/>
      <c r="AS1722" s="68"/>
      <c r="AT1722" s="68"/>
      <c r="AU1722" s="68"/>
      <c r="AV1722" s="68"/>
      <c r="AX1722" s="68"/>
      <c r="AY1722" s="68"/>
      <c r="AZ1722" s="68"/>
      <c r="BA1722" s="68"/>
      <c r="BB1722" s="68"/>
      <c r="BC1722" s="68"/>
      <c r="BD1722" s="68"/>
      <c r="BE1722" s="68"/>
      <c r="BF1722" s="68"/>
      <c r="BG1722" s="68"/>
      <c r="BH1722" s="68"/>
      <c r="BI1722" s="68"/>
      <c r="BJ1722" s="68"/>
      <c r="BK1722" s="68"/>
      <c r="BL1722" s="68"/>
    </row>
    <row r="1723" spans="1:64">
      <c r="A1723" s="12"/>
      <c r="B1723" s="12"/>
      <c r="C1723" s="12"/>
      <c r="D1723" s="12"/>
      <c r="AA1723" s="68"/>
      <c r="AB1723" s="68"/>
      <c r="AC1723" s="68"/>
      <c r="AD1723" s="68"/>
      <c r="AE1723" s="68"/>
      <c r="AG1723" s="92"/>
      <c r="AN1723" s="68"/>
      <c r="AO1723" s="68"/>
      <c r="AP1723" s="68"/>
      <c r="AQ1723" s="68"/>
      <c r="AR1723" s="68"/>
      <c r="AS1723" s="68"/>
      <c r="AT1723" s="68"/>
      <c r="AU1723" s="68"/>
      <c r="AV1723" s="68"/>
    </row>
    <row r="1724" spans="1:64">
      <c r="A1724" s="12"/>
      <c r="B1724" s="12"/>
      <c r="C1724" s="12"/>
      <c r="D1724" s="12"/>
      <c r="AA1724" s="68"/>
      <c r="AB1724" s="68"/>
      <c r="AC1724" s="68"/>
      <c r="AD1724" s="68"/>
      <c r="AE1724" s="68"/>
      <c r="AG1724" s="92"/>
      <c r="AN1724" s="68"/>
      <c r="AO1724" s="68"/>
      <c r="AP1724" s="68"/>
      <c r="AQ1724" s="68"/>
      <c r="AR1724" s="68"/>
      <c r="AS1724" s="68"/>
      <c r="AT1724" s="68"/>
      <c r="AU1724" s="68"/>
    </row>
    <row r="1725" spans="1:64">
      <c r="A1725" s="12"/>
      <c r="B1725" s="12"/>
      <c r="C1725" s="12"/>
      <c r="D1725" s="12"/>
      <c r="AA1725" s="68"/>
      <c r="AB1725" s="68"/>
      <c r="AC1725" s="68"/>
      <c r="AD1725" s="68"/>
      <c r="AE1725" s="68"/>
      <c r="AG1725" s="92"/>
      <c r="AN1725" s="68"/>
      <c r="AO1725" s="68"/>
      <c r="AP1725" s="68"/>
      <c r="AQ1725" s="68"/>
      <c r="AR1725" s="68"/>
      <c r="AS1725" s="68"/>
      <c r="AT1725" s="68"/>
      <c r="AU1725" s="68"/>
    </row>
    <row r="1726" spans="1:64">
      <c r="A1726" s="12"/>
      <c r="B1726" s="12"/>
      <c r="C1726" s="12"/>
      <c r="D1726" s="12"/>
      <c r="AA1726" s="68"/>
      <c r="AB1726" s="68"/>
      <c r="AC1726" s="68"/>
      <c r="AD1726" s="68"/>
      <c r="AE1726" s="68"/>
      <c r="AG1726" s="92"/>
      <c r="AN1726" s="68"/>
      <c r="AO1726" s="68"/>
      <c r="AP1726" s="68"/>
      <c r="AQ1726" s="68"/>
      <c r="AR1726" s="68"/>
      <c r="AS1726" s="68"/>
      <c r="AT1726" s="68"/>
      <c r="AU1726" s="68"/>
    </row>
    <row r="1727" spans="1:64">
      <c r="A1727" s="12"/>
      <c r="B1727" s="12"/>
      <c r="C1727" s="12"/>
      <c r="D1727" s="12"/>
      <c r="AA1727" s="68"/>
      <c r="AB1727" s="68"/>
      <c r="AC1727" s="68"/>
      <c r="AD1727" s="68"/>
      <c r="AE1727" s="68"/>
      <c r="AG1727" s="92"/>
      <c r="AN1727" s="68"/>
      <c r="AO1727" s="68"/>
      <c r="AP1727" s="68"/>
      <c r="AQ1727" s="68"/>
      <c r="AR1727" s="68"/>
      <c r="AS1727" s="68"/>
      <c r="AT1727" s="68"/>
      <c r="AU1727" s="68"/>
      <c r="AV1727" s="68"/>
      <c r="AX1727" s="68"/>
      <c r="AY1727" s="68"/>
      <c r="AZ1727" s="68"/>
      <c r="BA1727" s="68"/>
      <c r="BB1727" s="68"/>
      <c r="BC1727" s="68"/>
      <c r="BD1727" s="68"/>
      <c r="BE1727" s="68"/>
      <c r="BF1727" s="68"/>
      <c r="BG1727" s="68"/>
      <c r="BH1727" s="68"/>
      <c r="BI1727" s="68"/>
      <c r="BJ1727" s="68"/>
      <c r="BK1727" s="68"/>
      <c r="BL1727" s="68"/>
    </row>
    <row r="1728" spans="1:64">
      <c r="A1728" s="12"/>
      <c r="B1728" s="12"/>
      <c r="C1728" s="12"/>
      <c r="D1728" s="12"/>
      <c r="AA1728" s="68"/>
      <c r="AB1728" s="68"/>
      <c r="AC1728" s="68"/>
      <c r="AD1728" s="68"/>
      <c r="AE1728" s="68"/>
      <c r="AG1728" s="92"/>
      <c r="AN1728" s="68"/>
      <c r="AO1728" s="68"/>
      <c r="AP1728" s="68"/>
      <c r="AQ1728" s="68"/>
      <c r="AR1728" s="68"/>
      <c r="AS1728" s="68"/>
      <c r="AT1728" s="68"/>
      <c r="AU1728" s="68"/>
    </row>
    <row r="1729" spans="1:64">
      <c r="A1729" s="12"/>
      <c r="B1729" s="12"/>
      <c r="C1729" s="12"/>
      <c r="D1729" s="12"/>
      <c r="AA1729" s="68"/>
      <c r="AB1729" s="68"/>
      <c r="AC1729" s="68"/>
      <c r="AD1729" s="68"/>
      <c r="AE1729" s="68"/>
      <c r="AG1729" s="92"/>
      <c r="AN1729" s="68"/>
      <c r="AO1729" s="68"/>
      <c r="AP1729" s="68"/>
      <c r="AQ1729" s="68"/>
      <c r="AR1729" s="68"/>
      <c r="AS1729" s="68"/>
      <c r="AT1729" s="68"/>
      <c r="AU1729" s="68"/>
      <c r="AV1729" s="68"/>
      <c r="AX1729" s="68"/>
    </row>
    <row r="1730" spans="1:64">
      <c r="A1730" s="12"/>
      <c r="B1730" s="12"/>
      <c r="C1730" s="12"/>
      <c r="D1730" s="12"/>
      <c r="AA1730" s="68"/>
      <c r="AB1730" s="68"/>
      <c r="AC1730" s="68"/>
      <c r="AD1730" s="68"/>
      <c r="AE1730" s="68"/>
      <c r="AG1730" s="92"/>
      <c r="AN1730" s="68"/>
      <c r="AO1730" s="68"/>
      <c r="AP1730" s="68"/>
      <c r="AQ1730" s="68"/>
      <c r="AR1730" s="68"/>
      <c r="AS1730" s="68"/>
      <c r="AT1730" s="68"/>
      <c r="AU1730" s="68"/>
    </row>
    <row r="1731" spans="1:64">
      <c r="A1731" s="12"/>
      <c r="B1731" s="12"/>
      <c r="C1731" s="12"/>
      <c r="D1731" s="12"/>
      <c r="AA1731" s="68"/>
      <c r="AB1731" s="68"/>
      <c r="AC1731" s="68"/>
      <c r="AD1731" s="68"/>
      <c r="AE1731" s="68"/>
      <c r="AG1731" s="92"/>
      <c r="AN1731" s="68"/>
      <c r="AO1731" s="68"/>
      <c r="AP1731" s="68"/>
      <c r="AQ1731" s="68"/>
      <c r="AR1731" s="68"/>
      <c r="AS1731" s="68"/>
      <c r="AT1731" s="68"/>
      <c r="AU1731" s="68"/>
    </row>
    <row r="1732" spans="1:64">
      <c r="A1732" s="12"/>
      <c r="B1732" s="12"/>
      <c r="C1732" s="12"/>
      <c r="D1732" s="12"/>
      <c r="AA1732" s="68"/>
      <c r="AB1732" s="68"/>
      <c r="AC1732" s="68"/>
      <c r="AD1732" s="68"/>
      <c r="AE1732" s="68"/>
      <c r="AG1732" s="92"/>
      <c r="AN1732" s="68"/>
      <c r="AO1732" s="68"/>
      <c r="AP1732" s="68"/>
      <c r="AQ1732" s="68"/>
      <c r="AR1732" s="68"/>
      <c r="AS1732" s="68"/>
      <c r="AT1732" s="68"/>
      <c r="AU1732" s="68"/>
      <c r="AV1732" s="68"/>
      <c r="AW1732" s="68"/>
      <c r="AX1732" s="68"/>
      <c r="AY1732" s="68"/>
      <c r="AZ1732" s="68"/>
      <c r="BA1732" s="68"/>
      <c r="BB1732" s="68"/>
      <c r="BC1732" s="68"/>
      <c r="BD1732" s="68"/>
      <c r="BE1732" s="68"/>
      <c r="BF1732" s="68"/>
      <c r="BG1732" s="68"/>
      <c r="BH1732" s="68"/>
      <c r="BI1732" s="68"/>
      <c r="BJ1732" s="68"/>
      <c r="BK1732" s="68"/>
      <c r="BL1732" s="68"/>
    </row>
    <row r="1733" spans="1:64">
      <c r="A1733" s="12"/>
      <c r="B1733" s="12"/>
      <c r="C1733" s="12"/>
      <c r="D1733" s="12"/>
      <c r="AA1733" s="68"/>
      <c r="AB1733" s="68"/>
      <c r="AC1733" s="68"/>
      <c r="AD1733" s="68"/>
      <c r="AE1733" s="68"/>
      <c r="AG1733" s="92"/>
      <c r="AN1733" s="68"/>
      <c r="AO1733" s="68"/>
      <c r="AP1733" s="68"/>
      <c r="AQ1733" s="68"/>
      <c r="AR1733" s="68"/>
      <c r="AS1733" s="68"/>
      <c r="AT1733" s="68"/>
      <c r="AU1733" s="68"/>
      <c r="AV1733" s="68"/>
      <c r="AW1733" s="68"/>
      <c r="AX1733" s="68"/>
      <c r="AY1733" s="68"/>
      <c r="AZ1733" s="68"/>
      <c r="BA1733" s="68"/>
      <c r="BB1733" s="68"/>
      <c r="BC1733" s="68"/>
      <c r="BD1733" s="68"/>
      <c r="BE1733" s="68"/>
      <c r="BF1733" s="68"/>
      <c r="BG1733" s="68"/>
      <c r="BH1733" s="68"/>
      <c r="BI1733" s="68"/>
      <c r="BJ1733" s="68"/>
      <c r="BK1733" s="68"/>
      <c r="BL1733" s="68"/>
    </row>
    <row r="1734" spans="1:64">
      <c r="A1734" s="12"/>
      <c r="B1734" s="12"/>
      <c r="C1734" s="12"/>
      <c r="D1734" s="12"/>
      <c r="AA1734" s="68"/>
      <c r="AB1734" s="68"/>
      <c r="AC1734" s="68"/>
      <c r="AD1734" s="68"/>
      <c r="AE1734" s="68"/>
      <c r="AG1734" s="92"/>
      <c r="AN1734" s="68"/>
      <c r="AO1734" s="68"/>
      <c r="AP1734" s="68"/>
      <c r="AQ1734" s="68"/>
      <c r="AR1734" s="68"/>
      <c r="AS1734" s="68"/>
      <c r="AT1734" s="68"/>
      <c r="AU1734" s="68"/>
    </row>
    <row r="1735" spans="1:64">
      <c r="A1735" s="12"/>
      <c r="B1735" s="12"/>
      <c r="C1735" s="12"/>
      <c r="D1735" s="12"/>
      <c r="AA1735" s="68"/>
      <c r="AB1735" s="68"/>
      <c r="AC1735" s="68"/>
      <c r="AD1735" s="68"/>
      <c r="AE1735" s="68"/>
      <c r="AG1735" s="92"/>
      <c r="AN1735" s="68"/>
      <c r="AO1735" s="68"/>
      <c r="AP1735" s="68"/>
      <c r="AQ1735" s="68"/>
      <c r="AR1735" s="68"/>
      <c r="AS1735" s="68"/>
      <c r="AT1735" s="68"/>
      <c r="AU1735" s="68"/>
    </row>
    <row r="1736" spans="1:64">
      <c r="A1736" s="12"/>
      <c r="B1736" s="12"/>
      <c r="C1736" s="12"/>
      <c r="D1736" s="12"/>
      <c r="AA1736" s="68"/>
      <c r="AB1736" s="68"/>
      <c r="AC1736" s="68"/>
      <c r="AD1736" s="68"/>
      <c r="AE1736" s="68"/>
      <c r="AG1736" s="92"/>
      <c r="AN1736" s="68"/>
      <c r="AO1736" s="68"/>
      <c r="AP1736" s="68"/>
      <c r="AQ1736" s="68"/>
      <c r="AR1736" s="68"/>
      <c r="AS1736" s="68"/>
      <c r="AT1736" s="68"/>
      <c r="AU1736" s="68"/>
      <c r="AV1736" s="68"/>
    </row>
    <row r="1737" spans="1:64">
      <c r="A1737" s="12"/>
      <c r="B1737" s="12"/>
      <c r="C1737" s="12"/>
      <c r="D1737" s="12"/>
      <c r="AA1737" s="68"/>
      <c r="AB1737" s="68"/>
      <c r="AC1737" s="68"/>
      <c r="AD1737" s="68"/>
      <c r="AE1737" s="68"/>
      <c r="AG1737" s="92"/>
      <c r="AN1737" s="68"/>
      <c r="AO1737" s="68"/>
      <c r="AP1737" s="68"/>
      <c r="AQ1737" s="68"/>
      <c r="AR1737" s="68"/>
      <c r="AS1737" s="68"/>
      <c r="AT1737" s="68"/>
      <c r="AU1737" s="68"/>
    </row>
    <row r="1738" spans="1:64">
      <c r="A1738" s="12"/>
      <c r="B1738" s="12"/>
      <c r="C1738" s="12"/>
      <c r="D1738" s="12"/>
      <c r="AA1738" s="68"/>
      <c r="AB1738" s="68"/>
      <c r="AC1738" s="68"/>
      <c r="AD1738" s="68"/>
      <c r="AE1738" s="68"/>
      <c r="AG1738" s="92"/>
      <c r="AN1738" s="68"/>
      <c r="AO1738" s="68"/>
      <c r="AP1738" s="68"/>
      <c r="AQ1738" s="68"/>
      <c r="AR1738" s="68"/>
      <c r="AS1738" s="68"/>
      <c r="AT1738" s="68"/>
      <c r="AU1738" s="68"/>
    </row>
    <row r="1739" spans="1:64">
      <c r="A1739" s="12"/>
      <c r="B1739" s="12"/>
      <c r="C1739" s="12"/>
      <c r="D1739" s="12"/>
      <c r="AA1739" s="68"/>
      <c r="AB1739" s="68"/>
      <c r="AC1739" s="68"/>
      <c r="AD1739" s="68"/>
      <c r="AE1739" s="68"/>
      <c r="AG1739" s="92"/>
      <c r="AN1739" s="68"/>
      <c r="AO1739" s="68"/>
      <c r="AP1739" s="68"/>
      <c r="AQ1739" s="68"/>
      <c r="AR1739" s="68"/>
      <c r="AS1739" s="68"/>
      <c r="AT1739" s="68"/>
      <c r="AU1739" s="68"/>
    </row>
    <row r="1740" spans="1:64">
      <c r="A1740" s="12"/>
      <c r="B1740" s="12"/>
      <c r="C1740" s="12"/>
      <c r="D1740" s="12"/>
      <c r="AA1740" s="68"/>
      <c r="AB1740" s="68"/>
      <c r="AC1740" s="68"/>
      <c r="AD1740" s="68"/>
      <c r="AE1740" s="68"/>
      <c r="AG1740" s="92"/>
      <c r="AN1740" s="68"/>
      <c r="AO1740" s="68"/>
      <c r="AP1740" s="68"/>
      <c r="AQ1740" s="68"/>
      <c r="AR1740" s="68"/>
      <c r="AS1740" s="68"/>
      <c r="AT1740" s="68"/>
      <c r="AU1740" s="68"/>
    </row>
    <row r="1741" spans="1:64">
      <c r="A1741" s="12"/>
      <c r="B1741" s="12"/>
      <c r="C1741" s="12"/>
      <c r="D1741" s="12"/>
      <c r="AA1741" s="68"/>
      <c r="AB1741" s="68"/>
      <c r="AC1741" s="68"/>
      <c r="AD1741" s="68"/>
      <c r="AE1741" s="68"/>
      <c r="AG1741" s="92"/>
      <c r="AN1741" s="68"/>
      <c r="AO1741" s="68"/>
      <c r="AP1741" s="68"/>
      <c r="AQ1741" s="68"/>
      <c r="AR1741" s="68"/>
      <c r="AS1741" s="68"/>
      <c r="AT1741" s="68"/>
      <c r="AU1741" s="68"/>
    </row>
    <row r="1742" spans="1:64">
      <c r="A1742" s="12"/>
      <c r="B1742" s="12"/>
      <c r="C1742" s="12"/>
      <c r="D1742" s="12"/>
      <c r="AA1742" s="68"/>
      <c r="AB1742" s="68"/>
      <c r="AC1742" s="68"/>
      <c r="AD1742" s="68"/>
      <c r="AE1742" s="68"/>
      <c r="AG1742" s="92"/>
      <c r="AN1742" s="68"/>
      <c r="AO1742" s="68"/>
      <c r="AP1742" s="68"/>
      <c r="AQ1742" s="68"/>
      <c r="AR1742" s="68"/>
      <c r="AS1742" s="68"/>
      <c r="AT1742" s="68"/>
      <c r="AU1742" s="68"/>
      <c r="AV1742" s="68"/>
    </row>
    <row r="1743" spans="1:64">
      <c r="A1743" s="12"/>
      <c r="B1743" s="12"/>
      <c r="C1743" s="12"/>
      <c r="D1743" s="12"/>
      <c r="AA1743" s="68"/>
      <c r="AB1743" s="68"/>
      <c r="AC1743" s="68"/>
      <c r="AD1743" s="68"/>
      <c r="AE1743" s="68"/>
      <c r="AG1743" s="92"/>
      <c r="AN1743" s="68"/>
      <c r="AO1743" s="68"/>
      <c r="AP1743" s="68"/>
      <c r="AQ1743" s="68"/>
      <c r="AR1743" s="68"/>
      <c r="AS1743" s="68"/>
      <c r="AT1743" s="68"/>
      <c r="AU1743" s="68"/>
    </row>
    <row r="1744" spans="1:64">
      <c r="A1744" s="12"/>
      <c r="B1744" s="12"/>
      <c r="C1744" s="12"/>
      <c r="D1744" s="12"/>
      <c r="AA1744" s="68"/>
      <c r="AB1744" s="68"/>
      <c r="AC1744" s="68"/>
      <c r="AD1744" s="68"/>
      <c r="AE1744" s="68"/>
      <c r="AG1744" s="92"/>
      <c r="AN1744" s="68"/>
      <c r="AO1744" s="68"/>
      <c r="AP1744" s="68"/>
      <c r="AQ1744" s="68"/>
      <c r="AR1744" s="68"/>
      <c r="AS1744" s="68"/>
      <c r="AT1744" s="68"/>
      <c r="AU1744" s="68"/>
    </row>
    <row r="1745" spans="1:64">
      <c r="A1745" s="12"/>
      <c r="B1745" s="12"/>
      <c r="C1745" s="12"/>
      <c r="D1745" s="12"/>
      <c r="AA1745" s="68"/>
      <c r="AB1745" s="68"/>
      <c r="AC1745" s="68"/>
      <c r="AD1745" s="68"/>
      <c r="AE1745" s="68"/>
      <c r="AG1745" s="92"/>
      <c r="AN1745" s="68"/>
      <c r="AO1745" s="68"/>
      <c r="AP1745" s="68"/>
      <c r="AQ1745" s="68"/>
      <c r="AR1745" s="68"/>
      <c r="AS1745" s="68"/>
      <c r="AT1745" s="68"/>
      <c r="AU1745" s="68"/>
      <c r="AV1745" s="68"/>
      <c r="AW1745" s="68"/>
      <c r="AX1745" s="68"/>
      <c r="AY1745" s="68"/>
      <c r="AZ1745" s="68"/>
      <c r="BA1745" s="68"/>
      <c r="BB1745" s="68"/>
      <c r="BC1745" s="68"/>
      <c r="BD1745" s="68"/>
      <c r="BE1745" s="68"/>
      <c r="BF1745" s="68"/>
      <c r="BG1745" s="68"/>
      <c r="BH1745" s="68"/>
      <c r="BI1745" s="68"/>
      <c r="BJ1745" s="68"/>
      <c r="BK1745" s="68"/>
      <c r="BL1745" s="68"/>
    </row>
    <row r="1746" spans="1:64">
      <c r="A1746" s="12"/>
      <c r="B1746" s="12"/>
      <c r="C1746" s="12"/>
      <c r="D1746" s="12"/>
      <c r="AA1746" s="68"/>
      <c r="AB1746" s="68"/>
      <c r="AC1746" s="68"/>
      <c r="AD1746" s="68"/>
      <c r="AE1746" s="68"/>
      <c r="AG1746" s="92"/>
      <c r="AN1746" s="68"/>
      <c r="AO1746" s="68"/>
      <c r="AP1746" s="68"/>
      <c r="AQ1746" s="68"/>
      <c r="AR1746" s="68"/>
      <c r="AS1746" s="68"/>
      <c r="AT1746" s="68"/>
      <c r="AU1746" s="68"/>
    </row>
    <row r="1747" spans="1:64">
      <c r="A1747" s="12"/>
      <c r="B1747" s="12"/>
      <c r="C1747" s="12"/>
      <c r="D1747" s="12"/>
      <c r="AA1747" s="68"/>
      <c r="AB1747" s="68"/>
      <c r="AC1747" s="68"/>
      <c r="AD1747" s="68"/>
      <c r="AE1747" s="68"/>
      <c r="AG1747" s="92"/>
      <c r="AN1747" s="68"/>
      <c r="AO1747" s="68"/>
      <c r="AP1747" s="68"/>
      <c r="AQ1747" s="68"/>
      <c r="AR1747" s="68"/>
      <c r="AS1747" s="68"/>
      <c r="AT1747" s="68"/>
      <c r="AU1747" s="68"/>
    </row>
    <row r="1748" spans="1:64">
      <c r="A1748" s="12"/>
      <c r="B1748" s="12"/>
      <c r="C1748" s="12"/>
      <c r="D1748" s="12"/>
      <c r="AA1748" s="68"/>
      <c r="AB1748" s="68"/>
      <c r="AC1748" s="68"/>
      <c r="AD1748" s="68"/>
      <c r="AE1748" s="68"/>
      <c r="AG1748" s="92"/>
      <c r="AN1748" s="68"/>
      <c r="AO1748" s="68"/>
      <c r="AP1748" s="68"/>
      <c r="AQ1748" s="68"/>
      <c r="AR1748" s="68"/>
      <c r="AS1748" s="68"/>
      <c r="AT1748" s="68"/>
      <c r="AU1748" s="68"/>
    </row>
    <row r="1749" spans="1:64">
      <c r="A1749" s="12"/>
      <c r="B1749" s="12"/>
      <c r="C1749" s="12"/>
      <c r="D1749" s="12"/>
      <c r="AA1749" s="68"/>
      <c r="AB1749" s="68"/>
      <c r="AC1749" s="68"/>
      <c r="AD1749" s="68"/>
      <c r="AE1749" s="68"/>
      <c r="AG1749" s="92"/>
      <c r="AN1749" s="68"/>
      <c r="AO1749" s="68"/>
      <c r="AP1749" s="68"/>
      <c r="AQ1749" s="68"/>
      <c r="AR1749" s="68"/>
      <c r="AS1749" s="68"/>
      <c r="AT1749" s="68"/>
      <c r="AU1749" s="68"/>
    </row>
    <row r="1750" spans="1:64">
      <c r="A1750" s="12"/>
      <c r="B1750" s="12"/>
      <c r="C1750" s="12"/>
      <c r="D1750" s="12"/>
      <c r="AA1750" s="68"/>
      <c r="AB1750" s="68"/>
      <c r="AC1750" s="68"/>
      <c r="AD1750" s="68"/>
      <c r="AE1750" s="68"/>
      <c r="AG1750" s="92"/>
      <c r="AN1750" s="68"/>
      <c r="AO1750" s="68"/>
      <c r="AP1750" s="68"/>
      <c r="AQ1750" s="68"/>
      <c r="AR1750" s="68"/>
      <c r="AS1750" s="68"/>
      <c r="AT1750" s="68"/>
      <c r="AU1750" s="68"/>
    </row>
    <row r="1751" spans="1:64">
      <c r="A1751" s="12"/>
      <c r="B1751" s="12"/>
      <c r="C1751" s="12"/>
      <c r="D1751" s="12"/>
      <c r="AA1751" s="68"/>
      <c r="AB1751" s="68"/>
      <c r="AC1751" s="68"/>
      <c r="AD1751" s="68"/>
      <c r="AE1751" s="68"/>
      <c r="AG1751" s="92"/>
      <c r="AN1751" s="68"/>
      <c r="AO1751" s="68"/>
      <c r="AP1751" s="68"/>
      <c r="AQ1751" s="68"/>
      <c r="AR1751" s="68"/>
      <c r="AS1751" s="68"/>
      <c r="AT1751" s="68"/>
      <c r="AU1751" s="68"/>
      <c r="AV1751" s="68"/>
      <c r="AW1751" s="68"/>
      <c r="AX1751" s="68"/>
      <c r="AY1751" s="68"/>
      <c r="AZ1751" s="68"/>
      <c r="BA1751" s="68"/>
      <c r="BB1751" s="68"/>
      <c r="BC1751" s="68"/>
      <c r="BD1751" s="68"/>
      <c r="BE1751" s="68"/>
      <c r="BF1751" s="68"/>
      <c r="BG1751" s="68"/>
      <c r="BH1751" s="68"/>
      <c r="BI1751" s="68"/>
      <c r="BJ1751" s="68"/>
      <c r="BK1751" s="68"/>
      <c r="BL1751" s="68"/>
    </row>
    <row r="1752" spans="1:64">
      <c r="A1752" s="12"/>
      <c r="B1752" s="12"/>
      <c r="C1752" s="12"/>
      <c r="D1752" s="12"/>
      <c r="AA1752" s="68"/>
      <c r="AB1752" s="68"/>
      <c r="AC1752" s="68"/>
      <c r="AD1752" s="68"/>
      <c r="AE1752" s="68"/>
      <c r="AG1752" s="92"/>
      <c r="AN1752" s="68"/>
      <c r="AO1752" s="68"/>
      <c r="AP1752" s="68"/>
      <c r="AQ1752" s="68"/>
      <c r="AR1752" s="68"/>
      <c r="AS1752" s="68"/>
      <c r="AT1752" s="68"/>
      <c r="AU1752" s="68"/>
      <c r="AV1752" s="68"/>
      <c r="AW1752" s="68"/>
      <c r="AX1752" s="68"/>
      <c r="AY1752" s="68"/>
      <c r="AZ1752" s="68"/>
      <c r="BA1752" s="68"/>
      <c r="BB1752" s="68"/>
      <c r="BC1752" s="68"/>
      <c r="BD1752" s="68"/>
      <c r="BE1752" s="68"/>
      <c r="BF1752" s="68"/>
      <c r="BG1752" s="68"/>
      <c r="BH1752" s="68"/>
      <c r="BI1752" s="68"/>
      <c r="BJ1752" s="68"/>
      <c r="BK1752" s="68"/>
      <c r="BL1752" s="68"/>
    </row>
    <row r="1753" spans="1:64">
      <c r="A1753" s="12"/>
      <c r="B1753" s="12"/>
      <c r="C1753" s="12"/>
      <c r="D1753" s="12"/>
      <c r="AA1753" s="68"/>
      <c r="AB1753" s="68"/>
      <c r="AC1753" s="68"/>
      <c r="AD1753" s="68"/>
      <c r="AE1753" s="68"/>
      <c r="AG1753" s="92"/>
      <c r="AN1753" s="68"/>
      <c r="AO1753" s="68"/>
      <c r="AP1753" s="68"/>
      <c r="AQ1753" s="68"/>
      <c r="AR1753" s="68"/>
      <c r="AS1753" s="68"/>
      <c r="AT1753" s="68"/>
      <c r="AU1753" s="68"/>
      <c r="AV1753" s="68"/>
    </row>
    <row r="1754" spans="1:64">
      <c r="A1754" s="12"/>
      <c r="B1754" s="12"/>
      <c r="C1754" s="12"/>
      <c r="D1754" s="12"/>
      <c r="AA1754" s="68"/>
      <c r="AB1754" s="68"/>
      <c r="AC1754" s="68"/>
      <c r="AD1754" s="68"/>
      <c r="AE1754" s="68"/>
      <c r="AG1754" s="92"/>
      <c r="AN1754" s="68"/>
      <c r="AO1754" s="68"/>
      <c r="AP1754" s="68"/>
      <c r="AQ1754" s="68"/>
      <c r="AR1754" s="68"/>
      <c r="AS1754" s="68"/>
      <c r="AT1754" s="68"/>
      <c r="AU1754" s="68"/>
      <c r="AV1754" s="68"/>
    </row>
    <row r="1755" spans="1:64">
      <c r="A1755" s="12"/>
      <c r="B1755" s="12"/>
      <c r="C1755" s="12"/>
      <c r="D1755" s="12"/>
      <c r="AA1755" s="68"/>
      <c r="AB1755" s="68"/>
      <c r="AC1755" s="68"/>
      <c r="AD1755" s="68"/>
      <c r="AE1755" s="68"/>
      <c r="AG1755" s="92"/>
      <c r="AN1755" s="68"/>
      <c r="AO1755" s="68"/>
      <c r="AP1755" s="68"/>
      <c r="AQ1755" s="68"/>
      <c r="AR1755" s="68"/>
      <c r="AS1755" s="68"/>
      <c r="AT1755" s="68"/>
      <c r="AU1755" s="68"/>
    </row>
    <row r="1756" spans="1:64">
      <c r="A1756" s="12"/>
      <c r="B1756" s="12"/>
      <c r="C1756" s="12"/>
      <c r="D1756" s="12"/>
      <c r="AA1756" s="68"/>
      <c r="AB1756" s="68"/>
      <c r="AC1756" s="68"/>
      <c r="AD1756" s="68"/>
      <c r="AE1756" s="68"/>
      <c r="AG1756" s="92"/>
      <c r="AN1756" s="68"/>
      <c r="AO1756" s="68"/>
      <c r="AP1756" s="68"/>
      <c r="AQ1756" s="68"/>
      <c r="AR1756" s="68"/>
      <c r="AS1756" s="68"/>
      <c r="AT1756" s="68"/>
      <c r="AU1756" s="68"/>
    </row>
    <row r="1757" spans="1:64">
      <c r="A1757" s="12"/>
      <c r="B1757" s="12"/>
      <c r="C1757" s="12"/>
      <c r="D1757" s="12"/>
      <c r="AA1757" s="68"/>
      <c r="AB1757" s="68"/>
      <c r="AC1757" s="68"/>
      <c r="AD1757" s="68"/>
      <c r="AE1757" s="68"/>
      <c r="AG1757" s="92"/>
      <c r="AN1757" s="68"/>
      <c r="AO1757" s="68"/>
      <c r="AP1757" s="68"/>
      <c r="AQ1757" s="68"/>
      <c r="AR1757" s="68"/>
      <c r="AS1757" s="68"/>
      <c r="AT1757" s="68"/>
      <c r="AU1757" s="68"/>
      <c r="AV1757" s="68"/>
      <c r="AW1757" s="68"/>
      <c r="AX1757" s="68"/>
      <c r="AY1757" s="68"/>
      <c r="AZ1757" s="68"/>
      <c r="BA1757" s="68"/>
      <c r="BB1757" s="68"/>
      <c r="BC1757" s="68"/>
      <c r="BD1757" s="68"/>
      <c r="BE1757" s="68"/>
      <c r="BF1757" s="68"/>
      <c r="BG1757" s="68"/>
      <c r="BH1757" s="68"/>
      <c r="BI1757" s="68"/>
      <c r="BJ1757" s="68"/>
      <c r="BK1757" s="68"/>
      <c r="BL1757" s="68"/>
    </row>
    <row r="1758" spans="1:64">
      <c r="A1758" s="12"/>
      <c r="B1758" s="12"/>
      <c r="C1758" s="12"/>
      <c r="D1758" s="12"/>
      <c r="AA1758" s="68"/>
      <c r="AB1758" s="68"/>
      <c r="AC1758" s="68"/>
      <c r="AD1758" s="68"/>
      <c r="AE1758" s="68"/>
      <c r="AG1758" s="92"/>
      <c r="AN1758" s="68"/>
      <c r="AO1758" s="68"/>
      <c r="AP1758" s="68"/>
      <c r="AQ1758" s="68"/>
      <c r="AR1758" s="68"/>
      <c r="AS1758" s="68"/>
      <c r="AT1758" s="68"/>
      <c r="AU1758" s="68"/>
      <c r="AV1758" s="68"/>
      <c r="AX1758" s="68"/>
      <c r="AY1758" s="68"/>
      <c r="AZ1758" s="68"/>
      <c r="BA1758" s="68"/>
      <c r="BB1758" s="68"/>
      <c r="BC1758" s="68"/>
      <c r="BD1758" s="68"/>
      <c r="BE1758" s="68"/>
      <c r="BF1758" s="68"/>
      <c r="BG1758" s="68"/>
      <c r="BH1758" s="68"/>
      <c r="BI1758" s="68"/>
      <c r="BJ1758" s="68"/>
      <c r="BK1758" s="68"/>
      <c r="BL1758" s="68"/>
    </row>
    <row r="1759" spans="1:64">
      <c r="A1759" s="12"/>
      <c r="B1759" s="12"/>
      <c r="C1759" s="12"/>
      <c r="D1759" s="12"/>
      <c r="AA1759" s="68"/>
      <c r="AB1759" s="68"/>
      <c r="AC1759" s="68"/>
      <c r="AD1759" s="68"/>
      <c r="AE1759" s="68"/>
      <c r="AG1759" s="92"/>
      <c r="AN1759" s="68"/>
      <c r="AO1759" s="68"/>
      <c r="AP1759" s="68"/>
      <c r="AQ1759" s="68"/>
      <c r="AR1759" s="68"/>
      <c r="AS1759" s="68"/>
      <c r="AT1759" s="68"/>
      <c r="AU1759" s="68"/>
    </row>
    <row r="1760" spans="1:64">
      <c r="A1760" s="12"/>
      <c r="B1760" s="12"/>
      <c r="C1760" s="12"/>
      <c r="D1760" s="12"/>
      <c r="AA1760" s="68"/>
      <c r="AB1760" s="68"/>
      <c r="AC1760" s="68"/>
      <c r="AD1760" s="68"/>
      <c r="AE1760" s="68"/>
      <c r="AG1760" s="92"/>
      <c r="AN1760" s="68"/>
      <c r="AO1760" s="68"/>
      <c r="AP1760" s="68"/>
      <c r="AQ1760" s="68"/>
      <c r="AR1760" s="68"/>
      <c r="AS1760" s="68"/>
      <c r="AT1760" s="68"/>
      <c r="AU1760" s="68"/>
      <c r="AV1760" s="68"/>
    </row>
    <row r="1761" spans="1:64">
      <c r="A1761" s="12"/>
      <c r="B1761" s="12"/>
      <c r="C1761" s="12"/>
      <c r="D1761" s="12"/>
      <c r="AA1761" s="68"/>
      <c r="AB1761" s="68"/>
      <c r="AC1761" s="68"/>
      <c r="AD1761" s="68"/>
      <c r="AE1761" s="68"/>
      <c r="AG1761" s="92"/>
      <c r="AN1761" s="68"/>
      <c r="AO1761" s="68"/>
      <c r="AP1761" s="68"/>
      <c r="AQ1761" s="68"/>
      <c r="AR1761" s="68"/>
      <c r="AS1761" s="68"/>
      <c r="AT1761" s="68"/>
      <c r="AU1761" s="68"/>
    </row>
    <row r="1762" spans="1:64">
      <c r="A1762" s="12"/>
      <c r="B1762" s="12"/>
      <c r="C1762" s="12"/>
      <c r="D1762" s="12"/>
      <c r="AA1762" s="68"/>
      <c r="AB1762" s="68"/>
      <c r="AC1762" s="68"/>
      <c r="AD1762" s="68"/>
      <c r="AE1762" s="68"/>
      <c r="AG1762" s="92"/>
      <c r="AN1762" s="68"/>
      <c r="AO1762" s="68"/>
      <c r="AP1762" s="68"/>
      <c r="AQ1762" s="68"/>
      <c r="AR1762" s="68"/>
      <c r="AS1762" s="68"/>
      <c r="AT1762" s="68"/>
      <c r="AU1762" s="68"/>
      <c r="AV1762" s="68"/>
    </row>
    <row r="1763" spans="1:64">
      <c r="A1763" s="12"/>
      <c r="B1763" s="12"/>
      <c r="C1763" s="12"/>
      <c r="D1763" s="12"/>
      <c r="AA1763" s="68"/>
      <c r="AB1763" s="68"/>
      <c r="AC1763" s="68"/>
      <c r="AD1763" s="68"/>
      <c r="AE1763" s="68"/>
      <c r="AG1763" s="92"/>
      <c r="AN1763" s="68"/>
      <c r="AO1763" s="68"/>
      <c r="AP1763" s="68"/>
      <c r="AQ1763" s="68"/>
      <c r="AR1763" s="68"/>
      <c r="AS1763" s="68"/>
      <c r="AT1763" s="68"/>
      <c r="AU1763" s="68"/>
    </row>
    <row r="1764" spans="1:64">
      <c r="A1764" s="12"/>
      <c r="B1764" s="12"/>
      <c r="C1764" s="12"/>
      <c r="D1764" s="12"/>
      <c r="AA1764" s="68"/>
      <c r="AB1764" s="68"/>
      <c r="AC1764" s="68"/>
      <c r="AD1764" s="68"/>
      <c r="AE1764" s="68"/>
      <c r="AG1764" s="92"/>
      <c r="AN1764" s="68"/>
      <c r="AO1764" s="68"/>
      <c r="AP1764" s="68"/>
      <c r="AQ1764" s="68"/>
      <c r="AR1764" s="68"/>
      <c r="AS1764" s="68"/>
      <c r="AT1764" s="68"/>
      <c r="AU1764" s="68"/>
      <c r="AV1764" s="68"/>
    </row>
    <row r="1765" spans="1:64">
      <c r="A1765" s="12"/>
      <c r="B1765" s="12"/>
      <c r="C1765" s="12"/>
      <c r="D1765" s="12"/>
      <c r="AA1765" s="68"/>
      <c r="AB1765" s="68"/>
      <c r="AC1765" s="68"/>
      <c r="AD1765" s="68"/>
      <c r="AE1765" s="68"/>
      <c r="AG1765" s="92"/>
      <c r="AN1765" s="68"/>
      <c r="AO1765" s="68"/>
      <c r="AP1765" s="68"/>
      <c r="AQ1765" s="68"/>
      <c r="AR1765" s="68"/>
      <c r="AS1765" s="68"/>
      <c r="AT1765" s="68"/>
      <c r="AU1765" s="68"/>
      <c r="AV1765" s="68"/>
      <c r="AW1765" s="68"/>
      <c r="AX1765" s="68"/>
      <c r="AY1765" s="68"/>
      <c r="AZ1765" s="68"/>
      <c r="BA1765" s="68"/>
      <c r="BB1765" s="68"/>
      <c r="BC1765" s="68"/>
      <c r="BD1765" s="68"/>
      <c r="BE1765" s="68"/>
      <c r="BF1765" s="68"/>
      <c r="BG1765" s="68"/>
      <c r="BH1765" s="68"/>
      <c r="BI1765" s="68"/>
      <c r="BJ1765" s="68"/>
      <c r="BK1765" s="68"/>
      <c r="BL1765" s="68"/>
    </row>
    <row r="1766" spans="1:64">
      <c r="A1766" s="12"/>
      <c r="B1766" s="12"/>
      <c r="C1766" s="12"/>
      <c r="D1766" s="12"/>
      <c r="AA1766" s="68"/>
      <c r="AB1766" s="68"/>
      <c r="AC1766" s="68"/>
      <c r="AD1766" s="68"/>
      <c r="AE1766" s="68"/>
      <c r="AG1766" s="92"/>
      <c r="AN1766" s="68"/>
      <c r="AO1766" s="68"/>
      <c r="AP1766" s="68"/>
      <c r="AQ1766" s="68"/>
      <c r="AR1766" s="68"/>
      <c r="AS1766" s="68"/>
      <c r="AT1766" s="68"/>
      <c r="AU1766" s="68"/>
    </row>
    <row r="1767" spans="1:64">
      <c r="A1767" s="12"/>
      <c r="B1767" s="12"/>
      <c r="C1767" s="12"/>
      <c r="D1767" s="12"/>
      <c r="AA1767" s="68"/>
      <c r="AB1767" s="68"/>
      <c r="AC1767" s="68"/>
      <c r="AD1767" s="68"/>
      <c r="AE1767" s="68"/>
      <c r="AG1767" s="92"/>
      <c r="AN1767" s="68"/>
      <c r="AO1767" s="68"/>
      <c r="AP1767" s="68"/>
      <c r="AQ1767" s="68"/>
      <c r="AR1767" s="68"/>
      <c r="AS1767" s="68"/>
      <c r="AT1767" s="68"/>
      <c r="AU1767" s="68"/>
    </row>
    <row r="1768" spans="1:64">
      <c r="A1768" s="12"/>
      <c r="B1768" s="12"/>
      <c r="C1768" s="12"/>
      <c r="D1768" s="12"/>
      <c r="AA1768" s="68"/>
      <c r="AB1768" s="68"/>
      <c r="AC1768" s="68"/>
      <c r="AD1768" s="68"/>
      <c r="AE1768" s="68"/>
      <c r="AG1768" s="92"/>
      <c r="AN1768" s="68"/>
      <c r="AO1768" s="68"/>
      <c r="AP1768" s="68"/>
      <c r="AQ1768" s="68"/>
      <c r="AR1768" s="68"/>
      <c r="AS1768" s="68"/>
      <c r="AT1768" s="68"/>
      <c r="AU1768" s="68"/>
    </row>
    <row r="1769" spans="1:64">
      <c r="A1769" s="12"/>
      <c r="B1769" s="12"/>
      <c r="C1769" s="12"/>
      <c r="D1769" s="12"/>
      <c r="AA1769" s="68"/>
      <c r="AB1769" s="68"/>
      <c r="AC1769" s="68"/>
      <c r="AD1769" s="68"/>
      <c r="AE1769" s="68"/>
      <c r="AG1769" s="92"/>
      <c r="AN1769" s="68"/>
      <c r="AO1769" s="68"/>
      <c r="AP1769" s="68"/>
      <c r="AQ1769" s="68"/>
      <c r="AR1769" s="68"/>
      <c r="AS1769" s="68"/>
      <c r="AT1769" s="68"/>
      <c r="AU1769" s="68"/>
    </row>
    <row r="1770" spans="1:64">
      <c r="A1770" s="12"/>
      <c r="B1770" s="12"/>
      <c r="C1770" s="12"/>
      <c r="D1770" s="12"/>
      <c r="AA1770" s="68"/>
      <c r="AB1770" s="68"/>
      <c r="AC1770" s="68"/>
      <c r="AD1770" s="68"/>
      <c r="AE1770" s="68"/>
      <c r="AG1770" s="92"/>
      <c r="AN1770" s="68"/>
      <c r="AO1770" s="68"/>
      <c r="AP1770" s="68"/>
      <c r="AQ1770" s="68"/>
      <c r="AR1770" s="68"/>
      <c r="AS1770" s="68"/>
      <c r="AT1770" s="68"/>
      <c r="AU1770" s="68"/>
    </row>
    <row r="1771" spans="1:64">
      <c r="A1771" s="12"/>
      <c r="B1771" s="12"/>
      <c r="C1771" s="12"/>
      <c r="D1771" s="12"/>
      <c r="AA1771" s="68"/>
      <c r="AB1771" s="68"/>
      <c r="AC1771" s="68"/>
      <c r="AD1771" s="68"/>
      <c r="AE1771" s="68"/>
      <c r="AG1771" s="92"/>
      <c r="AN1771" s="68"/>
      <c r="AO1771" s="68"/>
      <c r="AP1771" s="68"/>
      <c r="AQ1771" s="68"/>
      <c r="AR1771" s="68"/>
      <c r="AS1771" s="68"/>
      <c r="AT1771" s="68"/>
      <c r="AU1771" s="68"/>
    </row>
    <row r="1772" spans="1:64">
      <c r="A1772" s="12"/>
      <c r="B1772" s="12"/>
      <c r="C1772" s="12"/>
      <c r="D1772" s="12"/>
      <c r="AA1772" s="68"/>
      <c r="AB1772" s="68"/>
      <c r="AC1772" s="68"/>
      <c r="AD1772" s="68"/>
      <c r="AE1772" s="68"/>
      <c r="AG1772" s="92"/>
      <c r="AN1772" s="68"/>
      <c r="AO1772" s="68"/>
      <c r="AP1772" s="68"/>
      <c r="AQ1772" s="68"/>
      <c r="AR1772" s="68"/>
      <c r="AS1772" s="68"/>
      <c r="AT1772" s="68"/>
      <c r="AU1772" s="68"/>
    </row>
    <row r="1773" spans="1:64">
      <c r="A1773" s="12"/>
      <c r="B1773" s="12"/>
      <c r="C1773" s="12"/>
      <c r="D1773" s="12"/>
      <c r="AA1773" s="68"/>
      <c r="AB1773" s="68"/>
      <c r="AC1773" s="68"/>
      <c r="AD1773" s="68"/>
      <c r="AE1773" s="68"/>
      <c r="AG1773" s="92"/>
      <c r="AN1773" s="68"/>
      <c r="AO1773" s="68"/>
      <c r="AP1773" s="68"/>
      <c r="AQ1773" s="68"/>
      <c r="AR1773" s="68"/>
      <c r="AS1773" s="68"/>
      <c r="AT1773" s="68"/>
      <c r="AU1773" s="68"/>
    </row>
    <row r="1774" spans="1:64">
      <c r="A1774" s="12"/>
      <c r="B1774" s="12"/>
      <c r="C1774" s="12"/>
      <c r="D1774" s="12"/>
      <c r="AA1774" s="68"/>
      <c r="AB1774" s="68"/>
      <c r="AC1774" s="68"/>
      <c r="AD1774" s="68"/>
      <c r="AE1774" s="68"/>
      <c r="AG1774" s="92"/>
      <c r="AN1774" s="68"/>
      <c r="AO1774" s="68"/>
      <c r="AP1774" s="68"/>
      <c r="AQ1774" s="68"/>
      <c r="AR1774" s="68"/>
      <c r="AS1774" s="68"/>
      <c r="AT1774" s="68"/>
      <c r="AU1774" s="68"/>
    </row>
    <row r="1775" spans="1:64">
      <c r="A1775" s="12"/>
      <c r="B1775" s="12"/>
      <c r="C1775" s="12"/>
      <c r="D1775" s="12"/>
      <c r="AA1775" s="68"/>
      <c r="AB1775" s="68"/>
      <c r="AC1775" s="68"/>
      <c r="AD1775" s="68"/>
      <c r="AE1775" s="68"/>
      <c r="AG1775" s="92"/>
      <c r="AN1775" s="68"/>
      <c r="AO1775" s="68"/>
      <c r="AP1775" s="68"/>
      <c r="AQ1775" s="68"/>
      <c r="AR1775" s="68"/>
      <c r="AS1775" s="68"/>
      <c r="AT1775" s="68"/>
      <c r="AU1775" s="68"/>
    </row>
    <row r="1776" spans="1:64">
      <c r="A1776" s="12"/>
      <c r="B1776" s="12"/>
      <c r="C1776" s="12"/>
      <c r="D1776" s="12"/>
      <c r="AA1776" s="68"/>
      <c r="AB1776" s="68"/>
      <c r="AC1776" s="68"/>
      <c r="AD1776" s="68"/>
      <c r="AE1776" s="68"/>
      <c r="AG1776" s="92"/>
      <c r="AN1776" s="68"/>
      <c r="AO1776" s="68"/>
      <c r="AP1776" s="68"/>
      <c r="AQ1776" s="68"/>
      <c r="AR1776" s="68"/>
      <c r="AS1776" s="68"/>
      <c r="AT1776" s="68"/>
      <c r="AU1776" s="68"/>
      <c r="AV1776" s="68"/>
    </row>
    <row r="1777" spans="1:50">
      <c r="A1777" s="12"/>
      <c r="B1777" s="12"/>
      <c r="C1777" s="12"/>
      <c r="D1777" s="12"/>
      <c r="AA1777" s="68"/>
      <c r="AB1777" s="68"/>
      <c r="AC1777" s="68"/>
      <c r="AD1777" s="68"/>
      <c r="AE1777" s="68"/>
      <c r="AG1777" s="92"/>
      <c r="AN1777" s="68"/>
      <c r="AO1777" s="68"/>
      <c r="AP1777" s="68"/>
      <c r="AQ1777" s="68"/>
      <c r="AR1777" s="68"/>
      <c r="AS1777" s="68"/>
      <c r="AT1777" s="68"/>
      <c r="AU1777" s="68"/>
    </row>
    <row r="1778" spans="1:50">
      <c r="A1778" s="12"/>
      <c r="B1778" s="12"/>
      <c r="C1778" s="12"/>
      <c r="D1778" s="12"/>
      <c r="AA1778" s="68"/>
      <c r="AB1778" s="68"/>
      <c r="AC1778" s="68"/>
      <c r="AD1778" s="68"/>
      <c r="AE1778" s="68"/>
      <c r="AG1778" s="92"/>
      <c r="AN1778" s="68"/>
      <c r="AO1778" s="68"/>
      <c r="AP1778" s="68"/>
      <c r="AQ1778" s="68"/>
      <c r="AR1778" s="68"/>
      <c r="AS1778" s="68"/>
      <c r="AT1778" s="68"/>
      <c r="AU1778" s="68"/>
    </row>
    <row r="1779" spans="1:50">
      <c r="A1779" s="12"/>
      <c r="B1779" s="12"/>
      <c r="C1779" s="12"/>
      <c r="D1779" s="12"/>
      <c r="AA1779" s="68"/>
      <c r="AB1779" s="68"/>
      <c r="AC1779" s="68"/>
      <c r="AD1779" s="68"/>
      <c r="AE1779" s="68"/>
      <c r="AG1779" s="92"/>
      <c r="AN1779" s="68"/>
      <c r="AO1779" s="68"/>
      <c r="AP1779" s="68"/>
      <c r="AQ1779" s="68"/>
      <c r="AR1779" s="68"/>
      <c r="AS1779" s="68"/>
      <c r="AT1779" s="68"/>
      <c r="AU1779" s="68"/>
    </row>
    <row r="1780" spans="1:50">
      <c r="A1780" s="12"/>
      <c r="B1780" s="12"/>
      <c r="C1780" s="12"/>
      <c r="D1780" s="12"/>
      <c r="AA1780" s="68"/>
      <c r="AB1780" s="68"/>
      <c r="AC1780" s="68"/>
      <c r="AD1780" s="68"/>
      <c r="AE1780" s="68"/>
      <c r="AG1780" s="92"/>
      <c r="AN1780" s="68"/>
      <c r="AO1780" s="68"/>
      <c r="AP1780" s="68"/>
      <c r="AQ1780" s="68"/>
      <c r="AR1780" s="68"/>
      <c r="AS1780" s="68"/>
      <c r="AT1780" s="68"/>
      <c r="AU1780" s="68"/>
    </row>
    <row r="1781" spans="1:50">
      <c r="A1781" s="12"/>
      <c r="B1781" s="12"/>
      <c r="C1781" s="12"/>
      <c r="D1781" s="12"/>
      <c r="AA1781" s="68"/>
      <c r="AB1781" s="68"/>
      <c r="AC1781" s="68"/>
      <c r="AD1781" s="68"/>
      <c r="AE1781" s="68"/>
      <c r="AG1781" s="92"/>
      <c r="AN1781" s="68"/>
      <c r="AO1781" s="68"/>
      <c r="AP1781" s="68"/>
      <c r="AQ1781" s="68"/>
      <c r="AR1781" s="68"/>
      <c r="AS1781" s="68"/>
      <c r="AT1781" s="68"/>
      <c r="AU1781" s="68"/>
      <c r="AV1781" s="68"/>
    </row>
    <row r="1782" spans="1:50">
      <c r="A1782" s="12"/>
      <c r="B1782" s="12"/>
      <c r="C1782" s="12"/>
      <c r="D1782" s="12"/>
      <c r="AA1782" s="68"/>
      <c r="AB1782" s="68"/>
      <c r="AC1782" s="68"/>
      <c r="AD1782" s="68"/>
      <c r="AE1782" s="68"/>
      <c r="AG1782" s="92"/>
      <c r="AN1782" s="68"/>
      <c r="AO1782" s="68"/>
      <c r="AP1782" s="68"/>
      <c r="AQ1782" s="68"/>
      <c r="AR1782" s="68"/>
      <c r="AS1782" s="68"/>
      <c r="AT1782" s="68"/>
      <c r="AU1782" s="68"/>
    </row>
    <row r="1783" spans="1:50">
      <c r="A1783" s="12"/>
      <c r="B1783" s="12"/>
      <c r="C1783" s="12"/>
      <c r="D1783" s="12"/>
      <c r="AA1783" s="68"/>
      <c r="AB1783" s="68"/>
      <c r="AC1783" s="68"/>
      <c r="AD1783" s="68"/>
      <c r="AE1783" s="68"/>
      <c r="AG1783" s="92"/>
      <c r="AN1783" s="68"/>
      <c r="AO1783" s="68"/>
      <c r="AP1783" s="68"/>
      <c r="AQ1783" s="68"/>
      <c r="AR1783" s="68"/>
      <c r="AS1783" s="68"/>
      <c r="AT1783" s="68"/>
      <c r="AU1783" s="68"/>
    </row>
    <row r="1784" spans="1:50">
      <c r="A1784" s="12"/>
      <c r="B1784" s="12"/>
      <c r="C1784" s="12"/>
      <c r="D1784" s="12"/>
      <c r="AA1784" s="68"/>
      <c r="AB1784" s="68"/>
      <c r="AC1784" s="68"/>
      <c r="AD1784" s="68"/>
      <c r="AE1784" s="68"/>
      <c r="AG1784" s="92"/>
      <c r="AN1784" s="68"/>
      <c r="AO1784" s="68"/>
      <c r="AP1784" s="68"/>
      <c r="AQ1784" s="68"/>
      <c r="AR1784" s="68"/>
      <c r="AS1784" s="68"/>
      <c r="AT1784" s="68"/>
      <c r="AU1784" s="68"/>
    </row>
    <row r="1785" spans="1:50">
      <c r="A1785" s="12"/>
      <c r="B1785" s="12"/>
      <c r="C1785" s="12"/>
      <c r="D1785" s="12"/>
      <c r="AA1785" s="68"/>
      <c r="AB1785" s="68"/>
      <c r="AC1785" s="68"/>
      <c r="AD1785" s="68"/>
      <c r="AE1785" s="68"/>
      <c r="AG1785" s="92"/>
      <c r="AN1785" s="68"/>
      <c r="AO1785" s="68"/>
      <c r="AP1785" s="68"/>
      <c r="AQ1785" s="68"/>
      <c r="AR1785" s="68"/>
      <c r="AS1785" s="68"/>
      <c r="AT1785" s="68"/>
      <c r="AU1785" s="68"/>
    </row>
    <row r="1786" spans="1:50">
      <c r="A1786" s="12"/>
      <c r="B1786" s="12"/>
      <c r="C1786" s="12"/>
      <c r="D1786" s="12"/>
      <c r="AA1786" s="68"/>
      <c r="AB1786" s="68"/>
      <c r="AC1786" s="68"/>
      <c r="AD1786" s="68"/>
      <c r="AE1786" s="68"/>
      <c r="AG1786" s="92"/>
      <c r="AN1786" s="68"/>
      <c r="AO1786" s="68"/>
      <c r="AP1786" s="68"/>
      <c r="AQ1786" s="68"/>
      <c r="AR1786" s="68"/>
      <c r="AS1786" s="68"/>
      <c r="AT1786" s="68"/>
      <c r="AU1786" s="68"/>
    </row>
    <row r="1787" spans="1:50">
      <c r="A1787" s="12"/>
      <c r="B1787" s="12"/>
      <c r="C1787" s="12"/>
      <c r="D1787" s="12"/>
      <c r="AA1787" s="68"/>
      <c r="AB1787" s="68"/>
      <c r="AC1787" s="68"/>
      <c r="AD1787" s="68"/>
      <c r="AE1787" s="68"/>
      <c r="AG1787" s="92"/>
      <c r="AN1787" s="68"/>
      <c r="AO1787" s="68"/>
      <c r="AP1787" s="68"/>
      <c r="AQ1787" s="68"/>
      <c r="AR1787" s="68"/>
      <c r="AS1787" s="68"/>
      <c r="AT1787" s="68"/>
      <c r="AU1787" s="68"/>
    </row>
    <row r="1788" spans="1:50">
      <c r="A1788" s="12"/>
      <c r="B1788" s="12"/>
      <c r="C1788" s="12"/>
      <c r="D1788" s="12"/>
      <c r="AA1788" s="68"/>
      <c r="AB1788" s="68"/>
      <c r="AC1788" s="68"/>
      <c r="AD1788" s="68"/>
      <c r="AE1788" s="68"/>
      <c r="AG1788" s="92"/>
      <c r="AN1788" s="68"/>
      <c r="AO1788" s="68"/>
      <c r="AP1788" s="68"/>
      <c r="AQ1788" s="68"/>
      <c r="AR1788" s="68"/>
      <c r="AS1788" s="68"/>
      <c r="AT1788" s="68"/>
      <c r="AU1788" s="68"/>
    </row>
    <row r="1789" spans="1:50">
      <c r="A1789" s="12"/>
      <c r="B1789" s="12"/>
      <c r="C1789" s="12"/>
      <c r="D1789" s="12"/>
      <c r="AA1789" s="68"/>
      <c r="AB1789" s="68"/>
      <c r="AC1789" s="68"/>
      <c r="AD1789" s="68"/>
      <c r="AE1789" s="68"/>
      <c r="AG1789" s="92"/>
      <c r="AN1789" s="68"/>
      <c r="AO1789" s="68"/>
      <c r="AP1789" s="68"/>
      <c r="AQ1789" s="68"/>
      <c r="AR1789" s="68"/>
      <c r="AS1789" s="68"/>
      <c r="AT1789" s="68"/>
      <c r="AU1789" s="68"/>
    </row>
    <row r="1790" spans="1:50">
      <c r="A1790" s="12"/>
      <c r="B1790" s="12"/>
      <c r="C1790" s="12"/>
      <c r="D1790" s="12"/>
      <c r="AA1790" s="68"/>
      <c r="AB1790" s="68"/>
      <c r="AC1790" s="68"/>
      <c r="AD1790" s="68"/>
      <c r="AE1790" s="68"/>
      <c r="AG1790" s="92"/>
      <c r="AN1790" s="68"/>
      <c r="AO1790" s="68"/>
      <c r="AP1790" s="68"/>
      <c r="AQ1790" s="68"/>
      <c r="AR1790" s="68"/>
      <c r="AS1790" s="68"/>
      <c r="AT1790" s="68"/>
      <c r="AU1790" s="68"/>
      <c r="AV1790" s="68"/>
    </row>
    <row r="1791" spans="1:50">
      <c r="AA1791" s="68"/>
      <c r="AB1791" s="68"/>
      <c r="AC1791" s="68"/>
      <c r="AD1791" s="68"/>
      <c r="AE1791" s="68"/>
      <c r="AG1791" s="92"/>
      <c r="AN1791" s="68"/>
      <c r="AO1791" s="68"/>
      <c r="AP1791" s="68"/>
      <c r="AQ1791" s="68"/>
      <c r="AR1791" s="68"/>
      <c r="AS1791" s="68"/>
      <c r="AT1791" s="68"/>
      <c r="AU1791" s="68"/>
    </row>
    <row r="1792" spans="1:50">
      <c r="AA1792" s="68"/>
      <c r="AB1792" s="68"/>
      <c r="AC1792" s="68"/>
      <c r="AD1792" s="68"/>
      <c r="AE1792" s="68"/>
      <c r="AG1792" s="92"/>
      <c r="AN1792" s="68"/>
      <c r="AO1792" s="68"/>
      <c r="AP1792" s="68"/>
      <c r="AQ1792" s="68"/>
      <c r="AR1792" s="68"/>
      <c r="AS1792" s="68"/>
      <c r="AT1792" s="68"/>
      <c r="AU1792" s="68"/>
      <c r="AV1792" s="68"/>
      <c r="AX1792" s="68"/>
    </row>
    <row r="1793" spans="27:64">
      <c r="AA1793" s="68"/>
      <c r="AB1793" s="68"/>
      <c r="AC1793" s="68"/>
      <c r="AD1793" s="68"/>
      <c r="AE1793" s="68"/>
      <c r="AG1793" s="92"/>
      <c r="AN1793" s="68"/>
      <c r="AO1793" s="68"/>
      <c r="AP1793" s="68"/>
      <c r="AQ1793" s="68"/>
      <c r="AR1793" s="68"/>
      <c r="AS1793" s="68"/>
      <c r="AT1793" s="68"/>
      <c r="AU1793" s="68"/>
      <c r="AV1793" s="68"/>
      <c r="AW1793" s="68"/>
      <c r="AX1793" s="68"/>
      <c r="AY1793" s="68"/>
      <c r="AZ1793" s="68"/>
      <c r="BA1793" s="68"/>
      <c r="BB1793" s="68"/>
      <c r="BC1793" s="68"/>
      <c r="BD1793" s="68"/>
      <c r="BE1793" s="68"/>
      <c r="BF1793" s="68"/>
      <c r="BG1793" s="68"/>
      <c r="BH1793" s="68"/>
      <c r="BI1793" s="68"/>
      <c r="BJ1793" s="68"/>
      <c r="BK1793" s="68"/>
      <c r="BL1793" s="68"/>
    </row>
    <row r="1794" spans="27:64">
      <c r="AA1794" s="68"/>
      <c r="AB1794" s="68"/>
      <c r="AC1794" s="68"/>
      <c r="AD1794" s="68"/>
      <c r="AE1794" s="68"/>
      <c r="AG1794" s="92"/>
      <c r="AN1794" s="68"/>
      <c r="AO1794" s="68"/>
      <c r="AP1794" s="68"/>
      <c r="AQ1794" s="68"/>
      <c r="AR1794" s="68"/>
      <c r="AS1794" s="68"/>
      <c r="AT1794" s="68"/>
      <c r="AU1794" s="68"/>
    </row>
    <row r="1795" spans="27:64">
      <c r="AA1795" s="68"/>
      <c r="AB1795" s="68"/>
      <c r="AC1795" s="68"/>
      <c r="AD1795" s="68"/>
      <c r="AE1795" s="68"/>
      <c r="AG1795" s="92"/>
      <c r="AN1795" s="68"/>
      <c r="AO1795" s="68"/>
      <c r="AP1795" s="68"/>
      <c r="AQ1795" s="68"/>
      <c r="AR1795" s="68"/>
      <c r="AS1795" s="68"/>
      <c r="AT1795" s="68"/>
      <c r="AU1795" s="68"/>
    </row>
    <row r="1796" spans="27:64">
      <c r="AA1796" s="68"/>
      <c r="AB1796" s="68"/>
      <c r="AC1796" s="68"/>
      <c r="AD1796" s="68"/>
      <c r="AE1796" s="68"/>
      <c r="AG1796" s="92"/>
      <c r="AN1796" s="68"/>
      <c r="AO1796" s="68"/>
      <c r="AP1796" s="68"/>
      <c r="AQ1796" s="68"/>
      <c r="AR1796" s="68"/>
      <c r="AS1796" s="68"/>
      <c r="AT1796" s="68"/>
      <c r="AU1796" s="68"/>
      <c r="AV1796" s="68"/>
      <c r="AX1796" s="68"/>
    </row>
    <row r="1797" spans="27:64">
      <c r="AA1797" s="68"/>
      <c r="AB1797" s="68"/>
      <c r="AC1797" s="68"/>
      <c r="AD1797" s="68"/>
      <c r="AE1797" s="68"/>
      <c r="AG1797" s="92"/>
      <c r="AN1797" s="68"/>
      <c r="AO1797" s="68"/>
      <c r="AP1797" s="68"/>
      <c r="AQ1797" s="68"/>
      <c r="AR1797" s="68"/>
      <c r="AS1797" s="68"/>
      <c r="AT1797" s="68"/>
      <c r="AU1797" s="68"/>
      <c r="AV1797" s="68"/>
      <c r="AW1797" s="68"/>
      <c r="AX1797" s="68"/>
      <c r="AY1797" s="68"/>
      <c r="AZ1797" s="68"/>
      <c r="BA1797" s="68"/>
      <c r="BB1797" s="68"/>
      <c r="BC1797" s="68"/>
      <c r="BD1797" s="68"/>
      <c r="BE1797" s="68"/>
      <c r="BF1797" s="68"/>
      <c r="BG1797" s="68"/>
      <c r="BH1797" s="68"/>
      <c r="BI1797" s="68"/>
      <c r="BJ1797" s="68"/>
      <c r="BK1797" s="68"/>
      <c r="BL1797" s="68"/>
    </row>
    <row r="1798" spans="27:64">
      <c r="AA1798" s="68"/>
      <c r="AB1798" s="68"/>
      <c r="AC1798" s="68"/>
      <c r="AD1798" s="68"/>
      <c r="AE1798" s="68"/>
      <c r="AG1798" s="92"/>
      <c r="AN1798" s="68"/>
      <c r="AO1798" s="68"/>
      <c r="AP1798" s="68"/>
      <c r="AQ1798" s="68"/>
      <c r="AR1798" s="68"/>
      <c r="AS1798" s="68"/>
      <c r="AT1798" s="68"/>
      <c r="AU1798" s="68"/>
    </row>
    <row r="1799" spans="27:64">
      <c r="AA1799" s="68"/>
      <c r="AB1799" s="68"/>
      <c r="AC1799" s="68"/>
      <c r="AD1799" s="68"/>
      <c r="AE1799" s="68"/>
      <c r="AG1799" s="92"/>
      <c r="AN1799" s="68"/>
      <c r="AO1799" s="68"/>
      <c r="AP1799" s="68"/>
      <c r="AQ1799" s="68"/>
      <c r="AR1799" s="68"/>
      <c r="AS1799" s="68"/>
      <c r="AT1799" s="68"/>
      <c r="AU1799" s="68"/>
    </row>
    <row r="1800" spans="27:64">
      <c r="AA1800" s="68"/>
      <c r="AB1800" s="68"/>
      <c r="AC1800" s="68"/>
      <c r="AD1800" s="68"/>
      <c r="AE1800" s="68"/>
      <c r="AG1800" s="92"/>
      <c r="AN1800" s="68"/>
      <c r="AO1800" s="68"/>
      <c r="AP1800" s="68"/>
      <c r="AQ1800" s="68"/>
      <c r="AR1800" s="68"/>
      <c r="AS1800" s="68"/>
      <c r="AT1800" s="68"/>
      <c r="AU1800" s="68"/>
    </row>
    <row r="1801" spans="27:64">
      <c r="AA1801" s="68"/>
      <c r="AB1801" s="68"/>
      <c r="AC1801" s="68"/>
      <c r="AD1801" s="68"/>
      <c r="AE1801" s="68"/>
      <c r="AG1801" s="92"/>
      <c r="AN1801" s="68"/>
      <c r="AO1801" s="68"/>
      <c r="AP1801" s="68"/>
      <c r="AQ1801" s="68"/>
      <c r="AR1801" s="68"/>
      <c r="AS1801" s="68"/>
      <c r="AT1801" s="68"/>
      <c r="AU1801" s="68"/>
    </row>
    <row r="1802" spans="27:64">
      <c r="AA1802" s="68"/>
      <c r="AB1802" s="68"/>
      <c r="AC1802" s="68"/>
      <c r="AD1802" s="68"/>
      <c r="AE1802" s="68"/>
      <c r="AG1802" s="92"/>
      <c r="AN1802" s="68"/>
      <c r="AO1802" s="68"/>
      <c r="AP1802" s="68"/>
      <c r="AQ1802" s="68"/>
      <c r="AR1802" s="68"/>
      <c r="AS1802" s="68"/>
      <c r="AT1802" s="68"/>
      <c r="AU1802" s="68"/>
      <c r="AV1802" s="68"/>
      <c r="AX1802" s="68"/>
    </row>
    <row r="1803" spans="27:64">
      <c r="AA1803" s="68"/>
      <c r="AB1803" s="68"/>
      <c r="AC1803" s="68"/>
      <c r="AD1803" s="68"/>
      <c r="AE1803" s="68"/>
      <c r="AG1803" s="92"/>
      <c r="AN1803" s="68"/>
      <c r="AO1803" s="68"/>
      <c r="AP1803" s="68"/>
      <c r="AQ1803" s="68"/>
      <c r="AR1803" s="68"/>
      <c r="AS1803" s="68"/>
      <c r="AT1803" s="68"/>
      <c r="AU1803" s="68"/>
    </row>
    <row r="1804" spans="27:64">
      <c r="AA1804" s="68"/>
      <c r="AB1804" s="68"/>
      <c r="AC1804" s="68"/>
      <c r="AD1804" s="68"/>
      <c r="AE1804" s="68"/>
      <c r="AG1804" s="92"/>
      <c r="AN1804" s="68"/>
      <c r="AO1804" s="68"/>
      <c r="AP1804" s="68"/>
      <c r="AQ1804" s="68"/>
      <c r="AR1804" s="68"/>
      <c r="AS1804" s="68"/>
      <c r="AT1804" s="68"/>
      <c r="AU1804" s="68"/>
    </row>
    <row r="1805" spans="27:64">
      <c r="AA1805" s="68"/>
      <c r="AB1805" s="68"/>
      <c r="AC1805" s="68"/>
      <c r="AD1805" s="68"/>
      <c r="AE1805" s="68"/>
      <c r="AG1805" s="92"/>
      <c r="AN1805" s="68"/>
      <c r="AO1805" s="68"/>
      <c r="AP1805" s="68"/>
      <c r="AQ1805" s="68"/>
      <c r="AR1805" s="68"/>
      <c r="AS1805" s="68"/>
      <c r="AT1805" s="68"/>
      <c r="AU1805" s="68"/>
    </row>
    <row r="1806" spans="27:64">
      <c r="AA1806" s="68"/>
      <c r="AB1806" s="68"/>
      <c r="AC1806" s="68"/>
      <c r="AD1806" s="68"/>
      <c r="AE1806" s="68"/>
      <c r="AG1806" s="92"/>
      <c r="AN1806" s="68"/>
      <c r="AO1806" s="68"/>
      <c r="AP1806" s="68"/>
      <c r="AQ1806" s="68"/>
      <c r="AR1806" s="68"/>
      <c r="AS1806" s="68"/>
      <c r="AT1806" s="68"/>
      <c r="AU1806" s="68"/>
    </row>
    <row r="1807" spans="27:64">
      <c r="AA1807" s="68"/>
      <c r="AB1807" s="68"/>
      <c r="AC1807" s="68"/>
      <c r="AD1807" s="68"/>
      <c r="AE1807" s="68"/>
      <c r="AG1807" s="92"/>
      <c r="AN1807" s="68"/>
      <c r="AO1807" s="68"/>
      <c r="AP1807" s="68"/>
      <c r="AQ1807" s="68"/>
      <c r="AR1807" s="68"/>
      <c r="AS1807" s="68"/>
      <c r="AT1807" s="68"/>
      <c r="AU1807" s="68"/>
    </row>
    <row r="1808" spans="27:64">
      <c r="AA1808" s="68"/>
      <c r="AB1808" s="68"/>
      <c r="AC1808" s="68"/>
      <c r="AD1808" s="68"/>
      <c r="AE1808" s="68"/>
      <c r="AG1808" s="92"/>
      <c r="AN1808" s="68"/>
      <c r="AO1808" s="68"/>
      <c r="AP1808" s="68"/>
      <c r="AQ1808" s="68"/>
      <c r="AR1808" s="68"/>
      <c r="AS1808" s="68"/>
      <c r="AT1808" s="68"/>
      <c r="AU1808" s="68"/>
    </row>
    <row r="1809" spans="27:64">
      <c r="AA1809" s="68"/>
      <c r="AB1809" s="68"/>
      <c r="AC1809" s="68"/>
      <c r="AD1809" s="68"/>
      <c r="AE1809" s="68"/>
      <c r="AG1809" s="92"/>
      <c r="AN1809" s="68"/>
      <c r="AO1809" s="68"/>
      <c r="AP1809" s="68"/>
      <c r="AQ1809" s="68"/>
      <c r="AR1809" s="68"/>
      <c r="AS1809" s="68"/>
      <c r="AT1809" s="68"/>
      <c r="AU1809" s="68"/>
      <c r="AV1809" s="68"/>
      <c r="AX1809" s="68"/>
      <c r="AY1809" s="68"/>
      <c r="AZ1809" s="68"/>
      <c r="BA1809" s="68"/>
      <c r="BB1809" s="68"/>
      <c r="BC1809" s="68"/>
      <c r="BD1809" s="68"/>
      <c r="BE1809" s="68"/>
      <c r="BF1809" s="68"/>
      <c r="BG1809" s="68"/>
      <c r="BH1809" s="68"/>
      <c r="BI1809" s="68"/>
      <c r="BJ1809" s="68"/>
      <c r="BK1809" s="68"/>
      <c r="BL1809" s="68"/>
    </row>
    <row r="1810" spans="27:64">
      <c r="AA1810" s="68"/>
      <c r="AB1810" s="68"/>
      <c r="AC1810" s="68"/>
      <c r="AD1810" s="68"/>
      <c r="AE1810" s="68"/>
      <c r="AG1810" s="92"/>
      <c r="AN1810" s="68"/>
      <c r="AO1810" s="68"/>
      <c r="AP1810" s="68"/>
      <c r="AQ1810" s="68"/>
      <c r="AR1810" s="68"/>
      <c r="AS1810" s="68"/>
      <c r="AT1810" s="68"/>
      <c r="AU1810" s="68"/>
      <c r="AV1810" s="68"/>
    </row>
    <row r="1811" spans="27:64">
      <c r="AA1811" s="68"/>
      <c r="AB1811" s="68"/>
      <c r="AC1811" s="68"/>
      <c r="AD1811" s="68"/>
      <c r="AE1811" s="68"/>
      <c r="AG1811" s="92"/>
      <c r="AN1811" s="68"/>
      <c r="AO1811" s="68"/>
      <c r="AP1811" s="68"/>
      <c r="AQ1811" s="68"/>
      <c r="AR1811" s="68"/>
      <c r="AS1811" s="68"/>
      <c r="AT1811" s="68"/>
      <c r="AU1811" s="68"/>
    </row>
    <row r="1812" spans="27:64">
      <c r="AA1812" s="68"/>
      <c r="AB1812" s="68"/>
      <c r="AC1812" s="68"/>
      <c r="AD1812" s="68"/>
      <c r="AE1812" s="68"/>
      <c r="AG1812" s="92"/>
      <c r="AN1812" s="68"/>
      <c r="AO1812" s="68"/>
      <c r="AP1812" s="68"/>
      <c r="AQ1812" s="68"/>
      <c r="AR1812" s="68"/>
      <c r="AS1812" s="68"/>
      <c r="AT1812" s="68"/>
      <c r="AU1812" s="68"/>
      <c r="AV1812" s="68"/>
    </row>
    <row r="1813" spans="27:64">
      <c r="AA1813" s="68"/>
      <c r="AB1813" s="68"/>
      <c r="AC1813" s="68"/>
      <c r="AD1813" s="68"/>
      <c r="AE1813" s="68"/>
      <c r="AG1813" s="92"/>
      <c r="AN1813" s="68"/>
      <c r="AO1813" s="68"/>
      <c r="AP1813" s="68"/>
      <c r="AQ1813" s="68"/>
      <c r="AR1813" s="68"/>
      <c r="AS1813" s="68"/>
      <c r="AT1813" s="68"/>
      <c r="AU1813" s="68"/>
    </row>
    <row r="1814" spans="27:64">
      <c r="AA1814" s="68"/>
      <c r="AB1814" s="68"/>
      <c r="AC1814" s="68"/>
      <c r="AD1814" s="68"/>
      <c r="AE1814" s="68"/>
      <c r="AG1814" s="92"/>
      <c r="AN1814" s="68"/>
      <c r="AO1814" s="68"/>
      <c r="AP1814" s="68"/>
      <c r="AQ1814" s="68"/>
      <c r="AR1814" s="68"/>
      <c r="AS1814" s="68"/>
      <c r="AT1814" s="68"/>
      <c r="AU1814" s="68"/>
    </row>
    <row r="1815" spans="27:64">
      <c r="AA1815" s="68"/>
      <c r="AB1815" s="68"/>
      <c r="AC1815" s="68"/>
      <c r="AD1815" s="68"/>
      <c r="AE1815" s="68"/>
      <c r="AG1815" s="92"/>
      <c r="AN1815" s="68"/>
      <c r="AO1815" s="68"/>
      <c r="AP1815" s="68"/>
      <c r="AQ1815" s="68"/>
      <c r="AR1815" s="68"/>
      <c r="AS1815" s="68"/>
      <c r="AT1815" s="68"/>
      <c r="AU1815" s="68"/>
    </row>
    <row r="1816" spans="27:64">
      <c r="AA1816" s="68"/>
      <c r="AB1816" s="68"/>
      <c r="AC1816" s="68"/>
      <c r="AD1816" s="68"/>
      <c r="AE1816" s="68"/>
      <c r="AG1816" s="92"/>
      <c r="AN1816" s="68"/>
      <c r="AO1816" s="68"/>
      <c r="AP1816" s="68"/>
      <c r="AQ1816" s="68"/>
      <c r="AR1816" s="68"/>
      <c r="AS1816" s="68"/>
      <c r="AT1816" s="68"/>
      <c r="AU1816" s="68"/>
    </row>
    <row r="1817" spans="27:64">
      <c r="AA1817" s="68"/>
      <c r="AB1817" s="68"/>
      <c r="AC1817" s="68"/>
      <c r="AD1817" s="68"/>
      <c r="AE1817" s="68"/>
      <c r="AG1817" s="92"/>
      <c r="AN1817" s="68"/>
      <c r="AO1817" s="68"/>
      <c r="AP1817" s="68"/>
      <c r="AQ1817" s="68"/>
      <c r="AR1817" s="68"/>
      <c r="AS1817" s="68"/>
      <c r="AT1817" s="68"/>
      <c r="AU1817" s="68"/>
    </row>
    <row r="1818" spans="27:64">
      <c r="AA1818" s="68"/>
      <c r="AB1818" s="68"/>
      <c r="AC1818" s="68"/>
      <c r="AD1818" s="68"/>
      <c r="AE1818" s="68"/>
      <c r="AG1818" s="92"/>
      <c r="AN1818" s="68"/>
      <c r="AO1818" s="68"/>
      <c r="AP1818" s="68"/>
      <c r="AQ1818" s="68"/>
      <c r="AR1818" s="68"/>
      <c r="AS1818" s="68"/>
      <c r="AT1818" s="68"/>
      <c r="AU1818" s="68"/>
    </row>
    <row r="1819" spans="27:64">
      <c r="AA1819" s="68"/>
      <c r="AB1819" s="68"/>
      <c r="AC1819" s="68"/>
      <c r="AD1819" s="68"/>
      <c r="AE1819" s="68"/>
      <c r="AG1819" s="92"/>
      <c r="AN1819" s="68"/>
      <c r="AO1819" s="68"/>
      <c r="AP1819" s="68"/>
      <c r="AQ1819" s="68"/>
      <c r="AR1819" s="68"/>
      <c r="AS1819" s="68"/>
      <c r="AT1819" s="68"/>
      <c r="AU1819" s="68"/>
    </row>
    <row r="1820" spans="27:64">
      <c r="AA1820" s="68"/>
      <c r="AB1820" s="68"/>
      <c r="AC1820" s="68"/>
      <c r="AD1820" s="68"/>
      <c r="AE1820" s="68"/>
      <c r="AG1820" s="92"/>
      <c r="AN1820" s="68"/>
      <c r="AO1820" s="68"/>
      <c r="AP1820" s="68"/>
      <c r="AQ1820" s="68"/>
      <c r="AR1820" s="68"/>
      <c r="AS1820" s="68"/>
      <c r="AT1820" s="68"/>
      <c r="AU1820" s="68"/>
    </row>
    <row r="1821" spans="27:64">
      <c r="AA1821" s="68"/>
      <c r="AB1821" s="68"/>
      <c r="AC1821" s="68"/>
      <c r="AD1821" s="68"/>
      <c r="AE1821" s="68"/>
      <c r="AG1821" s="92"/>
      <c r="AN1821" s="68"/>
      <c r="AO1821" s="68"/>
      <c r="AP1821" s="68"/>
      <c r="AQ1821" s="68"/>
      <c r="AR1821" s="68"/>
      <c r="AS1821" s="68"/>
      <c r="AT1821" s="68"/>
      <c r="AU1821" s="68"/>
    </row>
    <row r="1822" spans="27:64">
      <c r="AA1822" s="68"/>
      <c r="AB1822" s="68"/>
      <c r="AC1822" s="68"/>
      <c r="AD1822" s="68"/>
      <c r="AE1822" s="68"/>
      <c r="AG1822" s="92"/>
      <c r="AN1822" s="68"/>
      <c r="AO1822" s="68"/>
      <c r="AP1822" s="68"/>
      <c r="AQ1822" s="68"/>
      <c r="AR1822" s="68"/>
      <c r="AS1822" s="68"/>
      <c r="AT1822" s="68"/>
      <c r="AU1822" s="68"/>
      <c r="AV1822" s="68"/>
      <c r="AW1822" s="68"/>
      <c r="AX1822" s="68"/>
      <c r="AY1822" s="68"/>
      <c r="AZ1822" s="68"/>
      <c r="BA1822" s="68"/>
      <c r="BB1822" s="68"/>
      <c r="BC1822" s="68"/>
      <c r="BD1822" s="68"/>
      <c r="BE1822" s="68"/>
      <c r="BF1822" s="68"/>
      <c r="BG1822" s="68"/>
      <c r="BH1822" s="68"/>
      <c r="BI1822" s="68"/>
      <c r="BJ1822" s="68"/>
      <c r="BK1822" s="68"/>
      <c r="BL1822" s="68"/>
    </row>
    <row r="1823" spans="27:64">
      <c r="AA1823" s="68"/>
      <c r="AB1823" s="68"/>
      <c r="AC1823" s="68"/>
      <c r="AD1823" s="68"/>
      <c r="AE1823" s="68"/>
      <c r="AG1823" s="92"/>
      <c r="AN1823" s="68"/>
      <c r="AO1823" s="68"/>
      <c r="AP1823" s="68"/>
      <c r="AQ1823" s="68"/>
      <c r="AR1823" s="68"/>
      <c r="AS1823" s="68"/>
      <c r="AT1823" s="68"/>
      <c r="AU1823" s="68"/>
    </row>
    <row r="1824" spans="27:64">
      <c r="AA1824" s="68"/>
      <c r="AB1824" s="68"/>
      <c r="AC1824" s="68"/>
      <c r="AD1824" s="68"/>
      <c r="AE1824" s="68"/>
      <c r="AG1824" s="92"/>
      <c r="AN1824" s="68"/>
      <c r="AO1824" s="68"/>
      <c r="AP1824" s="68"/>
      <c r="AQ1824" s="68"/>
      <c r="AR1824" s="68"/>
      <c r="AS1824" s="68"/>
      <c r="AT1824" s="68"/>
      <c r="AU1824" s="68"/>
    </row>
    <row r="1825" spans="27:47">
      <c r="AA1825" s="68"/>
      <c r="AB1825" s="68"/>
      <c r="AC1825" s="68"/>
      <c r="AD1825" s="68"/>
      <c r="AE1825" s="68"/>
      <c r="AG1825" s="92"/>
      <c r="AN1825" s="68"/>
      <c r="AO1825" s="68"/>
      <c r="AP1825" s="68"/>
      <c r="AQ1825" s="68"/>
      <c r="AR1825" s="68"/>
      <c r="AS1825" s="68"/>
      <c r="AT1825" s="68"/>
      <c r="AU1825" s="68"/>
    </row>
    <row r="1826" spans="27:47">
      <c r="AA1826" s="68"/>
      <c r="AB1826" s="68"/>
      <c r="AC1826" s="68"/>
      <c r="AD1826" s="68"/>
      <c r="AE1826" s="68"/>
      <c r="AG1826" s="92"/>
      <c r="AN1826" s="68"/>
      <c r="AO1826" s="68"/>
      <c r="AP1826" s="68"/>
      <c r="AQ1826" s="68"/>
      <c r="AR1826" s="68"/>
      <c r="AS1826" s="68"/>
      <c r="AT1826" s="68"/>
      <c r="AU1826" s="68"/>
    </row>
    <row r="1827" spans="27:47">
      <c r="AA1827" s="68"/>
      <c r="AB1827" s="68"/>
      <c r="AC1827" s="68"/>
      <c r="AD1827" s="68"/>
      <c r="AE1827" s="68"/>
      <c r="AG1827" s="92"/>
      <c r="AN1827" s="68"/>
      <c r="AO1827" s="68"/>
      <c r="AP1827" s="68"/>
      <c r="AQ1827" s="68"/>
      <c r="AR1827" s="68"/>
      <c r="AS1827" s="68"/>
      <c r="AT1827" s="68"/>
      <c r="AU1827" s="68"/>
    </row>
    <row r="1828" spans="27:47">
      <c r="AA1828" s="68"/>
      <c r="AB1828" s="68"/>
      <c r="AC1828" s="68"/>
      <c r="AD1828" s="68"/>
      <c r="AE1828" s="68"/>
      <c r="AG1828" s="92"/>
      <c r="AN1828" s="68"/>
      <c r="AO1828" s="68"/>
      <c r="AP1828" s="68"/>
      <c r="AQ1828" s="68"/>
      <c r="AR1828" s="68"/>
      <c r="AS1828" s="68"/>
      <c r="AT1828" s="68"/>
      <c r="AU1828" s="68"/>
    </row>
    <row r="1829" spans="27:47">
      <c r="AA1829" s="68"/>
      <c r="AB1829" s="68"/>
      <c r="AC1829" s="68"/>
      <c r="AD1829" s="68"/>
      <c r="AE1829" s="68"/>
      <c r="AG1829" s="92"/>
      <c r="AN1829" s="68"/>
      <c r="AO1829" s="68"/>
      <c r="AP1829" s="68"/>
      <c r="AQ1829" s="68"/>
      <c r="AR1829" s="68"/>
      <c r="AS1829" s="68"/>
      <c r="AT1829" s="68"/>
      <c r="AU1829" s="68"/>
    </row>
    <row r="1830" spans="27:47">
      <c r="AA1830" s="68"/>
      <c r="AB1830" s="68"/>
      <c r="AC1830" s="68"/>
      <c r="AD1830" s="68"/>
      <c r="AE1830" s="68"/>
      <c r="AG1830" s="92"/>
      <c r="AN1830" s="68"/>
      <c r="AO1830" s="68"/>
      <c r="AP1830" s="68"/>
      <c r="AQ1830" s="68"/>
      <c r="AR1830" s="68"/>
      <c r="AS1830" s="68"/>
      <c r="AT1830" s="68"/>
      <c r="AU1830" s="68"/>
    </row>
    <row r="1831" spans="27:47">
      <c r="AA1831" s="68"/>
      <c r="AB1831" s="68"/>
      <c r="AC1831" s="68"/>
      <c r="AD1831" s="68"/>
      <c r="AE1831" s="68"/>
      <c r="AG1831" s="92"/>
      <c r="AN1831" s="68"/>
      <c r="AO1831" s="68"/>
      <c r="AP1831" s="68"/>
      <c r="AQ1831" s="68"/>
      <c r="AR1831" s="68"/>
      <c r="AS1831" s="68"/>
      <c r="AT1831" s="68"/>
      <c r="AU1831" s="68"/>
    </row>
    <row r="1832" spans="27:47">
      <c r="AA1832" s="68"/>
      <c r="AB1832" s="68"/>
      <c r="AC1832" s="68"/>
      <c r="AD1832" s="68"/>
      <c r="AE1832" s="68"/>
      <c r="AG1832" s="92"/>
      <c r="AN1832" s="68"/>
      <c r="AO1832" s="68"/>
      <c r="AP1832" s="68"/>
      <c r="AQ1832" s="68"/>
      <c r="AR1832" s="68"/>
      <c r="AS1832" s="68"/>
      <c r="AT1832" s="68"/>
      <c r="AU1832" s="68"/>
    </row>
    <row r="1833" spans="27:47">
      <c r="AA1833" s="68"/>
      <c r="AB1833" s="68"/>
      <c r="AC1833" s="68"/>
      <c r="AD1833" s="68"/>
      <c r="AE1833" s="68"/>
      <c r="AG1833" s="92"/>
      <c r="AN1833" s="68"/>
      <c r="AO1833" s="68"/>
      <c r="AP1833" s="68"/>
      <c r="AQ1833" s="68"/>
      <c r="AR1833" s="68"/>
      <c r="AS1833" s="68"/>
      <c r="AT1833" s="68"/>
      <c r="AU1833" s="68"/>
    </row>
    <row r="1834" spans="27:47">
      <c r="AA1834" s="68"/>
      <c r="AB1834" s="68"/>
      <c r="AC1834" s="68"/>
      <c r="AD1834" s="68"/>
      <c r="AE1834" s="68"/>
      <c r="AG1834" s="92"/>
      <c r="AN1834" s="68"/>
      <c r="AO1834" s="68"/>
      <c r="AP1834" s="68"/>
      <c r="AQ1834" s="68"/>
      <c r="AR1834" s="68"/>
      <c r="AS1834" s="68"/>
      <c r="AT1834" s="68"/>
      <c r="AU1834" s="68"/>
    </row>
    <row r="1835" spans="27:47">
      <c r="AA1835" s="68"/>
      <c r="AB1835" s="68"/>
      <c r="AC1835" s="68"/>
      <c r="AD1835" s="68"/>
      <c r="AE1835" s="68"/>
      <c r="AG1835" s="92"/>
      <c r="AN1835" s="68"/>
      <c r="AO1835" s="68"/>
      <c r="AP1835" s="68"/>
      <c r="AQ1835" s="68"/>
      <c r="AR1835" s="68"/>
      <c r="AS1835" s="68"/>
      <c r="AT1835" s="68"/>
      <c r="AU1835" s="68"/>
    </row>
    <row r="1836" spans="27:47">
      <c r="AA1836" s="68"/>
      <c r="AB1836" s="68"/>
      <c r="AC1836" s="68"/>
      <c r="AD1836" s="68"/>
      <c r="AE1836" s="68"/>
      <c r="AG1836" s="92"/>
      <c r="AN1836" s="68"/>
      <c r="AO1836" s="68"/>
      <c r="AP1836" s="68"/>
      <c r="AQ1836" s="68"/>
      <c r="AR1836" s="68"/>
      <c r="AS1836" s="68"/>
      <c r="AT1836" s="68"/>
      <c r="AU1836" s="68"/>
    </row>
    <row r="1837" spans="27:47">
      <c r="AA1837" s="68"/>
      <c r="AB1837" s="68"/>
      <c r="AC1837" s="68"/>
      <c r="AD1837" s="68"/>
      <c r="AE1837" s="68"/>
      <c r="AG1837" s="92"/>
      <c r="AN1837" s="68"/>
      <c r="AO1837" s="68"/>
      <c r="AP1837" s="68"/>
      <c r="AQ1837" s="68"/>
      <c r="AR1837" s="68"/>
      <c r="AS1837" s="68"/>
      <c r="AT1837" s="68"/>
      <c r="AU1837" s="68"/>
    </row>
    <row r="1838" spans="27:47">
      <c r="AA1838" s="68"/>
      <c r="AB1838" s="68"/>
      <c r="AC1838" s="68"/>
      <c r="AD1838" s="68"/>
      <c r="AE1838" s="68"/>
      <c r="AG1838" s="92"/>
      <c r="AN1838" s="68"/>
      <c r="AO1838" s="68"/>
      <c r="AP1838" s="68"/>
      <c r="AQ1838" s="68"/>
      <c r="AR1838" s="68"/>
      <c r="AS1838" s="68"/>
      <c r="AT1838" s="68"/>
      <c r="AU1838" s="68"/>
    </row>
    <row r="1839" spans="27:47">
      <c r="AA1839" s="68"/>
      <c r="AB1839" s="68"/>
      <c r="AC1839" s="68"/>
      <c r="AD1839" s="68"/>
      <c r="AE1839" s="68"/>
      <c r="AG1839" s="92"/>
      <c r="AN1839" s="68"/>
      <c r="AO1839" s="68"/>
      <c r="AP1839" s="68"/>
      <c r="AQ1839" s="68"/>
      <c r="AR1839" s="68"/>
      <c r="AS1839" s="68"/>
      <c r="AT1839" s="68"/>
      <c r="AU1839" s="68"/>
    </row>
    <row r="1840" spans="27:47">
      <c r="AA1840" s="68"/>
      <c r="AB1840" s="68"/>
      <c r="AC1840" s="68"/>
      <c r="AD1840" s="68"/>
      <c r="AE1840" s="68"/>
      <c r="AG1840" s="92"/>
      <c r="AN1840" s="68"/>
      <c r="AO1840" s="68"/>
      <c r="AP1840" s="68"/>
      <c r="AQ1840" s="68"/>
      <c r="AR1840" s="68"/>
      <c r="AS1840" s="68"/>
      <c r="AT1840" s="68"/>
      <c r="AU1840" s="68"/>
    </row>
    <row r="1841" spans="27:64">
      <c r="AA1841" s="68"/>
      <c r="AB1841" s="68"/>
      <c r="AC1841" s="68"/>
      <c r="AD1841" s="68"/>
      <c r="AE1841" s="68"/>
      <c r="AG1841" s="92"/>
      <c r="AN1841" s="68"/>
      <c r="AO1841" s="68"/>
      <c r="AP1841" s="68"/>
      <c r="AQ1841" s="68"/>
      <c r="AR1841" s="68"/>
      <c r="AS1841" s="68"/>
      <c r="AT1841" s="68"/>
      <c r="AU1841" s="68"/>
      <c r="AV1841" s="68"/>
    </row>
    <row r="1842" spans="27:64">
      <c r="AA1842" s="68"/>
      <c r="AB1842" s="68"/>
      <c r="AC1842" s="68"/>
      <c r="AD1842" s="68"/>
      <c r="AE1842" s="68"/>
      <c r="AG1842" s="92"/>
      <c r="AN1842" s="68"/>
      <c r="AO1842" s="68"/>
      <c r="AP1842" s="68"/>
      <c r="AQ1842" s="68"/>
      <c r="AR1842" s="68"/>
      <c r="AS1842" s="68"/>
      <c r="AT1842" s="68"/>
      <c r="AU1842" s="68"/>
    </row>
    <row r="1843" spans="27:64">
      <c r="AA1843" s="68"/>
      <c r="AB1843" s="68"/>
      <c r="AC1843" s="68"/>
      <c r="AD1843" s="68"/>
      <c r="AE1843" s="68"/>
      <c r="AG1843" s="92"/>
      <c r="AN1843" s="68"/>
      <c r="AO1843" s="68"/>
      <c r="AP1843" s="68"/>
      <c r="AQ1843" s="68"/>
      <c r="AR1843" s="68"/>
      <c r="AS1843" s="68"/>
      <c r="AT1843" s="68"/>
      <c r="AU1843" s="68"/>
      <c r="AV1843" s="68"/>
      <c r="AW1843" s="68"/>
      <c r="AX1843" s="68"/>
      <c r="AY1843" s="68"/>
      <c r="AZ1843" s="68"/>
      <c r="BA1843" s="68"/>
      <c r="BB1843" s="68"/>
      <c r="BC1843" s="68"/>
      <c r="BD1843" s="68"/>
      <c r="BE1843" s="68"/>
      <c r="BF1843" s="68"/>
      <c r="BG1843" s="68"/>
      <c r="BH1843" s="68"/>
      <c r="BI1843" s="68"/>
      <c r="BJ1843" s="68"/>
      <c r="BK1843" s="68"/>
      <c r="BL1843" s="68"/>
    </row>
    <row r="1844" spans="27:64">
      <c r="AA1844" s="68"/>
      <c r="AB1844" s="68"/>
      <c r="AC1844" s="68"/>
      <c r="AD1844" s="68"/>
      <c r="AE1844" s="68"/>
      <c r="AG1844" s="92"/>
      <c r="AN1844" s="68"/>
      <c r="AO1844" s="68"/>
      <c r="AP1844" s="68"/>
      <c r="AQ1844" s="68"/>
      <c r="AR1844" s="68"/>
      <c r="AS1844" s="68"/>
      <c r="AT1844" s="68"/>
      <c r="AU1844" s="68"/>
      <c r="AV1844" s="68"/>
    </row>
    <row r="1845" spans="27:64">
      <c r="AA1845" s="68"/>
      <c r="AB1845" s="68"/>
      <c r="AC1845" s="68"/>
      <c r="AD1845" s="68"/>
      <c r="AE1845" s="68"/>
      <c r="AG1845" s="92"/>
      <c r="AN1845" s="68"/>
      <c r="AO1845" s="68"/>
      <c r="AP1845" s="68"/>
      <c r="AQ1845" s="68"/>
      <c r="AR1845" s="68"/>
      <c r="AS1845" s="68"/>
      <c r="AT1845" s="68"/>
      <c r="AU1845" s="68"/>
    </row>
    <row r="1846" spans="27:64">
      <c r="AA1846" s="68"/>
      <c r="AB1846" s="68"/>
      <c r="AC1846" s="68"/>
      <c r="AD1846" s="68"/>
      <c r="AE1846" s="68"/>
      <c r="AG1846" s="92"/>
      <c r="AN1846" s="68"/>
      <c r="AO1846" s="68"/>
      <c r="AP1846" s="68"/>
      <c r="AQ1846" s="68"/>
      <c r="AR1846" s="68"/>
      <c r="AS1846" s="68"/>
      <c r="AT1846" s="68"/>
      <c r="AU1846" s="68"/>
    </row>
    <row r="1847" spans="27:64">
      <c r="AA1847" s="68"/>
      <c r="AB1847" s="68"/>
      <c r="AC1847" s="68"/>
      <c r="AD1847" s="68"/>
      <c r="AE1847" s="68"/>
      <c r="AG1847" s="92"/>
      <c r="AN1847" s="68"/>
      <c r="AO1847" s="68"/>
      <c r="AP1847" s="68"/>
      <c r="AQ1847" s="68"/>
      <c r="AR1847" s="68"/>
      <c r="AS1847" s="68"/>
      <c r="AT1847" s="68"/>
      <c r="AU1847" s="68"/>
    </row>
    <row r="1848" spans="27:64">
      <c r="AA1848" s="68"/>
      <c r="AB1848" s="68"/>
      <c r="AC1848" s="68"/>
      <c r="AD1848" s="68"/>
      <c r="AE1848" s="68"/>
      <c r="AG1848" s="92"/>
      <c r="AN1848" s="68"/>
      <c r="AO1848" s="68"/>
      <c r="AP1848" s="68"/>
      <c r="AQ1848" s="68"/>
      <c r="AR1848" s="68"/>
      <c r="AS1848" s="68"/>
      <c r="AT1848" s="68"/>
      <c r="AU1848" s="68"/>
    </row>
    <row r="1849" spans="27:64">
      <c r="AA1849" s="68"/>
      <c r="AB1849" s="68"/>
      <c r="AC1849" s="68"/>
      <c r="AD1849" s="68"/>
      <c r="AE1849" s="68"/>
      <c r="AG1849" s="92"/>
      <c r="AN1849" s="68"/>
      <c r="AO1849" s="68"/>
      <c r="AP1849" s="68"/>
      <c r="AQ1849" s="68"/>
      <c r="AR1849" s="68"/>
      <c r="AS1849" s="68"/>
      <c r="AT1849" s="68"/>
      <c r="AU1849" s="68"/>
    </row>
    <row r="1850" spans="27:64">
      <c r="AA1850" s="68"/>
      <c r="AB1850" s="68"/>
      <c r="AC1850" s="68"/>
      <c r="AD1850" s="68"/>
      <c r="AE1850" s="68"/>
      <c r="AG1850" s="92"/>
      <c r="AN1850" s="68"/>
      <c r="AO1850" s="68"/>
      <c r="AP1850" s="68"/>
      <c r="AQ1850" s="68"/>
      <c r="AR1850" s="68"/>
      <c r="AS1850" s="68"/>
      <c r="AT1850" s="68"/>
      <c r="AU1850" s="68"/>
    </row>
    <row r="1851" spans="27:64">
      <c r="AA1851" s="68"/>
      <c r="AB1851" s="68"/>
      <c r="AC1851" s="68"/>
      <c r="AD1851" s="68"/>
      <c r="AE1851" s="68"/>
      <c r="AG1851" s="92"/>
      <c r="AN1851" s="68"/>
      <c r="AO1851" s="68"/>
      <c r="AP1851" s="68"/>
      <c r="AQ1851" s="68"/>
      <c r="AR1851" s="68"/>
      <c r="AS1851" s="68"/>
      <c r="AT1851" s="68"/>
      <c r="AU1851" s="68"/>
    </row>
    <row r="1852" spans="27:64">
      <c r="AA1852" s="68"/>
      <c r="AB1852" s="68"/>
      <c r="AC1852" s="68"/>
      <c r="AD1852" s="68"/>
      <c r="AE1852" s="68"/>
      <c r="AG1852" s="92"/>
      <c r="AN1852" s="68"/>
      <c r="AO1852" s="68"/>
      <c r="AP1852" s="68"/>
      <c r="AQ1852" s="68"/>
      <c r="AR1852" s="68"/>
      <c r="AS1852" s="68"/>
      <c r="AT1852" s="68"/>
      <c r="AU1852" s="68"/>
    </row>
    <row r="1853" spans="27:64">
      <c r="AA1853" s="68"/>
      <c r="AB1853" s="68"/>
      <c r="AC1853" s="68"/>
      <c r="AD1853" s="68"/>
      <c r="AE1853" s="68"/>
      <c r="AG1853" s="92"/>
      <c r="AN1853" s="68"/>
      <c r="AO1853" s="68"/>
      <c r="AP1853" s="68"/>
      <c r="AQ1853" s="68"/>
      <c r="AR1853" s="68"/>
      <c r="AS1853" s="68"/>
      <c r="AT1853" s="68"/>
      <c r="AU1853" s="68"/>
    </row>
    <row r="1854" spans="27:64">
      <c r="AA1854" s="68"/>
      <c r="AB1854" s="68"/>
      <c r="AC1854" s="68"/>
      <c r="AD1854" s="68"/>
      <c r="AE1854" s="68"/>
      <c r="AG1854" s="92"/>
      <c r="AN1854" s="68"/>
      <c r="AO1854" s="68"/>
      <c r="AP1854" s="68"/>
      <c r="AQ1854" s="68"/>
      <c r="AR1854" s="68"/>
      <c r="AS1854" s="68"/>
      <c r="AT1854" s="68"/>
      <c r="AU1854" s="68"/>
    </row>
    <row r="1855" spans="27:64">
      <c r="AA1855" s="68"/>
      <c r="AB1855" s="68"/>
      <c r="AC1855" s="68"/>
      <c r="AD1855" s="68"/>
      <c r="AE1855" s="68"/>
      <c r="AG1855" s="92"/>
      <c r="AN1855" s="68"/>
      <c r="AO1855" s="68"/>
      <c r="AP1855" s="68"/>
      <c r="AQ1855" s="68"/>
      <c r="AR1855" s="68"/>
      <c r="AS1855" s="68"/>
      <c r="AT1855" s="68"/>
      <c r="AU1855" s="68"/>
    </row>
    <row r="1856" spans="27:64">
      <c r="AA1856" s="68"/>
      <c r="AB1856" s="68"/>
      <c r="AC1856" s="68"/>
      <c r="AD1856" s="68"/>
      <c r="AE1856" s="68"/>
      <c r="AG1856" s="92"/>
      <c r="AN1856" s="68"/>
      <c r="AO1856" s="68"/>
      <c r="AP1856" s="68"/>
      <c r="AQ1856" s="68"/>
      <c r="AR1856" s="68"/>
      <c r="AS1856" s="68"/>
      <c r="AT1856" s="68"/>
      <c r="AU1856" s="68"/>
    </row>
    <row r="1857" spans="27:47">
      <c r="AA1857" s="68"/>
      <c r="AB1857" s="68"/>
      <c r="AC1857" s="68"/>
      <c r="AD1857" s="68"/>
      <c r="AE1857" s="68"/>
      <c r="AG1857" s="92"/>
      <c r="AN1857" s="68"/>
      <c r="AO1857" s="68"/>
      <c r="AP1857" s="68"/>
      <c r="AQ1857" s="68"/>
      <c r="AR1857" s="68"/>
      <c r="AS1857" s="68"/>
      <c r="AT1857" s="68"/>
      <c r="AU1857" s="68"/>
    </row>
    <row r="1858" spans="27:47">
      <c r="AA1858" s="68"/>
      <c r="AB1858" s="68"/>
      <c r="AC1858" s="68"/>
      <c r="AD1858" s="68"/>
      <c r="AE1858" s="68"/>
      <c r="AG1858" s="92"/>
      <c r="AN1858" s="68"/>
      <c r="AO1858" s="68"/>
      <c r="AP1858" s="68"/>
      <c r="AQ1858" s="68"/>
      <c r="AR1858" s="68"/>
      <c r="AS1858" s="68"/>
      <c r="AT1858" s="68"/>
      <c r="AU1858" s="68"/>
    </row>
    <row r="1859" spans="27:47">
      <c r="AA1859" s="68"/>
      <c r="AB1859" s="68"/>
      <c r="AC1859" s="68"/>
      <c r="AD1859" s="68"/>
      <c r="AE1859" s="68"/>
      <c r="AG1859" s="92"/>
      <c r="AN1859" s="68"/>
      <c r="AO1859" s="68"/>
      <c r="AP1859" s="68"/>
      <c r="AQ1859" s="68"/>
      <c r="AR1859" s="68"/>
      <c r="AS1859" s="68"/>
      <c r="AT1859" s="68"/>
      <c r="AU1859" s="68"/>
    </row>
    <row r="1860" spans="27:47">
      <c r="AA1860" s="68"/>
      <c r="AB1860" s="68"/>
      <c r="AC1860" s="68"/>
      <c r="AD1860" s="68"/>
      <c r="AE1860" s="68"/>
      <c r="AG1860" s="92"/>
      <c r="AN1860" s="68"/>
      <c r="AO1860" s="68"/>
      <c r="AP1860" s="68"/>
      <c r="AQ1860" s="68"/>
      <c r="AR1860" s="68"/>
      <c r="AS1860" s="68"/>
      <c r="AT1860" s="68"/>
      <c r="AU1860" s="68"/>
    </row>
    <row r="1861" spans="27:47">
      <c r="AA1861" s="68"/>
      <c r="AB1861" s="68"/>
      <c r="AC1861" s="68"/>
      <c r="AD1861" s="68"/>
      <c r="AE1861" s="68"/>
      <c r="AG1861" s="92"/>
      <c r="AN1861" s="68"/>
      <c r="AO1861" s="68"/>
      <c r="AP1861" s="68"/>
      <c r="AQ1861" s="68"/>
      <c r="AR1861" s="68"/>
      <c r="AS1861" s="68"/>
      <c r="AT1861" s="68"/>
      <c r="AU1861" s="68"/>
    </row>
    <row r="1862" spans="27:47">
      <c r="AA1862" s="68"/>
      <c r="AB1862" s="68"/>
      <c r="AC1862" s="68"/>
      <c r="AD1862" s="68"/>
      <c r="AE1862" s="68"/>
      <c r="AG1862" s="92"/>
      <c r="AN1862" s="68"/>
      <c r="AO1862" s="68"/>
      <c r="AP1862" s="68"/>
      <c r="AQ1862" s="68"/>
      <c r="AR1862" s="68"/>
      <c r="AS1862" s="68"/>
      <c r="AT1862" s="68"/>
      <c r="AU1862" s="68"/>
    </row>
    <row r="1863" spans="27:47">
      <c r="AA1863" s="68"/>
      <c r="AB1863" s="68"/>
      <c r="AC1863" s="68"/>
      <c r="AD1863" s="68"/>
      <c r="AE1863" s="68"/>
      <c r="AG1863" s="92"/>
      <c r="AN1863" s="68"/>
      <c r="AO1863" s="68"/>
      <c r="AP1863" s="68"/>
      <c r="AQ1863" s="68"/>
      <c r="AR1863" s="68"/>
      <c r="AS1863" s="68"/>
      <c r="AT1863" s="68"/>
      <c r="AU1863" s="68"/>
    </row>
    <row r="1864" spans="27:47">
      <c r="AA1864" s="68"/>
      <c r="AB1864" s="68"/>
      <c r="AC1864" s="68"/>
      <c r="AD1864" s="68"/>
      <c r="AE1864" s="68"/>
      <c r="AG1864" s="92"/>
      <c r="AN1864" s="68"/>
      <c r="AO1864" s="68"/>
      <c r="AP1864" s="68"/>
      <c r="AQ1864" s="68"/>
      <c r="AR1864" s="68"/>
      <c r="AS1864" s="68"/>
      <c r="AT1864" s="68"/>
      <c r="AU1864" s="68"/>
    </row>
    <row r="1865" spans="27:47">
      <c r="AA1865" s="68"/>
      <c r="AB1865" s="68"/>
      <c r="AC1865" s="68"/>
      <c r="AD1865" s="68"/>
      <c r="AE1865" s="68"/>
      <c r="AG1865" s="92"/>
      <c r="AN1865" s="68"/>
      <c r="AO1865" s="68"/>
      <c r="AP1865" s="68"/>
      <c r="AQ1865" s="68"/>
      <c r="AR1865" s="68"/>
      <c r="AS1865" s="68"/>
      <c r="AT1865" s="68"/>
      <c r="AU1865" s="68"/>
    </row>
    <row r="1866" spans="27:47">
      <c r="AA1866" s="68"/>
      <c r="AB1866" s="68"/>
      <c r="AC1866" s="68"/>
      <c r="AD1866" s="68"/>
      <c r="AE1866" s="68"/>
      <c r="AG1866" s="92"/>
      <c r="AN1866" s="68"/>
      <c r="AO1866" s="68"/>
      <c r="AP1866" s="68"/>
      <c r="AQ1866" s="68"/>
      <c r="AR1866" s="68"/>
      <c r="AS1866" s="68"/>
      <c r="AT1866" s="68"/>
      <c r="AU1866" s="68"/>
    </row>
    <row r="1867" spans="27:47">
      <c r="AA1867" s="68"/>
      <c r="AB1867" s="68"/>
      <c r="AC1867" s="68"/>
      <c r="AD1867" s="68"/>
      <c r="AE1867" s="68"/>
      <c r="AG1867" s="92"/>
      <c r="AN1867" s="68"/>
      <c r="AO1867" s="68"/>
      <c r="AP1867" s="68"/>
      <c r="AQ1867" s="68"/>
      <c r="AR1867" s="68"/>
      <c r="AS1867" s="68"/>
      <c r="AT1867" s="68"/>
      <c r="AU1867" s="68"/>
    </row>
    <row r="1868" spans="27:47">
      <c r="AA1868" s="68"/>
      <c r="AB1868" s="68"/>
      <c r="AC1868" s="68"/>
      <c r="AD1868" s="68"/>
      <c r="AE1868" s="68"/>
      <c r="AG1868" s="92"/>
      <c r="AN1868" s="68"/>
      <c r="AO1868" s="68"/>
      <c r="AP1868" s="68"/>
      <c r="AQ1868" s="68"/>
      <c r="AR1868" s="68"/>
      <c r="AS1868" s="68"/>
      <c r="AT1868" s="68"/>
      <c r="AU1868" s="68"/>
    </row>
    <row r="1869" spans="27:47">
      <c r="AA1869" s="68"/>
      <c r="AB1869" s="68"/>
      <c r="AC1869" s="68"/>
      <c r="AD1869" s="68"/>
      <c r="AE1869" s="68"/>
      <c r="AG1869" s="92"/>
      <c r="AN1869" s="68"/>
      <c r="AO1869" s="68"/>
      <c r="AP1869" s="68"/>
      <c r="AQ1869" s="68"/>
      <c r="AR1869" s="68"/>
      <c r="AS1869" s="68"/>
      <c r="AT1869" s="68"/>
      <c r="AU1869" s="68"/>
    </row>
    <row r="1870" spans="27:47">
      <c r="AA1870" s="68"/>
      <c r="AB1870" s="68"/>
      <c r="AC1870" s="68"/>
      <c r="AD1870" s="68"/>
      <c r="AE1870" s="68"/>
      <c r="AG1870" s="92"/>
      <c r="AN1870" s="68"/>
      <c r="AO1870" s="68"/>
      <c r="AP1870" s="68"/>
      <c r="AQ1870" s="68"/>
      <c r="AR1870" s="68"/>
      <c r="AS1870" s="68"/>
      <c r="AT1870" s="68"/>
      <c r="AU1870" s="68"/>
    </row>
    <row r="1871" spans="27:47">
      <c r="AA1871" s="68"/>
      <c r="AB1871" s="68"/>
      <c r="AC1871" s="68"/>
      <c r="AD1871" s="68"/>
      <c r="AE1871" s="68"/>
      <c r="AG1871" s="92"/>
      <c r="AN1871" s="68"/>
      <c r="AO1871" s="68"/>
      <c r="AP1871" s="68"/>
      <c r="AQ1871" s="68"/>
      <c r="AR1871" s="68"/>
      <c r="AS1871" s="68"/>
      <c r="AT1871" s="68"/>
      <c r="AU1871" s="68"/>
    </row>
    <row r="1872" spans="27:47">
      <c r="AA1872" s="68"/>
      <c r="AB1872" s="68"/>
      <c r="AC1872" s="68"/>
      <c r="AD1872" s="68"/>
      <c r="AE1872" s="68"/>
      <c r="AG1872" s="92"/>
      <c r="AN1872" s="68"/>
      <c r="AO1872" s="68"/>
      <c r="AP1872" s="68"/>
      <c r="AQ1872" s="68"/>
      <c r="AR1872" s="68"/>
      <c r="AS1872" s="68"/>
      <c r="AT1872" s="68"/>
      <c r="AU1872" s="68"/>
    </row>
    <row r="1873" spans="27:47">
      <c r="AA1873" s="68"/>
      <c r="AB1873" s="68"/>
      <c r="AC1873" s="68"/>
      <c r="AD1873" s="68"/>
      <c r="AE1873" s="68"/>
      <c r="AG1873" s="92"/>
      <c r="AN1873" s="68"/>
      <c r="AO1873" s="68"/>
      <c r="AP1873" s="68"/>
      <c r="AQ1873" s="68"/>
      <c r="AR1873" s="68"/>
      <c r="AS1873" s="68"/>
      <c r="AT1873" s="68"/>
      <c r="AU1873" s="68"/>
    </row>
    <row r="1874" spans="27:47">
      <c r="AA1874" s="68"/>
      <c r="AB1874" s="68"/>
      <c r="AC1874" s="68"/>
      <c r="AD1874" s="68"/>
      <c r="AE1874" s="68"/>
      <c r="AG1874" s="92"/>
      <c r="AN1874" s="68"/>
      <c r="AO1874" s="68"/>
      <c r="AP1874" s="68"/>
      <c r="AQ1874" s="68"/>
      <c r="AR1874" s="68"/>
      <c r="AS1874" s="68"/>
      <c r="AT1874" s="68"/>
      <c r="AU1874" s="68"/>
    </row>
    <row r="1875" spans="27:47">
      <c r="AA1875" s="68"/>
      <c r="AB1875" s="68"/>
      <c r="AC1875" s="68"/>
      <c r="AD1875" s="68"/>
      <c r="AE1875" s="68"/>
      <c r="AG1875" s="92"/>
      <c r="AN1875" s="68"/>
      <c r="AO1875" s="68"/>
      <c r="AP1875" s="68"/>
      <c r="AQ1875" s="68"/>
      <c r="AR1875" s="68"/>
      <c r="AS1875" s="68"/>
      <c r="AT1875" s="68"/>
      <c r="AU1875" s="68"/>
    </row>
    <row r="1876" spans="27:47">
      <c r="AA1876" s="68"/>
      <c r="AB1876" s="68"/>
      <c r="AC1876" s="68"/>
      <c r="AD1876" s="68"/>
      <c r="AE1876" s="68"/>
      <c r="AG1876" s="92"/>
      <c r="AN1876" s="68"/>
      <c r="AO1876" s="68"/>
      <c r="AP1876" s="68"/>
      <c r="AQ1876" s="68"/>
      <c r="AR1876" s="68"/>
      <c r="AS1876" s="68"/>
      <c r="AT1876" s="68"/>
      <c r="AU1876" s="68"/>
    </row>
    <row r="1877" spans="27:47">
      <c r="AA1877" s="68"/>
      <c r="AB1877" s="68"/>
      <c r="AC1877" s="68"/>
      <c r="AD1877" s="68"/>
      <c r="AE1877" s="68"/>
      <c r="AG1877" s="92"/>
      <c r="AN1877" s="68"/>
      <c r="AO1877" s="68"/>
      <c r="AP1877" s="68"/>
      <c r="AQ1877" s="68"/>
      <c r="AR1877" s="68"/>
      <c r="AS1877" s="68"/>
      <c r="AT1877" s="68"/>
      <c r="AU1877" s="68"/>
    </row>
    <row r="1878" spans="27:47">
      <c r="AA1878" s="68"/>
      <c r="AB1878" s="68"/>
      <c r="AC1878" s="68"/>
      <c r="AD1878" s="68"/>
      <c r="AE1878" s="68"/>
      <c r="AG1878" s="92"/>
      <c r="AN1878" s="68"/>
      <c r="AO1878" s="68"/>
      <c r="AP1878" s="68"/>
      <c r="AQ1878" s="68"/>
      <c r="AR1878" s="68"/>
      <c r="AS1878" s="68"/>
      <c r="AT1878" s="68"/>
      <c r="AU1878" s="68"/>
    </row>
    <row r="1879" spans="27:47">
      <c r="AA1879" s="68"/>
      <c r="AB1879" s="68"/>
      <c r="AC1879" s="68"/>
      <c r="AD1879" s="68"/>
      <c r="AE1879" s="68"/>
      <c r="AG1879" s="92"/>
      <c r="AN1879" s="68"/>
      <c r="AO1879" s="68"/>
      <c r="AP1879" s="68"/>
      <c r="AQ1879" s="68"/>
      <c r="AR1879" s="68"/>
      <c r="AS1879" s="68"/>
      <c r="AT1879" s="68"/>
      <c r="AU1879" s="68"/>
    </row>
    <row r="1880" spans="27:47">
      <c r="AA1880" s="68"/>
      <c r="AB1880" s="68"/>
      <c r="AC1880" s="68"/>
      <c r="AD1880" s="68"/>
      <c r="AE1880" s="68"/>
      <c r="AG1880" s="92"/>
      <c r="AN1880" s="68"/>
      <c r="AO1880" s="68"/>
      <c r="AP1880" s="68"/>
      <c r="AQ1880" s="68"/>
      <c r="AR1880" s="68"/>
      <c r="AS1880" s="68"/>
      <c r="AT1880" s="68"/>
      <c r="AU1880" s="68"/>
    </row>
    <row r="1881" spans="27:47">
      <c r="AA1881" s="68"/>
      <c r="AB1881" s="68"/>
      <c r="AC1881" s="68"/>
      <c r="AD1881" s="68"/>
      <c r="AE1881" s="68"/>
      <c r="AG1881" s="92"/>
      <c r="AN1881" s="68"/>
      <c r="AO1881" s="68"/>
      <c r="AP1881" s="68"/>
      <c r="AQ1881" s="68"/>
      <c r="AR1881" s="68"/>
      <c r="AS1881" s="68"/>
      <c r="AT1881" s="68"/>
      <c r="AU1881" s="68"/>
    </row>
    <row r="1882" spans="27:47">
      <c r="AA1882" s="68"/>
      <c r="AB1882" s="68"/>
      <c r="AC1882" s="68"/>
      <c r="AD1882" s="68"/>
      <c r="AE1882" s="68"/>
      <c r="AG1882" s="92"/>
      <c r="AN1882" s="68"/>
      <c r="AO1882" s="68"/>
      <c r="AP1882" s="68"/>
      <c r="AQ1882" s="68"/>
      <c r="AR1882" s="68"/>
      <c r="AS1882" s="68"/>
      <c r="AT1882" s="68"/>
      <c r="AU1882" s="68"/>
    </row>
    <row r="1883" spans="27:47">
      <c r="AA1883" s="68"/>
      <c r="AB1883" s="68"/>
      <c r="AC1883" s="68"/>
      <c r="AD1883" s="68"/>
      <c r="AE1883" s="68"/>
      <c r="AG1883" s="92"/>
      <c r="AN1883" s="68"/>
      <c r="AO1883" s="68"/>
      <c r="AP1883" s="68"/>
      <c r="AQ1883" s="68"/>
      <c r="AR1883" s="68"/>
      <c r="AS1883" s="68"/>
      <c r="AT1883" s="68"/>
      <c r="AU1883" s="68"/>
    </row>
    <row r="1884" spans="27:47">
      <c r="AA1884" s="68"/>
      <c r="AB1884" s="68"/>
      <c r="AC1884" s="68"/>
      <c r="AD1884" s="68"/>
      <c r="AE1884" s="68"/>
      <c r="AG1884" s="92"/>
      <c r="AN1884" s="68"/>
      <c r="AO1884" s="68"/>
      <c r="AP1884" s="68"/>
      <c r="AQ1884" s="68"/>
      <c r="AR1884" s="68"/>
      <c r="AS1884" s="68"/>
      <c r="AT1884" s="68"/>
      <c r="AU1884" s="68"/>
    </row>
    <row r="1885" spans="27:47">
      <c r="AA1885" s="68"/>
      <c r="AB1885" s="68"/>
      <c r="AC1885" s="68"/>
      <c r="AD1885" s="68"/>
      <c r="AE1885" s="68"/>
      <c r="AG1885" s="92"/>
      <c r="AN1885" s="68"/>
      <c r="AO1885" s="68"/>
      <c r="AP1885" s="68"/>
      <c r="AQ1885" s="68"/>
      <c r="AR1885" s="68"/>
      <c r="AS1885" s="68"/>
      <c r="AT1885" s="68"/>
      <c r="AU1885" s="68"/>
    </row>
    <row r="1886" spans="27:47">
      <c r="AA1886" s="68"/>
      <c r="AB1886" s="68"/>
      <c r="AC1886" s="68"/>
      <c r="AD1886" s="68"/>
      <c r="AE1886" s="68"/>
      <c r="AG1886" s="92"/>
      <c r="AN1886" s="68"/>
      <c r="AO1886" s="68"/>
      <c r="AP1886" s="68"/>
      <c r="AQ1886" s="68"/>
      <c r="AR1886" s="68"/>
      <c r="AS1886" s="68"/>
      <c r="AT1886" s="68"/>
      <c r="AU1886" s="68"/>
    </row>
    <row r="1887" spans="27:47">
      <c r="AA1887" s="68"/>
      <c r="AB1887" s="68"/>
      <c r="AC1887" s="68"/>
      <c r="AD1887" s="68"/>
      <c r="AE1887" s="68"/>
      <c r="AG1887" s="92"/>
      <c r="AN1887" s="68"/>
      <c r="AO1887" s="68"/>
      <c r="AP1887" s="68"/>
      <c r="AQ1887" s="68"/>
      <c r="AR1887" s="68"/>
      <c r="AS1887" s="68"/>
      <c r="AT1887" s="68"/>
      <c r="AU1887" s="68"/>
    </row>
    <row r="1888" spans="27:47">
      <c r="AA1888" s="68"/>
      <c r="AB1888" s="68"/>
      <c r="AC1888" s="68"/>
      <c r="AD1888" s="68"/>
      <c r="AE1888" s="68"/>
      <c r="AG1888" s="92"/>
      <c r="AN1888" s="68"/>
      <c r="AO1888" s="68"/>
      <c r="AP1888" s="68"/>
      <c r="AQ1888" s="68"/>
      <c r="AR1888" s="68"/>
      <c r="AS1888" s="68"/>
      <c r="AT1888" s="68"/>
      <c r="AU1888" s="68"/>
    </row>
    <row r="1889" spans="27:47">
      <c r="AA1889" s="68"/>
      <c r="AB1889" s="68"/>
      <c r="AC1889" s="68"/>
      <c r="AD1889" s="68"/>
      <c r="AE1889" s="68"/>
      <c r="AG1889" s="92"/>
      <c r="AN1889" s="68"/>
      <c r="AO1889" s="68"/>
      <c r="AP1889" s="68"/>
      <c r="AQ1889" s="68"/>
      <c r="AR1889" s="68"/>
      <c r="AS1889" s="68"/>
      <c r="AT1889" s="68"/>
      <c r="AU1889" s="68"/>
    </row>
    <row r="1890" spans="27:47">
      <c r="AA1890" s="68"/>
      <c r="AB1890" s="68"/>
      <c r="AC1890" s="68"/>
      <c r="AD1890" s="68"/>
      <c r="AE1890" s="68"/>
      <c r="AG1890" s="92"/>
      <c r="AN1890" s="68"/>
      <c r="AO1890" s="68"/>
      <c r="AP1890" s="68"/>
      <c r="AQ1890" s="68"/>
      <c r="AR1890" s="68"/>
      <c r="AS1890" s="68"/>
      <c r="AT1890" s="68"/>
      <c r="AU1890" s="68"/>
    </row>
    <row r="1891" spans="27:47">
      <c r="AA1891" s="68"/>
      <c r="AB1891" s="68"/>
      <c r="AC1891" s="68"/>
      <c r="AD1891" s="68"/>
      <c r="AE1891" s="68"/>
      <c r="AG1891" s="92"/>
      <c r="AN1891" s="68"/>
      <c r="AO1891" s="68"/>
      <c r="AP1891" s="68"/>
      <c r="AQ1891" s="68"/>
      <c r="AR1891" s="68"/>
      <c r="AS1891" s="68"/>
      <c r="AT1891" s="68"/>
      <c r="AU1891" s="68"/>
    </row>
    <row r="1892" spans="27:47">
      <c r="AA1892" s="68"/>
      <c r="AB1892" s="68"/>
      <c r="AC1892" s="68"/>
      <c r="AD1892" s="68"/>
      <c r="AE1892" s="68"/>
      <c r="AG1892" s="92"/>
      <c r="AN1892" s="68"/>
      <c r="AO1892" s="68"/>
      <c r="AP1892" s="68"/>
      <c r="AQ1892" s="68"/>
      <c r="AR1892" s="68"/>
      <c r="AS1892" s="68"/>
      <c r="AT1892" s="68"/>
      <c r="AU1892" s="68"/>
    </row>
    <row r="1893" spans="27:47">
      <c r="AA1893" s="68"/>
      <c r="AB1893" s="68"/>
      <c r="AC1893" s="68"/>
      <c r="AD1893" s="68"/>
      <c r="AE1893" s="68"/>
      <c r="AG1893" s="92"/>
      <c r="AN1893" s="68"/>
      <c r="AO1893" s="68"/>
      <c r="AP1893" s="68"/>
      <c r="AQ1893" s="68"/>
      <c r="AR1893" s="68"/>
      <c r="AS1893" s="68"/>
      <c r="AT1893" s="68"/>
      <c r="AU1893" s="68"/>
    </row>
    <row r="1894" spans="27:47">
      <c r="AA1894" s="68"/>
      <c r="AB1894" s="68"/>
      <c r="AC1894" s="68"/>
      <c r="AD1894" s="68"/>
      <c r="AE1894" s="68"/>
      <c r="AG1894" s="92"/>
      <c r="AN1894" s="68"/>
      <c r="AO1894" s="68"/>
      <c r="AP1894" s="68"/>
      <c r="AQ1894" s="68"/>
      <c r="AR1894" s="68"/>
      <c r="AS1894" s="68"/>
      <c r="AT1894" s="68"/>
      <c r="AU1894" s="68"/>
    </row>
    <row r="1895" spans="27:47">
      <c r="AA1895" s="68"/>
      <c r="AB1895" s="68"/>
      <c r="AC1895" s="68"/>
      <c r="AD1895" s="68"/>
      <c r="AE1895" s="68"/>
      <c r="AG1895" s="92"/>
      <c r="AN1895" s="68"/>
      <c r="AO1895" s="68"/>
      <c r="AP1895" s="68"/>
      <c r="AQ1895" s="68"/>
      <c r="AR1895" s="68"/>
      <c r="AS1895" s="68"/>
      <c r="AT1895" s="68"/>
      <c r="AU1895" s="68"/>
    </row>
    <row r="1896" spans="27:47">
      <c r="AA1896" s="68"/>
      <c r="AB1896" s="68"/>
      <c r="AC1896" s="68"/>
      <c r="AD1896" s="68"/>
      <c r="AE1896" s="68"/>
      <c r="AG1896" s="92"/>
      <c r="AN1896" s="68"/>
      <c r="AO1896" s="68"/>
      <c r="AP1896" s="68"/>
      <c r="AQ1896" s="68"/>
      <c r="AR1896" s="68"/>
      <c r="AS1896" s="68"/>
      <c r="AT1896" s="68"/>
      <c r="AU1896" s="68"/>
    </row>
    <row r="1897" spans="27:47">
      <c r="AA1897" s="68"/>
      <c r="AB1897" s="68"/>
      <c r="AC1897" s="68"/>
      <c r="AD1897" s="68"/>
      <c r="AE1897" s="68"/>
      <c r="AG1897" s="92"/>
      <c r="AN1897" s="68"/>
      <c r="AO1897" s="68"/>
      <c r="AP1897" s="68"/>
      <c r="AQ1897" s="68"/>
      <c r="AR1897" s="68"/>
      <c r="AS1897" s="68"/>
      <c r="AT1897" s="68"/>
      <c r="AU1897" s="68"/>
    </row>
    <row r="1898" spans="27:47">
      <c r="AA1898" s="68"/>
      <c r="AB1898" s="68"/>
      <c r="AC1898" s="68"/>
      <c r="AD1898" s="68"/>
      <c r="AE1898" s="68"/>
      <c r="AG1898" s="92"/>
      <c r="AN1898" s="68"/>
      <c r="AO1898" s="68"/>
      <c r="AP1898" s="68"/>
      <c r="AQ1898" s="68"/>
      <c r="AR1898" s="68"/>
      <c r="AS1898" s="68"/>
      <c r="AT1898" s="68"/>
      <c r="AU1898" s="68"/>
    </row>
    <row r="1899" spans="27:47">
      <c r="AA1899" s="68"/>
      <c r="AB1899" s="68"/>
      <c r="AC1899" s="68"/>
      <c r="AD1899" s="68"/>
      <c r="AE1899" s="68"/>
      <c r="AG1899" s="92"/>
      <c r="AN1899" s="68"/>
      <c r="AO1899" s="68"/>
      <c r="AP1899" s="68"/>
      <c r="AQ1899" s="68"/>
      <c r="AR1899" s="68"/>
      <c r="AS1899" s="68"/>
      <c r="AT1899" s="68"/>
      <c r="AU1899" s="68"/>
    </row>
    <row r="1900" spans="27:47">
      <c r="AA1900" s="68"/>
      <c r="AB1900" s="68"/>
      <c r="AC1900" s="68"/>
      <c r="AD1900" s="68"/>
      <c r="AE1900" s="68"/>
      <c r="AG1900" s="92"/>
      <c r="AN1900" s="68"/>
      <c r="AO1900" s="68"/>
      <c r="AP1900" s="68"/>
      <c r="AQ1900" s="68"/>
      <c r="AR1900" s="68"/>
      <c r="AS1900" s="68"/>
      <c r="AT1900" s="68"/>
      <c r="AU1900" s="68"/>
    </row>
    <row r="1901" spans="27:47">
      <c r="AA1901" s="68"/>
      <c r="AB1901" s="68"/>
      <c r="AC1901" s="68"/>
      <c r="AD1901" s="68"/>
      <c r="AE1901" s="68"/>
      <c r="AG1901" s="92"/>
      <c r="AN1901" s="68"/>
      <c r="AO1901" s="68"/>
      <c r="AP1901" s="68"/>
      <c r="AQ1901" s="68"/>
      <c r="AR1901" s="68"/>
      <c r="AS1901" s="68"/>
      <c r="AT1901" s="68"/>
      <c r="AU1901" s="68"/>
    </row>
    <row r="1902" spans="27:47">
      <c r="AA1902" s="68"/>
      <c r="AB1902" s="68"/>
      <c r="AC1902" s="68"/>
      <c r="AD1902" s="68"/>
      <c r="AE1902" s="68"/>
      <c r="AG1902" s="92"/>
      <c r="AN1902" s="68"/>
      <c r="AO1902" s="68"/>
      <c r="AP1902" s="68"/>
      <c r="AQ1902" s="68"/>
      <c r="AR1902" s="68"/>
      <c r="AS1902" s="68"/>
      <c r="AT1902" s="68"/>
      <c r="AU1902" s="68"/>
    </row>
    <row r="1903" spans="27:47">
      <c r="AA1903" s="68"/>
      <c r="AB1903" s="68"/>
      <c r="AC1903" s="68"/>
      <c r="AD1903" s="68"/>
      <c r="AE1903" s="68"/>
      <c r="AG1903" s="92"/>
      <c r="AN1903" s="68"/>
      <c r="AO1903" s="68"/>
      <c r="AP1903" s="68"/>
      <c r="AQ1903" s="68"/>
      <c r="AR1903" s="68"/>
      <c r="AS1903" s="68"/>
      <c r="AT1903" s="68"/>
      <c r="AU1903" s="68"/>
    </row>
    <row r="1904" spans="27:47">
      <c r="AA1904" s="68"/>
      <c r="AB1904" s="68"/>
      <c r="AC1904" s="68"/>
      <c r="AD1904" s="68"/>
      <c r="AE1904" s="68"/>
      <c r="AG1904" s="92"/>
      <c r="AN1904" s="68"/>
      <c r="AO1904" s="68"/>
      <c r="AP1904" s="68"/>
      <c r="AQ1904" s="68"/>
      <c r="AR1904" s="68"/>
      <c r="AS1904" s="68"/>
      <c r="AT1904" s="68"/>
      <c r="AU1904" s="68"/>
    </row>
    <row r="1905" spans="27:48">
      <c r="AA1905" s="68"/>
      <c r="AB1905" s="68"/>
      <c r="AC1905" s="68"/>
      <c r="AD1905" s="68"/>
      <c r="AE1905" s="68"/>
      <c r="AG1905" s="92"/>
      <c r="AN1905" s="68"/>
      <c r="AO1905" s="68"/>
      <c r="AP1905" s="68"/>
      <c r="AQ1905" s="68"/>
      <c r="AR1905" s="68"/>
      <c r="AS1905" s="68"/>
      <c r="AT1905" s="68"/>
      <c r="AU1905" s="68"/>
    </row>
    <row r="1906" spans="27:48">
      <c r="AA1906" s="68"/>
      <c r="AB1906" s="68"/>
      <c r="AC1906" s="68"/>
      <c r="AD1906" s="68"/>
      <c r="AE1906" s="68"/>
      <c r="AG1906" s="92"/>
      <c r="AN1906" s="68"/>
      <c r="AO1906" s="68"/>
      <c r="AP1906" s="68"/>
      <c r="AQ1906" s="68"/>
      <c r="AR1906" s="68"/>
      <c r="AS1906" s="68"/>
      <c r="AT1906" s="68"/>
      <c r="AU1906" s="68"/>
    </row>
    <row r="1907" spans="27:48">
      <c r="AA1907" s="68"/>
      <c r="AB1907" s="68"/>
      <c r="AC1907" s="68"/>
      <c r="AD1907" s="68"/>
      <c r="AE1907" s="68"/>
      <c r="AG1907" s="92"/>
      <c r="AN1907" s="68"/>
      <c r="AO1907" s="68"/>
      <c r="AP1907" s="68"/>
      <c r="AQ1907" s="68"/>
      <c r="AR1907" s="68"/>
      <c r="AS1907" s="68"/>
      <c r="AT1907" s="68"/>
      <c r="AU1907" s="68"/>
      <c r="AV1907" s="68"/>
    </row>
    <row r="1908" spans="27:48">
      <c r="AA1908" s="68"/>
      <c r="AB1908" s="68"/>
      <c r="AC1908" s="68"/>
      <c r="AD1908" s="68"/>
      <c r="AE1908" s="68"/>
      <c r="AG1908" s="92"/>
      <c r="AN1908" s="68"/>
      <c r="AO1908" s="68"/>
      <c r="AP1908" s="68"/>
      <c r="AQ1908" s="68"/>
      <c r="AR1908" s="68"/>
      <c r="AS1908" s="68"/>
      <c r="AT1908" s="68"/>
      <c r="AU1908" s="68"/>
    </row>
    <row r="1909" spans="27:48">
      <c r="AA1909" s="68"/>
      <c r="AB1909" s="68"/>
      <c r="AC1909" s="68"/>
      <c r="AD1909" s="68"/>
      <c r="AE1909" s="68"/>
      <c r="AG1909" s="92"/>
      <c r="AN1909" s="68"/>
      <c r="AO1909" s="68"/>
      <c r="AP1909" s="68"/>
      <c r="AQ1909" s="68"/>
      <c r="AR1909" s="68"/>
      <c r="AS1909" s="68"/>
      <c r="AT1909" s="68"/>
      <c r="AU1909" s="68"/>
    </row>
    <row r="1910" spans="27:48">
      <c r="AA1910" s="68"/>
      <c r="AB1910" s="68"/>
      <c r="AC1910" s="68"/>
      <c r="AD1910" s="68"/>
      <c r="AE1910" s="68"/>
      <c r="AG1910" s="92"/>
      <c r="AN1910" s="68"/>
      <c r="AO1910" s="68"/>
      <c r="AP1910" s="68"/>
      <c r="AQ1910" s="68"/>
      <c r="AR1910" s="68"/>
      <c r="AS1910" s="68"/>
      <c r="AT1910" s="68"/>
      <c r="AU1910" s="68"/>
    </row>
    <row r="1911" spans="27:48">
      <c r="AA1911" s="68"/>
      <c r="AB1911" s="68"/>
      <c r="AC1911" s="68"/>
      <c r="AD1911" s="68"/>
      <c r="AE1911" s="68"/>
      <c r="AG1911" s="92"/>
      <c r="AN1911" s="68"/>
      <c r="AO1911" s="68"/>
      <c r="AP1911" s="68"/>
      <c r="AQ1911" s="68"/>
      <c r="AR1911" s="68"/>
      <c r="AS1911" s="68"/>
      <c r="AT1911" s="68"/>
      <c r="AU1911" s="68"/>
      <c r="AV1911" s="68"/>
    </row>
    <row r="1912" spans="27:48">
      <c r="AA1912" s="68"/>
      <c r="AB1912" s="68"/>
      <c r="AC1912" s="68"/>
      <c r="AD1912" s="68"/>
      <c r="AE1912" s="68"/>
      <c r="AG1912" s="92"/>
      <c r="AN1912" s="68"/>
      <c r="AO1912" s="68"/>
      <c r="AP1912" s="68"/>
      <c r="AQ1912" s="68"/>
      <c r="AR1912" s="68"/>
      <c r="AS1912" s="68"/>
      <c r="AT1912" s="68"/>
      <c r="AU1912" s="68"/>
    </row>
    <row r="1913" spans="27:48">
      <c r="AA1913" s="68"/>
      <c r="AB1913" s="68"/>
      <c r="AC1913" s="68"/>
      <c r="AD1913" s="68"/>
      <c r="AE1913" s="68"/>
      <c r="AG1913" s="92"/>
      <c r="AN1913" s="68"/>
      <c r="AO1913" s="68"/>
      <c r="AP1913" s="68"/>
      <c r="AQ1913" s="68"/>
      <c r="AR1913" s="68"/>
      <c r="AS1913" s="68"/>
      <c r="AT1913" s="68"/>
      <c r="AU1913" s="68"/>
    </row>
    <row r="1914" spans="27:48">
      <c r="AA1914" s="68"/>
      <c r="AB1914" s="68"/>
      <c r="AC1914" s="68"/>
      <c r="AD1914" s="68"/>
      <c r="AE1914" s="68"/>
      <c r="AG1914" s="92"/>
      <c r="AN1914" s="68"/>
      <c r="AO1914" s="68"/>
      <c r="AP1914" s="68"/>
      <c r="AQ1914" s="68"/>
      <c r="AR1914" s="68"/>
      <c r="AS1914" s="68"/>
      <c r="AT1914" s="68"/>
      <c r="AU1914" s="68"/>
      <c r="AV1914" s="68"/>
    </row>
    <row r="1915" spans="27:48">
      <c r="AA1915" s="68"/>
      <c r="AB1915" s="68"/>
      <c r="AC1915" s="68"/>
      <c r="AD1915" s="68"/>
      <c r="AE1915" s="68"/>
      <c r="AG1915" s="92"/>
      <c r="AN1915" s="68"/>
      <c r="AO1915" s="68"/>
      <c r="AP1915" s="68"/>
      <c r="AQ1915" s="68"/>
      <c r="AR1915" s="68"/>
      <c r="AS1915" s="68"/>
      <c r="AT1915" s="68"/>
      <c r="AU1915" s="68"/>
    </row>
    <row r="1916" spans="27:48">
      <c r="AA1916" s="68"/>
      <c r="AB1916" s="68"/>
      <c r="AC1916" s="68"/>
      <c r="AD1916" s="68"/>
      <c r="AE1916" s="68"/>
      <c r="AG1916" s="92"/>
      <c r="AN1916" s="68"/>
      <c r="AO1916" s="68"/>
      <c r="AP1916" s="68"/>
      <c r="AQ1916" s="68"/>
      <c r="AR1916" s="68"/>
      <c r="AS1916" s="68"/>
      <c r="AT1916" s="68"/>
      <c r="AU1916" s="68"/>
    </row>
    <row r="1917" spans="27:48">
      <c r="AA1917" s="68"/>
      <c r="AB1917" s="68"/>
      <c r="AC1917" s="68"/>
      <c r="AD1917" s="68"/>
      <c r="AE1917" s="68"/>
      <c r="AG1917" s="92"/>
      <c r="AN1917" s="68"/>
      <c r="AO1917" s="68"/>
      <c r="AP1917" s="68"/>
      <c r="AQ1917" s="68"/>
      <c r="AR1917" s="68"/>
      <c r="AS1917" s="68"/>
      <c r="AT1917" s="68"/>
      <c r="AU1917" s="68"/>
    </row>
    <row r="1918" spans="27:48">
      <c r="AA1918" s="68"/>
      <c r="AB1918" s="68"/>
      <c r="AC1918" s="68"/>
      <c r="AD1918" s="68"/>
      <c r="AE1918" s="68"/>
      <c r="AG1918" s="92"/>
      <c r="AN1918" s="68"/>
      <c r="AO1918" s="68"/>
      <c r="AP1918" s="68"/>
      <c r="AQ1918" s="68"/>
      <c r="AR1918" s="68"/>
      <c r="AS1918" s="68"/>
      <c r="AT1918" s="68"/>
      <c r="AU1918" s="68"/>
    </row>
    <row r="1919" spans="27:48">
      <c r="AA1919" s="68"/>
      <c r="AB1919" s="68"/>
      <c r="AC1919" s="68"/>
      <c r="AD1919" s="68"/>
      <c r="AE1919" s="68"/>
      <c r="AG1919" s="92"/>
      <c r="AN1919" s="68"/>
      <c r="AO1919" s="68"/>
      <c r="AP1919" s="68"/>
      <c r="AQ1919" s="68"/>
      <c r="AR1919" s="68"/>
      <c r="AS1919" s="68"/>
      <c r="AT1919" s="68"/>
      <c r="AU1919" s="68"/>
    </row>
    <row r="1920" spans="27:48">
      <c r="AA1920" s="68"/>
      <c r="AB1920" s="68"/>
      <c r="AC1920" s="68"/>
      <c r="AD1920" s="68"/>
      <c r="AE1920" s="68"/>
      <c r="AG1920" s="92"/>
      <c r="AN1920" s="68"/>
      <c r="AO1920" s="68"/>
      <c r="AP1920" s="68"/>
      <c r="AQ1920" s="68"/>
      <c r="AR1920" s="68"/>
      <c r="AS1920" s="68"/>
      <c r="AT1920" s="68"/>
      <c r="AU1920" s="68"/>
    </row>
    <row r="1921" spans="27:47">
      <c r="AA1921" s="68"/>
      <c r="AB1921" s="68"/>
      <c r="AC1921" s="68"/>
      <c r="AD1921" s="68"/>
      <c r="AE1921" s="68"/>
      <c r="AG1921" s="92"/>
      <c r="AN1921" s="68"/>
      <c r="AO1921" s="68"/>
      <c r="AP1921" s="68"/>
      <c r="AQ1921" s="68"/>
      <c r="AR1921" s="68"/>
      <c r="AS1921" s="68"/>
      <c r="AT1921" s="68"/>
      <c r="AU1921" s="68"/>
    </row>
    <row r="1922" spans="27:47">
      <c r="AA1922" s="68"/>
      <c r="AB1922" s="68"/>
      <c r="AC1922" s="68"/>
      <c r="AD1922" s="68"/>
      <c r="AE1922" s="68"/>
      <c r="AG1922" s="92"/>
      <c r="AN1922" s="68"/>
      <c r="AO1922" s="68"/>
      <c r="AP1922" s="68"/>
      <c r="AQ1922" s="68"/>
      <c r="AR1922" s="68"/>
      <c r="AS1922" s="68"/>
      <c r="AT1922" s="68"/>
      <c r="AU1922" s="68"/>
    </row>
    <row r="1923" spans="27:47">
      <c r="AA1923" s="68"/>
      <c r="AB1923" s="68"/>
      <c r="AC1923" s="68"/>
      <c r="AD1923" s="68"/>
      <c r="AE1923" s="68"/>
      <c r="AG1923" s="92"/>
      <c r="AN1923" s="68"/>
      <c r="AO1923" s="68"/>
      <c r="AP1923" s="68"/>
      <c r="AQ1923" s="68"/>
      <c r="AR1923" s="68"/>
      <c r="AS1923" s="68"/>
      <c r="AT1923" s="68"/>
      <c r="AU1923" s="68"/>
    </row>
    <row r="1924" spans="27:47">
      <c r="AA1924" s="68"/>
      <c r="AB1924" s="68"/>
      <c r="AC1924" s="68"/>
      <c r="AD1924" s="68"/>
      <c r="AE1924" s="68"/>
      <c r="AG1924" s="92"/>
      <c r="AN1924" s="68"/>
      <c r="AO1924" s="68"/>
      <c r="AP1924" s="68"/>
      <c r="AQ1924" s="68"/>
      <c r="AR1924" s="68"/>
      <c r="AS1924" s="68"/>
      <c r="AT1924" s="68"/>
      <c r="AU1924" s="68"/>
    </row>
    <row r="1925" spans="27:47">
      <c r="AA1925" s="68"/>
      <c r="AB1925" s="68"/>
      <c r="AC1925" s="68"/>
      <c r="AD1925" s="68"/>
      <c r="AE1925" s="68"/>
      <c r="AG1925" s="92"/>
      <c r="AN1925" s="68"/>
      <c r="AO1925" s="68"/>
      <c r="AP1925" s="68"/>
      <c r="AQ1925" s="68"/>
      <c r="AR1925" s="68"/>
      <c r="AS1925" s="68"/>
      <c r="AT1925" s="68"/>
      <c r="AU1925" s="68"/>
    </row>
    <row r="1926" spans="27:47">
      <c r="AA1926" s="68"/>
      <c r="AB1926" s="68"/>
      <c r="AC1926" s="68"/>
      <c r="AD1926" s="68"/>
      <c r="AE1926" s="68"/>
      <c r="AG1926" s="92"/>
      <c r="AN1926" s="68"/>
      <c r="AO1926" s="68"/>
      <c r="AP1926" s="68"/>
      <c r="AQ1926" s="68"/>
      <c r="AR1926" s="68"/>
      <c r="AS1926" s="68"/>
      <c r="AT1926" s="68"/>
      <c r="AU1926" s="68"/>
    </row>
    <row r="1927" spans="27:47">
      <c r="AA1927" s="68"/>
      <c r="AB1927" s="68"/>
      <c r="AC1927" s="68"/>
      <c r="AD1927" s="68"/>
      <c r="AE1927" s="68"/>
      <c r="AG1927" s="92"/>
      <c r="AN1927" s="68"/>
      <c r="AO1927" s="68"/>
      <c r="AP1927" s="68"/>
      <c r="AQ1927" s="68"/>
      <c r="AR1927" s="68"/>
      <c r="AS1927" s="68"/>
      <c r="AT1927" s="68"/>
      <c r="AU1927" s="68"/>
    </row>
    <row r="1928" spans="27:47">
      <c r="AA1928" s="68"/>
      <c r="AB1928" s="68"/>
      <c r="AC1928" s="68"/>
      <c r="AD1928" s="68"/>
      <c r="AE1928" s="68"/>
      <c r="AG1928" s="92"/>
      <c r="AN1928" s="68"/>
      <c r="AO1928" s="68"/>
      <c r="AP1928" s="68"/>
      <c r="AQ1928" s="68"/>
      <c r="AR1928" s="68"/>
      <c r="AS1928" s="68"/>
      <c r="AT1928" s="68"/>
      <c r="AU1928" s="68"/>
    </row>
    <row r="1929" spans="27:47">
      <c r="AA1929" s="68"/>
      <c r="AB1929" s="68"/>
      <c r="AC1929" s="68"/>
      <c r="AD1929" s="68"/>
      <c r="AE1929" s="68"/>
      <c r="AG1929" s="92"/>
      <c r="AN1929" s="68"/>
      <c r="AO1929" s="68"/>
      <c r="AP1929" s="68"/>
      <c r="AQ1929" s="68"/>
      <c r="AR1929" s="68"/>
      <c r="AS1929" s="68"/>
      <c r="AT1929" s="68"/>
      <c r="AU1929" s="68"/>
    </row>
    <row r="1930" spans="27:47">
      <c r="AA1930" s="68"/>
      <c r="AB1930" s="68"/>
      <c r="AC1930" s="68"/>
      <c r="AD1930" s="68"/>
      <c r="AE1930" s="68"/>
      <c r="AG1930" s="92"/>
      <c r="AN1930" s="68"/>
      <c r="AO1930" s="68"/>
      <c r="AP1930" s="68"/>
      <c r="AQ1930" s="68"/>
      <c r="AR1930" s="68"/>
      <c r="AS1930" s="68"/>
      <c r="AT1930" s="68"/>
      <c r="AU1930" s="68"/>
    </row>
    <row r="1931" spans="27:47">
      <c r="AA1931" s="68"/>
      <c r="AB1931" s="68"/>
      <c r="AC1931" s="68"/>
      <c r="AD1931" s="68"/>
      <c r="AE1931" s="68"/>
      <c r="AG1931" s="92"/>
      <c r="AN1931" s="68"/>
      <c r="AO1931" s="68"/>
      <c r="AP1931" s="68"/>
      <c r="AQ1931" s="68"/>
      <c r="AR1931" s="68"/>
      <c r="AS1931" s="68"/>
      <c r="AT1931" s="68"/>
      <c r="AU1931" s="68"/>
    </row>
    <row r="1932" spans="27:47">
      <c r="AA1932" s="68"/>
      <c r="AB1932" s="68"/>
      <c r="AC1932" s="68"/>
      <c r="AD1932" s="68"/>
      <c r="AE1932" s="68"/>
      <c r="AG1932" s="92"/>
      <c r="AN1932" s="68"/>
      <c r="AO1932" s="68"/>
      <c r="AP1932" s="68"/>
      <c r="AQ1932" s="68"/>
      <c r="AR1932" s="68"/>
      <c r="AS1932" s="68"/>
      <c r="AT1932" s="68"/>
      <c r="AU1932" s="68"/>
    </row>
    <row r="1933" spans="27:47">
      <c r="AA1933" s="68"/>
      <c r="AB1933" s="68"/>
      <c r="AC1933" s="68"/>
      <c r="AD1933" s="68"/>
      <c r="AE1933" s="68"/>
      <c r="AG1933" s="92"/>
      <c r="AN1933" s="68"/>
      <c r="AO1933" s="68"/>
      <c r="AP1933" s="68"/>
      <c r="AQ1933" s="68"/>
      <c r="AR1933" s="68"/>
      <c r="AS1933" s="68"/>
      <c r="AT1933" s="68"/>
      <c r="AU1933" s="68"/>
    </row>
    <row r="1934" spans="27:47">
      <c r="AA1934" s="68"/>
      <c r="AB1934" s="68"/>
      <c r="AC1934" s="68"/>
      <c r="AD1934" s="68"/>
      <c r="AE1934" s="68"/>
      <c r="AG1934" s="92"/>
      <c r="AN1934" s="68"/>
      <c r="AO1934" s="68"/>
      <c r="AP1934" s="68"/>
      <c r="AQ1934" s="68"/>
      <c r="AR1934" s="68"/>
      <c r="AS1934" s="68"/>
      <c r="AT1934" s="68"/>
      <c r="AU1934" s="68"/>
    </row>
    <row r="1935" spans="27:47">
      <c r="AA1935" s="68"/>
      <c r="AB1935" s="68"/>
      <c r="AC1935" s="68"/>
      <c r="AD1935" s="68"/>
      <c r="AE1935" s="68"/>
      <c r="AG1935" s="92"/>
      <c r="AN1935" s="68"/>
      <c r="AO1935" s="68"/>
      <c r="AP1935" s="68"/>
      <c r="AQ1935" s="68"/>
      <c r="AR1935" s="68"/>
      <c r="AS1935" s="68"/>
      <c r="AT1935" s="68"/>
      <c r="AU1935" s="68"/>
    </row>
    <row r="1936" spans="27:47">
      <c r="AA1936" s="68"/>
      <c r="AB1936" s="68"/>
      <c r="AC1936" s="68"/>
      <c r="AD1936" s="68"/>
      <c r="AE1936" s="68"/>
      <c r="AG1936" s="92"/>
      <c r="AN1936" s="68"/>
      <c r="AO1936" s="68"/>
      <c r="AP1936" s="68"/>
      <c r="AQ1936" s="68"/>
      <c r="AR1936" s="68"/>
      <c r="AS1936" s="68"/>
      <c r="AT1936" s="68"/>
      <c r="AU1936" s="68"/>
    </row>
    <row r="1937" spans="27:47">
      <c r="AA1937" s="68"/>
      <c r="AB1937" s="68"/>
      <c r="AC1937" s="68"/>
      <c r="AD1937" s="68"/>
      <c r="AE1937" s="68"/>
      <c r="AG1937" s="92"/>
      <c r="AN1937" s="68"/>
      <c r="AO1937" s="68"/>
      <c r="AP1937" s="68"/>
      <c r="AQ1937" s="68"/>
      <c r="AR1937" s="68"/>
      <c r="AS1937" s="68"/>
      <c r="AT1937" s="68"/>
      <c r="AU1937" s="68"/>
    </row>
    <row r="1938" spans="27:47">
      <c r="AA1938" s="68"/>
      <c r="AB1938" s="68"/>
      <c r="AC1938" s="68"/>
      <c r="AD1938" s="68"/>
      <c r="AE1938" s="68"/>
      <c r="AG1938" s="92"/>
      <c r="AN1938" s="68"/>
      <c r="AO1938" s="68"/>
      <c r="AP1938" s="68"/>
      <c r="AQ1938" s="68"/>
      <c r="AR1938" s="68"/>
      <c r="AS1938" s="68"/>
      <c r="AT1938" s="68"/>
      <c r="AU1938" s="68"/>
    </row>
    <row r="1939" spans="27:47">
      <c r="AA1939" s="68"/>
      <c r="AB1939" s="68"/>
      <c r="AC1939" s="68"/>
      <c r="AD1939" s="68"/>
      <c r="AE1939" s="68"/>
      <c r="AG1939" s="92"/>
      <c r="AN1939" s="68"/>
      <c r="AO1939" s="68"/>
      <c r="AP1939" s="68"/>
      <c r="AQ1939" s="68"/>
      <c r="AR1939" s="68"/>
      <c r="AS1939" s="68"/>
      <c r="AT1939" s="68"/>
      <c r="AU1939" s="68"/>
    </row>
    <row r="1940" spans="27:47">
      <c r="AA1940" s="68"/>
      <c r="AB1940" s="68"/>
      <c r="AC1940" s="68"/>
      <c r="AD1940" s="68"/>
      <c r="AE1940" s="68"/>
      <c r="AG1940" s="92"/>
      <c r="AN1940" s="68"/>
      <c r="AO1940" s="68"/>
      <c r="AP1940" s="68"/>
      <c r="AQ1940" s="68"/>
      <c r="AR1940" s="68"/>
      <c r="AS1940" s="68"/>
      <c r="AT1940" s="68"/>
      <c r="AU1940" s="68"/>
    </row>
    <row r="1941" spans="27:47">
      <c r="AA1941" s="68"/>
      <c r="AB1941" s="68"/>
      <c r="AC1941" s="68"/>
      <c r="AD1941" s="68"/>
      <c r="AE1941" s="68"/>
      <c r="AG1941" s="92"/>
      <c r="AN1941" s="68"/>
      <c r="AO1941" s="68"/>
      <c r="AP1941" s="68"/>
      <c r="AQ1941" s="68"/>
      <c r="AR1941" s="68"/>
      <c r="AS1941" s="68"/>
      <c r="AT1941" s="68"/>
      <c r="AU1941" s="68"/>
    </row>
    <row r="1942" spans="27:47">
      <c r="AA1942" s="68"/>
      <c r="AB1942" s="68"/>
      <c r="AC1942" s="68"/>
      <c r="AD1942" s="68"/>
      <c r="AE1942" s="68"/>
      <c r="AG1942" s="92"/>
      <c r="AN1942" s="68"/>
      <c r="AO1942" s="68"/>
      <c r="AP1942" s="68"/>
      <c r="AQ1942" s="68"/>
      <c r="AR1942" s="68"/>
      <c r="AS1942" s="68"/>
      <c r="AT1942" s="68"/>
      <c r="AU1942" s="68"/>
    </row>
    <row r="1943" spans="27:47">
      <c r="AA1943" s="68"/>
      <c r="AB1943" s="68"/>
      <c r="AC1943" s="68"/>
      <c r="AD1943" s="68"/>
      <c r="AE1943" s="68"/>
      <c r="AG1943" s="92"/>
      <c r="AN1943" s="68"/>
      <c r="AO1943" s="68"/>
      <c r="AP1943" s="68"/>
      <c r="AQ1943" s="68"/>
      <c r="AR1943" s="68"/>
      <c r="AS1943" s="68"/>
      <c r="AT1943" s="68"/>
      <c r="AU1943" s="68"/>
    </row>
    <row r="1944" spans="27:47">
      <c r="AA1944" s="68"/>
      <c r="AB1944" s="68"/>
      <c r="AC1944" s="68"/>
      <c r="AD1944" s="68"/>
      <c r="AE1944" s="68"/>
      <c r="AG1944" s="92"/>
      <c r="AN1944" s="68"/>
      <c r="AO1944" s="68"/>
      <c r="AP1944" s="68"/>
      <c r="AQ1944" s="68"/>
      <c r="AR1944" s="68"/>
      <c r="AS1944" s="68"/>
      <c r="AT1944" s="68"/>
      <c r="AU1944" s="68"/>
    </row>
    <row r="1945" spans="27:47">
      <c r="AA1945" s="68"/>
      <c r="AB1945" s="68"/>
      <c r="AC1945" s="68"/>
      <c r="AD1945" s="68"/>
      <c r="AE1945" s="68"/>
      <c r="AG1945" s="92"/>
      <c r="AN1945" s="68"/>
      <c r="AO1945" s="68"/>
      <c r="AP1945" s="68"/>
      <c r="AQ1945" s="68"/>
      <c r="AR1945" s="68"/>
      <c r="AS1945" s="68"/>
      <c r="AT1945" s="68"/>
      <c r="AU1945" s="68"/>
    </row>
    <row r="1946" spans="27:47">
      <c r="AA1946" s="68"/>
      <c r="AB1946" s="68"/>
      <c r="AC1946" s="68"/>
      <c r="AD1946" s="68"/>
      <c r="AE1946" s="68"/>
      <c r="AG1946" s="92"/>
      <c r="AN1946" s="68"/>
      <c r="AO1946" s="68"/>
      <c r="AP1946" s="68"/>
      <c r="AQ1946" s="68"/>
      <c r="AR1946" s="68"/>
      <c r="AS1946" s="68"/>
      <c r="AT1946" s="68"/>
      <c r="AU1946" s="68"/>
    </row>
    <row r="1947" spans="27:47">
      <c r="AA1947" s="68"/>
      <c r="AB1947" s="68"/>
      <c r="AC1947" s="68"/>
      <c r="AD1947" s="68"/>
      <c r="AE1947" s="68"/>
      <c r="AG1947" s="92"/>
      <c r="AN1947" s="68"/>
      <c r="AO1947" s="68"/>
      <c r="AP1947" s="68"/>
      <c r="AQ1947" s="68"/>
      <c r="AR1947" s="68"/>
      <c r="AS1947" s="68"/>
      <c r="AT1947" s="68"/>
      <c r="AU1947" s="68"/>
    </row>
    <row r="1948" spans="27:47">
      <c r="AA1948" s="68"/>
      <c r="AB1948" s="68"/>
      <c r="AC1948" s="68"/>
      <c r="AD1948" s="68"/>
      <c r="AE1948" s="68"/>
      <c r="AG1948" s="92"/>
      <c r="AN1948" s="68"/>
      <c r="AO1948" s="68"/>
      <c r="AP1948" s="68"/>
      <c r="AQ1948" s="68"/>
      <c r="AR1948" s="68"/>
      <c r="AS1948" s="68"/>
      <c r="AT1948" s="68"/>
      <c r="AU1948" s="68"/>
    </row>
    <row r="1949" spans="27:47">
      <c r="AA1949" s="68"/>
      <c r="AB1949" s="68"/>
      <c r="AC1949" s="68"/>
      <c r="AD1949" s="68"/>
      <c r="AE1949" s="68"/>
      <c r="AG1949" s="92"/>
      <c r="AN1949" s="68"/>
      <c r="AO1949" s="68"/>
      <c r="AP1949" s="68"/>
      <c r="AQ1949" s="68"/>
      <c r="AR1949" s="68"/>
      <c r="AS1949" s="68"/>
      <c r="AT1949" s="68"/>
      <c r="AU1949" s="68"/>
    </row>
    <row r="1950" spans="27:47">
      <c r="AA1950" s="68"/>
      <c r="AB1950" s="68"/>
      <c r="AC1950" s="68"/>
      <c r="AD1950" s="68"/>
      <c r="AE1950" s="68"/>
      <c r="AG1950" s="92"/>
      <c r="AN1950" s="68"/>
      <c r="AO1950" s="68"/>
      <c r="AP1950" s="68"/>
      <c r="AQ1950" s="68"/>
      <c r="AR1950" s="68"/>
      <c r="AS1950" s="68"/>
      <c r="AT1950" s="68"/>
      <c r="AU1950" s="68"/>
    </row>
    <row r="1951" spans="27:47">
      <c r="AA1951" s="68"/>
      <c r="AB1951" s="68"/>
      <c r="AC1951" s="68"/>
      <c r="AD1951" s="68"/>
      <c r="AE1951" s="68"/>
      <c r="AG1951" s="92"/>
      <c r="AN1951" s="68"/>
      <c r="AO1951" s="68"/>
      <c r="AP1951" s="68"/>
      <c r="AQ1951" s="68"/>
      <c r="AR1951" s="68"/>
      <c r="AS1951" s="68"/>
      <c r="AT1951" s="68"/>
      <c r="AU1951" s="68"/>
    </row>
    <row r="1952" spans="27:47">
      <c r="AA1952" s="68"/>
      <c r="AB1952" s="68"/>
      <c r="AC1952" s="68"/>
      <c r="AD1952" s="68"/>
      <c r="AE1952" s="68"/>
      <c r="AG1952" s="92"/>
      <c r="AN1952" s="68"/>
      <c r="AO1952" s="68"/>
      <c r="AP1952" s="68"/>
      <c r="AQ1952" s="68"/>
      <c r="AR1952" s="68"/>
      <c r="AS1952" s="68"/>
      <c r="AT1952" s="68"/>
      <c r="AU1952" s="68"/>
    </row>
    <row r="1953" spans="27:47">
      <c r="AA1953" s="68"/>
      <c r="AB1953" s="68"/>
      <c r="AC1953" s="68"/>
      <c r="AD1953" s="68"/>
      <c r="AE1953" s="68"/>
      <c r="AG1953" s="92"/>
      <c r="AN1953" s="68"/>
      <c r="AO1953" s="68"/>
      <c r="AP1953" s="68"/>
      <c r="AQ1953" s="68"/>
      <c r="AR1953" s="68"/>
      <c r="AS1953" s="68"/>
      <c r="AT1953" s="68"/>
      <c r="AU1953" s="68"/>
    </row>
    <row r="1954" spans="27:47">
      <c r="AA1954" s="68"/>
      <c r="AB1954" s="68"/>
      <c r="AC1954" s="68"/>
      <c r="AD1954" s="68"/>
      <c r="AE1954" s="68"/>
      <c r="AG1954" s="92"/>
      <c r="AN1954" s="68"/>
      <c r="AO1954" s="68"/>
      <c r="AP1954" s="68"/>
      <c r="AQ1954" s="68"/>
      <c r="AR1954" s="68"/>
      <c r="AS1954" s="68"/>
      <c r="AT1954" s="68"/>
      <c r="AU1954" s="68"/>
    </row>
    <row r="1955" spans="27:47">
      <c r="AA1955" s="68"/>
      <c r="AB1955" s="68"/>
      <c r="AC1955" s="68"/>
      <c r="AD1955" s="68"/>
      <c r="AE1955" s="68"/>
      <c r="AG1955" s="92"/>
      <c r="AN1955" s="68"/>
      <c r="AO1955" s="68"/>
      <c r="AP1955" s="68"/>
      <c r="AQ1955" s="68"/>
      <c r="AR1955" s="68"/>
      <c r="AS1955" s="68"/>
      <c r="AT1955" s="68"/>
      <c r="AU1955" s="68"/>
    </row>
    <row r="1956" spans="27:47">
      <c r="AA1956" s="68"/>
      <c r="AB1956" s="68"/>
      <c r="AC1956" s="68"/>
      <c r="AD1956" s="68"/>
      <c r="AE1956" s="68"/>
      <c r="AG1956" s="92"/>
      <c r="AN1956" s="68"/>
      <c r="AO1956" s="68"/>
      <c r="AP1956" s="68"/>
      <c r="AQ1956" s="68"/>
      <c r="AR1956" s="68"/>
      <c r="AS1956" s="68"/>
      <c r="AT1956" s="68"/>
      <c r="AU1956" s="68"/>
    </row>
    <row r="1957" spans="27:47">
      <c r="AA1957" s="68"/>
      <c r="AB1957" s="68"/>
      <c r="AC1957" s="68"/>
      <c r="AD1957" s="68"/>
      <c r="AE1957" s="68"/>
      <c r="AG1957" s="92"/>
      <c r="AN1957" s="68"/>
      <c r="AO1957" s="68"/>
      <c r="AP1957" s="68"/>
      <c r="AQ1957" s="68"/>
      <c r="AR1957" s="68"/>
      <c r="AS1957" s="68"/>
      <c r="AT1957" s="68"/>
      <c r="AU1957" s="68"/>
    </row>
    <row r="1958" spans="27:47">
      <c r="AA1958" s="68"/>
      <c r="AB1958" s="68"/>
      <c r="AC1958" s="68"/>
      <c r="AD1958" s="68"/>
      <c r="AE1958" s="68"/>
      <c r="AG1958" s="92"/>
      <c r="AN1958" s="68"/>
      <c r="AO1958" s="68"/>
      <c r="AP1958" s="68"/>
      <c r="AQ1958" s="68"/>
      <c r="AR1958" s="68"/>
      <c r="AS1958" s="68"/>
      <c r="AT1958" s="68"/>
      <c r="AU1958" s="68"/>
    </row>
    <row r="1959" spans="27:47">
      <c r="AA1959" s="68"/>
      <c r="AB1959" s="68"/>
      <c r="AC1959" s="68"/>
      <c r="AD1959" s="68"/>
      <c r="AE1959" s="68"/>
      <c r="AG1959" s="92"/>
      <c r="AN1959" s="68"/>
      <c r="AO1959" s="68"/>
      <c r="AP1959" s="68"/>
      <c r="AQ1959" s="68"/>
      <c r="AR1959" s="68"/>
      <c r="AS1959" s="68"/>
      <c r="AT1959" s="68"/>
      <c r="AU1959" s="68"/>
    </row>
    <row r="1960" spans="27:47">
      <c r="AA1960" s="68"/>
      <c r="AB1960" s="68"/>
      <c r="AC1960" s="68"/>
      <c r="AD1960" s="68"/>
      <c r="AE1960" s="68"/>
      <c r="AG1960" s="92"/>
      <c r="AN1960" s="68"/>
      <c r="AO1960" s="68"/>
      <c r="AP1960" s="68"/>
      <c r="AQ1960" s="68"/>
      <c r="AR1960" s="68"/>
      <c r="AS1960" s="68"/>
      <c r="AT1960" s="68"/>
      <c r="AU1960" s="68"/>
    </row>
    <row r="1961" spans="27:47">
      <c r="AA1961" s="68"/>
      <c r="AB1961" s="68"/>
      <c r="AC1961" s="68"/>
      <c r="AD1961" s="68"/>
      <c r="AE1961" s="68"/>
      <c r="AG1961" s="92"/>
      <c r="AN1961" s="68"/>
      <c r="AO1961" s="68"/>
      <c r="AP1961" s="68"/>
      <c r="AQ1961" s="68"/>
      <c r="AR1961" s="68"/>
      <c r="AS1961" s="68"/>
      <c r="AT1961" s="68"/>
      <c r="AU1961" s="68"/>
    </row>
    <row r="1962" spans="27:47">
      <c r="AA1962" s="68"/>
      <c r="AB1962" s="68"/>
      <c r="AC1962" s="68"/>
      <c r="AD1962" s="68"/>
      <c r="AE1962" s="68"/>
      <c r="AG1962" s="92"/>
      <c r="AN1962" s="68"/>
      <c r="AO1962" s="68"/>
      <c r="AP1962" s="68"/>
      <c r="AQ1962" s="68"/>
      <c r="AR1962" s="68"/>
      <c r="AS1962" s="68"/>
      <c r="AT1962" s="68"/>
      <c r="AU1962" s="68"/>
    </row>
    <row r="1963" spans="27:47">
      <c r="AA1963" s="68"/>
      <c r="AB1963" s="68"/>
      <c r="AC1963" s="68"/>
      <c r="AD1963" s="68"/>
      <c r="AE1963" s="68"/>
      <c r="AG1963" s="92"/>
      <c r="AN1963" s="68"/>
      <c r="AO1963" s="68"/>
      <c r="AP1963" s="68"/>
      <c r="AQ1963" s="68"/>
      <c r="AR1963" s="68"/>
      <c r="AS1963" s="68"/>
      <c r="AT1963" s="68"/>
      <c r="AU1963" s="68"/>
    </row>
    <row r="1964" spans="27:47">
      <c r="AA1964" s="68"/>
      <c r="AB1964" s="68"/>
      <c r="AC1964" s="68"/>
      <c r="AD1964" s="68"/>
      <c r="AE1964" s="68"/>
      <c r="AG1964" s="92"/>
      <c r="AN1964" s="68"/>
      <c r="AO1964" s="68"/>
      <c r="AP1964" s="68"/>
      <c r="AQ1964" s="68"/>
      <c r="AR1964" s="68"/>
      <c r="AS1964" s="68"/>
      <c r="AT1964" s="68"/>
      <c r="AU1964" s="68"/>
    </row>
    <row r="1965" spans="27:47">
      <c r="AA1965" s="68"/>
      <c r="AB1965" s="68"/>
      <c r="AC1965" s="68"/>
      <c r="AD1965" s="68"/>
      <c r="AE1965" s="68"/>
      <c r="AG1965" s="92"/>
      <c r="AN1965" s="68"/>
      <c r="AO1965" s="68"/>
      <c r="AP1965" s="68"/>
      <c r="AQ1965" s="68"/>
      <c r="AR1965" s="68"/>
      <c r="AS1965" s="68"/>
      <c r="AT1965" s="68"/>
      <c r="AU1965" s="68"/>
    </row>
    <row r="1966" spans="27:47">
      <c r="AA1966" s="68"/>
      <c r="AB1966" s="68"/>
      <c r="AC1966" s="68"/>
      <c r="AD1966" s="68"/>
      <c r="AE1966" s="68"/>
      <c r="AG1966" s="92"/>
      <c r="AN1966" s="68"/>
      <c r="AO1966" s="68"/>
      <c r="AP1966" s="68"/>
      <c r="AQ1966" s="68"/>
      <c r="AR1966" s="68"/>
      <c r="AS1966" s="68"/>
      <c r="AT1966" s="68"/>
      <c r="AU1966" s="68"/>
    </row>
    <row r="1967" spans="27:47">
      <c r="AA1967" s="68"/>
      <c r="AB1967" s="68"/>
      <c r="AC1967" s="68"/>
      <c r="AD1967" s="68"/>
      <c r="AE1967" s="68"/>
      <c r="AG1967" s="92"/>
      <c r="AN1967" s="68"/>
      <c r="AO1967" s="68"/>
      <c r="AP1967" s="68"/>
      <c r="AQ1967" s="68"/>
      <c r="AR1967" s="68"/>
      <c r="AS1967" s="68"/>
      <c r="AT1967" s="68"/>
      <c r="AU1967" s="68"/>
    </row>
    <row r="1968" spans="27:47">
      <c r="AA1968" s="68"/>
      <c r="AB1968" s="68"/>
      <c r="AC1968" s="68"/>
      <c r="AD1968" s="68"/>
      <c r="AE1968" s="68"/>
      <c r="AG1968" s="92"/>
      <c r="AN1968" s="68"/>
      <c r="AO1968" s="68"/>
      <c r="AP1968" s="68"/>
      <c r="AQ1968" s="68"/>
      <c r="AR1968" s="68"/>
      <c r="AS1968" s="68"/>
      <c r="AT1968" s="68"/>
      <c r="AU1968" s="68"/>
    </row>
    <row r="1969" spans="27:47">
      <c r="AA1969" s="68"/>
      <c r="AB1969" s="68"/>
      <c r="AC1969" s="68"/>
      <c r="AD1969" s="68"/>
      <c r="AE1969" s="68"/>
      <c r="AG1969" s="92"/>
      <c r="AN1969" s="68"/>
      <c r="AO1969" s="68"/>
      <c r="AP1969" s="68"/>
      <c r="AQ1969" s="68"/>
      <c r="AR1969" s="68"/>
      <c r="AS1969" s="68"/>
      <c r="AT1969" s="68"/>
      <c r="AU1969" s="68"/>
    </row>
    <row r="1970" spans="27:47">
      <c r="AA1970" s="68"/>
      <c r="AB1970" s="68"/>
      <c r="AC1970" s="68"/>
      <c r="AD1970" s="68"/>
      <c r="AE1970" s="68"/>
      <c r="AG1970" s="92"/>
      <c r="AN1970" s="68"/>
      <c r="AO1970" s="68"/>
      <c r="AP1970" s="68"/>
      <c r="AQ1970" s="68"/>
      <c r="AR1970" s="68"/>
      <c r="AS1970" s="68"/>
      <c r="AT1970" s="68"/>
      <c r="AU1970" s="68"/>
    </row>
    <row r="1971" spans="27:47">
      <c r="AA1971" s="68"/>
      <c r="AB1971" s="68"/>
      <c r="AC1971" s="68"/>
      <c r="AD1971" s="68"/>
      <c r="AE1971" s="68"/>
      <c r="AG1971" s="92"/>
      <c r="AN1971" s="68"/>
      <c r="AO1971" s="68"/>
      <c r="AP1971" s="68"/>
      <c r="AQ1971" s="68"/>
      <c r="AR1971" s="68"/>
      <c r="AS1971" s="68"/>
      <c r="AT1971" s="68"/>
      <c r="AU1971" s="68"/>
    </row>
    <row r="1972" spans="27:47">
      <c r="AA1972" s="68"/>
      <c r="AB1972" s="68"/>
      <c r="AC1972" s="68"/>
      <c r="AD1972" s="68"/>
      <c r="AE1972" s="68"/>
      <c r="AG1972" s="92"/>
      <c r="AN1972" s="68"/>
      <c r="AO1972" s="68"/>
      <c r="AP1972" s="68"/>
      <c r="AQ1972" s="68"/>
      <c r="AR1972" s="68"/>
      <c r="AS1972" s="68"/>
      <c r="AT1972" s="68"/>
      <c r="AU1972" s="68"/>
    </row>
    <row r="1973" spans="27:47">
      <c r="AA1973" s="68"/>
      <c r="AB1973" s="68"/>
      <c r="AC1973" s="68"/>
      <c r="AD1973" s="68"/>
      <c r="AE1973" s="68"/>
      <c r="AG1973" s="92"/>
      <c r="AN1973" s="68"/>
      <c r="AO1973" s="68"/>
      <c r="AP1973" s="68"/>
      <c r="AQ1973" s="68"/>
      <c r="AR1973" s="68"/>
      <c r="AS1973" s="68"/>
      <c r="AT1973" s="68"/>
      <c r="AU1973" s="68"/>
    </row>
    <row r="1974" spans="27:47">
      <c r="AA1974" s="68"/>
      <c r="AB1974" s="68"/>
      <c r="AC1974" s="68"/>
      <c r="AD1974" s="68"/>
      <c r="AE1974" s="68"/>
      <c r="AG1974" s="92"/>
      <c r="AN1974" s="68"/>
      <c r="AO1974" s="68"/>
      <c r="AP1974" s="68"/>
      <c r="AQ1974" s="68"/>
      <c r="AR1974" s="68"/>
      <c r="AS1974" s="68"/>
      <c r="AT1974" s="68"/>
      <c r="AU1974" s="68"/>
    </row>
    <row r="1975" spans="27:47">
      <c r="AA1975" s="68"/>
      <c r="AB1975" s="68"/>
      <c r="AC1975" s="68"/>
      <c r="AD1975" s="68"/>
      <c r="AE1975" s="68"/>
      <c r="AG1975" s="92"/>
      <c r="AN1975" s="68"/>
      <c r="AO1975" s="68"/>
      <c r="AP1975" s="68"/>
      <c r="AQ1975" s="68"/>
      <c r="AR1975" s="68"/>
      <c r="AS1975" s="68"/>
      <c r="AT1975" s="68"/>
      <c r="AU1975" s="68"/>
    </row>
    <row r="1976" spans="27:47">
      <c r="AA1976" s="68"/>
      <c r="AB1976" s="68"/>
      <c r="AC1976" s="68"/>
      <c r="AD1976" s="68"/>
      <c r="AE1976" s="68"/>
      <c r="AG1976" s="92"/>
      <c r="AN1976" s="68"/>
      <c r="AO1976" s="68"/>
      <c r="AP1976" s="68"/>
      <c r="AQ1976" s="68"/>
      <c r="AR1976" s="68"/>
      <c r="AS1976" s="68"/>
      <c r="AT1976" s="68"/>
      <c r="AU1976" s="68"/>
    </row>
    <row r="1977" spans="27:47">
      <c r="AA1977" s="68"/>
      <c r="AB1977" s="68"/>
      <c r="AC1977" s="68"/>
      <c r="AD1977" s="68"/>
      <c r="AE1977" s="68"/>
      <c r="AG1977" s="92"/>
      <c r="AN1977" s="68"/>
      <c r="AO1977" s="68"/>
      <c r="AP1977" s="68"/>
      <c r="AQ1977" s="68"/>
      <c r="AR1977" s="68"/>
      <c r="AS1977" s="68"/>
      <c r="AT1977" s="68"/>
      <c r="AU1977" s="68"/>
    </row>
    <row r="1978" spans="27:47">
      <c r="AA1978" s="68"/>
      <c r="AB1978" s="68"/>
      <c r="AC1978" s="68"/>
      <c r="AD1978" s="68"/>
      <c r="AE1978" s="68"/>
      <c r="AG1978" s="92"/>
      <c r="AN1978" s="68"/>
      <c r="AO1978" s="68"/>
      <c r="AP1978" s="68"/>
      <c r="AQ1978" s="68"/>
      <c r="AR1978" s="68"/>
      <c r="AS1978" s="68"/>
      <c r="AT1978" s="68"/>
      <c r="AU1978" s="68"/>
    </row>
    <row r="1979" spans="27:47">
      <c r="AA1979" s="68"/>
      <c r="AB1979" s="68"/>
      <c r="AC1979" s="68"/>
      <c r="AD1979" s="68"/>
      <c r="AE1979" s="68"/>
      <c r="AG1979" s="92"/>
      <c r="AN1979" s="68"/>
      <c r="AO1979" s="68"/>
      <c r="AP1979" s="68"/>
      <c r="AQ1979" s="68"/>
      <c r="AR1979" s="68"/>
      <c r="AS1979" s="68"/>
      <c r="AT1979" s="68"/>
      <c r="AU1979" s="68"/>
    </row>
    <row r="1980" spans="27:47">
      <c r="AA1980" s="68"/>
      <c r="AB1980" s="68"/>
      <c r="AC1980" s="68"/>
      <c r="AD1980" s="68"/>
      <c r="AE1980" s="68"/>
      <c r="AG1980" s="92"/>
      <c r="AN1980" s="68"/>
      <c r="AO1980" s="68"/>
      <c r="AP1980" s="68"/>
      <c r="AQ1980" s="68"/>
      <c r="AR1980" s="68"/>
      <c r="AS1980" s="68"/>
      <c r="AT1980" s="68"/>
      <c r="AU1980" s="68"/>
    </row>
    <row r="1981" spans="27:47">
      <c r="AA1981" s="68"/>
      <c r="AB1981" s="68"/>
      <c r="AC1981" s="68"/>
      <c r="AD1981" s="68"/>
      <c r="AE1981" s="68"/>
      <c r="AG1981" s="92"/>
      <c r="AN1981" s="68"/>
      <c r="AO1981" s="68"/>
      <c r="AP1981" s="68"/>
      <c r="AQ1981" s="68"/>
      <c r="AR1981" s="68"/>
      <c r="AS1981" s="68"/>
      <c r="AT1981" s="68"/>
      <c r="AU1981" s="68"/>
    </row>
    <row r="1982" spans="27:47">
      <c r="AA1982" s="68"/>
      <c r="AB1982" s="68"/>
      <c r="AC1982" s="68"/>
      <c r="AD1982" s="68"/>
      <c r="AE1982" s="68"/>
      <c r="AG1982" s="92"/>
      <c r="AN1982" s="68"/>
      <c r="AO1982" s="68"/>
      <c r="AP1982" s="68"/>
      <c r="AQ1982" s="68"/>
      <c r="AR1982" s="68"/>
      <c r="AS1982" s="68"/>
      <c r="AT1982" s="68"/>
      <c r="AU1982" s="68"/>
    </row>
    <row r="1983" spans="27:47">
      <c r="AA1983" s="68"/>
      <c r="AB1983" s="68"/>
      <c r="AC1983" s="68"/>
      <c r="AD1983" s="68"/>
      <c r="AE1983" s="68"/>
      <c r="AG1983" s="92"/>
      <c r="AN1983" s="68"/>
      <c r="AO1983" s="68"/>
      <c r="AP1983" s="68"/>
      <c r="AQ1983" s="68"/>
      <c r="AR1983" s="68"/>
      <c r="AS1983" s="68"/>
      <c r="AT1983" s="68"/>
      <c r="AU1983" s="68"/>
    </row>
    <row r="1984" spans="27:47">
      <c r="AA1984" s="68"/>
      <c r="AB1984" s="68"/>
      <c r="AC1984" s="68"/>
      <c r="AD1984" s="68"/>
      <c r="AE1984" s="68"/>
      <c r="AG1984" s="92"/>
      <c r="AN1984" s="68"/>
      <c r="AO1984" s="68"/>
      <c r="AP1984" s="68"/>
      <c r="AQ1984" s="68"/>
      <c r="AR1984" s="68"/>
      <c r="AS1984" s="68"/>
      <c r="AT1984" s="68"/>
      <c r="AU1984" s="68"/>
    </row>
    <row r="1985" spans="27:47">
      <c r="AA1985" s="68"/>
      <c r="AB1985" s="68"/>
      <c r="AC1985" s="68"/>
      <c r="AD1985" s="68"/>
      <c r="AE1985" s="68"/>
      <c r="AG1985" s="92"/>
      <c r="AN1985" s="68"/>
      <c r="AO1985" s="68"/>
      <c r="AP1985" s="68"/>
      <c r="AQ1985" s="68"/>
      <c r="AR1985" s="68"/>
      <c r="AS1985" s="68"/>
      <c r="AT1985" s="68"/>
      <c r="AU1985" s="68"/>
    </row>
    <row r="1986" spans="27:47">
      <c r="AA1986" s="68"/>
      <c r="AB1986" s="68"/>
      <c r="AC1986" s="68"/>
      <c r="AD1986" s="68"/>
      <c r="AE1986" s="68"/>
      <c r="AG1986" s="92"/>
      <c r="AN1986" s="68"/>
      <c r="AO1986" s="68"/>
      <c r="AP1986" s="68"/>
      <c r="AQ1986" s="68"/>
      <c r="AR1986" s="68"/>
      <c r="AS1986" s="68"/>
      <c r="AT1986" s="68"/>
      <c r="AU1986" s="68"/>
    </row>
    <row r="1987" spans="27:47">
      <c r="AA1987" s="68"/>
      <c r="AB1987" s="68"/>
      <c r="AC1987" s="68"/>
      <c r="AD1987" s="68"/>
      <c r="AE1987" s="68"/>
      <c r="AG1987" s="92"/>
      <c r="AN1987" s="68"/>
      <c r="AO1987" s="68"/>
      <c r="AP1987" s="68"/>
      <c r="AQ1987" s="68"/>
      <c r="AR1987" s="68"/>
      <c r="AS1987" s="68"/>
      <c r="AT1987" s="68"/>
      <c r="AU1987" s="68"/>
    </row>
    <row r="1988" spans="27:47">
      <c r="AA1988" s="68"/>
      <c r="AB1988" s="68"/>
      <c r="AC1988" s="68"/>
      <c r="AD1988" s="68"/>
      <c r="AE1988" s="68"/>
      <c r="AG1988" s="92"/>
      <c r="AN1988" s="68"/>
      <c r="AO1988" s="68"/>
      <c r="AP1988" s="68"/>
      <c r="AQ1988" s="68"/>
      <c r="AR1988" s="68"/>
      <c r="AS1988" s="68"/>
      <c r="AT1988" s="68"/>
      <c r="AU1988" s="68"/>
    </row>
    <row r="1989" spans="27:47">
      <c r="AA1989" s="68"/>
      <c r="AB1989" s="68"/>
      <c r="AC1989" s="68"/>
      <c r="AD1989" s="68"/>
      <c r="AE1989" s="68"/>
      <c r="AG1989" s="92"/>
      <c r="AN1989" s="68"/>
      <c r="AO1989" s="68"/>
      <c r="AP1989" s="68"/>
      <c r="AQ1989" s="68"/>
      <c r="AR1989" s="68"/>
      <c r="AS1989" s="68"/>
      <c r="AT1989" s="68"/>
      <c r="AU1989" s="68"/>
    </row>
    <row r="1990" spans="27:47">
      <c r="AA1990" s="68"/>
      <c r="AB1990" s="68"/>
      <c r="AC1990" s="68"/>
      <c r="AD1990" s="68"/>
      <c r="AE1990" s="68"/>
      <c r="AG1990" s="92"/>
      <c r="AN1990" s="68"/>
      <c r="AO1990" s="68"/>
      <c r="AP1990" s="68"/>
      <c r="AQ1990" s="68"/>
      <c r="AR1990" s="68"/>
      <c r="AS1990" s="68"/>
      <c r="AT1990" s="68"/>
      <c r="AU1990" s="68"/>
    </row>
    <row r="1991" spans="27:47">
      <c r="AA1991" s="68"/>
      <c r="AB1991" s="68"/>
      <c r="AC1991" s="68"/>
      <c r="AD1991" s="68"/>
      <c r="AE1991" s="68"/>
      <c r="AG1991" s="92"/>
      <c r="AN1991" s="68"/>
      <c r="AO1991" s="68"/>
      <c r="AP1991" s="68"/>
      <c r="AQ1991" s="68"/>
      <c r="AR1991" s="68"/>
      <c r="AS1991" s="68"/>
      <c r="AT1991" s="68"/>
      <c r="AU1991" s="68"/>
    </row>
    <row r="1992" spans="27:47">
      <c r="AA1992" s="68"/>
      <c r="AB1992" s="68"/>
      <c r="AC1992" s="68"/>
      <c r="AD1992" s="68"/>
      <c r="AE1992" s="68"/>
      <c r="AG1992" s="92"/>
      <c r="AN1992" s="68"/>
      <c r="AO1992" s="68"/>
      <c r="AP1992" s="68"/>
      <c r="AQ1992" s="68"/>
      <c r="AR1992" s="68"/>
      <c r="AS1992" s="68"/>
      <c r="AT1992" s="68"/>
      <c r="AU1992" s="68"/>
    </row>
    <row r="1993" spans="27:47">
      <c r="AA1993" s="68"/>
      <c r="AB1993" s="68"/>
      <c r="AC1993" s="68"/>
      <c r="AD1993" s="68"/>
      <c r="AE1993" s="68"/>
      <c r="AG1993" s="92"/>
      <c r="AN1993" s="68"/>
      <c r="AO1993" s="68"/>
      <c r="AP1993" s="68"/>
      <c r="AQ1993" s="68"/>
      <c r="AR1993" s="68"/>
      <c r="AS1993" s="68"/>
      <c r="AT1993" s="68"/>
      <c r="AU1993" s="68"/>
    </row>
    <row r="1994" spans="27:47">
      <c r="AA1994" s="68"/>
      <c r="AB1994" s="68"/>
      <c r="AC1994" s="68"/>
      <c r="AD1994" s="68"/>
      <c r="AE1994" s="68"/>
      <c r="AG1994" s="92"/>
      <c r="AN1994" s="68"/>
      <c r="AO1994" s="68"/>
      <c r="AP1994" s="68"/>
      <c r="AQ1994" s="68"/>
      <c r="AR1994" s="68"/>
      <c r="AS1994" s="68"/>
      <c r="AT1994" s="68"/>
      <c r="AU1994" s="68"/>
    </row>
    <row r="1995" spans="27:47">
      <c r="AA1995" s="68"/>
      <c r="AB1995" s="68"/>
      <c r="AC1995" s="68"/>
      <c r="AD1995" s="68"/>
      <c r="AE1995" s="68"/>
      <c r="AG1995" s="92"/>
      <c r="AN1995" s="68"/>
      <c r="AO1995" s="68"/>
      <c r="AP1995" s="68"/>
      <c r="AQ1995" s="68"/>
      <c r="AR1995" s="68"/>
      <c r="AS1995" s="68"/>
      <c r="AT1995" s="68"/>
      <c r="AU1995" s="68"/>
    </row>
    <row r="1996" spans="27:47">
      <c r="AA1996" s="68"/>
      <c r="AB1996" s="68"/>
      <c r="AC1996" s="68"/>
      <c r="AD1996" s="68"/>
      <c r="AE1996" s="68"/>
      <c r="AG1996" s="92"/>
      <c r="AN1996" s="68"/>
      <c r="AO1996" s="68"/>
      <c r="AP1996" s="68"/>
      <c r="AQ1996" s="68"/>
      <c r="AR1996" s="68"/>
      <c r="AS1996" s="68"/>
      <c r="AT1996" s="68"/>
      <c r="AU1996" s="68"/>
    </row>
    <row r="1997" spans="27:47">
      <c r="AA1997" s="68"/>
      <c r="AB1997" s="68"/>
      <c r="AC1997" s="68"/>
      <c r="AD1997" s="68"/>
      <c r="AE1997" s="68"/>
      <c r="AG1997" s="92"/>
      <c r="AN1997" s="68"/>
      <c r="AO1997" s="68"/>
      <c r="AP1997" s="68"/>
      <c r="AQ1997" s="68"/>
      <c r="AR1997" s="68"/>
      <c r="AS1997" s="68"/>
      <c r="AT1997" s="68"/>
      <c r="AU1997" s="68"/>
    </row>
    <row r="1998" spans="27:47">
      <c r="AA1998" s="68"/>
      <c r="AB1998" s="68"/>
      <c r="AC1998" s="68"/>
      <c r="AD1998" s="68"/>
      <c r="AE1998" s="68"/>
      <c r="AG1998" s="92"/>
      <c r="AN1998" s="68"/>
      <c r="AO1998" s="68"/>
      <c r="AP1998" s="68"/>
      <c r="AQ1998" s="68"/>
      <c r="AR1998" s="68"/>
      <c r="AS1998" s="68"/>
      <c r="AT1998" s="68"/>
      <c r="AU1998" s="68"/>
    </row>
    <row r="1999" spans="27:47">
      <c r="AA1999" s="68"/>
      <c r="AB1999" s="68"/>
      <c r="AC1999" s="68"/>
      <c r="AD1999" s="68"/>
      <c r="AE1999" s="68"/>
      <c r="AG1999" s="92"/>
      <c r="AN1999" s="68"/>
      <c r="AO1999" s="68"/>
      <c r="AP1999" s="68"/>
      <c r="AQ1999" s="68"/>
      <c r="AR1999" s="68"/>
      <c r="AS1999" s="68"/>
      <c r="AT1999" s="68"/>
      <c r="AU1999" s="68"/>
    </row>
    <row r="2000" spans="27:47">
      <c r="AA2000" s="68"/>
      <c r="AB2000" s="68"/>
      <c r="AC2000" s="68"/>
      <c r="AD2000" s="68"/>
      <c r="AE2000" s="68"/>
      <c r="AG2000" s="92"/>
      <c r="AN2000" s="68"/>
      <c r="AO2000" s="68"/>
      <c r="AP2000" s="68"/>
      <c r="AQ2000" s="68"/>
      <c r="AR2000" s="68"/>
      <c r="AS2000" s="68"/>
      <c r="AT2000" s="68"/>
      <c r="AU2000" s="68"/>
    </row>
    <row r="2001" spans="27:47">
      <c r="AA2001" s="68"/>
      <c r="AB2001" s="68"/>
      <c r="AC2001" s="68"/>
      <c r="AD2001" s="68"/>
      <c r="AE2001" s="68"/>
      <c r="AG2001" s="92"/>
      <c r="AN2001" s="68"/>
      <c r="AO2001" s="68"/>
      <c r="AP2001" s="68"/>
      <c r="AQ2001" s="68"/>
      <c r="AR2001" s="68"/>
      <c r="AS2001" s="68"/>
      <c r="AT2001" s="68"/>
      <c r="AU2001" s="68"/>
    </row>
    <row r="2002" spans="27:47">
      <c r="AA2002" s="68"/>
      <c r="AB2002" s="68"/>
      <c r="AC2002" s="68"/>
      <c r="AD2002" s="68"/>
      <c r="AE2002" s="68"/>
      <c r="AG2002" s="92"/>
      <c r="AN2002" s="68"/>
      <c r="AO2002" s="68"/>
      <c r="AP2002" s="68"/>
      <c r="AQ2002" s="68"/>
      <c r="AR2002" s="68"/>
      <c r="AS2002" s="68"/>
      <c r="AT2002" s="68"/>
      <c r="AU2002" s="68"/>
    </row>
    <row r="2003" spans="27:47">
      <c r="AA2003" s="68"/>
      <c r="AB2003" s="68"/>
      <c r="AC2003" s="68"/>
      <c r="AD2003" s="68"/>
      <c r="AE2003" s="68"/>
      <c r="AG2003" s="92"/>
      <c r="AN2003" s="68"/>
      <c r="AO2003" s="68"/>
      <c r="AP2003" s="68"/>
      <c r="AQ2003" s="68"/>
      <c r="AR2003" s="68"/>
      <c r="AS2003" s="68"/>
      <c r="AT2003" s="68"/>
      <c r="AU2003" s="68"/>
    </row>
    <row r="2004" spans="27:47">
      <c r="AA2004" s="68"/>
      <c r="AB2004" s="68"/>
      <c r="AC2004" s="68"/>
      <c r="AD2004" s="68"/>
      <c r="AE2004" s="68"/>
      <c r="AG2004" s="92"/>
      <c r="AN2004" s="68"/>
      <c r="AO2004" s="68"/>
      <c r="AP2004" s="68"/>
      <c r="AQ2004" s="68"/>
      <c r="AR2004" s="68"/>
      <c r="AS2004" s="68"/>
      <c r="AT2004" s="68"/>
      <c r="AU2004" s="68"/>
    </row>
    <row r="2005" spans="27:47">
      <c r="AA2005" s="68"/>
      <c r="AB2005" s="68"/>
      <c r="AC2005" s="68"/>
      <c r="AD2005" s="68"/>
      <c r="AE2005" s="68"/>
      <c r="AG2005" s="92"/>
      <c r="AN2005" s="68"/>
      <c r="AO2005" s="68"/>
      <c r="AP2005" s="68"/>
      <c r="AQ2005" s="68"/>
      <c r="AR2005" s="68"/>
      <c r="AS2005" s="68"/>
      <c r="AT2005" s="68"/>
      <c r="AU2005" s="68"/>
    </row>
    <row r="2006" spans="27:47">
      <c r="AA2006" s="68"/>
      <c r="AB2006" s="68"/>
      <c r="AC2006" s="68"/>
      <c r="AD2006" s="68"/>
      <c r="AE2006" s="68"/>
      <c r="AG2006" s="92"/>
      <c r="AN2006" s="68"/>
      <c r="AO2006" s="68"/>
      <c r="AP2006" s="68"/>
      <c r="AQ2006" s="68"/>
      <c r="AR2006" s="68"/>
      <c r="AS2006" s="68"/>
      <c r="AT2006" s="68"/>
      <c r="AU2006" s="68"/>
    </row>
    <row r="2007" spans="27:47">
      <c r="AA2007" s="68"/>
      <c r="AB2007" s="68"/>
      <c r="AC2007" s="68"/>
      <c r="AD2007" s="68"/>
      <c r="AE2007" s="68"/>
      <c r="AG2007" s="92"/>
      <c r="AN2007" s="68"/>
      <c r="AO2007" s="68"/>
      <c r="AP2007" s="68"/>
      <c r="AQ2007" s="68"/>
      <c r="AR2007" s="68"/>
      <c r="AS2007" s="68"/>
      <c r="AT2007" s="68"/>
      <c r="AU2007" s="68"/>
    </row>
    <row r="2008" spans="27:47">
      <c r="AA2008" s="68"/>
      <c r="AB2008" s="68"/>
      <c r="AC2008" s="68"/>
      <c r="AD2008" s="68"/>
      <c r="AE2008" s="68"/>
      <c r="AG2008" s="92"/>
      <c r="AN2008" s="68"/>
      <c r="AO2008" s="68"/>
      <c r="AP2008" s="68"/>
      <c r="AQ2008" s="68"/>
      <c r="AR2008" s="68"/>
      <c r="AS2008" s="68"/>
      <c r="AT2008" s="68"/>
      <c r="AU2008" s="68"/>
    </row>
    <row r="2009" spans="27:47">
      <c r="AA2009" s="68"/>
      <c r="AB2009" s="68"/>
      <c r="AC2009" s="68"/>
      <c r="AD2009" s="68"/>
      <c r="AE2009" s="68"/>
      <c r="AG2009" s="92"/>
      <c r="AN2009" s="68"/>
      <c r="AO2009" s="68"/>
      <c r="AP2009" s="68"/>
      <c r="AQ2009" s="68"/>
      <c r="AR2009" s="68"/>
      <c r="AS2009" s="68"/>
      <c r="AT2009" s="68"/>
      <c r="AU2009" s="68"/>
    </row>
    <row r="2010" spans="27:47">
      <c r="AA2010" s="68"/>
      <c r="AB2010" s="68"/>
      <c r="AC2010" s="68"/>
      <c r="AD2010" s="68"/>
      <c r="AE2010" s="68"/>
      <c r="AG2010" s="92"/>
      <c r="AN2010" s="68"/>
      <c r="AO2010" s="68"/>
      <c r="AP2010" s="68"/>
      <c r="AQ2010" s="68"/>
      <c r="AR2010" s="68"/>
      <c r="AS2010" s="68"/>
      <c r="AT2010" s="68"/>
      <c r="AU2010" s="68"/>
    </row>
    <row r="2011" spans="27:47">
      <c r="AA2011" s="68"/>
      <c r="AB2011" s="68"/>
      <c r="AC2011" s="68"/>
      <c r="AD2011" s="68"/>
      <c r="AE2011" s="68"/>
      <c r="AG2011" s="92"/>
      <c r="AN2011" s="68"/>
      <c r="AO2011" s="68"/>
      <c r="AP2011" s="68"/>
      <c r="AQ2011" s="68"/>
      <c r="AR2011" s="68"/>
      <c r="AS2011" s="68"/>
      <c r="AT2011" s="68"/>
      <c r="AU2011" s="68"/>
    </row>
    <row r="2012" spans="27:47">
      <c r="AA2012" s="68"/>
      <c r="AB2012" s="68"/>
      <c r="AC2012" s="68"/>
      <c r="AD2012" s="68"/>
      <c r="AE2012" s="68"/>
      <c r="AG2012" s="92"/>
      <c r="AN2012" s="68"/>
      <c r="AO2012" s="68"/>
      <c r="AP2012" s="68"/>
      <c r="AQ2012" s="68"/>
      <c r="AR2012" s="68"/>
      <c r="AS2012" s="68"/>
      <c r="AT2012" s="68"/>
      <c r="AU2012" s="68"/>
    </row>
    <row r="2013" spans="27:47">
      <c r="AA2013" s="68"/>
      <c r="AB2013" s="68"/>
      <c r="AC2013" s="68"/>
      <c r="AD2013" s="68"/>
      <c r="AE2013" s="68"/>
      <c r="AG2013" s="92"/>
      <c r="AN2013" s="68"/>
      <c r="AO2013" s="68"/>
      <c r="AP2013" s="68"/>
      <c r="AQ2013" s="68"/>
      <c r="AR2013" s="68"/>
      <c r="AS2013" s="68"/>
      <c r="AT2013" s="68"/>
      <c r="AU2013" s="68"/>
    </row>
    <row r="2014" spans="27:47">
      <c r="AA2014" s="68"/>
      <c r="AB2014" s="68"/>
      <c r="AC2014" s="68"/>
      <c r="AD2014" s="68"/>
      <c r="AE2014" s="68"/>
      <c r="AG2014" s="92"/>
      <c r="AN2014" s="68"/>
      <c r="AO2014" s="68"/>
      <c r="AP2014" s="68"/>
      <c r="AQ2014" s="68"/>
      <c r="AR2014" s="68"/>
      <c r="AS2014" s="68"/>
      <c r="AT2014" s="68"/>
      <c r="AU2014" s="68"/>
    </row>
    <row r="2015" spans="27:47">
      <c r="AA2015" s="68"/>
      <c r="AB2015" s="68"/>
      <c r="AC2015" s="68"/>
      <c r="AD2015" s="68"/>
      <c r="AE2015" s="68"/>
      <c r="AG2015" s="92"/>
      <c r="AN2015" s="68"/>
      <c r="AO2015" s="68"/>
      <c r="AP2015" s="68"/>
      <c r="AQ2015" s="68"/>
      <c r="AR2015" s="68"/>
      <c r="AS2015" s="68"/>
      <c r="AT2015" s="68"/>
      <c r="AU2015" s="68"/>
    </row>
    <row r="2016" spans="27:47">
      <c r="AA2016" s="68"/>
      <c r="AB2016" s="68"/>
      <c r="AC2016" s="68"/>
      <c r="AD2016" s="68"/>
      <c r="AE2016" s="68"/>
      <c r="AG2016" s="92"/>
      <c r="AN2016" s="68"/>
      <c r="AO2016" s="68"/>
      <c r="AP2016" s="68"/>
      <c r="AQ2016" s="68"/>
      <c r="AR2016" s="68"/>
      <c r="AS2016" s="68"/>
      <c r="AT2016" s="68"/>
      <c r="AU2016" s="68"/>
    </row>
    <row r="2017" spans="27:47">
      <c r="AA2017" s="68"/>
      <c r="AB2017" s="68"/>
      <c r="AC2017" s="68"/>
      <c r="AD2017" s="68"/>
      <c r="AE2017" s="68"/>
      <c r="AG2017" s="92"/>
      <c r="AN2017" s="68"/>
      <c r="AO2017" s="68"/>
      <c r="AP2017" s="68"/>
      <c r="AQ2017" s="68"/>
      <c r="AR2017" s="68"/>
      <c r="AS2017" s="68"/>
      <c r="AT2017" s="68"/>
      <c r="AU2017" s="68"/>
    </row>
    <row r="2018" spans="27:47">
      <c r="AA2018" s="68"/>
      <c r="AB2018" s="68"/>
      <c r="AC2018" s="68"/>
      <c r="AD2018" s="68"/>
      <c r="AE2018" s="68"/>
      <c r="AG2018" s="92"/>
      <c r="AN2018" s="68"/>
      <c r="AO2018" s="68"/>
      <c r="AP2018" s="68"/>
      <c r="AQ2018" s="68"/>
      <c r="AR2018" s="68"/>
      <c r="AS2018" s="68"/>
      <c r="AT2018" s="68"/>
      <c r="AU2018" s="68"/>
    </row>
    <row r="2019" spans="27:47">
      <c r="AA2019" s="68"/>
      <c r="AB2019" s="68"/>
      <c r="AC2019" s="68"/>
      <c r="AD2019" s="68"/>
      <c r="AE2019" s="68"/>
      <c r="AG2019" s="92"/>
      <c r="AN2019" s="68"/>
      <c r="AO2019" s="68"/>
      <c r="AP2019" s="68"/>
      <c r="AQ2019" s="68"/>
      <c r="AR2019" s="68"/>
      <c r="AS2019" s="68"/>
      <c r="AT2019" s="68"/>
      <c r="AU2019" s="68"/>
    </row>
    <row r="2020" spans="27:47">
      <c r="AA2020" s="68"/>
      <c r="AB2020" s="68"/>
      <c r="AC2020" s="68"/>
      <c r="AD2020" s="68"/>
      <c r="AE2020" s="68"/>
      <c r="AG2020" s="92"/>
      <c r="AN2020" s="68"/>
      <c r="AO2020" s="68"/>
      <c r="AP2020" s="68"/>
      <c r="AQ2020" s="68"/>
      <c r="AR2020" s="68"/>
      <c r="AS2020" s="68"/>
      <c r="AT2020" s="68"/>
      <c r="AU2020" s="68"/>
    </row>
    <row r="2021" spans="27:47">
      <c r="AA2021" s="68"/>
      <c r="AB2021" s="68"/>
      <c r="AC2021" s="68"/>
      <c r="AD2021" s="68"/>
      <c r="AE2021" s="68"/>
      <c r="AG2021" s="92"/>
      <c r="AN2021" s="68"/>
      <c r="AO2021" s="68"/>
      <c r="AP2021" s="68"/>
      <c r="AQ2021" s="68"/>
      <c r="AR2021" s="68"/>
      <c r="AS2021" s="68"/>
      <c r="AT2021" s="68"/>
      <c r="AU2021" s="68"/>
    </row>
    <row r="2022" spans="27:47">
      <c r="AA2022" s="68"/>
      <c r="AB2022" s="68"/>
      <c r="AC2022" s="68"/>
      <c r="AD2022" s="68"/>
      <c r="AE2022" s="68"/>
      <c r="AG2022" s="92"/>
      <c r="AN2022" s="68"/>
      <c r="AO2022" s="68"/>
      <c r="AP2022" s="68"/>
      <c r="AQ2022" s="68"/>
      <c r="AR2022" s="68"/>
      <c r="AS2022" s="68"/>
      <c r="AT2022" s="68"/>
      <c r="AU2022" s="68"/>
    </row>
    <row r="2023" spans="27:47">
      <c r="AA2023" s="68"/>
      <c r="AB2023" s="68"/>
      <c r="AC2023" s="68"/>
      <c r="AD2023" s="68"/>
      <c r="AE2023" s="68"/>
      <c r="AG2023" s="92"/>
      <c r="AN2023" s="68"/>
      <c r="AO2023" s="68"/>
      <c r="AP2023" s="68"/>
      <c r="AQ2023" s="68"/>
      <c r="AR2023" s="68"/>
      <c r="AS2023" s="68"/>
      <c r="AT2023" s="68"/>
      <c r="AU2023" s="68"/>
    </row>
    <row r="2024" spans="27:47">
      <c r="AA2024" s="68"/>
      <c r="AB2024" s="68"/>
      <c r="AC2024" s="68"/>
      <c r="AD2024" s="68"/>
      <c r="AE2024" s="68"/>
      <c r="AG2024" s="92"/>
      <c r="AN2024" s="68"/>
      <c r="AO2024" s="68"/>
      <c r="AP2024" s="68"/>
      <c r="AQ2024" s="68"/>
      <c r="AR2024" s="68"/>
      <c r="AS2024" s="68"/>
      <c r="AT2024" s="68"/>
      <c r="AU2024" s="68"/>
    </row>
    <row r="2025" spans="27:47">
      <c r="AA2025" s="68"/>
      <c r="AB2025" s="68"/>
      <c r="AC2025" s="68"/>
      <c r="AD2025" s="68"/>
      <c r="AE2025" s="68"/>
      <c r="AG2025" s="92"/>
      <c r="AN2025" s="68"/>
      <c r="AO2025" s="68"/>
      <c r="AP2025" s="68"/>
      <c r="AQ2025" s="68"/>
      <c r="AR2025" s="68"/>
      <c r="AS2025" s="68"/>
      <c r="AT2025" s="68"/>
      <c r="AU2025" s="68"/>
    </row>
    <row r="2026" spans="27:47">
      <c r="AA2026" s="68"/>
      <c r="AB2026" s="68"/>
      <c r="AC2026" s="68"/>
      <c r="AD2026" s="68"/>
      <c r="AE2026" s="68"/>
      <c r="AG2026" s="92"/>
      <c r="AN2026" s="68"/>
      <c r="AO2026" s="68"/>
      <c r="AP2026" s="68"/>
      <c r="AQ2026" s="68"/>
      <c r="AR2026" s="68"/>
      <c r="AS2026" s="68"/>
      <c r="AT2026" s="68"/>
      <c r="AU2026" s="68"/>
    </row>
    <row r="2027" spans="27:47">
      <c r="AA2027" s="68"/>
      <c r="AB2027" s="68"/>
      <c r="AC2027" s="68"/>
      <c r="AD2027" s="68"/>
      <c r="AE2027" s="68"/>
      <c r="AG2027" s="92"/>
      <c r="AN2027" s="68"/>
      <c r="AO2027" s="68"/>
      <c r="AP2027" s="68"/>
      <c r="AQ2027" s="68"/>
      <c r="AR2027" s="68"/>
      <c r="AS2027" s="68"/>
      <c r="AT2027" s="68"/>
      <c r="AU2027" s="68"/>
    </row>
    <row r="2028" spans="27:47">
      <c r="AA2028" s="68"/>
      <c r="AB2028" s="68"/>
      <c r="AC2028" s="68"/>
      <c r="AD2028" s="68"/>
      <c r="AE2028" s="68"/>
      <c r="AG2028" s="92"/>
      <c r="AN2028" s="68"/>
      <c r="AO2028" s="68"/>
      <c r="AP2028" s="68"/>
      <c r="AQ2028" s="68"/>
      <c r="AR2028" s="68"/>
      <c r="AS2028" s="68"/>
      <c r="AT2028" s="68"/>
      <c r="AU2028" s="68"/>
    </row>
    <row r="2029" spans="27:47">
      <c r="AA2029" s="68"/>
      <c r="AB2029" s="68"/>
      <c r="AC2029" s="68"/>
      <c r="AD2029" s="68"/>
      <c r="AE2029" s="68"/>
      <c r="AG2029" s="92"/>
      <c r="AN2029" s="68"/>
      <c r="AO2029" s="68"/>
      <c r="AP2029" s="68"/>
      <c r="AQ2029" s="68"/>
      <c r="AR2029" s="68"/>
      <c r="AS2029" s="68"/>
      <c r="AT2029" s="68"/>
      <c r="AU2029" s="68"/>
    </row>
    <row r="2030" spans="27:47">
      <c r="AA2030" s="68"/>
      <c r="AB2030" s="68"/>
      <c r="AC2030" s="68"/>
      <c r="AD2030" s="68"/>
      <c r="AE2030" s="68"/>
      <c r="AG2030" s="92"/>
      <c r="AN2030" s="68"/>
      <c r="AO2030" s="68"/>
      <c r="AP2030" s="68"/>
      <c r="AQ2030" s="68"/>
      <c r="AR2030" s="68"/>
      <c r="AS2030" s="68"/>
      <c r="AT2030" s="68"/>
      <c r="AU2030" s="68"/>
    </row>
    <row r="2031" spans="27:47">
      <c r="AA2031" s="68"/>
      <c r="AB2031" s="68"/>
      <c r="AC2031" s="68"/>
      <c r="AD2031" s="68"/>
      <c r="AE2031" s="68"/>
      <c r="AG2031" s="92"/>
      <c r="AN2031" s="68"/>
      <c r="AO2031" s="68"/>
      <c r="AP2031" s="68"/>
      <c r="AQ2031" s="68"/>
      <c r="AR2031" s="68"/>
      <c r="AS2031" s="68"/>
      <c r="AT2031" s="68"/>
      <c r="AU2031" s="68"/>
    </row>
    <row r="2032" spans="27:47">
      <c r="AA2032" s="68"/>
      <c r="AB2032" s="68"/>
      <c r="AC2032" s="68"/>
      <c r="AD2032" s="68"/>
      <c r="AE2032" s="68"/>
      <c r="AG2032" s="92"/>
      <c r="AN2032" s="68"/>
      <c r="AO2032" s="68"/>
      <c r="AP2032" s="68"/>
      <c r="AQ2032" s="68"/>
      <c r="AR2032" s="68"/>
      <c r="AS2032" s="68"/>
      <c r="AT2032" s="68"/>
      <c r="AU2032" s="68"/>
    </row>
    <row r="2033" spans="27:47">
      <c r="AA2033" s="68"/>
      <c r="AB2033" s="68"/>
      <c r="AC2033" s="68"/>
      <c r="AD2033" s="68"/>
      <c r="AE2033" s="68"/>
      <c r="AG2033" s="92"/>
      <c r="AN2033" s="68"/>
      <c r="AO2033" s="68"/>
      <c r="AP2033" s="68"/>
      <c r="AQ2033" s="68"/>
      <c r="AR2033" s="68"/>
      <c r="AS2033" s="68"/>
      <c r="AT2033" s="68"/>
      <c r="AU2033" s="68"/>
    </row>
    <row r="2034" spans="27:47">
      <c r="AA2034" s="68"/>
      <c r="AB2034" s="68"/>
      <c r="AC2034" s="68"/>
      <c r="AD2034" s="68"/>
      <c r="AE2034" s="68"/>
      <c r="AG2034" s="92"/>
      <c r="AN2034" s="68"/>
      <c r="AO2034" s="68"/>
      <c r="AP2034" s="68"/>
      <c r="AQ2034" s="68"/>
      <c r="AR2034" s="68"/>
      <c r="AS2034" s="68"/>
      <c r="AT2034" s="68"/>
      <c r="AU2034" s="68"/>
    </row>
    <row r="2035" spans="27:47">
      <c r="AA2035" s="68"/>
      <c r="AB2035" s="68"/>
      <c r="AC2035" s="68"/>
      <c r="AD2035" s="68"/>
      <c r="AE2035" s="68"/>
      <c r="AG2035" s="92"/>
      <c r="AN2035" s="68"/>
      <c r="AO2035" s="68"/>
      <c r="AP2035" s="68"/>
      <c r="AQ2035" s="68"/>
      <c r="AR2035" s="68"/>
      <c r="AS2035" s="68"/>
      <c r="AT2035" s="68"/>
      <c r="AU2035" s="68"/>
    </row>
    <row r="2036" spans="27:47">
      <c r="AA2036" s="68"/>
      <c r="AB2036" s="68"/>
      <c r="AC2036" s="68"/>
      <c r="AD2036" s="68"/>
      <c r="AE2036" s="68"/>
      <c r="AG2036" s="92"/>
      <c r="AN2036" s="68"/>
      <c r="AO2036" s="68"/>
      <c r="AP2036" s="68"/>
      <c r="AQ2036" s="68"/>
      <c r="AR2036" s="68"/>
      <c r="AS2036" s="68"/>
      <c r="AT2036" s="68"/>
      <c r="AU2036" s="68"/>
    </row>
    <row r="2037" spans="27:47">
      <c r="AA2037" s="68"/>
      <c r="AB2037" s="68"/>
      <c r="AC2037" s="68"/>
      <c r="AD2037" s="68"/>
      <c r="AE2037" s="68"/>
      <c r="AG2037" s="92"/>
      <c r="AN2037" s="68"/>
      <c r="AO2037" s="68"/>
      <c r="AP2037" s="68"/>
      <c r="AQ2037" s="68"/>
      <c r="AR2037" s="68"/>
      <c r="AS2037" s="68"/>
      <c r="AT2037" s="68"/>
      <c r="AU2037" s="68"/>
    </row>
    <row r="2038" spans="27:47">
      <c r="AA2038" s="68"/>
      <c r="AB2038" s="68"/>
      <c r="AC2038" s="68"/>
      <c r="AD2038" s="68"/>
      <c r="AE2038" s="68"/>
      <c r="AG2038" s="92"/>
      <c r="AN2038" s="68"/>
      <c r="AO2038" s="68"/>
      <c r="AP2038" s="68"/>
      <c r="AQ2038" s="68"/>
      <c r="AR2038" s="68"/>
      <c r="AS2038" s="68"/>
      <c r="AT2038" s="68"/>
      <c r="AU2038" s="68"/>
    </row>
    <row r="2039" spans="27:47">
      <c r="AA2039" s="68"/>
      <c r="AB2039" s="68"/>
      <c r="AC2039" s="68"/>
      <c r="AD2039" s="68"/>
      <c r="AE2039" s="68"/>
      <c r="AG2039" s="92"/>
      <c r="AN2039" s="68"/>
      <c r="AO2039" s="68"/>
      <c r="AP2039" s="68"/>
      <c r="AQ2039" s="68"/>
      <c r="AR2039" s="68"/>
      <c r="AS2039" s="68"/>
      <c r="AT2039" s="68"/>
      <c r="AU2039" s="68"/>
    </row>
    <row r="2040" spans="27:47">
      <c r="AA2040" s="68"/>
      <c r="AB2040" s="68"/>
      <c r="AC2040" s="68"/>
      <c r="AD2040" s="68"/>
      <c r="AE2040" s="68"/>
      <c r="AG2040" s="92"/>
      <c r="AN2040" s="68"/>
      <c r="AO2040" s="68"/>
      <c r="AP2040" s="68"/>
      <c r="AQ2040" s="68"/>
      <c r="AR2040" s="68"/>
      <c r="AS2040" s="68"/>
      <c r="AT2040" s="68"/>
      <c r="AU2040" s="68"/>
    </row>
    <row r="2041" spans="27:47">
      <c r="AA2041" s="68"/>
      <c r="AB2041" s="68"/>
      <c r="AC2041" s="68"/>
      <c r="AD2041" s="68"/>
      <c r="AE2041" s="68"/>
      <c r="AG2041" s="92"/>
      <c r="AN2041" s="68"/>
      <c r="AO2041" s="68"/>
      <c r="AP2041" s="68"/>
      <c r="AQ2041" s="68"/>
      <c r="AR2041" s="68"/>
      <c r="AS2041" s="68"/>
      <c r="AT2041" s="68"/>
      <c r="AU2041" s="68"/>
    </row>
    <row r="2042" spans="27:47">
      <c r="AA2042" s="68"/>
      <c r="AB2042" s="68"/>
      <c r="AC2042" s="68"/>
      <c r="AD2042" s="68"/>
      <c r="AE2042" s="68"/>
      <c r="AG2042" s="92"/>
      <c r="AN2042" s="68"/>
      <c r="AO2042" s="68"/>
      <c r="AP2042" s="68"/>
      <c r="AQ2042" s="68"/>
      <c r="AR2042" s="68"/>
      <c r="AS2042" s="68"/>
      <c r="AT2042" s="68"/>
      <c r="AU2042" s="68"/>
    </row>
    <row r="2043" spans="27:47">
      <c r="AA2043" s="68"/>
      <c r="AB2043" s="68"/>
      <c r="AC2043" s="68"/>
      <c r="AD2043" s="68"/>
      <c r="AE2043" s="68"/>
      <c r="AG2043" s="92"/>
      <c r="AN2043" s="68"/>
      <c r="AO2043" s="68"/>
      <c r="AP2043" s="68"/>
      <c r="AQ2043" s="68"/>
      <c r="AR2043" s="68"/>
      <c r="AS2043" s="68"/>
      <c r="AT2043" s="68"/>
      <c r="AU2043" s="68"/>
    </row>
    <row r="2044" spans="27:47">
      <c r="AA2044" s="68"/>
      <c r="AB2044" s="68"/>
      <c r="AC2044" s="68"/>
      <c r="AD2044" s="68"/>
      <c r="AE2044" s="68"/>
      <c r="AG2044" s="92"/>
      <c r="AN2044" s="68"/>
      <c r="AO2044" s="68"/>
      <c r="AP2044" s="68"/>
      <c r="AQ2044" s="68"/>
      <c r="AR2044" s="68"/>
      <c r="AS2044" s="68"/>
      <c r="AT2044" s="68"/>
      <c r="AU2044" s="68"/>
    </row>
    <row r="2045" spans="27:47">
      <c r="AA2045" s="68"/>
      <c r="AB2045" s="68"/>
      <c r="AC2045" s="68"/>
      <c r="AD2045" s="68"/>
      <c r="AE2045" s="68"/>
      <c r="AG2045" s="92"/>
      <c r="AN2045" s="68"/>
      <c r="AO2045" s="68"/>
      <c r="AP2045" s="68"/>
      <c r="AQ2045" s="68"/>
      <c r="AR2045" s="68"/>
      <c r="AS2045" s="68"/>
      <c r="AT2045" s="68"/>
      <c r="AU2045" s="68"/>
    </row>
    <row r="2046" spans="27:47">
      <c r="AA2046" s="68"/>
      <c r="AB2046" s="68"/>
      <c r="AC2046" s="68"/>
      <c r="AD2046" s="68"/>
      <c r="AE2046" s="68"/>
      <c r="AG2046" s="92"/>
      <c r="AN2046" s="68"/>
      <c r="AO2046" s="68"/>
      <c r="AP2046" s="68"/>
      <c r="AQ2046" s="68"/>
      <c r="AR2046" s="68"/>
      <c r="AS2046" s="68"/>
      <c r="AT2046" s="68"/>
      <c r="AU2046" s="68"/>
    </row>
    <row r="2047" spans="27:47">
      <c r="AA2047" s="68"/>
      <c r="AB2047" s="68"/>
      <c r="AC2047" s="68"/>
      <c r="AD2047" s="68"/>
      <c r="AE2047" s="68"/>
      <c r="AG2047" s="92"/>
      <c r="AN2047" s="68"/>
      <c r="AO2047" s="68"/>
      <c r="AP2047" s="68"/>
      <c r="AQ2047" s="68"/>
      <c r="AR2047" s="68"/>
      <c r="AS2047" s="68"/>
      <c r="AT2047" s="68"/>
      <c r="AU2047" s="68"/>
    </row>
    <row r="2048" spans="27:47">
      <c r="AA2048" s="68"/>
      <c r="AB2048" s="68"/>
      <c r="AC2048" s="68"/>
      <c r="AD2048" s="68"/>
      <c r="AE2048" s="68"/>
      <c r="AG2048" s="92"/>
      <c r="AN2048" s="68"/>
      <c r="AO2048" s="68"/>
      <c r="AP2048" s="68"/>
      <c r="AQ2048" s="68"/>
      <c r="AR2048" s="68"/>
      <c r="AS2048" s="68"/>
      <c r="AT2048" s="68"/>
      <c r="AU2048" s="68"/>
    </row>
    <row r="2049" spans="27:47">
      <c r="AA2049" s="68"/>
      <c r="AB2049" s="68"/>
      <c r="AC2049" s="68"/>
      <c r="AD2049" s="68"/>
      <c r="AE2049" s="68"/>
      <c r="AG2049" s="92"/>
      <c r="AN2049" s="68"/>
      <c r="AO2049" s="68"/>
      <c r="AP2049" s="68"/>
      <c r="AQ2049" s="68"/>
      <c r="AR2049" s="68"/>
      <c r="AS2049" s="68"/>
      <c r="AT2049" s="68"/>
      <c r="AU2049" s="68"/>
    </row>
    <row r="2050" spans="27:47">
      <c r="AA2050" s="68"/>
      <c r="AB2050" s="68"/>
      <c r="AC2050" s="68"/>
      <c r="AD2050" s="68"/>
      <c r="AE2050" s="68"/>
      <c r="AG2050" s="92"/>
      <c r="AN2050" s="68"/>
      <c r="AO2050" s="68"/>
      <c r="AP2050" s="68"/>
      <c r="AQ2050" s="68"/>
      <c r="AR2050" s="68"/>
      <c r="AS2050" s="68"/>
      <c r="AT2050" s="68"/>
      <c r="AU2050" s="68"/>
    </row>
    <row r="2051" spans="27:47">
      <c r="AA2051" s="68"/>
      <c r="AB2051" s="68"/>
      <c r="AC2051" s="68"/>
      <c r="AD2051" s="68"/>
      <c r="AE2051" s="68"/>
      <c r="AG2051" s="92"/>
      <c r="AN2051" s="68"/>
      <c r="AO2051" s="68"/>
      <c r="AP2051" s="68"/>
      <c r="AQ2051" s="68"/>
      <c r="AR2051" s="68"/>
      <c r="AS2051" s="68"/>
      <c r="AT2051" s="68"/>
      <c r="AU2051" s="68"/>
    </row>
    <row r="2052" spans="27:47">
      <c r="AA2052" s="68"/>
      <c r="AB2052" s="68"/>
      <c r="AC2052" s="68"/>
      <c r="AD2052" s="68"/>
      <c r="AE2052" s="68"/>
      <c r="AG2052" s="92"/>
      <c r="AN2052" s="68"/>
      <c r="AO2052" s="68"/>
      <c r="AP2052" s="68"/>
      <c r="AQ2052" s="68"/>
      <c r="AR2052" s="68"/>
      <c r="AS2052" s="68"/>
      <c r="AT2052" s="68"/>
      <c r="AU2052" s="68"/>
    </row>
    <row r="2053" spans="27:47">
      <c r="AA2053" s="68"/>
      <c r="AB2053" s="68"/>
      <c r="AC2053" s="68"/>
      <c r="AD2053" s="68"/>
      <c r="AE2053" s="68"/>
      <c r="AG2053" s="92"/>
      <c r="AN2053" s="68"/>
      <c r="AO2053" s="68"/>
      <c r="AP2053" s="68"/>
      <c r="AQ2053" s="68"/>
      <c r="AR2053" s="68"/>
      <c r="AS2053" s="68"/>
      <c r="AT2053" s="68"/>
      <c r="AU2053" s="68"/>
    </row>
    <row r="2054" spans="27:47">
      <c r="AA2054" s="68"/>
      <c r="AB2054" s="68"/>
      <c r="AC2054" s="68"/>
      <c r="AD2054" s="68"/>
      <c r="AE2054" s="68"/>
      <c r="AG2054" s="92"/>
      <c r="AN2054" s="68"/>
      <c r="AO2054" s="68"/>
      <c r="AP2054" s="68"/>
      <c r="AQ2054" s="68"/>
      <c r="AR2054" s="68"/>
      <c r="AS2054" s="68"/>
      <c r="AT2054" s="68"/>
      <c r="AU2054" s="68"/>
    </row>
    <row r="2055" spans="27:47">
      <c r="AA2055" s="68"/>
      <c r="AB2055" s="68"/>
      <c r="AC2055" s="68"/>
      <c r="AD2055" s="68"/>
      <c r="AE2055" s="68"/>
      <c r="AG2055" s="92"/>
      <c r="AN2055" s="68"/>
      <c r="AO2055" s="68"/>
      <c r="AP2055" s="68"/>
      <c r="AQ2055" s="68"/>
      <c r="AR2055" s="68"/>
      <c r="AS2055" s="68"/>
      <c r="AT2055" s="68"/>
      <c r="AU2055" s="68"/>
    </row>
    <row r="2056" spans="27:47">
      <c r="AA2056" s="68"/>
      <c r="AB2056" s="68"/>
      <c r="AC2056" s="68"/>
      <c r="AD2056" s="68"/>
      <c r="AE2056" s="68"/>
      <c r="AG2056" s="92"/>
      <c r="AN2056" s="68"/>
      <c r="AO2056" s="68"/>
      <c r="AP2056" s="68"/>
      <c r="AQ2056" s="68"/>
      <c r="AR2056" s="68"/>
      <c r="AS2056" s="68"/>
      <c r="AT2056" s="68"/>
      <c r="AU2056" s="68"/>
    </row>
    <row r="2057" spans="27:47">
      <c r="AA2057" s="68"/>
      <c r="AB2057" s="68"/>
      <c r="AC2057" s="68"/>
      <c r="AD2057" s="68"/>
      <c r="AE2057" s="68"/>
      <c r="AG2057" s="92"/>
      <c r="AN2057" s="68"/>
      <c r="AO2057" s="68"/>
      <c r="AP2057" s="68"/>
      <c r="AQ2057" s="68"/>
      <c r="AR2057" s="68"/>
      <c r="AS2057" s="68"/>
      <c r="AT2057" s="68"/>
      <c r="AU2057" s="68"/>
    </row>
    <row r="2058" spans="27:47">
      <c r="AA2058" s="68"/>
      <c r="AB2058" s="68"/>
      <c r="AC2058" s="68"/>
      <c r="AD2058" s="68"/>
      <c r="AE2058" s="68"/>
      <c r="AG2058" s="92"/>
      <c r="AN2058" s="68"/>
      <c r="AO2058" s="68"/>
      <c r="AP2058" s="68"/>
      <c r="AQ2058" s="68"/>
      <c r="AR2058" s="68"/>
      <c r="AS2058" s="68"/>
      <c r="AT2058" s="68"/>
      <c r="AU2058" s="68"/>
    </row>
    <row r="2059" spans="27:47">
      <c r="AA2059" s="68"/>
      <c r="AB2059" s="68"/>
      <c r="AC2059" s="68"/>
      <c r="AD2059" s="68"/>
      <c r="AE2059" s="68"/>
      <c r="AG2059" s="92"/>
      <c r="AN2059" s="68"/>
      <c r="AO2059" s="68"/>
      <c r="AP2059" s="68"/>
      <c r="AQ2059" s="68"/>
      <c r="AR2059" s="68"/>
      <c r="AS2059" s="68"/>
      <c r="AT2059" s="68"/>
      <c r="AU2059" s="68"/>
    </row>
    <row r="2060" spans="27:47">
      <c r="AA2060" s="68"/>
      <c r="AB2060" s="68"/>
      <c r="AC2060" s="68"/>
      <c r="AD2060" s="68"/>
      <c r="AE2060" s="68"/>
      <c r="AG2060" s="92"/>
      <c r="AN2060" s="68"/>
      <c r="AO2060" s="68"/>
      <c r="AP2060" s="68"/>
      <c r="AQ2060" s="68"/>
      <c r="AR2060" s="68"/>
      <c r="AS2060" s="68"/>
      <c r="AT2060" s="68"/>
      <c r="AU2060" s="68"/>
    </row>
    <row r="2061" spans="27:47">
      <c r="AA2061" s="68"/>
      <c r="AB2061" s="68"/>
      <c r="AC2061" s="68"/>
      <c r="AD2061" s="68"/>
      <c r="AE2061" s="68"/>
      <c r="AG2061" s="92"/>
      <c r="AN2061" s="68"/>
      <c r="AO2061" s="68"/>
      <c r="AP2061" s="68"/>
      <c r="AQ2061" s="68"/>
      <c r="AR2061" s="68"/>
      <c r="AS2061" s="68"/>
      <c r="AT2061" s="68"/>
      <c r="AU2061" s="68"/>
    </row>
    <row r="2062" spans="27:47">
      <c r="AA2062" s="68"/>
      <c r="AB2062" s="68"/>
      <c r="AC2062" s="68"/>
      <c r="AD2062" s="68"/>
      <c r="AE2062" s="68"/>
      <c r="AG2062" s="92"/>
      <c r="AN2062" s="68"/>
      <c r="AO2062" s="68"/>
      <c r="AP2062" s="68"/>
      <c r="AQ2062" s="68"/>
      <c r="AR2062" s="68"/>
      <c r="AS2062" s="68"/>
      <c r="AT2062" s="68"/>
      <c r="AU2062" s="68"/>
    </row>
    <row r="2063" spans="27:47">
      <c r="AA2063" s="68"/>
      <c r="AB2063" s="68"/>
      <c r="AC2063" s="68"/>
      <c r="AD2063" s="68"/>
      <c r="AE2063" s="68"/>
      <c r="AF2063" s="93"/>
      <c r="AG2063" s="92"/>
      <c r="AN2063" s="68"/>
      <c r="AO2063" s="68"/>
      <c r="AP2063" s="68"/>
      <c r="AQ2063" s="68"/>
      <c r="AR2063" s="68"/>
      <c r="AS2063" s="68"/>
      <c r="AT2063" s="68"/>
      <c r="AU2063" s="68"/>
    </row>
    <row r="2064" spans="27:47">
      <c r="AA2064" s="68"/>
      <c r="AB2064" s="68"/>
      <c r="AC2064" s="68"/>
      <c r="AD2064" s="68"/>
      <c r="AE2064" s="68"/>
      <c r="AF2064" s="93"/>
      <c r="AG2064" s="92"/>
      <c r="AN2064" s="68"/>
      <c r="AO2064" s="68"/>
      <c r="AP2064" s="68"/>
      <c r="AQ2064" s="68"/>
      <c r="AR2064" s="68"/>
      <c r="AS2064" s="68"/>
      <c r="AT2064" s="68"/>
      <c r="AU2064" s="68"/>
    </row>
    <row r="2065" spans="27:47">
      <c r="AA2065" s="68"/>
      <c r="AB2065" s="68"/>
      <c r="AC2065" s="68"/>
      <c r="AD2065" s="68"/>
      <c r="AE2065" s="68"/>
      <c r="AF2065" s="93"/>
      <c r="AG2065" s="92"/>
      <c r="AN2065" s="68"/>
      <c r="AO2065" s="68"/>
      <c r="AP2065" s="68"/>
      <c r="AQ2065" s="68"/>
      <c r="AR2065" s="68"/>
      <c r="AS2065" s="68"/>
      <c r="AT2065" s="68"/>
      <c r="AU2065" s="68"/>
    </row>
    <row r="2066" spans="27:47">
      <c r="AA2066" s="68"/>
      <c r="AB2066" s="68"/>
      <c r="AC2066" s="68"/>
      <c r="AD2066" s="68"/>
      <c r="AE2066" s="68"/>
      <c r="AF2066" s="93"/>
      <c r="AG2066" s="92"/>
      <c r="AN2066" s="68"/>
      <c r="AO2066" s="68"/>
      <c r="AP2066" s="68"/>
      <c r="AQ2066" s="68"/>
      <c r="AR2066" s="68"/>
      <c r="AS2066" s="68"/>
      <c r="AT2066" s="68"/>
      <c r="AU2066" s="68"/>
    </row>
    <row r="2067" spans="27:47">
      <c r="AA2067" s="68"/>
      <c r="AB2067" s="68"/>
      <c r="AC2067" s="68"/>
      <c r="AD2067" s="68"/>
      <c r="AE2067" s="68"/>
      <c r="AF2067" s="93"/>
      <c r="AG2067" s="92"/>
      <c r="AN2067" s="68"/>
      <c r="AO2067" s="68"/>
      <c r="AP2067" s="68"/>
      <c r="AQ2067" s="68"/>
      <c r="AR2067" s="68"/>
      <c r="AS2067" s="68"/>
      <c r="AT2067" s="68"/>
      <c r="AU2067" s="68"/>
    </row>
    <row r="2068" spans="27:47">
      <c r="AA2068" s="68"/>
      <c r="AB2068" s="68"/>
      <c r="AC2068" s="68"/>
      <c r="AD2068" s="68"/>
      <c r="AE2068" s="68"/>
      <c r="AF2068" s="93"/>
      <c r="AG2068" s="92"/>
      <c r="AN2068" s="68"/>
      <c r="AO2068" s="68"/>
      <c r="AP2068" s="68"/>
      <c r="AQ2068" s="68"/>
      <c r="AR2068" s="68"/>
      <c r="AS2068" s="68"/>
      <c r="AT2068" s="68"/>
      <c r="AU2068" s="68"/>
    </row>
    <row r="2069" spans="27:47">
      <c r="AA2069" s="68"/>
      <c r="AB2069" s="68"/>
      <c r="AC2069" s="68"/>
      <c r="AD2069" s="68"/>
      <c r="AE2069" s="68"/>
      <c r="AF2069" s="93"/>
      <c r="AG2069" s="92"/>
      <c r="AN2069" s="68"/>
      <c r="AO2069" s="68"/>
      <c r="AP2069" s="68"/>
      <c r="AQ2069" s="68"/>
      <c r="AR2069" s="68"/>
      <c r="AS2069" s="68"/>
      <c r="AT2069" s="68"/>
      <c r="AU2069" s="68"/>
    </row>
    <row r="2070" spans="27:47">
      <c r="AA2070" s="68"/>
      <c r="AB2070" s="68"/>
      <c r="AC2070" s="68"/>
      <c r="AD2070" s="68"/>
      <c r="AE2070" s="68"/>
      <c r="AF2070" s="93"/>
      <c r="AG2070" s="92"/>
      <c r="AN2070" s="68"/>
      <c r="AO2070" s="68"/>
      <c r="AP2070" s="68"/>
      <c r="AQ2070" s="68"/>
      <c r="AR2070" s="68"/>
      <c r="AS2070" s="68"/>
      <c r="AT2070" s="68"/>
      <c r="AU2070" s="68"/>
    </row>
    <row r="2071" spans="27:47">
      <c r="AA2071" s="68"/>
      <c r="AB2071" s="68"/>
      <c r="AC2071" s="68"/>
      <c r="AD2071" s="68"/>
      <c r="AE2071" s="68"/>
      <c r="AF2071" s="93"/>
      <c r="AG2071" s="92"/>
      <c r="AN2071" s="68"/>
      <c r="AO2071" s="68"/>
      <c r="AP2071" s="68"/>
      <c r="AQ2071" s="68"/>
      <c r="AR2071" s="68"/>
      <c r="AS2071" s="68"/>
      <c r="AT2071" s="68"/>
      <c r="AU2071" s="68"/>
    </row>
    <row r="2072" spans="27:47">
      <c r="AA2072" s="68"/>
      <c r="AB2072" s="68"/>
      <c r="AC2072" s="68"/>
      <c r="AD2072" s="68"/>
      <c r="AE2072" s="68"/>
      <c r="AF2072" s="93"/>
      <c r="AG2072" s="92"/>
      <c r="AN2072" s="68"/>
      <c r="AO2072" s="68"/>
      <c r="AP2072" s="68"/>
      <c r="AQ2072" s="68"/>
      <c r="AR2072" s="68"/>
      <c r="AS2072" s="68"/>
      <c r="AT2072" s="68"/>
      <c r="AU2072" s="68"/>
    </row>
    <row r="2073" spans="27:47">
      <c r="AA2073" s="68"/>
      <c r="AB2073" s="68"/>
      <c r="AC2073" s="68"/>
      <c r="AD2073" s="68"/>
      <c r="AE2073" s="68"/>
      <c r="AF2073" s="93"/>
      <c r="AG2073" s="92"/>
      <c r="AN2073" s="68"/>
      <c r="AO2073" s="68"/>
      <c r="AP2073" s="68"/>
      <c r="AQ2073" s="68"/>
      <c r="AR2073" s="68"/>
      <c r="AS2073" s="68"/>
      <c r="AT2073" s="68"/>
      <c r="AU2073" s="68"/>
    </row>
    <row r="2074" spans="27:47">
      <c r="AA2074" s="68"/>
      <c r="AB2074" s="68"/>
      <c r="AC2074" s="68"/>
      <c r="AD2074" s="68"/>
      <c r="AE2074" s="68"/>
      <c r="AF2074" s="93"/>
      <c r="AG2074" s="92"/>
      <c r="AN2074" s="68"/>
      <c r="AO2074" s="68"/>
      <c r="AP2074" s="68"/>
      <c r="AQ2074" s="68"/>
      <c r="AR2074" s="68"/>
      <c r="AS2074" s="68"/>
      <c r="AT2074" s="68"/>
      <c r="AU2074" s="68"/>
    </row>
    <row r="2075" spans="27:47">
      <c r="AA2075" s="68"/>
      <c r="AB2075" s="68"/>
      <c r="AC2075" s="68"/>
      <c r="AD2075" s="68"/>
      <c r="AE2075" s="68"/>
      <c r="AF2075" s="93"/>
      <c r="AG2075" s="92"/>
      <c r="AN2075" s="68"/>
      <c r="AO2075" s="68"/>
      <c r="AP2075" s="68"/>
      <c r="AQ2075" s="68"/>
      <c r="AR2075" s="68"/>
      <c r="AS2075" s="68"/>
      <c r="AT2075" s="68"/>
      <c r="AU2075" s="68"/>
    </row>
    <row r="2076" spans="27:47">
      <c r="AA2076" s="68"/>
      <c r="AB2076" s="68"/>
      <c r="AC2076" s="68"/>
      <c r="AD2076" s="68"/>
      <c r="AE2076" s="68"/>
      <c r="AF2076" s="93"/>
      <c r="AG2076" s="92"/>
      <c r="AN2076" s="68"/>
      <c r="AO2076" s="68"/>
      <c r="AP2076" s="68"/>
      <c r="AQ2076" s="68"/>
      <c r="AR2076" s="68"/>
      <c r="AS2076" s="68"/>
      <c r="AT2076" s="68"/>
      <c r="AU2076" s="68"/>
    </row>
    <row r="2077" spans="27:47">
      <c r="AA2077" s="68"/>
      <c r="AB2077" s="68"/>
      <c r="AC2077" s="68"/>
      <c r="AD2077" s="68"/>
      <c r="AE2077" s="68"/>
      <c r="AF2077" s="93"/>
      <c r="AG2077" s="92"/>
      <c r="AN2077" s="68"/>
      <c r="AO2077" s="68"/>
      <c r="AP2077" s="68"/>
      <c r="AQ2077" s="68"/>
      <c r="AR2077" s="68"/>
      <c r="AS2077" s="68"/>
      <c r="AT2077" s="68"/>
      <c r="AU2077" s="68"/>
    </row>
    <row r="2078" spans="27:47">
      <c r="AA2078" s="68"/>
      <c r="AB2078" s="68"/>
      <c r="AC2078" s="68"/>
      <c r="AD2078" s="68"/>
      <c r="AE2078" s="68"/>
      <c r="AF2078" s="93"/>
      <c r="AG2078" s="92"/>
      <c r="AN2078" s="68"/>
      <c r="AO2078" s="68"/>
      <c r="AP2078" s="68"/>
      <c r="AQ2078" s="68"/>
      <c r="AR2078" s="68"/>
      <c r="AS2078" s="68"/>
      <c r="AT2078" s="68"/>
      <c r="AU2078" s="68"/>
    </row>
    <row r="2079" spans="27:47">
      <c r="AA2079" s="68"/>
      <c r="AB2079" s="68"/>
      <c r="AC2079" s="68"/>
      <c r="AD2079" s="68"/>
      <c r="AE2079" s="68"/>
      <c r="AF2079" s="93"/>
      <c r="AG2079" s="92"/>
      <c r="AN2079" s="68"/>
      <c r="AO2079" s="68"/>
      <c r="AP2079" s="68"/>
      <c r="AQ2079" s="68"/>
      <c r="AR2079" s="68"/>
      <c r="AS2079" s="68"/>
      <c r="AT2079" s="68"/>
      <c r="AU2079" s="68"/>
    </row>
    <row r="2080" spans="27:47">
      <c r="AA2080" s="68"/>
      <c r="AB2080" s="68"/>
      <c r="AC2080" s="68"/>
      <c r="AD2080" s="68"/>
      <c r="AE2080" s="68"/>
      <c r="AF2080" s="93"/>
      <c r="AG2080" s="92"/>
      <c r="AN2080" s="68"/>
      <c r="AO2080" s="68"/>
      <c r="AP2080" s="68"/>
      <c r="AQ2080" s="68"/>
      <c r="AR2080" s="68"/>
      <c r="AS2080" s="68"/>
      <c r="AT2080" s="68"/>
      <c r="AU2080" s="68"/>
    </row>
    <row r="2081" spans="27:47">
      <c r="AA2081" s="68"/>
      <c r="AB2081" s="68"/>
      <c r="AC2081" s="68"/>
      <c r="AD2081" s="68"/>
      <c r="AE2081" s="68"/>
      <c r="AF2081" s="93"/>
      <c r="AG2081" s="92"/>
      <c r="AN2081" s="68"/>
      <c r="AO2081" s="68"/>
      <c r="AP2081" s="68"/>
      <c r="AQ2081" s="68"/>
      <c r="AR2081" s="68"/>
      <c r="AS2081" s="68"/>
      <c r="AT2081" s="68"/>
      <c r="AU2081" s="68"/>
    </row>
    <row r="2082" spans="27:47">
      <c r="AA2082" s="68"/>
      <c r="AB2082" s="68"/>
      <c r="AC2082" s="68"/>
      <c r="AD2082" s="68"/>
      <c r="AE2082" s="68"/>
      <c r="AF2082" s="93"/>
      <c r="AG2082" s="92"/>
      <c r="AN2082" s="68"/>
      <c r="AO2082" s="68"/>
      <c r="AP2082" s="68"/>
      <c r="AQ2082" s="68"/>
      <c r="AR2082" s="68"/>
      <c r="AS2082" s="68"/>
      <c r="AT2082" s="68"/>
      <c r="AU2082" s="68"/>
    </row>
    <row r="2083" spans="27:47">
      <c r="AA2083" s="68"/>
      <c r="AB2083" s="68"/>
      <c r="AC2083" s="68"/>
      <c r="AD2083" s="68"/>
      <c r="AE2083" s="68"/>
      <c r="AF2083" s="93"/>
      <c r="AG2083" s="92"/>
      <c r="AN2083" s="68"/>
      <c r="AO2083" s="68"/>
      <c r="AP2083" s="68"/>
      <c r="AQ2083" s="68"/>
      <c r="AR2083" s="68"/>
      <c r="AS2083" s="68"/>
      <c r="AT2083" s="68"/>
      <c r="AU2083" s="68"/>
    </row>
    <row r="2084" spans="27:47">
      <c r="AA2084" s="68"/>
      <c r="AB2084" s="68"/>
      <c r="AC2084" s="68"/>
      <c r="AD2084" s="68"/>
      <c r="AE2084" s="68"/>
      <c r="AF2084" s="93"/>
      <c r="AG2084" s="92"/>
      <c r="AN2084" s="68"/>
      <c r="AO2084" s="68"/>
      <c r="AP2084" s="68"/>
      <c r="AQ2084" s="68"/>
      <c r="AR2084" s="68"/>
      <c r="AS2084" s="68"/>
      <c r="AT2084" s="68"/>
      <c r="AU2084" s="68"/>
    </row>
    <row r="2085" spans="27:47">
      <c r="AA2085" s="68"/>
      <c r="AB2085" s="68"/>
      <c r="AC2085" s="68"/>
      <c r="AD2085" s="68"/>
      <c r="AE2085" s="68"/>
      <c r="AF2085" s="93"/>
      <c r="AG2085" s="92"/>
      <c r="AN2085" s="68"/>
      <c r="AO2085" s="68"/>
      <c r="AP2085" s="68"/>
      <c r="AQ2085" s="68"/>
      <c r="AR2085" s="68"/>
      <c r="AS2085" s="68"/>
      <c r="AT2085" s="68"/>
      <c r="AU2085" s="68"/>
    </row>
    <row r="2086" spans="27:47">
      <c r="AA2086" s="68"/>
      <c r="AB2086" s="68"/>
      <c r="AC2086" s="68"/>
      <c r="AD2086" s="68"/>
      <c r="AE2086" s="68"/>
      <c r="AF2086" s="93"/>
      <c r="AG2086" s="92"/>
      <c r="AN2086" s="68"/>
      <c r="AO2086" s="68"/>
      <c r="AP2086" s="68"/>
      <c r="AQ2086" s="68"/>
      <c r="AR2086" s="68"/>
      <c r="AS2086" s="68"/>
      <c r="AT2086" s="68"/>
      <c r="AU2086" s="68"/>
    </row>
    <row r="2087" spans="27:47">
      <c r="AA2087" s="68"/>
      <c r="AB2087" s="68"/>
      <c r="AC2087" s="68"/>
      <c r="AD2087" s="68"/>
      <c r="AE2087" s="68"/>
      <c r="AF2087" s="93"/>
      <c r="AG2087" s="92"/>
      <c r="AN2087" s="68"/>
      <c r="AO2087" s="68"/>
      <c r="AP2087" s="68"/>
      <c r="AQ2087" s="68"/>
      <c r="AR2087" s="68"/>
      <c r="AS2087" s="68"/>
      <c r="AT2087" s="68"/>
      <c r="AU2087" s="68"/>
    </row>
    <row r="2088" spans="27:47">
      <c r="AA2088" s="68"/>
      <c r="AB2088" s="68"/>
      <c r="AC2088" s="68"/>
      <c r="AD2088" s="68"/>
      <c r="AE2088" s="68"/>
      <c r="AF2088" s="93"/>
      <c r="AG2088" s="92"/>
      <c r="AN2088" s="68"/>
      <c r="AO2088" s="68"/>
      <c r="AP2088" s="68"/>
      <c r="AQ2088" s="68"/>
      <c r="AR2088" s="68"/>
      <c r="AS2088" s="68"/>
      <c r="AT2088" s="68"/>
      <c r="AU2088" s="68"/>
    </row>
    <row r="2089" spans="27:47">
      <c r="AA2089" s="68"/>
      <c r="AB2089" s="68"/>
      <c r="AC2089" s="68"/>
      <c r="AD2089" s="68"/>
      <c r="AE2089" s="68"/>
      <c r="AF2089" s="93"/>
      <c r="AG2089" s="92"/>
      <c r="AN2089" s="68"/>
      <c r="AO2089" s="68"/>
      <c r="AP2089" s="68"/>
      <c r="AQ2089" s="68"/>
      <c r="AR2089" s="68"/>
      <c r="AS2089" s="68"/>
      <c r="AT2089" s="68"/>
      <c r="AU2089" s="68"/>
    </row>
    <row r="2090" spans="27:47">
      <c r="AA2090" s="68"/>
      <c r="AB2090" s="68"/>
      <c r="AC2090" s="68"/>
      <c r="AD2090" s="68"/>
      <c r="AE2090" s="68"/>
      <c r="AF2090" s="93"/>
      <c r="AG2090" s="92"/>
      <c r="AN2090" s="68"/>
      <c r="AO2090" s="68"/>
      <c r="AP2090" s="68"/>
      <c r="AQ2090" s="68"/>
      <c r="AR2090" s="68"/>
      <c r="AS2090" s="68"/>
      <c r="AT2090" s="68"/>
      <c r="AU2090" s="68"/>
    </row>
    <row r="2091" spans="27:47">
      <c r="AA2091" s="68"/>
      <c r="AB2091" s="68"/>
      <c r="AC2091" s="68"/>
      <c r="AD2091" s="68"/>
      <c r="AE2091" s="68"/>
      <c r="AF2091" s="93"/>
      <c r="AG2091" s="92"/>
      <c r="AN2091" s="68"/>
      <c r="AO2091" s="68"/>
      <c r="AP2091" s="68"/>
      <c r="AQ2091" s="68"/>
      <c r="AR2091" s="68"/>
      <c r="AS2091" s="68"/>
      <c r="AT2091" s="68"/>
      <c r="AU2091" s="68"/>
    </row>
    <row r="2092" spans="27:47">
      <c r="AA2092" s="68"/>
      <c r="AB2092" s="68"/>
      <c r="AC2092" s="68"/>
      <c r="AD2092" s="68"/>
      <c r="AE2092" s="68"/>
      <c r="AF2092" s="93"/>
      <c r="AG2092" s="92"/>
      <c r="AN2092" s="68"/>
      <c r="AO2092" s="68"/>
      <c r="AP2092" s="68"/>
      <c r="AQ2092" s="68"/>
      <c r="AR2092" s="68"/>
      <c r="AS2092" s="68"/>
      <c r="AT2092" s="68"/>
      <c r="AU2092" s="68"/>
    </row>
    <row r="2093" spans="27:47">
      <c r="AA2093" s="68"/>
      <c r="AB2093" s="68"/>
      <c r="AC2093" s="68"/>
      <c r="AD2093" s="68"/>
      <c r="AE2093" s="68"/>
      <c r="AF2093" s="93"/>
      <c r="AG2093" s="92"/>
      <c r="AN2093" s="68"/>
      <c r="AO2093" s="68"/>
      <c r="AP2093" s="68"/>
      <c r="AQ2093" s="68"/>
      <c r="AR2093" s="68"/>
      <c r="AS2093" s="68"/>
      <c r="AT2093" s="68"/>
      <c r="AU2093" s="68"/>
    </row>
    <row r="2094" spans="27:47">
      <c r="AA2094" s="68"/>
      <c r="AB2094" s="68"/>
      <c r="AC2094" s="68"/>
      <c r="AD2094" s="68"/>
      <c r="AE2094" s="68"/>
      <c r="AF2094" s="93"/>
      <c r="AG2094" s="92"/>
      <c r="AN2094" s="68"/>
      <c r="AO2094" s="68"/>
      <c r="AP2094" s="68"/>
      <c r="AQ2094" s="68"/>
      <c r="AR2094" s="68"/>
      <c r="AS2094" s="68"/>
      <c r="AT2094" s="68"/>
      <c r="AU2094" s="68"/>
    </row>
    <row r="2095" spans="27:47">
      <c r="AA2095" s="68"/>
      <c r="AB2095" s="68"/>
      <c r="AC2095" s="68"/>
      <c r="AD2095" s="68"/>
      <c r="AE2095" s="68"/>
      <c r="AF2095" s="93"/>
      <c r="AG2095" s="92"/>
      <c r="AN2095" s="68"/>
      <c r="AO2095" s="68"/>
      <c r="AP2095" s="68"/>
      <c r="AQ2095" s="68"/>
      <c r="AR2095" s="68"/>
      <c r="AS2095" s="68"/>
      <c r="AT2095" s="68"/>
      <c r="AU2095" s="68"/>
    </row>
    <row r="2096" spans="27:47">
      <c r="AA2096" s="68"/>
      <c r="AB2096" s="68"/>
      <c r="AC2096" s="68"/>
      <c r="AD2096" s="68"/>
      <c r="AE2096" s="68"/>
      <c r="AF2096" s="93"/>
      <c r="AG2096" s="92"/>
      <c r="AN2096" s="68"/>
      <c r="AO2096" s="68"/>
      <c r="AP2096" s="68"/>
      <c r="AQ2096" s="68"/>
      <c r="AR2096" s="68"/>
      <c r="AS2096" s="68"/>
      <c r="AT2096" s="68"/>
      <c r="AU2096" s="68"/>
    </row>
    <row r="2097" spans="27:47">
      <c r="AA2097" s="68"/>
      <c r="AB2097" s="68"/>
      <c r="AC2097" s="68"/>
      <c r="AD2097" s="68"/>
      <c r="AE2097" s="68"/>
      <c r="AF2097" s="93"/>
      <c r="AG2097" s="92"/>
      <c r="AN2097" s="68"/>
      <c r="AO2097" s="68"/>
      <c r="AP2097" s="68"/>
      <c r="AQ2097" s="68"/>
      <c r="AR2097" s="68"/>
      <c r="AS2097" s="68"/>
      <c r="AT2097" s="68"/>
      <c r="AU2097" s="68"/>
    </row>
    <row r="2098" spans="27:47">
      <c r="AA2098" s="68"/>
      <c r="AB2098" s="68"/>
      <c r="AC2098" s="68"/>
      <c r="AD2098" s="68"/>
      <c r="AE2098" s="68"/>
      <c r="AF2098" s="93"/>
      <c r="AG2098" s="92"/>
      <c r="AN2098" s="68"/>
      <c r="AO2098" s="68"/>
      <c r="AP2098" s="68"/>
      <c r="AQ2098" s="68"/>
      <c r="AR2098" s="68"/>
      <c r="AS2098" s="68"/>
      <c r="AT2098" s="68"/>
      <c r="AU2098" s="68"/>
    </row>
    <row r="2099" spans="27:47">
      <c r="AA2099" s="68"/>
      <c r="AB2099" s="68"/>
      <c r="AC2099" s="68"/>
      <c r="AD2099" s="68"/>
      <c r="AE2099" s="68"/>
      <c r="AF2099" s="93"/>
      <c r="AG2099" s="92"/>
      <c r="AN2099" s="68"/>
      <c r="AO2099" s="68"/>
      <c r="AP2099" s="68"/>
      <c r="AQ2099" s="68"/>
      <c r="AR2099" s="68"/>
      <c r="AS2099" s="68"/>
      <c r="AT2099" s="68"/>
      <c r="AU2099" s="68"/>
    </row>
    <row r="2100" spans="27:47">
      <c r="AA2100" s="68"/>
      <c r="AB2100" s="68"/>
      <c r="AC2100" s="68"/>
      <c r="AD2100" s="68"/>
      <c r="AE2100" s="68"/>
      <c r="AF2100" s="93"/>
      <c r="AG2100" s="92"/>
      <c r="AN2100" s="68"/>
      <c r="AO2100" s="68"/>
      <c r="AP2100" s="68"/>
      <c r="AQ2100" s="68"/>
      <c r="AR2100" s="68"/>
      <c r="AS2100" s="68"/>
      <c r="AT2100" s="68"/>
      <c r="AU2100" s="68"/>
    </row>
    <row r="2101" spans="27:47">
      <c r="AA2101" s="68"/>
      <c r="AB2101" s="68"/>
      <c r="AC2101" s="68"/>
      <c r="AD2101" s="68"/>
      <c r="AE2101" s="68"/>
      <c r="AF2101" s="93"/>
      <c r="AG2101" s="92"/>
      <c r="AN2101" s="68"/>
      <c r="AO2101" s="68"/>
      <c r="AP2101" s="68"/>
      <c r="AQ2101" s="68"/>
      <c r="AR2101" s="68"/>
      <c r="AS2101" s="68"/>
      <c r="AT2101" s="68"/>
      <c r="AU2101" s="68"/>
    </row>
    <row r="2102" spans="27:47">
      <c r="AA2102" s="68"/>
      <c r="AB2102" s="68"/>
      <c r="AC2102" s="68"/>
      <c r="AD2102" s="68"/>
      <c r="AE2102" s="68"/>
      <c r="AF2102" s="93"/>
      <c r="AG2102" s="92"/>
      <c r="AN2102" s="68"/>
      <c r="AO2102" s="68"/>
      <c r="AP2102" s="68"/>
      <c r="AQ2102" s="68"/>
      <c r="AR2102" s="68"/>
      <c r="AS2102" s="68"/>
      <c r="AT2102" s="68"/>
      <c r="AU2102" s="68"/>
    </row>
    <row r="2103" spans="27:47">
      <c r="AA2103" s="68"/>
      <c r="AB2103" s="68"/>
      <c r="AC2103" s="68"/>
      <c r="AD2103" s="68"/>
      <c r="AE2103" s="68"/>
      <c r="AF2103" s="93"/>
      <c r="AG2103" s="92"/>
      <c r="AN2103" s="68"/>
      <c r="AO2103" s="68"/>
      <c r="AP2103" s="68"/>
      <c r="AQ2103" s="68"/>
      <c r="AR2103" s="68"/>
      <c r="AS2103" s="68"/>
      <c r="AT2103" s="68"/>
      <c r="AU2103" s="68"/>
    </row>
    <row r="2104" spans="27:47">
      <c r="AA2104" s="68"/>
      <c r="AB2104" s="68"/>
      <c r="AC2104" s="68"/>
      <c r="AD2104" s="68"/>
      <c r="AE2104" s="68"/>
      <c r="AF2104" s="93"/>
      <c r="AG2104" s="92"/>
      <c r="AN2104" s="68"/>
      <c r="AO2104" s="68"/>
      <c r="AP2104" s="68"/>
      <c r="AQ2104" s="68"/>
      <c r="AR2104" s="68"/>
      <c r="AS2104" s="68"/>
      <c r="AT2104" s="68"/>
      <c r="AU2104" s="68"/>
    </row>
    <row r="2105" spans="27:47">
      <c r="AA2105" s="68"/>
      <c r="AB2105" s="68"/>
      <c r="AC2105" s="68"/>
      <c r="AD2105" s="68"/>
      <c r="AE2105" s="68"/>
      <c r="AF2105" s="93"/>
      <c r="AG2105" s="92"/>
      <c r="AN2105" s="68"/>
      <c r="AO2105" s="68"/>
      <c r="AP2105" s="68"/>
      <c r="AQ2105" s="68"/>
      <c r="AR2105" s="68"/>
      <c r="AS2105" s="68"/>
      <c r="AT2105" s="68"/>
      <c r="AU2105" s="68"/>
    </row>
    <row r="2106" spans="27:47">
      <c r="AA2106" s="68"/>
      <c r="AB2106" s="68"/>
      <c r="AC2106" s="68"/>
      <c r="AD2106" s="68"/>
      <c r="AE2106" s="68"/>
      <c r="AF2106" s="93"/>
      <c r="AG2106" s="92"/>
      <c r="AN2106" s="68"/>
      <c r="AO2106" s="68"/>
      <c r="AP2106" s="68"/>
      <c r="AQ2106" s="68"/>
      <c r="AR2106" s="68"/>
      <c r="AS2106" s="68"/>
      <c r="AT2106" s="68"/>
      <c r="AU2106" s="68"/>
    </row>
    <row r="2107" spans="27:47">
      <c r="AA2107" s="68"/>
      <c r="AB2107" s="68"/>
      <c r="AC2107" s="68"/>
      <c r="AD2107" s="68"/>
      <c r="AE2107" s="68"/>
      <c r="AF2107" s="93"/>
      <c r="AG2107" s="92"/>
      <c r="AN2107" s="68"/>
      <c r="AO2107" s="68"/>
      <c r="AP2107" s="68"/>
      <c r="AQ2107" s="68"/>
      <c r="AR2107" s="68"/>
      <c r="AS2107" s="68"/>
      <c r="AT2107" s="68"/>
      <c r="AU2107" s="68"/>
    </row>
    <row r="2108" spans="27:47">
      <c r="AA2108" s="68"/>
      <c r="AB2108" s="68"/>
      <c r="AC2108" s="68"/>
      <c r="AD2108" s="68"/>
      <c r="AE2108" s="68"/>
      <c r="AF2108" s="93"/>
      <c r="AG2108" s="92"/>
      <c r="AN2108" s="68"/>
      <c r="AO2108" s="68"/>
      <c r="AP2108" s="68"/>
      <c r="AQ2108" s="68"/>
      <c r="AR2108" s="68"/>
      <c r="AS2108" s="68"/>
      <c r="AT2108" s="68"/>
      <c r="AU2108" s="68"/>
    </row>
    <row r="2109" spans="27:47">
      <c r="AA2109" s="68"/>
      <c r="AB2109" s="68"/>
      <c r="AC2109" s="68"/>
      <c r="AD2109" s="68"/>
      <c r="AE2109" s="68"/>
      <c r="AF2109" s="93"/>
      <c r="AG2109" s="92"/>
      <c r="AN2109" s="68"/>
      <c r="AO2109" s="68"/>
      <c r="AP2109" s="68"/>
      <c r="AQ2109" s="68"/>
      <c r="AR2109" s="68"/>
      <c r="AS2109" s="68"/>
      <c r="AT2109" s="68"/>
      <c r="AU2109" s="68"/>
    </row>
    <row r="2110" spans="27:47">
      <c r="AA2110" s="68"/>
      <c r="AB2110" s="68"/>
      <c r="AC2110" s="68"/>
      <c r="AD2110" s="68"/>
      <c r="AE2110" s="68"/>
      <c r="AF2110" s="93"/>
      <c r="AG2110" s="92"/>
      <c r="AN2110" s="68"/>
      <c r="AO2110" s="68"/>
      <c r="AP2110" s="68"/>
      <c r="AQ2110" s="68"/>
      <c r="AR2110" s="68"/>
      <c r="AS2110" s="68"/>
      <c r="AT2110" s="68"/>
      <c r="AU2110" s="68"/>
    </row>
    <row r="2111" spans="27:47">
      <c r="AA2111" s="68"/>
      <c r="AB2111" s="68"/>
      <c r="AC2111" s="68"/>
      <c r="AD2111" s="68"/>
      <c r="AE2111" s="68"/>
      <c r="AF2111" s="93"/>
      <c r="AG2111" s="92"/>
      <c r="AN2111" s="68"/>
      <c r="AO2111" s="68"/>
      <c r="AP2111" s="68"/>
      <c r="AQ2111" s="68"/>
      <c r="AR2111" s="68"/>
      <c r="AS2111" s="68"/>
      <c r="AT2111" s="68"/>
      <c r="AU2111" s="68"/>
    </row>
    <row r="2112" spans="27:47">
      <c r="AA2112" s="68"/>
      <c r="AB2112" s="68"/>
      <c r="AC2112" s="68"/>
      <c r="AD2112" s="68"/>
      <c r="AE2112" s="68"/>
      <c r="AF2112" s="93"/>
      <c r="AG2112" s="92"/>
      <c r="AN2112" s="68"/>
      <c r="AO2112" s="68"/>
      <c r="AP2112" s="68"/>
      <c r="AQ2112" s="68"/>
      <c r="AR2112" s="68"/>
      <c r="AS2112" s="68"/>
      <c r="AT2112" s="68"/>
      <c r="AU2112" s="68"/>
    </row>
    <row r="2113" spans="27:47">
      <c r="AA2113" s="68"/>
      <c r="AB2113" s="68"/>
      <c r="AC2113" s="68"/>
      <c r="AD2113" s="68"/>
      <c r="AE2113" s="68"/>
      <c r="AF2113" s="93"/>
      <c r="AG2113" s="92"/>
      <c r="AN2113" s="68"/>
      <c r="AO2113" s="68"/>
      <c r="AP2113" s="68"/>
      <c r="AQ2113" s="68"/>
      <c r="AR2113" s="68"/>
      <c r="AS2113" s="68"/>
      <c r="AT2113" s="68"/>
      <c r="AU2113" s="68"/>
    </row>
    <row r="2114" spans="27:47">
      <c r="AA2114" s="68"/>
      <c r="AB2114" s="68"/>
      <c r="AC2114" s="68"/>
      <c r="AD2114" s="68"/>
      <c r="AE2114" s="68"/>
      <c r="AF2114" s="93"/>
      <c r="AG2114" s="92"/>
      <c r="AN2114" s="68"/>
      <c r="AO2114" s="68"/>
      <c r="AP2114" s="68"/>
      <c r="AQ2114" s="68"/>
      <c r="AR2114" s="68"/>
      <c r="AS2114" s="68"/>
      <c r="AT2114" s="68"/>
      <c r="AU2114" s="68"/>
    </row>
    <row r="2115" spans="27:47">
      <c r="AA2115" s="68"/>
      <c r="AB2115" s="68"/>
      <c r="AC2115" s="68"/>
      <c r="AD2115" s="68"/>
      <c r="AE2115" s="68"/>
      <c r="AF2115" s="93"/>
      <c r="AG2115" s="92"/>
      <c r="AN2115" s="68"/>
      <c r="AO2115" s="68"/>
      <c r="AP2115" s="68"/>
      <c r="AQ2115" s="68"/>
      <c r="AR2115" s="68"/>
      <c r="AS2115" s="68"/>
      <c r="AT2115" s="68"/>
      <c r="AU2115" s="68"/>
    </row>
    <row r="2116" spans="27:47">
      <c r="AA2116" s="68"/>
      <c r="AB2116" s="68"/>
      <c r="AC2116" s="68"/>
      <c r="AD2116" s="68"/>
      <c r="AE2116" s="68"/>
      <c r="AF2116" s="93"/>
      <c r="AG2116" s="92"/>
      <c r="AN2116" s="68"/>
      <c r="AO2116" s="68"/>
      <c r="AP2116" s="68"/>
      <c r="AQ2116" s="68"/>
      <c r="AR2116" s="68"/>
      <c r="AS2116" s="68"/>
      <c r="AT2116" s="68"/>
      <c r="AU2116" s="68"/>
    </row>
    <row r="2117" spans="27:47">
      <c r="AA2117" s="68"/>
      <c r="AB2117" s="68"/>
      <c r="AC2117" s="68"/>
      <c r="AD2117" s="68"/>
      <c r="AE2117" s="68"/>
      <c r="AF2117" s="93"/>
      <c r="AG2117" s="92"/>
      <c r="AN2117" s="68"/>
      <c r="AO2117" s="68"/>
      <c r="AP2117" s="68"/>
      <c r="AQ2117" s="68"/>
      <c r="AR2117" s="68"/>
      <c r="AS2117" s="68"/>
      <c r="AT2117" s="68"/>
      <c r="AU2117" s="68"/>
    </row>
    <row r="2118" spans="27:47">
      <c r="AA2118" s="68"/>
      <c r="AB2118" s="68"/>
      <c r="AC2118" s="68"/>
      <c r="AD2118" s="68"/>
      <c r="AE2118" s="68"/>
      <c r="AF2118" s="93"/>
      <c r="AG2118" s="92"/>
      <c r="AN2118" s="68"/>
      <c r="AO2118" s="68"/>
      <c r="AP2118" s="68"/>
      <c r="AQ2118" s="68"/>
      <c r="AR2118" s="68"/>
      <c r="AS2118" s="68"/>
      <c r="AT2118" s="68"/>
      <c r="AU2118" s="68"/>
    </row>
    <row r="2119" spans="27:47">
      <c r="AA2119" s="68"/>
      <c r="AB2119" s="68"/>
      <c r="AC2119" s="68"/>
      <c r="AD2119" s="68"/>
      <c r="AE2119" s="68"/>
      <c r="AF2119" s="93"/>
      <c r="AG2119" s="92"/>
      <c r="AN2119" s="68"/>
      <c r="AO2119" s="68"/>
      <c r="AP2119" s="68"/>
      <c r="AQ2119" s="68"/>
      <c r="AR2119" s="68"/>
      <c r="AS2119" s="68"/>
      <c r="AT2119" s="68"/>
      <c r="AU2119" s="68"/>
    </row>
    <row r="2120" spans="27:47">
      <c r="AA2120" s="68"/>
      <c r="AB2120" s="68"/>
      <c r="AC2120" s="68"/>
      <c r="AD2120" s="68"/>
      <c r="AE2120" s="68"/>
      <c r="AF2120" s="93"/>
      <c r="AG2120" s="92"/>
      <c r="AN2120" s="68"/>
      <c r="AO2120" s="68"/>
      <c r="AP2120" s="68"/>
      <c r="AQ2120" s="68"/>
      <c r="AR2120" s="68"/>
      <c r="AS2120" s="68"/>
      <c r="AT2120" s="68"/>
      <c r="AU2120" s="68"/>
    </row>
    <row r="2121" spans="27:47">
      <c r="AA2121" s="68"/>
      <c r="AB2121" s="68"/>
      <c r="AC2121" s="68"/>
      <c r="AD2121" s="68"/>
      <c r="AE2121" s="68"/>
      <c r="AF2121" s="93"/>
      <c r="AG2121" s="92"/>
      <c r="AN2121" s="68"/>
      <c r="AO2121" s="68"/>
      <c r="AP2121" s="68"/>
      <c r="AQ2121" s="68"/>
      <c r="AR2121" s="68"/>
      <c r="AS2121" s="68"/>
      <c r="AT2121" s="68"/>
      <c r="AU2121" s="68"/>
    </row>
    <row r="2122" spans="27:47">
      <c r="AA2122" s="68"/>
      <c r="AB2122" s="68"/>
      <c r="AC2122" s="68"/>
      <c r="AD2122" s="68"/>
      <c r="AE2122" s="68"/>
      <c r="AF2122" s="93"/>
      <c r="AG2122" s="92"/>
      <c r="AN2122" s="68"/>
      <c r="AO2122" s="68"/>
      <c r="AP2122" s="68"/>
      <c r="AQ2122" s="68"/>
      <c r="AR2122" s="68"/>
      <c r="AS2122" s="68"/>
      <c r="AT2122" s="68"/>
      <c r="AU2122" s="68"/>
    </row>
    <row r="2123" spans="27:47">
      <c r="AA2123" s="68"/>
      <c r="AB2123" s="68"/>
      <c r="AC2123" s="68"/>
      <c r="AD2123" s="68"/>
      <c r="AE2123" s="68"/>
      <c r="AF2123" s="93"/>
      <c r="AG2123" s="92"/>
      <c r="AN2123" s="68"/>
      <c r="AO2123" s="68"/>
      <c r="AP2123" s="68"/>
      <c r="AQ2123" s="68"/>
      <c r="AR2123" s="68"/>
      <c r="AS2123" s="68"/>
      <c r="AT2123" s="68"/>
      <c r="AU2123" s="68"/>
    </row>
    <row r="2124" spans="27:47">
      <c r="AA2124" s="68"/>
      <c r="AB2124" s="68"/>
      <c r="AC2124" s="68"/>
      <c r="AD2124" s="68"/>
      <c r="AE2124" s="68"/>
      <c r="AF2124" s="93"/>
      <c r="AG2124" s="92"/>
      <c r="AN2124" s="68"/>
      <c r="AO2124" s="68"/>
      <c r="AP2124" s="68"/>
      <c r="AQ2124" s="68"/>
      <c r="AR2124" s="68"/>
      <c r="AS2124" s="68"/>
      <c r="AT2124" s="68"/>
      <c r="AU2124" s="68"/>
    </row>
    <row r="2125" spans="27:47">
      <c r="AA2125" s="68"/>
      <c r="AB2125" s="68"/>
      <c r="AC2125" s="68"/>
      <c r="AD2125" s="68"/>
      <c r="AE2125" s="68"/>
      <c r="AF2125" s="93"/>
      <c r="AG2125" s="92"/>
      <c r="AN2125" s="68"/>
      <c r="AO2125" s="68"/>
      <c r="AP2125" s="68"/>
      <c r="AQ2125" s="68"/>
      <c r="AR2125" s="68"/>
      <c r="AS2125" s="68"/>
      <c r="AT2125" s="68"/>
      <c r="AU2125" s="68"/>
    </row>
    <row r="2126" spans="27:47">
      <c r="AA2126" s="68"/>
      <c r="AB2126" s="68"/>
      <c r="AC2126" s="68"/>
      <c r="AD2126" s="68"/>
      <c r="AE2126" s="68"/>
      <c r="AF2126" s="93"/>
      <c r="AG2126" s="92"/>
      <c r="AN2126" s="68"/>
      <c r="AO2126" s="68"/>
      <c r="AP2126" s="68"/>
      <c r="AQ2126" s="68"/>
      <c r="AR2126" s="68"/>
      <c r="AS2126" s="68"/>
      <c r="AT2126" s="68"/>
      <c r="AU2126" s="68"/>
    </row>
    <row r="2127" spans="27:47">
      <c r="AA2127" s="68"/>
      <c r="AB2127" s="68"/>
      <c r="AC2127" s="68"/>
      <c r="AD2127" s="68"/>
      <c r="AE2127" s="68"/>
      <c r="AF2127" s="93"/>
      <c r="AG2127" s="92"/>
      <c r="AN2127" s="68"/>
      <c r="AO2127" s="68"/>
      <c r="AP2127" s="68"/>
      <c r="AQ2127" s="68"/>
      <c r="AR2127" s="68"/>
      <c r="AS2127" s="68"/>
      <c r="AT2127" s="68"/>
      <c r="AU2127" s="68"/>
    </row>
    <row r="2128" spans="27:47">
      <c r="AA2128" s="68"/>
      <c r="AB2128" s="68"/>
      <c r="AC2128" s="68"/>
      <c r="AD2128" s="68"/>
      <c r="AE2128" s="68"/>
      <c r="AF2128" s="93"/>
      <c r="AG2128" s="92"/>
      <c r="AN2128" s="68"/>
      <c r="AO2128" s="68"/>
      <c r="AP2128" s="68"/>
      <c r="AQ2128" s="68"/>
      <c r="AR2128" s="68"/>
      <c r="AS2128" s="68"/>
      <c r="AT2128" s="68"/>
      <c r="AU2128" s="68"/>
    </row>
    <row r="2129" spans="27:47">
      <c r="AA2129" s="68"/>
      <c r="AB2129" s="68"/>
      <c r="AC2129" s="68"/>
      <c r="AD2129" s="68"/>
      <c r="AE2129" s="68"/>
      <c r="AF2129" s="93"/>
      <c r="AG2129" s="92"/>
      <c r="AN2129" s="68"/>
      <c r="AO2129" s="68"/>
      <c r="AP2129" s="68"/>
      <c r="AQ2129" s="68"/>
      <c r="AR2129" s="68"/>
      <c r="AS2129" s="68"/>
      <c r="AT2129" s="68"/>
      <c r="AU2129" s="68"/>
    </row>
    <row r="2130" spans="27:47">
      <c r="AA2130" s="68"/>
      <c r="AB2130" s="68"/>
      <c r="AC2130" s="68"/>
      <c r="AD2130" s="68"/>
      <c r="AE2130" s="68"/>
      <c r="AF2130" s="93"/>
      <c r="AG2130" s="92"/>
      <c r="AN2130" s="68"/>
      <c r="AO2130" s="68"/>
      <c r="AP2130" s="68"/>
      <c r="AQ2130" s="68"/>
      <c r="AR2130" s="68"/>
      <c r="AS2130" s="68"/>
      <c r="AT2130" s="68"/>
      <c r="AU2130" s="68"/>
    </row>
    <row r="2131" spans="27:47">
      <c r="AA2131" s="68"/>
      <c r="AB2131" s="68"/>
      <c r="AC2131" s="68"/>
      <c r="AD2131" s="68"/>
      <c r="AE2131" s="68"/>
      <c r="AF2131" s="93"/>
      <c r="AG2131" s="92"/>
      <c r="AN2131" s="68"/>
      <c r="AO2131" s="68"/>
      <c r="AP2131" s="68"/>
      <c r="AQ2131" s="68"/>
      <c r="AR2131" s="68"/>
      <c r="AS2131" s="68"/>
      <c r="AT2131" s="68"/>
      <c r="AU2131" s="68"/>
    </row>
    <row r="2132" spans="27:47">
      <c r="AA2132" s="68"/>
      <c r="AB2132" s="68"/>
      <c r="AC2132" s="68"/>
      <c r="AD2132" s="68"/>
      <c r="AE2132" s="68"/>
      <c r="AF2132" s="93"/>
      <c r="AG2132" s="92"/>
      <c r="AN2132" s="68"/>
      <c r="AO2132" s="68"/>
      <c r="AP2132" s="68"/>
      <c r="AQ2132" s="68"/>
      <c r="AR2132" s="68"/>
      <c r="AS2132" s="68"/>
      <c r="AT2132" s="68"/>
      <c r="AU2132" s="68"/>
    </row>
    <row r="2133" spans="27:47">
      <c r="AA2133" s="68"/>
      <c r="AB2133" s="68"/>
      <c r="AC2133" s="68"/>
      <c r="AD2133" s="68"/>
      <c r="AE2133" s="68"/>
      <c r="AF2133" s="93"/>
      <c r="AG2133" s="92"/>
      <c r="AN2133" s="68"/>
      <c r="AO2133" s="68"/>
      <c r="AP2133" s="68"/>
      <c r="AQ2133" s="68"/>
      <c r="AR2133" s="68"/>
      <c r="AS2133" s="68"/>
      <c r="AT2133" s="68"/>
      <c r="AU2133" s="68"/>
    </row>
    <row r="2134" spans="27:47">
      <c r="AA2134" s="68"/>
      <c r="AB2134" s="68"/>
      <c r="AC2134" s="68"/>
      <c r="AD2134" s="68"/>
      <c r="AE2134" s="68"/>
      <c r="AF2134" s="93"/>
      <c r="AG2134" s="92"/>
      <c r="AN2134" s="68"/>
      <c r="AO2134" s="68"/>
      <c r="AP2134" s="68"/>
      <c r="AQ2134" s="68"/>
      <c r="AR2134" s="68"/>
      <c r="AS2134" s="68"/>
      <c r="AT2134" s="68"/>
      <c r="AU2134" s="68"/>
    </row>
    <row r="2135" spans="27:47">
      <c r="AA2135" s="68"/>
      <c r="AB2135" s="68"/>
      <c r="AC2135" s="68"/>
      <c r="AD2135" s="68"/>
      <c r="AE2135" s="68"/>
      <c r="AF2135" s="93"/>
      <c r="AG2135" s="92"/>
      <c r="AN2135" s="68"/>
      <c r="AO2135" s="68"/>
      <c r="AP2135" s="68"/>
      <c r="AQ2135" s="68"/>
      <c r="AR2135" s="68"/>
      <c r="AS2135" s="68"/>
      <c r="AT2135" s="68"/>
      <c r="AU2135" s="68"/>
    </row>
    <row r="2136" spans="27:47">
      <c r="AA2136" s="68"/>
      <c r="AB2136" s="68"/>
      <c r="AC2136" s="68"/>
      <c r="AD2136" s="68"/>
      <c r="AE2136" s="68"/>
      <c r="AF2136" s="93"/>
      <c r="AG2136" s="92"/>
      <c r="AN2136" s="68"/>
      <c r="AO2136" s="68"/>
      <c r="AP2136" s="68"/>
      <c r="AQ2136" s="68"/>
      <c r="AR2136" s="68"/>
      <c r="AS2136" s="68"/>
      <c r="AT2136" s="68"/>
      <c r="AU2136" s="68"/>
    </row>
    <row r="2137" spans="27:47">
      <c r="AA2137" s="68"/>
      <c r="AB2137" s="68"/>
      <c r="AC2137" s="68"/>
      <c r="AD2137" s="68"/>
      <c r="AE2137" s="68"/>
      <c r="AF2137" s="93"/>
      <c r="AG2137" s="92"/>
      <c r="AN2137" s="68"/>
      <c r="AO2137" s="68"/>
      <c r="AP2137" s="68"/>
      <c r="AQ2137" s="68"/>
      <c r="AR2137" s="68"/>
      <c r="AS2137" s="68"/>
      <c r="AT2137" s="68"/>
      <c r="AU2137" s="68"/>
    </row>
    <row r="2138" spans="27:47">
      <c r="AA2138" s="68"/>
      <c r="AB2138" s="68"/>
      <c r="AC2138" s="68"/>
      <c r="AD2138" s="68"/>
      <c r="AE2138" s="68"/>
      <c r="AF2138" s="93"/>
      <c r="AG2138" s="92"/>
      <c r="AN2138" s="68"/>
      <c r="AO2138" s="68"/>
      <c r="AP2138" s="68"/>
      <c r="AQ2138" s="68"/>
      <c r="AR2138" s="68"/>
      <c r="AS2138" s="68"/>
      <c r="AT2138" s="68"/>
      <c r="AU2138" s="68"/>
    </row>
    <row r="2139" spans="27:47">
      <c r="AA2139" s="68"/>
      <c r="AB2139" s="68"/>
      <c r="AC2139" s="68"/>
      <c r="AD2139" s="68"/>
      <c r="AE2139" s="68"/>
      <c r="AF2139" s="93"/>
      <c r="AG2139" s="92"/>
      <c r="AN2139" s="68"/>
      <c r="AO2139" s="68"/>
      <c r="AP2139" s="68"/>
      <c r="AQ2139" s="68"/>
      <c r="AR2139" s="68"/>
      <c r="AS2139" s="68"/>
      <c r="AT2139" s="68"/>
      <c r="AU2139" s="68"/>
    </row>
    <row r="2140" spans="27:47">
      <c r="AA2140" s="68"/>
      <c r="AB2140" s="68"/>
      <c r="AC2140" s="68"/>
      <c r="AD2140" s="68"/>
      <c r="AE2140" s="68"/>
      <c r="AF2140" s="93"/>
      <c r="AG2140" s="92"/>
      <c r="AN2140" s="68"/>
      <c r="AO2140" s="68"/>
      <c r="AP2140" s="68"/>
      <c r="AQ2140" s="68"/>
      <c r="AR2140" s="68"/>
      <c r="AS2140" s="68"/>
      <c r="AT2140" s="68"/>
      <c r="AU2140" s="68"/>
    </row>
    <row r="2141" spans="27:47">
      <c r="AA2141" s="68"/>
      <c r="AB2141" s="68"/>
      <c r="AC2141" s="68"/>
      <c r="AD2141" s="68"/>
      <c r="AE2141" s="68"/>
      <c r="AF2141" s="93"/>
      <c r="AG2141" s="92"/>
      <c r="AN2141" s="68"/>
      <c r="AO2141" s="68"/>
      <c r="AP2141" s="68"/>
      <c r="AQ2141" s="68"/>
      <c r="AR2141" s="68"/>
      <c r="AS2141" s="68"/>
      <c r="AT2141" s="68"/>
      <c r="AU2141" s="68"/>
    </row>
    <row r="2142" spans="27:47">
      <c r="AA2142" s="68"/>
      <c r="AB2142" s="68"/>
      <c r="AC2142" s="68"/>
      <c r="AD2142" s="68"/>
      <c r="AE2142" s="68"/>
      <c r="AF2142" s="93"/>
      <c r="AG2142" s="92"/>
      <c r="AN2142" s="68"/>
      <c r="AO2142" s="68"/>
      <c r="AP2142" s="68"/>
      <c r="AQ2142" s="68"/>
      <c r="AR2142" s="68"/>
      <c r="AS2142" s="68"/>
      <c r="AT2142" s="68"/>
      <c r="AU2142" s="68"/>
    </row>
    <row r="2143" spans="27:47">
      <c r="AA2143" s="68"/>
      <c r="AB2143" s="68"/>
      <c r="AC2143" s="68"/>
      <c r="AD2143" s="68"/>
      <c r="AE2143" s="68"/>
      <c r="AF2143" s="93"/>
      <c r="AG2143" s="92"/>
      <c r="AN2143" s="68"/>
      <c r="AO2143" s="68"/>
      <c r="AP2143" s="68"/>
      <c r="AQ2143" s="68"/>
      <c r="AR2143" s="68"/>
      <c r="AS2143" s="68"/>
      <c r="AT2143" s="68"/>
      <c r="AU2143" s="68"/>
    </row>
    <row r="2144" spans="27:47">
      <c r="AA2144" s="68"/>
      <c r="AB2144" s="68"/>
      <c r="AC2144" s="68"/>
      <c r="AD2144" s="68"/>
      <c r="AE2144" s="68"/>
      <c r="AF2144" s="93"/>
      <c r="AG2144" s="92"/>
      <c r="AN2144" s="68"/>
      <c r="AO2144" s="68"/>
      <c r="AP2144" s="68"/>
      <c r="AQ2144" s="68"/>
      <c r="AR2144" s="68"/>
      <c r="AS2144" s="68"/>
      <c r="AT2144" s="68"/>
      <c r="AU2144" s="68"/>
    </row>
    <row r="2145" spans="27:47">
      <c r="AA2145" s="68"/>
      <c r="AB2145" s="68"/>
      <c r="AC2145" s="68"/>
      <c r="AD2145" s="68"/>
      <c r="AE2145" s="68"/>
      <c r="AF2145" s="93"/>
      <c r="AG2145" s="92"/>
      <c r="AN2145" s="68"/>
      <c r="AO2145" s="68"/>
      <c r="AP2145" s="68"/>
      <c r="AQ2145" s="68"/>
      <c r="AR2145" s="68"/>
      <c r="AS2145" s="68"/>
      <c r="AT2145" s="68"/>
      <c r="AU2145" s="68"/>
    </row>
    <row r="2146" spans="27:47">
      <c r="AA2146" s="68"/>
      <c r="AB2146" s="68"/>
      <c r="AC2146" s="68"/>
      <c r="AD2146" s="68"/>
      <c r="AE2146" s="68"/>
      <c r="AF2146" s="93"/>
      <c r="AG2146" s="92"/>
      <c r="AN2146" s="68"/>
      <c r="AO2146" s="68"/>
      <c r="AP2146" s="68"/>
      <c r="AQ2146" s="68"/>
      <c r="AR2146" s="68"/>
      <c r="AS2146" s="68"/>
      <c r="AT2146" s="68"/>
      <c r="AU2146" s="68"/>
    </row>
    <row r="2147" spans="27:47">
      <c r="AA2147" s="68"/>
      <c r="AB2147" s="68"/>
      <c r="AC2147" s="68"/>
      <c r="AD2147" s="68"/>
      <c r="AE2147" s="68"/>
      <c r="AF2147" s="93"/>
      <c r="AG2147" s="92"/>
      <c r="AN2147" s="68"/>
      <c r="AO2147" s="68"/>
      <c r="AP2147" s="68"/>
      <c r="AQ2147" s="68"/>
      <c r="AR2147" s="68"/>
      <c r="AS2147" s="68"/>
      <c r="AT2147" s="68"/>
      <c r="AU2147" s="68"/>
    </row>
    <row r="2148" spans="27:47">
      <c r="AA2148" s="68"/>
      <c r="AB2148" s="68"/>
      <c r="AC2148" s="68"/>
      <c r="AD2148" s="68"/>
      <c r="AE2148" s="68"/>
      <c r="AF2148" s="93"/>
      <c r="AG2148" s="92"/>
      <c r="AN2148" s="68"/>
      <c r="AO2148" s="68"/>
      <c r="AP2148" s="68"/>
      <c r="AQ2148" s="68"/>
      <c r="AR2148" s="68"/>
      <c r="AS2148" s="68"/>
      <c r="AT2148" s="68"/>
      <c r="AU2148" s="68"/>
    </row>
    <row r="2149" spans="27:47">
      <c r="AA2149" s="68"/>
      <c r="AB2149" s="68"/>
      <c r="AC2149" s="68"/>
      <c r="AD2149" s="68"/>
      <c r="AE2149" s="68"/>
      <c r="AF2149" s="93"/>
      <c r="AG2149" s="92"/>
      <c r="AN2149" s="68"/>
      <c r="AO2149" s="68"/>
      <c r="AP2149" s="68"/>
      <c r="AQ2149" s="68"/>
      <c r="AR2149" s="68"/>
      <c r="AS2149" s="68"/>
      <c r="AT2149" s="68"/>
      <c r="AU2149" s="68"/>
    </row>
    <row r="2150" spans="27:47">
      <c r="AA2150" s="68"/>
      <c r="AB2150" s="68"/>
      <c r="AC2150" s="68"/>
      <c r="AD2150" s="68"/>
      <c r="AE2150" s="68"/>
      <c r="AF2150" s="93"/>
      <c r="AG2150" s="92"/>
      <c r="AN2150" s="68"/>
      <c r="AO2150" s="68"/>
      <c r="AP2150" s="68"/>
      <c r="AQ2150" s="68"/>
      <c r="AR2150" s="68"/>
      <c r="AS2150" s="68"/>
      <c r="AT2150" s="68"/>
      <c r="AU2150" s="68"/>
    </row>
    <row r="2151" spans="27:47">
      <c r="AA2151" s="68"/>
      <c r="AB2151" s="68"/>
      <c r="AC2151" s="68"/>
      <c r="AD2151" s="68"/>
      <c r="AE2151" s="68"/>
      <c r="AF2151" s="93"/>
      <c r="AG2151" s="92"/>
      <c r="AN2151" s="68"/>
      <c r="AO2151" s="68"/>
      <c r="AP2151" s="68"/>
      <c r="AQ2151" s="68"/>
      <c r="AR2151" s="68"/>
      <c r="AS2151" s="68"/>
      <c r="AT2151" s="68"/>
      <c r="AU2151" s="68"/>
    </row>
    <row r="2152" spans="27:47">
      <c r="AA2152" s="68"/>
      <c r="AB2152" s="68"/>
      <c r="AC2152" s="68"/>
      <c r="AD2152" s="68"/>
      <c r="AE2152" s="68"/>
      <c r="AF2152" s="93"/>
      <c r="AG2152" s="92"/>
      <c r="AN2152" s="68"/>
      <c r="AO2152" s="68"/>
      <c r="AP2152" s="68"/>
      <c r="AQ2152" s="68"/>
      <c r="AR2152" s="68"/>
      <c r="AS2152" s="68"/>
      <c r="AT2152" s="68"/>
      <c r="AU2152" s="68"/>
    </row>
    <row r="2153" spans="27:47">
      <c r="AA2153" s="68"/>
      <c r="AB2153" s="68"/>
      <c r="AC2153" s="68"/>
      <c r="AD2153" s="68"/>
      <c r="AE2153" s="68"/>
      <c r="AF2153" s="93"/>
      <c r="AG2153" s="92"/>
      <c r="AN2153" s="68"/>
      <c r="AO2153" s="68"/>
      <c r="AP2153" s="68"/>
      <c r="AQ2153" s="68"/>
      <c r="AR2153" s="68"/>
      <c r="AS2153" s="68"/>
      <c r="AT2153" s="68"/>
      <c r="AU2153" s="68"/>
    </row>
    <row r="2154" spans="27:47">
      <c r="AA2154" s="68"/>
      <c r="AB2154" s="68"/>
      <c r="AC2154" s="68"/>
      <c r="AD2154" s="68"/>
      <c r="AE2154" s="68"/>
      <c r="AF2154" s="93"/>
      <c r="AG2154" s="92"/>
      <c r="AN2154" s="68"/>
      <c r="AO2154" s="68"/>
      <c r="AP2154" s="68"/>
      <c r="AQ2154" s="68"/>
      <c r="AR2154" s="68"/>
      <c r="AS2154" s="68"/>
      <c r="AT2154" s="68"/>
      <c r="AU2154" s="68"/>
    </row>
    <row r="2155" spans="27:47">
      <c r="AA2155" s="68"/>
      <c r="AB2155" s="68"/>
      <c r="AC2155" s="68"/>
      <c r="AD2155" s="68"/>
      <c r="AE2155" s="68"/>
      <c r="AF2155" s="93"/>
      <c r="AG2155" s="92"/>
      <c r="AN2155" s="68"/>
      <c r="AO2155" s="68"/>
      <c r="AP2155" s="68"/>
      <c r="AQ2155" s="68"/>
      <c r="AR2155" s="68"/>
      <c r="AS2155" s="68"/>
      <c r="AT2155" s="68"/>
      <c r="AU2155" s="68"/>
    </row>
    <row r="2156" spans="27:47">
      <c r="AA2156" s="68"/>
      <c r="AB2156" s="68"/>
      <c r="AC2156" s="68"/>
      <c r="AD2156" s="68"/>
      <c r="AE2156" s="68"/>
      <c r="AF2156" s="93"/>
      <c r="AG2156" s="92"/>
      <c r="AN2156" s="68"/>
      <c r="AO2156" s="68"/>
      <c r="AP2156" s="68"/>
      <c r="AQ2156" s="68"/>
      <c r="AR2156" s="68"/>
      <c r="AS2156" s="68"/>
      <c r="AT2156" s="68"/>
      <c r="AU2156" s="68"/>
    </row>
    <row r="2157" spans="27:47">
      <c r="AA2157" s="68"/>
      <c r="AB2157" s="68"/>
      <c r="AC2157" s="68"/>
      <c r="AD2157" s="68"/>
      <c r="AE2157" s="68"/>
      <c r="AF2157" s="93"/>
      <c r="AG2157" s="92"/>
      <c r="AN2157" s="68"/>
      <c r="AO2157" s="68"/>
      <c r="AP2157" s="68"/>
      <c r="AQ2157" s="68"/>
      <c r="AR2157" s="68"/>
      <c r="AS2157" s="68"/>
      <c r="AT2157" s="68"/>
      <c r="AU2157" s="68"/>
    </row>
    <row r="2158" spans="27:47">
      <c r="AA2158" s="68"/>
      <c r="AB2158" s="68"/>
      <c r="AC2158" s="68"/>
      <c r="AD2158" s="68"/>
      <c r="AE2158" s="68"/>
      <c r="AF2158" s="93"/>
      <c r="AG2158" s="92"/>
      <c r="AN2158" s="68"/>
      <c r="AO2158" s="68"/>
      <c r="AP2158" s="68"/>
      <c r="AQ2158" s="68"/>
      <c r="AR2158" s="68"/>
      <c r="AS2158" s="68"/>
      <c r="AT2158" s="68"/>
      <c r="AU2158" s="68"/>
    </row>
    <row r="2159" spans="27:47">
      <c r="AA2159" s="68"/>
      <c r="AB2159" s="68"/>
      <c r="AC2159" s="68"/>
      <c r="AD2159" s="68"/>
      <c r="AE2159" s="68"/>
      <c r="AF2159" s="93"/>
      <c r="AG2159" s="92"/>
      <c r="AN2159" s="68"/>
      <c r="AO2159" s="68"/>
      <c r="AP2159" s="68"/>
      <c r="AQ2159" s="68"/>
      <c r="AR2159" s="68"/>
      <c r="AS2159" s="68"/>
      <c r="AT2159" s="68"/>
      <c r="AU2159" s="68"/>
    </row>
    <row r="2160" spans="27:47">
      <c r="AA2160" s="68"/>
      <c r="AB2160" s="68"/>
      <c r="AC2160" s="68"/>
      <c r="AD2160" s="68"/>
      <c r="AE2160" s="68"/>
      <c r="AF2160" s="93"/>
      <c r="AG2160" s="92"/>
      <c r="AN2160" s="68"/>
      <c r="AO2160" s="68"/>
      <c r="AP2160" s="68"/>
      <c r="AQ2160" s="68"/>
      <c r="AR2160" s="68"/>
      <c r="AS2160" s="68"/>
      <c r="AT2160" s="68"/>
      <c r="AU2160" s="68"/>
    </row>
    <row r="2161" spans="27:47">
      <c r="AA2161" s="68"/>
      <c r="AB2161" s="68"/>
      <c r="AC2161" s="68"/>
      <c r="AD2161" s="68"/>
      <c r="AE2161" s="68"/>
      <c r="AF2161" s="93"/>
      <c r="AG2161" s="92"/>
      <c r="AN2161" s="68"/>
      <c r="AO2161" s="68"/>
      <c r="AP2161" s="68"/>
      <c r="AQ2161" s="68"/>
      <c r="AR2161" s="68"/>
      <c r="AS2161" s="68"/>
      <c r="AT2161" s="68"/>
      <c r="AU2161" s="68"/>
    </row>
    <row r="2162" spans="27:47">
      <c r="AA2162" s="68"/>
      <c r="AB2162" s="68"/>
      <c r="AC2162" s="68"/>
      <c r="AD2162" s="68"/>
      <c r="AE2162" s="68"/>
      <c r="AF2162" s="93"/>
      <c r="AG2162" s="92"/>
      <c r="AN2162" s="68"/>
      <c r="AO2162" s="68"/>
      <c r="AP2162" s="68"/>
      <c r="AQ2162" s="68"/>
      <c r="AR2162" s="68"/>
      <c r="AS2162" s="68"/>
      <c r="AT2162" s="68"/>
      <c r="AU2162" s="68"/>
    </row>
    <row r="2163" spans="27:47">
      <c r="AA2163" s="68"/>
      <c r="AB2163" s="68"/>
      <c r="AC2163" s="68"/>
      <c r="AD2163" s="68"/>
      <c r="AE2163" s="68"/>
      <c r="AF2163" s="93"/>
      <c r="AG2163" s="92"/>
      <c r="AN2163" s="68"/>
      <c r="AO2163" s="68"/>
      <c r="AP2163" s="68"/>
      <c r="AQ2163" s="68"/>
      <c r="AR2163" s="68"/>
      <c r="AS2163" s="68"/>
      <c r="AT2163" s="68"/>
      <c r="AU2163" s="68"/>
    </row>
    <row r="2164" spans="27:47">
      <c r="AA2164" s="68"/>
      <c r="AB2164" s="68"/>
      <c r="AC2164" s="68"/>
      <c r="AD2164" s="68"/>
      <c r="AE2164" s="68"/>
      <c r="AF2164" s="93"/>
      <c r="AG2164" s="92"/>
      <c r="AN2164" s="68"/>
      <c r="AO2164" s="68"/>
      <c r="AP2164" s="68"/>
      <c r="AQ2164" s="68"/>
      <c r="AR2164" s="68"/>
      <c r="AS2164" s="68"/>
      <c r="AT2164" s="68"/>
      <c r="AU2164" s="68"/>
    </row>
    <row r="2165" spans="27:47">
      <c r="AA2165" s="68"/>
      <c r="AB2165" s="68"/>
      <c r="AC2165" s="68"/>
      <c r="AD2165" s="68"/>
      <c r="AE2165" s="68"/>
      <c r="AF2165" s="93"/>
      <c r="AG2165" s="92"/>
      <c r="AN2165" s="68"/>
      <c r="AO2165" s="68"/>
      <c r="AP2165" s="68"/>
      <c r="AQ2165" s="68"/>
      <c r="AR2165" s="68"/>
      <c r="AS2165" s="68"/>
      <c r="AT2165" s="68"/>
      <c r="AU2165" s="68"/>
    </row>
    <row r="2166" spans="27:47">
      <c r="AA2166" s="68"/>
      <c r="AB2166" s="68"/>
      <c r="AC2166" s="68"/>
      <c r="AD2166" s="68"/>
      <c r="AE2166" s="68"/>
      <c r="AF2166" s="93"/>
      <c r="AG2166" s="92"/>
      <c r="AN2166" s="68"/>
      <c r="AO2166" s="68"/>
      <c r="AP2166" s="68"/>
      <c r="AQ2166" s="68"/>
      <c r="AR2166" s="68"/>
      <c r="AS2166" s="68"/>
      <c r="AT2166" s="68"/>
      <c r="AU2166" s="68"/>
    </row>
    <row r="2167" spans="27:47">
      <c r="AA2167" s="68"/>
      <c r="AB2167" s="68"/>
      <c r="AC2167" s="68"/>
      <c r="AD2167" s="68"/>
      <c r="AE2167" s="68"/>
      <c r="AF2167" s="93"/>
      <c r="AG2167" s="92"/>
      <c r="AN2167" s="68"/>
      <c r="AO2167" s="68"/>
      <c r="AP2167" s="68"/>
      <c r="AQ2167" s="68"/>
      <c r="AR2167" s="68"/>
      <c r="AS2167" s="68"/>
      <c r="AT2167" s="68"/>
      <c r="AU2167" s="68"/>
    </row>
    <row r="2168" spans="27:47">
      <c r="AA2168" s="68"/>
      <c r="AB2168" s="68"/>
      <c r="AC2168" s="68"/>
      <c r="AD2168" s="68"/>
      <c r="AE2168" s="68"/>
      <c r="AF2168" s="93"/>
      <c r="AG2168" s="92"/>
      <c r="AN2168" s="68"/>
      <c r="AO2168" s="68"/>
      <c r="AP2168" s="68"/>
      <c r="AQ2168" s="68"/>
      <c r="AR2168" s="68"/>
      <c r="AS2168" s="68"/>
      <c r="AT2168" s="68"/>
      <c r="AU2168" s="68"/>
    </row>
    <row r="2169" spans="27:47">
      <c r="AA2169" s="68"/>
      <c r="AB2169" s="68"/>
      <c r="AC2169" s="68"/>
      <c r="AD2169" s="68"/>
      <c r="AE2169" s="68"/>
      <c r="AF2169" s="93"/>
      <c r="AG2169" s="92"/>
      <c r="AN2169" s="68"/>
      <c r="AO2169" s="68"/>
      <c r="AP2169" s="68"/>
      <c r="AQ2169" s="68"/>
      <c r="AR2169" s="68"/>
      <c r="AS2169" s="68"/>
      <c r="AT2169" s="68"/>
      <c r="AU2169" s="68"/>
    </row>
    <row r="2170" spans="27:47">
      <c r="AA2170" s="68"/>
      <c r="AB2170" s="68"/>
      <c r="AC2170" s="68"/>
      <c r="AD2170" s="68"/>
      <c r="AE2170" s="68"/>
      <c r="AF2170" s="93"/>
      <c r="AG2170" s="92"/>
      <c r="AN2170" s="68"/>
      <c r="AO2170" s="68"/>
      <c r="AP2170" s="68"/>
      <c r="AQ2170" s="68"/>
      <c r="AR2170" s="68"/>
      <c r="AS2170" s="68"/>
      <c r="AT2170" s="68"/>
      <c r="AU2170" s="68"/>
    </row>
    <row r="2171" spans="27:47">
      <c r="AA2171" s="68"/>
      <c r="AB2171" s="68"/>
      <c r="AC2171" s="68"/>
      <c r="AD2171" s="68"/>
      <c r="AE2171" s="68"/>
      <c r="AF2171" s="93"/>
      <c r="AG2171" s="92"/>
      <c r="AN2171" s="68"/>
      <c r="AO2171" s="68"/>
      <c r="AP2171" s="68"/>
      <c r="AQ2171" s="68"/>
      <c r="AR2171" s="68"/>
      <c r="AS2171" s="68"/>
      <c r="AT2171" s="68"/>
      <c r="AU2171" s="68"/>
    </row>
    <row r="2172" spans="27:47">
      <c r="AA2172" s="68"/>
      <c r="AB2172" s="68"/>
      <c r="AC2172" s="68"/>
      <c r="AD2172" s="68"/>
      <c r="AE2172" s="68"/>
      <c r="AF2172" s="93"/>
      <c r="AG2172" s="92"/>
      <c r="AN2172" s="68"/>
      <c r="AO2172" s="68"/>
      <c r="AP2172" s="68"/>
      <c r="AQ2172" s="68"/>
      <c r="AR2172" s="68"/>
      <c r="AS2172" s="68"/>
      <c r="AT2172" s="68"/>
      <c r="AU2172" s="68"/>
    </row>
    <row r="2173" spans="27:47">
      <c r="AA2173" s="68"/>
      <c r="AB2173" s="68"/>
      <c r="AC2173" s="68"/>
      <c r="AD2173" s="68"/>
      <c r="AE2173" s="68"/>
      <c r="AF2173" s="93"/>
      <c r="AG2173" s="92"/>
      <c r="AN2173" s="68"/>
      <c r="AO2173" s="68"/>
      <c r="AP2173" s="68"/>
      <c r="AQ2173" s="68"/>
      <c r="AR2173" s="68"/>
      <c r="AS2173" s="68"/>
      <c r="AT2173" s="68"/>
      <c r="AU2173" s="68"/>
    </row>
    <row r="2174" spans="27:47">
      <c r="AA2174" s="68"/>
      <c r="AB2174" s="68"/>
      <c r="AC2174" s="68"/>
      <c r="AD2174" s="68"/>
      <c r="AE2174" s="68"/>
      <c r="AF2174" s="93"/>
      <c r="AG2174" s="92"/>
      <c r="AN2174" s="68"/>
      <c r="AO2174" s="68"/>
      <c r="AP2174" s="68"/>
      <c r="AQ2174" s="68"/>
      <c r="AR2174" s="68"/>
      <c r="AS2174" s="68"/>
      <c r="AT2174" s="68"/>
      <c r="AU2174" s="68"/>
    </row>
    <row r="2175" spans="27:47">
      <c r="AA2175" s="68"/>
      <c r="AB2175" s="68"/>
      <c r="AC2175" s="68"/>
      <c r="AD2175" s="68"/>
      <c r="AE2175" s="68"/>
      <c r="AF2175" s="93"/>
      <c r="AG2175" s="92"/>
      <c r="AN2175" s="68"/>
      <c r="AO2175" s="68"/>
      <c r="AP2175" s="68"/>
      <c r="AQ2175" s="68"/>
      <c r="AR2175" s="68"/>
      <c r="AS2175" s="68"/>
      <c r="AT2175" s="68"/>
      <c r="AU2175" s="68"/>
    </row>
    <row r="2176" spans="27:47">
      <c r="AA2176" s="68"/>
      <c r="AB2176" s="68"/>
      <c r="AC2176" s="68"/>
      <c r="AD2176" s="68"/>
      <c r="AE2176" s="68"/>
      <c r="AF2176" s="93"/>
      <c r="AG2176" s="92"/>
      <c r="AN2176" s="68"/>
      <c r="AO2176" s="68"/>
      <c r="AP2176" s="68"/>
      <c r="AQ2176" s="68"/>
      <c r="AR2176" s="68"/>
      <c r="AS2176" s="68"/>
      <c r="AT2176" s="68"/>
      <c r="AU2176" s="68"/>
    </row>
    <row r="2177" spans="27:47">
      <c r="AA2177" s="68"/>
      <c r="AB2177" s="68"/>
      <c r="AC2177" s="68"/>
      <c r="AD2177" s="68"/>
      <c r="AE2177" s="68"/>
      <c r="AF2177" s="93"/>
      <c r="AG2177" s="92"/>
      <c r="AN2177" s="68"/>
      <c r="AO2177" s="68"/>
      <c r="AP2177" s="68"/>
      <c r="AQ2177" s="68"/>
      <c r="AR2177" s="68"/>
      <c r="AS2177" s="68"/>
      <c r="AT2177" s="68"/>
      <c r="AU2177" s="68"/>
    </row>
    <row r="2178" spans="27:47">
      <c r="AA2178" s="68"/>
      <c r="AB2178" s="68"/>
      <c r="AC2178" s="68"/>
      <c r="AD2178" s="68"/>
      <c r="AE2178" s="68"/>
      <c r="AF2178" s="93"/>
      <c r="AG2178" s="92"/>
      <c r="AN2178" s="68"/>
      <c r="AO2178" s="68"/>
      <c r="AP2178" s="68"/>
      <c r="AQ2178" s="68"/>
      <c r="AR2178" s="68"/>
      <c r="AS2178" s="68"/>
      <c r="AT2178" s="68"/>
      <c r="AU2178" s="68"/>
    </row>
    <row r="2179" spans="27:47">
      <c r="AA2179" s="68"/>
      <c r="AB2179" s="68"/>
      <c r="AC2179" s="68"/>
      <c r="AD2179" s="68"/>
      <c r="AE2179" s="68"/>
      <c r="AF2179" s="93"/>
      <c r="AG2179" s="92"/>
      <c r="AN2179" s="68"/>
      <c r="AO2179" s="68"/>
      <c r="AP2179" s="68"/>
      <c r="AQ2179" s="68"/>
      <c r="AR2179" s="68"/>
      <c r="AS2179" s="68"/>
      <c r="AT2179" s="68"/>
      <c r="AU2179" s="68"/>
    </row>
    <row r="2180" spans="27:47">
      <c r="AA2180" s="68"/>
      <c r="AB2180" s="68"/>
      <c r="AC2180" s="68"/>
      <c r="AD2180" s="68"/>
      <c r="AE2180" s="68"/>
      <c r="AF2180" s="93"/>
      <c r="AG2180" s="92"/>
      <c r="AN2180" s="68"/>
      <c r="AO2180" s="68"/>
      <c r="AP2180" s="68"/>
      <c r="AQ2180" s="68"/>
      <c r="AR2180" s="68"/>
      <c r="AS2180" s="68"/>
      <c r="AT2180" s="68"/>
      <c r="AU2180" s="68"/>
    </row>
    <row r="2181" spans="27:47">
      <c r="AA2181" s="68"/>
      <c r="AB2181" s="68"/>
      <c r="AC2181" s="68"/>
      <c r="AD2181" s="68"/>
      <c r="AE2181" s="68"/>
      <c r="AF2181" s="93"/>
      <c r="AG2181" s="92"/>
      <c r="AN2181" s="68"/>
      <c r="AO2181" s="68"/>
      <c r="AP2181" s="68"/>
      <c r="AQ2181" s="68"/>
      <c r="AR2181" s="68"/>
      <c r="AS2181" s="68"/>
      <c r="AT2181" s="68"/>
      <c r="AU2181" s="68"/>
    </row>
    <row r="2182" spans="27:47">
      <c r="AA2182" s="68"/>
      <c r="AB2182" s="68"/>
      <c r="AC2182" s="68"/>
      <c r="AD2182" s="68"/>
      <c r="AE2182" s="68"/>
      <c r="AF2182" s="93"/>
      <c r="AG2182" s="92"/>
      <c r="AN2182" s="68"/>
      <c r="AO2182" s="68"/>
      <c r="AP2182" s="68"/>
      <c r="AQ2182" s="68"/>
      <c r="AR2182" s="68"/>
      <c r="AS2182" s="68"/>
      <c r="AT2182" s="68"/>
      <c r="AU2182" s="68"/>
    </row>
    <row r="2183" spans="27:47">
      <c r="AA2183" s="68"/>
      <c r="AB2183" s="68"/>
      <c r="AC2183" s="68"/>
      <c r="AD2183" s="68"/>
      <c r="AE2183" s="68"/>
      <c r="AF2183" s="93"/>
      <c r="AG2183" s="92"/>
      <c r="AN2183" s="68"/>
      <c r="AO2183" s="68"/>
      <c r="AP2183" s="68"/>
      <c r="AQ2183" s="68"/>
      <c r="AR2183" s="68"/>
      <c r="AS2183" s="68"/>
      <c r="AT2183" s="68"/>
      <c r="AU2183" s="68"/>
    </row>
    <row r="2184" spans="27:47">
      <c r="AA2184" s="68"/>
      <c r="AB2184" s="68"/>
      <c r="AC2184" s="68"/>
      <c r="AD2184" s="68"/>
      <c r="AE2184" s="68"/>
      <c r="AF2184" s="93"/>
      <c r="AG2184" s="92"/>
      <c r="AN2184" s="68"/>
      <c r="AO2184" s="68"/>
      <c r="AP2184" s="68"/>
      <c r="AQ2184" s="68"/>
      <c r="AR2184" s="68"/>
      <c r="AS2184" s="68"/>
      <c r="AT2184" s="68"/>
      <c r="AU2184" s="68"/>
    </row>
    <row r="2185" spans="27:47">
      <c r="AA2185" s="68"/>
      <c r="AB2185" s="68"/>
      <c r="AC2185" s="68"/>
      <c r="AD2185" s="68"/>
      <c r="AE2185" s="68"/>
      <c r="AF2185" s="93"/>
      <c r="AG2185" s="92"/>
      <c r="AN2185" s="68"/>
      <c r="AO2185" s="68"/>
      <c r="AP2185" s="68"/>
      <c r="AQ2185" s="68"/>
      <c r="AR2185" s="68"/>
      <c r="AS2185" s="68"/>
      <c r="AT2185" s="68"/>
      <c r="AU2185" s="68"/>
    </row>
    <row r="2186" spans="27:47">
      <c r="AA2186" s="68"/>
      <c r="AB2186" s="68"/>
      <c r="AC2186" s="68"/>
      <c r="AD2186" s="68"/>
      <c r="AE2186" s="68"/>
      <c r="AF2186" s="93"/>
      <c r="AG2186" s="92"/>
      <c r="AN2186" s="68"/>
      <c r="AO2186" s="68"/>
      <c r="AP2186" s="68"/>
      <c r="AQ2186" s="68"/>
      <c r="AR2186" s="68"/>
      <c r="AS2186" s="68"/>
      <c r="AT2186" s="68"/>
      <c r="AU2186" s="68"/>
    </row>
    <row r="2187" spans="27:47">
      <c r="AA2187" s="68"/>
      <c r="AB2187" s="68"/>
      <c r="AC2187" s="68"/>
      <c r="AD2187" s="68"/>
      <c r="AE2187" s="68"/>
      <c r="AF2187" s="93"/>
      <c r="AG2187" s="92"/>
      <c r="AN2187" s="68"/>
      <c r="AO2187" s="68"/>
      <c r="AP2187" s="68"/>
      <c r="AQ2187" s="68"/>
      <c r="AR2187" s="68"/>
      <c r="AS2187" s="68"/>
      <c r="AT2187" s="68"/>
      <c r="AU2187" s="68"/>
    </row>
    <row r="2188" spans="27:47">
      <c r="AA2188" s="68"/>
      <c r="AB2188" s="68"/>
      <c r="AC2188" s="68"/>
      <c r="AD2188" s="68"/>
      <c r="AE2188" s="68"/>
      <c r="AF2188" s="93"/>
      <c r="AG2188" s="92"/>
      <c r="AN2188" s="68"/>
      <c r="AO2188" s="68"/>
      <c r="AP2188" s="68"/>
      <c r="AQ2188" s="68"/>
      <c r="AR2188" s="68"/>
      <c r="AS2188" s="68"/>
      <c r="AT2188" s="68"/>
      <c r="AU2188" s="68"/>
    </row>
    <row r="2189" spans="27:47">
      <c r="AA2189" s="68"/>
      <c r="AB2189" s="68"/>
      <c r="AC2189" s="68"/>
      <c r="AD2189" s="68"/>
      <c r="AE2189" s="68"/>
      <c r="AF2189" s="93"/>
      <c r="AG2189" s="92"/>
      <c r="AN2189" s="68"/>
      <c r="AO2189" s="68"/>
      <c r="AP2189" s="68"/>
      <c r="AQ2189" s="68"/>
      <c r="AR2189" s="68"/>
      <c r="AS2189" s="68"/>
      <c r="AT2189" s="68"/>
      <c r="AU2189" s="68"/>
    </row>
    <row r="2190" spans="27:47">
      <c r="AA2190" s="68"/>
      <c r="AB2190" s="68"/>
      <c r="AC2190" s="68"/>
      <c r="AD2190" s="68"/>
      <c r="AE2190" s="68"/>
      <c r="AF2190" s="93"/>
      <c r="AG2190" s="92"/>
      <c r="AN2190" s="68"/>
      <c r="AO2190" s="68"/>
      <c r="AP2190" s="68"/>
      <c r="AQ2190" s="68"/>
      <c r="AR2190" s="68"/>
      <c r="AS2190" s="68"/>
      <c r="AT2190" s="68"/>
      <c r="AU2190" s="68"/>
    </row>
    <row r="2191" spans="27:47">
      <c r="AA2191" s="68"/>
      <c r="AB2191" s="68"/>
      <c r="AC2191" s="68"/>
      <c r="AD2191" s="68"/>
      <c r="AE2191" s="68"/>
      <c r="AF2191" s="93"/>
      <c r="AG2191" s="92"/>
      <c r="AN2191" s="68"/>
      <c r="AO2191" s="68"/>
      <c r="AP2191" s="68"/>
      <c r="AQ2191" s="68"/>
      <c r="AR2191" s="68"/>
      <c r="AS2191" s="68"/>
      <c r="AT2191" s="68"/>
      <c r="AU2191" s="68"/>
    </row>
    <row r="2192" spans="27:47">
      <c r="AA2192" s="68"/>
      <c r="AB2192" s="68"/>
      <c r="AC2192" s="68"/>
      <c r="AD2192" s="68"/>
      <c r="AE2192" s="68"/>
      <c r="AF2192" s="93"/>
      <c r="AG2192" s="92"/>
      <c r="AN2192" s="68"/>
      <c r="AO2192" s="68"/>
      <c r="AP2192" s="68"/>
      <c r="AQ2192" s="68"/>
      <c r="AR2192" s="68"/>
      <c r="AS2192" s="68"/>
      <c r="AT2192" s="68"/>
      <c r="AU2192" s="68"/>
    </row>
    <row r="2193" spans="27:47">
      <c r="AA2193" s="68"/>
      <c r="AB2193" s="68"/>
      <c r="AC2193" s="68"/>
      <c r="AD2193" s="68"/>
      <c r="AE2193" s="68"/>
      <c r="AF2193" s="93"/>
      <c r="AG2193" s="92"/>
      <c r="AN2193" s="68"/>
      <c r="AO2193" s="68"/>
      <c r="AP2193" s="68"/>
      <c r="AQ2193" s="68"/>
      <c r="AR2193" s="68"/>
      <c r="AS2193" s="68"/>
      <c r="AT2193" s="68"/>
      <c r="AU2193" s="68"/>
    </row>
    <row r="2194" spans="27:47">
      <c r="AA2194" s="68"/>
      <c r="AB2194" s="68"/>
      <c r="AC2194" s="68"/>
      <c r="AD2194" s="68"/>
      <c r="AE2194" s="68"/>
      <c r="AF2194" s="93"/>
      <c r="AG2194" s="92"/>
      <c r="AN2194" s="68"/>
      <c r="AO2194" s="68"/>
      <c r="AP2194" s="68"/>
      <c r="AQ2194" s="68"/>
      <c r="AR2194" s="68"/>
      <c r="AS2194" s="68"/>
      <c r="AT2194" s="68"/>
      <c r="AU2194" s="68"/>
    </row>
    <row r="2195" spans="27:47">
      <c r="AA2195" s="68"/>
      <c r="AB2195" s="68"/>
      <c r="AC2195" s="68"/>
      <c r="AD2195" s="68"/>
      <c r="AE2195" s="68"/>
      <c r="AF2195" s="93"/>
      <c r="AG2195" s="92"/>
      <c r="AN2195" s="68"/>
      <c r="AO2195" s="68"/>
      <c r="AP2195" s="68"/>
      <c r="AQ2195" s="68"/>
      <c r="AR2195" s="68"/>
      <c r="AS2195" s="68"/>
      <c r="AT2195" s="68"/>
      <c r="AU2195" s="68"/>
    </row>
    <row r="2196" spans="27:47">
      <c r="AA2196" s="68"/>
      <c r="AB2196" s="68"/>
      <c r="AC2196" s="68"/>
      <c r="AD2196" s="68"/>
      <c r="AE2196" s="68"/>
      <c r="AF2196" s="93"/>
      <c r="AG2196" s="92"/>
      <c r="AN2196" s="68"/>
      <c r="AO2196" s="68"/>
      <c r="AP2196" s="68"/>
      <c r="AQ2196" s="68"/>
      <c r="AR2196" s="68"/>
      <c r="AS2196" s="68"/>
      <c r="AT2196" s="68"/>
      <c r="AU2196" s="68"/>
    </row>
    <row r="2197" spans="27:47">
      <c r="AA2197" s="68"/>
      <c r="AB2197" s="68"/>
      <c r="AC2197" s="68"/>
      <c r="AD2197" s="68"/>
      <c r="AE2197" s="68"/>
      <c r="AF2197" s="93"/>
      <c r="AG2197" s="92"/>
      <c r="AN2197" s="68"/>
      <c r="AO2197" s="68"/>
      <c r="AP2197" s="68"/>
      <c r="AQ2197" s="68"/>
      <c r="AR2197" s="68"/>
      <c r="AS2197" s="68"/>
      <c r="AT2197" s="68"/>
      <c r="AU2197" s="68"/>
    </row>
    <row r="2198" spans="27:47">
      <c r="AA2198" s="68"/>
      <c r="AB2198" s="68"/>
      <c r="AC2198" s="68"/>
      <c r="AD2198" s="68"/>
      <c r="AE2198" s="68"/>
      <c r="AF2198" s="93"/>
      <c r="AG2198" s="92"/>
      <c r="AN2198" s="68"/>
      <c r="AO2198" s="68"/>
      <c r="AP2198" s="68"/>
      <c r="AQ2198" s="68"/>
      <c r="AR2198" s="68"/>
      <c r="AS2198" s="68"/>
      <c r="AT2198" s="68"/>
      <c r="AU2198" s="68"/>
    </row>
    <row r="2199" spans="27:47">
      <c r="AA2199" s="68"/>
      <c r="AB2199" s="68"/>
      <c r="AC2199" s="68"/>
      <c r="AD2199" s="68"/>
      <c r="AE2199" s="68"/>
      <c r="AF2199" s="93"/>
      <c r="AG2199" s="92"/>
      <c r="AN2199" s="68"/>
      <c r="AO2199" s="68"/>
      <c r="AP2199" s="68"/>
      <c r="AQ2199" s="68"/>
      <c r="AR2199" s="68"/>
      <c r="AS2199" s="68"/>
      <c r="AT2199" s="68"/>
      <c r="AU2199" s="68"/>
    </row>
    <row r="2200" spans="27:47">
      <c r="AA2200" s="68"/>
      <c r="AB2200" s="68"/>
      <c r="AC2200" s="68"/>
      <c r="AD2200" s="68"/>
      <c r="AE2200" s="68"/>
      <c r="AF2200" s="93"/>
      <c r="AG2200" s="92"/>
      <c r="AN2200" s="68"/>
      <c r="AO2200" s="68"/>
      <c r="AP2200" s="68"/>
      <c r="AQ2200" s="68"/>
      <c r="AR2200" s="68"/>
      <c r="AS2200" s="68"/>
      <c r="AT2200" s="68"/>
      <c r="AU2200" s="68"/>
    </row>
    <row r="2201" spans="27:47">
      <c r="AA2201" s="68"/>
      <c r="AB2201" s="68"/>
      <c r="AC2201" s="68"/>
      <c r="AD2201" s="68"/>
      <c r="AE2201" s="68"/>
      <c r="AF2201" s="93"/>
      <c r="AG2201" s="92"/>
      <c r="AN2201" s="68"/>
      <c r="AO2201" s="68"/>
      <c r="AP2201" s="68"/>
      <c r="AQ2201" s="68"/>
      <c r="AR2201" s="68"/>
      <c r="AS2201" s="68"/>
      <c r="AT2201" s="68"/>
      <c r="AU2201" s="68"/>
    </row>
    <row r="2202" spans="27:47">
      <c r="AA2202" s="68"/>
      <c r="AB2202" s="68"/>
      <c r="AC2202" s="68"/>
      <c r="AD2202" s="68"/>
      <c r="AE2202" s="68"/>
      <c r="AF2202" s="93"/>
      <c r="AG2202" s="92"/>
      <c r="AN2202" s="68"/>
      <c r="AO2202" s="68"/>
      <c r="AP2202" s="68"/>
      <c r="AQ2202" s="68"/>
      <c r="AR2202" s="68"/>
      <c r="AS2202" s="68"/>
      <c r="AT2202" s="68"/>
      <c r="AU2202" s="68"/>
    </row>
    <row r="2203" spans="27:47">
      <c r="AA2203" s="68"/>
      <c r="AB2203" s="68"/>
      <c r="AC2203" s="68"/>
      <c r="AD2203" s="68"/>
      <c r="AE2203" s="68"/>
      <c r="AF2203" s="93"/>
      <c r="AG2203" s="92"/>
      <c r="AN2203" s="68"/>
      <c r="AO2203" s="68"/>
      <c r="AP2203" s="68"/>
      <c r="AQ2203" s="68"/>
      <c r="AR2203" s="68"/>
      <c r="AS2203" s="68"/>
      <c r="AT2203" s="68"/>
      <c r="AU2203" s="68"/>
    </row>
    <row r="2204" spans="27:47">
      <c r="AA2204" s="68"/>
      <c r="AB2204" s="68"/>
      <c r="AC2204" s="68"/>
      <c r="AD2204" s="68"/>
      <c r="AE2204" s="68"/>
      <c r="AF2204" s="93"/>
      <c r="AG2204" s="92"/>
      <c r="AN2204" s="68"/>
      <c r="AO2204" s="68"/>
      <c r="AP2204" s="68"/>
      <c r="AQ2204" s="68"/>
      <c r="AR2204" s="68"/>
      <c r="AS2204" s="68"/>
      <c r="AT2204" s="68"/>
      <c r="AU2204" s="68"/>
    </row>
    <row r="2205" spans="27:47">
      <c r="AA2205" s="68"/>
      <c r="AB2205" s="68"/>
      <c r="AC2205" s="68"/>
      <c r="AD2205" s="68"/>
      <c r="AE2205" s="68"/>
      <c r="AF2205" s="93"/>
      <c r="AG2205" s="92"/>
      <c r="AN2205" s="68"/>
      <c r="AO2205" s="68"/>
      <c r="AP2205" s="68"/>
      <c r="AQ2205" s="68"/>
      <c r="AR2205" s="68"/>
      <c r="AS2205" s="68"/>
      <c r="AT2205" s="68"/>
      <c r="AU2205" s="68"/>
    </row>
    <row r="2206" spans="27:47">
      <c r="AA2206" s="68"/>
      <c r="AB2206" s="68"/>
      <c r="AC2206" s="68"/>
      <c r="AD2206" s="68"/>
      <c r="AE2206" s="68"/>
      <c r="AF2206" s="93"/>
      <c r="AG2206" s="92"/>
      <c r="AN2206" s="68"/>
      <c r="AO2206" s="68"/>
      <c r="AP2206" s="68"/>
      <c r="AQ2206" s="68"/>
      <c r="AR2206" s="68"/>
      <c r="AS2206" s="68"/>
      <c r="AT2206" s="68"/>
      <c r="AU2206" s="68"/>
    </row>
    <row r="2207" spans="27:47">
      <c r="AA2207" s="68"/>
      <c r="AB2207" s="68"/>
      <c r="AC2207" s="68"/>
      <c r="AD2207" s="68"/>
      <c r="AE2207" s="68"/>
      <c r="AF2207" s="93"/>
      <c r="AG2207" s="92"/>
      <c r="AN2207" s="68"/>
      <c r="AO2207" s="68"/>
      <c r="AP2207" s="68"/>
      <c r="AQ2207" s="68"/>
      <c r="AR2207" s="68"/>
      <c r="AS2207" s="68"/>
      <c r="AT2207" s="68"/>
      <c r="AU2207" s="68"/>
    </row>
    <row r="2208" spans="27:47">
      <c r="AA2208" s="68"/>
      <c r="AB2208" s="68"/>
      <c r="AC2208" s="68"/>
      <c r="AD2208" s="68"/>
      <c r="AE2208" s="68"/>
      <c r="AF2208" s="93"/>
      <c r="AG2208" s="92"/>
      <c r="AN2208" s="68"/>
      <c r="AO2208" s="68"/>
      <c r="AP2208" s="68"/>
      <c r="AQ2208" s="68"/>
      <c r="AR2208" s="68"/>
      <c r="AS2208" s="68"/>
      <c r="AT2208" s="68"/>
      <c r="AU2208" s="68"/>
    </row>
    <row r="2209" spans="27:47">
      <c r="AA2209" s="68"/>
      <c r="AB2209" s="68"/>
      <c r="AC2209" s="68"/>
      <c r="AD2209" s="68"/>
      <c r="AE2209" s="68"/>
      <c r="AF2209" s="93"/>
      <c r="AG2209" s="92"/>
      <c r="AN2209" s="68"/>
      <c r="AO2209" s="68"/>
      <c r="AP2209" s="68"/>
      <c r="AQ2209" s="68"/>
      <c r="AR2209" s="68"/>
      <c r="AS2209" s="68"/>
      <c r="AT2209" s="68"/>
      <c r="AU2209" s="68"/>
    </row>
    <row r="2210" spans="27:47">
      <c r="AA2210" s="68"/>
      <c r="AB2210" s="68"/>
      <c r="AC2210" s="68"/>
      <c r="AD2210" s="68"/>
      <c r="AE2210" s="68"/>
      <c r="AF2210" s="93"/>
      <c r="AG2210" s="92"/>
      <c r="AN2210" s="68"/>
      <c r="AO2210" s="68"/>
      <c r="AP2210" s="68"/>
      <c r="AQ2210" s="68"/>
      <c r="AR2210" s="68"/>
      <c r="AS2210" s="68"/>
      <c r="AT2210" s="68"/>
      <c r="AU2210" s="68"/>
    </row>
    <row r="2211" spans="27:47">
      <c r="AA2211" s="68"/>
      <c r="AB2211" s="68"/>
      <c r="AC2211" s="68"/>
      <c r="AD2211" s="68"/>
      <c r="AE2211" s="68"/>
      <c r="AF2211" s="93"/>
      <c r="AG2211" s="92"/>
      <c r="AN2211" s="68"/>
      <c r="AO2211" s="68"/>
      <c r="AP2211" s="68"/>
      <c r="AQ2211" s="68"/>
      <c r="AR2211" s="68"/>
      <c r="AS2211" s="68"/>
      <c r="AT2211" s="68"/>
      <c r="AU2211" s="68"/>
    </row>
    <row r="2212" spans="27:47">
      <c r="AA2212" s="68"/>
      <c r="AB2212" s="68"/>
      <c r="AC2212" s="68"/>
      <c r="AD2212" s="68"/>
      <c r="AE2212" s="68"/>
      <c r="AF2212" s="93"/>
      <c r="AG2212" s="92"/>
      <c r="AN2212" s="68"/>
      <c r="AO2212" s="68"/>
      <c r="AP2212" s="68"/>
      <c r="AQ2212" s="68"/>
      <c r="AR2212" s="68"/>
      <c r="AS2212" s="68"/>
      <c r="AT2212" s="68"/>
      <c r="AU2212" s="68"/>
    </row>
    <row r="2213" spans="27:47">
      <c r="AA2213" s="68"/>
      <c r="AB2213" s="68"/>
      <c r="AC2213" s="68"/>
      <c r="AD2213" s="68"/>
      <c r="AE2213" s="68"/>
      <c r="AF2213" s="93"/>
      <c r="AG2213" s="92"/>
      <c r="AN2213" s="68"/>
      <c r="AO2213" s="68"/>
      <c r="AP2213" s="68"/>
      <c r="AQ2213" s="68"/>
      <c r="AR2213" s="68"/>
      <c r="AS2213" s="68"/>
      <c r="AT2213" s="68"/>
      <c r="AU2213" s="68"/>
    </row>
    <row r="2214" spans="27:47">
      <c r="AA2214" s="68"/>
      <c r="AB2214" s="68"/>
      <c r="AC2214" s="68"/>
      <c r="AD2214" s="68"/>
      <c r="AE2214" s="68"/>
      <c r="AF2214" s="93"/>
      <c r="AG2214" s="92"/>
      <c r="AN2214" s="68"/>
      <c r="AO2214" s="68"/>
      <c r="AP2214" s="68"/>
      <c r="AQ2214" s="68"/>
      <c r="AR2214" s="68"/>
      <c r="AS2214" s="68"/>
      <c r="AT2214" s="68"/>
      <c r="AU2214" s="68"/>
    </row>
    <row r="2215" spans="27:47">
      <c r="AA2215" s="68"/>
      <c r="AB2215" s="68"/>
      <c r="AC2215" s="68"/>
      <c r="AD2215" s="68"/>
      <c r="AE2215" s="68"/>
      <c r="AF2215" s="93"/>
      <c r="AG2215" s="92"/>
      <c r="AN2215" s="68"/>
      <c r="AO2215" s="68"/>
      <c r="AP2215" s="68"/>
      <c r="AQ2215" s="68"/>
      <c r="AR2215" s="68"/>
      <c r="AS2215" s="68"/>
      <c r="AT2215" s="68"/>
      <c r="AU2215" s="68"/>
    </row>
    <row r="2216" spans="27:47">
      <c r="AA2216" s="68"/>
      <c r="AB2216" s="68"/>
      <c r="AC2216" s="68"/>
      <c r="AD2216" s="68"/>
      <c r="AE2216" s="68"/>
      <c r="AF2216" s="93"/>
      <c r="AG2216" s="92"/>
      <c r="AN2216" s="68"/>
      <c r="AO2216" s="68"/>
      <c r="AP2216" s="68"/>
      <c r="AQ2216" s="68"/>
      <c r="AR2216" s="68"/>
      <c r="AS2216" s="68"/>
      <c r="AT2216" s="68"/>
      <c r="AU2216" s="68"/>
    </row>
    <row r="2217" spans="27:47">
      <c r="AA2217" s="68"/>
      <c r="AB2217" s="68"/>
      <c r="AC2217" s="68"/>
      <c r="AD2217" s="68"/>
      <c r="AE2217" s="68"/>
      <c r="AF2217" s="93"/>
      <c r="AG2217" s="92"/>
      <c r="AN2217" s="68"/>
      <c r="AO2217" s="68"/>
      <c r="AP2217" s="68"/>
      <c r="AQ2217" s="68"/>
      <c r="AR2217" s="68"/>
      <c r="AS2217" s="68"/>
      <c r="AT2217" s="68"/>
      <c r="AU2217" s="68"/>
    </row>
    <row r="2218" spans="27:47">
      <c r="AA2218" s="68"/>
      <c r="AB2218" s="68"/>
      <c r="AC2218" s="68"/>
      <c r="AD2218" s="68"/>
      <c r="AE2218" s="68"/>
      <c r="AF2218" s="93"/>
      <c r="AG2218" s="92"/>
      <c r="AN2218" s="68"/>
      <c r="AO2218" s="68"/>
      <c r="AP2218" s="68"/>
      <c r="AQ2218" s="68"/>
      <c r="AR2218" s="68"/>
      <c r="AS2218" s="68"/>
      <c r="AT2218" s="68"/>
      <c r="AU2218" s="68"/>
    </row>
    <row r="2219" spans="27:47">
      <c r="AA2219" s="68"/>
      <c r="AB2219" s="68"/>
      <c r="AC2219" s="68"/>
      <c r="AD2219" s="68"/>
      <c r="AE2219" s="68"/>
      <c r="AF2219" s="93"/>
      <c r="AG2219" s="92"/>
      <c r="AN2219" s="68"/>
      <c r="AO2219" s="68"/>
      <c r="AP2219" s="68"/>
      <c r="AQ2219" s="68"/>
      <c r="AR2219" s="68"/>
      <c r="AS2219" s="68"/>
      <c r="AT2219" s="68"/>
      <c r="AU2219" s="68"/>
    </row>
    <row r="2220" spans="27:47">
      <c r="AA2220" s="68"/>
      <c r="AB2220" s="68"/>
      <c r="AC2220" s="68"/>
      <c r="AD2220" s="68"/>
      <c r="AE2220" s="68"/>
      <c r="AF2220" s="93"/>
      <c r="AG2220" s="92"/>
      <c r="AN2220" s="68"/>
      <c r="AO2220" s="68"/>
      <c r="AP2220" s="68"/>
      <c r="AQ2220" s="68"/>
      <c r="AR2220" s="68"/>
      <c r="AS2220" s="68"/>
      <c r="AT2220" s="68"/>
      <c r="AU2220" s="68"/>
    </row>
    <row r="2221" spans="27:47">
      <c r="AA2221" s="68"/>
      <c r="AB2221" s="68"/>
      <c r="AC2221" s="68"/>
      <c r="AD2221" s="68"/>
      <c r="AE2221" s="68"/>
      <c r="AF2221" s="93"/>
      <c r="AG2221" s="92"/>
      <c r="AN2221" s="68"/>
      <c r="AO2221" s="68"/>
      <c r="AP2221" s="68"/>
      <c r="AQ2221" s="68"/>
      <c r="AR2221" s="68"/>
      <c r="AS2221" s="68"/>
      <c r="AT2221" s="68"/>
      <c r="AU2221" s="68"/>
    </row>
    <row r="2222" spans="27:47">
      <c r="AA2222" s="68"/>
      <c r="AB2222" s="68"/>
      <c r="AC2222" s="68"/>
      <c r="AD2222" s="68"/>
      <c r="AE2222" s="68"/>
      <c r="AF2222" s="93"/>
      <c r="AG2222" s="92"/>
      <c r="AN2222" s="68"/>
      <c r="AO2222" s="68"/>
      <c r="AP2222" s="68"/>
      <c r="AQ2222" s="68"/>
      <c r="AR2222" s="68"/>
      <c r="AS2222" s="68"/>
      <c r="AT2222" s="68"/>
      <c r="AU2222" s="68"/>
    </row>
    <row r="2223" spans="27:47">
      <c r="AA2223" s="68"/>
      <c r="AB2223" s="68"/>
      <c r="AC2223" s="68"/>
      <c r="AD2223" s="68"/>
      <c r="AE2223" s="68"/>
      <c r="AF2223" s="93"/>
      <c r="AG2223" s="92"/>
      <c r="AN2223" s="68"/>
      <c r="AO2223" s="68"/>
      <c r="AP2223" s="68"/>
      <c r="AQ2223" s="68"/>
      <c r="AR2223" s="68"/>
      <c r="AS2223" s="68"/>
      <c r="AT2223" s="68"/>
      <c r="AU2223" s="68"/>
    </row>
    <row r="2224" spans="27:47">
      <c r="AA2224" s="68"/>
      <c r="AB2224" s="68"/>
      <c r="AC2224" s="68"/>
      <c r="AD2224" s="68"/>
      <c r="AE2224" s="68"/>
      <c r="AF2224" s="93"/>
      <c r="AG2224" s="92"/>
      <c r="AN2224" s="68"/>
      <c r="AO2224" s="68"/>
      <c r="AP2224" s="68"/>
      <c r="AQ2224" s="68"/>
      <c r="AR2224" s="68"/>
      <c r="AS2224" s="68"/>
      <c r="AT2224" s="68"/>
      <c r="AU2224" s="68"/>
    </row>
    <row r="2225" spans="27:47">
      <c r="AA2225" s="68"/>
      <c r="AB2225" s="68"/>
      <c r="AC2225" s="68"/>
      <c r="AD2225" s="68"/>
      <c r="AE2225" s="68"/>
      <c r="AF2225" s="93"/>
      <c r="AG2225" s="92"/>
      <c r="AN2225" s="68"/>
      <c r="AO2225" s="68"/>
      <c r="AP2225" s="68"/>
      <c r="AQ2225" s="68"/>
      <c r="AR2225" s="68"/>
      <c r="AS2225" s="68"/>
      <c r="AT2225" s="68"/>
      <c r="AU2225" s="68"/>
    </row>
    <row r="2226" spans="27:47">
      <c r="AA2226" s="68"/>
      <c r="AB2226" s="68"/>
      <c r="AC2226" s="68"/>
      <c r="AD2226" s="68"/>
      <c r="AE2226" s="68"/>
      <c r="AF2226" s="93"/>
      <c r="AG2226" s="92"/>
      <c r="AN2226" s="68"/>
      <c r="AO2226" s="68"/>
      <c r="AP2226" s="68"/>
      <c r="AQ2226" s="68"/>
      <c r="AR2226" s="68"/>
      <c r="AS2226" s="68"/>
      <c r="AT2226" s="68"/>
      <c r="AU2226" s="68"/>
    </row>
    <row r="2227" spans="27:47">
      <c r="AA2227" s="68"/>
      <c r="AB2227" s="68"/>
      <c r="AC2227" s="68"/>
      <c r="AD2227" s="68"/>
      <c r="AE2227" s="68"/>
      <c r="AF2227" s="93"/>
      <c r="AG2227" s="92"/>
      <c r="AN2227" s="68"/>
      <c r="AO2227" s="68"/>
      <c r="AP2227" s="68"/>
      <c r="AQ2227" s="68"/>
      <c r="AR2227" s="68"/>
      <c r="AS2227" s="68"/>
      <c r="AT2227" s="68"/>
      <c r="AU2227" s="68"/>
    </row>
    <row r="2228" spans="27:47">
      <c r="AA2228" s="68"/>
      <c r="AB2228" s="68"/>
      <c r="AC2228" s="68"/>
      <c r="AD2228" s="68"/>
      <c r="AE2228" s="68"/>
      <c r="AF2228" s="93"/>
      <c r="AG2228" s="92"/>
      <c r="AN2228" s="68"/>
      <c r="AO2228" s="68"/>
      <c r="AP2228" s="68"/>
      <c r="AQ2228" s="68"/>
      <c r="AR2228" s="68"/>
      <c r="AS2228" s="68"/>
      <c r="AT2228" s="68"/>
      <c r="AU2228" s="68"/>
    </row>
    <row r="2229" spans="27:47">
      <c r="AA2229" s="68"/>
      <c r="AB2229" s="68"/>
      <c r="AC2229" s="68"/>
      <c r="AD2229" s="68"/>
      <c r="AE2229" s="68"/>
      <c r="AF2229" s="93"/>
      <c r="AG2229" s="92"/>
      <c r="AN2229" s="68"/>
      <c r="AO2229" s="68"/>
      <c r="AP2229" s="68"/>
      <c r="AQ2229" s="68"/>
      <c r="AR2229" s="68"/>
      <c r="AS2229" s="68"/>
      <c r="AT2229" s="68"/>
      <c r="AU2229" s="68"/>
    </row>
    <row r="2230" spans="27:47">
      <c r="AA2230" s="68"/>
      <c r="AB2230" s="68"/>
      <c r="AC2230" s="68"/>
      <c r="AD2230" s="68"/>
      <c r="AE2230" s="68"/>
      <c r="AF2230" s="93"/>
      <c r="AG2230" s="92"/>
      <c r="AN2230" s="68"/>
      <c r="AO2230" s="68"/>
      <c r="AP2230" s="68"/>
      <c r="AQ2230" s="68"/>
      <c r="AR2230" s="68"/>
      <c r="AS2230" s="68"/>
      <c r="AT2230" s="68"/>
      <c r="AU2230" s="68"/>
    </row>
    <row r="2231" spans="27:47">
      <c r="AA2231" s="68"/>
      <c r="AB2231" s="68"/>
      <c r="AC2231" s="68"/>
      <c r="AD2231" s="68"/>
      <c r="AE2231" s="68"/>
      <c r="AF2231" s="93"/>
      <c r="AG2231" s="92"/>
      <c r="AN2231" s="68"/>
      <c r="AO2231" s="68"/>
      <c r="AP2231" s="68"/>
      <c r="AQ2231" s="68"/>
      <c r="AR2231" s="68"/>
      <c r="AS2231" s="68"/>
      <c r="AT2231" s="68"/>
      <c r="AU2231" s="68"/>
    </row>
    <row r="2232" spans="27:47">
      <c r="AA2232" s="68"/>
      <c r="AB2232" s="68"/>
      <c r="AC2232" s="68"/>
      <c r="AD2232" s="68"/>
      <c r="AE2232" s="68"/>
      <c r="AF2232" s="93"/>
      <c r="AG2232" s="92"/>
      <c r="AN2232" s="68"/>
      <c r="AO2232" s="68"/>
      <c r="AP2232" s="68"/>
      <c r="AQ2232" s="68"/>
      <c r="AR2232" s="68"/>
      <c r="AS2232" s="68"/>
      <c r="AT2232" s="68"/>
      <c r="AU2232" s="68"/>
    </row>
    <row r="2233" spans="27:47">
      <c r="AA2233" s="68"/>
      <c r="AB2233" s="68"/>
      <c r="AC2233" s="68"/>
      <c r="AD2233" s="68"/>
      <c r="AE2233" s="68"/>
      <c r="AF2233" s="93"/>
      <c r="AG2233" s="92"/>
      <c r="AN2233" s="68"/>
      <c r="AO2233" s="68"/>
      <c r="AP2233" s="68"/>
      <c r="AQ2233" s="68"/>
      <c r="AR2233" s="68"/>
      <c r="AS2233" s="68"/>
      <c r="AT2233" s="68"/>
      <c r="AU2233" s="68"/>
    </row>
    <row r="2234" spans="27:47">
      <c r="AA2234" s="68"/>
      <c r="AB2234" s="68"/>
      <c r="AC2234" s="68"/>
      <c r="AD2234" s="68"/>
      <c r="AE2234" s="68"/>
      <c r="AF2234" s="93"/>
      <c r="AG2234" s="92"/>
      <c r="AN2234" s="68"/>
      <c r="AO2234" s="68"/>
      <c r="AP2234" s="68"/>
      <c r="AQ2234" s="68"/>
      <c r="AR2234" s="68"/>
      <c r="AS2234" s="68"/>
      <c r="AT2234" s="68"/>
      <c r="AU2234" s="68"/>
    </row>
    <row r="2235" spans="27:47">
      <c r="AA2235" s="68"/>
      <c r="AB2235" s="68"/>
      <c r="AC2235" s="68"/>
      <c r="AD2235" s="68"/>
      <c r="AE2235" s="68"/>
      <c r="AF2235" s="93"/>
      <c r="AG2235" s="92"/>
      <c r="AN2235" s="68"/>
      <c r="AO2235" s="68"/>
      <c r="AP2235" s="68"/>
      <c r="AQ2235" s="68"/>
      <c r="AR2235" s="68"/>
      <c r="AS2235" s="68"/>
      <c r="AT2235" s="68"/>
      <c r="AU2235" s="68"/>
    </row>
    <row r="2236" spans="27:47">
      <c r="AA2236" s="68"/>
      <c r="AB2236" s="68"/>
      <c r="AC2236" s="68"/>
      <c r="AD2236" s="68"/>
      <c r="AE2236" s="68"/>
      <c r="AF2236" s="93"/>
      <c r="AG2236" s="92"/>
      <c r="AN2236" s="68"/>
      <c r="AO2236" s="68"/>
      <c r="AP2236" s="68"/>
      <c r="AQ2236" s="68"/>
      <c r="AR2236" s="68"/>
      <c r="AS2236" s="68"/>
      <c r="AT2236" s="68"/>
      <c r="AU2236" s="68"/>
    </row>
    <row r="2237" spans="27:47">
      <c r="AA2237" s="68"/>
      <c r="AB2237" s="68"/>
      <c r="AC2237" s="68"/>
      <c r="AD2237" s="68"/>
      <c r="AE2237" s="68"/>
      <c r="AF2237" s="93"/>
      <c r="AG2237" s="92"/>
      <c r="AN2237" s="68"/>
      <c r="AO2237" s="68"/>
      <c r="AP2237" s="68"/>
      <c r="AQ2237" s="68"/>
      <c r="AR2237" s="68"/>
      <c r="AS2237" s="68"/>
      <c r="AT2237" s="68"/>
      <c r="AU2237" s="68"/>
    </row>
    <row r="2238" spans="27:47">
      <c r="AA2238" s="68"/>
      <c r="AB2238" s="68"/>
      <c r="AC2238" s="68"/>
      <c r="AD2238" s="68"/>
      <c r="AE2238" s="68"/>
      <c r="AF2238" s="93"/>
      <c r="AG2238" s="92"/>
      <c r="AN2238" s="68"/>
      <c r="AO2238" s="68"/>
      <c r="AP2238" s="68"/>
      <c r="AQ2238" s="68"/>
      <c r="AR2238" s="68"/>
      <c r="AS2238" s="68"/>
      <c r="AT2238" s="68"/>
      <c r="AU2238" s="68"/>
    </row>
    <row r="2239" spans="27:47">
      <c r="AA2239" s="68"/>
      <c r="AB2239" s="68"/>
      <c r="AC2239" s="68"/>
      <c r="AD2239" s="68"/>
      <c r="AE2239" s="68"/>
      <c r="AF2239" s="93"/>
      <c r="AG2239" s="92"/>
      <c r="AN2239" s="68"/>
      <c r="AO2239" s="68"/>
      <c r="AP2239" s="68"/>
      <c r="AQ2239" s="68"/>
      <c r="AR2239" s="68"/>
      <c r="AS2239" s="68"/>
      <c r="AT2239" s="68"/>
      <c r="AU2239" s="68"/>
    </row>
    <row r="2240" spans="27:47">
      <c r="AA2240" s="68"/>
      <c r="AB2240" s="68"/>
      <c r="AC2240" s="68"/>
      <c r="AD2240" s="68"/>
      <c r="AE2240" s="68"/>
      <c r="AF2240" s="93"/>
      <c r="AG2240" s="92"/>
      <c r="AN2240" s="68"/>
      <c r="AO2240" s="68"/>
      <c r="AP2240" s="68"/>
      <c r="AQ2240" s="68"/>
      <c r="AR2240" s="68"/>
      <c r="AS2240" s="68"/>
      <c r="AT2240" s="68"/>
      <c r="AU2240" s="68"/>
    </row>
    <row r="2241" spans="27:47">
      <c r="AA2241" s="68"/>
      <c r="AB2241" s="68"/>
      <c r="AC2241" s="68"/>
      <c r="AD2241" s="68"/>
      <c r="AE2241" s="68"/>
      <c r="AF2241" s="93"/>
      <c r="AG2241" s="92"/>
      <c r="AN2241" s="68"/>
      <c r="AO2241" s="68"/>
      <c r="AP2241" s="68"/>
      <c r="AQ2241" s="68"/>
      <c r="AR2241" s="68"/>
      <c r="AS2241" s="68"/>
      <c r="AT2241" s="68"/>
      <c r="AU2241" s="68"/>
    </row>
    <row r="2242" spans="27:47">
      <c r="AA2242" s="68"/>
      <c r="AB2242" s="68"/>
      <c r="AC2242" s="68"/>
      <c r="AD2242" s="68"/>
      <c r="AE2242" s="68"/>
      <c r="AF2242" s="93"/>
      <c r="AG2242" s="92"/>
      <c r="AN2242" s="68"/>
      <c r="AO2242" s="68"/>
      <c r="AP2242" s="68"/>
      <c r="AQ2242" s="68"/>
      <c r="AR2242" s="68"/>
      <c r="AS2242" s="68"/>
      <c r="AT2242" s="68"/>
      <c r="AU2242" s="68"/>
    </row>
    <row r="2243" spans="27:47">
      <c r="AA2243" s="68"/>
      <c r="AB2243" s="68"/>
      <c r="AC2243" s="68"/>
      <c r="AD2243" s="68"/>
      <c r="AE2243" s="68"/>
      <c r="AF2243" s="93"/>
      <c r="AG2243" s="92"/>
      <c r="AN2243" s="68"/>
      <c r="AO2243" s="68"/>
      <c r="AP2243" s="68"/>
      <c r="AQ2243" s="68"/>
      <c r="AR2243" s="68"/>
      <c r="AS2243" s="68"/>
      <c r="AT2243" s="68"/>
      <c r="AU2243" s="68"/>
    </row>
    <row r="2244" spans="27:47">
      <c r="AA2244" s="68"/>
      <c r="AB2244" s="68"/>
      <c r="AC2244" s="68"/>
      <c r="AD2244" s="68"/>
      <c r="AE2244" s="68"/>
      <c r="AF2244" s="93"/>
      <c r="AG2244" s="92"/>
      <c r="AN2244" s="68"/>
      <c r="AO2244" s="68"/>
      <c r="AP2244" s="68"/>
      <c r="AQ2244" s="68"/>
      <c r="AR2244" s="68"/>
      <c r="AS2244" s="68"/>
      <c r="AT2244" s="68"/>
      <c r="AU2244" s="68"/>
    </row>
    <row r="2245" spans="27:47">
      <c r="AA2245" s="68"/>
      <c r="AB2245" s="68"/>
      <c r="AC2245" s="68"/>
      <c r="AD2245" s="68"/>
      <c r="AE2245" s="68"/>
      <c r="AF2245" s="93"/>
      <c r="AG2245" s="92"/>
      <c r="AN2245" s="68"/>
      <c r="AO2245" s="68"/>
      <c r="AP2245" s="68"/>
      <c r="AQ2245" s="68"/>
      <c r="AR2245" s="68"/>
      <c r="AS2245" s="68"/>
      <c r="AT2245" s="68"/>
      <c r="AU2245" s="68"/>
    </row>
    <row r="2246" spans="27:47">
      <c r="AA2246" s="68"/>
      <c r="AB2246" s="68"/>
      <c r="AC2246" s="68"/>
      <c r="AD2246" s="68"/>
      <c r="AE2246" s="68"/>
      <c r="AF2246" s="93"/>
      <c r="AG2246" s="92"/>
      <c r="AN2246" s="68"/>
      <c r="AO2246" s="68"/>
      <c r="AP2246" s="68"/>
      <c r="AQ2246" s="68"/>
      <c r="AR2246" s="68"/>
      <c r="AS2246" s="68"/>
      <c r="AT2246" s="68"/>
      <c r="AU2246" s="68"/>
    </row>
    <row r="2247" spans="27:47">
      <c r="AA2247" s="68"/>
      <c r="AB2247" s="68"/>
      <c r="AC2247" s="68"/>
      <c r="AD2247" s="68"/>
      <c r="AE2247" s="68"/>
      <c r="AF2247" s="93"/>
      <c r="AG2247" s="92"/>
      <c r="AN2247" s="68"/>
      <c r="AO2247" s="68"/>
      <c r="AP2247" s="68"/>
      <c r="AQ2247" s="68"/>
      <c r="AR2247" s="68"/>
      <c r="AS2247" s="68"/>
      <c r="AT2247" s="68"/>
      <c r="AU2247" s="68"/>
    </row>
    <row r="2248" spans="27:47">
      <c r="AA2248" s="68"/>
      <c r="AB2248" s="68"/>
      <c r="AC2248" s="68"/>
      <c r="AD2248" s="68"/>
      <c r="AE2248" s="68"/>
      <c r="AF2248" s="93"/>
      <c r="AG2248" s="92"/>
      <c r="AN2248" s="68"/>
      <c r="AO2248" s="68"/>
      <c r="AP2248" s="68"/>
      <c r="AQ2248" s="68"/>
      <c r="AR2248" s="68"/>
      <c r="AS2248" s="68"/>
      <c r="AT2248" s="68"/>
      <c r="AU2248" s="68"/>
    </row>
    <row r="2249" spans="27:47">
      <c r="AA2249" s="68"/>
      <c r="AB2249" s="68"/>
      <c r="AC2249" s="68"/>
      <c r="AD2249" s="68"/>
      <c r="AE2249" s="68"/>
      <c r="AF2249" s="93"/>
      <c r="AG2249" s="92"/>
      <c r="AN2249" s="68"/>
      <c r="AO2249" s="68"/>
      <c r="AP2249" s="68"/>
      <c r="AQ2249" s="68"/>
      <c r="AR2249" s="68"/>
      <c r="AS2249" s="68"/>
      <c r="AT2249" s="68"/>
      <c r="AU2249" s="68"/>
    </row>
    <row r="2250" spans="27:47">
      <c r="AA2250" s="68"/>
      <c r="AB2250" s="68"/>
      <c r="AC2250" s="68"/>
      <c r="AD2250" s="68"/>
      <c r="AE2250" s="68"/>
      <c r="AF2250" s="93"/>
      <c r="AG2250" s="92"/>
      <c r="AN2250" s="68"/>
      <c r="AO2250" s="68"/>
      <c r="AP2250" s="68"/>
      <c r="AQ2250" s="68"/>
      <c r="AR2250" s="68"/>
      <c r="AS2250" s="68"/>
      <c r="AT2250" s="68"/>
      <c r="AU2250" s="68"/>
    </row>
    <row r="2251" spans="27:47">
      <c r="AA2251" s="68"/>
      <c r="AB2251" s="68"/>
      <c r="AC2251" s="68"/>
      <c r="AD2251" s="68"/>
      <c r="AE2251" s="68"/>
      <c r="AF2251" s="93"/>
      <c r="AG2251" s="92"/>
      <c r="AN2251" s="68"/>
      <c r="AO2251" s="68"/>
      <c r="AP2251" s="68"/>
      <c r="AQ2251" s="68"/>
      <c r="AR2251" s="68"/>
      <c r="AS2251" s="68"/>
      <c r="AT2251" s="68"/>
      <c r="AU2251" s="68"/>
    </row>
    <row r="2252" spans="27:47">
      <c r="AA2252" s="68"/>
      <c r="AB2252" s="68"/>
      <c r="AC2252" s="68"/>
      <c r="AD2252" s="68"/>
      <c r="AE2252" s="68"/>
      <c r="AF2252" s="93"/>
      <c r="AG2252" s="92"/>
      <c r="AN2252" s="68"/>
      <c r="AO2252" s="68"/>
      <c r="AP2252" s="68"/>
      <c r="AQ2252" s="68"/>
      <c r="AR2252" s="68"/>
      <c r="AS2252" s="68"/>
      <c r="AT2252" s="68"/>
      <c r="AU2252" s="68"/>
    </row>
    <row r="2253" spans="27:47">
      <c r="AA2253" s="68"/>
      <c r="AB2253" s="68"/>
      <c r="AC2253" s="68"/>
      <c r="AD2253" s="68"/>
      <c r="AE2253" s="68"/>
      <c r="AF2253" s="93"/>
      <c r="AG2253" s="92"/>
      <c r="AN2253" s="68"/>
      <c r="AO2253" s="68"/>
      <c r="AP2253" s="68"/>
      <c r="AQ2253" s="68"/>
      <c r="AR2253" s="68"/>
      <c r="AS2253" s="68"/>
      <c r="AT2253" s="68"/>
      <c r="AU2253" s="68"/>
    </row>
    <row r="2254" spans="27:47">
      <c r="AA2254" s="68"/>
      <c r="AB2254" s="68"/>
      <c r="AC2254" s="68"/>
      <c r="AD2254" s="68"/>
      <c r="AE2254" s="68"/>
      <c r="AF2254" s="93"/>
      <c r="AG2254" s="92"/>
      <c r="AN2254" s="68"/>
      <c r="AO2254" s="68"/>
      <c r="AP2254" s="68"/>
      <c r="AQ2254" s="68"/>
      <c r="AR2254" s="68"/>
      <c r="AS2254" s="68"/>
      <c r="AT2254" s="68"/>
      <c r="AU2254" s="68"/>
    </row>
    <row r="2255" spans="27:47">
      <c r="AA2255" s="68"/>
      <c r="AB2255" s="68"/>
      <c r="AC2255" s="68"/>
      <c r="AD2255" s="68"/>
      <c r="AE2255" s="68"/>
      <c r="AF2255" s="93"/>
      <c r="AG2255" s="92"/>
      <c r="AN2255" s="68"/>
      <c r="AO2255" s="68"/>
      <c r="AP2255" s="68"/>
      <c r="AQ2255" s="68"/>
      <c r="AR2255" s="68"/>
      <c r="AS2255" s="68"/>
      <c r="AT2255" s="68"/>
      <c r="AU2255" s="68"/>
    </row>
    <row r="2256" spans="27:47">
      <c r="AA2256" s="68"/>
      <c r="AB2256" s="68"/>
      <c r="AC2256" s="68"/>
      <c r="AD2256" s="68"/>
      <c r="AE2256" s="68"/>
      <c r="AF2256" s="93"/>
      <c r="AG2256" s="92"/>
      <c r="AN2256" s="68"/>
      <c r="AO2256" s="68"/>
      <c r="AP2256" s="68"/>
      <c r="AQ2256" s="68"/>
      <c r="AR2256" s="68"/>
      <c r="AS2256" s="68"/>
      <c r="AT2256" s="68"/>
      <c r="AU2256" s="68"/>
    </row>
    <row r="2257" spans="27:47">
      <c r="AA2257" s="68"/>
      <c r="AB2257" s="68"/>
      <c r="AC2257" s="68"/>
      <c r="AD2257" s="68"/>
      <c r="AE2257" s="68"/>
      <c r="AF2257" s="93"/>
      <c r="AG2257" s="92"/>
      <c r="AN2257" s="68"/>
      <c r="AO2257" s="68"/>
      <c r="AP2257" s="68"/>
      <c r="AQ2257" s="68"/>
      <c r="AR2257" s="68"/>
      <c r="AS2257" s="68"/>
      <c r="AT2257" s="68"/>
      <c r="AU2257" s="68"/>
    </row>
    <row r="2258" spans="27:47">
      <c r="AA2258" s="68"/>
      <c r="AB2258" s="68"/>
      <c r="AC2258" s="68"/>
      <c r="AD2258" s="68"/>
      <c r="AE2258" s="68"/>
      <c r="AF2258" s="93"/>
      <c r="AG2258" s="92"/>
      <c r="AN2258" s="68"/>
      <c r="AO2258" s="68"/>
      <c r="AP2258" s="68"/>
      <c r="AQ2258" s="68"/>
      <c r="AR2258" s="68"/>
      <c r="AS2258" s="68"/>
      <c r="AT2258" s="68"/>
      <c r="AU2258" s="68"/>
    </row>
    <row r="2259" spans="27:47">
      <c r="AA2259" s="68"/>
      <c r="AB2259" s="68"/>
      <c r="AC2259" s="68"/>
      <c r="AD2259" s="68"/>
      <c r="AE2259" s="68"/>
      <c r="AF2259" s="93"/>
      <c r="AG2259" s="92"/>
      <c r="AN2259" s="68"/>
      <c r="AO2259" s="68"/>
      <c r="AP2259" s="68"/>
      <c r="AQ2259" s="68"/>
      <c r="AR2259" s="68"/>
      <c r="AS2259" s="68"/>
      <c r="AT2259" s="68"/>
      <c r="AU2259" s="68"/>
    </row>
    <row r="2260" spans="27:47">
      <c r="AA2260" s="68"/>
      <c r="AB2260" s="68"/>
      <c r="AC2260" s="68"/>
      <c r="AD2260" s="68"/>
      <c r="AE2260" s="68"/>
      <c r="AF2260" s="93"/>
      <c r="AG2260" s="92"/>
      <c r="AN2260" s="68"/>
      <c r="AO2260" s="68"/>
      <c r="AP2260" s="68"/>
      <c r="AQ2260" s="68"/>
      <c r="AR2260" s="68"/>
      <c r="AS2260" s="68"/>
      <c r="AT2260" s="68"/>
      <c r="AU2260" s="68"/>
    </row>
    <row r="2261" spans="27:47">
      <c r="AA2261" s="68"/>
      <c r="AB2261" s="68"/>
      <c r="AC2261" s="68"/>
      <c r="AD2261" s="68"/>
      <c r="AE2261" s="68"/>
      <c r="AF2261" s="93"/>
      <c r="AG2261" s="92"/>
      <c r="AN2261" s="68"/>
      <c r="AO2261" s="68"/>
      <c r="AP2261" s="68"/>
      <c r="AQ2261" s="68"/>
      <c r="AR2261" s="68"/>
      <c r="AS2261" s="68"/>
      <c r="AT2261" s="68"/>
      <c r="AU2261" s="68"/>
    </row>
    <row r="2262" spans="27:47">
      <c r="AA2262" s="68"/>
      <c r="AB2262" s="68"/>
      <c r="AC2262" s="68"/>
      <c r="AD2262" s="68"/>
      <c r="AE2262" s="68"/>
      <c r="AF2262" s="93"/>
      <c r="AG2262" s="92"/>
      <c r="AN2262" s="68"/>
      <c r="AO2262" s="68"/>
      <c r="AP2262" s="68"/>
      <c r="AQ2262" s="68"/>
      <c r="AR2262" s="68"/>
      <c r="AS2262" s="68"/>
      <c r="AT2262" s="68"/>
      <c r="AU2262" s="68"/>
    </row>
    <row r="2263" spans="27:47">
      <c r="AA2263" s="68"/>
      <c r="AB2263" s="68"/>
      <c r="AC2263" s="68"/>
      <c r="AD2263" s="68"/>
      <c r="AE2263" s="68"/>
      <c r="AF2263" s="93"/>
      <c r="AG2263" s="92"/>
      <c r="AN2263" s="68"/>
      <c r="AO2263" s="68"/>
      <c r="AP2263" s="68"/>
      <c r="AQ2263" s="68"/>
      <c r="AR2263" s="68"/>
      <c r="AS2263" s="68"/>
      <c r="AT2263" s="68"/>
      <c r="AU2263" s="68"/>
    </row>
    <row r="2264" spans="27:47">
      <c r="AA2264" s="68"/>
      <c r="AB2264" s="68"/>
      <c r="AC2264" s="68"/>
      <c r="AD2264" s="68"/>
      <c r="AE2264" s="68"/>
      <c r="AF2264" s="93"/>
      <c r="AG2264" s="92"/>
      <c r="AN2264" s="68"/>
      <c r="AO2264" s="68"/>
      <c r="AP2264" s="68"/>
      <c r="AQ2264" s="68"/>
      <c r="AR2264" s="68"/>
      <c r="AS2264" s="68"/>
      <c r="AT2264" s="68"/>
      <c r="AU2264" s="68"/>
    </row>
    <row r="2265" spans="27:47">
      <c r="AA2265" s="68"/>
      <c r="AB2265" s="68"/>
      <c r="AC2265" s="68"/>
      <c r="AD2265" s="68"/>
      <c r="AE2265" s="68"/>
      <c r="AF2265" s="93"/>
      <c r="AG2265" s="92"/>
      <c r="AN2265" s="68"/>
      <c r="AO2265" s="68"/>
      <c r="AP2265" s="68"/>
      <c r="AQ2265" s="68"/>
      <c r="AR2265" s="68"/>
      <c r="AS2265" s="68"/>
      <c r="AT2265" s="68"/>
      <c r="AU2265" s="68"/>
    </row>
    <row r="2266" spans="27:47">
      <c r="AA2266" s="68"/>
      <c r="AB2266" s="68"/>
      <c r="AC2266" s="68"/>
      <c r="AD2266" s="68"/>
      <c r="AE2266" s="68"/>
      <c r="AF2266" s="93"/>
      <c r="AG2266" s="92"/>
      <c r="AN2266" s="68"/>
      <c r="AO2266" s="68"/>
      <c r="AP2266" s="68"/>
      <c r="AQ2266" s="68"/>
      <c r="AR2266" s="68"/>
      <c r="AS2266" s="68"/>
      <c r="AT2266" s="68"/>
      <c r="AU2266" s="68"/>
    </row>
    <row r="2267" spans="27:47">
      <c r="AA2267" s="68"/>
      <c r="AB2267" s="68"/>
      <c r="AC2267" s="68"/>
      <c r="AD2267" s="68"/>
      <c r="AE2267" s="68"/>
      <c r="AF2267" s="93"/>
      <c r="AG2267" s="92"/>
      <c r="AN2267" s="68"/>
      <c r="AO2267" s="68"/>
      <c r="AP2267" s="68"/>
      <c r="AQ2267" s="68"/>
      <c r="AR2267" s="68"/>
      <c r="AS2267" s="68"/>
      <c r="AT2267" s="68"/>
      <c r="AU2267" s="68"/>
    </row>
    <row r="2268" spans="27:47">
      <c r="AA2268" s="68"/>
      <c r="AB2268" s="68"/>
      <c r="AC2268" s="68"/>
      <c r="AD2268" s="68"/>
      <c r="AE2268" s="68"/>
      <c r="AF2268" s="93"/>
      <c r="AG2268" s="92"/>
      <c r="AN2268" s="68"/>
      <c r="AO2268" s="68"/>
      <c r="AP2268" s="68"/>
      <c r="AQ2268" s="68"/>
      <c r="AR2268" s="68"/>
      <c r="AS2268" s="68"/>
      <c r="AT2268" s="68"/>
      <c r="AU2268" s="68"/>
    </row>
    <row r="2269" spans="27:47">
      <c r="AA2269" s="68"/>
      <c r="AB2269" s="68"/>
      <c r="AC2269" s="68"/>
      <c r="AD2269" s="68"/>
      <c r="AE2269" s="68"/>
      <c r="AF2269" s="93"/>
      <c r="AG2269" s="92"/>
      <c r="AN2269" s="68"/>
      <c r="AO2269" s="68"/>
      <c r="AP2269" s="68"/>
      <c r="AQ2269" s="68"/>
      <c r="AR2269" s="68"/>
      <c r="AS2269" s="68"/>
      <c r="AT2269" s="68"/>
      <c r="AU2269" s="68"/>
    </row>
    <row r="2270" spans="27:47">
      <c r="AA2270" s="68"/>
      <c r="AB2270" s="68"/>
      <c r="AC2270" s="68"/>
      <c r="AD2270" s="68"/>
      <c r="AE2270" s="68"/>
      <c r="AF2270" s="93"/>
      <c r="AG2270" s="92"/>
      <c r="AN2270" s="68"/>
      <c r="AO2270" s="68"/>
      <c r="AP2270" s="68"/>
      <c r="AQ2270" s="68"/>
      <c r="AR2270" s="68"/>
      <c r="AS2270" s="68"/>
      <c r="AT2270" s="68"/>
      <c r="AU2270" s="68"/>
    </row>
    <row r="2271" spans="27:47">
      <c r="AA2271" s="68"/>
      <c r="AB2271" s="68"/>
      <c r="AC2271" s="68"/>
      <c r="AD2271" s="68"/>
      <c r="AE2271" s="68"/>
      <c r="AF2271" s="93"/>
      <c r="AG2271" s="92"/>
      <c r="AN2271" s="68"/>
      <c r="AO2271" s="68"/>
      <c r="AP2271" s="68"/>
      <c r="AQ2271" s="68"/>
      <c r="AR2271" s="68"/>
      <c r="AS2271" s="68"/>
      <c r="AT2271" s="68"/>
      <c r="AU2271" s="68"/>
    </row>
    <row r="2272" spans="27:47">
      <c r="AA2272" s="68"/>
      <c r="AB2272" s="68"/>
      <c r="AC2272" s="68"/>
      <c r="AD2272" s="68"/>
      <c r="AE2272" s="68"/>
      <c r="AF2272" s="93"/>
      <c r="AG2272" s="92"/>
      <c r="AN2272" s="68"/>
      <c r="AO2272" s="68"/>
      <c r="AP2272" s="68"/>
      <c r="AQ2272" s="68"/>
      <c r="AR2272" s="68"/>
      <c r="AS2272" s="68"/>
      <c r="AT2272" s="68"/>
      <c r="AU2272" s="68"/>
    </row>
    <row r="2273" spans="27:47">
      <c r="AA2273" s="68"/>
      <c r="AB2273" s="68"/>
      <c r="AC2273" s="68"/>
      <c r="AD2273" s="68"/>
      <c r="AE2273" s="68"/>
      <c r="AF2273" s="93"/>
      <c r="AG2273" s="92"/>
      <c r="AN2273" s="68"/>
      <c r="AO2273" s="68"/>
      <c r="AP2273" s="68"/>
      <c r="AQ2273" s="68"/>
      <c r="AR2273" s="68"/>
      <c r="AS2273" s="68"/>
      <c r="AT2273" s="68"/>
      <c r="AU2273" s="68"/>
    </row>
    <row r="2274" spans="27:47">
      <c r="AA2274" s="68"/>
      <c r="AB2274" s="68"/>
      <c r="AC2274" s="68"/>
      <c r="AD2274" s="68"/>
      <c r="AE2274" s="68"/>
      <c r="AF2274" s="93"/>
      <c r="AG2274" s="92"/>
      <c r="AN2274" s="68"/>
      <c r="AO2274" s="68"/>
      <c r="AP2274" s="68"/>
      <c r="AQ2274" s="68"/>
      <c r="AR2274" s="68"/>
      <c r="AS2274" s="68"/>
      <c r="AT2274" s="68"/>
      <c r="AU2274" s="68"/>
    </row>
    <row r="2275" spans="27:47">
      <c r="AA2275" s="68"/>
      <c r="AB2275" s="68"/>
      <c r="AC2275" s="68"/>
      <c r="AD2275" s="68"/>
      <c r="AE2275" s="68"/>
      <c r="AF2275" s="93"/>
      <c r="AG2275" s="92"/>
      <c r="AN2275" s="68"/>
      <c r="AO2275" s="68"/>
      <c r="AP2275" s="68"/>
      <c r="AQ2275" s="68"/>
      <c r="AR2275" s="68"/>
      <c r="AS2275" s="68"/>
      <c r="AT2275" s="68"/>
      <c r="AU2275" s="68"/>
    </row>
    <row r="2276" spans="27:47">
      <c r="AA2276" s="68"/>
      <c r="AB2276" s="68"/>
      <c r="AC2276" s="68"/>
      <c r="AD2276" s="68"/>
      <c r="AE2276" s="68"/>
      <c r="AF2276" s="93"/>
      <c r="AG2276" s="92"/>
      <c r="AN2276" s="68"/>
      <c r="AO2276" s="68"/>
      <c r="AP2276" s="68"/>
      <c r="AQ2276" s="68"/>
      <c r="AR2276" s="68"/>
      <c r="AS2276" s="68"/>
      <c r="AT2276" s="68"/>
      <c r="AU2276" s="68"/>
    </row>
    <row r="2277" spans="27:47">
      <c r="AA2277" s="68"/>
      <c r="AB2277" s="68"/>
      <c r="AC2277" s="68"/>
      <c r="AD2277" s="68"/>
      <c r="AE2277" s="68"/>
      <c r="AF2277" s="93"/>
      <c r="AG2277" s="92"/>
      <c r="AN2277" s="68"/>
      <c r="AO2277" s="68"/>
      <c r="AP2277" s="68"/>
      <c r="AQ2277" s="68"/>
      <c r="AR2277" s="68"/>
      <c r="AS2277" s="68"/>
      <c r="AT2277" s="68"/>
      <c r="AU2277" s="68"/>
    </row>
    <row r="2278" spans="27:47">
      <c r="AA2278" s="68"/>
      <c r="AB2278" s="68"/>
      <c r="AC2278" s="68"/>
      <c r="AD2278" s="68"/>
      <c r="AE2278" s="68"/>
      <c r="AF2278" s="93"/>
      <c r="AG2278" s="92"/>
      <c r="AN2278" s="68"/>
      <c r="AO2278" s="68"/>
      <c r="AP2278" s="68"/>
      <c r="AQ2278" s="68"/>
      <c r="AR2278" s="68"/>
      <c r="AS2278" s="68"/>
      <c r="AT2278" s="68"/>
      <c r="AU2278" s="68"/>
    </row>
    <row r="2279" spans="27:47">
      <c r="AA2279" s="68"/>
      <c r="AB2279" s="68"/>
      <c r="AC2279" s="68"/>
      <c r="AD2279" s="68"/>
      <c r="AE2279" s="68"/>
      <c r="AF2279" s="93"/>
      <c r="AG2279" s="92"/>
      <c r="AN2279" s="68"/>
      <c r="AO2279" s="68"/>
      <c r="AP2279" s="68"/>
      <c r="AQ2279" s="68"/>
      <c r="AR2279" s="68"/>
      <c r="AS2279" s="68"/>
      <c r="AT2279" s="68"/>
      <c r="AU2279" s="68"/>
    </row>
    <row r="2280" spans="27:47">
      <c r="AA2280" s="68"/>
      <c r="AB2280" s="68"/>
      <c r="AC2280" s="68"/>
      <c r="AD2280" s="68"/>
      <c r="AE2280" s="68"/>
      <c r="AF2280" s="93"/>
      <c r="AG2280" s="92"/>
      <c r="AN2280" s="68"/>
      <c r="AO2280" s="68"/>
      <c r="AP2280" s="68"/>
      <c r="AQ2280" s="68"/>
      <c r="AR2280" s="68"/>
      <c r="AS2280" s="68"/>
      <c r="AT2280" s="68"/>
      <c r="AU2280" s="68"/>
    </row>
    <row r="2281" spans="27:47">
      <c r="AA2281" s="68"/>
      <c r="AB2281" s="68"/>
      <c r="AC2281" s="68"/>
      <c r="AD2281" s="68"/>
      <c r="AE2281" s="68"/>
      <c r="AF2281" s="93"/>
      <c r="AG2281" s="92"/>
      <c r="AN2281" s="68"/>
      <c r="AO2281" s="68"/>
      <c r="AP2281" s="68"/>
      <c r="AQ2281" s="68"/>
      <c r="AR2281" s="68"/>
      <c r="AS2281" s="68"/>
      <c r="AT2281" s="68"/>
      <c r="AU2281" s="68"/>
    </row>
    <row r="2282" spans="27:47">
      <c r="AA2282" s="68"/>
      <c r="AB2282" s="68"/>
      <c r="AC2282" s="68"/>
      <c r="AD2282" s="68"/>
      <c r="AE2282" s="68"/>
      <c r="AF2282" s="93"/>
      <c r="AG2282" s="92"/>
      <c r="AN2282" s="68"/>
      <c r="AO2282" s="68"/>
      <c r="AP2282" s="68"/>
      <c r="AQ2282" s="68"/>
      <c r="AR2282" s="68"/>
      <c r="AS2282" s="68"/>
      <c r="AT2282" s="68"/>
      <c r="AU2282" s="68"/>
    </row>
    <row r="2283" spans="27:47">
      <c r="AA2283" s="68"/>
      <c r="AB2283" s="68"/>
      <c r="AC2283" s="68"/>
      <c r="AD2283" s="68"/>
      <c r="AE2283" s="68"/>
      <c r="AF2283" s="93"/>
      <c r="AG2283" s="92"/>
      <c r="AN2283" s="68"/>
      <c r="AO2283" s="68"/>
      <c r="AP2283" s="68"/>
      <c r="AQ2283" s="68"/>
      <c r="AR2283" s="68"/>
      <c r="AS2283" s="68"/>
      <c r="AT2283" s="68"/>
      <c r="AU2283" s="68"/>
    </row>
    <row r="2284" spans="27:47">
      <c r="AA2284" s="68"/>
      <c r="AB2284" s="68"/>
      <c r="AC2284" s="68"/>
      <c r="AD2284" s="68"/>
      <c r="AE2284" s="68"/>
      <c r="AF2284" s="93"/>
      <c r="AG2284" s="92"/>
      <c r="AN2284" s="68"/>
      <c r="AO2284" s="68"/>
      <c r="AP2284" s="68"/>
      <c r="AQ2284" s="68"/>
      <c r="AR2284" s="68"/>
      <c r="AS2284" s="68"/>
      <c r="AT2284" s="68"/>
      <c r="AU2284" s="68"/>
    </row>
    <row r="2285" spans="27:47">
      <c r="AA2285" s="68"/>
      <c r="AB2285" s="68"/>
      <c r="AC2285" s="68"/>
      <c r="AD2285" s="68"/>
      <c r="AE2285" s="68"/>
      <c r="AF2285" s="93"/>
      <c r="AG2285" s="92"/>
      <c r="AN2285" s="68"/>
      <c r="AO2285" s="68"/>
      <c r="AP2285" s="68"/>
      <c r="AQ2285" s="68"/>
      <c r="AR2285" s="68"/>
      <c r="AS2285" s="68"/>
      <c r="AT2285" s="68"/>
      <c r="AU2285" s="68"/>
    </row>
    <row r="2286" spans="27:47">
      <c r="AA2286" s="68"/>
      <c r="AB2286" s="68"/>
      <c r="AC2286" s="68"/>
      <c r="AD2286" s="68"/>
      <c r="AE2286" s="68"/>
      <c r="AF2286" s="93"/>
      <c r="AG2286" s="92"/>
      <c r="AN2286" s="68"/>
      <c r="AO2286" s="68"/>
      <c r="AP2286" s="68"/>
      <c r="AQ2286" s="68"/>
      <c r="AR2286" s="68"/>
      <c r="AS2286" s="68"/>
      <c r="AT2286" s="68"/>
      <c r="AU2286" s="68"/>
    </row>
    <row r="2287" spans="27:47">
      <c r="AA2287" s="68"/>
      <c r="AB2287" s="68"/>
      <c r="AC2287" s="68"/>
      <c r="AD2287" s="68"/>
      <c r="AE2287" s="68"/>
      <c r="AF2287" s="93"/>
      <c r="AG2287" s="92"/>
      <c r="AN2287" s="68"/>
      <c r="AO2287" s="68"/>
      <c r="AP2287" s="68"/>
      <c r="AQ2287" s="68"/>
      <c r="AR2287" s="68"/>
      <c r="AS2287" s="68"/>
      <c r="AT2287" s="68"/>
      <c r="AU2287" s="68"/>
    </row>
    <row r="2288" spans="27:47">
      <c r="AA2288" s="68"/>
      <c r="AB2288" s="68"/>
      <c r="AC2288" s="68"/>
      <c r="AD2288" s="68"/>
      <c r="AE2288" s="68"/>
      <c r="AF2288" s="93"/>
      <c r="AG2288" s="92"/>
      <c r="AN2288" s="68"/>
      <c r="AO2288" s="68"/>
      <c r="AP2288" s="68"/>
      <c r="AQ2288" s="68"/>
      <c r="AR2288" s="68"/>
      <c r="AS2288" s="68"/>
      <c r="AT2288" s="68"/>
      <c r="AU2288" s="68"/>
    </row>
    <row r="2289" spans="27:47">
      <c r="AA2289" s="68"/>
      <c r="AB2289" s="68"/>
      <c r="AC2289" s="68"/>
      <c r="AD2289" s="68"/>
      <c r="AE2289" s="68"/>
      <c r="AF2289" s="93"/>
      <c r="AG2289" s="92"/>
      <c r="AN2289" s="68"/>
      <c r="AO2289" s="68"/>
      <c r="AP2289" s="68"/>
      <c r="AQ2289" s="68"/>
      <c r="AR2289" s="68"/>
      <c r="AS2289" s="68"/>
      <c r="AT2289" s="68"/>
      <c r="AU2289" s="68"/>
    </row>
    <row r="2290" spans="27:47">
      <c r="AA2290" s="68"/>
      <c r="AB2290" s="68"/>
      <c r="AC2290" s="68"/>
      <c r="AD2290" s="68"/>
      <c r="AE2290" s="68"/>
      <c r="AF2290" s="93"/>
      <c r="AG2290" s="92"/>
      <c r="AN2290" s="68"/>
      <c r="AO2290" s="68"/>
      <c r="AP2290" s="68"/>
      <c r="AQ2290" s="68"/>
      <c r="AR2290" s="68"/>
      <c r="AS2290" s="68"/>
      <c r="AT2290" s="68"/>
      <c r="AU2290" s="68"/>
    </row>
    <row r="2291" spans="27:47">
      <c r="AA2291" s="68"/>
      <c r="AB2291" s="68"/>
      <c r="AC2291" s="68"/>
      <c r="AD2291" s="68"/>
      <c r="AE2291" s="68"/>
      <c r="AF2291" s="93"/>
      <c r="AG2291" s="92"/>
      <c r="AN2291" s="68"/>
      <c r="AO2291" s="68"/>
      <c r="AP2291" s="68"/>
      <c r="AQ2291" s="68"/>
      <c r="AR2291" s="68"/>
      <c r="AS2291" s="68"/>
      <c r="AT2291" s="68"/>
      <c r="AU2291" s="68"/>
    </row>
    <row r="2292" spans="27:47">
      <c r="AA2292" s="68"/>
      <c r="AB2292" s="68"/>
      <c r="AC2292" s="68"/>
      <c r="AD2292" s="68"/>
      <c r="AE2292" s="68"/>
      <c r="AF2292" s="93"/>
      <c r="AG2292" s="92"/>
      <c r="AN2292" s="68"/>
      <c r="AO2292" s="68"/>
      <c r="AP2292" s="68"/>
      <c r="AQ2292" s="68"/>
      <c r="AR2292" s="68"/>
      <c r="AS2292" s="68"/>
      <c r="AT2292" s="68"/>
      <c r="AU2292" s="68"/>
    </row>
    <row r="2293" spans="27:47">
      <c r="AA2293" s="68"/>
      <c r="AB2293" s="68"/>
      <c r="AC2293" s="68"/>
      <c r="AD2293" s="68"/>
      <c r="AE2293" s="68"/>
      <c r="AF2293" s="93"/>
      <c r="AG2293" s="92"/>
      <c r="AN2293" s="68"/>
      <c r="AO2293" s="68"/>
      <c r="AP2293" s="68"/>
      <c r="AQ2293" s="68"/>
      <c r="AR2293" s="68"/>
      <c r="AS2293" s="68"/>
      <c r="AT2293" s="68"/>
      <c r="AU2293" s="68"/>
    </row>
    <row r="2294" spans="27:47">
      <c r="AA2294" s="68"/>
      <c r="AB2294" s="68"/>
      <c r="AC2294" s="68"/>
      <c r="AD2294" s="68"/>
      <c r="AE2294" s="68"/>
      <c r="AF2294" s="93"/>
      <c r="AG2294" s="92"/>
      <c r="AN2294" s="68"/>
      <c r="AO2294" s="68"/>
      <c r="AP2294" s="68"/>
      <c r="AQ2294" s="68"/>
      <c r="AR2294" s="68"/>
      <c r="AS2294" s="68"/>
      <c r="AT2294" s="68"/>
      <c r="AU2294" s="68"/>
    </row>
    <row r="2295" spans="27:47">
      <c r="AA2295" s="68"/>
      <c r="AB2295" s="68"/>
      <c r="AC2295" s="68"/>
      <c r="AD2295" s="68"/>
      <c r="AE2295" s="68"/>
      <c r="AF2295" s="93"/>
      <c r="AG2295" s="92"/>
      <c r="AN2295" s="68"/>
      <c r="AO2295" s="68"/>
      <c r="AP2295" s="68"/>
      <c r="AQ2295" s="68"/>
      <c r="AR2295" s="68"/>
      <c r="AS2295" s="68"/>
      <c r="AT2295" s="68"/>
      <c r="AU2295" s="68"/>
    </row>
    <row r="2296" spans="27:47">
      <c r="AA2296" s="68"/>
      <c r="AB2296" s="68"/>
      <c r="AC2296" s="68"/>
      <c r="AD2296" s="68"/>
      <c r="AE2296" s="68"/>
      <c r="AF2296" s="93"/>
      <c r="AG2296" s="92"/>
      <c r="AN2296" s="68"/>
      <c r="AO2296" s="68"/>
      <c r="AP2296" s="68"/>
      <c r="AQ2296" s="68"/>
      <c r="AR2296" s="68"/>
      <c r="AS2296" s="68"/>
      <c r="AT2296" s="68"/>
      <c r="AU2296" s="68"/>
    </row>
    <row r="2297" spans="27:47">
      <c r="AA2297" s="68"/>
      <c r="AB2297" s="68"/>
      <c r="AC2297" s="68"/>
      <c r="AD2297" s="68"/>
      <c r="AE2297" s="68"/>
      <c r="AF2297" s="93"/>
      <c r="AG2297" s="92"/>
      <c r="AN2297" s="68"/>
      <c r="AO2297" s="68"/>
      <c r="AP2297" s="68"/>
      <c r="AQ2297" s="68"/>
      <c r="AR2297" s="68"/>
      <c r="AS2297" s="68"/>
      <c r="AT2297" s="68"/>
      <c r="AU2297" s="68"/>
    </row>
    <row r="2298" spans="27:47">
      <c r="AA2298" s="68"/>
      <c r="AB2298" s="68"/>
      <c r="AC2298" s="68"/>
      <c r="AD2298" s="68"/>
      <c r="AE2298" s="68"/>
      <c r="AF2298" s="93"/>
      <c r="AG2298" s="92"/>
      <c r="AN2298" s="68"/>
      <c r="AO2298" s="68"/>
      <c r="AP2298" s="68"/>
      <c r="AQ2298" s="68"/>
      <c r="AR2298" s="68"/>
      <c r="AS2298" s="68"/>
      <c r="AT2298" s="68"/>
      <c r="AU2298" s="68"/>
    </row>
    <row r="2299" spans="27:47">
      <c r="AA2299" s="68"/>
      <c r="AB2299" s="68"/>
      <c r="AC2299" s="68"/>
      <c r="AD2299" s="68"/>
      <c r="AE2299" s="68"/>
      <c r="AF2299" s="93"/>
      <c r="AG2299" s="92"/>
      <c r="AN2299" s="68"/>
      <c r="AO2299" s="68"/>
      <c r="AP2299" s="68"/>
      <c r="AQ2299" s="68"/>
      <c r="AR2299" s="68"/>
      <c r="AS2299" s="68"/>
      <c r="AT2299" s="68"/>
      <c r="AU2299" s="68"/>
    </row>
    <row r="2300" spans="27:47">
      <c r="AA2300" s="68"/>
      <c r="AB2300" s="68"/>
      <c r="AC2300" s="68"/>
      <c r="AD2300" s="68"/>
      <c r="AE2300" s="68"/>
      <c r="AF2300" s="93"/>
      <c r="AG2300" s="92"/>
      <c r="AN2300" s="68"/>
      <c r="AO2300" s="68"/>
      <c r="AP2300" s="68"/>
      <c r="AQ2300" s="68"/>
      <c r="AR2300" s="68"/>
      <c r="AS2300" s="68"/>
      <c r="AT2300" s="68"/>
      <c r="AU2300" s="68"/>
    </row>
    <row r="2301" spans="27:47">
      <c r="AA2301" s="68"/>
      <c r="AB2301" s="68"/>
      <c r="AC2301" s="68"/>
      <c r="AD2301" s="68"/>
      <c r="AE2301" s="68"/>
      <c r="AF2301" s="93"/>
      <c r="AG2301" s="92"/>
      <c r="AN2301" s="68"/>
      <c r="AO2301" s="68"/>
      <c r="AP2301" s="68"/>
      <c r="AQ2301" s="68"/>
      <c r="AR2301" s="68"/>
      <c r="AS2301" s="68"/>
      <c r="AT2301" s="68"/>
      <c r="AU2301" s="68"/>
    </row>
    <row r="2302" spans="27:47">
      <c r="AA2302" s="68"/>
      <c r="AB2302" s="68"/>
      <c r="AC2302" s="68"/>
      <c r="AD2302" s="68"/>
      <c r="AE2302" s="68"/>
      <c r="AF2302" s="93"/>
      <c r="AG2302" s="92"/>
      <c r="AN2302" s="68"/>
      <c r="AO2302" s="68"/>
      <c r="AP2302" s="68"/>
      <c r="AQ2302" s="68"/>
      <c r="AR2302" s="68"/>
      <c r="AS2302" s="68"/>
      <c r="AT2302" s="68"/>
      <c r="AU2302" s="68"/>
    </row>
    <row r="2303" spans="27:47">
      <c r="AA2303" s="68"/>
      <c r="AB2303" s="68"/>
      <c r="AC2303" s="68"/>
      <c r="AD2303" s="68"/>
      <c r="AE2303" s="68"/>
      <c r="AF2303" s="93"/>
      <c r="AG2303" s="92"/>
      <c r="AN2303" s="68"/>
      <c r="AO2303" s="68"/>
      <c r="AP2303" s="68"/>
      <c r="AQ2303" s="68"/>
      <c r="AR2303" s="68"/>
      <c r="AS2303" s="68"/>
      <c r="AT2303" s="68"/>
      <c r="AU2303" s="68"/>
    </row>
    <row r="2304" spans="27:47">
      <c r="AA2304" s="68"/>
      <c r="AB2304" s="68"/>
      <c r="AC2304" s="68"/>
      <c r="AD2304" s="68"/>
      <c r="AE2304" s="68"/>
      <c r="AF2304" s="93"/>
      <c r="AG2304" s="92"/>
      <c r="AN2304" s="68"/>
      <c r="AO2304" s="68"/>
      <c r="AP2304" s="68"/>
      <c r="AQ2304" s="68"/>
      <c r="AR2304" s="68"/>
      <c r="AS2304" s="68"/>
      <c r="AT2304" s="68"/>
      <c r="AU2304" s="68"/>
    </row>
    <row r="2305" spans="27:47">
      <c r="AA2305" s="68"/>
      <c r="AB2305" s="68"/>
      <c r="AC2305" s="68"/>
      <c r="AD2305" s="68"/>
      <c r="AE2305" s="68"/>
      <c r="AF2305" s="93"/>
      <c r="AG2305" s="92"/>
      <c r="AN2305" s="68"/>
      <c r="AO2305" s="68"/>
      <c r="AP2305" s="68"/>
      <c r="AQ2305" s="68"/>
      <c r="AR2305" s="68"/>
      <c r="AS2305" s="68"/>
      <c r="AT2305" s="68"/>
      <c r="AU2305" s="68"/>
    </row>
    <row r="2306" spans="27:47">
      <c r="AA2306" s="68"/>
      <c r="AB2306" s="68"/>
      <c r="AC2306" s="68"/>
      <c r="AD2306" s="68"/>
      <c r="AE2306" s="68"/>
      <c r="AF2306" s="93"/>
      <c r="AG2306" s="92"/>
      <c r="AN2306" s="68"/>
      <c r="AO2306" s="68"/>
      <c r="AP2306" s="68"/>
      <c r="AQ2306" s="68"/>
      <c r="AR2306" s="68"/>
      <c r="AS2306" s="68"/>
      <c r="AT2306" s="68"/>
      <c r="AU2306" s="68"/>
    </row>
    <row r="2307" spans="27:47">
      <c r="AA2307" s="68"/>
      <c r="AB2307" s="68"/>
      <c r="AC2307" s="68"/>
      <c r="AD2307" s="68"/>
      <c r="AE2307" s="68"/>
      <c r="AF2307" s="93"/>
      <c r="AG2307" s="92"/>
      <c r="AN2307" s="68"/>
      <c r="AO2307" s="68"/>
      <c r="AP2307" s="68"/>
      <c r="AQ2307" s="68"/>
      <c r="AR2307" s="68"/>
      <c r="AS2307" s="68"/>
      <c r="AT2307" s="68"/>
      <c r="AU2307" s="68"/>
    </row>
    <row r="2308" spans="27:47">
      <c r="AA2308" s="68"/>
      <c r="AB2308" s="68"/>
      <c r="AC2308" s="68"/>
      <c r="AD2308" s="68"/>
      <c r="AE2308" s="68"/>
      <c r="AF2308" s="93"/>
      <c r="AG2308" s="92"/>
      <c r="AN2308" s="68"/>
      <c r="AO2308" s="68"/>
      <c r="AP2308" s="68"/>
      <c r="AQ2308" s="68"/>
      <c r="AR2308" s="68"/>
      <c r="AS2308" s="68"/>
      <c r="AT2308" s="68"/>
      <c r="AU2308" s="68"/>
    </row>
    <row r="2309" spans="27:47">
      <c r="AA2309" s="68"/>
      <c r="AB2309" s="68"/>
      <c r="AC2309" s="68"/>
      <c r="AD2309" s="68"/>
      <c r="AE2309" s="68"/>
      <c r="AF2309" s="93"/>
      <c r="AG2309" s="92"/>
      <c r="AN2309" s="68"/>
      <c r="AO2309" s="68"/>
      <c r="AP2309" s="68"/>
      <c r="AQ2309" s="68"/>
      <c r="AR2309" s="68"/>
      <c r="AS2309" s="68"/>
      <c r="AT2309" s="68"/>
      <c r="AU2309" s="68"/>
    </row>
    <row r="2310" spans="27:47">
      <c r="AA2310" s="68"/>
      <c r="AB2310" s="68"/>
      <c r="AC2310" s="68"/>
      <c r="AD2310" s="68"/>
      <c r="AE2310" s="68"/>
      <c r="AF2310" s="93"/>
      <c r="AG2310" s="92"/>
      <c r="AN2310" s="68"/>
      <c r="AO2310" s="68"/>
      <c r="AP2310" s="68"/>
      <c r="AQ2310" s="68"/>
      <c r="AR2310" s="68"/>
      <c r="AS2310" s="68"/>
      <c r="AT2310" s="68"/>
      <c r="AU2310" s="68"/>
    </row>
    <row r="2311" spans="27:47">
      <c r="AA2311" s="68"/>
      <c r="AB2311" s="68"/>
      <c r="AC2311" s="68"/>
      <c r="AD2311" s="68"/>
      <c r="AE2311" s="68"/>
      <c r="AF2311" s="93"/>
      <c r="AG2311" s="92"/>
      <c r="AN2311" s="68"/>
      <c r="AO2311" s="68"/>
      <c r="AP2311" s="68"/>
      <c r="AQ2311" s="68"/>
      <c r="AR2311" s="68"/>
      <c r="AS2311" s="68"/>
      <c r="AT2311" s="68"/>
      <c r="AU2311" s="68"/>
    </row>
    <row r="2312" spans="27:47">
      <c r="AA2312" s="68"/>
      <c r="AB2312" s="68"/>
      <c r="AC2312" s="68"/>
      <c r="AD2312" s="68"/>
      <c r="AE2312" s="68"/>
      <c r="AF2312" s="93"/>
      <c r="AG2312" s="92"/>
      <c r="AN2312" s="68"/>
      <c r="AO2312" s="68"/>
      <c r="AP2312" s="68"/>
      <c r="AQ2312" s="68"/>
      <c r="AR2312" s="68"/>
      <c r="AS2312" s="68"/>
      <c r="AT2312" s="68"/>
      <c r="AU2312" s="68"/>
    </row>
    <row r="2313" spans="27:47">
      <c r="AA2313" s="68"/>
      <c r="AB2313" s="68"/>
      <c r="AC2313" s="68"/>
      <c r="AD2313" s="68"/>
      <c r="AE2313" s="68"/>
      <c r="AF2313" s="93"/>
      <c r="AG2313" s="92"/>
      <c r="AN2313" s="68"/>
      <c r="AO2313" s="68"/>
      <c r="AP2313" s="68"/>
      <c r="AQ2313" s="68"/>
      <c r="AR2313" s="68"/>
      <c r="AS2313" s="68"/>
      <c r="AT2313" s="68"/>
      <c r="AU2313" s="68"/>
    </row>
    <row r="2314" spans="27:47">
      <c r="AA2314" s="68"/>
      <c r="AB2314" s="68"/>
      <c r="AC2314" s="68"/>
      <c r="AD2314" s="68"/>
      <c r="AE2314" s="68"/>
      <c r="AF2314" s="93"/>
      <c r="AG2314" s="92"/>
      <c r="AN2314" s="68"/>
      <c r="AO2314" s="68"/>
      <c r="AP2314" s="68"/>
      <c r="AQ2314" s="68"/>
      <c r="AR2314" s="68"/>
      <c r="AS2314" s="68"/>
      <c r="AT2314" s="68"/>
      <c r="AU2314" s="68"/>
    </row>
    <row r="2315" spans="27:47">
      <c r="AA2315" s="68"/>
      <c r="AB2315" s="68"/>
      <c r="AC2315" s="68"/>
      <c r="AD2315" s="68"/>
      <c r="AE2315" s="68"/>
      <c r="AF2315" s="93"/>
      <c r="AG2315" s="92"/>
      <c r="AN2315" s="68"/>
      <c r="AO2315" s="68"/>
      <c r="AP2315" s="68"/>
      <c r="AQ2315" s="68"/>
      <c r="AR2315" s="68"/>
      <c r="AS2315" s="68"/>
      <c r="AT2315" s="68"/>
      <c r="AU2315" s="68"/>
    </row>
    <row r="2316" spans="27:47">
      <c r="AA2316" s="68"/>
      <c r="AB2316" s="68"/>
      <c r="AC2316" s="68"/>
      <c r="AD2316" s="68"/>
      <c r="AE2316" s="68"/>
      <c r="AF2316" s="93"/>
      <c r="AG2316" s="92"/>
      <c r="AN2316" s="68"/>
      <c r="AO2316" s="68"/>
      <c r="AP2316" s="68"/>
      <c r="AQ2316" s="68"/>
      <c r="AR2316" s="68"/>
      <c r="AS2316" s="68"/>
      <c r="AT2316" s="68"/>
      <c r="AU2316" s="68"/>
    </row>
    <row r="2317" spans="27:47">
      <c r="AA2317" s="68"/>
      <c r="AB2317" s="68"/>
      <c r="AC2317" s="68"/>
      <c r="AD2317" s="68"/>
      <c r="AE2317" s="68"/>
      <c r="AF2317" s="93"/>
      <c r="AG2317" s="92"/>
      <c r="AN2317" s="68"/>
      <c r="AO2317" s="68"/>
      <c r="AP2317" s="68"/>
      <c r="AQ2317" s="68"/>
      <c r="AR2317" s="68"/>
      <c r="AS2317" s="68"/>
      <c r="AT2317" s="68"/>
      <c r="AU2317" s="68"/>
    </row>
    <row r="2318" spans="27:47">
      <c r="AA2318" s="68"/>
      <c r="AB2318" s="68"/>
      <c r="AC2318" s="68"/>
      <c r="AD2318" s="68"/>
      <c r="AE2318" s="68"/>
      <c r="AF2318" s="93"/>
      <c r="AG2318" s="92"/>
      <c r="AN2318" s="68"/>
      <c r="AO2318" s="68"/>
      <c r="AP2318" s="68"/>
      <c r="AQ2318" s="68"/>
      <c r="AR2318" s="68"/>
      <c r="AS2318" s="68"/>
      <c r="AT2318" s="68"/>
      <c r="AU2318" s="68"/>
    </row>
    <row r="2319" spans="27:47">
      <c r="AA2319" s="68"/>
      <c r="AB2319" s="68"/>
      <c r="AC2319" s="68"/>
      <c r="AD2319" s="68"/>
      <c r="AE2319" s="68"/>
      <c r="AF2319" s="93"/>
      <c r="AG2319" s="92"/>
      <c r="AN2319" s="68"/>
      <c r="AO2319" s="68"/>
      <c r="AP2319" s="68"/>
      <c r="AQ2319" s="68"/>
      <c r="AR2319" s="68"/>
      <c r="AS2319" s="68"/>
      <c r="AT2319" s="68"/>
      <c r="AU2319" s="68"/>
    </row>
    <row r="2320" spans="27:47">
      <c r="AA2320" s="68"/>
      <c r="AB2320" s="68"/>
      <c r="AC2320" s="68"/>
      <c r="AD2320" s="68"/>
      <c r="AE2320" s="68"/>
      <c r="AF2320" s="93"/>
      <c r="AG2320" s="92"/>
      <c r="AN2320" s="68"/>
      <c r="AO2320" s="68"/>
      <c r="AP2320" s="68"/>
      <c r="AQ2320" s="68"/>
      <c r="AR2320" s="68"/>
      <c r="AS2320" s="68"/>
      <c r="AT2320" s="68"/>
      <c r="AU2320" s="68"/>
    </row>
    <row r="2321" spans="27:47">
      <c r="AA2321" s="68"/>
      <c r="AB2321" s="68"/>
      <c r="AC2321" s="68"/>
      <c r="AD2321" s="68"/>
      <c r="AE2321" s="68"/>
      <c r="AF2321" s="93"/>
      <c r="AG2321" s="92"/>
      <c r="AN2321" s="68"/>
      <c r="AO2321" s="68"/>
      <c r="AP2321" s="68"/>
      <c r="AQ2321" s="68"/>
      <c r="AR2321" s="68"/>
      <c r="AS2321" s="68"/>
      <c r="AT2321" s="68"/>
      <c r="AU2321" s="68"/>
    </row>
    <row r="2322" spans="27:47">
      <c r="AA2322" s="68"/>
      <c r="AB2322" s="68"/>
      <c r="AC2322" s="68"/>
      <c r="AD2322" s="68"/>
      <c r="AE2322" s="68"/>
      <c r="AF2322" s="93"/>
      <c r="AG2322" s="92"/>
      <c r="AN2322" s="68"/>
      <c r="AO2322" s="68"/>
      <c r="AP2322" s="68"/>
      <c r="AQ2322" s="68"/>
      <c r="AR2322" s="68"/>
      <c r="AS2322" s="68"/>
      <c r="AT2322" s="68"/>
      <c r="AU2322" s="68"/>
    </row>
    <row r="2323" spans="27:47">
      <c r="AA2323" s="68"/>
      <c r="AB2323" s="68"/>
      <c r="AC2323" s="68"/>
      <c r="AD2323" s="68"/>
      <c r="AE2323" s="68"/>
      <c r="AF2323" s="93"/>
      <c r="AG2323" s="92"/>
      <c r="AN2323" s="68"/>
      <c r="AO2323" s="68"/>
      <c r="AP2323" s="68"/>
      <c r="AQ2323" s="68"/>
      <c r="AR2323" s="68"/>
      <c r="AS2323" s="68"/>
      <c r="AT2323" s="68"/>
      <c r="AU2323" s="68"/>
    </row>
    <row r="2324" spans="27:47">
      <c r="AA2324" s="68"/>
      <c r="AB2324" s="68"/>
      <c r="AC2324" s="68"/>
      <c r="AD2324" s="68"/>
      <c r="AE2324" s="68"/>
      <c r="AF2324" s="93"/>
      <c r="AG2324" s="92"/>
      <c r="AN2324" s="68"/>
      <c r="AO2324" s="68"/>
      <c r="AP2324" s="68"/>
      <c r="AQ2324" s="68"/>
      <c r="AR2324" s="68"/>
      <c r="AS2324" s="68"/>
      <c r="AT2324" s="68"/>
      <c r="AU2324" s="68"/>
    </row>
    <row r="2325" spans="27:47">
      <c r="AA2325" s="68"/>
      <c r="AB2325" s="68"/>
      <c r="AC2325" s="68"/>
      <c r="AD2325" s="68"/>
      <c r="AE2325" s="68"/>
      <c r="AF2325" s="93"/>
      <c r="AG2325" s="92"/>
      <c r="AN2325" s="68"/>
      <c r="AO2325" s="68"/>
      <c r="AP2325" s="68"/>
      <c r="AQ2325" s="68"/>
      <c r="AR2325" s="68"/>
      <c r="AS2325" s="68"/>
      <c r="AT2325" s="68"/>
      <c r="AU2325" s="68"/>
    </row>
    <row r="2326" spans="27:47">
      <c r="AA2326" s="68"/>
      <c r="AB2326" s="68"/>
      <c r="AC2326" s="68"/>
      <c r="AD2326" s="68"/>
      <c r="AE2326" s="68"/>
      <c r="AF2326" s="93"/>
      <c r="AG2326" s="92"/>
      <c r="AN2326" s="68"/>
      <c r="AO2326" s="68"/>
      <c r="AP2326" s="68"/>
      <c r="AQ2326" s="68"/>
      <c r="AR2326" s="68"/>
      <c r="AS2326" s="68"/>
      <c r="AT2326" s="68"/>
      <c r="AU2326" s="68"/>
    </row>
    <row r="2327" spans="27:47">
      <c r="AA2327" s="68"/>
      <c r="AB2327" s="68"/>
      <c r="AC2327" s="68"/>
      <c r="AD2327" s="68"/>
      <c r="AE2327" s="68"/>
      <c r="AF2327" s="93"/>
      <c r="AG2327" s="92"/>
      <c r="AN2327" s="68"/>
      <c r="AO2327" s="68"/>
      <c r="AP2327" s="68"/>
      <c r="AQ2327" s="68"/>
      <c r="AR2327" s="68"/>
      <c r="AS2327" s="68"/>
      <c r="AT2327" s="68"/>
      <c r="AU2327" s="68"/>
    </row>
    <row r="2328" spans="27:47">
      <c r="AA2328" s="68"/>
      <c r="AB2328" s="68"/>
      <c r="AC2328" s="68"/>
      <c r="AD2328" s="68"/>
      <c r="AE2328" s="68"/>
      <c r="AF2328" s="93"/>
      <c r="AG2328" s="92"/>
      <c r="AN2328" s="68"/>
      <c r="AO2328" s="68"/>
      <c r="AP2328" s="68"/>
      <c r="AQ2328" s="68"/>
      <c r="AR2328" s="68"/>
      <c r="AS2328" s="68"/>
      <c r="AT2328" s="68"/>
      <c r="AU2328" s="68"/>
    </row>
    <row r="2329" spans="27:47">
      <c r="AA2329" s="68"/>
      <c r="AB2329" s="68"/>
      <c r="AC2329" s="68"/>
      <c r="AD2329" s="68"/>
      <c r="AE2329" s="68"/>
      <c r="AF2329" s="93"/>
      <c r="AG2329" s="92"/>
      <c r="AN2329" s="68"/>
      <c r="AO2329" s="68"/>
      <c r="AP2329" s="68"/>
      <c r="AQ2329" s="68"/>
      <c r="AR2329" s="68"/>
      <c r="AS2329" s="68"/>
      <c r="AT2329" s="68"/>
      <c r="AU2329" s="68"/>
    </row>
    <row r="2330" spans="27:47">
      <c r="AA2330" s="68"/>
      <c r="AB2330" s="68"/>
      <c r="AC2330" s="68"/>
      <c r="AD2330" s="68"/>
      <c r="AE2330" s="68"/>
      <c r="AF2330" s="93"/>
      <c r="AG2330" s="92"/>
      <c r="AN2330" s="68"/>
      <c r="AO2330" s="68"/>
      <c r="AP2330" s="68"/>
      <c r="AQ2330" s="68"/>
      <c r="AR2330" s="68"/>
      <c r="AS2330" s="68"/>
      <c r="AT2330" s="68"/>
      <c r="AU2330" s="68"/>
    </row>
    <row r="2331" spans="27:47">
      <c r="AA2331" s="68"/>
      <c r="AB2331" s="68"/>
      <c r="AC2331" s="68"/>
      <c r="AD2331" s="68"/>
      <c r="AE2331" s="68"/>
      <c r="AF2331" s="93"/>
      <c r="AG2331" s="92"/>
      <c r="AN2331" s="68"/>
      <c r="AO2331" s="68"/>
      <c r="AP2331" s="68"/>
      <c r="AQ2331" s="68"/>
      <c r="AR2331" s="68"/>
      <c r="AS2331" s="68"/>
      <c r="AT2331" s="68"/>
      <c r="AU2331" s="68"/>
    </row>
    <row r="2332" spans="27:47">
      <c r="AA2332" s="68"/>
      <c r="AB2332" s="68"/>
      <c r="AC2332" s="68"/>
      <c r="AD2332" s="68"/>
      <c r="AE2332" s="68"/>
      <c r="AF2332" s="93"/>
      <c r="AG2332" s="92"/>
      <c r="AN2332" s="68"/>
      <c r="AO2332" s="68"/>
      <c r="AP2332" s="68"/>
      <c r="AQ2332" s="68"/>
      <c r="AR2332" s="68"/>
      <c r="AS2332" s="68"/>
      <c r="AT2332" s="68"/>
      <c r="AU2332" s="68"/>
    </row>
    <row r="2333" spans="27:47">
      <c r="AA2333" s="68"/>
      <c r="AB2333" s="68"/>
      <c r="AC2333" s="68"/>
      <c r="AD2333" s="68"/>
      <c r="AE2333" s="68"/>
      <c r="AF2333" s="93"/>
      <c r="AG2333" s="92"/>
      <c r="AN2333" s="68"/>
      <c r="AO2333" s="68"/>
      <c r="AP2333" s="68"/>
      <c r="AQ2333" s="68"/>
      <c r="AR2333" s="68"/>
      <c r="AS2333" s="68"/>
      <c r="AT2333" s="68"/>
      <c r="AU2333" s="68"/>
    </row>
    <row r="2334" spans="27:47">
      <c r="AA2334" s="68"/>
      <c r="AB2334" s="68"/>
      <c r="AC2334" s="68"/>
      <c r="AD2334" s="68"/>
      <c r="AE2334" s="68"/>
      <c r="AF2334" s="93"/>
      <c r="AG2334" s="92"/>
      <c r="AN2334" s="68"/>
      <c r="AO2334" s="68"/>
      <c r="AP2334" s="68"/>
      <c r="AQ2334" s="68"/>
      <c r="AR2334" s="68"/>
      <c r="AS2334" s="68"/>
      <c r="AT2334" s="68"/>
      <c r="AU2334" s="68"/>
    </row>
    <row r="2335" spans="27:47">
      <c r="AA2335" s="68"/>
      <c r="AB2335" s="68"/>
      <c r="AC2335" s="68"/>
      <c r="AD2335" s="68"/>
      <c r="AE2335" s="68"/>
      <c r="AF2335" s="93"/>
      <c r="AG2335" s="92"/>
      <c r="AN2335" s="68"/>
      <c r="AO2335" s="68"/>
      <c r="AP2335" s="68"/>
      <c r="AQ2335" s="68"/>
      <c r="AR2335" s="68"/>
      <c r="AS2335" s="68"/>
      <c r="AT2335" s="68"/>
      <c r="AU2335" s="68"/>
    </row>
    <row r="2336" spans="27:47">
      <c r="AA2336" s="68"/>
      <c r="AB2336" s="68"/>
      <c r="AC2336" s="68"/>
      <c r="AD2336" s="68"/>
      <c r="AE2336" s="68"/>
      <c r="AF2336" s="93"/>
      <c r="AG2336" s="92"/>
      <c r="AN2336" s="68"/>
      <c r="AO2336" s="68"/>
      <c r="AP2336" s="68"/>
      <c r="AQ2336" s="68"/>
      <c r="AR2336" s="68"/>
      <c r="AS2336" s="68"/>
      <c r="AT2336" s="68"/>
      <c r="AU2336" s="68"/>
    </row>
    <row r="2337" spans="27:47">
      <c r="AA2337" s="68"/>
      <c r="AB2337" s="68"/>
      <c r="AC2337" s="68"/>
      <c r="AD2337" s="68"/>
      <c r="AE2337" s="68"/>
      <c r="AF2337" s="93"/>
      <c r="AG2337" s="92"/>
      <c r="AN2337" s="68"/>
      <c r="AO2337" s="68"/>
      <c r="AP2337" s="68"/>
      <c r="AQ2337" s="68"/>
      <c r="AR2337" s="68"/>
      <c r="AS2337" s="68"/>
      <c r="AT2337" s="68"/>
      <c r="AU2337" s="68"/>
    </row>
    <row r="2338" spans="27:47">
      <c r="AA2338" s="68"/>
      <c r="AB2338" s="68"/>
      <c r="AC2338" s="68"/>
      <c r="AD2338" s="68"/>
      <c r="AE2338" s="68"/>
      <c r="AF2338" s="93"/>
      <c r="AG2338" s="92"/>
      <c r="AN2338" s="68"/>
      <c r="AO2338" s="68"/>
      <c r="AP2338" s="68"/>
      <c r="AQ2338" s="68"/>
      <c r="AR2338" s="68"/>
      <c r="AS2338" s="68"/>
      <c r="AT2338" s="68"/>
      <c r="AU2338" s="68"/>
    </row>
    <row r="2339" spans="27:47">
      <c r="AA2339" s="68"/>
      <c r="AB2339" s="68"/>
      <c r="AC2339" s="68"/>
      <c r="AD2339" s="68"/>
      <c r="AE2339" s="68"/>
      <c r="AF2339" s="93"/>
      <c r="AG2339" s="92"/>
      <c r="AN2339" s="68"/>
      <c r="AO2339" s="68"/>
      <c r="AP2339" s="68"/>
      <c r="AQ2339" s="68"/>
      <c r="AR2339" s="68"/>
      <c r="AS2339" s="68"/>
      <c r="AT2339" s="68"/>
      <c r="AU2339" s="68"/>
    </row>
    <row r="2340" spans="27:47">
      <c r="AA2340" s="68"/>
      <c r="AB2340" s="68"/>
      <c r="AC2340" s="68"/>
      <c r="AD2340" s="68"/>
      <c r="AE2340" s="68"/>
      <c r="AF2340" s="93"/>
      <c r="AG2340" s="92"/>
      <c r="AN2340" s="68"/>
      <c r="AO2340" s="68"/>
      <c r="AP2340" s="68"/>
      <c r="AQ2340" s="68"/>
      <c r="AR2340" s="68"/>
      <c r="AS2340" s="68"/>
      <c r="AT2340" s="68"/>
      <c r="AU2340" s="68"/>
    </row>
    <row r="2341" spans="27:47">
      <c r="AA2341" s="68"/>
      <c r="AB2341" s="68"/>
      <c r="AC2341" s="68"/>
      <c r="AD2341" s="68"/>
      <c r="AE2341" s="68"/>
      <c r="AF2341" s="93"/>
      <c r="AG2341" s="92"/>
      <c r="AN2341" s="68"/>
      <c r="AO2341" s="68"/>
      <c r="AP2341" s="68"/>
      <c r="AQ2341" s="68"/>
      <c r="AR2341" s="68"/>
      <c r="AS2341" s="68"/>
      <c r="AT2341" s="68"/>
      <c r="AU2341" s="68"/>
    </row>
    <row r="2342" spans="27:47">
      <c r="AA2342" s="68"/>
      <c r="AB2342" s="68"/>
      <c r="AC2342" s="68"/>
      <c r="AD2342" s="68"/>
      <c r="AE2342" s="68"/>
      <c r="AF2342" s="93"/>
      <c r="AG2342" s="92"/>
      <c r="AN2342" s="68"/>
      <c r="AO2342" s="68"/>
      <c r="AP2342" s="68"/>
      <c r="AQ2342" s="68"/>
      <c r="AR2342" s="68"/>
      <c r="AS2342" s="68"/>
      <c r="AT2342" s="68"/>
      <c r="AU2342" s="68"/>
    </row>
    <row r="2343" spans="27:47">
      <c r="AA2343" s="68"/>
      <c r="AB2343" s="68"/>
      <c r="AC2343" s="68"/>
      <c r="AD2343" s="68"/>
      <c r="AE2343" s="68"/>
      <c r="AF2343" s="93"/>
      <c r="AG2343" s="92"/>
      <c r="AN2343" s="68"/>
      <c r="AO2343" s="68"/>
      <c r="AP2343" s="68"/>
      <c r="AQ2343" s="68"/>
      <c r="AR2343" s="68"/>
      <c r="AS2343" s="68"/>
      <c r="AT2343" s="68"/>
      <c r="AU2343" s="68"/>
    </row>
    <row r="2344" spans="27:47">
      <c r="AA2344" s="68"/>
      <c r="AB2344" s="68"/>
      <c r="AC2344" s="68"/>
      <c r="AD2344" s="68"/>
      <c r="AE2344" s="68"/>
      <c r="AF2344" s="93"/>
      <c r="AG2344" s="92"/>
      <c r="AN2344" s="68"/>
      <c r="AO2344" s="68"/>
      <c r="AP2344" s="68"/>
      <c r="AQ2344" s="68"/>
      <c r="AR2344" s="68"/>
      <c r="AS2344" s="68"/>
      <c r="AT2344" s="68"/>
      <c r="AU2344" s="68"/>
    </row>
    <row r="2345" spans="27:47">
      <c r="AA2345" s="68"/>
      <c r="AB2345" s="68"/>
      <c r="AC2345" s="68"/>
      <c r="AD2345" s="68"/>
      <c r="AE2345" s="68"/>
      <c r="AF2345" s="93"/>
      <c r="AG2345" s="92"/>
      <c r="AN2345" s="68"/>
      <c r="AO2345" s="68"/>
      <c r="AP2345" s="68"/>
      <c r="AQ2345" s="68"/>
      <c r="AR2345" s="68"/>
      <c r="AS2345" s="68"/>
      <c r="AT2345" s="68"/>
      <c r="AU2345" s="68"/>
    </row>
    <row r="2346" spans="27:47">
      <c r="AA2346" s="68"/>
      <c r="AB2346" s="68"/>
      <c r="AC2346" s="68"/>
      <c r="AD2346" s="68"/>
      <c r="AE2346" s="68"/>
      <c r="AF2346" s="93"/>
      <c r="AG2346" s="92"/>
      <c r="AN2346" s="68"/>
      <c r="AO2346" s="68"/>
      <c r="AP2346" s="68"/>
      <c r="AQ2346" s="68"/>
      <c r="AR2346" s="68"/>
      <c r="AS2346" s="68"/>
      <c r="AT2346" s="68"/>
      <c r="AU2346" s="68"/>
    </row>
    <row r="2347" spans="27:47">
      <c r="AA2347" s="68"/>
      <c r="AB2347" s="68"/>
      <c r="AC2347" s="68"/>
      <c r="AD2347" s="68"/>
      <c r="AE2347" s="68"/>
      <c r="AF2347" s="93"/>
      <c r="AG2347" s="92"/>
      <c r="AN2347" s="68"/>
      <c r="AO2347" s="68"/>
      <c r="AP2347" s="68"/>
      <c r="AQ2347" s="68"/>
      <c r="AR2347" s="68"/>
      <c r="AS2347" s="68"/>
      <c r="AT2347" s="68"/>
      <c r="AU2347" s="68"/>
    </row>
    <row r="2348" spans="27:47">
      <c r="AA2348" s="68"/>
      <c r="AB2348" s="68"/>
      <c r="AC2348" s="68"/>
      <c r="AD2348" s="68"/>
      <c r="AE2348" s="68"/>
      <c r="AF2348" s="93"/>
      <c r="AG2348" s="92"/>
      <c r="AN2348" s="68"/>
      <c r="AO2348" s="68"/>
      <c r="AP2348" s="68"/>
      <c r="AQ2348" s="68"/>
      <c r="AR2348" s="68"/>
      <c r="AS2348" s="68"/>
      <c r="AT2348" s="68"/>
      <c r="AU2348" s="68"/>
    </row>
    <row r="2349" spans="27:47">
      <c r="AA2349" s="68"/>
      <c r="AB2349" s="68"/>
      <c r="AC2349" s="68"/>
      <c r="AD2349" s="68"/>
      <c r="AE2349" s="68"/>
      <c r="AF2349" s="93"/>
      <c r="AG2349" s="92"/>
      <c r="AN2349" s="68"/>
      <c r="AO2349" s="68"/>
      <c r="AP2349" s="68"/>
      <c r="AQ2349" s="68"/>
      <c r="AR2349" s="68"/>
      <c r="AS2349" s="68"/>
      <c r="AT2349" s="68"/>
      <c r="AU2349" s="68"/>
    </row>
    <row r="2350" spans="27:47">
      <c r="AA2350" s="68"/>
      <c r="AB2350" s="68"/>
      <c r="AC2350" s="68"/>
      <c r="AD2350" s="68"/>
      <c r="AE2350" s="68"/>
      <c r="AF2350" s="93"/>
      <c r="AG2350" s="92"/>
      <c r="AN2350" s="68"/>
      <c r="AO2350" s="68"/>
      <c r="AP2350" s="68"/>
      <c r="AQ2350" s="68"/>
      <c r="AR2350" s="68"/>
      <c r="AS2350" s="68"/>
      <c r="AT2350" s="68"/>
      <c r="AU2350" s="68"/>
    </row>
    <row r="2351" spans="27:47">
      <c r="AA2351" s="68"/>
      <c r="AB2351" s="68"/>
      <c r="AC2351" s="68"/>
      <c r="AD2351" s="68"/>
      <c r="AE2351" s="68"/>
      <c r="AF2351" s="93"/>
      <c r="AG2351" s="92"/>
      <c r="AN2351" s="68"/>
      <c r="AO2351" s="68"/>
      <c r="AP2351" s="68"/>
      <c r="AQ2351" s="68"/>
      <c r="AR2351" s="68"/>
      <c r="AS2351" s="68"/>
      <c r="AT2351" s="68"/>
      <c r="AU2351" s="68"/>
    </row>
    <row r="2352" spans="27:47">
      <c r="AA2352" s="68"/>
      <c r="AB2352" s="68"/>
      <c r="AC2352" s="68"/>
      <c r="AD2352" s="68"/>
      <c r="AE2352" s="68"/>
      <c r="AF2352" s="93"/>
      <c r="AG2352" s="92"/>
      <c r="AN2352" s="68"/>
      <c r="AO2352" s="68"/>
      <c r="AP2352" s="68"/>
      <c r="AQ2352" s="68"/>
      <c r="AR2352" s="68"/>
      <c r="AS2352" s="68"/>
      <c r="AT2352" s="68"/>
      <c r="AU2352" s="68"/>
    </row>
    <row r="2353" spans="27:47">
      <c r="AA2353" s="68"/>
      <c r="AB2353" s="68"/>
      <c r="AC2353" s="68"/>
      <c r="AD2353" s="68"/>
      <c r="AE2353" s="68"/>
      <c r="AF2353" s="93"/>
      <c r="AG2353" s="92"/>
      <c r="AN2353" s="68"/>
      <c r="AO2353" s="68"/>
      <c r="AP2353" s="68"/>
      <c r="AQ2353" s="68"/>
      <c r="AR2353" s="68"/>
      <c r="AS2353" s="68"/>
      <c r="AT2353" s="68"/>
      <c r="AU2353" s="68"/>
    </row>
    <row r="2354" spans="27:47">
      <c r="AA2354" s="68"/>
      <c r="AB2354" s="68"/>
      <c r="AC2354" s="68"/>
      <c r="AD2354" s="68"/>
      <c r="AE2354" s="68"/>
      <c r="AF2354" s="93"/>
      <c r="AG2354" s="92"/>
      <c r="AN2354" s="68"/>
      <c r="AO2354" s="68"/>
      <c r="AP2354" s="68"/>
      <c r="AQ2354" s="68"/>
      <c r="AR2354" s="68"/>
      <c r="AS2354" s="68"/>
      <c r="AT2354" s="68"/>
      <c r="AU2354" s="68"/>
    </row>
    <row r="2355" spans="27:47">
      <c r="AA2355" s="68"/>
      <c r="AB2355" s="68"/>
      <c r="AC2355" s="68"/>
      <c r="AD2355" s="68"/>
      <c r="AE2355" s="68"/>
      <c r="AF2355" s="93"/>
      <c r="AG2355" s="92"/>
      <c r="AN2355" s="68"/>
      <c r="AO2355" s="68"/>
      <c r="AP2355" s="68"/>
      <c r="AQ2355" s="68"/>
      <c r="AR2355" s="68"/>
      <c r="AS2355" s="68"/>
      <c r="AT2355" s="68"/>
      <c r="AU2355" s="68"/>
    </row>
    <row r="2356" spans="27:47">
      <c r="AA2356" s="68"/>
      <c r="AB2356" s="68"/>
      <c r="AC2356" s="68"/>
      <c r="AD2356" s="68"/>
      <c r="AE2356" s="68"/>
      <c r="AF2356" s="93"/>
      <c r="AG2356" s="92"/>
      <c r="AN2356" s="68"/>
      <c r="AO2356" s="68"/>
      <c r="AP2356" s="68"/>
      <c r="AQ2356" s="68"/>
      <c r="AR2356" s="68"/>
      <c r="AS2356" s="68"/>
      <c r="AT2356" s="68"/>
      <c r="AU2356" s="68"/>
    </row>
    <row r="2357" spans="27:47">
      <c r="AA2357" s="68"/>
      <c r="AB2357" s="68"/>
      <c r="AC2357" s="68"/>
      <c r="AD2357" s="68"/>
      <c r="AE2357" s="68"/>
      <c r="AF2357" s="93"/>
      <c r="AG2357" s="92"/>
      <c r="AN2357" s="68"/>
      <c r="AO2357" s="68"/>
      <c r="AP2357" s="68"/>
      <c r="AQ2357" s="68"/>
      <c r="AR2357" s="68"/>
      <c r="AS2357" s="68"/>
      <c r="AT2357" s="68"/>
      <c r="AU2357" s="68"/>
    </row>
    <row r="2358" spans="27:47">
      <c r="AA2358" s="68"/>
      <c r="AB2358" s="68"/>
      <c r="AC2358" s="68"/>
      <c r="AD2358" s="68"/>
      <c r="AE2358" s="68"/>
      <c r="AF2358" s="93"/>
      <c r="AG2358" s="92"/>
      <c r="AN2358" s="68"/>
      <c r="AO2358" s="68"/>
      <c r="AP2358" s="68"/>
      <c r="AQ2358" s="68"/>
      <c r="AR2358" s="68"/>
      <c r="AS2358" s="68"/>
      <c r="AT2358" s="68"/>
      <c r="AU2358" s="68"/>
    </row>
    <row r="2359" spans="27:47">
      <c r="AA2359" s="68"/>
      <c r="AB2359" s="68"/>
      <c r="AC2359" s="68"/>
      <c r="AD2359" s="68"/>
      <c r="AE2359" s="68"/>
      <c r="AF2359" s="93"/>
      <c r="AG2359" s="92"/>
      <c r="AN2359" s="68"/>
      <c r="AO2359" s="68"/>
      <c r="AP2359" s="68"/>
      <c r="AQ2359" s="68"/>
      <c r="AR2359" s="68"/>
      <c r="AS2359" s="68"/>
      <c r="AT2359" s="68"/>
      <c r="AU2359" s="68"/>
    </row>
    <row r="2360" spans="27:47">
      <c r="AA2360" s="68"/>
      <c r="AB2360" s="68"/>
      <c r="AC2360" s="68"/>
      <c r="AD2360" s="68"/>
      <c r="AE2360" s="68"/>
      <c r="AF2360" s="93"/>
      <c r="AG2360" s="92"/>
      <c r="AN2360" s="68"/>
      <c r="AO2360" s="68"/>
      <c r="AP2360" s="68"/>
      <c r="AQ2360" s="68"/>
      <c r="AR2360" s="68"/>
      <c r="AS2360" s="68"/>
      <c r="AT2360" s="68"/>
      <c r="AU2360" s="68"/>
    </row>
    <row r="2361" spans="27:47">
      <c r="AA2361" s="68"/>
      <c r="AB2361" s="68"/>
      <c r="AC2361" s="68"/>
      <c r="AD2361" s="68"/>
      <c r="AE2361" s="68"/>
      <c r="AF2361" s="93"/>
      <c r="AG2361" s="92"/>
      <c r="AN2361" s="68"/>
      <c r="AO2361" s="68"/>
      <c r="AP2361" s="68"/>
      <c r="AQ2361" s="68"/>
      <c r="AR2361" s="68"/>
      <c r="AS2361" s="68"/>
      <c r="AT2361" s="68"/>
      <c r="AU2361" s="68"/>
    </row>
    <row r="2362" spans="27:47">
      <c r="AA2362" s="68"/>
      <c r="AB2362" s="68"/>
      <c r="AC2362" s="68"/>
      <c r="AD2362" s="68"/>
      <c r="AE2362" s="68"/>
      <c r="AF2362" s="93"/>
      <c r="AG2362" s="92"/>
      <c r="AN2362" s="68"/>
      <c r="AO2362" s="68"/>
      <c r="AP2362" s="68"/>
      <c r="AQ2362" s="68"/>
      <c r="AR2362" s="68"/>
      <c r="AS2362" s="68"/>
      <c r="AT2362" s="68"/>
      <c r="AU2362" s="68"/>
    </row>
    <row r="2363" spans="27:47">
      <c r="AA2363" s="68"/>
      <c r="AB2363" s="68"/>
      <c r="AC2363" s="68"/>
      <c r="AD2363" s="68"/>
      <c r="AE2363" s="68"/>
      <c r="AF2363" s="93"/>
      <c r="AG2363" s="92"/>
      <c r="AN2363" s="68"/>
      <c r="AO2363" s="68"/>
      <c r="AP2363" s="68"/>
      <c r="AQ2363" s="68"/>
      <c r="AR2363" s="68"/>
      <c r="AS2363" s="68"/>
      <c r="AT2363" s="68"/>
      <c r="AU2363" s="68"/>
    </row>
    <row r="2364" spans="27:47">
      <c r="AA2364" s="68"/>
      <c r="AB2364" s="68"/>
      <c r="AC2364" s="68"/>
      <c r="AD2364" s="68"/>
      <c r="AE2364" s="68"/>
      <c r="AF2364" s="93"/>
      <c r="AG2364" s="92"/>
      <c r="AN2364" s="68"/>
      <c r="AO2364" s="68"/>
      <c r="AP2364" s="68"/>
      <c r="AQ2364" s="68"/>
      <c r="AR2364" s="68"/>
      <c r="AS2364" s="68"/>
      <c r="AT2364" s="68"/>
      <c r="AU2364" s="68"/>
    </row>
    <row r="2365" spans="27:47">
      <c r="AA2365" s="68"/>
      <c r="AB2365" s="68"/>
      <c r="AC2365" s="68"/>
      <c r="AD2365" s="68"/>
      <c r="AE2365" s="68"/>
      <c r="AF2365" s="93"/>
      <c r="AG2365" s="92"/>
      <c r="AN2365" s="68"/>
      <c r="AO2365" s="68"/>
      <c r="AP2365" s="68"/>
      <c r="AQ2365" s="68"/>
      <c r="AR2365" s="68"/>
      <c r="AS2365" s="68"/>
      <c r="AT2365" s="68"/>
      <c r="AU2365" s="68"/>
    </row>
    <row r="2366" spans="27:47">
      <c r="AA2366" s="68"/>
      <c r="AB2366" s="68"/>
      <c r="AC2366" s="68"/>
      <c r="AD2366" s="68"/>
      <c r="AE2366" s="68"/>
      <c r="AF2366" s="93"/>
      <c r="AG2366" s="92"/>
      <c r="AN2366" s="68"/>
      <c r="AO2366" s="68"/>
      <c r="AP2366" s="68"/>
      <c r="AQ2366" s="68"/>
      <c r="AR2366" s="68"/>
      <c r="AS2366" s="68"/>
      <c r="AT2366" s="68"/>
      <c r="AU2366" s="68"/>
    </row>
    <row r="2367" spans="27:47">
      <c r="AA2367" s="68"/>
      <c r="AB2367" s="68"/>
      <c r="AC2367" s="68"/>
      <c r="AD2367" s="68"/>
      <c r="AE2367" s="68"/>
      <c r="AF2367" s="93"/>
      <c r="AG2367" s="92"/>
      <c r="AN2367" s="68"/>
      <c r="AO2367" s="68"/>
      <c r="AP2367" s="68"/>
      <c r="AQ2367" s="68"/>
      <c r="AR2367" s="68"/>
      <c r="AS2367" s="68"/>
      <c r="AT2367" s="68"/>
      <c r="AU2367" s="68"/>
    </row>
    <row r="2368" spans="27:47">
      <c r="AA2368" s="68"/>
      <c r="AB2368" s="68"/>
      <c r="AC2368" s="68"/>
      <c r="AD2368" s="68"/>
      <c r="AE2368" s="68"/>
      <c r="AF2368" s="93"/>
      <c r="AG2368" s="92"/>
      <c r="AN2368" s="68"/>
      <c r="AO2368" s="68"/>
      <c r="AP2368" s="68"/>
      <c r="AQ2368" s="68"/>
      <c r="AR2368" s="68"/>
      <c r="AS2368" s="68"/>
      <c r="AT2368" s="68"/>
      <c r="AU2368" s="68"/>
    </row>
    <row r="2369" spans="27:47">
      <c r="AA2369" s="68"/>
      <c r="AB2369" s="68"/>
      <c r="AC2369" s="68"/>
      <c r="AD2369" s="68"/>
      <c r="AE2369" s="68"/>
      <c r="AF2369" s="93"/>
      <c r="AG2369" s="92"/>
      <c r="AN2369" s="68"/>
      <c r="AO2369" s="68"/>
      <c r="AP2369" s="68"/>
      <c r="AQ2369" s="68"/>
      <c r="AR2369" s="68"/>
      <c r="AS2369" s="68"/>
      <c r="AT2369" s="68"/>
      <c r="AU2369" s="68"/>
    </row>
    <row r="2370" spans="27:47">
      <c r="AA2370" s="68"/>
      <c r="AB2370" s="68"/>
      <c r="AC2370" s="68"/>
      <c r="AD2370" s="68"/>
      <c r="AE2370" s="68"/>
      <c r="AF2370" s="93"/>
      <c r="AG2370" s="92"/>
      <c r="AN2370" s="68"/>
      <c r="AO2370" s="68"/>
      <c r="AP2370" s="68"/>
      <c r="AQ2370" s="68"/>
      <c r="AR2370" s="68"/>
      <c r="AS2370" s="68"/>
      <c r="AT2370" s="68"/>
      <c r="AU2370" s="68"/>
    </row>
    <row r="2371" spans="27:47">
      <c r="AA2371" s="68"/>
      <c r="AB2371" s="68"/>
      <c r="AC2371" s="68"/>
      <c r="AD2371" s="68"/>
      <c r="AE2371" s="68"/>
      <c r="AF2371" s="93"/>
      <c r="AG2371" s="92"/>
      <c r="AN2371" s="68"/>
      <c r="AO2371" s="68"/>
      <c r="AP2371" s="68"/>
      <c r="AQ2371" s="68"/>
      <c r="AR2371" s="68"/>
      <c r="AS2371" s="68"/>
      <c r="AT2371" s="68"/>
      <c r="AU2371" s="68"/>
    </row>
    <row r="2372" spans="27:47">
      <c r="AA2372" s="68"/>
      <c r="AB2372" s="68"/>
      <c r="AC2372" s="68"/>
      <c r="AD2372" s="68"/>
      <c r="AE2372" s="68"/>
      <c r="AF2372" s="93"/>
      <c r="AG2372" s="92"/>
      <c r="AN2372" s="68"/>
      <c r="AO2372" s="68"/>
      <c r="AP2372" s="68"/>
      <c r="AQ2372" s="68"/>
      <c r="AR2372" s="68"/>
      <c r="AS2372" s="68"/>
      <c r="AT2372" s="68"/>
      <c r="AU2372" s="68"/>
    </row>
    <row r="2373" spans="27:47">
      <c r="AA2373" s="68"/>
      <c r="AB2373" s="68"/>
      <c r="AC2373" s="68"/>
      <c r="AD2373" s="68"/>
      <c r="AE2373" s="68"/>
      <c r="AF2373" s="93"/>
      <c r="AG2373" s="92"/>
      <c r="AN2373" s="68"/>
      <c r="AO2373" s="68"/>
      <c r="AP2373" s="68"/>
      <c r="AQ2373" s="68"/>
      <c r="AR2373" s="68"/>
      <c r="AS2373" s="68"/>
      <c r="AT2373" s="68"/>
      <c r="AU2373" s="68"/>
    </row>
    <row r="2374" spans="27:47">
      <c r="AA2374" s="68"/>
      <c r="AB2374" s="68"/>
      <c r="AC2374" s="68"/>
      <c r="AD2374" s="68"/>
      <c r="AE2374" s="68"/>
      <c r="AF2374" s="93"/>
      <c r="AG2374" s="92"/>
      <c r="AN2374" s="68"/>
      <c r="AO2374" s="68"/>
      <c r="AP2374" s="68"/>
      <c r="AQ2374" s="68"/>
      <c r="AR2374" s="68"/>
      <c r="AS2374" s="68"/>
      <c r="AT2374" s="68"/>
      <c r="AU2374" s="68"/>
    </row>
    <row r="2375" spans="27:47">
      <c r="AA2375" s="68"/>
      <c r="AB2375" s="68"/>
      <c r="AC2375" s="68"/>
      <c r="AD2375" s="68"/>
      <c r="AE2375" s="68"/>
      <c r="AF2375" s="93"/>
      <c r="AG2375" s="92"/>
      <c r="AN2375" s="68"/>
      <c r="AO2375" s="68"/>
      <c r="AP2375" s="68"/>
      <c r="AQ2375" s="68"/>
      <c r="AR2375" s="68"/>
      <c r="AS2375" s="68"/>
      <c r="AT2375" s="68"/>
      <c r="AU2375" s="68"/>
    </row>
    <row r="2376" spans="27:47">
      <c r="AA2376" s="68"/>
      <c r="AB2376" s="68"/>
      <c r="AC2376" s="68"/>
      <c r="AD2376" s="68"/>
      <c r="AE2376" s="68"/>
      <c r="AF2376" s="93"/>
      <c r="AG2376" s="92"/>
      <c r="AN2376" s="68"/>
      <c r="AO2376" s="68"/>
      <c r="AP2376" s="68"/>
      <c r="AQ2376" s="68"/>
      <c r="AR2376" s="68"/>
      <c r="AS2376" s="68"/>
      <c r="AT2376" s="68"/>
      <c r="AU2376" s="68"/>
    </row>
    <row r="2377" spans="27:47">
      <c r="AA2377" s="68"/>
      <c r="AB2377" s="68"/>
      <c r="AC2377" s="68"/>
      <c r="AD2377" s="68"/>
      <c r="AE2377" s="68"/>
      <c r="AF2377" s="93"/>
      <c r="AG2377" s="92"/>
      <c r="AN2377" s="68"/>
      <c r="AO2377" s="68"/>
      <c r="AP2377" s="68"/>
      <c r="AQ2377" s="68"/>
      <c r="AR2377" s="68"/>
      <c r="AS2377" s="68"/>
      <c r="AT2377" s="68"/>
      <c r="AU2377" s="68"/>
    </row>
    <row r="2378" spans="27:47">
      <c r="AA2378" s="68"/>
      <c r="AB2378" s="68"/>
      <c r="AC2378" s="68"/>
      <c r="AD2378" s="68"/>
      <c r="AE2378" s="68"/>
      <c r="AF2378" s="93"/>
      <c r="AG2378" s="92"/>
      <c r="AN2378" s="68"/>
      <c r="AO2378" s="68"/>
      <c r="AP2378" s="68"/>
      <c r="AQ2378" s="68"/>
      <c r="AR2378" s="68"/>
      <c r="AS2378" s="68"/>
      <c r="AT2378" s="68"/>
      <c r="AU2378" s="68"/>
    </row>
    <row r="2379" spans="27:47">
      <c r="AA2379" s="68"/>
      <c r="AB2379" s="68"/>
      <c r="AC2379" s="68"/>
      <c r="AD2379" s="68"/>
      <c r="AE2379" s="68"/>
      <c r="AF2379" s="93"/>
      <c r="AG2379" s="92"/>
      <c r="AN2379" s="68"/>
      <c r="AO2379" s="68"/>
      <c r="AP2379" s="68"/>
      <c r="AQ2379" s="68"/>
      <c r="AR2379" s="68"/>
      <c r="AS2379" s="68"/>
      <c r="AT2379" s="68"/>
      <c r="AU2379" s="68"/>
    </row>
    <row r="2380" spans="27:47">
      <c r="AA2380" s="68"/>
      <c r="AB2380" s="68"/>
      <c r="AC2380" s="68"/>
      <c r="AD2380" s="68"/>
      <c r="AE2380" s="68"/>
      <c r="AF2380" s="93"/>
      <c r="AG2380" s="92"/>
      <c r="AN2380" s="68"/>
      <c r="AO2380" s="68"/>
      <c r="AP2380" s="68"/>
      <c r="AQ2380" s="68"/>
      <c r="AR2380" s="68"/>
      <c r="AS2380" s="68"/>
      <c r="AT2380" s="68"/>
      <c r="AU2380" s="68"/>
    </row>
    <row r="2381" spans="27:47">
      <c r="AA2381" s="68"/>
      <c r="AB2381" s="68"/>
      <c r="AC2381" s="68"/>
      <c r="AD2381" s="68"/>
      <c r="AE2381" s="68"/>
      <c r="AF2381" s="93"/>
      <c r="AG2381" s="92"/>
      <c r="AN2381" s="68"/>
      <c r="AO2381" s="68"/>
      <c r="AP2381" s="68"/>
      <c r="AQ2381" s="68"/>
      <c r="AR2381" s="68"/>
      <c r="AS2381" s="68"/>
      <c r="AT2381" s="68"/>
      <c r="AU2381" s="68"/>
    </row>
    <row r="2382" spans="27:47">
      <c r="AA2382" s="68"/>
      <c r="AB2382" s="68"/>
      <c r="AC2382" s="68"/>
      <c r="AD2382" s="68"/>
      <c r="AE2382" s="68"/>
      <c r="AF2382" s="93"/>
      <c r="AG2382" s="92"/>
      <c r="AN2382" s="68"/>
      <c r="AO2382" s="68"/>
      <c r="AP2382" s="68"/>
      <c r="AQ2382" s="68"/>
      <c r="AR2382" s="68"/>
      <c r="AS2382" s="68"/>
      <c r="AT2382" s="68"/>
      <c r="AU2382" s="68"/>
    </row>
    <row r="2383" spans="27:47">
      <c r="AA2383" s="68"/>
      <c r="AB2383" s="68"/>
      <c r="AC2383" s="68"/>
      <c r="AD2383" s="68"/>
      <c r="AE2383" s="68"/>
      <c r="AF2383" s="93"/>
      <c r="AG2383" s="92"/>
      <c r="AN2383" s="68"/>
      <c r="AO2383" s="68"/>
      <c r="AP2383" s="68"/>
      <c r="AQ2383" s="68"/>
      <c r="AR2383" s="68"/>
      <c r="AS2383" s="68"/>
      <c r="AT2383" s="68"/>
      <c r="AU2383" s="68"/>
    </row>
    <row r="2384" spans="27:47">
      <c r="AA2384" s="68"/>
      <c r="AB2384" s="68"/>
      <c r="AC2384" s="68"/>
      <c r="AD2384" s="68"/>
      <c r="AE2384" s="68"/>
      <c r="AF2384" s="93"/>
      <c r="AG2384" s="92"/>
      <c r="AN2384" s="68"/>
      <c r="AO2384" s="68"/>
      <c r="AP2384" s="68"/>
      <c r="AQ2384" s="68"/>
      <c r="AR2384" s="68"/>
      <c r="AS2384" s="68"/>
      <c r="AT2384" s="68"/>
      <c r="AU2384" s="68"/>
    </row>
    <row r="2385" spans="27:47">
      <c r="AA2385" s="68"/>
      <c r="AB2385" s="68"/>
      <c r="AC2385" s="68"/>
      <c r="AD2385" s="68"/>
      <c r="AE2385" s="68"/>
      <c r="AF2385" s="93"/>
      <c r="AG2385" s="92"/>
      <c r="AN2385" s="68"/>
      <c r="AO2385" s="68"/>
      <c r="AP2385" s="68"/>
      <c r="AQ2385" s="68"/>
      <c r="AR2385" s="68"/>
      <c r="AS2385" s="68"/>
      <c r="AT2385" s="68"/>
      <c r="AU2385" s="68"/>
    </row>
    <row r="2386" spans="27:47">
      <c r="AA2386" s="68"/>
      <c r="AB2386" s="68"/>
      <c r="AC2386" s="68"/>
      <c r="AD2386" s="68"/>
      <c r="AE2386" s="68"/>
      <c r="AF2386" s="93"/>
      <c r="AG2386" s="92"/>
      <c r="AN2386" s="68"/>
      <c r="AO2386" s="68"/>
      <c r="AP2386" s="68"/>
      <c r="AQ2386" s="68"/>
      <c r="AR2386" s="68"/>
      <c r="AS2386" s="68"/>
      <c r="AT2386" s="68"/>
      <c r="AU2386" s="68"/>
    </row>
    <row r="2387" spans="27:47">
      <c r="AA2387" s="68"/>
      <c r="AB2387" s="68"/>
      <c r="AC2387" s="68"/>
      <c r="AD2387" s="68"/>
      <c r="AE2387" s="68"/>
      <c r="AF2387" s="93"/>
      <c r="AG2387" s="92"/>
      <c r="AN2387" s="68"/>
      <c r="AO2387" s="68"/>
      <c r="AP2387" s="68"/>
      <c r="AQ2387" s="68"/>
      <c r="AR2387" s="68"/>
      <c r="AS2387" s="68"/>
      <c r="AT2387" s="68"/>
      <c r="AU2387" s="68"/>
    </row>
    <row r="2388" spans="27:47">
      <c r="AA2388" s="68"/>
      <c r="AB2388" s="68"/>
      <c r="AC2388" s="68"/>
      <c r="AD2388" s="68"/>
      <c r="AE2388" s="68"/>
      <c r="AF2388" s="93"/>
      <c r="AG2388" s="92"/>
      <c r="AN2388" s="68"/>
      <c r="AO2388" s="68"/>
      <c r="AP2388" s="68"/>
      <c r="AQ2388" s="68"/>
      <c r="AR2388" s="68"/>
      <c r="AS2388" s="68"/>
      <c r="AT2388" s="68"/>
      <c r="AU2388" s="68"/>
    </row>
    <row r="2389" spans="27:47">
      <c r="AA2389" s="68"/>
      <c r="AB2389" s="68"/>
      <c r="AC2389" s="68"/>
      <c r="AD2389" s="68"/>
      <c r="AE2389" s="68"/>
      <c r="AF2389" s="93"/>
      <c r="AG2389" s="92"/>
      <c r="AN2389" s="68"/>
      <c r="AO2389" s="68"/>
      <c r="AP2389" s="68"/>
      <c r="AQ2389" s="68"/>
      <c r="AR2389" s="68"/>
      <c r="AS2389" s="68"/>
      <c r="AT2389" s="68"/>
      <c r="AU2389" s="68"/>
    </row>
    <row r="2390" spans="27:47">
      <c r="AA2390" s="68"/>
      <c r="AB2390" s="68"/>
      <c r="AC2390" s="68"/>
      <c r="AD2390" s="68"/>
      <c r="AE2390" s="68"/>
      <c r="AF2390" s="93"/>
      <c r="AG2390" s="92"/>
      <c r="AN2390" s="68"/>
      <c r="AO2390" s="68"/>
      <c r="AP2390" s="68"/>
      <c r="AQ2390" s="68"/>
      <c r="AR2390" s="68"/>
      <c r="AS2390" s="68"/>
      <c r="AT2390" s="68"/>
      <c r="AU2390" s="68"/>
    </row>
    <row r="2391" spans="27:47">
      <c r="AA2391" s="68"/>
      <c r="AB2391" s="68"/>
      <c r="AC2391" s="68"/>
      <c r="AD2391" s="68"/>
      <c r="AE2391" s="68"/>
      <c r="AF2391" s="93"/>
      <c r="AG2391" s="92"/>
      <c r="AN2391" s="68"/>
      <c r="AO2391" s="68"/>
      <c r="AP2391" s="68"/>
      <c r="AQ2391" s="68"/>
      <c r="AR2391" s="68"/>
      <c r="AS2391" s="68"/>
      <c r="AT2391" s="68"/>
      <c r="AU2391" s="68"/>
    </row>
    <row r="2392" spans="27:47">
      <c r="AA2392" s="68"/>
      <c r="AB2392" s="68"/>
      <c r="AC2392" s="68"/>
      <c r="AD2392" s="68"/>
      <c r="AE2392" s="68"/>
      <c r="AF2392" s="93"/>
      <c r="AG2392" s="92"/>
      <c r="AN2392" s="68"/>
      <c r="AO2392" s="68"/>
      <c r="AP2392" s="68"/>
      <c r="AQ2392" s="68"/>
      <c r="AR2392" s="68"/>
      <c r="AS2392" s="68"/>
      <c r="AT2392" s="68"/>
      <c r="AU2392" s="68"/>
    </row>
    <row r="2393" spans="27:47">
      <c r="AA2393" s="68"/>
      <c r="AB2393" s="68"/>
      <c r="AC2393" s="68"/>
      <c r="AD2393" s="68"/>
      <c r="AE2393" s="68"/>
      <c r="AF2393" s="93"/>
      <c r="AG2393" s="92"/>
      <c r="AN2393" s="68"/>
      <c r="AO2393" s="68"/>
      <c r="AP2393" s="68"/>
      <c r="AQ2393" s="68"/>
      <c r="AR2393" s="68"/>
      <c r="AS2393" s="68"/>
      <c r="AT2393" s="68"/>
      <c r="AU2393" s="68"/>
    </row>
    <row r="2394" spans="27:47">
      <c r="AA2394" s="68"/>
      <c r="AB2394" s="68"/>
      <c r="AC2394" s="68"/>
      <c r="AD2394" s="68"/>
      <c r="AE2394" s="68"/>
      <c r="AF2394" s="93"/>
      <c r="AG2394" s="92"/>
      <c r="AN2394" s="68"/>
      <c r="AO2394" s="68"/>
      <c r="AP2394" s="68"/>
      <c r="AQ2394" s="68"/>
      <c r="AR2394" s="68"/>
      <c r="AS2394" s="68"/>
      <c r="AT2394" s="68"/>
      <c r="AU2394" s="68"/>
    </row>
    <row r="2395" spans="27:47">
      <c r="AA2395" s="68"/>
      <c r="AB2395" s="68"/>
      <c r="AC2395" s="68"/>
      <c r="AD2395" s="68"/>
      <c r="AE2395" s="68"/>
      <c r="AF2395" s="93"/>
      <c r="AG2395" s="92"/>
      <c r="AN2395" s="68"/>
      <c r="AO2395" s="68"/>
      <c r="AP2395" s="68"/>
      <c r="AQ2395" s="68"/>
      <c r="AR2395" s="68"/>
      <c r="AS2395" s="68"/>
      <c r="AT2395" s="68"/>
      <c r="AU2395" s="68"/>
    </row>
    <row r="2396" spans="27:47">
      <c r="AA2396" s="68"/>
      <c r="AB2396" s="68"/>
      <c r="AC2396" s="68"/>
      <c r="AD2396" s="68"/>
      <c r="AE2396" s="68"/>
      <c r="AF2396" s="93"/>
      <c r="AG2396" s="92"/>
      <c r="AN2396" s="68"/>
      <c r="AO2396" s="68"/>
      <c r="AP2396" s="68"/>
      <c r="AQ2396" s="68"/>
      <c r="AR2396" s="68"/>
      <c r="AS2396" s="68"/>
      <c r="AT2396" s="68"/>
      <c r="AU2396" s="68"/>
    </row>
    <row r="2397" spans="27:47">
      <c r="AA2397" s="68"/>
      <c r="AB2397" s="68"/>
      <c r="AC2397" s="68"/>
      <c r="AD2397" s="68"/>
      <c r="AE2397" s="68"/>
      <c r="AF2397" s="93"/>
      <c r="AG2397" s="92"/>
      <c r="AN2397" s="68"/>
      <c r="AO2397" s="68"/>
      <c r="AP2397" s="68"/>
      <c r="AQ2397" s="68"/>
      <c r="AR2397" s="68"/>
      <c r="AS2397" s="68"/>
      <c r="AT2397" s="68"/>
      <c r="AU2397" s="68"/>
    </row>
    <row r="2398" spans="27:47">
      <c r="AA2398" s="68"/>
      <c r="AB2398" s="68"/>
      <c r="AC2398" s="68"/>
      <c r="AD2398" s="68"/>
      <c r="AE2398" s="68"/>
      <c r="AF2398" s="93"/>
      <c r="AG2398" s="92"/>
      <c r="AN2398" s="68"/>
      <c r="AO2398" s="68"/>
      <c r="AP2398" s="68"/>
      <c r="AQ2398" s="68"/>
      <c r="AR2398" s="68"/>
      <c r="AS2398" s="68"/>
      <c r="AT2398" s="68"/>
      <c r="AU2398" s="68"/>
    </row>
    <row r="2399" spans="27:47">
      <c r="AA2399" s="68"/>
      <c r="AB2399" s="68"/>
      <c r="AC2399" s="68"/>
      <c r="AD2399" s="68"/>
      <c r="AE2399" s="68"/>
      <c r="AF2399" s="93"/>
      <c r="AG2399" s="92"/>
      <c r="AN2399" s="68"/>
      <c r="AO2399" s="68"/>
      <c r="AP2399" s="68"/>
      <c r="AQ2399" s="68"/>
      <c r="AR2399" s="68"/>
      <c r="AS2399" s="68"/>
      <c r="AT2399" s="68"/>
      <c r="AU2399" s="68"/>
    </row>
    <row r="2400" spans="27:47">
      <c r="AA2400" s="68"/>
      <c r="AB2400" s="68"/>
      <c r="AC2400" s="68"/>
      <c r="AD2400" s="68"/>
      <c r="AE2400" s="68"/>
      <c r="AF2400" s="93"/>
      <c r="AG2400" s="92"/>
      <c r="AN2400" s="68"/>
      <c r="AO2400" s="68"/>
      <c r="AP2400" s="68"/>
      <c r="AQ2400" s="68"/>
      <c r="AR2400" s="68"/>
      <c r="AS2400" s="68"/>
      <c r="AT2400" s="68"/>
      <c r="AU2400" s="68"/>
    </row>
    <row r="2401" spans="27:47">
      <c r="AA2401" s="68"/>
      <c r="AB2401" s="68"/>
      <c r="AC2401" s="68"/>
      <c r="AD2401" s="68"/>
      <c r="AE2401" s="68"/>
      <c r="AF2401" s="93"/>
      <c r="AG2401" s="92"/>
      <c r="AN2401" s="68"/>
      <c r="AO2401" s="68"/>
      <c r="AP2401" s="68"/>
      <c r="AQ2401" s="68"/>
      <c r="AR2401" s="68"/>
      <c r="AS2401" s="68"/>
      <c r="AT2401" s="68"/>
      <c r="AU2401" s="68"/>
    </row>
    <row r="2402" spans="27:47">
      <c r="AA2402" s="68"/>
      <c r="AB2402" s="68"/>
      <c r="AC2402" s="68"/>
      <c r="AD2402" s="68"/>
      <c r="AE2402" s="68"/>
      <c r="AF2402" s="93"/>
      <c r="AG2402" s="92"/>
      <c r="AN2402" s="68"/>
      <c r="AO2402" s="68"/>
      <c r="AP2402" s="68"/>
      <c r="AQ2402" s="68"/>
      <c r="AR2402" s="68"/>
      <c r="AS2402" s="68"/>
      <c r="AT2402" s="68"/>
      <c r="AU2402" s="68"/>
    </row>
    <row r="2403" spans="27:47">
      <c r="AA2403" s="68"/>
      <c r="AB2403" s="68"/>
      <c r="AC2403" s="68"/>
      <c r="AD2403" s="68"/>
      <c r="AE2403" s="68"/>
      <c r="AF2403" s="93"/>
      <c r="AG2403" s="92"/>
      <c r="AN2403" s="68"/>
      <c r="AO2403" s="68"/>
      <c r="AP2403" s="68"/>
      <c r="AQ2403" s="68"/>
      <c r="AR2403" s="68"/>
      <c r="AS2403" s="68"/>
      <c r="AT2403" s="68"/>
      <c r="AU2403" s="68"/>
    </row>
    <row r="2404" spans="27:47">
      <c r="AA2404" s="68"/>
      <c r="AB2404" s="68"/>
      <c r="AC2404" s="68"/>
      <c r="AD2404" s="68"/>
      <c r="AE2404" s="68"/>
      <c r="AF2404" s="93"/>
      <c r="AG2404" s="92"/>
      <c r="AN2404" s="68"/>
      <c r="AO2404" s="68"/>
      <c r="AP2404" s="68"/>
      <c r="AQ2404" s="68"/>
      <c r="AR2404" s="68"/>
      <c r="AS2404" s="68"/>
      <c r="AT2404" s="68"/>
      <c r="AU2404" s="68"/>
    </row>
    <row r="2405" spans="27:47">
      <c r="AA2405" s="68"/>
      <c r="AB2405" s="68"/>
      <c r="AC2405" s="68"/>
      <c r="AD2405" s="68"/>
      <c r="AE2405" s="68"/>
      <c r="AF2405" s="93"/>
      <c r="AG2405" s="92"/>
      <c r="AN2405" s="68"/>
      <c r="AO2405" s="68"/>
      <c r="AP2405" s="68"/>
      <c r="AQ2405" s="68"/>
      <c r="AR2405" s="68"/>
      <c r="AS2405" s="68"/>
      <c r="AT2405" s="68"/>
      <c r="AU2405" s="68"/>
    </row>
    <row r="2406" spans="27:47">
      <c r="AA2406" s="68"/>
      <c r="AB2406" s="68"/>
      <c r="AC2406" s="68"/>
      <c r="AD2406" s="68"/>
      <c r="AE2406" s="68"/>
      <c r="AF2406" s="93"/>
      <c r="AG2406" s="92"/>
      <c r="AN2406" s="68"/>
      <c r="AO2406" s="68"/>
      <c r="AP2406" s="68"/>
      <c r="AQ2406" s="68"/>
      <c r="AR2406" s="68"/>
      <c r="AS2406" s="68"/>
      <c r="AT2406" s="68"/>
      <c r="AU2406" s="68"/>
    </row>
    <row r="2407" spans="27:47">
      <c r="AA2407" s="68"/>
      <c r="AB2407" s="68"/>
      <c r="AC2407" s="68"/>
      <c r="AD2407" s="68"/>
      <c r="AE2407" s="68"/>
      <c r="AF2407" s="93"/>
      <c r="AG2407" s="92"/>
      <c r="AN2407" s="68"/>
      <c r="AO2407" s="68"/>
      <c r="AP2407" s="68"/>
      <c r="AQ2407" s="68"/>
      <c r="AR2407" s="68"/>
      <c r="AS2407" s="68"/>
      <c r="AT2407" s="68"/>
      <c r="AU2407" s="68"/>
    </row>
    <row r="2408" spans="27:47">
      <c r="AA2408" s="68"/>
      <c r="AB2408" s="68"/>
      <c r="AC2408" s="68"/>
      <c r="AD2408" s="68"/>
      <c r="AE2408" s="68"/>
      <c r="AF2408" s="93"/>
      <c r="AG2408" s="92"/>
      <c r="AN2408" s="68"/>
      <c r="AO2408" s="68"/>
      <c r="AP2408" s="68"/>
      <c r="AQ2408" s="68"/>
      <c r="AR2408" s="68"/>
      <c r="AS2408" s="68"/>
      <c r="AT2408" s="68"/>
      <c r="AU2408" s="68"/>
    </row>
    <row r="2409" spans="27:47">
      <c r="AA2409" s="68"/>
      <c r="AB2409" s="68"/>
      <c r="AC2409" s="68"/>
      <c r="AD2409" s="68"/>
      <c r="AE2409" s="68"/>
      <c r="AF2409" s="93"/>
      <c r="AG2409" s="92"/>
      <c r="AN2409" s="68"/>
      <c r="AO2409" s="68"/>
      <c r="AP2409" s="68"/>
      <c r="AQ2409" s="68"/>
      <c r="AR2409" s="68"/>
      <c r="AS2409" s="68"/>
      <c r="AT2409" s="68"/>
      <c r="AU2409" s="68"/>
    </row>
    <row r="2410" spans="27:47">
      <c r="AA2410" s="68"/>
      <c r="AB2410" s="68"/>
      <c r="AC2410" s="68"/>
      <c r="AD2410" s="68"/>
      <c r="AE2410" s="68"/>
      <c r="AF2410" s="93"/>
      <c r="AG2410" s="92"/>
      <c r="AN2410" s="68"/>
      <c r="AO2410" s="68"/>
      <c r="AP2410" s="68"/>
      <c r="AQ2410" s="68"/>
      <c r="AR2410" s="68"/>
      <c r="AS2410" s="68"/>
      <c r="AT2410" s="68"/>
      <c r="AU2410" s="68"/>
    </row>
    <row r="2411" spans="27:47">
      <c r="AA2411" s="68"/>
      <c r="AB2411" s="68"/>
      <c r="AC2411" s="68"/>
      <c r="AD2411" s="68"/>
      <c r="AE2411" s="68"/>
      <c r="AF2411" s="93"/>
      <c r="AG2411" s="92"/>
      <c r="AN2411" s="68"/>
      <c r="AO2411" s="68"/>
      <c r="AP2411" s="68"/>
      <c r="AQ2411" s="68"/>
      <c r="AR2411" s="68"/>
      <c r="AS2411" s="68"/>
      <c r="AT2411" s="68"/>
      <c r="AU2411" s="68"/>
    </row>
    <row r="2412" spans="27:47">
      <c r="AA2412" s="68"/>
      <c r="AB2412" s="68"/>
      <c r="AC2412" s="68"/>
      <c r="AD2412" s="68"/>
      <c r="AE2412" s="68"/>
      <c r="AF2412" s="93"/>
      <c r="AG2412" s="92"/>
      <c r="AN2412" s="68"/>
      <c r="AO2412" s="68"/>
      <c r="AP2412" s="68"/>
      <c r="AQ2412" s="68"/>
      <c r="AR2412" s="68"/>
      <c r="AS2412" s="68"/>
      <c r="AT2412" s="68"/>
      <c r="AU2412" s="68"/>
    </row>
    <row r="2413" spans="27:47">
      <c r="AA2413" s="68"/>
      <c r="AB2413" s="68"/>
      <c r="AC2413" s="68"/>
      <c r="AD2413" s="68"/>
      <c r="AE2413" s="68"/>
      <c r="AF2413" s="93"/>
      <c r="AG2413" s="92"/>
      <c r="AN2413" s="68"/>
      <c r="AO2413" s="68"/>
      <c r="AP2413" s="68"/>
      <c r="AQ2413" s="68"/>
      <c r="AR2413" s="68"/>
      <c r="AS2413" s="68"/>
      <c r="AT2413" s="68"/>
      <c r="AU2413" s="68"/>
    </row>
    <row r="2414" spans="27:47">
      <c r="AA2414" s="68"/>
      <c r="AB2414" s="68"/>
      <c r="AC2414" s="68"/>
      <c r="AD2414" s="68"/>
      <c r="AE2414" s="68"/>
      <c r="AF2414" s="93"/>
      <c r="AG2414" s="92"/>
      <c r="AN2414" s="68"/>
      <c r="AO2414" s="68"/>
      <c r="AP2414" s="68"/>
      <c r="AQ2414" s="68"/>
      <c r="AR2414" s="68"/>
      <c r="AS2414" s="68"/>
      <c r="AT2414" s="68"/>
      <c r="AU2414" s="68"/>
    </row>
    <row r="2415" spans="27:47">
      <c r="AA2415" s="68"/>
      <c r="AB2415" s="68"/>
      <c r="AC2415" s="68"/>
      <c r="AD2415" s="68"/>
      <c r="AE2415" s="68"/>
      <c r="AF2415" s="93"/>
      <c r="AG2415" s="92"/>
      <c r="AN2415" s="68"/>
      <c r="AO2415" s="68"/>
      <c r="AP2415" s="68"/>
      <c r="AQ2415" s="68"/>
      <c r="AR2415" s="68"/>
      <c r="AS2415" s="68"/>
      <c r="AT2415" s="68"/>
      <c r="AU2415" s="68"/>
    </row>
    <row r="2416" spans="27:47">
      <c r="AA2416" s="68"/>
      <c r="AB2416" s="68"/>
      <c r="AC2416" s="68"/>
      <c r="AD2416" s="68"/>
      <c r="AE2416" s="68"/>
      <c r="AF2416" s="93"/>
      <c r="AG2416" s="92"/>
      <c r="AN2416" s="68"/>
      <c r="AO2416" s="68"/>
      <c r="AP2416" s="68"/>
      <c r="AQ2416" s="68"/>
      <c r="AR2416" s="68"/>
      <c r="AS2416" s="68"/>
      <c r="AT2416" s="68"/>
      <c r="AU2416" s="68"/>
    </row>
    <row r="2417" spans="27:47">
      <c r="AA2417" s="68"/>
      <c r="AB2417" s="68"/>
      <c r="AC2417" s="68"/>
      <c r="AD2417" s="68"/>
      <c r="AE2417" s="68"/>
      <c r="AF2417" s="93"/>
      <c r="AG2417" s="92"/>
      <c r="AN2417" s="68"/>
      <c r="AO2417" s="68"/>
      <c r="AP2417" s="68"/>
      <c r="AQ2417" s="68"/>
      <c r="AR2417" s="68"/>
      <c r="AS2417" s="68"/>
      <c r="AT2417" s="68"/>
      <c r="AU2417" s="68"/>
    </row>
    <row r="2418" spans="27:47">
      <c r="AA2418" s="68"/>
      <c r="AB2418" s="68"/>
      <c r="AC2418" s="68"/>
      <c r="AD2418" s="68"/>
      <c r="AE2418" s="68"/>
      <c r="AF2418" s="93"/>
      <c r="AG2418" s="92"/>
      <c r="AN2418" s="68"/>
      <c r="AO2418" s="68"/>
      <c r="AP2418" s="68"/>
      <c r="AQ2418" s="68"/>
      <c r="AR2418" s="68"/>
      <c r="AS2418" s="68"/>
      <c r="AT2418" s="68"/>
      <c r="AU2418" s="68"/>
    </row>
    <row r="2419" spans="27:47">
      <c r="AA2419" s="68"/>
      <c r="AB2419" s="68"/>
      <c r="AC2419" s="68"/>
      <c r="AD2419" s="68"/>
      <c r="AE2419" s="68"/>
      <c r="AF2419" s="93"/>
      <c r="AG2419" s="92"/>
      <c r="AN2419" s="68"/>
      <c r="AO2419" s="68"/>
      <c r="AP2419" s="68"/>
      <c r="AQ2419" s="68"/>
      <c r="AR2419" s="68"/>
      <c r="AS2419" s="68"/>
      <c r="AT2419" s="68"/>
      <c r="AU2419" s="68"/>
    </row>
    <row r="2420" spans="27:47">
      <c r="AA2420" s="68"/>
      <c r="AB2420" s="68"/>
      <c r="AC2420" s="68"/>
      <c r="AD2420" s="68"/>
      <c r="AE2420" s="68"/>
      <c r="AF2420" s="93"/>
      <c r="AG2420" s="92"/>
      <c r="AN2420" s="68"/>
      <c r="AO2420" s="68"/>
      <c r="AP2420" s="68"/>
      <c r="AQ2420" s="68"/>
      <c r="AR2420" s="68"/>
      <c r="AS2420" s="68"/>
      <c r="AT2420" s="68"/>
      <c r="AU2420" s="68"/>
    </row>
    <row r="2421" spans="27:47">
      <c r="AA2421" s="68"/>
      <c r="AB2421" s="68"/>
      <c r="AC2421" s="68"/>
      <c r="AD2421" s="68"/>
      <c r="AE2421" s="68"/>
      <c r="AF2421" s="93"/>
      <c r="AG2421" s="92"/>
      <c r="AN2421" s="68"/>
      <c r="AO2421" s="68"/>
      <c r="AP2421" s="68"/>
      <c r="AQ2421" s="68"/>
      <c r="AR2421" s="68"/>
      <c r="AS2421" s="68"/>
      <c r="AT2421" s="68"/>
      <c r="AU2421" s="68"/>
    </row>
    <row r="2422" spans="27:47">
      <c r="AA2422" s="68"/>
      <c r="AB2422" s="68"/>
      <c r="AC2422" s="68"/>
      <c r="AD2422" s="68"/>
      <c r="AE2422" s="68"/>
      <c r="AF2422" s="93"/>
      <c r="AG2422" s="92"/>
      <c r="AN2422" s="68"/>
      <c r="AO2422" s="68"/>
      <c r="AP2422" s="68"/>
      <c r="AQ2422" s="68"/>
      <c r="AR2422" s="68"/>
      <c r="AS2422" s="68"/>
      <c r="AT2422" s="68"/>
      <c r="AU2422" s="68"/>
    </row>
    <row r="2423" spans="27:47">
      <c r="AA2423" s="68"/>
      <c r="AB2423" s="68"/>
      <c r="AC2423" s="68"/>
      <c r="AD2423" s="68"/>
      <c r="AE2423" s="68"/>
      <c r="AF2423" s="93"/>
      <c r="AG2423" s="92"/>
      <c r="AN2423" s="68"/>
      <c r="AO2423" s="68"/>
      <c r="AP2423" s="68"/>
      <c r="AQ2423" s="68"/>
      <c r="AR2423" s="68"/>
      <c r="AS2423" s="68"/>
      <c r="AT2423" s="68"/>
      <c r="AU2423" s="68"/>
    </row>
    <row r="2424" spans="27:47">
      <c r="AA2424" s="68"/>
      <c r="AB2424" s="68"/>
      <c r="AC2424" s="68"/>
      <c r="AD2424" s="68"/>
      <c r="AE2424" s="68"/>
      <c r="AF2424" s="93"/>
      <c r="AG2424" s="92"/>
      <c r="AN2424" s="68"/>
      <c r="AO2424" s="68"/>
      <c r="AP2424" s="68"/>
      <c r="AQ2424" s="68"/>
      <c r="AR2424" s="68"/>
      <c r="AS2424" s="68"/>
      <c r="AT2424" s="68"/>
      <c r="AU2424" s="68"/>
    </row>
    <row r="2425" spans="27:47">
      <c r="AA2425" s="68"/>
      <c r="AB2425" s="68"/>
      <c r="AC2425" s="68"/>
      <c r="AD2425" s="68"/>
      <c r="AE2425" s="68"/>
      <c r="AF2425" s="93"/>
      <c r="AG2425" s="92"/>
      <c r="AN2425" s="68"/>
      <c r="AO2425" s="68"/>
      <c r="AP2425" s="68"/>
      <c r="AQ2425" s="68"/>
      <c r="AR2425" s="68"/>
      <c r="AS2425" s="68"/>
      <c r="AT2425" s="68"/>
      <c r="AU2425" s="68"/>
    </row>
    <row r="2426" spans="27:47">
      <c r="AA2426" s="68"/>
      <c r="AB2426" s="68"/>
      <c r="AC2426" s="68"/>
      <c r="AD2426" s="68"/>
      <c r="AE2426" s="68"/>
      <c r="AF2426" s="93"/>
      <c r="AG2426" s="92"/>
      <c r="AN2426" s="68"/>
      <c r="AO2426" s="68"/>
      <c r="AP2426" s="68"/>
      <c r="AQ2426" s="68"/>
      <c r="AR2426" s="68"/>
      <c r="AS2426" s="68"/>
      <c r="AT2426" s="68"/>
      <c r="AU2426" s="68"/>
    </row>
    <row r="2427" spans="27:47">
      <c r="AA2427" s="68"/>
      <c r="AB2427" s="68"/>
      <c r="AC2427" s="68"/>
      <c r="AD2427" s="68"/>
      <c r="AE2427" s="68"/>
      <c r="AF2427" s="93"/>
      <c r="AG2427" s="92"/>
      <c r="AN2427" s="68"/>
      <c r="AO2427" s="68"/>
      <c r="AP2427" s="68"/>
      <c r="AQ2427" s="68"/>
      <c r="AR2427" s="68"/>
      <c r="AS2427" s="68"/>
      <c r="AT2427" s="68"/>
      <c r="AU2427" s="68"/>
    </row>
    <row r="2428" spans="27:47">
      <c r="AA2428" s="68"/>
      <c r="AB2428" s="68"/>
      <c r="AC2428" s="68"/>
      <c r="AD2428" s="68"/>
      <c r="AE2428" s="68"/>
      <c r="AF2428" s="93"/>
      <c r="AG2428" s="92"/>
      <c r="AN2428" s="68"/>
      <c r="AO2428" s="68"/>
      <c r="AP2428" s="68"/>
      <c r="AQ2428" s="68"/>
      <c r="AR2428" s="68"/>
      <c r="AS2428" s="68"/>
      <c r="AT2428" s="68"/>
      <c r="AU2428" s="68"/>
    </row>
    <row r="2429" spans="27:47">
      <c r="AA2429" s="68"/>
      <c r="AB2429" s="68"/>
      <c r="AC2429" s="68"/>
      <c r="AD2429" s="68"/>
      <c r="AE2429" s="68"/>
      <c r="AF2429" s="93"/>
      <c r="AG2429" s="92"/>
      <c r="AN2429" s="68"/>
      <c r="AO2429" s="68"/>
      <c r="AP2429" s="68"/>
      <c r="AQ2429" s="68"/>
      <c r="AR2429" s="68"/>
      <c r="AS2429" s="68"/>
      <c r="AT2429" s="68"/>
      <c r="AU2429" s="68"/>
    </row>
    <row r="2430" spans="27:47">
      <c r="AA2430" s="68"/>
      <c r="AB2430" s="68"/>
      <c r="AC2430" s="68"/>
      <c r="AD2430" s="68"/>
      <c r="AE2430" s="68"/>
      <c r="AF2430" s="93"/>
      <c r="AG2430" s="92"/>
      <c r="AN2430" s="68"/>
      <c r="AO2430" s="68"/>
      <c r="AP2430" s="68"/>
      <c r="AQ2430" s="68"/>
      <c r="AR2430" s="68"/>
      <c r="AS2430" s="68"/>
      <c r="AT2430" s="68"/>
      <c r="AU2430" s="68"/>
    </row>
    <row r="2431" spans="27:47">
      <c r="AA2431" s="68"/>
      <c r="AB2431" s="68"/>
      <c r="AC2431" s="68"/>
      <c r="AD2431" s="68"/>
      <c r="AE2431" s="68"/>
      <c r="AF2431" s="93"/>
      <c r="AG2431" s="92"/>
      <c r="AN2431" s="68"/>
      <c r="AO2431" s="68"/>
      <c r="AP2431" s="68"/>
      <c r="AQ2431" s="68"/>
      <c r="AR2431" s="68"/>
      <c r="AS2431" s="68"/>
      <c r="AT2431" s="68"/>
      <c r="AU2431" s="68"/>
    </row>
    <row r="2432" spans="27:47">
      <c r="AA2432" s="68"/>
      <c r="AB2432" s="68"/>
      <c r="AC2432" s="68"/>
      <c r="AD2432" s="68"/>
      <c r="AE2432" s="68"/>
      <c r="AF2432" s="93"/>
      <c r="AG2432" s="92"/>
      <c r="AN2432" s="68"/>
      <c r="AO2432" s="68"/>
      <c r="AP2432" s="68"/>
      <c r="AQ2432" s="68"/>
      <c r="AR2432" s="68"/>
      <c r="AS2432" s="68"/>
      <c r="AT2432" s="68"/>
      <c r="AU2432" s="68"/>
    </row>
    <row r="2433" spans="27:47">
      <c r="AA2433" s="68"/>
      <c r="AB2433" s="68"/>
      <c r="AC2433" s="68"/>
      <c r="AD2433" s="68"/>
      <c r="AE2433" s="68"/>
      <c r="AF2433" s="93"/>
      <c r="AG2433" s="92"/>
      <c r="AN2433" s="68"/>
      <c r="AO2433" s="68"/>
      <c r="AP2433" s="68"/>
      <c r="AQ2433" s="68"/>
      <c r="AR2433" s="68"/>
      <c r="AS2433" s="68"/>
      <c r="AT2433" s="68"/>
      <c r="AU2433" s="68"/>
    </row>
    <row r="2434" spans="27:47">
      <c r="AA2434" s="68"/>
      <c r="AB2434" s="68"/>
      <c r="AC2434" s="68"/>
      <c r="AD2434" s="68"/>
      <c r="AE2434" s="68"/>
      <c r="AF2434" s="93"/>
      <c r="AG2434" s="92"/>
      <c r="AN2434" s="68"/>
      <c r="AO2434" s="68"/>
      <c r="AP2434" s="68"/>
      <c r="AQ2434" s="68"/>
      <c r="AR2434" s="68"/>
      <c r="AS2434" s="68"/>
      <c r="AT2434" s="68"/>
      <c r="AU2434" s="68"/>
    </row>
    <row r="2435" spans="27:47">
      <c r="AA2435" s="68"/>
      <c r="AB2435" s="68"/>
      <c r="AC2435" s="68"/>
      <c r="AD2435" s="68"/>
      <c r="AE2435" s="68"/>
      <c r="AF2435" s="93"/>
      <c r="AG2435" s="92"/>
      <c r="AN2435" s="68"/>
      <c r="AO2435" s="68"/>
      <c r="AP2435" s="68"/>
      <c r="AQ2435" s="68"/>
      <c r="AR2435" s="68"/>
      <c r="AS2435" s="68"/>
      <c r="AT2435" s="68"/>
      <c r="AU2435" s="68"/>
    </row>
    <row r="2436" spans="27:47">
      <c r="AA2436" s="68"/>
      <c r="AB2436" s="68"/>
      <c r="AC2436" s="68"/>
      <c r="AD2436" s="68"/>
      <c r="AE2436" s="68"/>
      <c r="AF2436" s="93"/>
      <c r="AG2436" s="92"/>
      <c r="AN2436" s="68"/>
      <c r="AO2436" s="68"/>
      <c r="AP2436" s="68"/>
      <c r="AQ2436" s="68"/>
      <c r="AR2436" s="68"/>
      <c r="AS2436" s="68"/>
      <c r="AT2436" s="68"/>
      <c r="AU2436" s="68"/>
    </row>
    <row r="2437" spans="27:47">
      <c r="AA2437" s="68"/>
      <c r="AB2437" s="68"/>
      <c r="AC2437" s="68"/>
      <c r="AD2437" s="68"/>
      <c r="AE2437" s="68"/>
      <c r="AF2437" s="93"/>
      <c r="AG2437" s="92"/>
      <c r="AN2437" s="68"/>
      <c r="AO2437" s="68"/>
      <c r="AP2437" s="68"/>
      <c r="AQ2437" s="68"/>
      <c r="AR2437" s="68"/>
      <c r="AS2437" s="68"/>
      <c r="AT2437" s="68"/>
      <c r="AU2437" s="68"/>
    </row>
    <row r="2438" spans="27:47">
      <c r="AA2438" s="68"/>
      <c r="AB2438" s="68"/>
      <c r="AC2438" s="68"/>
      <c r="AD2438" s="68"/>
      <c r="AE2438" s="68"/>
      <c r="AF2438" s="93"/>
      <c r="AG2438" s="92"/>
      <c r="AN2438" s="68"/>
      <c r="AO2438" s="68"/>
      <c r="AP2438" s="68"/>
      <c r="AQ2438" s="68"/>
      <c r="AR2438" s="68"/>
      <c r="AS2438" s="68"/>
      <c r="AT2438" s="68"/>
      <c r="AU2438" s="68"/>
    </row>
    <row r="2439" spans="27:47">
      <c r="AA2439" s="68"/>
      <c r="AB2439" s="68"/>
      <c r="AC2439" s="68"/>
      <c r="AD2439" s="68"/>
      <c r="AE2439" s="68"/>
      <c r="AF2439" s="93"/>
      <c r="AG2439" s="92"/>
      <c r="AN2439" s="68"/>
      <c r="AO2439" s="68"/>
      <c r="AP2439" s="68"/>
      <c r="AQ2439" s="68"/>
      <c r="AR2439" s="68"/>
      <c r="AS2439" s="68"/>
      <c r="AT2439" s="68"/>
      <c r="AU2439" s="68"/>
    </row>
    <row r="2440" spans="27:47">
      <c r="AA2440" s="68"/>
      <c r="AB2440" s="68"/>
      <c r="AC2440" s="68"/>
      <c r="AD2440" s="68"/>
      <c r="AE2440" s="68"/>
      <c r="AF2440" s="93"/>
      <c r="AG2440" s="92"/>
      <c r="AN2440" s="68"/>
      <c r="AO2440" s="68"/>
      <c r="AP2440" s="68"/>
      <c r="AQ2440" s="68"/>
      <c r="AR2440" s="68"/>
      <c r="AS2440" s="68"/>
      <c r="AT2440" s="68"/>
      <c r="AU2440" s="68"/>
    </row>
    <row r="2441" spans="27:47">
      <c r="AA2441" s="68"/>
      <c r="AB2441" s="68"/>
      <c r="AC2441" s="68"/>
      <c r="AD2441" s="68"/>
      <c r="AE2441" s="68"/>
      <c r="AF2441" s="93"/>
      <c r="AG2441" s="92"/>
      <c r="AN2441" s="68"/>
      <c r="AO2441" s="68"/>
      <c r="AP2441" s="68"/>
      <c r="AQ2441" s="68"/>
      <c r="AR2441" s="68"/>
      <c r="AS2441" s="68"/>
      <c r="AT2441" s="68"/>
      <c r="AU2441" s="68"/>
    </row>
    <row r="2442" spans="27:47">
      <c r="AA2442" s="68"/>
      <c r="AB2442" s="68"/>
      <c r="AC2442" s="68"/>
      <c r="AD2442" s="68"/>
      <c r="AE2442" s="68"/>
      <c r="AF2442" s="93"/>
      <c r="AG2442" s="92"/>
      <c r="AN2442" s="68"/>
      <c r="AO2442" s="68"/>
      <c r="AP2442" s="68"/>
      <c r="AQ2442" s="68"/>
      <c r="AR2442" s="68"/>
      <c r="AS2442" s="68"/>
      <c r="AT2442" s="68"/>
      <c r="AU2442" s="68"/>
    </row>
    <row r="2443" spans="27:47">
      <c r="AA2443" s="68"/>
      <c r="AB2443" s="68"/>
      <c r="AC2443" s="68"/>
      <c r="AD2443" s="68"/>
      <c r="AE2443" s="68"/>
      <c r="AF2443" s="93"/>
      <c r="AG2443" s="92"/>
      <c r="AN2443" s="68"/>
      <c r="AO2443" s="68"/>
      <c r="AP2443" s="68"/>
      <c r="AQ2443" s="68"/>
      <c r="AR2443" s="68"/>
      <c r="AS2443" s="68"/>
      <c r="AT2443" s="68"/>
      <c r="AU2443" s="68"/>
    </row>
    <row r="2444" spans="27:47">
      <c r="AA2444" s="68"/>
      <c r="AB2444" s="68"/>
      <c r="AC2444" s="68"/>
      <c r="AD2444" s="68"/>
      <c r="AE2444" s="68"/>
      <c r="AF2444" s="93"/>
      <c r="AG2444" s="92"/>
      <c r="AN2444" s="68"/>
      <c r="AO2444" s="68"/>
      <c r="AP2444" s="68"/>
      <c r="AQ2444" s="68"/>
      <c r="AR2444" s="68"/>
      <c r="AS2444" s="68"/>
      <c r="AT2444" s="68"/>
      <c r="AU2444" s="68"/>
    </row>
    <row r="2445" spans="27:47">
      <c r="AA2445" s="68"/>
      <c r="AB2445" s="68"/>
      <c r="AC2445" s="68"/>
      <c r="AD2445" s="68"/>
      <c r="AE2445" s="68"/>
      <c r="AF2445" s="93"/>
      <c r="AG2445" s="92"/>
      <c r="AN2445" s="68"/>
      <c r="AO2445" s="68"/>
      <c r="AP2445" s="68"/>
      <c r="AQ2445" s="68"/>
      <c r="AR2445" s="68"/>
      <c r="AS2445" s="68"/>
      <c r="AT2445" s="68"/>
      <c r="AU2445" s="68"/>
    </row>
    <row r="2446" spans="27:47">
      <c r="AA2446" s="68"/>
      <c r="AB2446" s="68"/>
      <c r="AC2446" s="68"/>
      <c r="AD2446" s="68"/>
      <c r="AE2446" s="68"/>
      <c r="AF2446" s="93"/>
      <c r="AG2446" s="92"/>
      <c r="AN2446" s="68"/>
      <c r="AO2446" s="68"/>
      <c r="AP2446" s="68"/>
      <c r="AQ2446" s="68"/>
      <c r="AR2446" s="68"/>
      <c r="AS2446" s="68"/>
      <c r="AT2446" s="68"/>
      <c r="AU2446" s="68"/>
    </row>
    <row r="2447" spans="27:47">
      <c r="AA2447" s="68"/>
      <c r="AB2447" s="68"/>
      <c r="AC2447" s="68"/>
      <c r="AD2447" s="68"/>
      <c r="AE2447" s="68"/>
      <c r="AF2447" s="93"/>
      <c r="AG2447" s="92"/>
      <c r="AN2447" s="68"/>
      <c r="AO2447" s="68"/>
      <c r="AP2447" s="68"/>
      <c r="AQ2447" s="68"/>
      <c r="AR2447" s="68"/>
      <c r="AS2447" s="68"/>
      <c r="AT2447" s="68"/>
      <c r="AU2447" s="68"/>
    </row>
    <row r="2448" spans="27:47">
      <c r="AA2448" s="68"/>
      <c r="AB2448" s="68"/>
      <c r="AC2448" s="68"/>
      <c r="AD2448" s="68"/>
      <c r="AE2448" s="68"/>
      <c r="AF2448" s="93"/>
      <c r="AG2448" s="92"/>
      <c r="AN2448" s="68"/>
      <c r="AO2448" s="68"/>
      <c r="AP2448" s="68"/>
      <c r="AQ2448" s="68"/>
      <c r="AR2448" s="68"/>
      <c r="AS2448" s="68"/>
      <c r="AT2448" s="68"/>
      <c r="AU2448" s="68"/>
    </row>
    <row r="2449" spans="27:47">
      <c r="AA2449" s="68"/>
      <c r="AB2449" s="68"/>
      <c r="AC2449" s="68"/>
      <c r="AD2449" s="68"/>
      <c r="AE2449" s="68"/>
      <c r="AF2449" s="93"/>
      <c r="AG2449" s="92"/>
      <c r="AN2449" s="68"/>
      <c r="AO2449" s="68"/>
      <c r="AP2449" s="68"/>
      <c r="AQ2449" s="68"/>
      <c r="AR2449" s="68"/>
      <c r="AS2449" s="68"/>
      <c r="AT2449" s="68"/>
      <c r="AU2449" s="68"/>
    </row>
    <row r="2450" spans="27:47">
      <c r="AA2450" s="68"/>
      <c r="AB2450" s="68"/>
      <c r="AC2450" s="68"/>
      <c r="AD2450" s="68"/>
      <c r="AE2450" s="68"/>
      <c r="AF2450" s="93"/>
      <c r="AG2450" s="92"/>
      <c r="AN2450" s="68"/>
      <c r="AO2450" s="68"/>
      <c r="AP2450" s="68"/>
      <c r="AQ2450" s="68"/>
      <c r="AR2450" s="68"/>
      <c r="AS2450" s="68"/>
      <c r="AT2450" s="68"/>
      <c r="AU2450" s="68"/>
    </row>
    <row r="2451" spans="27:47">
      <c r="AA2451" s="68"/>
      <c r="AB2451" s="68"/>
      <c r="AC2451" s="68"/>
      <c r="AD2451" s="68"/>
      <c r="AE2451" s="68"/>
      <c r="AF2451" s="93"/>
      <c r="AG2451" s="92"/>
      <c r="AN2451" s="68"/>
      <c r="AO2451" s="68"/>
      <c r="AP2451" s="68"/>
      <c r="AQ2451" s="68"/>
      <c r="AR2451" s="68"/>
      <c r="AS2451" s="68"/>
      <c r="AT2451" s="68"/>
      <c r="AU2451" s="68"/>
    </row>
    <row r="2452" spans="27:47">
      <c r="AA2452" s="68"/>
      <c r="AB2452" s="68"/>
      <c r="AC2452" s="68"/>
      <c r="AD2452" s="68"/>
      <c r="AE2452" s="68"/>
      <c r="AF2452" s="93"/>
      <c r="AG2452" s="92"/>
      <c r="AN2452" s="68"/>
      <c r="AO2452" s="68"/>
      <c r="AP2452" s="68"/>
      <c r="AQ2452" s="68"/>
      <c r="AR2452" s="68"/>
      <c r="AS2452" s="68"/>
      <c r="AT2452" s="68"/>
      <c r="AU2452" s="68"/>
    </row>
    <row r="2453" spans="27:47">
      <c r="AA2453" s="68"/>
      <c r="AB2453" s="68"/>
      <c r="AC2453" s="68"/>
      <c r="AD2453" s="68"/>
      <c r="AE2453" s="68"/>
      <c r="AF2453" s="93"/>
      <c r="AG2453" s="92"/>
      <c r="AN2453" s="68"/>
      <c r="AO2453" s="68"/>
      <c r="AP2453" s="68"/>
      <c r="AQ2453" s="68"/>
      <c r="AR2453" s="68"/>
      <c r="AS2453" s="68"/>
      <c r="AT2453" s="68"/>
      <c r="AU2453" s="68"/>
    </row>
    <row r="2454" spans="27:47">
      <c r="AA2454" s="68"/>
      <c r="AB2454" s="68"/>
      <c r="AC2454" s="68"/>
      <c r="AD2454" s="68"/>
      <c r="AE2454" s="68"/>
      <c r="AF2454" s="93"/>
      <c r="AG2454" s="92"/>
      <c r="AN2454" s="68"/>
      <c r="AO2454" s="68"/>
      <c r="AP2454" s="68"/>
      <c r="AQ2454" s="68"/>
      <c r="AR2454" s="68"/>
      <c r="AS2454" s="68"/>
      <c r="AT2454" s="68"/>
      <c r="AU2454" s="68"/>
    </row>
    <row r="2455" spans="27:47">
      <c r="AA2455" s="68"/>
      <c r="AB2455" s="68"/>
      <c r="AC2455" s="68"/>
      <c r="AD2455" s="68"/>
      <c r="AE2455" s="68"/>
      <c r="AF2455" s="93"/>
      <c r="AG2455" s="92"/>
      <c r="AN2455" s="68"/>
      <c r="AO2455" s="68"/>
      <c r="AP2455" s="68"/>
      <c r="AQ2455" s="68"/>
      <c r="AR2455" s="68"/>
      <c r="AS2455" s="68"/>
      <c r="AT2455" s="68"/>
      <c r="AU2455" s="68"/>
    </row>
    <row r="2456" spans="27:47">
      <c r="AA2456" s="68"/>
      <c r="AB2456" s="68"/>
      <c r="AC2456" s="68"/>
      <c r="AD2456" s="68"/>
      <c r="AE2456" s="68"/>
      <c r="AF2456" s="93"/>
      <c r="AG2456" s="92"/>
      <c r="AN2456" s="68"/>
      <c r="AO2456" s="68"/>
      <c r="AP2456" s="68"/>
      <c r="AQ2456" s="68"/>
      <c r="AR2456" s="68"/>
      <c r="AS2456" s="68"/>
      <c r="AT2456" s="68"/>
      <c r="AU2456" s="68"/>
    </row>
    <row r="2457" spans="27:47">
      <c r="AA2457" s="68"/>
      <c r="AB2457" s="68"/>
      <c r="AC2457" s="68"/>
      <c r="AD2457" s="68"/>
      <c r="AE2457" s="68"/>
      <c r="AF2457" s="93"/>
      <c r="AG2457" s="92"/>
      <c r="AN2457" s="68"/>
      <c r="AO2457" s="68"/>
      <c r="AP2457" s="68"/>
      <c r="AQ2457" s="68"/>
      <c r="AR2457" s="68"/>
      <c r="AS2457" s="68"/>
      <c r="AT2457" s="68"/>
      <c r="AU2457" s="68"/>
    </row>
    <row r="2458" spans="27:47">
      <c r="AA2458" s="68"/>
      <c r="AB2458" s="68"/>
      <c r="AC2458" s="68"/>
      <c r="AD2458" s="68"/>
      <c r="AE2458" s="68"/>
      <c r="AF2458" s="93"/>
      <c r="AG2458" s="92"/>
      <c r="AN2458" s="68"/>
      <c r="AO2458" s="68"/>
      <c r="AP2458" s="68"/>
      <c r="AQ2458" s="68"/>
      <c r="AR2458" s="68"/>
      <c r="AS2458" s="68"/>
      <c r="AT2458" s="68"/>
      <c r="AU2458" s="68"/>
    </row>
    <row r="2459" spans="27:47">
      <c r="AA2459" s="68"/>
      <c r="AB2459" s="68"/>
      <c r="AC2459" s="68"/>
      <c r="AD2459" s="68"/>
      <c r="AE2459" s="68"/>
      <c r="AF2459" s="93"/>
      <c r="AG2459" s="92"/>
      <c r="AN2459" s="68"/>
      <c r="AO2459" s="68"/>
      <c r="AP2459" s="68"/>
      <c r="AQ2459" s="68"/>
      <c r="AR2459" s="68"/>
      <c r="AS2459" s="68"/>
      <c r="AT2459" s="68"/>
      <c r="AU2459" s="68"/>
    </row>
    <row r="2460" spans="27:47">
      <c r="AA2460" s="68"/>
      <c r="AB2460" s="68"/>
      <c r="AC2460" s="68"/>
      <c r="AD2460" s="68"/>
      <c r="AE2460" s="68"/>
      <c r="AF2460" s="93"/>
      <c r="AG2460" s="92"/>
      <c r="AN2460" s="68"/>
      <c r="AO2460" s="68"/>
      <c r="AP2460" s="68"/>
      <c r="AQ2460" s="68"/>
      <c r="AR2460" s="68"/>
      <c r="AS2460" s="68"/>
      <c r="AT2460" s="68"/>
      <c r="AU2460" s="68"/>
    </row>
    <row r="2461" spans="27:47">
      <c r="AA2461" s="68"/>
      <c r="AB2461" s="68"/>
      <c r="AC2461" s="68"/>
      <c r="AD2461" s="68"/>
      <c r="AE2461" s="68"/>
      <c r="AF2461" s="93"/>
      <c r="AG2461" s="92"/>
      <c r="AN2461" s="68"/>
      <c r="AO2461" s="68"/>
      <c r="AP2461" s="68"/>
      <c r="AQ2461" s="68"/>
      <c r="AR2461" s="68"/>
      <c r="AS2461" s="68"/>
      <c r="AT2461" s="68"/>
      <c r="AU2461" s="68"/>
    </row>
    <row r="2462" spans="27:47">
      <c r="AA2462" s="68"/>
      <c r="AB2462" s="68"/>
      <c r="AC2462" s="68"/>
      <c r="AD2462" s="68"/>
      <c r="AE2462" s="68"/>
      <c r="AF2462" s="93"/>
      <c r="AG2462" s="92"/>
      <c r="AN2462" s="68"/>
      <c r="AO2462" s="68"/>
      <c r="AP2462" s="68"/>
      <c r="AQ2462" s="68"/>
      <c r="AR2462" s="68"/>
      <c r="AS2462" s="68"/>
      <c r="AT2462" s="68"/>
      <c r="AU2462" s="68"/>
    </row>
    <row r="2463" spans="27:47">
      <c r="AA2463" s="68"/>
      <c r="AB2463" s="68"/>
      <c r="AC2463" s="68"/>
      <c r="AD2463" s="68"/>
      <c r="AE2463" s="68"/>
      <c r="AF2463" s="93"/>
      <c r="AG2463" s="92"/>
      <c r="AN2463" s="68"/>
      <c r="AO2463" s="68"/>
      <c r="AP2463" s="68"/>
      <c r="AQ2463" s="68"/>
      <c r="AR2463" s="68"/>
      <c r="AS2463" s="68"/>
      <c r="AT2463" s="68"/>
      <c r="AU2463" s="68"/>
    </row>
    <row r="2464" spans="27:47">
      <c r="AA2464" s="68"/>
      <c r="AB2464" s="68"/>
      <c r="AC2464" s="68"/>
      <c r="AD2464" s="68"/>
      <c r="AE2464" s="68"/>
      <c r="AF2464" s="93"/>
      <c r="AG2464" s="92"/>
      <c r="AN2464" s="68"/>
      <c r="AO2464" s="68"/>
      <c r="AP2464" s="68"/>
      <c r="AQ2464" s="68"/>
      <c r="AR2464" s="68"/>
      <c r="AS2464" s="68"/>
      <c r="AT2464" s="68"/>
      <c r="AU2464" s="68"/>
    </row>
    <row r="2465" spans="27:47">
      <c r="AA2465" s="68"/>
      <c r="AB2465" s="68"/>
      <c r="AC2465" s="68"/>
      <c r="AD2465" s="68"/>
      <c r="AE2465" s="68"/>
      <c r="AF2465" s="93"/>
      <c r="AG2465" s="92"/>
      <c r="AN2465" s="68"/>
      <c r="AO2465" s="68"/>
      <c r="AP2465" s="68"/>
      <c r="AQ2465" s="68"/>
      <c r="AR2465" s="68"/>
      <c r="AS2465" s="68"/>
      <c r="AT2465" s="68"/>
      <c r="AU2465" s="68"/>
    </row>
    <row r="2466" spans="27:47">
      <c r="AA2466" s="68"/>
      <c r="AB2466" s="68"/>
      <c r="AC2466" s="68"/>
      <c r="AD2466" s="68"/>
      <c r="AE2466" s="68"/>
      <c r="AF2466" s="93"/>
      <c r="AG2466" s="92"/>
      <c r="AN2466" s="68"/>
      <c r="AO2466" s="68"/>
      <c r="AP2466" s="68"/>
      <c r="AQ2466" s="68"/>
      <c r="AR2466" s="68"/>
      <c r="AS2466" s="68"/>
      <c r="AT2466" s="68"/>
      <c r="AU2466" s="68"/>
    </row>
    <row r="2467" spans="27:47">
      <c r="AA2467" s="68"/>
      <c r="AB2467" s="68"/>
      <c r="AC2467" s="68"/>
      <c r="AD2467" s="68"/>
      <c r="AE2467" s="68"/>
      <c r="AF2467" s="93"/>
      <c r="AG2467" s="92"/>
      <c r="AN2467" s="68"/>
      <c r="AO2467" s="68"/>
      <c r="AP2467" s="68"/>
      <c r="AQ2467" s="68"/>
      <c r="AR2467" s="68"/>
      <c r="AS2467" s="68"/>
      <c r="AT2467" s="68"/>
      <c r="AU2467" s="68"/>
    </row>
    <row r="2468" spans="27:47">
      <c r="AA2468" s="68"/>
      <c r="AB2468" s="68"/>
      <c r="AC2468" s="68"/>
      <c r="AD2468" s="68"/>
      <c r="AE2468" s="68"/>
      <c r="AF2468" s="93"/>
      <c r="AG2468" s="92"/>
      <c r="AN2468" s="68"/>
      <c r="AO2468" s="68"/>
      <c r="AP2468" s="68"/>
      <c r="AQ2468" s="68"/>
      <c r="AR2468" s="68"/>
      <c r="AS2468" s="68"/>
      <c r="AT2468" s="68"/>
      <c r="AU2468" s="68"/>
    </row>
    <row r="2469" spans="27:47">
      <c r="AA2469" s="68"/>
      <c r="AB2469" s="68"/>
      <c r="AC2469" s="68"/>
      <c r="AD2469" s="68"/>
      <c r="AE2469" s="68"/>
      <c r="AF2469" s="93"/>
      <c r="AG2469" s="92"/>
      <c r="AN2469" s="68"/>
      <c r="AO2469" s="68"/>
      <c r="AP2469" s="68"/>
      <c r="AQ2469" s="68"/>
      <c r="AR2469" s="68"/>
      <c r="AS2469" s="68"/>
      <c r="AT2469" s="68"/>
      <c r="AU2469" s="68"/>
    </row>
    <row r="2470" spans="27:47">
      <c r="AA2470" s="68"/>
      <c r="AB2470" s="68"/>
      <c r="AC2470" s="68"/>
      <c r="AD2470" s="68"/>
      <c r="AE2470" s="68"/>
      <c r="AF2470" s="93"/>
      <c r="AG2470" s="92"/>
      <c r="AN2470" s="68"/>
      <c r="AO2470" s="68"/>
      <c r="AP2470" s="68"/>
      <c r="AQ2470" s="68"/>
      <c r="AR2470" s="68"/>
      <c r="AS2470" s="68"/>
      <c r="AT2470" s="68"/>
      <c r="AU2470" s="68"/>
    </row>
    <row r="2471" spans="27:47">
      <c r="AA2471" s="68"/>
      <c r="AB2471" s="68"/>
      <c r="AC2471" s="68"/>
      <c r="AD2471" s="68"/>
      <c r="AE2471" s="68"/>
      <c r="AF2471" s="93"/>
      <c r="AG2471" s="92"/>
      <c r="AN2471" s="68"/>
      <c r="AO2471" s="68"/>
      <c r="AP2471" s="68"/>
      <c r="AQ2471" s="68"/>
      <c r="AR2471" s="68"/>
      <c r="AS2471" s="68"/>
      <c r="AT2471" s="68"/>
      <c r="AU2471" s="68"/>
    </row>
    <row r="2472" spans="27:47">
      <c r="AA2472" s="68"/>
      <c r="AB2472" s="68"/>
      <c r="AC2472" s="68"/>
      <c r="AD2472" s="68"/>
      <c r="AE2472" s="68"/>
      <c r="AF2472" s="93"/>
      <c r="AG2472" s="92"/>
      <c r="AN2472" s="68"/>
      <c r="AO2472" s="68"/>
      <c r="AP2472" s="68"/>
      <c r="AQ2472" s="68"/>
      <c r="AR2472" s="68"/>
      <c r="AS2472" s="68"/>
      <c r="AT2472" s="68"/>
      <c r="AU2472" s="68"/>
    </row>
    <row r="2473" spans="27:47">
      <c r="AA2473" s="68"/>
      <c r="AB2473" s="68"/>
      <c r="AC2473" s="68"/>
      <c r="AD2473" s="68"/>
      <c r="AE2473" s="68"/>
      <c r="AF2473" s="93"/>
      <c r="AG2473" s="92"/>
      <c r="AN2473" s="68"/>
      <c r="AO2473" s="68"/>
      <c r="AP2473" s="68"/>
      <c r="AQ2473" s="68"/>
      <c r="AR2473" s="68"/>
      <c r="AS2473" s="68"/>
      <c r="AT2473" s="68"/>
      <c r="AU2473" s="68"/>
    </row>
    <row r="2474" spans="27:47">
      <c r="AA2474" s="68"/>
      <c r="AB2474" s="68"/>
      <c r="AC2474" s="68"/>
      <c r="AD2474" s="68"/>
      <c r="AE2474" s="68"/>
      <c r="AF2474" s="93"/>
      <c r="AG2474" s="92"/>
      <c r="AN2474" s="68"/>
      <c r="AO2474" s="68"/>
      <c r="AP2474" s="68"/>
      <c r="AQ2474" s="68"/>
      <c r="AR2474" s="68"/>
      <c r="AS2474" s="68"/>
      <c r="AT2474" s="68"/>
      <c r="AU2474" s="68"/>
    </row>
    <row r="2475" spans="27:47">
      <c r="AA2475" s="68"/>
      <c r="AB2475" s="68"/>
      <c r="AC2475" s="68"/>
      <c r="AD2475" s="68"/>
      <c r="AE2475" s="68"/>
      <c r="AF2475" s="93"/>
      <c r="AG2475" s="92"/>
      <c r="AN2475" s="68"/>
      <c r="AO2475" s="68"/>
      <c r="AP2475" s="68"/>
      <c r="AQ2475" s="68"/>
      <c r="AR2475" s="68"/>
      <c r="AS2475" s="68"/>
      <c r="AT2475" s="68"/>
      <c r="AU2475" s="68"/>
    </row>
    <row r="2476" spans="27:47">
      <c r="AA2476" s="68"/>
      <c r="AB2476" s="68"/>
      <c r="AC2476" s="68"/>
      <c r="AD2476" s="68"/>
      <c r="AE2476" s="68"/>
      <c r="AF2476" s="93"/>
      <c r="AG2476" s="92"/>
      <c r="AN2476" s="68"/>
      <c r="AO2476" s="68"/>
      <c r="AP2476" s="68"/>
      <c r="AQ2476" s="68"/>
      <c r="AR2476" s="68"/>
      <c r="AS2476" s="68"/>
      <c r="AT2476" s="68"/>
      <c r="AU2476" s="68"/>
    </row>
    <row r="2477" spans="27:47">
      <c r="AA2477" s="68"/>
      <c r="AB2477" s="68"/>
      <c r="AC2477" s="68"/>
      <c r="AD2477" s="68"/>
      <c r="AE2477" s="68"/>
      <c r="AF2477" s="93"/>
      <c r="AG2477" s="92"/>
      <c r="AN2477" s="68"/>
      <c r="AO2477" s="68"/>
      <c r="AP2477" s="68"/>
      <c r="AQ2477" s="68"/>
      <c r="AR2477" s="68"/>
      <c r="AS2477" s="68"/>
      <c r="AT2477" s="68"/>
      <c r="AU2477" s="68"/>
    </row>
    <row r="2478" spans="27:47">
      <c r="AA2478" s="68"/>
      <c r="AB2478" s="68"/>
      <c r="AC2478" s="68"/>
      <c r="AD2478" s="68"/>
      <c r="AE2478" s="68"/>
      <c r="AF2478" s="93"/>
      <c r="AG2478" s="92"/>
      <c r="AN2478" s="68"/>
      <c r="AO2478" s="68"/>
      <c r="AP2478" s="68"/>
      <c r="AQ2478" s="68"/>
      <c r="AR2478" s="68"/>
      <c r="AS2478" s="68"/>
      <c r="AT2478" s="68"/>
      <c r="AU2478" s="68"/>
    </row>
    <row r="2479" spans="27:47">
      <c r="AA2479" s="68"/>
      <c r="AB2479" s="68"/>
      <c r="AC2479" s="68"/>
      <c r="AD2479" s="68"/>
      <c r="AE2479" s="68"/>
      <c r="AF2479" s="93"/>
      <c r="AG2479" s="92"/>
      <c r="AN2479" s="68"/>
      <c r="AO2479" s="68"/>
      <c r="AP2479" s="68"/>
      <c r="AQ2479" s="68"/>
      <c r="AR2479" s="68"/>
      <c r="AS2479" s="68"/>
      <c r="AT2479" s="68"/>
      <c r="AU2479" s="68"/>
    </row>
    <row r="2480" spans="27:47">
      <c r="AA2480" s="68"/>
      <c r="AB2480" s="68"/>
      <c r="AC2480" s="68"/>
      <c r="AD2480" s="68"/>
      <c r="AE2480" s="68"/>
      <c r="AF2480" s="93"/>
      <c r="AG2480" s="92"/>
      <c r="AN2480" s="68"/>
      <c r="AO2480" s="68"/>
      <c r="AP2480" s="68"/>
      <c r="AQ2480" s="68"/>
      <c r="AR2480" s="68"/>
      <c r="AS2480" s="68"/>
      <c r="AT2480" s="68"/>
      <c r="AU2480" s="68"/>
    </row>
    <row r="2481" spans="27:47">
      <c r="AA2481" s="68"/>
      <c r="AB2481" s="68"/>
      <c r="AC2481" s="68"/>
      <c r="AD2481" s="68"/>
      <c r="AE2481" s="68"/>
      <c r="AF2481" s="93"/>
      <c r="AG2481" s="92"/>
      <c r="AN2481" s="68"/>
      <c r="AO2481" s="68"/>
      <c r="AP2481" s="68"/>
      <c r="AQ2481" s="68"/>
      <c r="AR2481" s="68"/>
      <c r="AS2481" s="68"/>
      <c r="AT2481" s="68"/>
      <c r="AU2481" s="68"/>
    </row>
    <row r="2482" spans="27:47">
      <c r="AA2482" s="68"/>
      <c r="AB2482" s="68"/>
      <c r="AC2482" s="68"/>
      <c r="AD2482" s="68"/>
      <c r="AE2482" s="68"/>
      <c r="AF2482" s="93"/>
      <c r="AG2482" s="92"/>
      <c r="AN2482" s="68"/>
      <c r="AO2482" s="68"/>
      <c r="AP2482" s="68"/>
      <c r="AQ2482" s="68"/>
      <c r="AR2482" s="68"/>
      <c r="AS2482" s="68"/>
      <c r="AT2482" s="68"/>
      <c r="AU2482" s="68"/>
    </row>
    <row r="2483" spans="27:47">
      <c r="AA2483" s="68"/>
      <c r="AB2483" s="68"/>
      <c r="AC2483" s="68"/>
      <c r="AD2483" s="68"/>
      <c r="AE2483" s="68"/>
      <c r="AF2483" s="93"/>
      <c r="AG2483" s="92"/>
      <c r="AN2483" s="68"/>
      <c r="AO2483" s="68"/>
      <c r="AP2483" s="68"/>
      <c r="AQ2483" s="68"/>
      <c r="AR2483" s="68"/>
      <c r="AS2483" s="68"/>
      <c r="AT2483" s="68"/>
      <c r="AU2483" s="68"/>
    </row>
    <row r="2484" spans="27:47">
      <c r="AA2484" s="68"/>
      <c r="AB2484" s="68"/>
      <c r="AC2484" s="68"/>
      <c r="AD2484" s="68"/>
      <c r="AE2484" s="68"/>
      <c r="AF2484" s="93"/>
      <c r="AG2484" s="92"/>
      <c r="AN2484" s="68"/>
      <c r="AO2484" s="68"/>
      <c r="AP2484" s="68"/>
      <c r="AQ2484" s="68"/>
      <c r="AR2484" s="68"/>
      <c r="AS2484" s="68"/>
      <c r="AT2484" s="68"/>
      <c r="AU2484" s="68"/>
    </row>
    <row r="2485" spans="27:47">
      <c r="AA2485" s="68"/>
      <c r="AB2485" s="68"/>
      <c r="AC2485" s="68"/>
      <c r="AD2485" s="68"/>
      <c r="AE2485" s="68"/>
      <c r="AF2485" s="93"/>
      <c r="AG2485" s="92"/>
      <c r="AN2485" s="68"/>
      <c r="AO2485" s="68"/>
      <c r="AP2485" s="68"/>
      <c r="AQ2485" s="68"/>
      <c r="AR2485" s="68"/>
      <c r="AS2485" s="68"/>
      <c r="AT2485" s="68"/>
      <c r="AU2485" s="68"/>
    </row>
    <row r="2486" spans="27:47">
      <c r="AA2486" s="68"/>
      <c r="AB2486" s="68"/>
      <c r="AC2486" s="68"/>
      <c r="AD2486" s="68"/>
      <c r="AE2486" s="68"/>
      <c r="AF2486" s="93"/>
      <c r="AG2486" s="92"/>
      <c r="AN2486" s="68"/>
      <c r="AO2486" s="68"/>
      <c r="AP2486" s="68"/>
      <c r="AQ2486" s="68"/>
      <c r="AR2486" s="68"/>
      <c r="AS2486" s="68"/>
      <c r="AT2486" s="68"/>
      <c r="AU2486" s="68"/>
    </row>
    <row r="2487" spans="27:47">
      <c r="AA2487" s="68"/>
      <c r="AB2487" s="68"/>
      <c r="AC2487" s="68"/>
      <c r="AD2487" s="68"/>
      <c r="AE2487" s="68"/>
      <c r="AF2487" s="93"/>
      <c r="AG2487" s="92"/>
      <c r="AN2487" s="68"/>
      <c r="AO2487" s="68"/>
      <c r="AP2487" s="68"/>
      <c r="AQ2487" s="68"/>
      <c r="AR2487" s="68"/>
      <c r="AS2487" s="68"/>
      <c r="AT2487" s="68"/>
      <c r="AU2487" s="68"/>
    </row>
    <row r="2488" spans="27:47">
      <c r="AA2488" s="68"/>
      <c r="AB2488" s="68"/>
      <c r="AC2488" s="68"/>
      <c r="AD2488" s="68"/>
      <c r="AE2488" s="68"/>
      <c r="AF2488" s="93"/>
      <c r="AG2488" s="92"/>
      <c r="AN2488" s="68"/>
      <c r="AO2488" s="68"/>
      <c r="AP2488" s="68"/>
      <c r="AQ2488" s="68"/>
      <c r="AR2488" s="68"/>
      <c r="AS2488" s="68"/>
      <c r="AT2488" s="68"/>
      <c r="AU2488" s="68"/>
    </row>
    <row r="2489" spans="27:47">
      <c r="AA2489" s="68"/>
      <c r="AB2489" s="68"/>
      <c r="AC2489" s="68"/>
      <c r="AD2489" s="68"/>
      <c r="AE2489" s="68"/>
      <c r="AF2489" s="93"/>
      <c r="AG2489" s="92"/>
      <c r="AN2489" s="68"/>
      <c r="AO2489" s="68"/>
      <c r="AP2489" s="68"/>
      <c r="AQ2489" s="68"/>
      <c r="AR2489" s="68"/>
      <c r="AS2489" s="68"/>
      <c r="AT2489" s="68"/>
      <c r="AU2489" s="68"/>
    </row>
    <row r="2490" spans="27:47">
      <c r="AA2490" s="68"/>
      <c r="AB2490" s="68"/>
      <c r="AC2490" s="68"/>
      <c r="AD2490" s="68"/>
      <c r="AE2490" s="68"/>
      <c r="AF2490" s="93"/>
      <c r="AG2490" s="92"/>
      <c r="AN2490" s="68"/>
      <c r="AO2490" s="68"/>
      <c r="AP2490" s="68"/>
      <c r="AQ2490" s="68"/>
      <c r="AR2490" s="68"/>
      <c r="AS2490" s="68"/>
      <c r="AT2490" s="68"/>
      <c r="AU2490" s="68"/>
    </row>
    <row r="2491" spans="27:47">
      <c r="AA2491" s="68"/>
      <c r="AB2491" s="68"/>
      <c r="AC2491" s="68"/>
      <c r="AD2491" s="68"/>
      <c r="AE2491" s="68"/>
      <c r="AF2491" s="93"/>
      <c r="AG2491" s="92"/>
      <c r="AN2491" s="68"/>
      <c r="AO2491" s="68"/>
      <c r="AP2491" s="68"/>
      <c r="AQ2491" s="68"/>
      <c r="AR2491" s="68"/>
      <c r="AS2491" s="68"/>
      <c r="AT2491" s="68"/>
      <c r="AU2491" s="68"/>
    </row>
    <row r="2492" spans="27:47">
      <c r="AA2492" s="68"/>
      <c r="AB2492" s="68"/>
      <c r="AC2492" s="68"/>
      <c r="AD2492" s="68"/>
      <c r="AE2492" s="68"/>
      <c r="AF2492" s="93"/>
      <c r="AG2492" s="92"/>
      <c r="AN2492" s="68"/>
      <c r="AO2492" s="68"/>
      <c r="AP2492" s="68"/>
      <c r="AQ2492" s="68"/>
      <c r="AR2492" s="68"/>
      <c r="AS2492" s="68"/>
      <c r="AT2492" s="68"/>
      <c r="AU2492" s="68"/>
    </row>
    <row r="2493" spans="27:47">
      <c r="AA2493" s="68"/>
      <c r="AB2493" s="68"/>
      <c r="AC2493" s="68"/>
      <c r="AD2493" s="68"/>
      <c r="AE2493" s="68"/>
      <c r="AF2493" s="93"/>
      <c r="AG2493" s="92"/>
      <c r="AN2493" s="68"/>
      <c r="AO2493" s="68"/>
      <c r="AP2493" s="68"/>
      <c r="AQ2493" s="68"/>
      <c r="AR2493" s="68"/>
      <c r="AS2493" s="68"/>
      <c r="AT2493" s="68"/>
      <c r="AU2493" s="68"/>
    </row>
    <row r="2494" spans="27:47">
      <c r="AA2494" s="68"/>
      <c r="AB2494" s="68"/>
      <c r="AC2494" s="68"/>
      <c r="AD2494" s="68"/>
      <c r="AE2494" s="68"/>
      <c r="AF2494" s="93"/>
      <c r="AG2494" s="92"/>
      <c r="AN2494" s="68"/>
      <c r="AO2494" s="68"/>
      <c r="AP2494" s="68"/>
      <c r="AQ2494" s="68"/>
      <c r="AR2494" s="68"/>
      <c r="AS2494" s="68"/>
      <c r="AT2494" s="68"/>
      <c r="AU2494" s="68"/>
    </row>
    <row r="2495" spans="27:47">
      <c r="AA2495" s="68"/>
      <c r="AB2495" s="68"/>
      <c r="AC2495" s="68"/>
      <c r="AD2495" s="68"/>
      <c r="AE2495" s="68"/>
      <c r="AF2495" s="93"/>
      <c r="AG2495" s="92"/>
      <c r="AN2495" s="68"/>
      <c r="AO2495" s="68"/>
      <c r="AP2495" s="68"/>
      <c r="AQ2495" s="68"/>
      <c r="AR2495" s="68"/>
      <c r="AS2495" s="68"/>
      <c r="AT2495" s="68"/>
      <c r="AU2495" s="68"/>
    </row>
    <row r="2496" spans="27:47">
      <c r="AA2496" s="68"/>
      <c r="AB2496" s="68"/>
      <c r="AC2496" s="68"/>
      <c r="AD2496" s="68"/>
      <c r="AE2496" s="68"/>
      <c r="AF2496" s="93"/>
      <c r="AG2496" s="92"/>
      <c r="AN2496" s="68"/>
      <c r="AO2496" s="68"/>
      <c r="AP2496" s="68"/>
      <c r="AQ2496" s="68"/>
      <c r="AR2496" s="68"/>
      <c r="AS2496" s="68"/>
      <c r="AT2496" s="68"/>
      <c r="AU2496" s="68"/>
    </row>
    <row r="2497" spans="27:47">
      <c r="AA2497" s="68"/>
      <c r="AB2497" s="68"/>
      <c r="AC2497" s="68"/>
      <c r="AD2497" s="68"/>
      <c r="AE2497" s="68"/>
      <c r="AF2497" s="93"/>
      <c r="AG2497" s="92"/>
      <c r="AN2497" s="68"/>
      <c r="AO2497" s="68"/>
      <c r="AP2497" s="68"/>
      <c r="AQ2497" s="68"/>
      <c r="AR2497" s="68"/>
      <c r="AS2497" s="68"/>
      <c r="AT2497" s="68"/>
      <c r="AU2497" s="68"/>
    </row>
    <row r="2498" spans="27:47">
      <c r="AA2498" s="68"/>
      <c r="AB2498" s="68"/>
      <c r="AC2498" s="68"/>
      <c r="AD2498" s="68"/>
      <c r="AE2498" s="68"/>
      <c r="AF2498" s="93"/>
      <c r="AG2498" s="92"/>
      <c r="AN2498" s="68"/>
      <c r="AO2498" s="68"/>
      <c r="AP2498" s="68"/>
      <c r="AQ2498" s="68"/>
      <c r="AR2498" s="68"/>
      <c r="AS2498" s="68"/>
      <c r="AT2498" s="68"/>
      <c r="AU2498" s="68"/>
    </row>
    <row r="2499" spans="27:47">
      <c r="AA2499" s="68"/>
      <c r="AB2499" s="68"/>
      <c r="AC2499" s="68"/>
      <c r="AD2499" s="68"/>
      <c r="AE2499" s="68"/>
      <c r="AF2499" s="93"/>
      <c r="AG2499" s="92"/>
      <c r="AN2499" s="68"/>
      <c r="AO2499" s="68"/>
      <c r="AP2499" s="68"/>
      <c r="AQ2499" s="68"/>
      <c r="AR2499" s="68"/>
      <c r="AS2499" s="68"/>
      <c r="AT2499" s="68"/>
      <c r="AU2499" s="68"/>
    </row>
    <row r="2500" spans="27:47">
      <c r="AA2500" s="68"/>
      <c r="AB2500" s="68"/>
      <c r="AC2500" s="68"/>
      <c r="AD2500" s="68"/>
      <c r="AE2500" s="68"/>
      <c r="AF2500" s="93"/>
      <c r="AG2500" s="92"/>
      <c r="AN2500" s="68"/>
      <c r="AO2500" s="68"/>
      <c r="AP2500" s="68"/>
      <c r="AQ2500" s="68"/>
      <c r="AR2500" s="68"/>
      <c r="AS2500" s="68"/>
      <c r="AT2500" s="68"/>
      <c r="AU2500" s="68"/>
    </row>
    <row r="2501" spans="27:47">
      <c r="AA2501" s="68"/>
      <c r="AB2501" s="68"/>
      <c r="AC2501" s="68"/>
      <c r="AD2501" s="68"/>
      <c r="AE2501" s="68"/>
      <c r="AF2501" s="93"/>
      <c r="AG2501" s="92"/>
      <c r="AN2501" s="68"/>
      <c r="AO2501" s="68"/>
      <c r="AP2501" s="68"/>
      <c r="AQ2501" s="68"/>
      <c r="AR2501" s="68"/>
      <c r="AS2501" s="68"/>
      <c r="AT2501" s="68"/>
      <c r="AU2501" s="68"/>
    </row>
    <row r="2502" spans="27:47">
      <c r="AA2502" s="68"/>
      <c r="AB2502" s="68"/>
      <c r="AC2502" s="68"/>
      <c r="AD2502" s="68"/>
      <c r="AE2502" s="68"/>
      <c r="AF2502" s="93"/>
      <c r="AG2502" s="92"/>
      <c r="AN2502" s="68"/>
      <c r="AO2502" s="68"/>
      <c r="AP2502" s="68"/>
      <c r="AQ2502" s="68"/>
      <c r="AR2502" s="68"/>
      <c r="AS2502" s="68"/>
      <c r="AT2502" s="68"/>
      <c r="AU2502" s="68"/>
    </row>
    <row r="2503" spans="27:47">
      <c r="AA2503" s="68"/>
      <c r="AB2503" s="68"/>
      <c r="AC2503" s="68"/>
      <c r="AD2503" s="68"/>
      <c r="AE2503" s="68"/>
      <c r="AF2503" s="93"/>
      <c r="AG2503" s="92"/>
      <c r="AN2503" s="68"/>
      <c r="AO2503" s="68"/>
      <c r="AP2503" s="68"/>
      <c r="AQ2503" s="68"/>
      <c r="AR2503" s="68"/>
      <c r="AS2503" s="68"/>
      <c r="AT2503" s="68"/>
      <c r="AU2503" s="68"/>
    </row>
    <row r="2504" spans="27:47">
      <c r="AA2504" s="68"/>
      <c r="AB2504" s="68"/>
      <c r="AC2504" s="68"/>
      <c r="AD2504" s="68"/>
      <c r="AE2504" s="68"/>
      <c r="AF2504" s="93"/>
      <c r="AG2504" s="92"/>
      <c r="AN2504" s="68"/>
      <c r="AO2504" s="68"/>
      <c r="AP2504" s="68"/>
      <c r="AQ2504" s="68"/>
      <c r="AR2504" s="68"/>
      <c r="AS2504" s="68"/>
      <c r="AT2504" s="68"/>
      <c r="AU2504" s="68"/>
    </row>
    <row r="2505" spans="27:47">
      <c r="AA2505" s="68"/>
      <c r="AB2505" s="68"/>
      <c r="AC2505" s="68"/>
      <c r="AD2505" s="68"/>
      <c r="AE2505" s="68"/>
      <c r="AF2505" s="93"/>
      <c r="AG2505" s="92"/>
      <c r="AN2505" s="68"/>
      <c r="AO2505" s="68"/>
      <c r="AP2505" s="68"/>
      <c r="AQ2505" s="68"/>
      <c r="AR2505" s="68"/>
      <c r="AS2505" s="68"/>
      <c r="AT2505" s="68"/>
      <c r="AU2505" s="68"/>
    </row>
    <row r="2506" spans="27:47">
      <c r="AA2506" s="68"/>
      <c r="AB2506" s="68"/>
      <c r="AC2506" s="68"/>
      <c r="AD2506" s="68"/>
      <c r="AE2506" s="68"/>
      <c r="AF2506" s="93"/>
      <c r="AG2506" s="92"/>
      <c r="AN2506" s="68"/>
      <c r="AO2506" s="68"/>
      <c r="AP2506" s="68"/>
      <c r="AQ2506" s="68"/>
      <c r="AR2506" s="68"/>
      <c r="AS2506" s="68"/>
      <c r="AT2506" s="68"/>
      <c r="AU2506" s="68"/>
    </row>
    <row r="2507" spans="27:47">
      <c r="AA2507" s="68"/>
      <c r="AB2507" s="68"/>
      <c r="AC2507" s="68"/>
      <c r="AD2507" s="68"/>
      <c r="AE2507" s="68"/>
      <c r="AF2507" s="93"/>
      <c r="AG2507" s="92"/>
      <c r="AN2507" s="68"/>
      <c r="AO2507" s="68"/>
      <c r="AP2507" s="68"/>
      <c r="AQ2507" s="68"/>
      <c r="AR2507" s="68"/>
      <c r="AS2507" s="68"/>
      <c r="AT2507" s="68"/>
      <c r="AU2507" s="68"/>
    </row>
    <row r="2508" spans="27:47">
      <c r="AA2508" s="68"/>
      <c r="AB2508" s="68"/>
      <c r="AC2508" s="68"/>
      <c r="AD2508" s="68"/>
      <c r="AE2508" s="68"/>
      <c r="AF2508" s="93"/>
      <c r="AG2508" s="92"/>
      <c r="AN2508" s="68"/>
      <c r="AO2508" s="68"/>
      <c r="AP2508" s="68"/>
      <c r="AQ2508" s="68"/>
      <c r="AR2508" s="68"/>
      <c r="AS2508" s="68"/>
      <c r="AT2508" s="68"/>
      <c r="AU2508" s="68"/>
    </row>
    <row r="2509" spans="27:47">
      <c r="AA2509" s="68"/>
      <c r="AB2509" s="68"/>
      <c r="AC2509" s="68"/>
      <c r="AD2509" s="68"/>
      <c r="AE2509" s="68"/>
      <c r="AF2509" s="93"/>
      <c r="AG2509" s="92"/>
      <c r="AN2509" s="68"/>
      <c r="AO2509" s="68"/>
      <c r="AP2509" s="68"/>
      <c r="AQ2509" s="68"/>
      <c r="AR2509" s="68"/>
      <c r="AS2509" s="68"/>
      <c r="AT2509" s="68"/>
      <c r="AU2509" s="68"/>
    </row>
    <row r="2510" spans="27:47">
      <c r="AA2510" s="68"/>
      <c r="AB2510" s="68"/>
      <c r="AC2510" s="68"/>
      <c r="AD2510" s="68"/>
      <c r="AE2510" s="68"/>
      <c r="AF2510" s="93"/>
      <c r="AG2510" s="92"/>
      <c r="AN2510" s="68"/>
      <c r="AO2510" s="68"/>
      <c r="AP2510" s="68"/>
      <c r="AQ2510" s="68"/>
      <c r="AR2510" s="68"/>
      <c r="AS2510" s="68"/>
      <c r="AT2510" s="68"/>
      <c r="AU2510" s="68"/>
    </row>
    <row r="2511" spans="27:47">
      <c r="AA2511" s="68"/>
      <c r="AB2511" s="68"/>
      <c r="AC2511" s="68"/>
      <c r="AD2511" s="68"/>
      <c r="AE2511" s="68"/>
      <c r="AF2511" s="93"/>
      <c r="AG2511" s="92"/>
      <c r="AN2511" s="68"/>
      <c r="AO2511" s="68"/>
      <c r="AP2511" s="68"/>
      <c r="AQ2511" s="68"/>
      <c r="AR2511" s="68"/>
      <c r="AS2511" s="68"/>
      <c r="AT2511" s="68"/>
      <c r="AU2511" s="68"/>
    </row>
    <row r="2512" spans="27:47">
      <c r="AA2512" s="68"/>
      <c r="AB2512" s="68"/>
      <c r="AC2512" s="68"/>
      <c r="AD2512" s="68"/>
      <c r="AE2512" s="68"/>
      <c r="AF2512" s="93"/>
      <c r="AG2512" s="92"/>
      <c r="AN2512" s="68"/>
      <c r="AO2512" s="68"/>
      <c r="AP2512" s="68"/>
      <c r="AQ2512" s="68"/>
      <c r="AR2512" s="68"/>
      <c r="AS2512" s="68"/>
      <c r="AT2512" s="68"/>
      <c r="AU2512" s="68"/>
    </row>
    <row r="2513" spans="27:47">
      <c r="AA2513" s="68"/>
      <c r="AB2513" s="68"/>
      <c r="AC2513" s="68"/>
      <c r="AD2513" s="68"/>
      <c r="AE2513" s="68"/>
      <c r="AF2513" s="93"/>
      <c r="AG2513" s="92"/>
      <c r="AN2513" s="68"/>
      <c r="AO2513" s="68"/>
      <c r="AP2513" s="68"/>
      <c r="AQ2513" s="68"/>
      <c r="AR2513" s="68"/>
      <c r="AS2513" s="68"/>
      <c r="AT2513" s="68"/>
      <c r="AU2513" s="68"/>
    </row>
    <row r="2514" spans="27:47">
      <c r="AA2514" s="68"/>
      <c r="AB2514" s="68"/>
      <c r="AC2514" s="68"/>
      <c r="AD2514" s="68"/>
      <c r="AE2514" s="68"/>
      <c r="AF2514" s="93"/>
      <c r="AG2514" s="92"/>
      <c r="AN2514" s="68"/>
      <c r="AO2514" s="68"/>
      <c r="AP2514" s="68"/>
      <c r="AQ2514" s="68"/>
      <c r="AR2514" s="68"/>
      <c r="AS2514" s="68"/>
      <c r="AT2514" s="68"/>
      <c r="AU2514" s="68"/>
    </row>
    <row r="2515" spans="27:47">
      <c r="AA2515" s="68"/>
      <c r="AB2515" s="68"/>
      <c r="AC2515" s="68"/>
      <c r="AD2515" s="68"/>
      <c r="AE2515" s="68"/>
      <c r="AF2515" s="93"/>
      <c r="AG2515" s="92"/>
      <c r="AN2515" s="68"/>
      <c r="AO2515" s="68"/>
      <c r="AP2515" s="68"/>
      <c r="AQ2515" s="68"/>
      <c r="AR2515" s="68"/>
      <c r="AS2515" s="68"/>
      <c r="AT2515" s="68"/>
      <c r="AU2515" s="68"/>
    </row>
    <row r="2516" spans="27:47">
      <c r="AA2516" s="68"/>
      <c r="AB2516" s="68"/>
      <c r="AC2516" s="68"/>
      <c r="AD2516" s="68"/>
      <c r="AE2516" s="68"/>
      <c r="AF2516" s="93"/>
      <c r="AG2516" s="92"/>
      <c r="AN2516" s="68"/>
      <c r="AO2516" s="68"/>
      <c r="AP2516" s="68"/>
      <c r="AQ2516" s="68"/>
      <c r="AR2516" s="68"/>
      <c r="AS2516" s="68"/>
      <c r="AT2516" s="68"/>
      <c r="AU2516" s="68"/>
    </row>
    <row r="2517" spans="27:47">
      <c r="AA2517" s="68"/>
      <c r="AB2517" s="68"/>
      <c r="AC2517" s="68"/>
      <c r="AD2517" s="68"/>
      <c r="AE2517" s="68"/>
      <c r="AF2517" s="93"/>
      <c r="AG2517" s="92"/>
      <c r="AN2517" s="68"/>
      <c r="AO2517" s="68"/>
      <c r="AP2517" s="68"/>
      <c r="AQ2517" s="68"/>
      <c r="AR2517" s="68"/>
      <c r="AS2517" s="68"/>
      <c r="AT2517" s="68"/>
      <c r="AU2517" s="68"/>
    </row>
    <row r="2518" spans="27:47">
      <c r="AA2518" s="68"/>
      <c r="AB2518" s="68"/>
      <c r="AC2518" s="68"/>
      <c r="AD2518" s="68"/>
      <c r="AE2518" s="68"/>
      <c r="AF2518" s="93"/>
      <c r="AG2518" s="92"/>
      <c r="AN2518" s="68"/>
      <c r="AO2518" s="68"/>
      <c r="AP2518" s="68"/>
      <c r="AQ2518" s="68"/>
      <c r="AR2518" s="68"/>
      <c r="AS2518" s="68"/>
      <c r="AT2518" s="68"/>
      <c r="AU2518" s="68"/>
    </row>
    <row r="2519" spans="27:47">
      <c r="AA2519" s="68"/>
      <c r="AB2519" s="68"/>
      <c r="AC2519" s="68"/>
      <c r="AD2519" s="68"/>
      <c r="AE2519" s="68"/>
      <c r="AF2519" s="93"/>
      <c r="AG2519" s="92"/>
      <c r="AN2519" s="68"/>
      <c r="AO2519" s="68"/>
      <c r="AP2519" s="68"/>
      <c r="AQ2519" s="68"/>
      <c r="AR2519" s="68"/>
      <c r="AS2519" s="68"/>
      <c r="AT2519" s="68"/>
      <c r="AU2519" s="68"/>
    </row>
    <row r="2520" spans="27:47">
      <c r="AA2520" s="68"/>
      <c r="AB2520" s="68"/>
      <c r="AC2520" s="68"/>
      <c r="AD2520" s="68"/>
      <c r="AE2520" s="68"/>
      <c r="AF2520" s="93"/>
      <c r="AG2520" s="92"/>
      <c r="AN2520" s="68"/>
      <c r="AO2520" s="68"/>
      <c r="AP2520" s="68"/>
      <c r="AQ2520" s="68"/>
      <c r="AR2520" s="68"/>
      <c r="AS2520" s="68"/>
      <c r="AT2520" s="68"/>
      <c r="AU2520" s="68"/>
    </row>
    <row r="2521" spans="27:47">
      <c r="AA2521" s="68"/>
      <c r="AB2521" s="68"/>
      <c r="AC2521" s="68"/>
      <c r="AD2521" s="68"/>
      <c r="AE2521" s="68"/>
      <c r="AF2521" s="93"/>
      <c r="AG2521" s="92"/>
      <c r="AN2521" s="68"/>
      <c r="AO2521" s="68"/>
      <c r="AP2521" s="68"/>
      <c r="AQ2521" s="68"/>
      <c r="AR2521" s="68"/>
      <c r="AS2521" s="68"/>
      <c r="AT2521" s="68"/>
      <c r="AU2521" s="68"/>
    </row>
    <row r="2522" spans="27:47">
      <c r="AA2522" s="68"/>
      <c r="AB2522" s="68"/>
      <c r="AC2522" s="68"/>
      <c r="AD2522" s="68"/>
      <c r="AE2522" s="68"/>
      <c r="AF2522" s="93"/>
      <c r="AG2522" s="92"/>
      <c r="AN2522" s="68"/>
      <c r="AO2522" s="68"/>
      <c r="AP2522" s="68"/>
      <c r="AQ2522" s="68"/>
      <c r="AR2522" s="68"/>
      <c r="AS2522" s="68"/>
      <c r="AT2522" s="68"/>
      <c r="AU2522" s="68"/>
    </row>
    <row r="2523" spans="27:47">
      <c r="AA2523" s="68"/>
      <c r="AB2523" s="68"/>
      <c r="AC2523" s="68"/>
      <c r="AD2523" s="68"/>
      <c r="AE2523" s="68"/>
      <c r="AF2523" s="93"/>
      <c r="AG2523" s="92"/>
      <c r="AN2523" s="68"/>
      <c r="AO2523" s="68"/>
      <c r="AP2523" s="68"/>
      <c r="AQ2523" s="68"/>
      <c r="AR2523" s="68"/>
      <c r="AS2523" s="68"/>
      <c r="AT2523" s="68"/>
      <c r="AU2523" s="68"/>
    </row>
    <row r="2524" spans="27:47">
      <c r="AA2524" s="68"/>
      <c r="AB2524" s="68"/>
      <c r="AC2524" s="68"/>
      <c r="AD2524" s="68"/>
      <c r="AE2524" s="68"/>
      <c r="AF2524" s="93"/>
      <c r="AG2524" s="92"/>
      <c r="AN2524" s="68"/>
      <c r="AO2524" s="68"/>
      <c r="AP2524" s="68"/>
      <c r="AQ2524" s="68"/>
      <c r="AR2524" s="68"/>
      <c r="AS2524" s="68"/>
      <c r="AT2524" s="68"/>
      <c r="AU2524" s="68"/>
    </row>
    <row r="2525" spans="27:47">
      <c r="AA2525" s="68"/>
      <c r="AB2525" s="68"/>
      <c r="AC2525" s="68"/>
      <c r="AD2525" s="68"/>
      <c r="AE2525" s="68"/>
      <c r="AF2525" s="93"/>
      <c r="AG2525" s="92"/>
      <c r="AN2525" s="68"/>
      <c r="AO2525" s="68"/>
      <c r="AP2525" s="68"/>
      <c r="AQ2525" s="68"/>
      <c r="AR2525" s="68"/>
      <c r="AS2525" s="68"/>
      <c r="AT2525" s="68"/>
      <c r="AU2525" s="68"/>
    </row>
    <row r="2526" spans="27:47">
      <c r="AA2526" s="68"/>
      <c r="AB2526" s="68"/>
      <c r="AC2526" s="68"/>
      <c r="AD2526" s="68"/>
      <c r="AE2526" s="68"/>
      <c r="AF2526" s="93"/>
      <c r="AG2526" s="92"/>
      <c r="AN2526" s="68"/>
      <c r="AO2526" s="68"/>
      <c r="AP2526" s="68"/>
      <c r="AQ2526" s="68"/>
      <c r="AR2526" s="68"/>
      <c r="AS2526" s="68"/>
      <c r="AT2526" s="68"/>
      <c r="AU2526" s="68"/>
    </row>
    <row r="2527" spans="27:47">
      <c r="AA2527" s="68"/>
      <c r="AB2527" s="68"/>
      <c r="AC2527" s="68"/>
      <c r="AD2527" s="68"/>
      <c r="AE2527" s="68"/>
      <c r="AF2527" s="93"/>
      <c r="AG2527" s="92"/>
      <c r="AN2527" s="68"/>
      <c r="AO2527" s="68"/>
      <c r="AP2527" s="68"/>
      <c r="AQ2527" s="68"/>
      <c r="AR2527" s="68"/>
      <c r="AS2527" s="68"/>
      <c r="AT2527" s="68"/>
      <c r="AU2527" s="68"/>
    </row>
    <row r="2528" spans="27:47">
      <c r="AA2528" s="68"/>
      <c r="AB2528" s="68"/>
      <c r="AC2528" s="68"/>
      <c r="AD2528" s="68"/>
      <c r="AE2528" s="68"/>
      <c r="AF2528" s="93"/>
      <c r="AG2528" s="92"/>
      <c r="AN2528" s="68"/>
      <c r="AO2528" s="68"/>
      <c r="AP2528" s="68"/>
      <c r="AQ2528" s="68"/>
      <c r="AR2528" s="68"/>
      <c r="AS2528" s="68"/>
      <c r="AT2528" s="68"/>
      <c r="AU2528" s="68"/>
    </row>
    <row r="2529" spans="27:47">
      <c r="AA2529" s="68"/>
      <c r="AB2529" s="68"/>
      <c r="AC2529" s="68"/>
      <c r="AD2529" s="68"/>
      <c r="AE2529" s="68"/>
      <c r="AF2529" s="93"/>
      <c r="AG2529" s="92"/>
      <c r="AN2529" s="68"/>
      <c r="AO2529" s="68"/>
      <c r="AP2529" s="68"/>
      <c r="AQ2529" s="68"/>
      <c r="AR2529" s="68"/>
      <c r="AS2529" s="68"/>
      <c r="AT2529" s="68"/>
      <c r="AU2529" s="68"/>
    </row>
    <row r="2530" spans="27:47">
      <c r="AA2530" s="68"/>
      <c r="AB2530" s="68"/>
      <c r="AC2530" s="68"/>
      <c r="AD2530" s="68"/>
      <c r="AE2530" s="68"/>
      <c r="AF2530" s="93"/>
      <c r="AG2530" s="92"/>
      <c r="AN2530" s="68"/>
      <c r="AO2530" s="68"/>
      <c r="AP2530" s="68"/>
      <c r="AQ2530" s="68"/>
      <c r="AR2530" s="68"/>
      <c r="AS2530" s="68"/>
      <c r="AT2530" s="68"/>
      <c r="AU2530" s="68"/>
    </row>
    <row r="2531" spans="27:47">
      <c r="AA2531" s="68"/>
      <c r="AB2531" s="68"/>
      <c r="AC2531" s="68"/>
      <c r="AD2531" s="68"/>
      <c r="AE2531" s="68"/>
      <c r="AF2531" s="93"/>
      <c r="AG2531" s="92"/>
      <c r="AN2531" s="68"/>
      <c r="AO2531" s="68"/>
      <c r="AP2531" s="68"/>
      <c r="AQ2531" s="68"/>
      <c r="AR2531" s="68"/>
      <c r="AS2531" s="68"/>
      <c r="AT2531" s="68"/>
      <c r="AU2531" s="68"/>
    </row>
    <row r="2532" spans="27:47">
      <c r="AA2532" s="68"/>
      <c r="AB2532" s="68"/>
      <c r="AC2532" s="68"/>
      <c r="AD2532" s="68"/>
      <c r="AE2532" s="68"/>
      <c r="AF2532" s="93"/>
      <c r="AG2532" s="92"/>
      <c r="AN2532" s="68"/>
      <c r="AO2532" s="68"/>
      <c r="AP2532" s="68"/>
      <c r="AQ2532" s="68"/>
      <c r="AR2532" s="68"/>
      <c r="AS2532" s="68"/>
      <c r="AT2532" s="68"/>
      <c r="AU2532" s="68"/>
    </row>
    <row r="2533" spans="27:47">
      <c r="AA2533" s="68"/>
      <c r="AB2533" s="68"/>
      <c r="AC2533" s="68"/>
      <c r="AD2533" s="68"/>
      <c r="AE2533" s="68"/>
      <c r="AF2533" s="93"/>
      <c r="AG2533" s="92"/>
      <c r="AN2533" s="68"/>
      <c r="AO2533" s="68"/>
      <c r="AP2533" s="68"/>
      <c r="AQ2533" s="68"/>
      <c r="AR2533" s="68"/>
      <c r="AS2533" s="68"/>
      <c r="AT2533" s="68"/>
      <c r="AU2533" s="68"/>
    </row>
    <row r="2534" spans="27:47">
      <c r="AA2534" s="68"/>
      <c r="AB2534" s="68"/>
      <c r="AC2534" s="68"/>
      <c r="AD2534" s="68"/>
      <c r="AE2534" s="68"/>
      <c r="AF2534" s="93"/>
      <c r="AG2534" s="92"/>
      <c r="AN2534" s="68"/>
      <c r="AO2534" s="68"/>
      <c r="AP2534" s="68"/>
      <c r="AQ2534" s="68"/>
      <c r="AR2534" s="68"/>
      <c r="AS2534" s="68"/>
      <c r="AT2534" s="68"/>
      <c r="AU2534" s="68"/>
    </row>
  </sheetData>
  <sheetProtection sheet="1"/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1421"/>
  <sheetViews>
    <sheetView topLeftCell="A640" workbookViewId="0">
      <selection activeCell="A662" sqref="A662:D1102"/>
    </sheetView>
  </sheetViews>
  <sheetFormatPr defaultRowHeight="12.75"/>
  <cols>
    <col min="1" max="1" width="19.7109375" style="10" customWidth="1"/>
    <col min="2" max="2" width="4.42578125" style="19" customWidth="1"/>
    <col min="3" max="3" width="12.7109375" style="10" customWidth="1"/>
    <col min="4" max="4" width="5.42578125" style="19" customWidth="1"/>
    <col min="5" max="5" width="14.85546875" style="19" customWidth="1"/>
    <col min="6" max="6" width="9.140625" style="19"/>
    <col min="7" max="7" width="12" style="19" customWidth="1"/>
    <col min="8" max="8" width="14.140625" style="10" customWidth="1"/>
    <col min="9" max="9" width="22.5703125" style="19" customWidth="1"/>
    <col min="10" max="10" width="25.140625" style="19" customWidth="1"/>
    <col min="11" max="11" width="15.7109375" style="19" customWidth="1"/>
    <col min="12" max="12" width="14.140625" style="19" customWidth="1"/>
    <col min="13" max="13" width="9.5703125" style="19" customWidth="1"/>
    <col min="14" max="14" width="14.140625" style="19" customWidth="1"/>
    <col min="15" max="15" width="23.42578125" style="19" customWidth="1"/>
    <col min="16" max="16" width="16.5703125" style="19" customWidth="1"/>
    <col min="17" max="17" width="41" style="19" customWidth="1"/>
    <col min="18" max="16384" width="9.140625" style="19"/>
  </cols>
  <sheetData>
    <row r="1" spans="1:16" ht="15.75">
      <c r="A1" s="99" t="s">
        <v>2161</v>
      </c>
      <c r="I1" s="100" t="s">
        <v>2162</v>
      </c>
      <c r="J1" s="101" t="s">
        <v>2141</v>
      </c>
    </row>
    <row r="2" spans="1:16">
      <c r="I2" s="102" t="s">
        <v>2163</v>
      </c>
      <c r="J2" s="103" t="s">
        <v>2125</v>
      </c>
    </row>
    <row r="3" spans="1:16">
      <c r="A3" s="104" t="s">
        <v>2164</v>
      </c>
      <c r="I3" s="102" t="s">
        <v>2165</v>
      </c>
      <c r="J3" s="103" t="s">
        <v>1923</v>
      </c>
    </row>
    <row r="4" spans="1:16">
      <c r="I4" s="102" t="s">
        <v>2166</v>
      </c>
      <c r="J4" s="103" t="s">
        <v>1923</v>
      </c>
    </row>
    <row r="5" spans="1:16" ht="13.5" thickBot="1">
      <c r="I5" s="105" t="s">
        <v>2167</v>
      </c>
      <c r="J5" s="106" t="s">
        <v>2084</v>
      </c>
    </row>
    <row r="10" spans="1:16" ht="13.5" thickBot="1"/>
    <row r="11" spans="1:16" ht="12.75" customHeight="1" thickBot="1">
      <c r="A11" s="10" t="str">
        <f t="shared" ref="A11:A74" si="0">P11</f>
        <v>BAVM 8 </v>
      </c>
      <c r="B11" s="5" t="str">
        <f t="shared" ref="B11:B74" si="1">IF(H11=INT(H11),"I","II")</f>
        <v>I</v>
      </c>
      <c r="C11" s="10">
        <f t="shared" ref="C11:C74" si="2">1*G11</f>
        <v>33570.383999999998</v>
      </c>
      <c r="D11" s="19" t="str">
        <f t="shared" ref="D11:D74" si="3">VLOOKUP(F11,I$1:J$5,2,FALSE)</f>
        <v>vis</v>
      </c>
      <c r="E11" s="107">
        <f>VLOOKUP(C11,'Active 1'!C$21:E$968,3,FALSE)</f>
        <v>7067.9643374459747</v>
      </c>
      <c r="F11" s="5" t="s">
        <v>2167</v>
      </c>
      <c r="G11" s="19" t="str">
        <f t="shared" ref="G11:G74" si="4">MID(I11,3,LEN(I11)-3)</f>
        <v>33570.384</v>
      </c>
      <c r="H11" s="10">
        <f t="shared" ref="H11:H74" si="5">1*K11</f>
        <v>-13947</v>
      </c>
      <c r="I11" s="108" t="s">
        <v>2758</v>
      </c>
      <c r="J11" s="109" t="s">
        <v>2759</v>
      </c>
      <c r="K11" s="108">
        <v>-13947</v>
      </c>
      <c r="L11" s="108" t="s">
        <v>2734</v>
      </c>
      <c r="M11" s="109" t="s">
        <v>2233</v>
      </c>
      <c r="N11" s="109"/>
      <c r="O11" s="110" t="s">
        <v>2760</v>
      </c>
      <c r="P11" s="111" t="s">
        <v>2761</v>
      </c>
    </row>
    <row r="12" spans="1:16" ht="12.75" customHeight="1" thickBot="1">
      <c r="A12" s="10" t="str">
        <f t="shared" si="0"/>
        <v> AAC 5.74 </v>
      </c>
      <c r="B12" s="5" t="str">
        <f t="shared" si="1"/>
        <v>I</v>
      </c>
      <c r="C12" s="10">
        <f t="shared" si="2"/>
        <v>33570.383999999998</v>
      </c>
      <c r="D12" s="19" t="str">
        <f t="shared" si="3"/>
        <v>vis</v>
      </c>
      <c r="E12" s="107">
        <f>VLOOKUP(C12,'Active 1'!C$21:E$968,3,FALSE)</f>
        <v>7067.9643374459747</v>
      </c>
      <c r="F12" s="5" t="s">
        <v>2167</v>
      </c>
      <c r="G12" s="19" t="str">
        <f t="shared" si="4"/>
        <v>33570.384</v>
      </c>
      <c r="H12" s="10">
        <f t="shared" si="5"/>
        <v>-13947</v>
      </c>
      <c r="I12" s="108" t="s">
        <v>2758</v>
      </c>
      <c r="J12" s="109" t="s">
        <v>2759</v>
      </c>
      <c r="K12" s="108">
        <v>-13947</v>
      </c>
      <c r="L12" s="108" t="s">
        <v>2734</v>
      </c>
      <c r="M12" s="109" t="s">
        <v>2233</v>
      </c>
      <c r="N12" s="109"/>
      <c r="O12" s="110" t="s">
        <v>2651</v>
      </c>
      <c r="P12" s="110" t="s">
        <v>2704</v>
      </c>
    </row>
    <row r="13" spans="1:16" ht="12.75" customHeight="1" thickBot="1">
      <c r="A13" s="10" t="str">
        <f t="shared" si="0"/>
        <v>BAVM 8 </v>
      </c>
      <c r="B13" s="5" t="str">
        <f t="shared" si="1"/>
        <v>I</v>
      </c>
      <c r="C13" s="10">
        <f t="shared" si="2"/>
        <v>33646.387999999999</v>
      </c>
      <c r="D13" s="19" t="str">
        <f t="shared" si="3"/>
        <v>vis</v>
      </c>
      <c r="E13" s="107">
        <f>VLOOKUP(C13,'Active 1'!C$21:E$968,3,FALSE)</f>
        <v>7123.9617086551161</v>
      </c>
      <c r="F13" s="5" t="s">
        <v>2167</v>
      </c>
      <c r="G13" s="19" t="str">
        <f t="shared" si="4"/>
        <v>33646.388</v>
      </c>
      <c r="H13" s="10">
        <f t="shared" si="5"/>
        <v>-13891</v>
      </c>
      <c r="I13" s="108" t="s">
        <v>2764</v>
      </c>
      <c r="J13" s="109" t="s">
        <v>2765</v>
      </c>
      <c r="K13" s="108">
        <v>-13891</v>
      </c>
      <c r="L13" s="108" t="s">
        <v>2766</v>
      </c>
      <c r="M13" s="109" t="s">
        <v>2233</v>
      </c>
      <c r="N13" s="109"/>
      <c r="O13" s="110" t="s">
        <v>2767</v>
      </c>
      <c r="P13" s="111" t="s">
        <v>2761</v>
      </c>
    </row>
    <row r="14" spans="1:16" ht="12.75" customHeight="1" thickBot="1">
      <c r="A14" s="10" t="str">
        <f t="shared" si="0"/>
        <v>BAVM 8 </v>
      </c>
      <c r="B14" s="5" t="str">
        <f t="shared" si="1"/>
        <v>I</v>
      </c>
      <c r="C14" s="10">
        <f t="shared" si="2"/>
        <v>33646.402999999998</v>
      </c>
      <c r="D14" s="19" t="str">
        <f t="shared" si="3"/>
        <v>vis</v>
      </c>
      <c r="E14" s="107">
        <f>VLOOKUP(C14,'Active 1'!C$21:E$968,3,FALSE)</f>
        <v>7123.9727601861941</v>
      </c>
      <c r="F14" s="5" t="s">
        <v>2167</v>
      </c>
      <c r="G14" s="19" t="str">
        <f t="shared" si="4"/>
        <v>33646.403</v>
      </c>
      <c r="H14" s="10">
        <f t="shared" si="5"/>
        <v>-13891</v>
      </c>
      <c r="I14" s="108" t="s">
        <v>2768</v>
      </c>
      <c r="J14" s="109" t="s">
        <v>2769</v>
      </c>
      <c r="K14" s="108">
        <v>-13891</v>
      </c>
      <c r="L14" s="108" t="s">
        <v>2717</v>
      </c>
      <c r="M14" s="109" t="s">
        <v>2233</v>
      </c>
      <c r="N14" s="109"/>
      <c r="O14" s="110" t="s">
        <v>2760</v>
      </c>
      <c r="P14" s="111" t="s">
        <v>2761</v>
      </c>
    </row>
    <row r="15" spans="1:16" ht="12.75" customHeight="1" thickBot="1">
      <c r="A15" s="10" t="str">
        <f t="shared" si="0"/>
        <v>BAVM 8 </v>
      </c>
      <c r="B15" s="5" t="str">
        <f t="shared" si="1"/>
        <v>I</v>
      </c>
      <c r="C15" s="10">
        <f t="shared" si="2"/>
        <v>33661.315000000002</v>
      </c>
      <c r="D15" s="19" t="str">
        <f t="shared" si="3"/>
        <v>vis</v>
      </c>
      <c r="E15" s="107">
        <f>VLOOKUP(C15,'Active 1'!C$21:E$968,3,FALSE)</f>
        <v>7134.9594556163156</v>
      </c>
      <c r="F15" s="5" t="s">
        <v>2167</v>
      </c>
      <c r="G15" s="19" t="str">
        <f t="shared" si="4"/>
        <v>33661.315</v>
      </c>
      <c r="H15" s="10">
        <f t="shared" si="5"/>
        <v>-13880</v>
      </c>
      <c r="I15" s="108" t="s">
        <v>2770</v>
      </c>
      <c r="J15" s="109" t="s">
        <v>2771</v>
      </c>
      <c r="K15" s="108">
        <v>-13880</v>
      </c>
      <c r="L15" s="108" t="s">
        <v>2772</v>
      </c>
      <c r="M15" s="109" t="s">
        <v>2233</v>
      </c>
      <c r="N15" s="109"/>
      <c r="O15" s="110" t="s">
        <v>2767</v>
      </c>
      <c r="P15" s="111" t="s">
        <v>2761</v>
      </c>
    </row>
    <row r="16" spans="1:16" ht="12.75" customHeight="1" thickBot="1">
      <c r="A16" s="10" t="str">
        <f t="shared" si="0"/>
        <v>BAVM 8 </v>
      </c>
      <c r="B16" s="5" t="str">
        <f t="shared" si="1"/>
        <v>I</v>
      </c>
      <c r="C16" s="10">
        <f t="shared" si="2"/>
        <v>33703.398000000001</v>
      </c>
      <c r="D16" s="19" t="str">
        <f t="shared" si="3"/>
        <v>vis</v>
      </c>
      <c r="E16" s="107">
        <f>VLOOKUP(C16,'Active 1'!C$21:E$968,3,FALSE)</f>
        <v>7165.9648944431428</v>
      </c>
      <c r="F16" s="5" t="s">
        <v>2167</v>
      </c>
      <c r="G16" s="19" t="str">
        <f t="shared" si="4"/>
        <v>33703.398</v>
      </c>
      <c r="H16" s="10">
        <f t="shared" si="5"/>
        <v>-13849</v>
      </c>
      <c r="I16" s="108" t="s">
        <v>2773</v>
      </c>
      <c r="J16" s="109" t="s">
        <v>2774</v>
      </c>
      <c r="K16" s="108">
        <v>-13849</v>
      </c>
      <c r="L16" s="108" t="s">
        <v>2775</v>
      </c>
      <c r="M16" s="109" t="s">
        <v>2233</v>
      </c>
      <c r="N16" s="109"/>
      <c r="O16" s="110" t="s">
        <v>2760</v>
      </c>
      <c r="P16" s="111" t="s">
        <v>2761</v>
      </c>
    </row>
    <row r="17" spans="1:16" ht="12.75" customHeight="1" thickBot="1">
      <c r="A17" s="10" t="str">
        <f t="shared" si="0"/>
        <v>BAVM 8 </v>
      </c>
      <c r="B17" s="5" t="str">
        <f t="shared" si="1"/>
        <v>I</v>
      </c>
      <c r="C17" s="10">
        <f t="shared" si="2"/>
        <v>33855.406000000003</v>
      </c>
      <c r="D17" s="19" t="str">
        <f t="shared" si="3"/>
        <v>vis</v>
      </c>
      <c r="E17" s="107">
        <f>VLOOKUP(C17,'Active 1'!C$21:E$968,3,FALSE)</f>
        <v>7277.9596368614257</v>
      </c>
      <c r="F17" s="5" t="s">
        <v>2167</v>
      </c>
      <c r="G17" s="19" t="str">
        <f t="shared" si="4"/>
        <v>33855.406</v>
      </c>
      <c r="H17" s="10">
        <f t="shared" si="5"/>
        <v>-13737</v>
      </c>
      <c r="I17" s="108" t="s">
        <v>2780</v>
      </c>
      <c r="J17" s="109" t="s">
        <v>2781</v>
      </c>
      <c r="K17" s="108">
        <v>-13737</v>
      </c>
      <c r="L17" s="108" t="s">
        <v>2782</v>
      </c>
      <c r="M17" s="109" t="s">
        <v>2233</v>
      </c>
      <c r="N17" s="109"/>
      <c r="O17" s="110" t="s">
        <v>2767</v>
      </c>
      <c r="P17" s="111" t="s">
        <v>2761</v>
      </c>
    </row>
    <row r="18" spans="1:16" ht="12.75" customHeight="1" thickBot="1">
      <c r="A18" s="10" t="str">
        <f t="shared" si="0"/>
        <v>BAVM 8 </v>
      </c>
      <c r="B18" s="5" t="str">
        <f t="shared" si="1"/>
        <v>I</v>
      </c>
      <c r="C18" s="10">
        <f t="shared" si="2"/>
        <v>33855.406999999999</v>
      </c>
      <c r="D18" s="19" t="str">
        <f t="shared" si="3"/>
        <v>vis</v>
      </c>
      <c r="E18" s="107">
        <f>VLOOKUP(C18,'Active 1'!C$21:E$968,3,FALSE)</f>
        <v>7277.9603736301615</v>
      </c>
      <c r="F18" s="5" t="s">
        <v>2167</v>
      </c>
      <c r="G18" s="19" t="str">
        <f t="shared" si="4"/>
        <v>33855.407</v>
      </c>
      <c r="H18" s="10">
        <f t="shared" si="5"/>
        <v>-13737</v>
      </c>
      <c r="I18" s="108" t="s">
        <v>2783</v>
      </c>
      <c r="J18" s="109" t="s">
        <v>2784</v>
      </c>
      <c r="K18" s="108">
        <v>-13737</v>
      </c>
      <c r="L18" s="108" t="s">
        <v>2785</v>
      </c>
      <c r="M18" s="109" t="s">
        <v>2233</v>
      </c>
      <c r="N18" s="109"/>
      <c r="O18" s="110" t="s">
        <v>2760</v>
      </c>
      <c r="P18" s="111" t="s">
        <v>2761</v>
      </c>
    </row>
    <row r="19" spans="1:16" ht="12.75" customHeight="1" thickBot="1">
      <c r="A19" s="10" t="str">
        <f t="shared" si="0"/>
        <v>BAVM 8 </v>
      </c>
      <c r="B19" s="5" t="str">
        <f t="shared" si="1"/>
        <v>I</v>
      </c>
      <c r="C19" s="10">
        <f t="shared" si="2"/>
        <v>33912.413999999997</v>
      </c>
      <c r="D19" s="19" t="str">
        <f t="shared" si="3"/>
        <v>vis</v>
      </c>
      <c r="E19" s="107">
        <f>VLOOKUP(C19,'Active 1'!C$21:E$968,3,FALSE)</f>
        <v>7319.9613491119699</v>
      </c>
      <c r="F19" s="5" t="s">
        <v>2167</v>
      </c>
      <c r="G19" s="19" t="str">
        <f t="shared" si="4"/>
        <v>33912.414</v>
      </c>
      <c r="H19" s="10">
        <f t="shared" si="5"/>
        <v>-13695</v>
      </c>
      <c r="I19" s="108" t="s">
        <v>2792</v>
      </c>
      <c r="J19" s="109" t="s">
        <v>2793</v>
      </c>
      <c r="K19" s="108">
        <v>-13695</v>
      </c>
      <c r="L19" s="108" t="s">
        <v>2785</v>
      </c>
      <c r="M19" s="109" t="s">
        <v>2233</v>
      </c>
      <c r="N19" s="109"/>
      <c r="O19" s="110" t="s">
        <v>2760</v>
      </c>
      <c r="P19" s="111" t="s">
        <v>2761</v>
      </c>
    </row>
    <row r="20" spans="1:16" ht="12.75" customHeight="1" thickBot="1">
      <c r="A20" s="10" t="str">
        <f t="shared" si="0"/>
        <v>BAVM 10 </v>
      </c>
      <c r="B20" s="5" t="str">
        <f t="shared" si="1"/>
        <v>I</v>
      </c>
      <c r="C20" s="10">
        <f t="shared" si="2"/>
        <v>34250.373</v>
      </c>
      <c r="D20" s="19" t="str">
        <f t="shared" si="3"/>
        <v>vis</v>
      </c>
      <c r="E20" s="107">
        <f>VLOOKUP(C20,'Active 1'!C$21:E$968,3,FALSE)</f>
        <v>7568.9589752430957</v>
      </c>
      <c r="F20" s="5" t="s">
        <v>2167</v>
      </c>
      <c r="G20" s="19" t="str">
        <f t="shared" si="4"/>
        <v>34250.373</v>
      </c>
      <c r="H20" s="10">
        <f t="shared" si="5"/>
        <v>-13446</v>
      </c>
      <c r="I20" s="108" t="s">
        <v>2805</v>
      </c>
      <c r="J20" s="109" t="s">
        <v>2806</v>
      </c>
      <c r="K20" s="108">
        <v>-13446</v>
      </c>
      <c r="L20" s="108" t="s">
        <v>2796</v>
      </c>
      <c r="M20" s="109" t="s">
        <v>2233</v>
      </c>
      <c r="N20" s="109"/>
      <c r="O20" s="110" t="s">
        <v>2767</v>
      </c>
      <c r="P20" s="111" t="s">
        <v>2807</v>
      </c>
    </row>
    <row r="21" spans="1:16" ht="12.75" customHeight="1" thickBot="1">
      <c r="A21" s="10" t="str">
        <f t="shared" si="0"/>
        <v>BAVM 10 </v>
      </c>
      <c r="B21" s="5" t="str">
        <f t="shared" si="1"/>
        <v>I</v>
      </c>
      <c r="C21" s="10">
        <f t="shared" si="2"/>
        <v>34341.309000000001</v>
      </c>
      <c r="D21" s="19" t="str">
        <f t="shared" si="3"/>
        <v>vis</v>
      </c>
      <c r="E21" s="107">
        <f>VLOOKUP(C21,'Active 1'!C$21:E$968,3,FALSE)</f>
        <v>7635.9577772571283</v>
      </c>
      <c r="F21" s="5" t="s">
        <v>2167</v>
      </c>
      <c r="G21" s="19" t="str">
        <f t="shared" si="4"/>
        <v>34341.309</v>
      </c>
      <c r="H21" s="10">
        <f t="shared" si="5"/>
        <v>-13379</v>
      </c>
      <c r="I21" s="108" t="s">
        <v>2819</v>
      </c>
      <c r="J21" s="109" t="s">
        <v>2820</v>
      </c>
      <c r="K21" s="108">
        <v>-13379</v>
      </c>
      <c r="L21" s="108" t="s">
        <v>2821</v>
      </c>
      <c r="M21" s="109" t="s">
        <v>2233</v>
      </c>
      <c r="N21" s="109"/>
      <c r="O21" s="110" t="s">
        <v>2767</v>
      </c>
      <c r="P21" s="111" t="s">
        <v>2807</v>
      </c>
    </row>
    <row r="22" spans="1:16" ht="12.75" customHeight="1" thickBot="1">
      <c r="A22" s="10" t="str">
        <f t="shared" si="0"/>
        <v>BAVM 10 </v>
      </c>
      <c r="B22" s="5" t="str">
        <f t="shared" si="1"/>
        <v>I</v>
      </c>
      <c r="C22" s="10">
        <f t="shared" si="2"/>
        <v>34455.321000000004</v>
      </c>
      <c r="D22" s="19" t="str">
        <f t="shared" si="3"/>
        <v>vis</v>
      </c>
      <c r="E22" s="107">
        <f>VLOOKUP(C22,'Active 1'!C$21:E$968,3,FALSE)</f>
        <v>7719.9582546832726</v>
      </c>
      <c r="F22" s="5" t="s">
        <v>2167</v>
      </c>
      <c r="G22" s="19" t="str">
        <f t="shared" si="4"/>
        <v>34455.321</v>
      </c>
      <c r="H22" s="10">
        <f t="shared" si="5"/>
        <v>-13295</v>
      </c>
      <c r="I22" s="108" t="s">
        <v>2838</v>
      </c>
      <c r="J22" s="109" t="s">
        <v>2839</v>
      </c>
      <c r="K22" s="108">
        <v>-13295</v>
      </c>
      <c r="L22" s="108" t="s">
        <v>2828</v>
      </c>
      <c r="M22" s="109" t="s">
        <v>2233</v>
      </c>
      <c r="N22" s="109"/>
      <c r="O22" s="110" t="s">
        <v>2767</v>
      </c>
      <c r="P22" s="111" t="s">
        <v>2807</v>
      </c>
    </row>
    <row r="23" spans="1:16" ht="12.75" customHeight="1" thickBot="1">
      <c r="A23" s="10" t="str">
        <f t="shared" si="0"/>
        <v>BAVM 10 </v>
      </c>
      <c r="B23" s="5" t="str">
        <f t="shared" si="1"/>
        <v>I</v>
      </c>
      <c r="C23" s="10">
        <f t="shared" si="2"/>
        <v>34630.411999999997</v>
      </c>
      <c r="D23" s="19" t="str">
        <f t="shared" si="3"/>
        <v>vis</v>
      </c>
      <c r="E23" s="107">
        <f>VLOOKUP(C23,'Active 1'!C$21:E$968,3,FALSE)</f>
        <v>7848.9598298948304</v>
      </c>
      <c r="F23" s="5" t="s">
        <v>2167</v>
      </c>
      <c r="G23" s="19" t="str">
        <f t="shared" si="4"/>
        <v>34630.412</v>
      </c>
      <c r="H23" s="10">
        <f t="shared" si="5"/>
        <v>-13166</v>
      </c>
      <c r="I23" s="108" t="s">
        <v>2840</v>
      </c>
      <c r="J23" s="109" t="s">
        <v>2841</v>
      </c>
      <c r="K23" s="108">
        <v>-13166</v>
      </c>
      <c r="L23" s="108" t="s">
        <v>2815</v>
      </c>
      <c r="M23" s="109" t="s">
        <v>2233</v>
      </c>
      <c r="N23" s="109"/>
      <c r="O23" s="110" t="s">
        <v>2767</v>
      </c>
      <c r="P23" s="111" t="s">
        <v>2807</v>
      </c>
    </row>
    <row r="24" spans="1:16" ht="12.75" customHeight="1" thickBot="1">
      <c r="A24" s="10" t="str">
        <f t="shared" si="0"/>
        <v>BAVM 12 </v>
      </c>
      <c r="B24" s="5" t="str">
        <f t="shared" si="1"/>
        <v>I</v>
      </c>
      <c r="C24" s="10">
        <f t="shared" si="2"/>
        <v>35025.375</v>
      </c>
      <c r="D24" s="19" t="str">
        <f t="shared" si="3"/>
        <v>vis</v>
      </c>
      <c r="E24" s="107">
        <f>VLOOKUP(C24,'Active 1'!C$21:E$968,3,FALSE)</f>
        <v>8139.9562212015517</v>
      </c>
      <c r="F24" s="5" t="s">
        <v>2167</v>
      </c>
      <c r="G24" s="19" t="str">
        <f t="shared" si="4"/>
        <v>35025.375</v>
      </c>
      <c r="H24" s="10">
        <f t="shared" si="5"/>
        <v>-12875</v>
      </c>
      <c r="I24" s="108" t="s">
        <v>2861</v>
      </c>
      <c r="J24" s="109" t="s">
        <v>2862</v>
      </c>
      <c r="K24" s="108">
        <v>-12875</v>
      </c>
      <c r="L24" s="108" t="s">
        <v>2863</v>
      </c>
      <c r="M24" s="109" t="s">
        <v>2233</v>
      </c>
      <c r="N24" s="109"/>
      <c r="O24" s="110" t="s">
        <v>2767</v>
      </c>
      <c r="P24" s="111" t="s">
        <v>2864</v>
      </c>
    </row>
    <row r="25" spans="1:16" ht="12.75" customHeight="1" thickBot="1">
      <c r="A25" s="10" t="str">
        <f t="shared" si="0"/>
        <v>BAVM 12 </v>
      </c>
      <c r="B25" s="5" t="str">
        <f t="shared" si="1"/>
        <v>I</v>
      </c>
      <c r="C25" s="10">
        <f t="shared" si="2"/>
        <v>35314.47</v>
      </c>
      <c r="D25" s="19" t="str">
        <f t="shared" si="3"/>
        <v>vis</v>
      </c>
      <c r="E25" s="107">
        <f>VLOOKUP(C25,'Active 1'!C$21:E$968,3,FALSE)</f>
        <v>8352.95237968935</v>
      </c>
      <c r="F25" s="5" t="s">
        <v>2167</v>
      </c>
      <c r="G25" s="19" t="str">
        <f t="shared" si="4"/>
        <v>35314.470</v>
      </c>
      <c r="H25" s="10">
        <f t="shared" si="5"/>
        <v>-12662</v>
      </c>
      <c r="I25" s="108" t="s">
        <v>2868</v>
      </c>
      <c r="J25" s="109" t="s">
        <v>2869</v>
      </c>
      <c r="K25" s="108">
        <v>-12662</v>
      </c>
      <c r="L25" s="108" t="s">
        <v>2870</v>
      </c>
      <c r="M25" s="109" t="s">
        <v>2233</v>
      </c>
      <c r="N25" s="109"/>
      <c r="O25" s="110" t="s">
        <v>2871</v>
      </c>
      <c r="P25" s="111" t="s">
        <v>2864</v>
      </c>
    </row>
    <row r="26" spans="1:16" ht="12.75" customHeight="1" thickBot="1">
      <c r="A26" s="10" t="str">
        <f t="shared" si="0"/>
        <v>BAVM 12 </v>
      </c>
      <c r="B26" s="5" t="str">
        <f t="shared" si="1"/>
        <v>I</v>
      </c>
      <c r="C26" s="10">
        <f t="shared" si="2"/>
        <v>35314.476000000002</v>
      </c>
      <c r="D26" s="19" t="str">
        <f t="shared" si="3"/>
        <v>vis</v>
      </c>
      <c r="E26" s="107">
        <f>VLOOKUP(C26,'Active 1'!C$21:E$968,3,FALSE)</f>
        <v>8352.9568003017812</v>
      </c>
      <c r="F26" s="5" t="s">
        <v>2167</v>
      </c>
      <c r="G26" s="19" t="str">
        <f t="shared" si="4"/>
        <v>35314.476</v>
      </c>
      <c r="H26" s="10">
        <f t="shared" si="5"/>
        <v>-12662</v>
      </c>
      <c r="I26" s="108" t="s">
        <v>2872</v>
      </c>
      <c r="J26" s="109" t="s">
        <v>2873</v>
      </c>
      <c r="K26" s="108">
        <v>-12662</v>
      </c>
      <c r="L26" s="108" t="s">
        <v>2874</v>
      </c>
      <c r="M26" s="109" t="s">
        <v>2233</v>
      </c>
      <c r="N26" s="109"/>
      <c r="O26" s="110" t="s">
        <v>2875</v>
      </c>
      <c r="P26" s="111" t="s">
        <v>2864</v>
      </c>
    </row>
    <row r="27" spans="1:16" ht="12.75" customHeight="1" thickBot="1">
      <c r="A27" s="10" t="str">
        <f t="shared" si="0"/>
        <v>BAVM 12 </v>
      </c>
      <c r="B27" s="5" t="str">
        <f t="shared" si="1"/>
        <v>I</v>
      </c>
      <c r="C27" s="10">
        <f t="shared" si="2"/>
        <v>35314.476999999999</v>
      </c>
      <c r="D27" s="19" t="str">
        <f t="shared" si="3"/>
        <v>vis</v>
      </c>
      <c r="E27" s="107">
        <f>VLOOKUP(C27,'Active 1'!C$21:E$968,3,FALSE)</f>
        <v>8352.957537070517</v>
      </c>
      <c r="F27" s="5" t="s">
        <v>2167</v>
      </c>
      <c r="G27" s="19" t="str">
        <f t="shared" si="4"/>
        <v>35314.477</v>
      </c>
      <c r="H27" s="10">
        <f t="shared" si="5"/>
        <v>-12662</v>
      </c>
      <c r="I27" s="108" t="s">
        <v>2876</v>
      </c>
      <c r="J27" s="109" t="s">
        <v>2877</v>
      </c>
      <c r="K27" s="108">
        <v>-12662</v>
      </c>
      <c r="L27" s="108" t="s">
        <v>2852</v>
      </c>
      <c r="M27" s="109" t="s">
        <v>2233</v>
      </c>
      <c r="N27" s="109"/>
      <c r="O27" s="110" t="s">
        <v>2878</v>
      </c>
      <c r="P27" s="111" t="s">
        <v>2864</v>
      </c>
    </row>
    <row r="28" spans="1:16" ht="12.75" customHeight="1" thickBot="1">
      <c r="A28" s="10" t="str">
        <f t="shared" si="0"/>
        <v>BAVM 12 </v>
      </c>
      <c r="B28" s="5" t="str">
        <f t="shared" si="1"/>
        <v>I</v>
      </c>
      <c r="C28" s="10">
        <f t="shared" si="2"/>
        <v>35333.47</v>
      </c>
      <c r="D28" s="19" t="str">
        <f t="shared" si="3"/>
        <v>vis</v>
      </c>
      <c r="E28" s="107">
        <f>VLOOKUP(C28,'Active 1'!C$21:E$968,3,FALSE)</f>
        <v>8366.950985722895</v>
      </c>
      <c r="F28" s="5" t="s">
        <v>2167</v>
      </c>
      <c r="G28" s="19" t="str">
        <f t="shared" si="4"/>
        <v>35333.470</v>
      </c>
      <c r="H28" s="10">
        <f t="shared" si="5"/>
        <v>-12648</v>
      </c>
      <c r="I28" s="108" t="s">
        <v>2879</v>
      </c>
      <c r="J28" s="109" t="s">
        <v>2880</v>
      </c>
      <c r="K28" s="108">
        <v>-12648</v>
      </c>
      <c r="L28" s="108" t="s">
        <v>2881</v>
      </c>
      <c r="M28" s="109" t="s">
        <v>2233</v>
      </c>
      <c r="N28" s="109"/>
      <c r="O28" s="110" t="s">
        <v>2871</v>
      </c>
      <c r="P28" s="111" t="s">
        <v>2864</v>
      </c>
    </row>
    <row r="29" spans="1:16" ht="12.75" customHeight="1" thickBot="1">
      <c r="A29" s="10" t="str">
        <f t="shared" si="0"/>
        <v>BAVM 12 </v>
      </c>
      <c r="B29" s="5" t="str">
        <f t="shared" si="1"/>
        <v>I</v>
      </c>
      <c r="C29" s="10">
        <f t="shared" si="2"/>
        <v>35333.476000000002</v>
      </c>
      <c r="D29" s="19" t="str">
        <f t="shared" si="3"/>
        <v>vis</v>
      </c>
      <c r="E29" s="107">
        <f>VLOOKUP(C29,'Active 1'!C$21:E$968,3,FALSE)</f>
        <v>8366.955406335328</v>
      </c>
      <c r="F29" s="5" t="s">
        <v>2167</v>
      </c>
      <c r="G29" s="19" t="str">
        <f t="shared" si="4"/>
        <v>35333.476</v>
      </c>
      <c r="H29" s="10">
        <f t="shared" si="5"/>
        <v>-12648</v>
      </c>
      <c r="I29" s="108" t="s">
        <v>2882</v>
      </c>
      <c r="J29" s="109" t="s">
        <v>2883</v>
      </c>
      <c r="K29" s="108">
        <v>-12648</v>
      </c>
      <c r="L29" s="108" t="s">
        <v>2884</v>
      </c>
      <c r="M29" s="109" t="s">
        <v>2233</v>
      </c>
      <c r="N29" s="109"/>
      <c r="O29" s="110" t="s">
        <v>2875</v>
      </c>
      <c r="P29" s="111" t="s">
        <v>2864</v>
      </c>
    </row>
    <row r="30" spans="1:16" ht="12.75" customHeight="1" thickBot="1">
      <c r="A30" s="10" t="str">
        <f t="shared" si="0"/>
        <v>BAVM 12 </v>
      </c>
      <c r="B30" s="5" t="str">
        <f t="shared" si="1"/>
        <v>I</v>
      </c>
      <c r="C30" s="10">
        <f t="shared" si="2"/>
        <v>35333.480000000003</v>
      </c>
      <c r="D30" s="19" t="str">
        <f t="shared" si="3"/>
        <v>vis</v>
      </c>
      <c r="E30" s="107">
        <f>VLOOKUP(C30,'Active 1'!C$21:E$968,3,FALSE)</f>
        <v>8366.958353410284</v>
      </c>
      <c r="F30" s="5" t="s">
        <v>2167</v>
      </c>
      <c r="G30" s="19" t="str">
        <f t="shared" si="4"/>
        <v>35333.480</v>
      </c>
      <c r="H30" s="10">
        <f t="shared" si="5"/>
        <v>-12648</v>
      </c>
      <c r="I30" s="108" t="s">
        <v>2885</v>
      </c>
      <c r="J30" s="109" t="s">
        <v>2886</v>
      </c>
      <c r="K30" s="108">
        <v>-12648</v>
      </c>
      <c r="L30" s="108" t="s">
        <v>2887</v>
      </c>
      <c r="M30" s="109" t="s">
        <v>2233</v>
      </c>
      <c r="N30" s="109"/>
      <c r="O30" s="110" t="s">
        <v>2888</v>
      </c>
      <c r="P30" s="111" t="s">
        <v>2864</v>
      </c>
    </row>
    <row r="31" spans="1:16" ht="12.75" customHeight="1" thickBot="1">
      <c r="A31" s="10" t="str">
        <f t="shared" si="0"/>
        <v>BAVM 12 </v>
      </c>
      <c r="B31" s="5" t="str">
        <f t="shared" si="1"/>
        <v>I</v>
      </c>
      <c r="C31" s="10">
        <f t="shared" si="2"/>
        <v>35371.476000000002</v>
      </c>
      <c r="D31" s="19" t="str">
        <f t="shared" si="3"/>
        <v>vis</v>
      </c>
      <c r="E31" s="107">
        <f>VLOOKUP(C31,'Active 1'!C$21:E$968,3,FALSE)</f>
        <v>8394.9526184024216</v>
      </c>
      <c r="F31" s="5" t="s">
        <v>2167</v>
      </c>
      <c r="G31" s="19" t="str">
        <f t="shared" si="4"/>
        <v>35371.476</v>
      </c>
      <c r="H31" s="10">
        <f t="shared" si="5"/>
        <v>-12620</v>
      </c>
      <c r="I31" s="108" t="s">
        <v>2899</v>
      </c>
      <c r="J31" s="109" t="s">
        <v>2900</v>
      </c>
      <c r="K31" s="108">
        <v>-12620</v>
      </c>
      <c r="L31" s="108" t="s">
        <v>2901</v>
      </c>
      <c r="M31" s="109" t="s">
        <v>2233</v>
      </c>
      <c r="N31" s="109"/>
      <c r="O31" s="110" t="s">
        <v>2875</v>
      </c>
      <c r="P31" s="111" t="s">
        <v>2864</v>
      </c>
    </row>
    <row r="32" spans="1:16" ht="12.75" customHeight="1" thickBot="1">
      <c r="A32" s="10" t="str">
        <f t="shared" si="0"/>
        <v>BAVM 12 </v>
      </c>
      <c r="B32" s="5" t="str">
        <f t="shared" si="1"/>
        <v>I</v>
      </c>
      <c r="C32" s="10">
        <f t="shared" si="2"/>
        <v>36108.478000000003</v>
      </c>
      <c r="D32" s="19" t="str">
        <f t="shared" si="3"/>
        <v>vis</v>
      </c>
      <c r="E32" s="107">
        <f>VLOOKUP(C32,'Active 1'!C$21:E$968,3,FALSE)</f>
        <v>8937.9526522937831</v>
      </c>
      <c r="F32" s="5" t="s">
        <v>2167</v>
      </c>
      <c r="G32" s="19" t="str">
        <f t="shared" si="4"/>
        <v>36108.478</v>
      </c>
      <c r="H32" s="10">
        <f t="shared" si="5"/>
        <v>-12077</v>
      </c>
      <c r="I32" s="108" t="s">
        <v>2979</v>
      </c>
      <c r="J32" s="109" t="s">
        <v>2980</v>
      </c>
      <c r="K32" s="108">
        <v>-12077</v>
      </c>
      <c r="L32" s="108" t="s">
        <v>2950</v>
      </c>
      <c r="M32" s="109" t="s">
        <v>2233</v>
      </c>
      <c r="N32" s="109"/>
      <c r="O32" s="110" t="s">
        <v>2981</v>
      </c>
      <c r="P32" s="111" t="s">
        <v>2864</v>
      </c>
    </row>
    <row r="33" spans="1:16" ht="12.75" customHeight="1" thickBot="1">
      <c r="A33" s="10" t="str">
        <f t="shared" si="0"/>
        <v>BAVM 12 </v>
      </c>
      <c r="B33" s="5" t="str">
        <f t="shared" si="1"/>
        <v>I</v>
      </c>
      <c r="C33" s="10">
        <f t="shared" si="2"/>
        <v>36108.478000000003</v>
      </c>
      <c r="D33" s="19" t="str">
        <f t="shared" si="3"/>
        <v>vis</v>
      </c>
      <c r="E33" s="107">
        <f>VLOOKUP(C33,'Active 1'!C$21:E$968,3,FALSE)</f>
        <v>8937.9526522937831</v>
      </c>
      <c r="F33" s="5" t="s">
        <v>2167</v>
      </c>
      <c r="G33" s="19" t="str">
        <f t="shared" si="4"/>
        <v>36108.478</v>
      </c>
      <c r="H33" s="10">
        <f t="shared" si="5"/>
        <v>-12077</v>
      </c>
      <c r="I33" s="108" t="s">
        <v>2979</v>
      </c>
      <c r="J33" s="109" t="s">
        <v>2980</v>
      </c>
      <c r="K33" s="108">
        <v>-12077</v>
      </c>
      <c r="L33" s="108" t="s">
        <v>2950</v>
      </c>
      <c r="M33" s="109" t="s">
        <v>2233</v>
      </c>
      <c r="N33" s="109"/>
      <c r="O33" s="110" t="s">
        <v>2875</v>
      </c>
      <c r="P33" s="111" t="s">
        <v>2864</v>
      </c>
    </row>
    <row r="34" spans="1:16" ht="12.75" customHeight="1" thickBot="1">
      <c r="A34" s="10" t="str">
        <f t="shared" si="0"/>
        <v>BAVM 12 </v>
      </c>
      <c r="B34" s="5" t="str">
        <f t="shared" si="1"/>
        <v>I</v>
      </c>
      <c r="C34" s="10">
        <f t="shared" si="2"/>
        <v>36108.478999999999</v>
      </c>
      <c r="D34" s="19" t="str">
        <f t="shared" si="3"/>
        <v>vis</v>
      </c>
      <c r="E34" s="107">
        <f>VLOOKUP(C34,'Active 1'!C$21:E$968,3,FALSE)</f>
        <v>8937.9533890625189</v>
      </c>
      <c r="F34" s="5" t="s">
        <v>2167</v>
      </c>
      <c r="G34" s="19" t="str">
        <f t="shared" si="4"/>
        <v>36108.479</v>
      </c>
      <c r="H34" s="10">
        <f t="shared" si="5"/>
        <v>-12077</v>
      </c>
      <c r="I34" s="108" t="s">
        <v>2982</v>
      </c>
      <c r="J34" s="109" t="s">
        <v>2983</v>
      </c>
      <c r="K34" s="108">
        <v>-12077</v>
      </c>
      <c r="L34" s="108" t="s">
        <v>2984</v>
      </c>
      <c r="M34" s="109" t="s">
        <v>2233</v>
      </c>
      <c r="N34" s="109"/>
      <c r="O34" s="110" t="s">
        <v>2985</v>
      </c>
      <c r="P34" s="111" t="s">
        <v>2864</v>
      </c>
    </row>
    <row r="35" spans="1:16" ht="12.75" customHeight="1" thickBot="1">
      <c r="A35" s="10" t="str">
        <f t="shared" si="0"/>
        <v>BAVM 12 </v>
      </c>
      <c r="B35" s="5" t="str">
        <f t="shared" si="1"/>
        <v>I</v>
      </c>
      <c r="C35" s="10">
        <f t="shared" si="2"/>
        <v>36108.482000000004</v>
      </c>
      <c r="D35" s="19" t="str">
        <f t="shared" si="3"/>
        <v>vis</v>
      </c>
      <c r="E35" s="107">
        <f>VLOOKUP(C35,'Active 1'!C$21:E$968,3,FALSE)</f>
        <v>8937.9555993687391</v>
      </c>
      <c r="F35" s="5" t="s">
        <v>2167</v>
      </c>
      <c r="G35" s="19" t="str">
        <f t="shared" si="4"/>
        <v>36108.482</v>
      </c>
      <c r="H35" s="10">
        <f t="shared" si="5"/>
        <v>-12077</v>
      </c>
      <c r="I35" s="108" t="s">
        <v>2986</v>
      </c>
      <c r="J35" s="109" t="s">
        <v>2987</v>
      </c>
      <c r="K35" s="108">
        <v>-12077</v>
      </c>
      <c r="L35" s="108" t="s">
        <v>2966</v>
      </c>
      <c r="M35" s="109" t="s">
        <v>2233</v>
      </c>
      <c r="N35" s="109"/>
      <c r="O35" s="110" t="s">
        <v>2988</v>
      </c>
      <c r="P35" s="111" t="s">
        <v>2864</v>
      </c>
    </row>
    <row r="36" spans="1:16" ht="12.75" customHeight="1" thickBot="1">
      <c r="A36" s="10" t="str">
        <f t="shared" si="0"/>
        <v>BAVM 12 </v>
      </c>
      <c r="B36" s="5" t="str">
        <f t="shared" si="1"/>
        <v>I</v>
      </c>
      <c r="C36" s="10">
        <f t="shared" si="2"/>
        <v>36172.271999999997</v>
      </c>
      <c r="D36" s="19" t="str">
        <f t="shared" si="3"/>
        <v>vis</v>
      </c>
      <c r="E36" s="107">
        <f>VLOOKUP(C36,'Active 1'!C$21:E$968,3,FALSE)</f>
        <v>8984.9540772045202</v>
      </c>
      <c r="F36" s="5" t="s">
        <v>2167</v>
      </c>
      <c r="G36" s="19" t="str">
        <f t="shared" si="4"/>
        <v>36172.272</v>
      </c>
      <c r="H36" s="10">
        <f t="shared" si="5"/>
        <v>-12030</v>
      </c>
      <c r="I36" s="108" t="s">
        <v>2997</v>
      </c>
      <c r="J36" s="109" t="s">
        <v>2998</v>
      </c>
      <c r="K36" s="108">
        <v>-12030</v>
      </c>
      <c r="L36" s="108" t="s">
        <v>2984</v>
      </c>
      <c r="M36" s="109" t="s">
        <v>2233</v>
      </c>
      <c r="N36" s="109"/>
      <c r="O36" s="110" t="s">
        <v>2875</v>
      </c>
      <c r="P36" s="111" t="s">
        <v>2864</v>
      </c>
    </row>
    <row r="37" spans="1:16" ht="12.75" customHeight="1" thickBot="1">
      <c r="A37" s="10" t="str">
        <f t="shared" si="0"/>
        <v>BAVM 12 </v>
      </c>
      <c r="B37" s="5" t="str">
        <f t="shared" si="1"/>
        <v>I</v>
      </c>
      <c r="C37" s="10">
        <f t="shared" si="2"/>
        <v>36172.273000000001</v>
      </c>
      <c r="D37" s="19" t="str">
        <f t="shared" si="3"/>
        <v>vis</v>
      </c>
      <c r="E37" s="107">
        <f>VLOOKUP(C37,'Active 1'!C$21:E$968,3,FALSE)</f>
        <v>8984.9548139732615</v>
      </c>
      <c r="F37" s="5" t="s">
        <v>2167</v>
      </c>
      <c r="G37" s="19" t="str">
        <f t="shared" si="4"/>
        <v>36172.273</v>
      </c>
      <c r="H37" s="10">
        <f t="shared" si="5"/>
        <v>-12030</v>
      </c>
      <c r="I37" s="108" t="s">
        <v>2999</v>
      </c>
      <c r="J37" s="109" t="s">
        <v>3000</v>
      </c>
      <c r="K37" s="108">
        <v>-12030</v>
      </c>
      <c r="L37" s="108" t="s">
        <v>2963</v>
      </c>
      <c r="M37" s="109" t="s">
        <v>2233</v>
      </c>
      <c r="N37" s="109"/>
      <c r="O37" s="110" t="s">
        <v>2871</v>
      </c>
      <c r="P37" s="111" t="s">
        <v>2864</v>
      </c>
    </row>
    <row r="38" spans="1:16" ht="12.75" customHeight="1" thickBot="1">
      <c r="A38" s="10" t="str">
        <f t="shared" si="0"/>
        <v>BAVM 13 </v>
      </c>
      <c r="B38" s="5" t="str">
        <f t="shared" si="1"/>
        <v>I</v>
      </c>
      <c r="C38" s="10">
        <f t="shared" si="2"/>
        <v>36233.35</v>
      </c>
      <c r="D38" s="19" t="str">
        <f t="shared" si="3"/>
        <v>vis</v>
      </c>
      <c r="E38" s="107">
        <f>VLOOKUP(C38,'Active 1'!C$21:E$968,3,FALSE)</f>
        <v>9029.9544382212025</v>
      </c>
      <c r="F38" s="5" t="s">
        <v>2167</v>
      </c>
      <c r="G38" s="19" t="str">
        <f t="shared" si="4"/>
        <v>36233.350</v>
      </c>
      <c r="H38" s="10">
        <f t="shared" si="5"/>
        <v>-11985</v>
      </c>
      <c r="I38" s="108" t="s">
        <v>3001</v>
      </c>
      <c r="J38" s="109" t="s">
        <v>3002</v>
      </c>
      <c r="K38" s="108">
        <v>-11985</v>
      </c>
      <c r="L38" s="108" t="s">
        <v>2950</v>
      </c>
      <c r="M38" s="109" t="s">
        <v>2233</v>
      </c>
      <c r="N38" s="109"/>
      <c r="O38" s="110" t="s">
        <v>2875</v>
      </c>
      <c r="P38" s="111" t="s">
        <v>3003</v>
      </c>
    </row>
    <row r="39" spans="1:16" ht="12.75" customHeight="1" thickBot="1">
      <c r="A39" s="10" t="str">
        <f t="shared" si="0"/>
        <v>BAVM 13 </v>
      </c>
      <c r="B39" s="5" t="str">
        <f t="shared" si="1"/>
        <v>I</v>
      </c>
      <c r="C39" s="10">
        <f t="shared" si="2"/>
        <v>36233.351000000002</v>
      </c>
      <c r="D39" s="19" t="str">
        <f t="shared" si="3"/>
        <v>vis</v>
      </c>
      <c r="E39" s="107">
        <f>VLOOKUP(C39,'Active 1'!C$21:E$968,3,FALSE)</f>
        <v>9029.9551749899438</v>
      </c>
      <c r="F39" s="5" t="s">
        <v>2167</v>
      </c>
      <c r="G39" s="19" t="str">
        <f t="shared" si="4"/>
        <v>36233.351</v>
      </c>
      <c r="H39" s="10">
        <f t="shared" si="5"/>
        <v>-11985</v>
      </c>
      <c r="I39" s="108" t="s">
        <v>3004</v>
      </c>
      <c r="J39" s="109" t="s">
        <v>3005</v>
      </c>
      <c r="K39" s="108">
        <v>-11985</v>
      </c>
      <c r="L39" s="108" t="s">
        <v>2984</v>
      </c>
      <c r="M39" s="109" t="s">
        <v>2233</v>
      </c>
      <c r="N39" s="109"/>
      <c r="O39" s="110" t="s">
        <v>2888</v>
      </c>
      <c r="P39" s="111" t="s">
        <v>3003</v>
      </c>
    </row>
    <row r="40" spans="1:16" ht="12.75" customHeight="1" thickBot="1">
      <c r="A40" s="10" t="str">
        <f t="shared" si="0"/>
        <v>BAVM 13 </v>
      </c>
      <c r="B40" s="5" t="str">
        <f t="shared" si="1"/>
        <v>I</v>
      </c>
      <c r="C40" s="10">
        <f t="shared" si="2"/>
        <v>36233.353000000003</v>
      </c>
      <c r="D40" s="19" t="str">
        <f t="shared" si="3"/>
        <v>vis</v>
      </c>
      <c r="E40" s="107">
        <f>VLOOKUP(C40,'Active 1'!C$21:E$968,3,FALSE)</f>
        <v>9029.9566485274227</v>
      </c>
      <c r="F40" s="5" t="s">
        <v>2167</v>
      </c>
      <c r="G40" s="19" t="str">
        <f t="shared" si="4"/>
        <v>36233.353</v>
      </c>
      <c r="H40" s="10">
        <f t="shared" si="5"/>
        <v>-11985</v>
      </c>
      <c r="I40" s="108" t="s">
        <v>3006</v>
      </c>
      <c r="J40" s="109" t="s">
        <v>3007</v>
      </c>
      <c r="K40" s="108">
        <v>-11985</v>
      </c>
      <c r="L40" s="108" t="s">
        <v>2945</v>
      </c>
      <c r="M40" s="109" t="s">
        <v>2233</v>
      </c>
      <c r="N40" s="109"/>
      <c r="O40" s="110" t="s">
        <v>3008</v>
      </c>
      <c r="P40" s="111" t="s">
        <v>3003</v>
      </c>
    </row>
    <row r="41" spans="1:16" ht="12.75" customHeight="1" thickBot="1">
      <c r="A41" s="10" t="str">
        <f t="shared" si="0"/>
        <v>BAVM 13 </v>
      </c>
      <c r="B41" s="5" t="str">
        <f t="shared" si="1"/>
        <v>I</v>
      </c>
      <c r="C41" s="10">
        <f t="shared" si="2"/>
        <v>36431.512999999999</v>
      </c>
      <c r="D41" s="19" t="str">
        <f t="shared" si="3"/>
        <v>vis</v>
      </c>
      <c r="E41" s="107">
        <f>VLOOKUP(C41,'Active 1'!C$21:E$968,3,FALSE)</f>
        <v>9175.9547417699232</v>
      </c>
      <c r="F41" s="5" t="s">
        <v>2167</v>
      </c>
      <c r="G41" s="19" t="str">
        <f t="shared" si="4"/>
        <v>36431.513</v>
      </c>
      <c r="H41" s="10">
        <f t="shared" si="5"/>
        <v>-11839</v>
      </c>
      <c r="I41" s="108" t="s">
        <v>3019</v>
      </c>
      <c r="J41" s="109" t="s">
        <v>3020</v>
      </c>
      <c r="K41" s="108">
        <v>-11839</v>
      </c>
      <c r="L41" s="108" t="s">
        <v>3018</v>
      </c>
      <c r="M41" s="109" t="s">
        <v>2233</v>
      </c>
      <c r="N41" s="109"/>
      <c r="O41" s="110" t="s">
        <v>3021</v>
      </c>
      <c r="P41" s="111" t="s">
        <v>3003</v>
      </c>
    </row>
    <row r="42" spans="1:16" ht="12.75" customHeight="1" thickBot="1">
      <c r="A42" s="10" t="str">
        <f t="shared" si="0"/>
        <v>BAVM 13 </v>
      </c>
      <c r="B42" s="5" t="str">
        <f t="shared" si="1"/>
        <v>I</v>
      </c>
      <c r="C42" s="10">
        <f t="shared" si="2"/>
        <v>36476.305</v>
      </c>
      <c r="D42" s="19" t="str">
        <f t="shared" si="3"/>
        <v>vis</v>
      </c>
      <c r="E42" s="107">
        <f>VLOOKUP(C42,'Active 1'!C$21:E$968,3,FALSE)</f>
        <v>9208.9560871096419</v>
      </c>
      <c r="F42" s="5" t="s">
        <v>2167</v>
      </c>
      <c r="G42" s="19" t="str">
        <f t="shared" si="4"/>
        <v>36476.305</v>
      </c>
      <c r="H42" s="10">
        <f t="shared" si="5"/>
        <v>-11806</v>
      </c>
      <c r="I42" s="108" t="s">
        <v>3031</v>
      </c>
      <c r="J42" s="109" t="s">
        <v>3032</v>
      </c>
      <c r="K42" s="108">
        <v>-11806</v>
      </c>
      <c r="L42" s="108" t="s">
        <v>3018</v>
      </c>
      <c r="M42" s="109" t="s">
        <v>2233</v>
      </c>
      <c r="N42" s="109"/>
      <c r="O42" s="110" t="s">
        <v>2981</v>
      </c>
      <c r="P42" s="111" t="s">
        <v>3003</v>
      </c>
    </row>
    <row r="43" spans="1:16" ht="12.75" customHeight="1" thickBot="1">
      <c r="A43" s="10" t="str">
        <f t="shared" si="0"/>
        <v>BAVM 13 </v>
      </c>
      <c r="B43" s="5" t="str">
        <f t="shared" si="1"/>
        <v>I</v>
      </c>
      <c r="C43" s="10">
        <f t="shared" si="2"/>
        <v>36476.305999999997</v>
      </c>
      <c r="D43" s="19" t="str">
        <f t="shared" si="3"/>
        <v>vis</v>
      </c>
      <c r="E43" s="107">
        <f>VLOOKUP(C43,'Active 1'!C$21:E$968,3,FALSE)</f>
        <v>9208.9568238783777</v>
      </c>
      <c r="F43" s="5" t="s">
        <v>2167</v>
      </c>
      <c r="G43" s="19" t="str">
        <f t="shared" si="4"/>
        <v>36476.306</v>
      </c>
      <c r="H43" s="10">
        <f t="shared" si="5"/>
        <v>-11806</v>
      </c>
      <c r="I43" s="108" t="s">
        <v>3033</v>
      </c>
      <c r="J43" s="109" t="s">
        <v>3034</v>
      </c>
      <c r="K43" s="108">
        <v>-11806</v>
      </c>
      <c r="L43" s="108" t="s">
        <v>2969</v>
      </c>
      <c r="M43" s="109" t="s">
        <v>2233</v>
      </c>
      <c r="N43" s="109"/>
      <c r="O43" s="110" t="s">
        <v>2875</v>
      </c>
      <c r="P43" s="111" t="s">
        <v>3003</v>
      </c>
    </row>
    <row r="44" spans="1:16" ht="12.75" customHeight="1" thickBot="1">
      <c r="A44" s="10" t="str">
        <f t="shared" si="0"/>
        <v>BAVM 13 </v>
      </c>
      <c r="B44" s="5" t="str">
        <f t="shared" si="1"/>
        <v>I</v>
      </c>
      <c r="C44" s="10">
        <f t="shared" si="2"/>
        <v>36841.415999999997</v>
      </c>
      <c r="D44" s="19" t="str">
        <f t="shared" si="3"/>
        <v>vis</v>
      </c>
      <c r="E44" s="107">
        <f>VLOOKUP(C44,'Active 1'!C$21:E$968,3,FALSE)</f>
        <v>9477.9584580314404</v>
      </c>
      <c r="F44" s="5" t="s">
        <v>2167</v>
      </c>
      <c r="G44" s="19" t="str">
        <f t="shared" si="4"/>
        <v>36841.416</v>
      </c>
      <c r="H44" s="10">
        <f t="shared" si="5"/>
        <v>-11537</v>
      </c>
      <c r="I44" s="108" t="s">
        <v>3071</v>
      </c>
      <c r="J44" s="109" t="s">
        <v>3072</v>
      </c>
      <c r="K44" s="108">
        <v>-11537</v>
      </c>
      <c r="L44" s="108" t="s">
        <v>3046</v>
      </c>
      <c r="M44" s="109" t="s">
        <v>2233</v>
      </c>
      <c r="N44" s="109"/>
      <c r="O44" s="110" t="s">
        <v>2875</v>
      </c>
      <c r="P44" s="111" t="s">
        <v>3003</v>
      </c>
    </row>
    <row r="45" spans="1:16" ht="12.75" customHeight="1" thickBot="1">
      <c r="A45" s="10" t="str">
        <f t="shared" si="0"/>
        <v>BAVM 15 </v>
      </c>
      <c r="B45" s="5" t="str">
        <f t="shared" si="1"/>
        <v>I</v>
      </c>
      <c r="C45" s="10">
        <f t="shared" si="2"/>
        <v>37202.455000000002</v>
      </c>
      <c r="D45" s="19" t="str">
        <f t="shared" si="3"/>
        <v>vis</v>
      </c>
      <c r="E45" s="107" t="e">
        <f>VLOOKUP(C45,'Active 1'!C$21:E$968,3,FALSE)</f>
        <v>#N/A</v>
      </c>
      <c r="F45" s="5" t="s">
        <v>2167</v>
      </c>
      <c r="G45" s="19" t="str">
        <f t="shared" si="4"/>
        <v>37202.455</v>
      </c>
      <c r="H45" s="10">
        <f t="shared" si="5"/>
        <v>-11271</v>
      </c>
      <c r="I45" s="108" t="s">
        <v>3116</v>
      </c>
      <c r="J45" s="109" t="s">
        <v>3117</v>
      </c>
      <c r="K45" s="108">
        <v>-11271</v>
      </c>
      <c r="L45" s="108" t="s">
        <v>3094</v>
      </c>
      <c r="M45" s="109" t="s">
        <v>2233</v>
      </c>
      <c r="N45" s="109"/>
      <c r="O45" s="110" t="s">
        <v>3118</v>
      </c>
      <c r="P45" s="111" t="s">
        <v>3119</v>
      </c>
    </row>
    <row r="46" spans="1:16" ht="12.75" customHeight="1" thickBot="1">
      <c r="A46" s="10" t="str">
        <f t="shared" si="0"/>
        <v>BAVM 15 </v>
      </c>
      <c r="B46" s="5" t="str">
        <f t="shared" si="1"/>
        <v>I</v>
      </c>
      <c r="C46" s="10">
        <f t="shared" si="2"/>
        <v>37202.457000000002</v>
      </c>
      <c r="D46" s="19" t="str">
        <f t="shared" si="3"/>
        <v>vis</v>
      </c>
      <c r="E46" s="107" t="e">
        <f>VLOOKUP(C46,'Active 1'!C$21:E$968,3,FALSE)</f>
        <v>#N/A</v>
      </c>
      <c r="F46" s="5" t="s">
        <v>2167</v>
      </c>
      <c r="G46" s="19" t="str">
        <f t="shared" si="4"/>
        <v>37202.457</v>
      </c>
      <c r="H46" s="10">
        <f t="shared" si="5"/>
        <v>-11271</v>
      </c>
      <c r="I46" s="108" t="s">
        <v>3123</v>
      </c>
      <c r="J46" s="109" t="s">
        <v>3124</v>
      </c>
      <c r="K46" s="108">
        <v>-11271</v>
      </c>
      <c r="L46" s="108" t="s">
        <v>3125</v>
      </c>
      <c r="M46" s="109" t="s">
        <v>2233</v>
      </c>
      <c r="N46" s="109"/>
      <c r="O46" s="110" t="s">
        <v>2875</v>
      </c>
      <c r="P46" s="111" t="s">
        <v>3119</v>
      </c>
    </row>
    <row r="47" spans="1:16" ht="12.75" customHeight="1" thickBot="1">
      <c r="A47" s="10" t="str">
        <f t="shared" si="0"/>
        <v>BAVM 15 </v>
      </c>
      <c r="B47" s="5" t="str">
        <f t="shared" si="1"/>
        <v>I</v>
      </c>
      <c r="C47" s="10">
        <f t="shared" si="2"/>
        <v>37202.457999999999</v>
      </c>
      <c r="D47" s="19" t="str">
        <f t="shared" si="3"/>
        <v>vis</v>
      </c>
      <c r="E47" s="107" t="e">
        <f>VLOOKUP(C47,'Active 1'!C$21:E$968,3,FALSE)</f>
        <v>#N/A</v>
      </c>
      <c r="F47" s="5" t="s">
        <v>2167</v>
      </c>
      <c r="G47" s="19" t="str">
        <f t="shared" si="4"/>
        <v>37202.458</v>
      </c>
      <c r="H47" s="10">
        <f t="shared" si="5"/>
        <v>-11271</v>
      </c>
      <c r="I47" s="108" t="s">
        <v>3126</v>
      </c>
      <c r="J47" s="109" t="s">
        <v>3127</v>
      </c>
      <c r="K47" s="108">
        <v>-11271</v>
      </c>
      <c r="L47" s="108" t="s">
        <v>3128</v>
      </c>
      <c r="M47" s="109" t="s">
        <v>2233</v>
      </c>
      <c r="N47" s="109"/>
      <c r="O47" s="110" t="s">
        <v>3129</v>
      </c>
      <c r="P47" s="111" t="s">
        <v>3119</v>
      </c>
    </row>
    <row r="48" spans="1:16" ht="12.75" customHeight="1" thickBot="1">
      <c r="A48" s="10" t="str">
        <f t="shared" si="0"/>
        <v>IBVS 299 </v>
      </c>
      <c r="B48" s="5" t="str">
        <f t="shared" si="1"/>
        <v>I</v>
      </c>
      <c r="C48" s="10">
        <f t="shared" si="2"/>
        <v>37202.457999999999</v>
      </c>
      <c r="D48" s="19" t="str">
        <f t="shared" si="3"/>
        <v>vis</v>
      </c>
      <c r="E48" s="107" t="e">
        <f>VLOOKUP(C48,'Active 1'!C$21:E$968,3,FALSE)</f>
        <v>#N/A</v>
      </c>
      <c r="F48" s="5" t="s">
        <v>2167</v>
      </c>
      <c r="G48" s="19" t="str">
        <f t="shared" si="4"/>
        <v>37202.458</v>
      </c>
      <c r="H48" s="10">
        <f t="shared" si="5"/>
        <v>-11271</v>
      </c>
      <c r="I48" s="108" t="s">
        <v>3126</v>
      </c>
      <c r="J48" s="109" t="s">
        <v>3127</v>
      </c>
      <c r="K48" s="108">
        <v>-11271</v>
      </c>
      <c r="L48" s="108" t="s">
        <v>3128</v>
      </c>
      <c r="M48" s="109" t="s">
        <v>2233</v>
      </c>
      <c r="N48" s="109"/>
      <c r="O48" s="110" t="s">
        <v>2926</v>
      </c>
      <c r="P48" s="111" t="s">
        <v>3054</v>
      </c>
    </row>
    <row r="49" spans="1:16" ht="12.75" customHeight="1" thickBot="1">
      <c r="A49" s="10" t="str">
        <f t="shared" si="0"/>
        <v> AA 17.60 </v>
      </c>
      <c r="B49" s="5" t="str">
        <f t="shared" si="1"/>
        <v>I</v>
      </c>
      <c r="C49" s="10">
        <f t="shared" si="2"/>
        <v>37544.493999999999</v>
      </c>
      <c r="D49" s="19" t="str">
        <f t="shared" si="3"/>
        <v>vis</v>
      </c>
      <c r="E49" s="107">
        <f>VLOOKUP(C49,'Active 1'!C$21:E$968,3,FALSE)</f>
        <v>9995.9643492342748</v>
      </c>
      <c r="F49" s="5" t="s">
        <v>2167</v>
      </c>
      <c r="G49" s="19" t="str">
        <f t="shared" si="4"/>
        <v>37544.494</v>
      </c>
      <c r="H49" s="10">
        <f t="shared" si="5"/>
        <v>-11019</v>
      </c>
      <c r="I49" s="108" t="s">
        <v>3153</v>
      </c>
      <c r="J49" s="109" t="s">
        <v>3154</v>
      </c>
      <c r="K49" s="108">
        <v>-11019</v>
      </c>
      <c r="L49" s="108" t="s">
        <v>3084</v>
      </c>
      <c r="M49" s="109" t="s">
        <v>2233</v>
      </c>
      <c r="N49" s="109"/>
      <c r="O49" s="110" t="s">
        <v>3155</v>
      </c>
      <c r="P49" s="110" t="s">
        <v>3156</v>
      </c>
    </row>
    <row r="50" spans="1:16" ht="12.75" customHeight="1" thickBot="1">
      <c r="A50" s="10" t="str">
        <f t="shared" si="0"/>
        <v>BAVM 15 </v>
      </c>
      <c r="B50" s="5" t="str">
        <f t="shared" si="1"/>
        <v>I</v>
      </c>
      <c r="C50" s="10">
        <f t="shared" si="2"/>
        <v>37544.493999999999</v>
      </c>
      <c r="D50" s="19" t="str">
        <f t="shared" si="3"/>
        <v>vis</v>
      </c>
      <c r="E50" s="107">
        <f>VLOOKUP(C50,'Active 1'!C$21:E$968,3,FALSE)</f>
        <v>9995.9643492342748</v>
      </c>
      <c r="F50" s="5" t="s">
        <v>2167</v>
      </c>
      <c r="G50" s="19" t="str">
        <f t="shared" si="4"/>
        <v>37544.494</v>
      </c>
      <c r="H50" s="10">
        <f t="shared" si="5"/>
        <v>-11019</v>
      </c>
      <c r="I50" s="108" t="s">
        <v>3153</v>
      </c>
      <c r="J50" s="109" t="s">
        <v>3154</v>
      </c>
      <c r="K50" s="108">
        <v>-11019</v>
      </c>
      <c r="L50" s="108" t="s">
        <v>3084</v>
      </c>
      <c r="M50" s="109" t="s">
        <v>2233</v>
      </c>
      <c r="N50" s="109"/>
      <c r="O50" s="110" t="s">
        <v>3129</v>
      </c>
      <c r="P50" s="111" t="s">
        <v>3119</v>
      </c>
    </row>
    <row r="51" spans="1:16" ht="12.75" customHeight="1" thickBot="1">
      <c r="A51" s="10" t="str">
        <f t="shared" si="0"/>
        <v>BAVM 15 </v>
      </c>
      <c r="B51" s="5" t="str">
        <f t="shared" si="1"/>
        <v>I</v>
      </c>
      <c r="C51" s="10">
        <f t="shared" si="2"/>
        <v>37544.497000000003</v>
      </c>
      <c r="D51" s="19" t="str">
        <f t="shared" si="3"/>
        <v>vis</v>
      </c>
      <c r="E51" s="107">
        <f>VLOOKUP(C51,'Active 1'!C$21:E$968,3,FALSE)</f>
        <v>9995.9665595404931</v>
      </c>
      <c r="F51" s="5" t="s">
        <v>2167</v>
      </c>
      <c r="G51" s="19" t="str">
        <f t="shared" si="4"/>
        <v>37544.497</v>
      </c>
      <c r="H51" s="10">
        <f t="shared" si="5"/>
        <v>-11019</v>
      </c>
      <c r="I51" s="108" t="s">
        <v>3157</v>
      </c>
      <c r="J51" s="109" t="s">
        <v>3158</v>
      </c>
      <c r="K51" s="108">
        <v>-11019</v>
      </c>
      <c r="L51" s="108" t="s">
        <v>3094</v>
      </c>
      <c r="M51" s="109" t="s">
        <v>2233</v>
      </c>
      <c r="N51" s="109"/>
      <c r="O51" s="110" t="s">
        <v>2985</v>
      </c>
      <c r="P51" s="111" t="s">
        <v>3119</v>
      </c>
    </row>
    <row r="52" spans="1:16" ht="12.75" customHeight="1" thickBot="1">
      <c r="A52" s="10" t="str">
        <f t="shared" si="0"/>
        <v>BAVM 18 </v>
      </c>
      <c r="B52" s="5" t="str">
        <f t="shared" si="1"/>
        <v>I</v>
      </c>
      <c r="C52" s="10">
        <f t="shared" si="2"/>
        <v>38999.514000000003</v>
      </c>
      <c r="D52" s="19" t="str">
        <f t="shared" si="3"/>
        <v>vis</v>
      </c>
      <c r="E52" s="107">
        <f>VLOOKUP(C52,'Active 1'!C$21:E$968,3,FALSE)</f>
        <v>11067.977599283273</v>
      </c>
      <c r="F52" s="5" t="s">
        <v>2167</v>
      </c>
      <c r="G52" s="19" t="str">
        <f t="shared" si="4"/>
        <v>38999.514</v>
      </c>
      <c r="H52" s="10">
        <f t="shared" si="5"/>
        <v>-9947</v>
      </c>
      <c r="I52" s="108" t="s">
        <v>3255</v>
      </c>
      <c r="J52" s="109" t="s">
        <v>3256</v>
      </c>
      <c r="K52" s="108">
        <v>-9947</v>
      </c>
      <c r="L52" s="108" t="s">
        <v>3228</v>
      </c>
      <c r="M52" s="109" t="s">
        <v>2233</v>
      </c>
      <c r="N52" s="109"/>
      <c r="O52" s="110" t="s">
        <v>2981</v>
      </c>
      <c r="P52" s="111" t="s">
        <v>3257</v>
      </c>
    </row>
    <row r="53" spans="1:16" ht="12.75" customHeight="1" thickBot="1">
      <c r="A53" s="10" t="str">
        <f t="shared" si="0"/>
        <v>BAVM 18 </v>
      </c>
      <c r="B53" s="5" t="str">
        <f t="shared" si="1"/>
        <v>I</v>
      </c>
      <c r="C53" s="10">
        <f t="shared" si="2"/>
        <v>39033.445</v>
      </c>
      <c r="D53" s="19" t="str">
        <f t="shared" si="3"/>
        <v>vis</v>
      </c>
      <c r="E53" s="107" t="e">
        <f>VLOOKUP(C53,'Active 1'!C$21:E$968,3,FALSE)</f>
        <v>#N/A</v>
      </c>
      <c r="F53" s="5" t="s">
        <v>2167</v>
      </c>
      <c r="G53" s="19" t="str">
        <f t="shared" si="4"/>
        <v>39033.445</v>
      </c>
      <c r="H53" s="10">
        <f t="shared" si="5"/>
        <v>-9922</v>
      </c>
      <c r="I53" s="108" t="s">
        <v>3282</v>
      </c>
      <c r="J53" s="109" t="s">
        <v>3283</v>
      </c>
      <c r="K53" s="108">
        <v>-9922</v>
      </c>
      <c r="L53" s="108" t="s">
        <v>3239</v>
      </c>
      <c r="M53" s="109" t="s">
        <v>2233</v>
      </c>
      <c r="N53" s="109"/>
      <c r="O53" s="110" t="s">
        <v>2981</v>
      </c>
      <c r="P53" s="111" t="s">
        <v>3257</v>
      </c>
    </row>
    <row r="54" spans="1:16" ht="12.75" customHeight="1" thickBot="1">
      <c r="A54" s="10" t="str">
        <f t="shared" si="0"/>
        <v>BAVM 29 </v>
      </c>
      <c r="B54" s="5" t="str">
        <f t="shared" si="1"/>
        <v>I</v>
      </c>
      <c r="C54" s="10">
        <f t="shared" si="2"/>
        <v>42843.358</v>
      </c>
      <c r="D54" s="19" t="str">
        <f t="shared" si="3"/>
        <v>vis</v>
      </c>
      <c r="E54" s="107">
        <f>VLOOKUP(C54,'Active 1'!C$21:E$968,3,FALSE)</f>
        <v>13900.001694568098</v>
      </c>
      <c r="F54" s="5" t="s">
        <v>2167</v>
      </c>
      <c r="G54" s="19" t="str">
        <f t="shared" si="4"/>
        <v>42843.358</v>
      </c>
      <c r="H54" s="10">
        <f t="shared" si="5"/>
        <v>-7115</v>
      </c>
      <c r="I54" s="108" t="s">
        <v>519</v>
      </c>
      <c r="J54" s="109" t="s">
        <v>520</v>
      </c>
      <c r="K54" s="108">
        <v>-7115</v>
      </c>
      <c r="L54" s="108" t="s">
        <v>444</v>
      </c>
      <c r="M54" s="109" t="s">
        <v>2233</v>
      </c>
      <c r="N54" s="109"/>
      <c r="O54" s="110" t="s">
        <v>521</v>
      </c>
      <c r="P54" s="111" t="s">
        <v>522</v>
      </c>
    </row>
    <row r="55" spans="1:16" ht="12.75" customHeight="1" thickBot="1">
      <c r="A55" s="10" t="str">
        <f t="shared" si="0"/>
        <v>BAVM 29 </v>
      </c>
      <c r="B55" s="5" t="str">
        <f t="shared" si="1"/>
        <v>I</v>
      </c>
      <c r="C55" s="10">
        <f t="shared" si="2"/>
        <v>43067.307000000001</v>
      </c>
      <c r="D55" s="19" t="str">
        <f t="shared" si="3"/>
        <v>vis</v>
      </c>
      <c r="E55" s="107">
        <f>VLOOKUP(C55,'Active 1'!C$21:E$968,3,FALSE)</f>
        <v>14065.000316810558</v>
      </c>
      <c r="F55" s="5" t="s">
        <v>2167</v>
      </c>
      <c r="G55" s="19" t="str">
        <f t="shared" si="4"/>
        <v>43067.307</v>
      </c>
      <c r="H55" s="10">
        <f t="shared" si="5"/>
        <v>-6950</v>
      </c>
      <c r="I55" s="108" t="s">
        <v>536</v>
      </c>
      <c r="J55" s="109" t="s">
        <v>537</v>
      </c>
      <c r="K55" s="108">
        <v>-6950</v>
      </c>
      <c r="L55" s="108" t="s">
        <v>511</v>
      </c>
      <c r="M55" s="109" t="s">
        <v>2233</v>
      </c>
      <c r="N55" s="109"/>
      <c r="O55" s="110" t="s">
        <v>538</v>
      </c>
      <c r="P55" s="111" t="s">
        <v>522</v>
      </c>
    </row>
    <row r="56" spans="1:16" ht="12.75" customHeight="1" thickBot="1">
      <c r="A56" s="10" t="str">
        <f t="shared" si="0"/>
        <v>BAVM 122 </v>
      </c>
      <c r="B56" s="5" t="str">
        <f t="shared" si="1"/>
        <v>I</v>
      </c>
      <c r="C56" s="10">
        <f t="shared" si="2"/>
        <v>51208.351999999999</v>
      </c>
      <c r="D56" s="19" t="str">
        <f t="shared" si="3"/>
        <v>vis</v>
      </c>
      <c r="E56" s="107" t="e">
        <f>VLOOKUP(C56,'Active 1'!C$21:E$968,3,FALSE)</f>
        <v>#N/A</v>
      </c>
      <c r="F56" s="5" t="s">
        <v>2167</v>
      </c>
      <c r="G56" s="19" t="str">
        <f t="shared" si="4"/>
        <v>51208.352</v>
      </c>
      <c r="H56" s="10">
        <f t="shared" si="5"/>
        <v>-952</v>
      </c>
      <c r="I56" s="108" t="s">
        <v>1505</v>
      </c>
      <c r="J56" s="109" t="s">
        <v>1506</v>
      </c>
      <c r="K56" s="108">
        <v>-952</v>
      </c>
      <c r="L56" s="108" t="s">
        <v>2168</v>
      </c>
      <c r="M56" s="109" t="s">
        <v>2233</v>
      </c>
      <c r="N56" s="109"/>
      <c r="O56" s="110" t="s">
        <v>1507</v>
      </c>
      <c r="P56" s="111" t="s">
        <v>1508</v>
      </c>
    </row>
    <row r="57" spans="1:16" ht="12.75" customHeight="1" thickBot="1">
      <c r="A57" s="10" t="str">
        <f t="shared" si="0"/>
        <v>BAVM 143 </v>
      </c>
      <c r="B57" s="5" t="str">
        <f t="shared" si="1"/>
        <v>I</v>
      </c>
      <c r="C57" s="10">
        <f t="shared" si="2"/>
        <v>51812.357000000004</v>
      </c>
      <c r="D57" s="19" t="str">
        <f t="shared" si="3"/>
        <v>vis</v>
      </c>
      <c r="E57" s="107" t="e">
        <f>VLOOKUP(C57,'Active 1'!C$21:E$968,3,FALSE)</f>
        <v>#N/A</v>
      </c>
      <c r="F57" s="5" t="s">
        <v>2167</v>
      </c>
      <c r="G57" s="19" t="str">
        <f t="shared" si="4"/>
        <v>51812.357</v>
      </c>
      <c r="H57" s="10">
        <f t="shared" si="5"/>
        <v>-507</v>
      </c>
      <c r="I57" s="108" t="s">
        <v>1552</v>
      </c>
      <c r="J57" s="109" t="s">
        <v>1553</v>
      </c>
      <c r="K57" s="108">
        <v>-507</v>
      </c>
      <c r="L57" s="108" t="s">
        <v>1097</v>
      </c>
      <c r="M57" s="109" t="s">
        <v>2233</v>
      </c>
      <c r="N57" s="109"/>
      <c r="O57" s="110" t="s">
        <v>2981</v>
      </c>
      <c r="P57" s="111" t="s">
        <v>1554</v>
      </c>
    </row>
    <row r="58" spans="1:16" ht="12.75" customHeight="1" thickBot="1">
      <c r="A58" s="10" t="str">
        <f t="shared" si="0"/>
        <v>BAVM 157 </v>
      </c>
      <c r="B58" s="5" t="str">
        <f t="shared" si="1"/>
        <v>I</v>
      </c>
      <c r="C58" s="10">
        <f t="shared" si="2"/>
        <v>52648.463000000003</v>
      </c>
      <c r="D58" s="19" t="str">
        <f t="shared" si="3"/>
        <v>vis</v>
      </c>
      <c r="E58" s="107" t="e">
        <f>VLOOKUP(C58,'Active 1'!C$21:E$968,3,FALSE)</f>
        <v>#N/A</v>
      </c>
      <c r="F58" s="5" t="s">
        <v>2167</v>
      </c>
      <c r="G58" s="19" t="str">
        <f t="shared" si="4"/>
        <v>52648.463</v>
      </c>
      <c r="H58" s="10">
        <f t="shared" si="5"/>
        <v>109</v>
      </c>
      <c r="I58" s="108" t="s">
        <v>1622</v>
      </c>
      <c r="J58" s="109" t="s">
        <v>1623</v>
      </c>
      <c r="K58" s="108">
        <v>109</v>
      </c>
      <c r="L58" s="108" t="s">
        <v>1036</v>
      </c>
      <c r="M58" s="109" t="s">
        <v>2233</v>
      </c>
      <c r="N58" s="109"/>
      <c r="O58" s="110" t="s">
        <v>1507</v>
      </c>
      <c r="P58" s="111" t="s">
        <v>1601</v>
      </c>
    </row>
    <row r="59" spans="1:16" ht="12.75" customHeight="1" thickBot="1">
      <c r="A59" s="10" t="str">
        <f t="shared" si="0"/>
        <v>BAVM 171 </v>
      </c>
      <c r="B59" s="5" t="str">
        <f t="shared" si="1"/>
        <v>I</v>
      </c>
      <c r="C59" s="10">
        <f t="shared" si="2"/>
        <v>52997.292000000001</v>
      </c>
      <c r="D59" s="19" t="str">
        <f t="shared" si="3"/>
        <v>vis</v>
      </c>
      <c r="E59" s="107" t="e">
        <f>VLOOKUP(C59,'Active 1'!C$21:E$968,3,FALSE)</f>
        <v>#N/A</v>
      </c>
      <c r="F59" s="5" t="s">
        <v>2167</v>
      </c>
      <c r="G59" s="19" t="str">
        <f t="shared" si="4"/>
        <v>52997.292</v>
      </c>
      <c r="H59" s="10">
        <f t="shared" si="5"/>
        <v>366</v>
      </c>
      <c r="I59" s="108" t="s">
        <v>1653</v>
      </c>
      <c r="J59" s="109" t="s">
        <v>1654</v>
      </c>
      <c r="K59" s="108">
        <v>366</v>
      </c>
      <c r="L59" s="108" t="s">
        <v>1621</v>
      </c>
      <c r="M59" s="109" t="s">
        <v>2233</v>
      </c>
      <c r="N59" s="109"/>
      <c r="O59" s="110" t="s">
        <v>1600</v>
      </c>
      <c r="P59" s="111" t="s">
        <v>1655</v>
      </c>
    </row>
    <row r="60" spans="1:16" ht="12.75" customHeight="1" thickBot="1">
      <c r="A60" s="10" t="str">
        <f t="shared" si="0"/>
        <v>BAVM 187 </v>
      </c>
      <c r="B60" s="5" t="str">
        <f t="shared" si="1"/>
        <v>I</v>
      </c>
      <c r="C60" s="10">
        <f t="shared" si="2"/>
        <v>54000.34</v>
      </c>
      <c r="D60" s="19" t="str">
        <f t="shared" si="3"/>
        <v>vis</v>
      </c>
      <c r="E60" s="107" t="e">
        <f>VLOOKUP(C60,'Active 1'!C$21:E$968,3,FALSE)</f>
        <v>#N/A</v>
      </c>
      <c r="F60" s="5" t="s">
        <v>2167</v>
      </c>
      <c r="G60" s="19" t="str">
        <f t="shared" si="4"/>
        <v>54000.340</v>
      </c>
      <c r="H60" s="10">
        <f t="shared" si="5"/>
        <v>1105</v>
      </c>
      <c r="I60" s="108" t="s">
        <v>1709</v>
      </c>
      <c r="J60" s="109" t="s">
        <v>1710</v>
      </c>
      <c r="K60" s="108">
        <v>1105</v>
      </c>
      <c r="L60" s="108" t="s">
        <v>1016</v>
      </c>
      <c r="M60" s="109" t="s">
        <v>2233</v>
      </c>
      <c r="N60" s="109"/>
      <c r="O60" s="110" t="s">
        <v>2981</v>
      </c>
      <c r="P60" s="111" t="s">
        <v>1711</v>
      </c>
    </row>
    <row r="61" spans="1:16" ht="12.75" customHeight="1" thickBot="1">
      <c r="A61" s="10" t="str">
        <f t="shared" si="0"/>
        <v>BAVM 193 </v>
      </c>
      <c r="B61" s="5" t="str">
        <f t="shared" si="1"/>
        <v>I</v>
      </c>
      <c r="C61" s="10">
        <f t="shared" si="2"/>
        <v>54429.246099999997</v>
      </c>
      <c r="D61" s="19" t="str">
        <f t="shared" si="3"/>
        <v>vis</v>
      </c>
      <c r="E61" s="107" t="e">
        <f>VLOOKUP(C61,'Active 1'!C$21:E$968,3,FALSE)</f>
        <v>#N/A</v>
      </c>
      <c r="F61" s="5" t="s">
        <v>2167</v>
      </c>
      <c r="G61" s="19" t="str">
        <f t="shared" si="4"/>
        <v>54429.2461</v>
      </c>
      <c r="H61" s="10">
        <f t="shared" si="5"/>
        <v>1421</v>
      </c>
      <c r="I61" s="108" t="s">
        <v>1736</v>
      </c>
      <c r="J61" s="109" t="s">
        <v>1737</v>
      </c>
      <c r="K61" s="108">
        <v>1421</v>
      </c>
      <c r="L61" s="108" t="s">
        <v>1738</v>
      </c>
      <c r="M61" s="109" t="s">
        <v>1443</v>
      </c>
      <c r="N61" s="109" t="s">
        <v>1585</v>
      </c>
      <c r="O61" s="110" t="s">
        <v>1662</v>
      </c>
      <c r="P61" s="111" t="s">
        <v>1739</v>
      </c>
    </row>
    <row r="62" spans="1:16" ht="12.75" customHeight="1" thickBot="1">
      <c r="A62" s="10" t="str">
        <f t="shared" si="0"/>
        <v>BAVM 203 </v>
      </c>
      <c r="B62" s="5" t="str">
        <f t="shared" si="1"/>
        <v>I</v>
      </c>
      <c r="C62" s="10">
        <f t="shared" si="2"/>
        <v>54779.4277</v>
      </c>
      <c r="D62" s="19" t="str">
        <f t="shared" si="3"/>
        <v>vis</v>
      </c>
      <c r="E62" s="107" t="e">
        <f>VLOOKUP(C62,'Active 1'!C$21:E$968,3,FALSE)</f>
        <v>#N/A</v>
      </c>
      <c r="F62" s="5" t="s">
        <v>2167</v>
      </c>
      <c r="G62" s="19" t="str">
        <f t="shared" si="4"/>
        <v>54779.4277</v>
      </c>
      <c r="H62" s="10">
        <f t="shared" si="5"/>
        <v>1679</v>
      </c>
      <c r="I62" s="108" t="s">
        <v>1754</v>
      </c>
      <c r="J62" s="109" t="s">
        <v>1755</v>
      </c>
      <c r="K62" s="108">
        <v>1679</v>
      </c>
      <c r="L62" s="108" t="s">
        <v>1756</v>
      </c>
      <c r="M62" s="109" t="s">
        <v>1443</v>
      </c>
      <c r="N62" s="109" t="s">
        <v>2167</v>
      </c>
      <c r="O62" s="110" t="s">
        <v>1757</v>
      </c>
      <c r="P62" s="111" t="s">
        <v>1758</v>
      </c>
    </row>
    <row r="63" spans="1:16" ht="12.75" customHeight="1" thickBot="1">
      <c r="A63" s="10" t="str">
        <f t="shared" si="0"/>
        <v>BAVM 203 </v>
      </c>
      <c r="B63" s="5" t="str">
        <f t="shared" si="1"/>
        <v>I</v>
      </c>
      <c r="C63" s="10">
        <f t="shared" si="2"/>
        <v>54824.218099999998</v>
      </c>
      <c r="D63" s="19" t="str">
        <f t="shared" si="3"/>
        <v>vis</v>
      </c>
      <c r="E63" s="107" t="e">
        <f>VLOOKUP(C63,'Active 1'!C$21:E$968,3,FALSE)</f>
        <v>#N/A</v>
      </c>
      <c r="F63" s="5" t="s">
        <v>2167</v>
      </c>
      <c r="G63" s="19" t="str">
        <f t="shared" si="4"/>
        <v>54824.2181</v>
      </c>
      <c r="H63" s="10">
        <f t="shared" si="5"/>
        <v>1712</v>
      </c>
      <c r="I63" s="108" t="s">
        <v>1763</v>
      </c>
      <c r="J63" s="109" t="s">
        <v>1764</v>
      </c>
      <c r="K63" s="108">
        <v>1712</v>
      </c>
      <c r="L63" s="108" t="s">
        <v>1765</v>
      </c>
      <c r="M63" s="109" t="s">
        <v>1443</v>
      </c>
      <c r="N63" s="109" t="s">
        <v>1585</v>
      </c>
      <c r="O63" s="110" t="s">
        <v>1662</v>
      </c>
      <c r="P63" s="111" t="s">
        <v>1758</v>
      </c>
    </row>
    <row r="64" spans="1:16" ht="12.75" customHeight="1" thickBot="1">
      <c r="A64" s="10" t="str">
        <f t="shared" si="0"/>
        <v> AJ 59.251 </v>
      </c>
      <c r="B64" s="5" t="str">
        <f t="shared" si="1"/>
        <v>II</v>
      </c>
      <c r="C64" s="10">
        <f t="shared" si="2"/>
        <v>33231.741499999996</v>
      </c>
      <c r="D64" s="19" t="str">
        <f t="shared" si="3"/>
        <v>vis</v>
      </c>
      <c r="E64" s="107">
        <f>VLOOKUP(C64,'Active 1'!C$21:E$968,3,FALSE)</f>
        <v>6818.4631298820104</v>
      </c>
      <c r="F64" s="5" t="s">
        <v>2167</v>
      </c>
      <c r="G64" s="19" t="str">
        <f t="shared" si="4"/>
        <v>33231.7415</v>
      </c>
      <c r="H64" s="10">
        <f t="shared" si="5"/>
        <v>-14196.5</v>
      </c>
      <c r="I64" s="108" t="s">
        <v>2725</v>
      </c>
      <c r="J64" s="109" t="s">
        <v>2726</v>
      </c>
      <c r="K64" s="108">
        <v>-14196.5</v>
      </c>
      <c r="L64" s="108" t="s">
        <v>2727</v>
      </c>
      <c r="M64" s="109" t="s">
        <v>2682</v>
      </c>
      <c r="N64" s="109" t="s">
        <v>2683</v>
      </c>
      <c r="O64" s="110" t="s">
        <v>2684</v>
      </c>
      <c r="P64" s="110" t="s">
        <v>2685</v>
      </c>
    </row>
    <row r="65" spans="1:16" ht="12.75" customHeight="1" thickBot="1">
      <c r="A65" s="10" t="str">
        <f t="shared" si="0"/>
        <v>IBVS 119 </v>
      </c>
      <c r="B65" s="5" t="str">
        <f t="shared" si="1"/>
        <v>I</v>
      </c>
      <c r="C65" s="10">
        <f t="shared" si="2"/>
        <v>33559.527000000002</v>
      </c>
      <c r="D65" s="19" t="str">
        <f t="shared" si="3"/>
        <v>vis</v>
      </c>
      <c r="E65" s="107">
        <f>VLOOKUP(C65,'Active 1'!C$21:E$968,3,FALSE)</f>
        <v>7059.9652392509133</v>
      </c>
      <c r="F65" s="5" t="s">
        <v>2167</v>
      </c>
      <c r="G65" s="19" t="str">
        <f t="shared" si="4"/>
        <v>33559.527</v>
      </c>
      <c r="H65" s="10">
        <f t="shared" si="5"/>
        <v>-13955</v>
      </c>
      <c r="I65" s="108" t="s">
        <v>2755</v>
      </c>
      <c r="J65" s="109" t="s">
        <v>2756</v>
      </c>
      <c r="K65" s="108">
        <v>-13955</v>
      </c>
      <c r="L65" s="108" t="s">
        <v>2747</v>
      </c>
      <c r="M65" s="109" t="s">
        <v>2233</v>
      </c>
      <c r="N65" s="109"/>
      <c r="O65" s="110" t="s">
        <v>2753</v>
      </c>
      <c r="P65" s="111" t="s">
        <v>2757</v>
      </c>
    </row>
    <row r="66" spans="1:16" ht="12.75" customHeight="1" thickBot="1">
      <c r="A66" s="10" t="str">
        <f t="shared" si="0"/>
        <v>IBVS 119 </v>
      </c>
      <c r="B66" s="5" t="str">
        <f t="shared" si="1"/>
        <v>I</v>
      </c>
      <c r="C66" s="10">
        <f t="shared" si="2"/>
        <v>33582.597000000002</v>
      </c>
      <c r="D66" s="19" t="str">
        <f t="shared" si="3"/>
        <v>vis</v>
      </c>
      <c r="E66" s="107">
        <f>VLOOKUP(C66,'Active 1'!C$21:E$968,3,FALSE)</f>
        <v>7076.9624940505928</v>
      </c>
      <c r="F66" s="5" t="s">
        <v>2167</v>
      </c>
      <c r="G66" s="19" t="str">
        <f t="shared" si="4"/>
        <v>33582.597</v>
      </c>
      <c r="H66" s="10">
        <f t="shared" si="5"/>
        <v>-13938</v>
      </c>
      <c r="I66" s="108" t="s">
        <v>2762</v>
      </c>
      <c r="J66" s="109" t="s">
        <v>2763</v>
      </c>
      <c r="K66" s="108">
        <v>-13938</v>
      </c>
      <c r="L66" s="108" t="s">
        <v>2744</v>
      </c>
      <c r="M66" s="109" t="s">
        <v>2233</v>
      </c>
      <c r="N66" s="109"/>
      <c r="O66" s="110" t="s">
        <v>2753</v>
      </c>
      <c r="P66" s="111" t="s">
        <v>2757</v>
      </c>
    </row>
    <row r="67" spans="1:16" ht="12.75" customHeight="1" thickBot="1">
      <c r="A67" s="10" t="str">
        <f t="shared" si="0"/>
        <v>IBVS 119 </v>
      </c>
      <c r="B67" s="5" t="str">
        <f t="shared" si="1"/>
        <v>I</v>
      </c>
      <c r="C67" s="10">
        <f t="shared" si="2"/>
        <v>34266.652999999998</v>
      </c>
      <c r="D67" s="19" t="str">
        <f t="shared" si="3"/>
        <v>vis</v>
      </c>
      <c r="E67" s="107">
        <f>VLOOKUP(C67,'Active 1'!C$21:E$968,3,FALSE)</f>
        <v>7580.953570307629</v>
      </c>
      <c r="F67" s="5" t="s">
        <v>2167</v>
      </c>
      <c r="G67" s="19" t="str">
        <f t="shared" si="4"/>
        <v>34266.653</v>
      </c>
      <c r="H67" s="10">
        <f t="shared" si="5"/>
        <v>-13434</v>
      </c>
      <c r="I67" s="108" t="s">
        <v>2813</v>
      </c>
      <c r="J67" s="109" t="s">
        <v>2814</v>
      </c>
      <c r="K67" s="108">
        <v>-13434</v>
      </c>
      <c r="L67" s="108" t="s">
        <v>2815</v>
      </c>
      <c r="M67" s="109" t="s">
        <v>2233</v>
      </c>
      <c r="N67" s="109"/>
      <c r="O67" s="110" t="s">
        <v>2753</v>
      </c>
      <c r="P67" s="111" t="s">
        <v>2757</v>
      </c>
    </row>
    <row r="68" spans="1:16" ht="12.75" customHeight="1" thickBot="1">
      <c r="A68" s="10" t="str">
        <f t="shared" si="0"/>
        <v>IBVS 299 </v>
      </c>
      <c r="B68" s="5" t="str">
        <f t="shared" si="1"/>
        <v>I</v>
      </c>
      <c r="C68" s="10">
        <f t="shared" si="2"/>
        <v>36822.414799999999</v>
      </c>
      <c r="D68" s="19" t="str">
        <f t="shared" si="3"/>
        <v>vis</v>
      </c>
      <c r="E68" s="107">
        <f>VLOOKUP(C68,'Active 1'!C$21:E$968,3,FALSE)</f>
        <v>9463.9589678754073</v>
      </c>
      <c r="F68" s="5" t="s">
        <v>2167</v>
      </c>
      <c r="G68" s="19" t="str">
        <f t="shared" si="4"/>
        <v>36822.4148</v>
      </c>
      <c r="H68" s="10">
        <f t="shared" si="5"/>
        <v>-11551</v>
      </c>
      <c r="I68" s="108" t="s">
        <v>3055</v>
      </c>
      <c r="J68" s="109" t="s">
        <v>3056</v>
      </c>
      <c r="K68" s="108">
        <v>-11551</v>
      </c>
      <c r="L68" s="108" t="s">
        <v>3057</v>
      </c>
      <c r="M68" s="109" t="s">
        <v>2169</v>
      </c>
      <c r="N68" s="109"/>
      <c r="O68" s="110" t="s">
        <v>2926</v>
      </c>
      <c r="P68" s="111" t="s">
        <v>3054</v>
      </c>
    </row>
    <row r="69" spans="1:16" ht="12.75" customHeight="1" thickBot="1">
      <c r="A69" s="10" t="str">
        <f t="shared" si="0"/>
        <v>IBVS 299 </v>
      </c>
      <c r="B69" s="5" t="str">
        <f t="shared" si="1"/>
        <v>I</v>
      </c>
      <c r="C69" s="10">
        <f t="shared" si="2"/>
        <v>36830.559000000001</v>
      </c>
      <c r="D69" s="19" t="str">
        <f t="shared" si="3"/>
        <v>vis</v>
      </c>
      <c r="E69" s="107">
        <f>VLOOKUP(C69,'Active 1'!C$21:E$968,3,FALSE)</f>
        <v>9469.959359836379</v>
      </c>
      <c r="F69" s="5" t="s">
        <v>2167</v>
      </c>
      <c r="G69" s="19" t="str">
        <f t="shared" si="4"/>
        <v>36830.5590</v>
      </c>
      <c r="H69" s="10">
        <f t="shared" si="5"/>
        <v>-11545</v>
      </c>
      <c r="I69" s="108" t="s">
        <v>3058</v>
      </c>
      <c r="J69" s="109" t="s">
        <v>3059</v>
      </c>
      <c r="K69" s="108">
        <v>-11545</v>
      </c>
      <c r="L69" s="108" t="s">
        <v>3060</v>
      </c>
      <c r="M69" s="109" t="s">
        <v>2169</v>
      </c>
      <c r="N69" s="109"/>
      <c r="O69" s="110" t="s">
        <v>2926</v>
      </c>
      <c r="P69" s="111" t="s">
        <v>3054</v>
      </c>
    </row>
    <row r="70" spans="1:16" ht="12.75" customHeight="1" thickBot="1">
      <c r="A70" s="10" t="str">
        <f t="shared" si="0"/>
        <v>IBVS 299 </v>
      </c>
      <c r="B70" s="5" t="str">
        <f t="shared" si="1"/>
        <v>I</v>
      </c>
      <c r="C70" s="10">
        <f t="shared" si="2"/>
        <v>36898.4231</v>
      </c>
      <c r="D70" s="19" t="str">
        <f t="shared" si="3"/>
        <v>vis</v>
      </c>
      <c r="E70" s="107">
        <f>VLOOKUP(C70,'Active 1'!C$21:E$968,3,FALSE)</f>
        <v>9519.9595071901258</v>
      </c>
      <c r="F70" s="5" t="s">
        <v>2167</v>
      </c>
      <c r="G70" s="19" t="str">
        <f t="shared" si="4"/>
        <v>36898.4231</v>
      </c>
      <c r="H70" s="10">
        <f t="shared" si="5"/>
        <v>-11495</v>
      </c>
      <c r="I70" s="108" t="s">
        <v>3079</v>
      </c>
      <c r="J70" s="109" t="s">
        <v>3080</v>
      </c>
      <c r="K70" s="108">
        <v>-11495</v>
      </c>
      <c r="L70" s="108" t="s">
        <v>3081</v>
      </c>
      <c r="M70" s="109" t="s">
        <v>2169</v>
      </c>
      <c r="N70" s="109"/>
      <c r="O70" s="110" t="s">
        <v>2926</v>
      </c>
      <c r="P70" s="111" t="s">
        <v>3054</v>
      </c>
    </row>
    <row r="71" spans="1:16" ht="12.75" customHeight="1" thickBot="1">
      <c r="A71" s="10" t="str">
        <f t="shared" si="0"/>
        <v>IBVS 299 </v>
      </c>
      <c r="B71" s="5" t="str">
        <f t="shared" si="1"/>
        <v>I</v>
      </c>
      <c r="C71" s="10">
        <f t="shared" si="2"/>
        <v>37149.524700000002</v>
      </c>
      <c r="D71" s="19" t="str">
        <f t="shared" si="3"/>
        <v>vis</v>
      </c>
      <c r="E71" s="107">
        <f>VLOOKUP(C71,'Active 1'!C$21:E$968,3,FALSE)</f>
        <v>9704.9633162845057</v>
      </c>
      <c r="F71" s="5" t="s">
        <v>2167</v>
      </c>
      <c r="G71" s="19" t="str">
        <f t="shared" si="4"/>
        <v>37149.5247</v>
      </c>
      <c r="H71" s="10">
        <f t="shared" si="5"/>
        <v>-11310</v>
      </c>
      <c r="I71" s="108" t="s">
        <v>3089</v>
      </c>
      <c r="J71" s="109" t="s">
        <v>3090</v>
      </c>
      <c r="K71" s="108">
        <v>-11310</v>
      </c>
      <c r="L71" s="108" t="s">
        <v>3091</v>
      </c>
      <c r="M71" s="109" t="s">
        <v>2169</v>
      </c>
      <c r="N71" s="109"/>
      <c r="O71" s="110" t="s">
        <v>2926</v>
      </c>
      <c r="P71" s="111" t="s">
        <v>3054</v>
      </c>
    </row>
    <row r="72" spans="1:16" ht="12.75" customHeight="1" thickBot="1">
      <c r="A72" s="10" t="str">
        <f t="shared" si="0"/>
        <v>IBVS 299 </v>
      </c>
      <c r="B72" s="5" t="str">
        <f t="shared" si="1"/>
        <v>I</v>
      </c>
      <c r="C72" s="10">
        <f t="shared" si="2"/>
        <v>37164.450700000001</v>
      </c>
      <c r="D72" s="19" t="str">
        <f t="shared" si="3"/>
        <v>vis</v>
      </c>
      <c r="E72" s="107">
        <f>VLOOKUP(C72,'Active 1'!C$21:E$968,3,FALSE)</f>
        <v>9715.960326476963</v>
      </c>
      <c r="F72" s="5" t="s">
        <v>2167</v>
      </c>
      <c r="G72" s="19" t="str">
        <f t="shared" si="4"/>
        <v>37164.4507</v>
      </c>
      <c r="H72" s="10">
        <f t="shared" si="5"/>
        <v>-11299</v>
      </c>
      <c r="I72" s="108" t="s">
        <v>3095</v>
      </c>
      <c r="J72" s="109" t="s">
        <v>3096</v>
      </c>
      <c r="K72" s="108">
        <v>-11299</v>
      </c>
      <c r="L72" s="108" t="s">
        <v>3097</v>
      </c>
      <c r="M72" s="109" t="s">
        <v>2169</v>
      </c>
      <c r="N72" s="109"/>
      <c r="O72" s="110" t="s">
        <v>2926</v>
      </c>
      <c r="P72" s="111" t="s">
        <v>3054</v>
      </c>
    </row>
    <row r="73" spans="1:16" ht="12.75" customHeight="1" thickBot="1">
      <c r="A73" s="10" t="str">
        <f t="shared" si="0"/>
        <v>IBVS 299 </v>
      </c>
      <c r="B73" s="5" t="str">
        <f t="shared" si="1"/>
        <v>I</v>
      </c>
      <c r="C73" s="10">
        <f t="shared" si="2"/>
        <v>37172.5959</v>
      </c>
      <c r="D73" s="19" t="str">
        <f t="shared" si="3"/>
        <v>vis</v>
      </c>
      <c r="E73" s="107">
        <f>VLOOKUP(C73,'Active 1'!C$21:E$968,3,FALSE)</f>
        <v>9721.9614552066705</v>
      </c>
      <c r="F73" s="5" t="s">
        <v>2167</v>
      </c>
      <c r="G73" s="19" t="str">
        <f t="shared" si="4"/>
        <v>37172.5959</v>
      </c>
      <c r="H73" s="10">
        <f t="shared" si="5"/>
        <v>-11293</v>
      </c>
      <c r="I73" s="108" t="s">
        <v>3098</v>
      </c>
      <c r="J73" s="109" t="s">
        <v>3099</v>
      </c>
      <c r="K73" s="108">
        <v>-11293</v>
      </c>
      <c r="L73" s="108" t="s">
        <v>3100</v>
      </c>
      <c r="M73" s="109" t="s">
        <v>2169</v>
      </c>
      <c r="N73" s="109"/>
      <c r="O73" s="110" t="s">
        <v>2926</v>
      </c>
      <c r="P73" s="111" t="s">
        <v>3054</v>
      </c>
    </row>
    <row r="74" spans="1:16" ht="12.75" customHeight="1" thickBot="1">
      <c r="A74" s="10" t="str">
        <f t="shared" si="0"/>
        <v>IBVS 119 </v>
      </c>
      <c r="B74" s="5" t="str">
        <f t="shared" si="1"/>
        <v>I</v>
      </c>
      <c r="C74" s="10">
        <f t="shared" si="2"/>
        <v>37180.732000000004</v>
      </c>
      <c r="D74" s="19" t="str">
        <f t="shared" si="3"/>
        <v>vis</v>
      </c>
      <c r="E74" s="107">
        <f>VLOOKUP(C74,'Active 1'!C$21:E$968,3,FALSE)</f>
        <v>9727.9558793408596</v>
      </c>
      <c r="F74" s="5" t="s">
        <v>2167</v>
      </c>
      <c r="G74" s="19" t="str">
        <f t="shared" si="4"/>
        <v>37180.732</v>
      </c>
      <c r="H74" s="10">
        <f t="shared" si="5"/>
        <v>-11287</v>
      </c>
      <c r="I74" s="108" t="s">
        <v>3101</v>
      </c>
      <c r="J74" s="109" t="s">
        <v>3102</v>
      </c>
      <c r="K74" s="108">
        <v>-11287</v>
      </c>
      <c r="L74" s="108" t="s">
        <v>3103</v>
      </c>
      <c r="M74" s="109" t="s">
        <v>2233</v>
      </c>
      <c r="N74" s="109"/>
      <c r="O74" s="110" t="s">
        <v>2753</v>
      </c>
      <c r="P74" s="111" t="s">
        <v>2757</v>
      </c>
    </row>
    <row r="75" spans="1:16" ht="12.75" customHeight="1" thickBot="1">
      <c r="A75" s="10" t="str">
        <f t="shared" ref="A75:A138" si="6">P75</f>
        <v>IBVS 299 </v>
      </c>
      <c r="B75" s="5" t="str">
        <f t="shared" ref="B75:B138" si="7">IF(H75=INT(H75),"I","II")</f>
        <v>I</v>
      </c>
      <c r="C75" s="10">
        <f t="shared" ref="C75:C138" si="8">1*G75</f>
        <v>37183.453399999999</v>
      </c>
      <c r="D75" s="19" t="str">
        <f t="shared" ref="D75:D138" si="9">VLOOKUP(F75,I$1:J$5,2,FALSE)</f>
        <v>vis</v>
      </c>
      <c r="E75" s="107">
        <f>VLOOKUP(C75,'Active 1'!C$21:E$968,3,FALSE)</f>
        <v>9729.9609217861034</v>
      </c>
      <c r="F75" s="5" t="s">
        <v>2167</v>
      </c>
      <c r="G75" s="19" t="str">
        <f t="shared" ref="G75:G138" si="10">MID(I75,3,LEN(I75)-3)</f>
        <v>37183.4534</v>
      </c>
      <c r="H75" s="10">
        <f t="shared" ref="H75:H138" si="11">1*K75</f>
        <v>-11285</v>
      </c>
      <c r="I75" s="108" t="s">
        <v>3104</v>
      </c>
      <c r="J75" s="109" t="s">
        <v>3105</v>
      </c>
      <c r="K75" s="108">
        <v>-11285</v>
      </c>
      <c r="L75" s="108" t="s">
        <v>3106</v>
      </c>
      <c r="M75" s="109" t="s">
        <v>2169</v>
      </c>
      <c r="N75" s="109"/>
      <c r="O75" s="110" t="s">
        <v>2926</v>
      </c>
      <c r="P75" s="111" t="s">
        <v>3054</v>
      </c>
    </row>
    <row r="76" spans="1:16" ht="12.75" customHeight="1" thickBot="1">
      <c r="A76" s="10" t="str">
        <f t="shared" si="6"/>
        <v>IBVS 299 </v>
      </c>
      <c r="B76" s="5" t="str">
        <f t="shared" si="7"/>
        <v>I</v>
      </c>
      <c r="C76" s="10">
        <f t="shared" si="8"/>
        <v>37194.313300000002</v>
      </c>
      <c r="D76" s="19" t="str">
        <f t="shared" si="9"/>
        <v>vis</v>
      </c>
      <c r="E76" s="107">
        <f>VLOOKUP(C76,'Active 1'!C$21:E$968,3,FALSE)</f>
        <v>9737.9621566105106</v>
      </c>
      <c r="F76" s="5" t="s">
        <v>2167</v>
      </c>
      <c r="G76" s="19" t="str">
        <f t="shared" si="10"/>
        <v>37194.3133</v>
      </c>
      <c r="H76" s="10">
        <f t="shared" si="11"/>
        <v>-11277</v>
      </c>
      <c r="I76" s="108" t="s">
        <v>3107</v>
      </c>
      <c r="J76" s="109" t="s">
        <v>3108</v>
      </c>
      <c r="K76" s="108">
        <v>-11277</v>
      </c>
      <c r="L76" s="108" t="s">
        <v>3109</v>
      </c>
      <c r="M76" s="109" t="s">
        <v>2169</v>
      </c>
      <c r="N76" s="109"/>
      <c r="O76" s="110" t="s">
        <v>2926</v>
      </c>
      <c r="P76" s="111" t="s">
        <v>3054</v>
      </c>
    </row>
    <row r="77" spans="1:16" ht="12.75" customHeight="1" thickBot="1">
      <c r="A77" s="10" t="str">
        <f t="shared" si="6"/>
        <v>IBVS 299 </v>
      </c>
      <c r="B77" s="5" t="str">
        <f t="shared" si="7"/>
        <v>I</v>
      </c>
      <c r="C77" s="10">
        <f t="shared" si="8"/>
        <v>37198.381300000001</v>
      </c>
      <c r="D77" s="19" t="str">
        <f t="shared" si="9"/>
        <v>vis</v>
      </c>
      <c r="E77" s="107">
        <f>VLOOKUP(C77,'Active 1'!C$21:E$968,3,FALSE)</f>
        <v>9740.9593318391671</v>
      </c>
      <c r="F77" s="5" t="s">
        <v>2167</v>
      </c>
      <c r="G77" s="19" t="str">
        <f t="shared" si="10"/>
        <v>37198.3813</v>
      </c>
      <c r="H77" s="10">
        <f t="shared" si="11"/>
        <v>-11274</v>
      </c>
      <c r="I77" s="108" t="s">
        <v>3110</v>
      </c>
      <c r="J77" s="109" t="s">
        <v>3111</v>
      </c>
      <c r="K77" s="108">
        <v>-11274</v>
      </c>
      <c r="L77" s="108" t="s">
        <v>3112</v>
      </c>
      <c r="M77" s="109" t="s">
        <v>2169</v>
      </c>
      <c r="N77" s="109"/>
      <c r="O77" s="110" t="s">
        <v>2926</v>
      </c>
      <c r="P77" s="111" t="s">
        <v>3054</v>
      </c>
    </row>
    <row r="78" spans="1:16" ht="12.75" customHeight="1" thickBot="1">
      <c r="A78" s="10" t="str">
        <f t="shared" si="6"/>
        <v>IBVS 299 </v>
      </c>
      <c r="B78" s="5" t="str">
        <f t="shared" si="7"/>
        <v>I</v>
      </c>
      <c r="C78" s="10">
        <f t="shared" si="8"/>
        <v>37202.455999999998</v>
      </c>
      <c r="D78" s="19" t="str">
        <f t="shared" si="9"/>
        <v>vis</v>
      </c>
      <c r="E78" s="107">
        <f>VLOOKUP(C78,'Active 1'!C$21:E$968,3,FALSE)</f>
        <v>9743.9614434183695</v>
      </c>
      <c r="F78" s="5" t="s">
        <v>2167</v>
      </c>
      <c r="G78" s="19" t="str">
        <f t="shared" si="10"/>
        <v>37202.4560</v>
      </c>
      <c r="H78" s="10">
        <f t="shared" si="11"/>
        <v>-11271</v>
      </c>
      <c r="I78" s="108" t="s">
        <v>3120</v>
      </c>
      <c r="J78" s="109" t="s">
        <v>3121</v>
      </c>
      <c r="K78" s="108">
        <v>-11271</v>
      </c>
      <c r="L78" s="108" t="s">
        <v>3122</v>
      </c>
      <c r="M78" s="109" t="s">
        <v>2169</v>
      </c>
      <c r="N78" s="109"/>
      <c r="O78" s="110" t="s">
        <v>2926</v>
      </c>
      <c r="P78" s="111" t="s">
        <v>3054</v>
      </c>
    </row>
    <row r="79" spans="1:16" ht="12.75" customHeight="1" thickBot="1">
      <c r="A79" s="10" t="str">
        <f t="shared" si="6"/>
        <v>IBVS 299 </v>
      </c>
      <c r="B79" s="5" t="str">
        <f t="shared" si="7"/>
        <v>I</v>
      </c>
      <c r="C79" s="10">
        <f t="shared" si="8"/>
        <v>37213.326000000001</v>
      </c>
      <c r="D79" s="19" t="str">
        <f t="shared" si="9"/>
        <v>vis</v>
      </c>
      <c r="E79" s="107">
        <f>VLOOKUP(C79,'Active 1'!C$21:E$968,3,FALSE)</f>
        <v>9751.9701196070364</v>
      </c>
      <c r="F79" s="5" t="s">
        <v>2167</v>
      </c>
      <c r="G79" s="19" t="str">
        <f t="shared" si="10"/>
        <v>37213.326</v>
      </c>
      <c r="H79" s="10">
        <f t="shared" si="11"/>
        <v>-11263</v>
      </c>
      <c r="I79" s="108" t="s">
        <v>3130</v>
      </c>
      <c r="J79" s="109" t="s">
        <v>3131</v>
      </c>
      <c r="K79" s="108">
        <v>-11263</v>
      </c>
      <c r="L79" s="108" t="s">
        <v>3011</v>
      </c>
      <c r="M79" s="109" t="s">
        <v>2233</v>
      </c>
      <c r="N79" s="109"/>
      <c r="O79" s="110" t="s">
        <v>2926</v>
      </c>
      <c r="P79" s="111" t="s">
        <v>3054</v>
      </c>
    </row>
    <row r="80" spans="1:16" ht="12.75" customHeight="1" thickBot="1">
      <c r="A80" s="10" t="str">
        <f t="shared" si="6"/>
        <v>IBVS 299 </v>
      </c>
      <c r="B80" s="5" t="str">
        <f t="shared" si="7"/>
        <v>I</v>
      </c>
      <c r="C80" s="10">
        <f t="shared" si="8"/>
        <v>37236.387499999997</v>
      </c>
      <c r="D80" s="19" t="str">
        <f t="shared" si="9"/>
        <v>vis</v>
      </c>
      <c r="E80" s="107">
        <f>VLOOKUP(C80,'Active 1'!C$21:E$968,3,FALSE)</f>
        <v>9768.961111872437</v>
      </c>
      <c r="F80" s="5" t="s">
        <v>2167</v>
      </c>
      <c r="G80" s="19" t="str">
        <f t="shared" si="10"/>
        <v>37236.3875</v>
      </c>
      <c r="H80" s="10">
        <f t="shared" si="11"/>
        <v>-11246</v>
      </c>
      <c r="I80" s="108" t="s">
        <v>3132</v>
      </c>
      <c r="J80" s="109" t="s">
        <v>3133</v>
      </c>
      <c r="K80" s="108">
        <v>-11246</v>
      </c>
      <c r="L80" s="108" t="s">
        <v>3134</v>
      </c>
      <c r="M80" s="109" t="s">
        <v>2169</v>
      </c>
      <c r="N80" s="109"/>
      <c r="O80" s="110" t="s">
        <v>2926</v>
      </c>
      <c r="P80" s="111" t="s">
        <v>3054</v>
      </c>
    </row>
    <row r="81" spans="1:16" ht="12.75" customHeight="1" thickBot="1">
      <c r="A81" s="10" t="str">
        <f t="shared" si="6"/>
        <v>IBVS 299 </v>
      </c>
      <c r="B81" s="5" t="str">
        <f t="shared" si="7"/>
        <v>I</v>
      </c>
      <c r="C81" s="10">
        <f t="shared" si="8"/>
        <v>37240.459799999997</v>
      </c>
      <c r="D81" s="19" t="str">
        <f t="shared" si="9"/>
        <v>vis</v>
      </c>
      <c r="E81" s="107">
        <f>VLOOKUP(C81,'Active 1'!C$21:E$968,3,FALSE)</f>
        <v>9771.9614552066687</v>
      </c>
      <c r="F81" s="5" t="s">
        <v>2167</v>
      </c>
      <c r="G81" s="19" t="str">
        <f t="shared" si="10"/>
        <v>37240.4598</v>
      </c>
      <c r="H81" s="10">
        <f t="shared" si="11"/>
        <v>-11243</v>
      </c>
      <c r="I81" s="108" t="s">
        <v>3135</v>
      </c>
      <c r="J81" s="109" t="s">
        <v>3136</v>
      </c>
      <c r="K81" s="108">
        <v>-11243</v>
      </c>
      <c r="L81" s="108" t="s">
        <v>3137</v>
      </c>
      <c r="M81" s="109" t="s">
        <v>2169</v>
      </c>
      <c r="N81" s="109"/>
      <c r="O81" s="110" t="s">
        <v>2926</v>
      </c>
      <c r="P81" s="111" t="s">
        <v>3054</v>
      </c>
    </row>
    <row r="82" spans="1:16" ht="12.75" customHeight="1" thickBot="1">
      <c r="A82" s="10" t="str">
        <f t="shared" si="6"/>
        <v>IBVS 299 </v>
      </c>
      <c r="B82" s="5" t="str">
        <f t="shared" si="7"/>
        <v>I</v>
      </c>
      <c r="C82" s="10">
        <f t="shared" si="8"/>
        <v>37270.323799999998</v>
      </c>
      <c r="D82" s="19" t="str">
        <f t="shared" si="9"/>
        <v>vis</v>
      </c>
      <c r="E82" s="107">
        <f>VLOOKUP(C82,'Active 1'!C$21:E$968,3,FALSE)</f>
        <v>9793.9643168164494</v>
      </c>
      <c r="F82" s="5" t="s">
        <v>2167</v>
      </c>
      <c r="G82" s="19" t="str">
        <f t="shared" si="10"/>
        <v>37270.3238</v>
      </c>
      <c r="H82" s="10">
        <f t="shared" si="11"/>
        <v>-11221</v>
      </c>
      <c r="I82" s="108" t="s">
        <v>3141</v>
      </c>
      <c r="J82" s="109" t="s">
        <v>3142</v>
      </c>
      <c r="K82" s="108">
        <v>-11221</v>
      </c>
      <c r="L82" s="108" t="s">
        <v>3143</v>
      </c>
      <c r="M82" s="109" t="s">
        <v>2169</v>
      </c>
      <c r="N82" s="109"/>
      <c r="O82" s="110" t="s">
        <v>2926</v>
      </c>
      <c r="P82" s="111" t="s">
        <v>3054</v>
      </c>
    </row>
    <row r="83" spans="1:16" ht="12.75" customHeight="1" thickBot="1">
      <c r="A83" s="10" t="str">
        <f t="shared" si="6"/>
        <v>IBVS 299 </v>
      </c>
      <c r="B83" s="5" t="str">
        <f t="shared" si="7"/>
        <v>I</v>
      </c>
      <c r="C83" s="10">
        <f t="shared" si="8"/>
        <v>37506.486400000002</v>
      </c>
      <c r="D83" s="19" t="str">
        <f t="shared" si="9"/>
        <v>vis</v>
      </c>
      <c r="E83" s="107">
        <f>VLOOKUP(C83,'Active 1'!C$21:E$968,3,FALSE)</f>
        <v>9967.9615377247701</v>
      </c>
      <c r="F83" s="5" t="s">
        <v>2167</v>
      </c>
      <c r="G83" s="19" t="str">
        <f t="shared" si="10"/>
        <v>37506.4864</v>
      </c>
      <c r="H83" s="10">
        <f t="shared" si="11"/>
        <v>-11047</v>
      </c>
      <c r="I83" s="108" t="s">
        <v>3144</v>
      </c>
      <c r="J83" s="109" t="s">
        <v>3145</v>
      </c>
      <c r="K83" s="108">
        <v>-11047</v>
      </c>
      <c r="L83" s="108" t="s">
        <v>3146</v>
      </c>
      <c r="M83" s="109" t="s">
        <v>2169</v>
      </c>
      <c r="N83" s="109"/>
      <c r="O83" s="110" t="s">
        <v>2926</v>
      </c>
      <c r="P83" s="111" t="s">
        <v>3054</v>
      </c>
    </row>
    <row r="84" spans="1:16" ht="12.75" customHeight="1" thickBot="1">
      <c r="A84" s="10" t="str">
        <f t="shared" si="6"/>
        <v>IBVS 299 </v>
      </c>
      <c r="B84" s="5" t="str">
        <f t="shared" si="7"/>
        <v>I</v>
      </c>
      <c r="C84" s="10">
        <f t="shared" si="8"/>
        <v>37514.620000000003</v>
      </c>
      <c r="D84" s="19" t="str">
        <f t="shared" si="9"/>
        <v>vis</v>
      </c>
      <c r="E84" s="107">
        <f>VLOOKUP(C84,'Active 1'!C$21:E$968,3,FALSE)</f>
        <v>9973.9541199371106</v>
      </c>
      <c r="F84" s="5" t="s">
        <v>2167</v>
      </c>
      <c r="G84" s="19" t="str">
        <f t="shared" si="10"/>
        <v>37514.620</v>
      </c>
      <c r="H84" s="10">
        <f t="shared" si="11"/>
        <v>-11041</v>
      </c>
      <c r="I84" s="108" t="s">
        <v>3147</v>
      </c>
      <c r="J84" s="109" t="s">
        <v>3148</v>
      </c>
      <c r="K84" s="108">
        <v>-11041</v>
      </c>
      <c r="L84" s="108" t="s">
        <v>3149</v>
      </c>
      <c r="M84" s="109" t="s">
        <v>2233</v>
      </c>
      <c r="N84" s="109"/>
      <c r="O84" s="110" t="s">
        <v>2926</v>
      </c>
      <c r="P84" s="111" t="s">
        <v>3054</v>
      </c>
    </row>
    <row r="85" spans="1:16" ht="12.75" customHeight="1" thickBot="1">
      <c r="A85" s="10" t="str">
        <f t="shared" si="6"/>
        <v>IBVS 299 </v>
      </c>
      <c r="B85" s="5" t="str">
        <f t="shared" si="7"/>
        <v>I</v>
      </c>
      <c r="C85" s="10">
        <f t="shared" si="8"/>
        <v>37548.561000000002</v>
      </c>
      <c r="D85" s="19" t="str">
        <f t="shared" si="9"/>
        <v>vis</v>
      </c>
      <c r="E85" s="107">
        <f>VLOOKUP(C85,'Active 1'!C$21:E$968,3,FALSE)</f>
        <v>9998.9607876941936</v>
      </c>
      <c r="F85" s="5" t="s">
        <v>2167</v>
      </c>
      <c r="G85" s="19" t="str">
        <f t="shared" si="10"/>
        <v>37548.561</v>
      </c>
      <c r="H85" s="10">
        <f t="shared" si="11"/>
        <v>-11016</v>
      </c>
      <c r="I85" s="108" t="s">
        <v>3164</v>
      </c>
      <c r="J85" s="109" t="s">
        <v>3165</v>
      </c>
      <c r="K85" s="108">
        <v>-11016</v>
      </c>
      <c r="L85" s="108" t="s">
        <v>3166</v>
      </c>
      <c r="M85" s="109" t="s">
        <v>2233</v>
      </c>
      <c r="N85" s="109"/>
      <c r="O85" s="110" t="s">
        <v>2926</v>
      </c>
      <c r="P85" s="111" t="s">
        <v>3054</v>
      </c>
    </row>
    <row r="86" spans="1:16" ht="12.75" customHeight="1" thickBot="1">
      <c r="A86" s="10" t="str">
        <f t="shared" si="6"/>
        <v>IBVS 299 </v>
      </c>
      <c r="B86" s="5" t="str">
        <f t="shared" si="7"/>
        <v>I</v>
      </c>
      <c r="C86" s="10">
        <f t="shared" si="8"/>
        <v>37571.635699999999</v>
      </c>
      <c r="D86" s="19" t="str">
        <f t="shared" si="9"/>
        <v>vis</v>
      </c>
      <c r="E86" s="107">
        <f>VLOOKUP(C86,'Active 1'!C$21:E$968,3,FALSE)</f>
        <v>10015.961505306945</v>
      </c>
      <c r="F86" s="5" t="s">
        <v>2167</v>
      </c>
      <c r="G86" s="19" t="str">
        <f t="shared" si="10"/>
        <v>37571.6357</v>
      </c>
      <c r="H86" s="10">
        <f t="shared" si="11"/>
        <v>-10999</v>
      </c>
      <c r="I86" s="108" t="s">
        <v>3173</v>
      </c>
      <c r="J86" s="109" t="s">
        <v>3174</v>
      </c>
      <c r="K86" s="108">
        <v>-10999</v>
      </c>
      <c r="L86" s="108" t="s">
        <v>3175</v>
      </c>
      <c r="M86" s="109" t="s">
        <v>2169</v>
      </c>
      <c r="N86" s="109"/>
      <c r="O86" s="110" t="s">
        <v>2926</v>
      </c>
      <c r="P86" s="111" t="s">
        <v>3054</v>
      </c>
    </row>
    <row r="87" spans="1:16" ht="12.75" customHeight="1" thickBot="1">
      <c r="A87" s="10" t="str">
        <f t="shared" si="6"/>
        <v>IBVS 299 </v>
      </c>
      <c r="B87" s="5" t="str">
        <f t="shared" si="7"/>
        <v>I</v>
      </c>
      <c r="C87" s="10">
        <f t="shared" si="8"/>
        <v>37589.281999999999</v>
      </c>
      <c r="D87" s="19" t="str">
        <f t="shared" si="9"/>
        <v>vis</v>
      </c>
      <c r="E87" s="107">
        <f>VLOOKUP(C87,'Active 1'!C$21:E$968,3,FALSE)</f>
        <v>10028.962747499038</v>
      </c>
      <c r="F87" s="5" t="s">
        <v>2167</v>
      </c>
      <c r="G87" s="19" t="str">
        <f t="shared" si="10"/>
        <v>37589.282</v>
      </c>
      <c r="H87" s="10">
        <f t="shared" si="11"/>
        <v>-10986</v>
      </c>
      <c r="I87" s="108" t="s">
        <v>3179</v>
      </c>
      <c r="J87" s="109" t="s">
        <v>3180</v>
      </c>
      <c r="K87" s="108">
        <v>-10986</v>
      </c>
      <c r="L87" s="108" t="s">
        <v>3103</v>
      </c>
      <c r="M87" s="109" t="s">
        <v>2233</v>
      </c>
      <c r="N87" s="109"/>
      <c r="O87" s="110" t="s">
        <v>2926</v>
      </c>
      <c r="P87" s="111" t="s">
        <v>3054</v>
      </c>
    </row>
    <row r="88" spans="1:16" ht="12.75" customHeight="1" thickBot="1">
      <c r="A88" s="10" t="str">
        <f t="shared" si="6"/>
        <v>IBVS 299 </v>
      </c>
      <c r="B88" s="5" t="str">
        <f t="shared" si="7"/>
        <v>I</v>
      </c>
      <c r="C88" s="10">
        <f t="shared" si="8"/>
        <v>38258.425999999999</v>
      </c>
      <c r="D88" s="19" t="str">
        <f t="shared" si="9"/>
        <v>vis</v>
      </c>
      <c r="E88" s="107">
        <f>VLOOKUP(C88,'Active 1'!C$21:E$968,3,FALSE)</f>
        <v>10521.967128325958</v>
      </c>
      <c r="F88" s="5" t="s">
        <v>2167</v>
      </c>
      <c r="G88" s="19" t="str">
        <f t="shared" si="10"/>
        <v>38258.426</v>
      </c>
      <c r="H88" s="10">
        <f t="shared" si="11"/>
        <v>-10493</v>
      </c>
      <c r="I88" s="108" t="s">
        <v>3192</v>
      </c>
      <c r="J88" s="109" t="s">
        <v>3193</v>
      </c>
      <c r="K88" s="108">
        <v>-10493</v>
      </c>
      <c r="L88" s="108" t="s">
        <v>3149</v>
      </c>
      <c r="M88" s="109" t="s">
        <v>2233</v>
      </c>
      <c r="N88" s="109"/>
      <c r="O88" s="110" t="s">
        <v>2926</v>
      </c>
      <c r="P88" s="111" t="s">
        <v>3054</v>
      </c>
    </row>
    <row r="89" spans="1:16" ht="12.75" customHeight="1" thickBot="1">
      <c r="A89" s="10" t="str">
        <f t="shared" si="6"/>
        <v>IBVS 299 </v>
      </c>
      <c r="B89" s="5" t="str">
        <f t="shared" si="7"/>
        <v>I</v>
      </c>
      <c r="C89" s="10">
        <f t="shared" si="8"/>
        <v>38258.429700000001</v>
      </c>
      <c r="D89" s="19" t="str">
        <f t="shared" si="9"/>
        <v>vis</v>
      </c>
      <c r="E89" s="107">
        <f>VLOOKUP(C89,'Active 1'!C$21:E$968,3,FALSE)</f>
        <v>10521.969854370291</v>
      </c>
      <c r="F89" s="5" t="s">
        <v>2167</v>
      </c>
      <c r="G89" s="19" t="str">
        <f t="shared" si="10"/>
        <v>38258.4297</v>
      </c>
      <c r="H89" s="10">
        <f t="shared" si="11"/>
        <v>-10493</v>
      </c>
      <c r="I89" s="108" t="s">
        <v>3197</v>
      </c>
      <c r="J89" s="109" t="s">
        <v>3198</v>
      </c>
      <c r="K89" s="108">
        <v>-10493</v>
      </c>
      <c r="L89" s="108" t="s">
        <v>3199</v>
      </c>
      <c r="M89" s="109" t="s">
        <v>2169</v>
      </c>
      <c r="N89" s="109"/>
      <c r="O89" s="110" t="s">
        <v>2926</v>
      </c>
      <c r="P89" s="111" t="s">
        <v>3054</v>
      </c>
    </row>
    <row r="90" spans="1:16" ht="12.75" customHeight="1" thickBot="1">
      <c r="A90" s="10" t="str">
        <f t="shared" si="6"/>
        <v>IBVS 187 </v>
      </c>
      <c r="B90" s="5" t="str">
        <f t="shared" si="7"/>
        <v>I</v>
      </c>
      <c r="C90" s="10">
        <f t="shared" si="8"/>
        <v>38262.498</v>
      </c>
      <c r="D90" s="19" t="str">
        <f t="shared" si="9"/>
        <v>vis</v>
      </c>
      <c r="E90" s="107">
        <f>VLOOKUP(C90,'Active 1'!C$21:E$968,3,FALSE)</f>
        <v>10524.967250629568</v>
      </c>
      <c r="F90" s="5" t="s">
        <v>2167</v>
      </c>
      <c r="G90" s="19" t="str">
        <f t="shared" si="10"/>
        <v>38262.498</v>
      </c>
      <c r="H90" s="10">
        <f t="shared" si="11"/>
        <v>-10490</v>
      </c>
      <c r="I90" s="108" t="s">
        <v>3200</v>
      </c>
      <c r="J90" s="109" t="s">
        <v>3201</v>
      </c>
      <c r="K90" s="108">
        <v>-10490</v>
      </c>
      <c r="L90" s="108" t="s">
        <v>3202</v>
      </c>
      <c r="M90" s="109" t="s">
        <v>2233</v>
      </c>
      <c r="N90" s="109"/>
      <c r="O90" s="110" t="s">
        <v>3203</v>
      </c>
      <c r="P90" s="111" t="s">
        <v>3204</v>
      </c>
    </row>
    <row r="91" spans="1:16" ht="12.75" customHeight="1" thickBot="1">
      <c r="A91" s="10" t="str">
        <f t="shared" si="6"/>
        <v>IBVS 299 </v>
      </c>
      <c r="B91" s="5" t="str">
        <f t="shared" si="7"/>
        <v>I</v>
      </c>
      <c r="C91" s="10">
        <f t="shared" si="8"/>
        <v>38296.43</v>
      </c>
      <c r="D91" s="19" t="str">
        <f t="shared" si="9"/>
        <v>vis</v>
      </c>
      <c r="E91" s="107">
        <f>VLOOKUP(C91,'Active 1'!C$21:E$968,3,FALSE)</f>
        <v>10549.967287468005</v>
      </c>
      <c r="F91" s="5" t="s">
        <v>2167</v>
      </c>
      <c r="G91" s="19" t="str">
        <f t="shared" si="10"/>
        <v>38296.430</v>
      </c>
      <c r="H91" s="10">
        <f t="shared" si="11"/>
        <v>-10465</v>
      </c>
      <c r="I91" s="108" t="s">
        <v>3205</v>
      </c>
      <c r="J91" s="109" t="s">
        <v>3206</v>
      </c>
      <c r="K91" s="108">
        <v>-10465</v>
      </c>
      <c r="L91" s="108" t="s">
        <v>3149</v>
      </c>
      <c r="M91" s="109" t="s">
        <v>2233</v>
      </c>
      <c r="N91" s="109"/>
      <c r="O91" s="110" t="s">
        <v>2926</v>
      </c>
      <c r="P91" s="111" t="s">
        <v>3054</v>
      </c>
    </row>
    <row r="92" spans="1:16" ht="12.75" customHeight="1" thickBot="1">
      <c r="A92" s="10" t="str">
        <f t="shared" si="6"/>
        <v>IBVS 187 </v>
      </c>
      <c r="B92" s="5" t="str">
        <f t="shared" si="7"/>
        <v>I</v>
      </c>
      <c r="C92" s="10">
        <f t="shared" si="8"/>
        <v>38345.298999999999</v>
      </c>
      <c r="D92" s="19" t="str">
        <f t="shared" si="9"/>
        <v>vis</v>
      </c>
      <c r="E92" s="107">
        <f>VLOOKUP(C92,'Active 1'!C$21:E$968,3,FALSE)</f>
        <v>10585.972438955025</v>
      </c>
      <c r="F92" s="5" t="s">
        <v>2167</v>
      </c>
      <c r="G92" s="19" t="str">
        <f t="shared" si="10"/>
        <v>38345.299</v>
      </c>
      <c r="H92" s="10">
        <f t="shared" si="11"/>
        <v>-10429</v>
      </c>
      <c r="I92" s="108" t="s">
        <v>3207</v>
      </c>
      <c r="J92" s="109" t="s">
        <v>3208</v>
      </c>
      <c r="K92" s="108">
        <v>-10429</v>
      </c>
      <c r="L92" s="108" t="s">
        <v>3209</v>
      </c>
      <c r="M92" s="109" t="s">
        <v>2233</v>
      </c>
      <c r="N92" s="109"/>
      <c r="O92" s="110" t="s">
        <v>3203</v>
      </c>
      <c r="P92" s="111" t="s">
        <v>3204</v>
      </c>
    </row>
    <row r="93" spans="1:16" ht="12.75" customHeight="1" thickBot="1">
      <c r="A93" s="10" t="str">
        <f t="shared" si="6"/>
        <v>IBVS 114 </v>
      </c>
      <c r="B93" s="5" t="str">
        <f t="shared" si="7"/>
        <v>I</v>
      </c>
      <c r="C93" s="10">
        <f t="shared" si="8"/>
        <v>39000.870000000003</v>
      </c>
      <c r="D93" s="19" t="str">
        <f t="shared" si="9"/>
        <v>vis</v>
      </c>
      <c r="E93" s="107">
        <f>VLOOKUP(C93,'Active 1'!C$21:E$968,3,FALSE)</f>
        <v>11068.976657692825</v>
      </c>
      <c r="F93" s="5" t="s">
        <v>2167</v>
      </c>
      <c r="G93" s="19" t="str">
        <f t="shared" si="10"/>
        <v>39000.870</v>
      </c>
      <c r="H93" s="10">
        <f t="shared" si="11"/>
        <v>-9946</v>
      </c>
      <c r="I93" s="108" t="s">
        <v>3258</v>
      </c>
      <c r="J93" s="109" t="s">
        <v>3259</v>
      </c>
      <c r="K93" s="108">
        <v>-9946</v>
      </c>
      <c r="L93" s="108" t="s">
        <v>3239</v>
      </c>
      <c r="M93" s="109" t="s">
        <v>2233</v>
      </c>
      <c r="N93" s="109"/>
      <c r="O93" s="110" t="s">
        <v>3236</v>
      </c>
      <c r="P93" s="111" t="s">
        <v>3260</v>
      </c>
    </row>
    <row r="94" spans="1:16" ht="12.75" customHeight="1" thickBot="1">
      <c r="A94" s="10" t="str">
        <f t="shared" si="6"/>
        <v>IBVS 129 </v>
      </c>
      <c r="B94" s="5" t="str">
        <f t="shared" si="7"/>
        <v>I</v>
      </c>
      <c r="C94" s="10">
        <f t="shared" si="8"/>
        <v>39007.660000000003</v>
      </c>
      <c r="D94" s="19" t="str">
        <f t="shared" si="9"/>
        <v>vis</v>
      </c>
      <c r="E94" s="107">
        <f>VLOOKUP(C94,'Active 1'!C$21:E$968,3,FALSE)</f>
        <v>11073.979317427971</v>
      </c>
      <c r="F94" s="5" t="s">
        <v>2167</v>
      </c>
      <c r="G94" s="19" t="str">
        <f t="shared" si="10"/>
        <v>39007.660</v>
      </c>
      <c r="H94" s="10">
        <f t="shared" si="11"/>
        <v>-9941</v>
      </c>
      <c r="I94" s="108" t="s">
        <v>3261</v>
      </c>
      <c r="J94" s="109" t="s">
        <v>3262</v>
      </c>
      <c r="K94" s="108">
        <v>-9941</v>
      </c>
      <c r="L94" s="108" t="s">
        <v>3149</v>
      </c>
      <c r="M94" s="109" t="s">
        <v>2233</v>
      </c>
      <c r="N94" s="109"/>
      <c r="O94" s="110" t="s">
        <v>3263</v>
      </c>
      <c r="P94" s="111" t="s">
        <v>3264</v>
      </c>
    </row>
    <row r="95" spans="1:16" ht="12.75" customHeight="1" thickBot="1">
      <c r="A95" s="10" t="str">
        <f t="shared" si="6"/>
        <v>IBVS 114 </v>
      </c>
      <c r="B95" s="5" t="str">
        <f t="shared" si="7"/>
        <v>I</v>
      </c>
      <c r="C95" s="10">
        <f t="shared" si="8"/>
        <v>39011.730000000003</v>
      </c>
      <c r="D95" s="19" t="str">
        <f t="shared" si="9"/>
        <v>vis</v>
      </c>
      <c r="E95" s="107">
        <f>VLOOKUP(C95,'Active 1'!C$21:E$968,3,FALSE)</f>
        <v>11076.977966194105</v>
      </c>
      <c r="F95" s="5" t="s">
        <v>2167</v>
      </c>
      <c r="G95" s="19" t="str">
        <f t="shared" si="10"/>
        <v>39011.730</v>
      </c>
      <c r="H95" s="10">
        <f t="shared" si="11"/>
        <v>-9938</v>
      </c>
      <c r="I95" s="108" t="s">
        <v>3265</v>
      </c>
      <c r="J95" s="109" t="s">
        <v>3266</v>
      </c>
      <c r="K95" s="108">
        <v>-9938</v>
      </c>
      <c r="L95" s="108" t="s">
        <v>3228</v>
      </c>
      <c r="M95" s="109" t="s">
        <v>2233</v>
      </c>
      <c r="N95" s="109"/>
      <c r="O95" s="110" t="s">
        <v>3224</v>
      </c>
      <c r="P95" s="111" t="s">
        <v>3260</v>
      </c>
    </row>
    <row r="96" spans="1:16" ht="12.75" customHeight="1" thickBot="1">
      <c r="A96" s="10" t="str">
        <f t="shared" si="6"/>
        <v> AN 290.19 </v>
      </c>
      <c r="B96" s="5" t="str">
        <f t="shared" si="7"/>
        <v>II</v>
      </c>
      <c r="C96" s="10">
        <f t="shared" si="8"/>
        <v>39020.5507</v>
      </c>
      <c r="D96" s="19" t="str">
        <f t="shared" si="9"/>
        <v>vis</v>
      </c>
      <c r="E96" s="107">
        <f>VLOOKUP(C96,'Active 1'!C$21:E$968,3,FALSE)</f>
        <v>11083.476782206739</v>
      </c>
      <c r="F96" s="5" t="s">
        <v>2167</v>
      </c>
      <c r="G96" s="19" t="str">
        <f t="shared" si="10"/>
        <v>39020.5507</v>
      </c>
      <c r="H96" s="10">
        <f t="shared" si="11"/>
        <v>-9931.5</v>
      </c>
      <c r="I96" s="108" t="s">
        <v>3267</v>
      </c>
      <c r="J96" s="109" t="s">
        <v>3268</v>
      </c>
      <c r="K96" s="108">
        <v>-9931.5</v>
      </c>
      <c r="L96" s="108" t="s">
        <v>3269</v>
      </c>
      <c r="M96" s="109" t="s">
        <v>2682</v>
      </c>
      <c r="N96" s="109" t="s">
        <v>2683</v>
      </c>
      <c r="O96" s="110" t="s">
        <v>3270</v>
      </c>
      <c r="P96" s="110" t="s">
        <v>3271</v>
      </c>
    </row>
    <row r="97" spans="1:16" ht="12.75" customHeight="1" thickBot="1">
      <c r="A97" s="10" t="str">
        <f t="shared" si="6"/>
        <v>BAVM 18 </v>
      </c>
      <c r="B97" s="5" t="str">
        <f t="shared" si="7"/>
        <v>I</v>
      </c>
      <c r="C97" s="10">
        <f t="shared" si="8"/>
        <v>39029.372000000003</v>
      </c>
      <c r="D97" s="19" t="str">
        <f t="shared" si="9"/>
        <v>vis</v>
      </c>
      <c r="E97" s="107">
        <f>VLOOKUP(C97,'Active 1'!C$21:E$968,3,FALSE)</f>
        <v>11089.976040280622</v>
      </c>
      <c r="F97" s="5" t="s">
        <v>2167</v>
      </c>
      <c r="G97" s="19" t="str">
        <f t="shared" si="10"/>
        <v>39029.372</v>
      </c>
      <c r="H97" s="10">
        <f t="shared" si="11"/>
        <v>-9925</v>
      </c>
      <c r="I97" s="108" t="s">
        <v>3272</v>
      </c>
      <c r="J97" s="109" t="s">
        <v>3273</v>
      </c>
      <c r="K97" s="108">
        <v>-9925</v>
      </c>
      <c r="L97" s="108" t="s">
        <v>3274</v>
      </c>
      <c r="M97" s="109" t="s">
        <v>2233</v>
      </c>
      <c r="N97" s="109"/>
      <c r="O97" s="110" t="s">
        <v>3275</v>
      </c>
      <c r="P97" s="111" t="s">
        <v>3257</v>
      </c>
    </row>
    <row r="98" spans="1:16" ht="12.75" customHeight="1" thickBot="1">
      <c r="A98" s="10" t="str">
        <f t="shared" si="6"/>
        <v>IBVS 299 </v>
      </c>
      <c r="B98" s="5" t="str">
        <f t="shared" si="7"/>
        <v>I</v>
      </c>
      <c r="C98" s="10">
        <f t="shared" si="8"/>
        <v>39033.434000000001</v>
      </c>
      <c r="D98" s="19" t="str">
        <f t="shared" si="9"/>
        <v>vis</v>
      </c>
      <c r="E98" s="107">
        <f>VLOOKUP(C98,'Active 1'!C$21:E$968,3,FALSE)</f>
        <v>11092.968794896846</v>
      </c>
      <c r="F98" s="5" t="s">
        <v>2167</v>
      </c>
      <c r="G98" s="19" t="str">
        <f t="shared" si="10"/>
        <v>39033.434</v>
      </c>
      <c r="H98" s="10">
        <f t="shared" si="11"/>
        <v>-9922</v>
      </c>
      <c r="I98" s="108" t="s">
        <v>3279</v>
      </c>
      <c r="J98" s="109" t="s">
        <v>3280</v>
      </c>
      <c r="K98" s="108">
        <v>-9922</v>
      </c>
      <c r="L98" s="108" t="s">
        <v>3281</v>
      </c>
      <c r="M98" s="109" t="s">
        <v>2233</v>
      </c>
      <c r="N98" s="109"/>
      <c r="O98" s="110" t="s">
        <v>2926</v>
      </c>
      <c r="P98" s="111" t="s">
        <v>3054</v>
      </c>
    </row>
    <row r="99" spans="1:16" ht="12.75" customHeight="1" thickBot="1">
      <c r="A99" s="10" t="str">
        <f t="shared" si="6"/>
        <v>IBVS 299 </v>
      </c>
      <c r="B99" s="5" t="str">
        <f t="shared" si="7"/>
        <v>I</v>
      </c>
      <c r="C99" s="10">
        <f t="shared" si="8"/>
        <v>39037.512000000002</v>
      </c>
      <c r="D99" s="19" t="str">
        <f t="shared" si="9"/>
        <v>vis</v>
      </c>
      <c r="E99" s="107">
        <f>VLOOKUP(C99,'Active 1'!C$21:E$968,3,FALSE)</f>
        <v>11095.973337812889</v>
      </c>
      <c r="F99" s="5" t="s">
        <v>2167</v>
      </c>
      <c r="G99" s="19" t="str">
        <f t="shared" si="10"/>
        <v>39037.512</v>
      </c>
      <c r="H99" s="10">
        <f t="shared" si="11"/>
        <v>-9919</v>
      </c>
      <c r="I99" s="108" t="s">
        <v>3291</v>
      </c>
      <c r="J99" s="109" t="s">
        <v>3292</v>
      </c>
      <c r="K99" s="108">
        <v>-9919</v>
      </c>
      <c r="L99" s="108" t="s">
        <v>3254</v>
      </c>
      <c r="M99" s="109" t="s">
        <v>2233</v>
      </c>
      <c r="N99" s="109"/>
      <c r="O99" s="110" t="s">
        <v>2926</v>
      </c>
      <c r="P99" s="111" t="s">
        <v>3054</v>
      </c>
    </row>
    <row r="100" spans="1:16" ht="12.75" customHeight="1" thickBot="1">
      <c r="A100" s="10" t="str">
        <f t="shared" si="6"/>
        <v>BAVM 18 </v>
      </c>
      <c r="B100" s="5" t="str">
        <f t="shared" si="7"/>
        <v>I</v>
      </c>
      <c r="C100" s="10">
        <f t="shared" si="8"/>
        <v>39044.303</v>
      </c>
      <c r="D100" s="19" t="str">
        <f t="shared" si="9"/>
        <v>vis</v>
      </c>
      <c r="E100" s="107">
        <f>VLOOKUP(C100,'Active 1'!C$21:E$968,3,FALSE)</f>
        <v>11100.976734316771</v>
      </c>
      <c r="F100" s="5" t="s">
        <v>2167</v>
      </c>
      <c r="G100" s="19" t="str">
        <f t="shared" si="10"/>
        <v>39044.303</v>
      </c>
      <c r="H100" s="10">
        <f t="shared" si="11"/>
        <v>-9914</v>
      </c>
      <c r="I100" s="108" t="s">
        <v>3296</v>
      </c>
      <c r="J100" s="109" t="s">
        <v>3297</v>
      </c>
      <c r="K100" s="108">
        <v>-9914</v>
      </c>
      <c r="L100" s="108" t="s">
        <v>3239</v>
      </c>
      <c r="M100" s="109" t="s">
        <v>2233</v>
      </c>
      <c r="N100" s="109"/>
      <c r="O100" s="110" t="s">
        <v>3275</v>
      </c>
      <c r="P100" s="111" t="s">
        <v>3257</v>
      </c>
    </row>
    <row r="101" spans="1:16" ht="12.75" customHeight="1" thickBot="1">
      <c r="A101" s="10" t="str">
        <f t="shared" si="6"/>
        <v>IBVS 119 </v>
      </c>
      <c r="B101" s="5" t="str">
        <f t="shared" si="7"/>
        <v>I</v>
      </c>
      <c r="C101" s="10">
        <f t="shared" si="8"/>
        <v>39045.661999999997</v>
      </c>
      <c r="D101" s="19" t="str">
        <f t="shared" si="9"/>
        <v>vis</v>
      </c>
      <c r="E101" s="107">
        <f>VLOOKUP(C101,'Active 1'!C$21:E$968,3,FALSE)</f>
        <v>11101.978003032536</v>
      </c>
      <c r="F101" s="5" t="s">
        <v>2167</v>
      </c>
      <c r="G101" s="19" t="str">
        <f t="shared" si="10"/>
        <v>39045.662</v>
      </c>
      <c r="H101" s="10">
        <f t="shared" si="11"/>
        <v>-9913</v>
      </c>
      <c r="I101" s="108" t="s">
        <v>3298</v>
      </c>
      <c r="J101" s="109" t="s">
        <v>3299</v>
      </c>
      <c r="K101" s="108">
        <v>-9913</v>
      </c>
      <c r="L101" s="108" t="s">
        <v>3300</v>
      </c>
      <c r="M101" s="109" t="s">
        <v>2233</v>
      </c>
      <c r="N101" s="109"/>
      <c r="O101" s="110" t="s">
        <v>3236</v>
      </c>
      <c r="P101" s="111" t="s">
        <v>2757</v>
      </c>
    </row>
    <row r="102" spans="1:16" ht="12.75" customHeight="1" thickBot="1">
      <c r="A102" s="10" t="str">
        <f t="shared" si="6"/>
        <v>IBVS 119 </v>
      </c>
      <c r="B102" s="5" t="str">
        <f t="shared" si="7"/>
        <v>I</v>
      </c>
      <c r="C102" s="10">
        <f t="shared" si="8"/>
        <v>39045.661999999997</v>
      </c>
      <c r="D102" s="19" t="str">
        <f t="shared" si="9"/>
        <v>vis</v>
      </c>
      <c r="E102" s="107">
        <f>VLOOKUP(C102,'Active 1'!C$21:E$968,3,FALSE)</f>
        <v>11101.978003032536</v>
      </c>
      <c r="F102" s="5" t="s">
        <v>2167</v>
      </c>
      <c r="G102" s="19" t="str">
        <f t="shared" si="10"/>
        <v>39045.662</v>
      </c>
      <c r="H102" s="10">
        <f t="shared" si="11"/>
        <v>-9913</v>
      </c>
      <c r="I102" s="108" t="s">
        <v>3298</v>
      </c>
      <c r="J102" s="109" t="s">
        <v>3299</v>
      </c>
      <c r="K102" s="108">
        <v>-9913</v>
      </c>
      <c r="L102" s="108" t="s">
        <v>3300</v>
      </c>
      <c r="M102" s="109" t="s">
        <v>2233</v>
      </c>
      <c r="N102" s="109"/>
      <c r="O102" s="110" t="s">
        <v>3224</v>
      </c>
      <c r="P102" s="111" t="s">
        <v>2757</v>
      </c>
    </row>
    <row r="103" spans="1:16" ht="12.75" customHeight="1" thickBot="1">
      <c r="A103" s="10" t="str">
        <f t="shared" si="6"/>
        <v>IBVS 119 </v>
      </c>
      <c r="B103" s="5" t="str">
        <f t="shared" si="7"/>
        <v>I</v>
      </c>
      <c r="C103" s="10">
        <f t="shared" si="8"/>
        <v>39053.805</v>
      </c>
      <c r="D103" s="19" t="str">
        <f t="shared" si="9"/>
        <v>vis</v>
      </c>
      <c r="E103" s="107">
        <f>VLOOKUP(C103,'Active 1'!C$21:E$968,3,FALSE)</f>
        <v>11107.977510871022</v>
      </c>
      <c r="F103" s="5" t="s">
        <v>2167</v>
      </c>
      <c r="G103" s="19" t="str">
        <f t="shared" si="10"/>
        <v>39053.805</v>
      </c>
      <c r="H103" s="10">
        <f t="shared" si="11"/>
        <v>-9907</v>
      </c>
      <c r="I103" s="108" t="s">
        <v>3305</v>
      </c>
      <c r="J103" s="109" t="s">
        <v>3306</v>
      </c>
      <c r="K103" s="108">
        <v>-9907</v>
      </c>
      <c r="L103" s="108" t="s">
        <v>3239</v>
      </c>
      <c r="M103" s="109" t="s">
        <v>2233</v>
      </c>
      <c r="N103" s="109"/>
      <c r="O103" s="110" t="s">
        <v>3307</v>
      </c>
      <c r="P103" s="111" t="s">
        <v>2757</v>
      </c>
    </row>
    <row r="104" spans="1:16" ht="12.75" customHeight="1" thickBot="1">
      <c r="A104" s="10" t="str">
        <f t="shared" si="6"/>
        <v>IBVS 119 </v>
      </c>
      <c r="B104" s="5" t="str">
        <f t="shared" si="7"/>
        <v>I</v>
      </c>
      <c r="C104" s="10">
        <f t="shared" si="8"/>
        <v>39063.307999999997</v>
      </c>
      <c r="D104" s="19" t="str">
        <f t="shared" si="9"/>
        <v>vis</v>
      </c>
      <c r="E104" s="107">
        <f>VLOOKUP(C104,'Active 1'!C$21:E$968,3,FALSE)</f>
        <v>11114.97902419401</v>
      </c>
      <c r="F104" s="5" t="s">
        <v>2167</v>
      </c>
      <c r="G104" s="19" t="str">
        <f t="shared" si="10"/>
        <v>39063.308</v>
      </c>
      <c r="H104" s="10">
        <f t="shared" si="11"/>
        <v>-9900</v>
      </c>
      <c r="I104" s="108" t="s">
        <v>3308</v>
      </c>
      <c r="J104" s="109" t="s">
        <v>3309</v>
      </c>
      <c r="K104" s="108">
        <v>-9900</v>
      </c>
      <c r="L104" s="108" t="s">
        <v>3228</v>
      </c>
      <c r="M104" s="109" t="s">
        <v>2233</v>
      </c>
      <c r="N104" s="109"/>
      <c r="O104" s="110" t="s">
        <v>3310</v>
      </c>
      <c r="P104" s="111" t="s">
        <v>2757</v>
      </c>
    </row>
    <row r="105" spans="1:16" ht="12.75" customHeight="1" thickBot="1">
      <c r="A105" s="10" t="str">
        <f t="shared" si="6"/>
        <v>IBVS 119 </v>
      </c>
      <c r="B105" s="5" t="str">
        <f t="shared" si="7"/>
        <v>I</v>
      </c>
      <c r="C105" s="10">
        <f t="shared" si="8"/>
        <v>39064.663999999997</v>
      </c>
      <c r="D105" s="19" t="str">
        <f t="shared" si="9"/>
        <v>vis</v>
      </c>
      <c r="E105" s="107">
        <f>VLOOKUP(C105,'Active 1'!C$21:E$968,3,FALSE)</f>
        <v>11115.978082603562</v>
      </c>
      <c r="F105" s="5" t="s">
        <v>2167</v>
      </c>
      <c r="G105" s="19" t="str">
        <f t="shared" si="10"/>
        <v>39064.664</v>
      </c>
      <c r="H105" s="10">
        <f t="shared" si="11"/>
        <v>-9899</v>
      </c>
      <c r="I105" s="108" t="s">
        <v>3311</v>
      </c>
      <c r="J105" s="109" t="s">
        <v>3312</v>
      </c>
      <c r="K105" s="108">
        <v>-9899</v>
      </c>
      <c r="L105" s="108" t="s">
        <v>3300</v>
      </c>
      <c r="M105" s="109" t="s">
        <v>2233</v>
      </c>
      <c r="N105" s="109"/>
      <c r="O105" s="110" t="s">
        <v>3313</v>
      </c>
      <c r="P105" s="111" t="s">
        <v>2757</v>
      </c>
    </row>
    <row r="106" spans="1:16" ht="12.75" customHeight="1" thickBot="1">
      <c r="A106" s="10" t="str">
        <f t="shared" si="6"/>
        <v>IBVS 119 </v>
      </c>
      <c r="B106" s="5" t="str">
        <f t="shared" si="7"/>
        <v>I</v>
      </c>
      <c r="C106" s="10">
        <f t="shared" si="8"/>
        <v>39064.665000000001</v>
      </c>
      <c r="D106" s="19" t="str">
        <f t="shared" si="9"/>
        <v>vis</v>
      </c>
      <c r="E106" s="107">
        <f>VLOOKUP(C106,'Active 1'!C$21:E$968,3,FALSE)</f>
        <v>11115.978819372303</v>
      </c>
      <c r="F106" s="5" t="s">
        <v>2167</v>
      </c>
      <c r="G106" s="19" t="str">
        <f t="shared" si="10"/>
        <v>39064.665</v>
      </c>
      <c r="H106" s="10">
        <f t="shared" si="11"/>
        <v>-9899</v>
      </c>
      <c r="I106" s="108" t="s">
        <v>3314</v>
      </c>
      <c r="J106" s="109" t="s">
        <v>3315</v>
      </c>
      <c r="K106" s="108">
        <v>-9899</v>
      </c>
      <c r="L106" s="108" t="s">
        <v>3228</v>
      </c>
      <c r="M106" s="109" t="s">
        <v>2233</v>
      </c>
      <c r="N106" s="109"/>
      <c r="O106" s="110" t="s">
        <v>3229</v>
      </c>
      <c r="P106" s="111" t="s">
        <v>2757</v>
      </c>
    </row>
    <row r="107" spans="1:16" ht="12.75" customHeight="1" thickBot="1">
      <c r="A107" s="10" t="str">
        <f t="shared" si="6"/>
        <v>IBVS 119 </v>
      </c>
      <c r="B107" s="5" t="str">
        <f t="shared" si="7"/>
        <v>I</v>
      </c>
      <c r="C107" s="10">
        <f t="shared" si="8"/>
        <v>39064.665000000001</v>
      </c>
      <c r="D107" s="19" t="str">
        <f t="shared" si="9"/>
        <v>vis</v>
      </c>
      <c r="E107" s="107">
        <f>VLOOKUP(C107,'Active 1'!C$21:E$968,3,FALSE)</f>
        <v>11115.978819372303</v>
      </c>
      <c r="F107" s="5" t="s">
        <v>2167</v>
      </c>
      <c r="G107" s="19" t="str">
        <f t="shared" si="10"/>
        <v>39064.665</v>
      </c>
      <c r="H107" s="10">
        <f t="shared" si="11"/>
        <v>-9899</v>
      </c>
      <c r="I107" s="108" t="s">
        <v>3314</v>
      </c>
      <c r="J107" s="109" t="s">
        <v>3315</v>
      </c>
      <c r="K107" s="108">
        <v>-9899</v>
      </c>
      <c r="L107" s="108" t="s">
        <v>3228</v>
      </c>
      <c r="M107" s="109" t="s">
        <v>2233</v>
      </c>
      <c r="N107" s="109"/>
      <c r="O107" s="110" t="s">
        <v>3307</v>
      </c>
      <c r="P107" s="111" t="s">
        <v>2757</v>
      </c>
    </row>
    <row r="108" spans="1:16" ht="12.75" customHeight="1" thickBot="1">
      <c r="A108" s="10" t="str">
        <f t="shared" si="6"/>
        <v>IBVS 119 </v>
      </c>
      <c r="B108" s="5" t="str">
        <f t="shared" si="7"/>
        <v>I</v>
      </c>
      <c r="C108" s="10">
        <f t="shared" si="8"/>
        <v>39068.735999999997</v>
      </c>
      <c r="D108" s="19" t="str">
        <f t="shared" si="9"/>
        <v>vis</v>
      </c>
      <c r="E108" s="107">
        <f>VLOOKUP(C108,'Active 1'!C$21:E$968,3,FALSE)</f>
        <v>11118.978204907173</v>
      </c>
      <c r="F108" s="5" t="s">
        <v>2167</v>
      </c>
      <c r="G108" s="19" t="str">
        <f t="shared" si="10"/>
        <v>39068.736</v>
      </c>
      <c r="H108" s="10">
        <f t="shared" si="11"/>
        <v>-9896</v>
      </c>
      <c r="I108" s="108" t="s">
        <v>3316</v>
      </c>
      <c r="J108" s="109" t="s">
        <v>3317</v>
      </c>
      <c r="K108" s="108">
        <v>-9896</v>
      </c>
      <c r="L108" s="108" t="s">
        <v>3300</v>
      </c>
      <c r="M108" s="109" t="s">
        <v>2233</v>
      </c>
      <c r="N108" s="109"/>
      <c r="O108" s="110" t="s">
        <v>3224</v>
      </c>
      <c r="P108" s="111" t="s">
        <v>2757</v>
      </c>
    </row>
    <row r="109" spans="1:16" ht="12.75" customHeight="1" thickBot="1">
      <c r="A109" s="10" t="str">
        <f t="shared" si="6"/>
        <v>IBVS 129 </v>
      </c>
      <c r="B109" s="5" t="str">
        <f t="shared" si="7"/>
        <v>I</v>
      </c>
      <c r="C109" s="10">
        <f t="shared" si="8"/>
        <v>39079.593999999997</v>
      </c>
      <c r="D109" s="19" t="str">
        <f t="shared" si="9"/>
        <v>vis</v>
      </c>
      <c r="E109" s="107">
        <f>VLOOKUP(C109,'Active 1'!C$21:E$968,3,FALSE)</f>
        <v>11126.978039870975</v>
      </c>
      <c r="F109" s="5" t="s">
        <v>2167</v>
      </c>
      <c r="G109" s="19" t="str">
        <f t="shared" si="10"/>
        <v>39079.594</v>
      </c>
      <c r="H109" s="10">
        <f t="shared" si="11"/>
        <v>-9888</v>
      </c>
      <c r="I109" s="108" t="s">
        <v>3322</v>
      </c>
      <c r="J109" s="109" t="s">
        <v>3323</v>
      </c>
      <c r="K109" s="108">
        <v>-9888</v>
      </c>
      <c r="L109" s="108" t="s">
        <v>3239</v>
      </c>
      <c r="M109" s="109" t="s">
        <v>2233</v>
      </c>
      <c r="N109" s="109"/>
      <c r="O109" s="110" t="s">
        <v>3307</v>
      </c>
      <c r="P109" s="111" t="s">
        <v>3264</v>
      </c>
    </row>
    <row r="110" spans="1:16" ht="12.75" customHeight="1" thickBot="1">
      <c r="A110" s="10" t="str">
        <f t="shared" si="6"/>
        <v>IBVS 129 </v>
      </c>
      <c r="B110" s="5" t="str">
        <f t="shared" si="7"/>
        <v>I</v>
      </c>
      <c r="C110" s="10">
        <f t="shared" si="8"/>
        <v>39079.597000000002</v>
      </c>
      <c r="D110" s="19" t="str">
        <f t="shared" si="9"/>
        <v>vis</v>
      </c>
      <c r="E110" s="107">
        <f>VLOOKUP(C110,'Active 1'!C$21:E$968,3,FALSE)</f>
        <v>11126.980250177194</v>
      </c>
      <c r="F110" s="5" t="s">
        <v>2167</v>
      </c>
      <c r="G110" s="19" t="str">
        <f t="shared" si="10"/>
        <v>39079.597</v>
      </c>
      <c r="H110" s="10">
        <f t="shared" si="11"/>
        <v>-9888</v>
      </c>
      <c r="I110" s="108" t="s">
        <v>3324</v>
      </c>
      <c r="J110" s="109" t="s">
        <v>3325</v>
      </c>
      <c r="K110" s="108">
        <v>-9888</v>
      </c>
      <c r="L110" s="108" t="s">
        <v>3232</v>
      </c>
      <c r="M110" s="109" t="s">
        <v>2233</v>
      </c>
      <c r="N110" s="109"/>
      <c r="O110" s="110" t="s">
        <v>3326</v>
      </c>
      <c r="P110" s="111" t="s">
        <v>3264</v>
      </c>
    </row>
    <row r="111" spans="1:16" ht="12.75" customHeight="1" thickBot="1">
      <c r="A111" s="10" t="str">
        <f t="shared" si="6"/>
        <v>IBVS 129 </v>
      </c>
      <c r="B111" s="5" t="str">
        <f t="shared" si="7"/>
        <v>I</v>
      </c>
      <c r="C111" s="10">
        <f t="shared" si="8"/>
        <v>39083.667999999998</v>
      </c>
      <c r="D111" s="19" t="str">
        <f t="shared" si="9"/>
        <v>vis</v>
      </c>
      <c r="E111" s="107">
        <f>VLOOKUP(C111,'Active 1'!C$21:E$968,3,FALSE)</f>
        <v>11129.979635712063</v>
      </c>
      <c r="F111" s="5" t="s">
        <v>2167</v>
      </c>
      <c r="G111" s="19" t="str">
        <f t="shared" si="10"/>
        <v>39083.668</v>
      </c>
      <c r="H111" s="10">
        <f t="shared" si="11"/>
        <v>-9885</v>
      </c>
      <c r="I111" s="108" t="s">
        <v>3327</v>
      </c>
      <c r="J111" s="109" t="s">
        <v>3328</v>
      </c>
      <c r="K111" s="108">
        <v>-9885</v>
      </c>
      <c r="L111" s="108" t="s">
        <v>3232</v>
      </c>
      <c r="M111" s="109" t="s">
        <v>2233</v>
      </c>
      <c r="N111" s="109"/>
      <c r="O111" s="110" t="s">
        <v>3236</v>
      </c>
      <c r="P111" s="111" t="s">
        <v>3264</v>
      </c>
    </row>
    <row r="112" spans="1:16" ht="12.75" customHeight="1" thickBot="1">
      <c r="A112" s="10" t="str">
        <f t="shared" si="6"/>
        <v>IBVS 129 </v>
      </c>
      <c r="B112" s="5" t="str">
        <f t="shared" si="7"/>
        <v>I</v>
      </c>
      <c r="C112" s="10">
        <f t="shared" si="8"/>
        <v>39091.811000000002</v>
      </c>
      <c r="D112" s="19" t="str">
        <f t="shared" si="9"/>
        <v>vis</v>
      </c>
      <c r="E112" s="107">
        <f>VLOOKUP(C112,'Active 1'!C$21:E$968,3,FALSE)</f>
        <v>11135.979143550549</v>
      </c>
      <c r="F112" s="5" t="s">
        <v>2167</v>
      </c>
      <c r="G112" s="19" t="str">
        <f t="shared" si="10"/>
        <v>39091.811</v>
      </c>
      <c r="H112" s="10">
        <f t="shared" si="11"/>
        <v>-9879</v>
      </c>
      <c r="I112" s="108" t="s">
        <v>3329</v>
      </c>
      <c r="J112" s="109" t="s">
        <v>3330</v>
      </c>
      <c r="K112" s="108">
        <v>-9879</v>
      </c>
      <c r="L112" s="108" t="s">
        <v>3228</v>
      </c>
      <c r="M112" s="109" t="s">
        <v>2233</v>
      </c>
      <c r="N112" s="109"/>
      <c r="O112" s="110" t="s">
        <v>3236</v>
      </c>
      <c r="P112" s="111" t="s">
        <v>3264</v>
      </c>
    </row>
    <row r="113" spans="1:16" ht="12.75" customHeight="1" thickBot="1">
      <c r="A113" s="10" t="str">
        <f t="shared" si="6"/>
        <v>IBVS 129 </v>
      </c>
      <c r="B113" s="5" t="str">
        <f t="shared" si="7"/>
        <v>I</v>
      </c>
      <c r="C113" s="10">
        <f t="shared" si="8"/>
        <v>39102.667999999998</v>
      </c>
      <c r="D113" s="19" t="str">
        <f t="shared" si="9"/>
        <v>vis</v>
      </c>
      <c r="E113" s="107">
        <f>VLOOKUP(C113,'Active 1'!C$21:E$968,3,FALSE)</f>
        <v>11143.97824174561</v>
      </c>
      <c r="F113" s="5" t="s">
        <v>2167</v>
      </c>
      <c r="G113" s="19" t="str">
        <f t="shared" si="10"/>
        <v>39102.668</v>
      </c>
      <c r="H113" s="10">
        <f t="shared" si="11"/>
        <v>-9871</v>
      </c>
      <c r="I113" s="108" t="s">
        <v>3331</v>
      </c>
      <c r="J113" s="109" t="s">
        <v>3332</v>
      </c>
      <c r="K113" s="108">
        <v>-9871</v>
      </c>
      <c r="L113" s="108" t="s">
        <v>3239</v>
      </c>
      <c r="M113" s="109" t="s">
        <v>2233</v>
      </c>
      <c r="N113" s="109"/>
      <c r="O113" s="110" t="s">
        <v>3236</v>
      </c>
      <c r="P113" s="111" t="s">
        <v>3264</v>
      </c>
    </row>
    <row r="114" spans="1:16" ht="12.75" customHeight="1" thickBot="1">
      <c r="A114" s="10" t="str">
        <f t="shared" si="6"/>
        <v>IBVS 129 </v>
      </c>
      <c r="B114" s="5" t="str">
        <f t="shared" si="7"/>
        <v>I</v>
      </c>
      <c r="C114" s="10">
        <f t="shared" si="8"/>
        <v>39117.597999999998</v>
      </c>
      <c r="D114" s="19" t="str">
        <f t="shared" si="9"/>
        <v>vis</v>
      </c>
      <c r="E114" s="107">
        <f>VLOOKUP(C114,'Active 1'!C$21:E$968,3,FALSE)</f>
        <v>11154.978199013023</v>
      </c>
      <c r="F114" s="5" t="s">
        <v>2167</v>
      </c>
      <c r="G114" s="19" t="str">
        <f t="shared" si="10"/>
        <v>39117.598</v>
      </c>
      <c r="H114" s="10">
        <f t="shared" si="11"/>
        <v>-9860</v>
      </c>
      <c r="I114" s="108" t="s">
        <v>3333</v>
      </c>
      <c r="J114" s="109" t="s">
        <v>3334</v>
      </c>
      <c r="K114" s="108">
        <v>-9860</v>
      </c>
      <c r="L114" s="108" t="s">
        <v>3239</v>
      </c>
      <c r="M114" s="109" t="s">
        <v>2233</v>
      </c>
      <c r="N114" s="109"/>
      <c r="O114" s="110" t="s">
        <v>3307</v>
      </c>
      <c r="P114" s="111" t="s">
        <v>3264</v>
      </c>
    </row>
    <row r="115" spans="1:16" ht="12.75" customHeight="1" thickBot="1">
      <c r="A115" s="10" t="str">
        <f t="shared" si="6"/>
        <v>IBVS 129 </v>
      </c>
      <c r="B115" s="5" t="str">
        <f t="shared" si="7"/>
        <v>I</v>
      </c>
      <c r="C115" s="10">
        <f t="shared" si="8"/>
        <v>39136.6</v>
      </c>
      <c r="D115" s="19" t="str">
        <f t="shared" si="9"/>
        <v>vis</v>
      </c>
      <c r="E115" s="107">
        <f>VLOOKUP(C115,'Active 1'!C$21:E$968,3,FALSE)</f>
        <v>11168.978278584047</v>
      </c>
      <c r="F115" s="5" t="s">
        <v>2167</v>
      </c>
      <c r="G115" s="19" t="str">
        <f t="shared" si="10"/>
        <v>39136.600</v>
      </c>
      <c r="H115" s="10">
        <f t="shared" si="11"/>
        <v>-9846</v>
      </c>
      <c r="I115" s="108" t="s">
        <v>3335</v>
      </c>
      <c r="J115" s="109" t="s">
        <v>3336</v>
      </c>
      <c r="K115" s="108">
        <v>-9846</v>
      </c>
      <c r="L115" s="108" t="s">
        <v>3274</v>
      </c>
      <c r="M115" s="109" t="s">
        <v>2233</v>
      </c>
      <c r="N115" s="109"/>
      <c r="O115" s="110" t="s">
        <v>3236</v>
      </c>
      <c r="P115" s="111" t="s">
        <v>3264</v>
      </c>
    </row>
    <row r="116" spans="1:16" ht="12.75" customHeight="1" thickBot="1">
      <c r="A116" s="10" t="str">
        <f t="shared" si="6"/>
        <v>IBVS 129 </v>
      </c>
      <c r="B116" s="5" t="str">
        <f t="shared" si="7"/>
        <v>I</v>
      </c>
      <c r="C116" s="10">
        <f t="shared" si="8"/>
        <v>39140.671999999999</v>
      </c>
      <c r="D116" s="19" t="str">
        <f t="shared" si="9"/>
        <v>vis</v>
      </c>
      <c r="E116" s="107">
        <f>VLOOKUP(C116,'Active 1'!C$21:E$968,3,FALSE)</f>
        <v>11171.978400887658</v>
      </c>
      <c r="F116" s="5" t="s">
        <v>2167</v>
      </c>
      <c r="G116" s="19" t="str">
        <f t="shared" si="10"/>
        <v>39140.672</v>
      </c>
      <c r="H116" s="10">
        <f t="shared" si="11"/>
        <v>-9843</v>
      </c>
      <c r="I116" s="108" t="s">
        <v>3337</v>
      </c>
      <c r="J116" s="109" t="s">
        <v>3338</v>
      </c>
      <c r="K116" s="108">
        <v>-9843</v>
      </c>
      <c r="L116" s="108" t="s">
        <v>3239</v>
      </c>
      <c r="M116" s="109" t="s">
        <v>2233</v>
      </c>
      <c r="N116" s="109"/>
      <c r="O116" s="110" t="s">
        <v>3236</v>
      </c>
      <c r="P116" s="111" t="s">
        <v>3264</v>
      </c>
    </row>
    <row r="117" spans="1:16" ht="12.75" customHeight="1" thickBot="1">
      <c r="A117" s="10" t="str">
        <f t="shared" si="6"/>
        <v>IBVS 129 </v>
      </c>
      <c r="B117" s="5" t="str">
        <f t="shared" si="7"/>
        <v>I</v>
      </c>
      <c r="C117" s="10">
        <f t="shared" si="8"/>
        <v>39155.603000000003</v>
      </c>
      <c r="D117" s="19" t="str">
        <f t="shared" si="9"/>
        <v>vis</v>
      </c>
      <c r="E117" s="107">
        <f>VLOOKUP(C117,'Active 1'!C$21:E$968,3,FALSE)</f>
        <v>11182.979094923812</v>
      </c>
      <c r="F117" s="5" t="s">
        <v>2167</v>
      </c>
      <c r="G117" s="19" t="str">
        <f t="shared" si="10"/>
        <v>39155.603</v>
      </c>
      <c r="H117" s="10">
        <f t="shared" si="11"/>
        <v>-9832</v>
      </c>
      <c r="I117" s="108" t="s">
        <v>3339</v>
      </c>
      <c r="J117" s="109" t="s">
        <v>3340</v>
      </c>
      <c r="K117" s="108">
        <v>-9832</v>
      </c>
      <c r="L117" s="108" t="s">
        <v>3239</v>
      </c>
      <c r="M117" s="109" t="s">
        <v>2233</v>
      </c>
      <c r="N117" s="109"/>
      <c r="O117" s="110" t="s">
        <v>3236</v>
      </c>
      <c r="P117" s="111" t="s">
        <v>3264</v>
      </c>
    </row>
    <row r="118" spans="1:16" ht="12.75" customHeight="1" thickBot="1">
      <c r="A118" s="10" t="str">
        <f t="shared" si="6"/>
        <v>IBVS 180 </v>
      </c>
      <c r="B118" s="5" t="str">
        <f t="shared" si="7"/>
        <v>I</v>
      </c>
      <c r="C118" s="10">
        <f t="shared" si="8"/>
        <v>39353.766000000003</v>
      </c>
      <c r="D118" s="19" t="str">
        <f t="shared" si="9"/>
        <v>vis</v>
      </c>
      <c r="E118" s="107">
        <f>VLOOKUP(C118,'Active 1'!C$21:E$968,3,FALSE)</f>
        <v>11328.979398472533</v>
      </c>
      <c r="F118" s="5" t="s">
        <v>2167</v>
      </c>
      <c r="G118" s="19" t="str">
        <f t="shared" si="10"/>
        <v>39353.766</v>
      </c>
      <c r="H118" s="10">
        <f t="shared" si="11"/>
        <v>-9686</v>
      </c>
      <c r="I118" s="108" t="s">
        <v>9</v>
      </c>
      <c r="J118" s="109" t="s">
        <v>10</v>
      </c>
      <c r="K118" s="108">
        <v>-9686</v>
      </c>
      <c r="L118" s="108" t="s">
        <v>11</v>
      </c>
      <c r="M118" s="109" t="s">
        <v>2233</v>
      </c>
      <c r="N118" s="109"/>
      <c r="O118" s="110" t="s">
        <v>3224</v>
      </c>
      <c r="P118" s="111" t="s">
        <v>8</v>
      </c>
    </row>
    <row r="119" spans="1:16" ht="12.75" customHeight="1" thickBot="1">
      <c r="A119" s="10" t="str">
        <f t="shared" si="6"/>
        <v>IBVS 299 </v>
      </c>
      <c r="B119" s="5" t="str">
        <f t="shared" si="7"/>
        <v>I</v>
      </c>
      <c r="C119" s="10">
        <f t="shared" si="8"/>
        <v>39356.483</v>
      </c>
      <c r="D119" s="19" t="str">
        <f t="shared" si="9"/>
        <v>vis</v>
      </c>
      <c r="E119" s="107">
        <f>VLOOKUP(C119,'Active 1'!C$21:E$968,3,FALSE)</f>
        <v>11330.981199135327</v>
      </c>
      <c r="F119" s="5" t="s">
        <v>2167</v>
      </c>
      <c r="G119" s="19" t="str">
        <f t="shared" si="10"/>
        <v>39356.4830</v>
      </c>
      <c r="H119" s="10">
        <f t="shared" si="11"/>
        <v>-9684</v>
      </c>
      <c r="I119" s="108" t="s">
        <v>18</v>
      </c>
      <c r="J119" s="109" t="s">
        <v>19</v>
      </c>
      <c r="K119" s="108">
        <v>-9684</v>
      </c>
      <c r="L119" s="108" t="s">
        <v>20</v>
      </c>
      <c r="M119" s="109" t="s">
        <v>2169</v>
      </c>
      <c r="N119" s="109"/>
      <c r="O119" s="110" t="s">
        <v>2926</v>
      </c>
      <c r="P119" s="111" t="s">
        <v>3054</v>
      </c>
    </row>
    <row r="120" spans="1:16" ht="12.75" customHeight="1" thickBot="1">
      <c r="A120" s="10" t="str">
        <f t="shared" si="6"/>
        <v>IBVS 299 </v>
      </c>
      <c r="B120" s="5" t="str">
        <f t="shared" si="7"/>
        <v>I</v>
      </c>
      <c r="C120" s="10">
        <f t="shared" si="8"/>
        <v>39367.342499999999</v>
      </c>
      <c r="D120" s="19" t="str">
        <f t="shared" si="9"/>
        <v>vis</v>
      </c>
      <c r="E120" s="107">
        <f>VLOOKUP(C120,'Active 1'!C$21:E$968,3,FALSE)</f>
        <v>11338.982139252237</v>
      </c>
      <c r="F120" s="5" t="s">
        <v>2167</v>
      </c>
      <c r="G120" s="19" t="str">
        <f t="shared" si="10"/>
        <v>39367.3425</v>
      </c>
      <c r="H120" s="10">
        <f t="shared" si="11"/>
        <v>-9676</v>
      </c>
      <c r="I120" s="108" t="s">
        <v>26</v>
      </c>
      <c r="J120" s="109" t="s">
        <v>27</v>
      </c>
      <c r="K120" s="108">
        <v>-9676</v>
      </c>
      <c r="L120" s="108" t="s">
        <v>28</v>
      </c>
      <c r="M120" s="109" t="s">
        <v>2169</v>
      </c>
      <c r="N120" s="109"/>
      <c r="O120" s="110" t="s">
        <v>2926</v>
      </c>
      <c r="P120" s="111" t="s">
        <v>3054</v>
      </c>
    </row>
    <row r="121" spans="1:16" ht="12.75" customHeight="1" thickBot="1">
      <c r="A121" s="10" t="str">
        <f t="shared" si="6"/>
        <v> ORI 100 </v>
      </c>
      <c r="B121" s="5" t="str">
        <f t="shared" si="7"/>
        <v>I</v>
      </c>
      <c r="C121" s="10">
        <f t="shared" si="8"/>
        <v>39390.419000000002</v>
      </c>
      <c r="D121" s="19" t="str">
        <f t="shared" si="9"/>
        <v>vis</v>
      </c>
      <c r="E121" s="107">
        <f>VLOOKUP(C121,'Active 1'!C$21:E$968,3,FALSE)</f>
        <v>11355.98418304872</v>
      </c>
      <c r="F121" s="5" t="s">
        <v>2167</v>
      </c>
      <c r="G121" s="19" t="str">
        <f t="shared" si="10"/>
        <v>39390.419</v>
      </c>
      <c r="H121" s="10">
        <f t="shared" si="11"/>
        <v>-9659</v>
      </c>
      <c r="I121" s="108" t="s">
        <v>29</v>
      </c>
      <c r="J121" s="109" t="s">
        <v>30</v>
      </c>
      <c r="K121" s="108">
        <v>-9659</v>
      </c>
      <c r="L121" s="108" t="s">
        <v>3228</v>
      </c>
      <c r="M121" s="109" t="s">
        <v>2233</v>
      </c>
      <c r="N121" s="109"/>
      <c r="O121" s="110" t="s">
        <v>3275</v>
      </c>
      <c r="P121" s="110" t="s">
        <v>31</v>
      </c>
    </row>
    <row r="122" spans="1:16" ht="12.75" customHeight="1" thickBot="1">
      <c r="A122" s="10" t="str">
        <f t="shared" si="6"/>
        <v>IBVS 180 </v>
      </c>
      <c r="B122" s="5" t="str">
        <f t="shared" si="7"/>
        <v>I</v>
      </c>
      <c r="C122" s="10">
        <f t="shared" si="8"/>
        <v>39421.633999999998</v>
      </c>
      <c r="D122" s="19" t="str">
        <f t="shared" si="9"/>
        <v>vis</v>
      </c>
      <c r="E122" s="107">
        <f>VLOOKUP(C122,'Active 1'!C$21:E$968,3,FALSE)</f>
        <v>11378.982419224358</v>
      </c>
      <c r="F122" s="5" t="s">
        <v>2167</v>
      </c>
      <c r="G122" s="19" t="str">
        <f t="shared" si="10"/>
        <v>39421.634</v>
      </c>
      <c r="H122" s="10">
        <f t="shared" si="11"/>
        <v>-9636</v>
      </c>
      <c r="I122" s="108" t="s">
        <v>32</v>
      </c>
      <c r="J122" s="109" t="s">
        <v>33</v>
      </c>
      <c r="K122" s="108">
        <v>-9636</v>
      </c>
      <c r="L122" s="108" t="s">
        <v>3274</v>
      </c>
      <c r="M122" s="109" t="s">
        <v>2233</v>
      </c>
      <c r="N122" s="109"/>
      <c r="O122" s="110" t="s">
        <v>34</v>
      </c>
      <c r="P122" s="111" t="s">
        <v>8</v>
      </c>
    </row>
    <row r="123" spans="1:16" ht="12.75" customHeight="1" thickBot="1">
      <c r="A123" s="10" t="str">
        <f t="shared" si="6"/>
        <v>IBVS 180 </v>
      </c>
      <c r="B123" s="5" t="str">
        <f t="shared" si="7"/>
        <v>I</v>
      </c>
      <c r="C123" s="10">
        <f t="shared" si="8"/>
        <v>39421.635000000002</v>
      </c>
      <c r="D123" s="19" t="str">
        <f t="shared" si="9"/>
        <v>vis</v>
      </c>
      <c r="E123" s="107">
        <f>VLOOKUP(C123,'Active 1'!C$21:E$968,3,FALSE)</f>
        <v>11378.983155993099</v>
      </c>
      <c r="F123" s="5" t="s">
        <v>2167</v>
      </c>
      <c r="G123" s="19" t="str">
        <f t="shared" si="10"/>
        <v>39421.635</v>
      </c>
      <c r="H123" s="10">
        <f t="shared" si="11"/>
        <v>-9636</v>
      </c>
      <c r="I123" s="108" t="s">
        <v>35</v>
      </c>
      <c r="J123" s="109" t="s">
        <v>36</v>
      </c>
      <c r="K123" s="108">
        <v>-9636</v>
      </c>
      <c r="L123" s="108" t="s">
        <v>3239</v>
      </c>
      <c r="M123" s="109" t="s">
        <v>2233</v>
      </c>
      <c r="N123" s="109"/>
      <c r="O123" s="110" t="s">
        <v>3313</v>
      </c>
      <c r="P123" s="111" t="s">
        <v>8</v>
      </c>
    </row>
    <row r="124" spans="1:16" ht="12.75" customHeight="1" thickBot="1">
      <c r="A124" s="10" t="str">
        <f t="shared" si="6"/>
        <v>IBVS 221 </v>
      </c>
      <c r="B124" s="5" t="str">
        <f t="shared" si="7"/>
        <v>I</v>
      </c>
      <c r="C124" s="10">
        <f t="shared" si="8"/>
        <v>39421.635999999999</v>
      </c>
      <c r="D124" s="19" t="str">
        <f t="shared" si="9"/>
        <v>vis</v>
      </c>
      <c r="E124" s="107">
        <f>VLOOKUP(C124,'Active 1'!C$21:E$968,3,FALSE)</f>
        <v>11378.983892761835</v>
      </c>
      <c r="F124" s="5" t="s">
        <v>2167</v>
      </c>
      <c r="G124" s="19" t="str">
        <f t="shared" si="10"/>
        <v>39421.636</v>
      </c>
      <c r="H124" s="10">
        <f t="shared" si="11"/>
        <v>-9636</v>
      </c>
      <c r="I124" s="108" t="s">
        <v>37</v>
      </c>
      <c r="J124" s="109" t="s">
        <v>38</v>
      </c>
      <c r="K124" s="108">
        <v>-9636</v>
      </c>
      <c r="L124" s="108" t="s">
        <v>3300</v>
      </c>
      <c r="M124" s="109" t="s">
        <v>2233</v>
      </c>
      <c r="N124" s="109"/>
      <c r="O124" s="110" t="s">
        <v>3326</v>
      </c>
      <c r="P124" s="111" t="s">
        <v>39</v>
      </c>
    </row>
    <row r="125" spans="1:16" ht="12.75" customHeight="1" thickBot="1">
      <c r="A125" s="10" t="str">
        <f t="shared" si="6"/>
        <v>IBVS 180 </v>
      </c>
      <c r="B125" s="5" t="str">
        <f t="shared" si="7"/>
        <v>I</v>
      </c>
      <c r="C125" s="10">
        <f t="shared" si="8"/>
        <v>39421.637000000002</v>
      </c>
      <c r="D125" s="19" t="str">
        <f t="shared" si="9"/>
        <v>vis</v>
      </c>
      <c r="E125" s="107">
        <f>VLOOKUP(C125,'Active 1'!C$21:E$968,3,FALSE)</f>
        <v>11378.984629530576</v>
      </c>
      <c r="F125" s="5" t="s">
        <v>2167</v>
      </c>
      <c r="G125" s="19" t="str">
        <f t="shared" si="10"/>
        <v>39421.637</v>
      </c>
      <c r="H125" s="10">
        <f t="shared" si="11"/>
        <v>-9636</v>
      </c>
      <c r="I125" s="108" t="s">
        <v>40</v>
      </c>
      <c r="J125" s="109" t="s">
        <v>41</v>
      </c>
      <c r="K125" s="108">
        <v>-9636</v>
      </c>
      <c r="L125" s="108" t="s">
        <v>3228</v>
      </c>
      <c r="M125" s="109" t="s">
        <v>2233</v>
      </c>
      <c r="N125" s="109"/>
      <c r="O125" s="110" t="s">
        <v>42</v>
      </c>
      <c r="P125" s="111" t="s">
        <v>8</v>
      </c>
    </row>
    <row r="126" spans="1:16" ht="12.75" customHeight="1" thickBot="1">
      <c r="A126" s="10" t="str">
        <f t="shared" si="6"/>
        <v>IBVS 180 </v>
      </c>
      <c r="B126" s="5" t="str">
        <f t="shared" si="7"/>
        <v>I</v>
      </c>
      <c r="C126" s="10">
        <f t="shared" si="8"/>
        <v>39425.707000000002</v>
      </c>
      <c r="D126" s="19" t="str">
        <f t="shared" si="9"/>
        <v>vis</v>
      </c>
      <c r="E126" s="107">
        <f>VLOOKUP(C126,'Active 1'!C$21:E$968,3,FALSE)</f>
        <v>11381.98327829671</v>
      </c>
      <c r="F126" s="5" t="s">
        <v>2167</v>
      </c>
      <c r="G126" s="19" t="str">
        <f t="shared" si="10"/>
        <v>39425.707</v>
      </c>
      <c r="H126" s="10">
        <f t="shared" si="11"/>
        <v>-9633</v>
      </c>
      <c r="I126" s="108" t="s">
        <v>43</v>
      </c>
      <c r="J126" s="109" t="s">
        <v>44</v>
      </c>
      <c r="K126" s="108">
        <v>-9633</v>
      </c>
      <c r="L126" s="108" t="s">
        <v>3239</v>
      </c>
      <c r="M126" s="109" t="s">
        <v>2233</v>
      </c>
      <c r="N126" s="109"/>
      <c r="O126" s="110" t="s">
        <v>3236</v>
      </c>
      <c r="P126" s="111" t="s">
        <v>8</v>
      </c>
    </row>
    <row r="127" spans="1:16" ht="12.75" customHeight="1" thickBot="1">
      <c r="A127" s="10" t="str">
        <f t="shared" si="6"/>
        <v>IBVS 221 </v>
      </c>
      <c r="B127" s="5" t="str">
        <f t="shared" si="7"/>
        <v>I</v>
      </c>
      <c r="C127" s="10">
        <f t="shared" si="8"/>
        <v>39474.57</v>
      </c>
      <c r="D127" s="19" t="str">
        <f t="shared" si="9"/>
        <v>vis</v>
      </c>
      <c r="E127" s="107">
        <f>VLOOKUP(C127,'Active 1'!C$21:E$968,3,FALSE)</f>
        <v>11417.984009171296</v>
      </c>
      <c r="F127" s="5" t="s">
        <v>2167</v>
      </c>
      <c r="G127" s="19" t="str">
        <f t="shared" si="10"/>
        <v>39474.570</v>
      </c>
      <c r="H127" s="10">
        <f t="shared" si="11"/>
        <v>-9597</v>
      </c>
      <c r="I127" s="108" t="s">
        <v>47</v>
      </c>
      <c r="J127" s="109" t="s">
        <v>48</v>
      </c>
      <c r="K127" s="108">
        <v>-9597</v>
      </c>
      <c r="L127" s="108" t="s">
        <v>3239</v>
      </c>
      <c r="M127" s="109" t="s">
        <v>2233</v>
      </c>
      <c r="N127" s="109"/>
      <c r="O127" s="110" t="s">
        <v>3236</v>
      </c>
      <c r="P127" s="111" t="s">
        <v>39</v>
      </c>
    </row>
    <row r="128" spans="1:16" ht="12.75" customHeight="1" thickBot="1">
      <c r="A128" s="10" t="str">
        <f t="shared" si="6"/>
        <v>IBVS 221 </v>
      </c>
      <c r="B128" s="5" t="str">
        <f t="shared" si="7"/>
        <v>I</v>
      </c>
      <c r="C128" s="10">
        <f t="shared" si="8"/>
        <v>39482.714</v>
      </c>
      <c r="D128" s="19" t="str">
        <f t="shared" si="9"/>
        <v>vis</v>
      </c>
      <c r="E128" s="107">
        <f>VLOOKUP(C128,'Active 1'!C$21:E$968,3,FALSE)</f>
        <v>11423.984253778517</v>
      </c>
      <c r="F128" s="5" t="s">
        <v>2167</v>
      </c>
      <c r="G128" s="19" t="str">
        <f t="shared" si="10"/>
        <v>39482.714</v>
      </c>
      <c r="H128" s="10">
        <f t="shared" si="11"/>
        <v>-9591</v>
      </c>
      <c r="I128" s="108" t="s">
        <v>49</v>
      </c>
      <c r="J128" s="109" t="s">
        <v>50</v>
      </c>
      <c r="K128" s="108">
        <v>-9591</v>
      </c>
      <c r="L128" s="108" t="s">
        <v>3239</v>
      </c>
      <c r="M128" s="109" t="s">
        <v>2233</v>
      </c>
      <c r="N128" s="109"/>
      <c r="O128" s="110" t="s">
        <v>3224</v>
      </c>
      <c r="P128" s="111" t="s">
        <v>39</v>
      </c>
    </row>
    <row r="129" spans="1:16" ht="12.75" customHeight="1" thickBot="1">
      <c r="A129" s="10" t="str">
        <f t="shared" si="6"/>
        <v>IBVS 221 </v>
      </c>
      <c r="B129" s="5" t="str">
        <f t="shared" si="7"/>
        <v>I</v>
      </c>
      <c r="C129" s="10">
        <f t="shared" si="8"/>
        <v>39497.642</v>
      </c>
      <c r="D129" s="19" t="str">
        <f t="shared" si="9"/>
        <v>vis</v>
      </c>
      <c r="E129" s="107">
        <f>VLOOKUP(C129,'Active 1'!C$21:E$968,3,FALSE)</f>
        <v>11434.982737508453</v>
      </c>
      <c r="F129" s="5" t="s">
        <v>2167</v>
      </c>
      <c r="G129" s="19" t="str">
        <f t="shared" si="10"/>
        <v>39497.642</v>
      </c>
      <c r="H129" s="10">
        <f t="shared" si="11"/>
        <v>-9580</v>
      </c>
      <c r="I129" s="108" t="s">
        <v>51</v>
      </c>
      <c r="J129" s="109" t="s">
        <v>52</v>
      </c>
      <c r="K129" s="108">
        <v>-9580</v>
      </c>
      <c r="L129" s="108" t="s">
        <v>3223</v>
      </c>
      <c r="M129" s="109" t="s">
        <v>2233</v>
      </c>
      <c r="N129" s="109"/>
      <c r="O129" s="110" t="s">
        <v>3224</v>
      </c>
      <c r="P129" s="111" t="s">
        <v>39</v>
      </c>
    </row>
    <row r="130" spans="1:16" ht="12.75" customHeight="1" thickBot="1">
      <c r="A130" s="10" t="str">
        <f t="shared" si="6"/>
        <v>IBVS 221 </v>
      </c>
      <c r="B130" s="5" t="str">
        <f t="shared" si="7"/>
        <v>I</v>
      </c>
      <c r="C130" s="10">
        <f t="shared" si="8"/>
        <v>39501.716</v>
      </c>
      <c r="D130" s="19" t="str">
        <f t="shared" si="9"/>
        <v>vis</v>
      </c>
      <c r="E130" s="107">
        <f>VLOOKUP(C130,'Active 1'!C$21:E$968,3,FALSE)</f>
        <v>11437.984333349543</v>
      </c>
      <c r="F130" s="5" t="s">
        <v>2167</v>
      </c>
      <c r="G130" s="19" t="str">
        <f t="shared" si="10"/>
        <v>39501.716</v>
      </c>
      <c r="H130" s="10">
        <f t="shared" si="11"/>
        <v>-9577</v>
      </c>
      <c r="I130" s="108" t="s">
        <v>53</v>
      </c>
      <c r="J130" s="109" t="s">
        <v>54</v>
      </c>
      <c r="K130" s="108">
        <v>-9577</v>
      </c>
      <c r="L130" s="108" t="s">
        <v>3274</v>
      </c>
      <c r="M130" s="109" t="s">
        <v>2233</v>
      </c>
      <c r="N130" s="109"/>
      <c r="O130" s="110" t="s">
        <v>3224</v>
      </c>
      <c r="P130" s="111" t="s">
        <v>39</v>
      </c>
    </row>
    <row r="131" spans="1:16" ht="12.75" customHeight="1" thickBot="1">
      <c r="A131" s="10" t="str">
        <f t="shared" si="6"/>
        <v>IBVS 221 </v>
      </c>
      <c r="B131" s="5" t="str">
        <f t="shared" si="7"/>
        <v>I</v>
      </c>
      <c r="C131" s="10">
        <f t="shared" si="8"/>
        <v>39554.65</v>
      </c>
      <c r="D131" s="19" t="str">
        <f t="shared" si="9"/>
        <v>vis</v>
      </c>
      <c r="E131" s="107">
        <f>VLOOKUP(C131,'Active 1'!C$21:E$968,3,FALSE)</f>
        <v>11476.984449759004</v>
      </c>
      <c r="F131" s="5" t="s">
        <v>2167</v>
      </c>
      <c r="G131" s="19" t="str">
        <f t="shared" si="10"/>
        <v>39554.650</v>
      </c>
      <c r="H131" s="10">
        <f t="shared" si="11"/>
        <v>-9538</v>
      </c>
      <c r="I131" s="108" t="s">
        <v>55</v>
      </c>
      <c r="J131" s="109" t="s">
        <v>56</v>
      </c>
      <c r="K131" s="108">
        <v>-9538</v>
      </c>
      <c r="L131" s="108" t="s">
        <v>3247</v>
      </c>
      <c r="M131" s="109" t="s">
        <v>2233</v>
      </c>
      <c r="N131" s="109"/>
      <c r="O131" s="110" t="s">
        <v>3224</v>
      </c>
      <c r="P131" s="111" t="s">
        <v>39</v>
      </c>
    </row>
    <row r="132" spans="1:16" ht="12.75" customHeight="1" thickBot="1">
      <c r="A132" s="10" t="str">
        <f t="shared" si="6"/>
        <v>IBVS 299 </v>
      </c>
      <c r="B132" s="5" t="str">
        <f t="shared" si="7"/>
        <v>I</v>
      </c>
      <c r="C132" s="10">
        <f t="shared" si="8"/>
        <v>39675.442999999999</v>
      </c>
      <c r="D132" s="19" t="str">
        <f t="shared" si="9"/>
        <v>vis</v>
      </c>
      <c r="E132" s="107">
        <f>VLOOKUP(C132,'Active 1'!C$21:E$968,3,FALSE)</f>
        <v>11565.980956001644</v>
      </c>
      <c r="F132" s="5" t="s">
        <v>2167</v>
      </c>
      <c r="G132" s="19" t="str">
        <f t="shared" si="10"/>
        <v>39675.4430</v>
      </c>
      <c r="H132" s="10">
        <f t="shared" si="11"/>
        <v>-9449</v>
      </c>
      <c r="I132" s="108" t="s">
        <v>57</v>
      </c>
      <c r="J132" s="109" t="s">
        <v>58</v>
      </c>
      <c r="K132" s="108">
        <v>-9449</v>
      </c>
      <c r="L132" s="108" t="s">
        <v>59</v>
      </c>
      <c r="M132" s="109" t="s">
        <v>2169</v>
      </c>
      <c r="N132" s="109"/>
      <c r="O132" s="110" t="s">
        <v>2926</v>
      </c>
      <c r="P132" s="111" t="s">
        <v>3054</v>
      </c>
    </row>
    <row r="133" spans="1:16" ht="12.75" customHeight="1" thickBot="1">
      <c r="A133" s="10" t="str">
        <f t="shared" si="6"/>
        <v>IBVS 299 </v>
      </c>
      <c r="B133" s="5" t="str">
        <f t="shared" si="7"/>
        <v>I</v>
      </c>
      <c r="C133" s="10">
        <f t="shared" si="8"/>
        <v>39709.375200000002</v>
      </c>
      <c r="D133" s="19" t="str">
        <f t="shared" si="9"/>
        <v>vis</v>
      </c>
      <c r="E133" s="107">
        <f>VLOOKUP(C133,'Active 1'!C$21:E$968,3,FALSE)</f>
        <v>11590.98114019383</v>
      </c>
      <c r="F133" s="5" t="s">
        <v>2167</v>
      </c>
      <c r="G133" s="19" t="str">
        <f t="shared" si="10"/>
        <v>39709.3752</v>
      </c>
      <c r="H133" s="10">
        <f t="shared" si="11"/>
        <v>-9424</v>
      </c>
      <c r="I133" s="108" t="s">
        <v>60</v>
      </c>
      <c r="J133" s="109" t="s">
        <v>61</v>
      </c>
      <c r="K133" s="108">
        <v>-9424</v>
      </c>
      <c r="L133" s="108" t="s">
        <v>62</v>
      </c>
      <c r="M133" s="109" t="s">
        <v>2169</v>
      </c>
      <c r="N133" s="109"/>
      <c r="O133" s="110" t="s">
        <v>2926</v>
      </c>
      <c r="P133" s="111" t="s">
        <v>3054</v>
      </c>
    </row>
    <row r="134" spans="1:16" ht="12.75" customHeight="1" thickBot="1">
      <c r="A134" s="10" t="str">
        <f t="shared" si="6"/>
        <v>IBVS 247 </v>
      </c>
      <c r="B134" s="5" t="str">
        <f t="shared" si="7"/>
        <v>I</v>
      </c>
      <c r="C134" s="10">
        <f t="shared" si="8"/>
        <v>39744.667999999998</v>
      </c>
      <c r="D134" s="19" t="str">
        <f t="shared" si="9"/>
        <v>vis</v>
      </c>
      <c r="E134" s="107">
        <f>VLOOKUP(C134,'Active 1'!C$21:E$968,3,FALSE)</f>
        <v>11616.983771931762</v>
      </c>
      <c r="F134" s="5" t="s">
        <v>2167</v>
      </c>
      <c r="G134" s="19" t="str">
        <f t="shared" si="10"/>
        <v>39744.668</v>
      </c>
      <c r="H134" s="10">
        <f t="shared" si="11"/>
        <v>-9398</v>
      </c>
      <c r="I134" s="108" t="s">
        <v>69</v>
      </c>
      <c r="J134" s="109" t="s">
        <v>70</v>
      </c>
      <c r="K134" s="108">
        <v>-9398</v>
      </c>
      <c r="L134" s="108" t="s">
        <v>68</v>
      </c>
      <c r="M134" s="109" t="s">
        <v>2233</v>
      </c>
      <c r="N134" s="109"/>
      <c r="O134" s="110" t="s">
        <v>3263</v>
      </c>
      <c r="P134" s="111" t="s">
        <v>71</v>
      </c>
    </row>
    <row r="135" spans="1:16" ht="12.75" customHeight="1" thickBot="1">
      <c r="A135" s="10" t="str">
        <f t="shared" si="6"/>
        <v>IBVS 247 </v>
      </c>
      <c r="B135" s="5" t="str">
        <f t="shared" si="7"/>
        <v>I</v>
      </c>
      <c r="C135" s="10">
        <f t="shared" si="8"/>
        <v>39744.673000000003</v>
      </c>
      <c r="D135" s="19" t="str">
        <f t="shared" si="9"/>
        <v>vis</v>
      </c>
      <c r="E135" s="107">
        <f>VLOOKUP(C135,'Active 1'!C$21:E$968,3,FALSE)</f>
        <v>11616.987455775457</v>
      </c>
      <c r="F135" s="5" t="s">
        <v>2167</v>
      </c>
      <c r="G135" s="19" t="str">
        <f t="shared" si="10"/>
        <v>39744.673</v>
      </c>
      <c r="H135" s="10">
        <f t="shared" si="11"/>
        <v>-9398</v>
      </c>
      <c r="I135" s="108" t="s">
        <v>72</v>
      </c>
      <c r="J135" s="109" t="s">
        <v>73</v>
      </c>
      <c r="K135" s="108">
        <v>-9398</v>
      </c>
      <c r="L135" s="108" t="s">
        <v>3247</v>
      </c>
      <c r="M135" s="109" t="s">
        <v>2233</v>
      </c>
      <c r="N135" s="109"/>
      <c r="O135" s="110" t="s">
        <v>3326</v>
      </c>
      <c r="P135" s="111" t="s">
        <v>71</v>
      </c>
    </row>
    <row r="136" spans="1:16" ht="12.75" customHeight="1" thickBot="1">
      <c r="A136" s="10" t="str">
        <f t="shared" si="6"/>
        <v>IBVS 247 </v>
      </c>
      <c r="B136" s="5" t="str">
        <f t="shared" si="7"/>
        <v>I</v>
      </c>
      <c r="C136" s="10">
        <f t="shared" si="8"/>
        <v>39748.741999999998</v>
      </c>
      <c r="D136" s="19" t="str">
        <f t="shared" si="9"/>
        <v>vis</v>
      </c>
      <c r="E136" s="107">
        <f>VLOOKUP(C136,'Active 1'!C$21:E$968,3,FALSE)</f>
        <v>11619.98536777285</v>
      </c>
      <c r="F136" s="5" t="s">
        <v>2167</v>
      </c>
      <c r="G136" s="19" t="str">
        <f t="shared" si="10"/>
        <v>39748.742</v>
      </c>
      <c r="H136" s="10">
        <f t="shared" si="11"/>
        <v>-9395</v>
      </c>
      <c r="I136" s="108" t="s">
        <v>74</v>
      </c>
      <c r="J136" s="109" t="s">
        <v>75</v>
      </c>
      <c r="K136" s="108">
        <v>-9395</v>
      </c>
      <c r="L136" s="108" t="s">
        <v>3254</v>
      </c>
      <c r="M136" s="109" t="s">
        <v>2233</v>
      </c>
      <c r="N136" s="109"/>
      <c r="O136" s="110" t="s">
        <v>3224</v>
      </c>
      <c r="P136" s="111" t="s">
        <v>71</v>
      </c>
    </row>
    <row r="137" spans="1:16" ht="12.75" customHeight="1" thickBot="1">
      <c r="A137" s="10" t="str">
        <f t="shared" si="6"/>
        <v>IBVS 247 </v>
      </c>
      <c r="B137" s="5" t="str">
        <f t="shared" si="7"/>
        <v>I</v>
      </c>
      <c r="C137" s="10">
        <f t="shared" si="8"/>
        <v>39759.597999999998</v>
      </c>
      <c r="D137" s="19" t="str">
        <f t="shared" si="9"/>
        <v>vis</v>
      </c>
      <c r="E137" s="107">
        <f>VLOOKUP(C137,'Active 1'!C$21:E$968,3,FALSE)</f>
        <v>11627.983729199175</v>
      </c>
      <c r="F137" s="5" t="s">
        <v>2167</v>
      </c>
      <c r="G137" s="19" t="str">
        <f t="shared" si="10"/>
        <v>39759.598</v>
      </c>
      <c r="H137" s="10">
        <f t="shared" si="11"/>
        <v>-9387</v>
      </c>
      <c r="I137" s="108" t="s">
        <v>76</v>
      </c>
      <c r="J137" s="109" t="s">
        <v>77</v>
      </c>
      <c r="K137" s="108">
        <v>-9387</v>
      </c>
      <c r="L137" s="108" t="s">
        <v>68</v>
      </c>
      <c r="M137" s="109" t="s">
        <v>2233</v>
      </c>
      <c r="N137" s="109"/>
      <c r="O137" s="110" t="s">
        <v>3326</v>
      </c>
      <c r="P137" s="111" t="s">
        <v>71</v>
      </c>
    </row>
    <row r="138" spans="1:16" ht="12.75" customHeight="1" thickBot="1">
      <c r="A138" s="10" t="str">
        <f t="shared" si="6"/>
        <v>IBVS 299 </v>
      </c>
      <c r="B138" s="5" t="str">
        <f t="shared" si="7"/>
        <v>I</v>
      </c>
      <c r="C138" s="10">
        <f t="shared" si="8"/>
        <v>39781.313999999998</v>
      </c>
      <c r="D138" s="19" t="str">
        <f t="shared" si="9"/>
        <v>vis</v>
      </c>
      <c r="E138" s="107">
        <f>VLOOKUP(C138,'Active 1'!C$21:E$968,3,FALSE)</f>
        <v>11643.983399126781</v>
      </c>
      <c r="F138" s="5" t="s">
        <v>2167</v>
      </c>
      <c r="G138" s="19" t="str">
        <f t="shared" si="10"/>
        <v>39781.3140</v>
      </c>
      <c r="H138" s="10">
        <f t="shared" si="11"/>
        <v>-9371</v>
      </c>
      <c r="I138" s="108" t="s">
        <v>78</v>
      </c>
      <c r="J138" s="109" t="s">
        <v>79</v>
      </c>
      <c r="K138" s="108">
        <v>-9371</v>
      </c>
      <c r="L138" s="108" t="s">
        <v>80</v>
      </c>
      <c r="M138" s="109" t="s">
        <v>2169</v>
      </c>
      <c r="N138" s="109"/>
      <c r="O138" s="110" t="s">
        <v>2926</v>
      </c>
      <c r="P138" s="111" t="s">
        <v>3054</v>
      </c>
    </row>
    <row r="139" spans="1:16" ht="12.75" customHeight="1" thickBot="1">
      <c r="A139" s="10" t="str">
        <f t="shared" ref="A139:A202" si="12">P139</f>
        <v>IBVS 299 </v>
      </c>
      <c r="B139" s="5" t="str">
        <f t="shared" ref="B139:B202" si="13">IF(H139=INT(H139),"I","II")</f>
        <v>I</v>
      </c>
      <c r="C139" s="10">
        <f t="shared" ref="C139:C202" si="14">1*G139</f>
        <v>39785.388299999999</v>
      </c>
      <c r="D139" s="19" t="str">
        <f t="shared" ref="D139:D202" si="15">VLOOKUP(F139,I$1:J$5,2,FALSE)</f>
        <v>vis</v>
      </c>
      <c r="E139" s="107">
        <f>VLOOKUP(C139,'Active 1'!C$21:E$968,3,FALSE)</f>
        <v>11646.985215998489</v>
      </c>
      <c r="F139" s="5" t="s">
        <v>2167</v>
      </c>
      <c r="G139" s="19" t="str">
        <f t="shared" ref="G139:G202" si="16">MID(I139,3,LEN(I139)-3)</f>
        <v>39785.3883</v>
      </c>
      <c r="H139" s="10">
        <f t="shared" ref="H139:H202" si="17">1*K139</f>
        <v>-9368</v>
      </c>
      <c r="I139" s="108" t="s">
        <v>81</v>
      </c>
      <c r="J139" s="109" t="s">
        <v>82</v>
      </c>
      <c r="K139" s="108">
        <v>-9368</v>
      </c>
      <c r="L139" s="108" t="s">
        <v>83</v>
      </c>
      <c r="M139" s="109" t="s">
        <v>2169</v>
      </c>
      <c r="N139" s="109"/>
      <c r="O139" s="110" t="s">
        <v>2926</v>
      </c>
      <c r="P139" s="111" t="s">
        <v>3054</v>
      </c>
    </row>
    <row r="140" spans="1:16" ht="12.75" customHeight="1" thickBot="1">
      <c r="A140" s="10" t="str">
        <f t="shared" si="12"/>
        <v>IBVS 795 </v>
      </c>
      <c r="B140" s="5" t="str">
        <f t="shared" si="13"/>
        <v>I</v>
      </c>
      <c r="C140" s="10">
        <f t="shared" si="14"/>
        <v>39801.675999999999</v>
      </c>
      <c r="D140" s="19" t="str">
        <f t="shared" si="15"/>
        <v>vis</v>
      </c>
      <c r="E140" s="107">
        <f>VLOOKUP(C140,'Active 1'!C$21:E$968,3,FALSE)</f>
        <v>11658.985484182311</v>
      </c>
      <c r="F140" s="5" t="s">
        <v>2167</v>
      </c>
      <c r="G140" s="19" t="str">
        <f t="shared" si="16"/>
        <v>39801.676</v>
      </c>
      <c r="H140" s="10">
        <f t="shared" si="17"/>
        <v>-9356</v>
      </c>
      <c r="I140" s="108" t="s">
        <v>84</v>
      </c>
      <c r="J140" s="109" t="s">
        <v>85</v>
      </c>
      <c r="K140" s="108">
        <v>-9356</v>
      </c>
      <c r="L140" s="108" t="s">
        <v>86</v>
      </c>
      <c r="M140" s="109" t="s">
        <v>2233</v>
      </c>
      <c r="N140" s="109"/>
      <c r="O140" s="110" t="s">
        <v>3236</v>
      </c>
      <c r="P140" s="111" t="s">
        <v>87</v>
      </c>
    </row>
    <row r="141" spans="1:16" ht="12.75" customHeight="1" thickBot="1">
      <c r="A141" s="10" t="str">
        <f t="shared" si="12"/>
        <v>IBVS 795 </v>
      </c>
      <c r="B141" s="5" t="str">
        <f t="shared" si="13"/>
        <v>I</v>
      </c>
      <c r="C141" s="10">
        <f t="shared" si="14"/>
        <v>39805.747000000003</v>
      </c>
      <c r="D141" s="19" t="str">
        <f t="shared" si="15"/>
        <v>vis</v>
      </c>
      <c r="E141" s="107">
        <f>VLOOKUP(C141,'Active 1'!C$21:E$968,3,FALSE)</f>
        <v>11661.984869717186</v>
      </c>
      <c r="F141" s="5" t="s">
        <v>2167</v>
      </c>
      <c r="G141" s="19" t="str">
        <f t="shared" si="16"/>
        <v>39805.747</v>
      </c>
      <c r="H141" s="10">
        <f t="shared" si="17"/>
        <v>-9353</v>
      </c>
      <c r="I141" s="108" t="s">
        <v>88</v>
      </c>
      <c r="J141" s="109" t="s">
        <v>89</v>
      </c>
      <c r="K141" s="108">
        <v>-9353</v>
      </c>
      <c r="L141" s="108" t="s">
        <v>68</v>
      </c>
      <c r="M141" s="109" t="s">
        <v>2233</v>
      </c>
      <c r="N141" s="109"/>
      <c r="O141" s="110" t="s">
        <v>3263</v>
      </c>
      <c r="P141" s="111" t="s">
        <v>87</v>
      </c>
    </row>
    <row r="142" spans="1:16" ht="12.75" customHeight="1" thickBot="1">
      <c r="A142" s="10" t="str">
        <f t="shared" si="12"/>
        <v>IBVS 299 </v>
      </c>
      <c r="B142" s="5" t="str">
        <f t="shared" si="13"/>
        <v>I</v>
      </c>
      <c r="C142" s="10">
        <f t="shared" si="14"/>
        <v>39808.455000000002</v>
      </c>
      <c r="D142" s="19" t="str">
        <f t="shared" si="15"/>
        <v>vis</v>
      </c>
      <c r="E142" s="107">
        <f>VLOOKUP(C142,'Active 1'!C$21:E$968,3,FALSE)</f>
        <v>11663.980039461334</v>
      </c>
      <c r="F142" s="5" t="s">
        <v>2167</v>
      </c>
      <c r="G142" s="19" t="str">
        <f t="shared" si="16"/>
        <v>39808.4550</v>
      </c>
      <c r="H142" s="10">
        <f t="shared" si="17"/>
        <v>-9351</v>
      </c>
      <c r="I142" s="108" t="s">
        <v>90</v>
      </c>
      <c r="J142" s="109" t="s">
        <v>91</v>
      </c>
      <c r="K142" s="108">
        <v>-9351</v>
      </c>
      <c r="L142" s="108" t="s">
        <v>92</v>
      </c>
      <c r="M142" s="109" t="s">
        <v>2169</v>
      </c>
      <c r="N142" s="109"/>
      <c r="O142" s="110" t="s">
        <v>2926</v>
      </c>
      <c r="P142" s="111" t="s">
        <v>3054</v>
      </c>
    </row>
    <row r="143" spans="1:16" ht="12.75" customHeight="1" thickBot="1">
      <c r="A143" s="10" t="str">
        <f t="shared" si="12"/>
        <v>IBVS 1255 </v>
      </c>
      <c r="B143" s="5" t="str">
        <f t="shared" si="13"/>
        <v>I</v>
      </c>
      <c r="C143" s="10">
        <f t="shared" si="14"/>
        <v>39819.33</v>
      </c>
      <c r="D143" s="19" t="str">
        <f t="shared" si="15"/>
        <v>vis</v>
      </c>
      <c r="E143" s="107">
        <f>VLOOKUP(C143,'Active 1'!C$21:E$968,3,FALSE)</f>
        <v>11671.992399493693</v>
      </c>
      <c r="F143" s="5" t="s">
        <v>2167</v>
      </c>
      <c r="G143" s="19" t="str">
        <f t="shared" si="16"/>
        <v>39819.330</v>
      </c>
      <c r="H143" s="10">
        <f t="shared" si="17"/>
        <v>-9343</v>
      </c>
      <c r="I143" s="108" t="s">
        <v>93</v>
      </c>
      <c r="J143" s="109" t="s">
        <v>94</v>
      </c>
      <c r="K143" s="108">
        <v>-9343</v>
      </c>
      <c r="L143" s="108" t="s">
        <v>3232</v>
      </c>
      <c r="M143" s="109" t="s">
        <v>2233</v>
      </c>
      <c r="N143" s="109"/>
      <c r="O143" s="110" t="s">
        <v>95</v>
      </c>
      <c r="P143" s="111" t="s">
        <v>96</v>
      </c>
    </row>
    <row r="144" spans="1:16" ht="12.75" customHeight="1" thickBot="1">
      <c r="A144" s="10" t="str">
        <f t="shared" si="12"/>
        <v>IBVS 795 </v>
      </c>
      <c r="B144" s="5" t="str">
        <f t="shared" si="13"/>
        <v>I</v>
      </c>
      <c r="C144" s="10">
        <f t="shared" si="14"/>
        <v>39820.677000000003</v>
      </c>
      <c r="D144" s="19" t="str">
        <f t="shared" si="15"/>
        <v>vis</v>
      </c>
      <c r="E144" s="107">
        <f>VLOOKUP(C144,'Active 1'!C$21:E$968,3,FALSE)</f>
        <v>11672.984826984599</v>
      </c>
      <c r="F144" s="5" t="s">
        <v>2167</v>
      </c>
      <c r="G144" s="19" t="str">
        <f t="shared" si="16"/>
        <v>39820.677</v>
      </c>
      <c r="H144" s="10">
        <f t="shared" si="17"/>
        <v>-9342</v>
      </c>
      <c r="I144" s="108" t="s">
        <v>97</v>
      </c>
      <c r="J144" s="109" t="s">
        <v>98</v>
      </c>
      <c r="K144" s="108">
        <v>-9342</v>
      </c>
      <c r="L144" s="108" t="s">
        <v>68</v>
      </c>
      <c r="M144" s="109" t="s">
        <v>2233</v>
      </c>
      <c r="N144" s="109"/>
      <c r="O144" s="110" t="s">
        <v>99</v>
      </c>
      <c r="P144" s="111" t="s">
        <v>87</v>
      </c>
    </row>
    <row r="145" spans="1:16" ht="12.75" customHeight="1" thickBot="1">
      <c r="A145" s="10" t="str">
        <f t="shared" si="12"/>
        <v>IBVS 795 </v>
      </c>
      <c r="B145" s="5" t="str">
        <f t="shared" si="13"/>
        <v>I</v>
      </c>
      <c r="C145" s="10">
        <f t="shared" si="14"/>
        <v>39820.678999999996</v>
      </c>
      <c r="D145" s="19" t="str">
        <f t="shared" si="15"/>
        <v>vis</v>
      </c>
      <c r="E145" s="107">
        <f>VLOOKUP(C145,'Active 1'!C$21:E$968,3,FALSE)</f>
        <v>11672.98630052207</v>
      </c>
      <c r="F145" s="5" t="s">
        <v>2167</v>
      </c>
      <c r="G145" s="19" t="str">
        <f t="shared" si="16"/>
        <v>39820.679</v>
      </c>
      <c r="H145" s="10">
        <f t="shared" si="17"/>
        <v>-9342</v>
      </c>
      <c r="I145" s="108" t="s">
        <v>100</v>
      </c>
      <c r="J145" s="109" t="s">
        <v>101</v>
      </c>
      <c r="K145" s="108">
        <v>-9342</v>
      </c>
      <c r="L145" s="108" t="s">
        <v>3254</v>
      </c>
      <c r="M145" s="109" t="s">
        <v>2233</v>
      </c>
      <c r="N145" s="109"/>
      <c r="O145" s="110" t="s">
        <v>102</v>
      </c>
      <c r="P145" s="111" t="s">
        <v>87</v>
      </c>
    </row>
    <row r="146" spans="1:16" ht="12.75" customHeight="1" thickBot="1">
      <c r="A146" s="10" t="str">
        <f t="shared" si="12"/>
        <v>IBVS 795 </v>
      </c>
      <c r="B146" s="5" t="str">
        <f t="shared" si="13"/>
        <v>I</v>
      </c>
      <c r="C146" s="10">
        <f t="shared" si="14"/>
        <v>39820.678999999996</v>
      </c>
      <c r="D146" s="19" t="str">
        <f t="shared" si="15"/>
        <v>vis</v>
      </c>
      <c r="E146" s="107">
        <f>VLOOKUP(C146,'Active 1'!C$21:E$968,3,FALSE)</f>
        <v>11672.98630052207</v>
      </c>
      <c r="F146" s="5" t="s">
        <v>2167</v>
      </c>
      <c r="G146" s="19" t="str">
        <f t="shared" si="16"/>
        <v>39820.679</v>
      </c>
      <c r="H146" s="10">
        <f t="shared" si="17"/>
        <v>-9342</v>
      </c>
      <c r="I146" s="108" t="s">
        <v>100</v>
      </c>
      <c r="J146" s="109" t="s">
        <v>101</v>
      </c>
      <c r="K146" s="108">
        <v>-9342</v>
      </c>
      <c r="L146" s="108" t="s">
        <v>3254</v>
      </c>
      <c r="M146" s="109" t="s">
        <v>2233</v>
      </c>
      <c r="N146" s="109"/>
      <c r="O146" s="110" t="s">
        <v>3326</v>
      </c>
      <c r="P146" s="111" t="s">
        <v>87</v>
      </c>
    </row>
    <row r="147" spans="1:16" ht="12.75" customHeight="1" thickBot="1">
      <c r="A147" s="10" t="str">
        <f t="shared" si="12"/>
        <v>IBVS 795 </v>
      </c>
      <c r="B147" s="5" t="str">
        <f t="shared" si="13"/>
        <v>I</v>
      </c>
      <c r="C147" s="10">
        <f t="shared" si="14"/>
        <v>39839.678</v>
      </c>
      <c r="D147" s="19" t="str">
        <f t="shared" si="15"/>
        <v>vis</v>
      </c>
      <c r="E147" s="107">
        <f>VLOOKUP(C147,'Active 1'!C$21:E$968,3,FALSE)</f>
        <v>11686.984169786881</v>
      </c>
      <c r="F147" s="5" t="s">
        <v>2167</v>
      </c>
      <c r="G147" s="19" t="str">
        <f t="shared" si="16"/>
        <v>39839.678</v>
      </c>
      <c r="H147" s="10">
        <f t="shared" si="17"/>
        <v>-9328</v>
      </c>
      <c r="I147" s="108" t="s">
        <v>103</v>
      </c>
      <c r="J147" s="109" t="s">
        <v>104</v>
      </c>
      <c r="K147" s="108">
        <v>-9328</v>
      </c>
      <c r="L147" s="108" t="s">
        <v>4</v>
      </c>
      <c r="M147" s="109" t="s">
        <v>2233</v>
      </c>
      <c r="N147" s="109"/>
      <c r="O147" s="110" t="s">
        <v>3224</v>
      </c>
      <c r="P147" s="111" t="s">
        <v>87</v>
      </c>
    </row>
    <row r="148" spans="1:16" ht="12.75" customHeight="1" thickBot="1">
      <c r="A148" s="10" t="str">
        <f t="shared" si="12"/>
        <v>IBVS 795 </v>
      </c>
      <c r="B148" s="5" t="str">
        <f t="shared" si="13"/>
        <v>I</v>
      </c>
      <c r="C148" s="10">
        <f t="shared" si="14"/>
        <v>39854.61</v>
      </c>
      <c r="D148" s="19" t="str">
        <f t="shared" si="15"/>
        <v>vis</v>
      </c>
      <c r="E148" s="107">
        <f>VLOOKUP(C148,'Active 1'!C$21:E$968,3,FALSE)</f>
        <v>11697.985600591772</v>
      </c>
      <c r="F148" s="5" t="s">
        <v>2167</v>
      </c>
      <c r="G148" s="19" t="str">
        <f t="shared" si="16"/>
        <v>39854.610</v>
      </c>
      <c r="H148" s="10">
        <f t="shared" si="17"/>
        <v>-9317</v>
      </c>
      <c r="I148" s="108" t="s">
        <v>105</v>
      </c>
      <c r="J148" s="109" t="s">
        <v>106</v>
      </c>
      <c r="K148" s="108">
        <v>-9317</v>
      </c>
      <c r="L148" s="108" t="s">
        <v>68</v>
      </c>
      <c r="M148" s="109" t="s">
        <v>2233</v>
      </c>
      <c r="N148" s="109"/>
      <c r="O148" s="110" t="s">
        <v>42</v>
      </c>
      <c r="P148" s="111" t="s">
        <v>87</v>
      </c>
    </row>
    <row r="149" spans="1:16" ht="12.75" customHeight="1" thickBot="1">
      <c r="A149" s="10" t="str">
        <f t="shared" si="12"/>
        <v>IBVS 795 </v>
      </c>
      <c r="B149" s="5" t="str">
        <f t="shared" si="13"/>
        <v>I</v>
      </c>
      <c r="C149" s="10">
        <f t="shared" si="14"/>
        <v>39854.61</v>
      </c>
      <c r="D149" s="19" t="str">
        <f t="shared" si="15"/>
        <v>vis</v>
      </c>
      <c r="E149" s="107">
        <f>VLOOKUP(C149,'Active 1'!C$21:E$968,3,FALSE)</f>
        <v>11697.985600591772</v>
      </c>
      <c r="F149" s="5" t="s">
        <v>2167</v>
      </c>
      <c r="G149" s="19" t="str">
        <f t="shared" si="16"/>
        <v>39854.610</v>
      </c>
      <c r="H149" s="10">
        <f t="shared" si="17"/>
        <v>-9317</v>
      </c>
      <c r="I149" s="108" t="s">
        <v>105</v>
      </c>
      <c r="J149" s="109" t="s">
        <v>106</v>
      </c>
      <c r="K149" s="108">
        <v>-9317</v>
      </c>
      <c r="L149" s="108" t="s">
        <v>68</v>
      </c>
      <c r="M149" s="109" t="s">
        <v>2233</v>
      </c>
      <c r="N149" s="109"/>
      <c r="O149" s="110" t="s">
        <v>3263</v>
      </c>
      <c r="P149" s="111" t="s">
        <v>87</v>
      </c>
    </row>
    <row r="150" spans="1:16" ht="12.75" customHeight="1" thickBot="1">
      <c r="A150" s="10" t="str">
        <f t="shared" si="12"/>
        <v>IBVS 775 </v>
      </c>
      <c r="B150" s="5" t="str">
        <f t="shared" si="13"/>
        <v>I</v>
      </c>
      <c r="C150" s="10">
        <f t="shared" si="14"/>
        <v>39865.472000000002</v>
      </c>
      <c r="D150" s="19" t="str">
        <f t="shared" si="15"/>
        <v>vis</v>
      </c>
      <c r="E150" s="107">
        <f>VLOOKUP(C150,'Active 1'!C$21:E$968,3,FALSE)</f>
        <v>11705.98838263053</v>
      </c>
      <c r="F150" s="5" t="s">
        <v>2167</v>
      </c>
      <c r="G150" s="19" t="str">
        <f t="shared" si="16"/>
        <v>39865.4720</v>
      </c>
      <c r="H150" s="10">
        <f t="shared" si="17"/>
        <v>-9309</v>
      </c>
      <c r="I150" s="108" t="s">
        <v>107</v>
      </c>
      <c r="J150" s="109" t="s">
        <v>108</v>
      </c>
      <c r="K150" s="108">
        <v>-9309</v>
      </c>
      <c r="L150" s="108" t="s">
        <v>109</v>
      </c>
      <c r="M150" s="109" t="s">
        <v>2169</v>
      </c>
      <c r="N150" s="109"/>
      <c r="O150" s="110" t="s">
        <v>2926</v>
      </c>
      <c r="P150" s="111" t="s">
        <v>110</v>
      </c>
    </row>
    <row r="151" spans="1:16" ht="12.75" customHeight="1" thickBot="1">
      <c r="A151" s="10" t="str">
        <f t="shared" si="12"/>
        <v>IBVS 795 </v>
      </c>
      <c r="B151" s="5" t="str">
        <f t="shared" si="13"/>
        <v>I</v>
      </c>
      <c r="C151" s="10">
        <f t="shared" si="14"/>
        <v>39892.614000000001</v>
      </c>
      <c r="D151" s="19" t="str">
        <f t="shared" si="15"/>
        <v>vis</v>
      </c>
      <c r="E151" s="107">
        <f>VLOOKUP(C151,'Active 1'!C$21:E$968,3,FALSE)</f>
        <v>11725.985759733821</v>
      </c>
      <c r="F151" s="5" t="s">
        <v>2167</v>
      </c>
      <c r="G151" s="19" t="str">
        <f t="shared" si="16"/>
        <v>39892.614</v>
      </c>
      <c r="H151" s="10">
        <f t="shared" si="17"/>
        <v>-9289</v>
      </c>
      <c r="I151" s="108" t="s">
        <v>111</v>
      </c>
      <c r="J151" s="109" t="s">
        <v>112</v>
      </c>
      <c r="K151" s="108">
        <v>-9289</v>
      </c>
      <c r="L151" s="108" t="s">
        <v>113</v>
      </c>
      <c r="M151" s="109" t="s">
        <v>2233</v>
      </c>
      <c r="N151" s="109"/>
      <c r="O151" s="110" t="s">
        <v>3263</v>
      </c>
      <c r="P151" s="111" t="s">
        <v>87</v>
      </c>
    </row>
    <row r="152" spans="1:16" ht="12.75" customHeight="1" thickBot="1">
      <c r="A152" s="10" t="str">
        <f t="shared" si="12"/>
        <v>IBVS 795 </v>
      </c>
      <c r="B152" s="5" t="str">
        <f t="shared" si="13"/>
        <v>I</v>
      </c>
      <c r="C152" s="10">
        <f t="shared" si="14"/>
        <v>39892.616000000002</v>
      </c>
      <c r="D152" s="19" t="str">
        <f t="shared" si="15"/>
        <v>vis</v>
      </c>
      <c r="E152" s="107">
        <f>VLOOKUP(C152,'Active 1'!C$21:E$968,3,FALSE)</f>
        <v>11725.987233271298</v>
      </c>
      <c r="F152" s="5" t="s">
        <v>2167</v>
      </c>
      <c r="G152" s="19" t="str">
        <f t="shared" si="16"/>
        <v>39892.616</v>
      </c>
      <c r="H152" s="10">
        <f t="shared" si="17"/>
        <v>-9289</v>
      </c>
      <c r="I152" s="108" t="s">
        <v>114</v>
      </c>
      <c r="J152" s="109" t="s">
        <v>115</v>
      </c>
      <c r="K152" s="108">
        <v>-9289</v>
      </c>
      <c r="L152" s="108" t="s">
        <v>86</v>
      </c>
      <c r="M152" s="109" t="s">
        <v>2233</v>
      </c>
      <c r="N152" s="109"/>
      <c r="O152" s="110" t="s">
        <v>3236</v>
      </c>
      <c r="P152" s="111" t="s">
        <v>87</v>
      </c>
    </row>
    <row r="153" spans="1:16" ht="12.75" customHeight="1" thickBot="1">
      <c r="A153" s="10" t="str">
        <f t="shared" si="12"/>
        <v>IBVS 795 </v>
      </c>
      <c r="B153" s="5" t="str">
        <f t="shared" si="13"/>
        <v>I</v>
      </c>
      <c r="C153" s="10">
        <f t="shared" si="14"/>
        <v>39896.686999999998</v>
      </c>
      <c r="D153" s="19" t="str">
        <f t="shared" si="15"/>
        <v>vis</v>
      </c>
      <c r="E153" s="107">
        <f>VLOOKUP(C153,'Active 1'!C$21:E$968,3,FALSE)</f>
        <v>11728.986618806168</v>
      </c>
      <c r="F153" s="5" t="s">
        <v>2167</v>
      </c>
      <c r="G153" s="19" t="str">
        <f t="shared" si="16"/>
        <v>39896.687</v>
      </c>
      <c r="H153" s="10">
        <f t="shared" si="17"/>
        <v>-9286</v>
      </c>
      <c r="I153" s="108" t="s">
        <v>116</v>
      </c>
      <c r="J153" s="109" t="s">
        <v>117</v>
      </c>
      <c r="K153" s="108">
        <v>-9286</v>
      </c>
      <c r="L153" s="108" t="s">
        <v>68</v>
      </c>
      <c r="M153" s="109" t="s">
        <v>2233</v>
      </c>
      <c r="N153" s="109"/>
      <c r="O153" s="110" t="s">
        <v>3236</v>
      </c>
      <c r="P153" s="111" t="s">
        <v>87</v>
      </c>
    </row>
    <row r="154" spans="1:16" ht="12.75" customHeight="1" thickBot="1">
      <c r="A154" s="10" t="str">
        <f t="shared" si="12"/>
        <v>IBVS 795 </v>
      </c>
      <c r="B154" s="5" t="str">
        <f t="shared" si="13"/>
        <v>I</v>
      </c>
      <c r="C154" s="10">
        <f t="shared" si="14"/>
        <v>39915.684999999998</v>
      </c>
      <c r="D154" s="19" t="str">
        <f t="shared" si="15"/>
        <v>vis</v>
      </c>
      <c r="E154" s="107">
        <f>VLOOKUP(C154,'Active 1'!C$21:E$968,3,FALSE)</f>
        <v>11742.983751302236</v>
      </c>
      <c r="F154" s="5" t="s">
        <v>2167</v>
      </c>
      <c r="G154" s="19" t="str">
        <f t="shared" si="16"/>
        <v>39915.685</v>
      </c>
      <c r="H154" s="10">
        <f t="shared" si="17"/>
        <v>-9272</v>
      </c>
      <c r="I154" s="108" t="s">
        <v>118</v>
      </c>
      <c r="J154" s="109" t="s">
        <v>119</v>
      </c>
      <c r="K154" s="108">
        <v>-9272</v>
      </c>
      <c r="L154" s="108" t="s">
        <v>3281</v>
      </c>
      <c r="M154" s="109" t="s">
        <v>2233</v>
      </c>
      <c r="N154" s="109"/>
      <c r="O154" s="110" t="s">
        <v>3224</v>
      </c>
      <c r="P154" s="111" t="s">
        <v>87</v>
      </c>
    </row>
    <row r="155" spans="1:16" ht="12.75" customHeight="1" thickBot="1">
      <c r="A155" s="10" t="str">
        <f t="shared" si="12"/>
        <v>IBVS 795 </v>
      </c>
      <c r="B155" s="5" t="str">
        <f t="shared" si="13"/>
        <v>I</v>
      </c>
      <c r="C155" s="10">
        <f t="shared" si="14"/>
        <v>39915.688999999998</v>
      </c>
      <c r="D155" s="19" t="str">
        <f t="shared" si="15"/>
        <v>vis</v>
      </c>
      <c r="E155" s="107">
        <f>VLOOKUP(C155,'Active 1'!C$21:E$968,3,FALSE)</f>
        <v>11742.986698377192</v>
      </c>
      <c r="F155" s="5" t="s">
        <v>2167</v>
      </c>
      <c r="G155" s="19" t="str">
        <f t="shared" si="16"/>
        <v>39915.689</v>
      </c>
      <c r="H155" s="10">
        <f t="shared" si="17"/>
        <v>-9272</v>
      </c>
      <c r="I155" s="108" t="s">
        <v>120</v>
      </c>
      <c r="J155" s="109" t="s">
        <v>121</v>
      </c>
      <c r="K155" s="108">
        <v>-9272</v>
      </c>
      <c r="L155" s="108" t="s">
        <v>68</v>
      </c>
      <c r="M155" s="109" t="s">
        <v>2233</v>
      </c>
      <c r="N155" s="109"/>
      <c r="O155" s="110" t="s">
        <v>3236</v>
      </c>
      <c r="P155" s="111" t="s">
        <v>87</v>
      </c>
    </row>
    <row r="156" spans="1:16" ht="12.75" customHeight="1" thickBot="1">
      <c r="A156" s="10" t="str">
        <f t="shared" si="12"/>
        <v>IBVS 775 </v>
      </c>
      <c r="B156" s="5" t="str">
        <f t="shared" si="13"/>
        <v>I</v>
      </c>
      <c r="C156" s="10">
        <f t="shared" si="14"/>
        <v>40070.414499999999</v>
      </c>
      <c r="D156" s="19" t="str">
        <f t="shared" si="15"/>
        <v>vis</v>
      </c>
      <c r="E156" s="107">
        <f>VLOOKUP(C156,'Active 1'!C$21:E$968,3,FALSE)</f>
        <v>11856.98360984264</v>
      </c>
      <c r="F156" s="5" t="s">
        <v>2167</v>
      </c>
      <c r="G156" s="19" t="str">
        <f t="shared" si="16"/>
        <v>40070.4145</v>
      </c>
      <c r="H156" s="10">
        <f t="shared" si="17"/>
        <v>-9158</v>
      </c>
      <c r="I156" s="108" t="s">
        <v>122</v>
      </c>
      <c r="J156" s="109" t="s">
        <v>123</v>
      </c>
      <c r="K156" s="108">
        <v>-9158</v>
      </c>
      <c r="L156" s="108" t="s">
        <v>124</v>
      </c>
      <c r="M156" s="109" t="s">
        <v>2169</v>
      </c>
      <c r="N156" s="109"/>
      <c r="O156" s="110" t="s">
        <v>2926</v>
      </c>
      <c r="P156" s="111" t="s">
        <v>110</v>
      </c>
    </row>
    <row r="157" spans="1:16" ht="12.75" customHeight="1" thickBot="1">
      <c r="A157" s="10" t="str">
        <f t="shared" si="12"/>
        <v>IBVS 775 </v>
      </c>
      <c r="B157" s="5" t="str">
        <f t="shared" si="13"/>
        <v>I</v>
      </c>
      <c r="C157" s="10">
        <f t="shared" si="14"/>
        <v>40093.489000000001</v>
      </c>
      <c r="D157" s="19" t="str">
        <f t="shared" si="15"/>
        <v>vis</v>
      </c>
      <c r="E157" s="107">
        <f>VLOOKUP(C157,'Active 1'!C$21:E$968,3,FALSE)</f>
        <v>11873.984180101645</v>
      </c>
      <c r="F157" s="5" t="s">
        <v>2167</v>
      </c>
      <c r="G157" s="19" t="str">
        <f t="shared" si="16"/>
        <v>40093.4890</v>
      </c>
      <c r="H157" s="10">
        <f t="shared" si="17"/>
        <v>-9141</v>
      </c>
      <c r="I157" s="108" t="s">
        <v>125</v>
      </c>
      <c r="J157" s="109" t="s">
        <v>126</v>
      </c>
      <c r="K157" s="108">
        <v>-9141</v>
      </c>
      <c r="L157" s="108" t="s">
        <v>127</v>
      </c>
      <c r="M157" s="109" t="s">
        <v>2169</v>
      </c>
      <c r="N157" s="109"/>
      <c r="O157" s="110" t="s">
        <v>2926</v>
      </c>
      <c r="P157" s="111" t="s">
        <v>110</v>
      </c>
    </row>
    <row r="158" spans="1:16" ht="12.75" customHeight="1" thickBot="1">
      <c r="A158" s="10" t="str">
        <f t="shared" si="12"/>
        <v> ORI 109 </v>
      </c>
      <c r="B158" s="5" t="str">
        <f t="shared" si="13"/>
        <v>I</v>
      </c>
      <c r="C158" s="10">
        <f t="shared" si="14"/>
        <v>40093.495000000003</v>
      </c>
      <c r="D158" s="19" t="str">
        <f t="shared" si="15"/>
        <v>vis</v>
      </c>
      <c r="E158" s="107">
        <f>VLOOKUP(C158,'Active 1'!C$21:E$968,3,FALSE)</f>
        <v>11873.988600714078</v>
      </c>
      <c r="F158" s="5" t="s">
        <v>2167</v>
      </c>
      <c r="G158" s="19" t="str">
        <f t="shared" si="16"/>
        <v>40093.495</v>
      </c>
      <c r="H158" s="10">
        <f t="shared" si="17"/>
        <v>-9141</v>
      </c>
      <c r="I158" s="108" t="s">
        <v>128</v>
      </c>
      <c r="J158" s="109" t="s">
        <v>129</v>
      </c>
      <c r="K158" s="108">
        <v>-9141</v>
      </c>
      <c r="L158" s="108" t="s">
        <v>113</v>
      </c>
      <c r="M158" s="109" t="s">
        <v>2233</v>
      </c>
      <c r="N158" s="109"/>
      <c r="O158" s="110" t="s">
        <v>3275</v>
      </c>
      <c r="P158" s="110" t="s">
        <v>130</v>
      </c>
    </row>
    <row r="159" spans="1:16" ht="12.75" customHeight="1" thickBot="1">
      <c r="A159" s="10" t="str">
        <f t="shared" si="12"/>
        <v>IBVS 795 </v>
      </c>
      <c r="B159" s="5" t="str">
        <f t="shared" si="13"/>
        <v>I</v>
      </c>
      <c r="C159" s="10">
        <f t="shared" si="14"/>
        <v>40120.635000000002</v>
      </c>
      <c r="D159" s="19" t="str">
        <f t="shared" si="15"/>
        <v>vis</v>
      </c>
      <c r="E159" s="107">
        <f>VLOOKUP(C159,'Active 1'!C$21:E$968,3,FALSE)</f>
        <v>11893.98450427989</v>
      </c>
      <c r="F159" s="5" t="s">
        <v>2167</v>
      </c>
      <c r="G159" s="19" t="str">
        <f t="shared" si="16"/>
        <v>40120.635</v>
      </c>
      <c r="H159" s="10">
        <f t="shared" si="17"/>
        <v>-9121</v>
      </c>
      <c r="I159" s="108" t="s">
        <v>131</v>
      </c>
      <c r="J159" s="109" t="s">
        <v>132</v>
      </c>
      <c r="K159" s="108">
        <v>-9121</v>
      </c>
      <c r="L159" s="108" t="s">
        <v>3303</v>
      </c>
      <c r="M159" s="109" t="s">
        <v>2233</v>
      </c>
      <c r="N159" s="109"/>
      <c r="O159" s="110" t="s">
        <v>3326</v>
      </c>
      <c r="P159" s="111" t="s">
        <v>87</v>
      </c>
    </row>
    <row r="160" spans="1:16" ht="12.75" customHeight="1" thickBot="1">
      <c r="A160" s="10" t="str">
        <f t="shared" si="12"/>
        <v>IBVS 795 </v>
      </c>
      <c r="B160" s="5" t="str">
        <f t="shared" si="13"/>
        <v>I</v>
      </c>
      <c r="C160" s="10">
        <f t="shared" si="14"/>
        <v>40124.711000000003</v>
      </c>
      <c r="D160" s="19" t="str">
        <f t="shared" si="15"/>
        <v>vis</v>
      </c>
      <c r="E160" s="107">
        <f>VLOOKUP(C160,'Active 1'!C$21:E$968,3,FALSE)</f>
        <v>11896.987573658456</v>
      </c>
      <c r="F160" s="5" t="s">
        <v>2167</v>
      </c>
      <c r="G160" s="19" t="str">
        <f t="shared" si="16"/>
        <v>40124.711</v>
      </c>
      <c r="H160" s="10">
        <f t="shared" si="17"/>
        <v>-9118</v>
      </c>
      <c r="I160" s="108" t="s">
        <v>133</v>
      </c>
      <c r="J160" s="109" t="s">
        <v>134</v>
      </c>
      <c r="K160" s="108">
        <v>-9118</v>
      </c>
      <c r="L160" s="108" t="s">
        <v>3281</v>
      </c>
      <c r="M160" s="109" t="s">
        <v>2233</v>
      </c>
      <c r="N160" s="109"/>
      <c r="O160" s="110" t="s">
        <v>135</v>
      </c>
      <c r="P160" s="111" t="s">
        <v>87</v>
      </c>
    </row>
    <row r="161" spans="1:16" ht="12.75" customHeight="1" thickBot="1">
      <c r="A161" s="10" t="str">
        <f t="shared" si="12"/>
        <v>IBVS 775 </v>
      </c>
      <c r="B161" s="5" t="str">
        <f t="shared" si="13"/>
        <v>I</v>
      </c>
      <c r="C161" s="10">
        <f t="shared" si="14"/>
        <v>40127.421499999997</v>
      </c>
      <c r="D161" s="19" t="str">
        <f t="shared" si="15"/>
        <v>vis</v>
      </c>
      <c r="E161" s="107">
        <f>VLOOKUP(C161,'Active 1'!C$21:E$968,3,FALSE)</f>
        <v>11898.984585324448</v>
      </c>
      <c r="F161" s="5" t="s">
        <v>2167</v>
      </c>
      <c r="G161" s="19" t="str">
        <f t="shared" si="16"/>
        <v>40127.4215</v>
      </c>
      <c r="H161" s="10">
        <f t="shared" si="17"/>
        <v>-9116</v>
      </c>
      <c r="I161" s="108" t="s">
        <v>136</v>
      </c>
      <c r="J161" s="109" t="s">
        <v>137</v>
      </c>
      <c r="K161" s="108">
        <v>-9116</v>
      </c>
      <c r="L161" s="108" t="s">
        <v>138</v>
      </c>
      <c r="M161" s="109" t="s">
        <v>2169</v>
      </c>
      <c r="N161" s="109"/>
      <c r="O161" s="110" t="s">
        <v>2926</v>
      </c>
      <c r="P161" s="111" t="s">
        <v>110</v>
      </c>
    </row>
    <row r="162" spans="1:16" ht="12.75" customHeight="1" thickBot="1">
      <c r="A162" s="10" t="str">
        <f t="shared" si="12"/>
        <v> ORI 109 </v>
      </c>
      <c r="B162" s="5" t="str">
        <f t="shared" si="13"/>
        <v>I</v>
      </c>
      <c r="C162" s="10">
        <f t="shared" si="14"/>
        <v>40127.427000000003</v>
      </c>
      <c r="D162" s="19" t="str">
        <f t="shared" si="15"/>
        <v>vis</v>
      </c>
      <c r="E162" s="107">
        <f>VLOOKUP(C162,'Active 1'!C$21:E$968,3,FALSE)</f>
        <v>11898.988637552515</v>
      </c>
      <c r="F162" s="5" t="s">
        <v>2167</v>
      </c>
      <c r="G162" s="19" t="str">
        <f t="shared" si="16"/>
        <v>40127.427</v>
      </c>
      <c r="H162" s="10">
        <f t="shared" si="17"/>
        <v>-9116</v>
      </c>
      <c r="I162" s="108" t="s">
        <v>139</v>
      </c>
      <c r="J162" s="109" t="s">
        <v>140</v>
      </c>
      <c r="K162" s="108">
        <v>-9116</v>
      </c>
      <c r="L162" s="108" t="s">
        <v>4</v>
      </c>
      <c r="M162" s="109" t="s">
        <v>2233</v>
      </c>
      <c r="N162" s="109"/>
      <c r="O162" s="110" t="s">
        <v>3275</v>
      </c>
      <c r="P162" s="110" t="s">
        <v>130</v>
      </c>
    </row>
    <row r="163" spans="1:16" ht="12.75" customHeight="1" thickBot="1">
      <c r="A163" s="10" t="str">
        <f t="shared" si="12"/>
        <v>IBVS 795 </v>
      </c>
      <c r="B163" s="5" t="str">
        <f t="shared" si="13"/>
        <v>I</v>
      </c>
      <c r="C163" s="10">
        <f t="shared" si="14"/>
        <v>40128.781999999999</v>
      </c>
      <c r="D163" s="19" t="str">
        <f t="shared" si="15"/>
        <v>vis</v>
      </c>
      <c r="E163" s="107">
        <f>VLOOKUP(C163,'Active 1'!C$21:E$968,3,FALSE)</f>
        <v>11899.986959193326</v>
      </c>
      <c r="F163" s="5" t="s">
        <v>2167</v>
      </c>
      <c r="G163" s="19" t="str">
        <f t="shared" si="16"/>
        <v>40128.782</v>
      </c>
      <c r="H163" s="10">
        <f t="shared" si="17"/>
        <v>-9115</v>
      </c>
      <c r="I163" s="108" t="s">
        <v>141</v>
      </c>
      <c r="J163" s="109" t="s">
        <v>142</v>
      </c>
      <c r="K163" s="108">
        <v>-9115</v>
      </c>
      <c r="L163" s="108" t="s">
        <v>3281</v>
      </c>
      <c r="M163" s="109" t="s">
        <v>2233</v>
      </c>
      <c r="N163" s="109"/>
      <c r="O163" s="110" t="s">
        <v>3236</v>
      </c>
      <c r="P163" s="111" t="s">
        <v>87</v>
      </c>
    </row>
    <row r="164" spans="1:16" ht="12.75" customHeight="1" thickBot="1">
      <c r="A164" s="10" t="str">
        <f t="shared" si="12"/>
        <v>IBVS 795 </v>
      </c>
      <c r="B164" s="5" t="str">
        <f t="shared" si="13"/>
        <v>I</v>
      </c>
      <c r="C164" s="10">
        <f t="shared" si="14"/>
        <v>40128.79</v>
      </c>
      <c r="D164" s="19" t="str">
        <f t="shared" si="15"/>
        <v>vis</v>
      </c>
      <c r="E164" s="107">
        <f>VLOOKUP(C164,'Active 1'!C$21:E$968,3,FALSE)</f>
        <v>11899.992853343236</v>
      </c>
      <c r="F164" s="5" t="s">
        <v>2167</v>
      </c>
      <c r="G164" s="19" t="str">
        <f t="shared" si="16"/>
        <v>40128.790</v>
      </c>
      <c r="H164" s="10">
        <f t="shared" si="17"/>
        <v>-9115</v>
      </c>
      <c r="I164" s="108" t="s">
        <v>143</v>
      </c>
      <c r="J164" s="109" t="s">
        <v>144</v>
      </c>
      <c r="K164" s="108">
        <v>-9115</v>
      </c>
      <c r="L164" s="108" t="s">
        <v>3223</v>
      </c>
      <c r="M164" s="109" t="s">
        <v>2233</v>
      </c>
      <c r="N164" s="109"/>
      <c r="O164" s="110" t="s">
        <v>3326</v>
      </c>
      <c r="P164" s="111" t="s">
        <v>87</v>
      </c>
    </row>
    <row r="165" spans="1:16" ht="12.75" customHeight="1" thickBot="1">
      <c r="A165" s="10" t="str">
        <f t="shared" si="12"/>
        <v>IBVS 775 </v>
      </c>
      <c r="B165" s="5" t="str">
        <f t="shared" si="13"/>
        <v>I</v>
      </c>
      <c r="C165" s="10">
        <f t="shared" si="14"/>
        <v>40135.567499999997</v>
      </c>
      <c r="D165" s="19" t="str">
        <f t="shared" si="15"/>
        <v>vis</v>
      </c>
      <c r="E165" s="107">
        <f>VLOOKUP(C165,'Active 1'!C$21:E$968,3,FALSE)</f>
        <v>11904.986303469146</v>
      </c>
      <c r="F165" s="5" t="s">
        <v>2167</v>
      </c>
      <c r="G165" s="19" t="str">
        <f t="shared" si="16"/>
        <v>40135.5675</v>
      </c>
      <c r="H165" s="10">
        <f t="shared" si="17"/>
        <v>-9110</v>
      </c>
      <c r="I165" s="108" t="s">
        <v>145</v>
      </c>
      <c r="J165" s="109" t="s">
        <v>146</v>
      </c>
      <c r="K165" s="108">
        <v>-9110</v>
      </c>
      <c r="L165" s="108" t="s">
        <v>147</v>
      </c>
      <c r="M165" s="109" t="s">
        <v>2169</v>
      </c>
      <c r="N165" s="109"/>
      <c r="O165" s="110" t="s">
        <v>2926</v>
      </c>
      <c r="P165" s="111" t="s">
        <v>110</v>
      </c>
    </row>
    <row r="166" spans="1:16" ht="12.75" customHeight="1" thickBot="1">
      <c r="A166" s="10" t="str">
        <f t="shared" si="12"/>
        <v>IBVS 775 </v>
      </c>
      <c r="B166" s="5" t="str">
        <f t="shared" si="13"/>
        <v>I</v>
      </c>
      <c r="C166" s="10">
        <f t="shared" si="14"/>
        <v>40138.28</v>
      </c>
      <c r="D166" s="19" t="str">
        <f t="shared" si="15"/>
        <v>vis</v>
      </c>
      <c r="E166" s="107">
        <f>VLOOKUP(C166,'Active 1'!C$21:E$968,3,FALSE)</f>
        <v>11906.984788672622</v>
      </c>
      <c r="F166" s="5" t="s">
        <v>2167</v>
      </c>
      <c r="G166" s="19" t="str">
        <f t="shared" si="16"/>
        <v>40138.2800</v>
      </c>
      <c r="H166" s="10">
        <f t="shared" si="17"/>
        <v>-9108</v>
      </c>
      <c r="I166" s="108" t="s">
        <v>148</v>
      </c>
      <c r="J166" s="109" t="s">
        <v>149</v>
      </c>
      <c r="K166" s="108">
        <v>-9108</v>
      </c>
      <c r="L166" s="108" t="s">
        <v>138</v>
      </c>
      <c r="M166" s="109" t="s">
        <v>2169</v>
      </c>
      <c r="N166" s="109"/>
      <c r="O166" s="110" t="s">
        <v>2926</v>
      </c>
      <c r="P166" s="111" t="s">
        <v>110</v>
      </c>
    </row>
    <row r="167" spans="1:16" ht="12.75" customHeight="1" thickBot="1">
      <c r="A167" s="10" t="str">
        <f t="shared" si="12"/>
        <v> ORI 110 </v>
      </c>
      <c r="B167" s="5" t="str">
        <f t="shared" si="13"/>
        <v>I</v>
      </c>
      <c r="C167" s="10">
        <f t="shared" si="14"/>
        <v>40142.357000000004</v>
      </c>
      <c r="D167" s="19" t="str">
        <f t="shared" si="15"/>
        <v>vis</v>
      </c>
      <c r="E167" s="107">
        <f>VLOOKUP(C167,'Active 1'!C$21:E$968,3,FALSE)</f>
        <v>11909.988594819928</v>
      </c>
      <c r="F167" s="5" t="s">
        <v>2167</v>
      </c>
      <c r="G167" s="19" t="str">
        <f t="shared" si="16"/>
        <v>40142.357</v>
      </c>
      <c r="H167" s="10">
        <f t="shared" si="17"/>
        <v>-9105</v>
      </c>
      <c r="I167" s="108" t="s">
        <v>150</v>
      </c>
      <c r="J167" s="109" t="s">
        <v>151</v>
      </c>
      <c r="K167" s="108">
        <v>-9105</v>
      </c>
      <c r="L167" s="108" t="s">
        <v>0</v>
      </c>
      <c r="M167" s="109" t="s">
        <v>2233</v>
      </c>
      <c r="N167" s="109"/>
      <c r="O167" s="110" t="s">
        <v>152</v>
      </c>
      <c r="P167" s="110" t="s">
        <v>153</v>
      </c>
    </row>
    <row r="168" spans="1:16" ht="12.75" customHeight="1" thickBot="1">
      <c r="A168" s="10" t="str">
        <f t="shared" si="12"/>
        <v> ORI 110 </v>
      </c>
      <c r="B168" s="5" t="str">
        <f t="shared" si="13"/>
        <v>I</v>
      </c>
      <c r="C168" s="10">
        <f t="shared" si="14"/>
        <v>40142.358999999997</v>
      </c>
      <c r="D168" s="19" t="str">
        <f t="shared" si="15"/>
        <v>vis</v>
      </c>
      <c r="E168" s="107">
        <f>VLOOKUP(C168,'Active 1'!C$21:E$968,3,FALSE)</f>
        <v>11909.990068357401</v>
      </c>
      <c r="F168" s="5" t="s">
        <v>2167</v>
      </c>
      <c r="G168" s="19" t="str">
        <f t="shared" si="16"/>
        <v>40142.359</v>
      </c>
      <c r="H168" s="10">
        <f t="shared" si="17"/>
        <v>-9105</v>
      </c>
      <c r="I168" s="108" t="s">
        <v>154</v>
      </c>
      <c r="J168" s="109" t="s">
        <v>155</v>
      </c>
      <c r="K168" s="108">
        <v>-9105</v>
      </c>
      <c r="L168" s="108" t="s">
        <v>113</v>
      </c>
      <c r="M168" s="109" t="s">
        <v>2233</v>
      </c>
      <c r="N168" s="109"/>
      <c r="O168" s="110" t="s">
        <v>3275</v>
      </c>
      <c r="P168" s="110" t="s">
        <v>153</v>
      </c>
    </row>
    <row r="169" spans="1:16" ht="12.75" customHeight="1" thickBot="1">
      <c r="A169" s="10" t="str">
        <f t="shared" si="12"/>
        <v> ORI 110 </v>
      </c>
      <c r="B169" s="5" t="str">
        <f t="shared" si="13"/>
        <v>I</v>
      </c>
      <c r="C169" s="10">
        <f t="shared" si="14"/>
        <v>40142.36</v>
      </c>
      <c r="D169" s="19" t="str">
        <f t="shared" si="15"/>
        <v>vis</v>
      </c>
      <c r="E169" s="107">
        <f>VLOOKUP(C169,'Active 1'!C$21:E$968,3,FALSE)</f>
        <v>11909.990805126143</v>
      </c>
      <c r="F169" s="5" t="s">
        <v>2167</v>
      </c>
      <c r="G169" s="19" t="str">
        <f t="shared" si="16"/>
        <v>40142.360</v>
      </c>
      <c r="H169" s="10">
        <f t="shared" si="17"/>
        <v>-9105</v>
      </c>
      <c r="I169" s="108" t="s">
        <v>156</v>
      </c>
      <c r="J169" s="109" t="s">
        <v>157</v>
      </c>
      <c r="K169" s="108">
        <v>-9105</v>
      </c>
      <c r="L169" s="108" t="s">
        <v>68</v>
      </c>
      <c r="M169" s="109" t="s">
        <v>2233</v>
      </c>
      <c r="N169" s="109"/>
      <c r="O169" s="110" t="s">
        <v>158</v>
      </c>
      <c r="P169" s="110" t="s">
        <v>153</v>
      </c>
    </row>
    <row r="170" spans="1:16" ht="12.75" customHeight="1" thickBot="1">
      <c r="A170" s="10" t="str">
        <f t="shared" si="12"/>
        <v> ORI 110 </v>
      </c>
      <c r="B170" s="5" t="str">
        <f t="shared" si="13"/>
        <v>I</v>
      </c>
      <c r="C170" s="10">
        <f t="shared" si="14"/>
        <v>40146.432000000001</v>
      </c>
      <c r="D170" s="19" t="str">
        <f t="shared" si="15"/>
        <v>vis</v>
      </c>
      <c r="E170" s="107">
        <f>VLOOKUP(C170,'Active 1'!C$21:E$968,3,FALSE)</f>
        <v>11912.990927429753</v>
      </c>
      <c r="F170" s="5" t="s">
        <v>2167</v>
      </c>
      <c r="G170" s="19" t="str">
        <f t="shared" si="16"/>
        <v>40146.432</v>
      </c>
      <c r="H170" s="10">
        <f t="shared" si="17"/>
        <v>-9102</v>
      </c>
      <c r="I170" s="108" t="s">
        <v>159</v>
      </c>
      <c r="J170" s="109" t="s">
        <v>160</v>
      </c>
      <c r="K170" s="108">
        <v>-9102</v>
      </c>
      <c r="L170" s="108" t="s">
        <v>86</v>
      </c>
      <c r="M170" s="109" t="s">
        <v>2233</v>
      </c>
      <c r="N170" s="109"/>
      <c r="O170" s="110" t="s">
        <v>3275</v>
      </c>
      <c r="P170" s="110" t="s">
        <v>153</v>
      </c>
    </row>
    <row r="171" spans="1:16" ht="12.75" customHeight="1" thickBot="1">
      <c r="A171" s="10" t="str">
        <f t="shared" si="12"/>
        <v>IBVS 795 </v>
      </c>
      <c r="B171" s="5" t="str">
        <f t="shared" si="13"/>
        <v>I</v>
      </c>
      <c r="C171" s="10">
        <f t="shared" si="14"/>
        <v>40147.788999999997</v>
      </c>
      <c r="D171" s="19" t="str">
        <f t="shared" si="15"/>
        <v>vis</v>
      </c>
      <c r="E171" s="107">
        <f>VLOOKUP(C171,'Active 1'!C$21:E$968,3,FALSE)</f>
        <v>11913.990722608041</v>
      </c>
      <c r="F171" s="5" t="s">
        <v>2167</v>
      </c>
      <c r="G171" s="19" t="str">
        <f t="shared" si="16"/>
        <v>40147.789</v>
      </c>
      <c r="H171" s="10">
        <f t="shared" si="17"/>
        <v>-9101</v>
      </c>
      <c r="I171" s="108" t="s">
        <v>161</v>
      </c>
      <c r="J171" s="109" t="s">
        <v>162</v>
      </c>
      <c r="K171" s="108">
        <v>-9101</v>
      </c>
      <c r="L171" s="108" t="s">
        <v>68</v>
      </c>
      <c r="M171" s="109" t="s">
        <v>2233</v>
      </c>
      <c r="N171" s="109"/>
      <c r="O171" s="110" t="s">
        <v>3229</v>
      </c>
      <c r="P171" s="111" t="s">
        <v>87</v>
      </c>
    </row>
    <row r="172" spans="1:16" ht="12.75" customHeight="1" thickBot="1">
      <c r="A172" s="10" t="str">
        <f t="shared" si="12"/>
        <v> ORI 110 </v>
      </c>
      <c r="B172" s="5" t="str">
        <f t="shared" si="13"/>
        <v>I</v>
      </c>
      <c r="C172" s="10">
        <f t="shared" si="14"/>
        <v>40157.288</v>
      </c>
      <c r="D172" s="19" t="str">
        <f t="shared" si="15"/>
        <v>vis</v>
      </c>
      <c r="E172" s="107">
        <f>VLOOKUP(C172,'Active 1'!C$21:E$968,3,FALSE)</f>
        <v>11920.989288856077</v>
      </c>
      <c r="F172" s="5" t="s">
        <v>2167</v>
      </c>
      <c r="G172" s="19" t="str">
        <f t="shared" si="16"/>
        <v>40157.288</v>
      </c>
      <c r="H172" s="10">
        <f t="shared" si="17"/>
        <v>-9094</v>
      </c>
      <c r="I172" s="108" t="s">
        <v>166</v>
      </c>
      <c r="J172" s="109" t="s">
        <v>167</v>
      </c>
      <c r="K172" s="108">
        <v>-9094</v>
      </c>
      <c r="L172" s="108" t="s">
        <v>4</v>
      </c>
      <c r="M172" s="109" t="s">
        <v>2233</v>
      </c>
      <c r="N172" s="109"/>
      <c r="O172" s="110" t="s">
        <v>152</v>
      </c>
      <c r="P172" s="110" t="s">
        <v>153</v>
      </c>
    </row>
    <row r="173" spans="1:16" ht="12.75" customHeight="1" thickBot="1">
      <c r="A173" s="10" t="str">
        <f t="shared" si="12"/>
        <v>IBVS 775 </v>
      </c>
      <c r="B173" s="5" t="str">
        <f t="shared" si="13"/>
        <v>I</v>
      </c>
      <c r="C173" s="10">
        <f t="shared" si="14"/>
        <v>40157.29</v>
      </c>
      <c r="D173" s="19" t="str">
        <f t="shared" si="15"/>
        <v>vis</v>
      </c>
      <c r="E173" s="107">
        <f>VLOOKUP(C173,'Active 1'!C$21:E$968,3,FALSE)</f>
        <v>11920.990762393556</v>
      </c>
      <c r="F173" s="5" t="s">
        <v>2167</v>
      </c>
      <c r="G173" s="19" t="str">
        <f t="shared" si="16"/>
        <v>40157.2900</v>
      </c>
      <c r="H173" s="10">
        <f t="shared" si="17"/>
        <v>-9094</v>
      </c>
      <c r="I173" s="108" t="s">
        <v>168</v>
      </c>
      <c r="J173" s="109" t="s">
        <v>169</v>
      </c>
      <c r="K173" s="108">
        <v>-9094</v>
      </c>
      <c r="L173" s="108" t="s">
        <v>170</v>
      </c>
      <c r="M173" s="109" t="s">
        <v>2169</v>
      </c>
      <c r="N173" s="109"/>
      <c r="O173" s="110" t="s">
        <v>2926</v>
      </c>
      <c r="P173" s="111" t="s">
        <v>110</v>
      </c>
    </row>
    <row r="174" spans="1:16" ht="12.75" customHeight="1" thickBot="1">
      <c r="A174" s="10" t="str">
        <f t="shared" si="12"/>
        <v>IBVS 328 </v>
      </c>
      <c r="B174" s="5" t="str">
        <f t="shared" si="13"/>
        <v>I</v>
      </c>
      <c r="C174" s="10">
        <f t="shared" si="14"/>
        <v>40188.51</v>
      </c>
      <c r="D174" s="19" t="str">
        <f t="shared" si="15"/>
        <v>vis</v>
      </c>
      <c r="E174" s="107">
        <f>VLOOKUP(C174,'Active 1'!C$21:E$968,3,FALSE)</f>
        <v>11943.992682412889</v>
      </c>
      <c r="F174" s="5" t="s">
        <v>2167</v>
      </c>
      <c r="G174" s="19" t="str">
        <f t="shared" si="16"/>
        <v>40188.510</v>
      </c>
      <c r="H174" s="10">
        <f t="shared" si="17"/>
        <v>-9071</v>
      </c>
      <c r="I174" s="108" t="s">
        <v>171</v>
      </c>
      <c r="J174" s="109" t="s">
        <v>172</v>
      </c>
      <c r="K174" s="108">
        <v>-9071</v>
      </c>
      <c r="L174" s="108" t="s">
        <v>3254</v>
      </c>
      <c r="M174" s="109" t="s">
        <v>2233</v>
      </c>
      <c r="N174" s="109"/>
      <c r="O174" s="110" t="s">
        <v>173</v>
      </c>
      <c r="P174" s="111" t="s">
        <v>174</v>
      </c>
    </row>
    <row r="175" spans="1:16" ht="12.75" customHeight="1" thickBot="1">
      <c r="A175" s="10" t="str">
        <f t="shared" si="12"/>
        <v>IBVS 795 </v>
      </c>
      <c r="B175" s="5" t="str">
        <f t="shared" si="13"/>
        <v>I</v>
      </c>
      <c r="C175" s="10">
        <f t="shared" si="14"/>
        <v>40196.646999999997</v>
      </c>
      <c r="D175" s="19" t="str">
        <f t="shared" si="15"/>
        <v>vis</v>
      </c>
      <c r="E175" s="107">
        <f>VLOOKUP(C175,'Active 1'!C$21:E$968,3,FALSE)</f>
        <v>11949.987769638936</v>
      </c>
      <c r="F175" s="5" t="s">
        <v>2167</v>
      </c>
      <c r="G175" s="19" t="str">
        <f t="shared" si="16"/>
        <v>40196.647</v>
      </c>
      <c r="H175" s="10">
        <f t="shared" si="17"/>
        <v>-9065</v>
      </c>
      <c r="I175" s="108" t="s">
        <v>175</v>
      </c>
      <c r="J175" s="109" t="s">
        <v>176</v>
      </c>
      <c r="K175" s="108">
        <v>-9065</v>
      </c>
      <c r="L175" s="108" t="s">
        <v>177</v>
      </c>
      <c r="M175" s="109" t="s">
        <v>2233</v>
      </c>
      <c r="N175" s="109"/>
      <c r="O175" s="110" t="s">
        <v>178</v>
      </c>
      <c r="P175" s="111" t="s">
        <v>87</v>
      </c>
    </row>
    <row r="176" spans="1:16" ht="12.75" customHeight="1" thickBot="1">
      <c r="A176" s="10" t="str">
        <f t="shared" si="12"/>
        <v>IBVS 328 </v>
      </c>
      <c r="B176" s="5" t="str">
        <f t="shared" si="13"/>
        <v>I</v>
      </c>
      <c r="C176" s="10">
        <f t="shared" si="14"/>
        <v>40207.506000000001</v>
      </c>
      <c r="D176" s="19" t="str">
        <f t="shared" si="15"/>
        <v>vis</v>
      </c>
      <c r="E176" s="107">
        <f>VLOOKUP(C176,'Active 1'!C$21:E$968,3,FALSE)</f>
        <v>11957.988341371482</v>
      </c>
      <c r="F176" s="5" t="s">
        <v>2167</v>
      </c>
      <c r="G176" s="19" t="str">
        <f t="shared" si="16"/>
        <v>40207.506</v>
      </c>
      <c r="H176" s="10">
        <f t="shared" si="17"/>
        <v>-9057</v>
      </c>
      <c r="I176" s="108" t="s">
        <v>181</v>
      </c>
      <c r="J176" s="109" t="s">
        <v>182</v>
      </c>
      <c r="K176" s="108">
        <v>-9057</v>
      </c>
      <c r="L176" s="108" t="s">
        <v>3281</v>
      </c>
      <c r="M176" s="109" t="s">
        <v>2233</v>
      </c>
      <c r="N176" s="109"/>
      <c r="O176" s="110" t="s">
        <v>173</v>
      </c>
      <c r="P176" s="111" t="s">
        <v>174</v>
      </c>
    </row>
    <row r="177" spans="1:16" ht="12.75" customHeight="1" thickBot="1">
      <c r="A177" s="10" t="str">
        <f t="shared" si="12"/>
        <v>IBVS 328 </v>
      </c>
      <c r="B177" s="5" t="str">
        <f t="shared" si="13"/>
        <v>I</v>
      </c>
      <c r="C177" s="10">
        <f t="shared" si="14"/>
        <v>40233.298999999999</v>
      </c>
      <c r="D177" s="19" t="str">
        <f t="shared" si="15"/>
        <v>vis</v>
      </c>
      <c r="E177" s="107">
        <f>VLOOKUP(C177,'Active 1'!C$21:E$968,3,FALSE)</f>
        <v>11976.991817446387</v>
      </c>
      <c r="F177" s="5" t="s">
        <v>2167</v>
      </c>
      <c r="G177" s="19" t="str">
        <f t="shared" si="16"/>
        <v>40233.299</v>
      </c>
      <c r="H177" s="10">
        <f t="shared" si="17"/>
        <v>-9038</v>
      </c>
      <c r="I177" s="108" t="s">
        <v>183</v>
      </c>
      <c r="J177" s="109" t="s">
        <v>184</v>
      </c>
      <c r="K177" s="108">
        <v>-9038</v>
      </c>
      <c r="L177" s="108" t="s">
        <v>68</v>
      </c>
      <c r="M177" s="109" t="s">
        <v>2233</v>
      </c>
      <c r="N177" s="109"/>
      <c r="O177" s="110" t="s">
        <v>173</v>
      </c>
      <c r="P177" s="111" t="s">
        <v>174</v>
      </c>
    </row>
    <row r="178" spans="1:16" ht="12.75" customHeight="1" thickBot="1">
      <c r="A178" s="10" t="str">
        <f t="shared" si="12"/>
        <v> ORI 112 </v>
      </c>
      <c r="B178" s="5" t="str">
        <f t="shared" si="13"/>
        <v>I</v>
      </c>
      <c r="C178" s="10">
        <f t="shared" si="14"/>
        <v>40256.374000000003</v>
      </c>
      <c r="D178" s="19" t="str">
        <f t="shared" si="15"/>
        <v>vis</v>
      </c>
      <c r="E178" s="107">
        <f>VLOOKUP(C178,'Active 1'!C$21:E$968,3,FALSE)</f>
        <v>11993.992756089765</v>
      </c>
      <c r="F178" s="5" t="s">
        <v>2167</v>
      </c>
      <c r="G178" s="19" t="str">
        <f t="shared" si="16"/>
        <v>40256.374</v>
      </c>
      <c r="H178" s="10">
        <f t="shared" si="17"/>
        <v>-9021</v>
      </c>
      <c r="I178" s="108" t="s">
        <v>185</v>
      </c>
      <c r="J178" s="109" t="s">
        <v>186</v>
      </c>
      <c r="K178" s="108">
        <v>-9021</v>
      </c>
      <c r="L178" s="108" t="s">
        <v>68</v>
      </c>
      <c r="M178" s="109" t="s">
        <v>2233</v>
      </c>
      <c r="N178" s="109"/>
      <c r="O178" s="110" t="s">
        <v>3275</v>
      </c>
      <c r="P178" s="110" t="s">
        <v>187</v>
      </c>
    </row>
    <row r="179" spans="1:16" ht="12.75" customHeight="1" thickBot="1">
      <c r="A179" s="10" t="str">
        <f t="shared" si="12"/>
        <v>IBVS 795 </v>
      </c>
      <c r="B179" s="5" t="str">
        <f t="shared" si="13"/>
        <v>I</v>
      </c>
      <c r="C179" s="10">
        <f t="shared" si="14"/>
        <v>40268.584000000003</v>
      </c>
      <c r="D179" s="19" t="str">
        <f t="shared" si="15"/>
        <v>vis</v>
      </c>
      <c r="E179" s="107">
        <f>VLOOKUP(C179,'Active 1'!C$21:E$968,3,FALSE)</f>
        <v>12002.988702388164</v>
      </c>
      <c r="F179" s="5" t="s">
        <v>2167</v>
      </c>
      <c r="G179" s="19" t="str">
        <f t="shared" si="16"/>
        <v>40268.584</v>
      </c>
      <c r="H179" s="10">
        <f t="shared" si="17"/>
        <v>-9012</v>
      </c>
      <c r="I179" s="108" t="s">
        <v>188</v>
      </c>
      <c r="J179" s="109" t="s">
        <v>189</v>
      </c>
      <c r="K179" s="108">
        <v>-9012</v>
      </c>
      <c r="L179" s="108" t="s">
        <v>177</v>
      </c>
      <c r="M179" s="109" t="s">
        <v>2233</v>
      </c>
      <c r="N179" s="109"/>
      <c r="O179" s="110" t="s">
        <v>178</v>
      </c>
      <c r="P179" s="111" t="s">
        <v>87</v>
      </c>
    </row>
    <row r="180" spans="1:16" ht="12.75" customHeight="1" thickBot="1">
      <c r="A180" s="10" t="str">
        <f t="shared" si="12"/>
        <v> ORI 112 </v>
      </c>
      <c r="B180" s="5" t="str">
        <f t="shared" si="13"/>
        <v>I</v>
      </c>
      <c r="C180" s="10">
        <f t="shared" si="14"/>
        <v>40290.302000000003</v>
      </c>
      <c r="D180" s="19" t="str">
        <f t="shared" si="15"/>
        <v>vis</v>
      </c>
      <c r="E180" s="107">
        <f>VLOOKUP(C180,'Active 1'!C$21:E$968,3,FALSE)</f>
        <v>12018.989845853246</v>
      </c>
      <c r="F180" s="5" t="s">
        <v>2167</v>
      </c>
      <c r="G180" s="19" t="str">
        <f t="shared" si="16"/>
        <v>40290.302</v>
      </c>
      <c r="H180" s="10">
        <f t="shared" si="17"/>
        <v>-8996</v>
      </c>
      <c r="I180" s="108" t="s">
        <v>190</v>
      </c>
      <c r="J180" s="109" t="s">
        <v>191</v>
      </c>
      <c r="K180" s="108">
        <v>-8996</v>
      </c>
      <c r="L180" s="108" t="s">
        <v>3281</v>
      </c>
      <c r="M180" s="109" t="s">
        <v>2233</v>
      </c>
      <c r="N180" s="109"/>
      <c r="O180" s="110" t="s">
        <v>152</v>
      </c>
      <c r="P180" s="110" t="s">
        <v>187</v>
      </c>
    </row>
    <row r="181" spans="1:16" ht="12.75" customHeight="1" thickBot="1">
      <c r="A181" s="10" t="str">
        <f t="shared" si="12"/>
        <v> ORI 112 </v>
      </c>
      <c r="B181" s="5" t="str">
        <f t="shared" si="13"/>
        <v>I</v>
      </c>
      <c r="C181" s="10">
        <f t="shared" si="14"/>
        <v>40290.303999999996</v>
      </c>
      <c r="D181" s="19" t="str">
        <f t="shared" si="15"/>
        <v>vis</v>
      </c>
      <c r="E181" s="107">
        <f>VLOOKUP(C181,'Active 1'!C$21:E$968,3,FALSE)</f>
        <v>12018.991319390718</v>
      </c>
      <c r="F181" s="5" t="s">
        <v>2167</v>
      </c>
      <c r="G181" s="19" t="str">
        <f t="shared" si="16"/>
        <v>40290.304</v>
      </c>
      <c r="H181" s="10">
        <f t="shared" si="17"/>
        <v>-8996</v>
      </c>
      <c r="I181" s="108" t="s">
        <v>192</v>
      </c>
      <c r="J181" s="109" t="s">
        <v>193</v>
      </c>
      <c r="K181" s="108">
        <v>-8996</v>
      </c>
      <c r="L181" s="108" t="s">
        <v>4</v>
      </c>
      <c r="M181" s="109" t="s">
        <v>2233</v>
      </c>
      <c r="N181" s="109"/>
      <c r="O181" s="110" t="s">
        <v>3275</v>
      </c>
      <c r="P181" s="110" t="s">
        <v>187</v>
      </c>
    </row>
    <row r="182" spans="1:16" ht="12.75" customHeight="1" thickBot="1">
      <c r="A182" s="10" t="str">
        <f t="shared" si="12"/>
        <v> ORI 114 </v>
      </c>
      <c r="B182" s="5" t="str">
        <f t="shared" si="13"/>
        <v>I</v>
      </c>
      <c r="C182" s="10">
        <f t="shared" si="14"/>
        <v>40435.531999999999</v>
      </c>
      <c r="D182" s="19" t="str">
        <f t="shared" si="15"/>
        <v>vis</v>
      </c>
      <c r="E182" s="107">
        <f>VLOOKUP(C182,'Active 1'!C$21:E$968,3,FALSE)</f>
        <v>12125.990769761242</v>
      </c>
      <c r="F182" s="5" t="s">
        <v>2167</v>
      </c>
      <c r="G182" s="19" t="str">
        <f t="shared" si="16"/>
        <v>40435.532</v>
      </c>
      <c r="H182" s="10">
        <f t="shared" si="17"/>
        <v>-8889</v>
      </c>
      <c r="I182" s="108" t="s">
        <v>194</v>
      </c>
      <c r="J182" s="109" t="s">
        <v>195</v>
      </c>
      <c r="K182" s="108">
        <v>-8889</v>
      </c>
      <c r="L182" s="108" t="s">
        <v>196</v>
      </c>
      <c r="M182" s="109" t="s">
        <v>2233</v>
      </c>
      <c r="N182" s="109"/>
      <c r="O182" s="110" t="s">
        <v>152</v>
      </c>
      <c r="P182" s="110" t="s">
        <v>197</v>
      </c>
    </row>
    <row r="183" spans="1:16" ht="12.75" customHeight="1" thickBot="1">
      <c r="A183" s="10" t="str">
        <f t="shared" si="12"/>
        <v>IBVS 795 </v>
      </c>
      <c r="B183" s="5" t="str">
        <f t="shared" si="13"/>
        <v>I</v>
      </c>
      <c r="C183" s="10">
        <f t="shared" si="14"/>
        <v>40436.887000000002</v>
      </c>
      <c r="D183" s="19" t="str">
        <f t="shared" si="15"/>
        <v>vis</v>
      </c>
      <c r="E183" s="107">
        <f>VLOOKUP(C183,'Active 1'!C$21:E$968,3,FALSE)</f>
        <v>12126.989091402058</v>
      </c>
      <c r="F183" s="5" t="s">
        <v>2167</v>
      </c>
      <c r="G183" s="19" t="str">
        <f t="shared" si="16"/>
        <v>40436.887</v>
      </c>
      <c r="H183" s="10">
        <f t="shared" si="17"/>
        <v>-8888</v>
      </c>
      <c r="I183" s="108" t="s">
        <v>198</v>
      </c>
      <c r="J183" s="109" t="s">
        <v>199</v>
      </c>
      <c r="K183" s="108">
        <v>-8888</v>
      </c>
      <c r="L183" s="108" t="s">
        <v>200</v>
      </c>
      <c r="M183" s="109" t="s">
        <v>2233</v>
      </c>
      <c r="N183" s="109"/>
      <c r="O183" s="110" t="s">
        <v>3236</v>
      </c>
      <c r="P183" s="111" t="s">
        <v>87</v>
      </c>
    </row>
    <row r="184" spans="1:16" ht="12.75" customHeight="1" thickBot="1">
      <c r="A184" s="10" t="str">
        <f t="shared" si="12"/>
        <v>IBVS 775 </v>
      </c>
      <c r="B184" s="5" t="str">
        <f t="shared" si="13"/>
        <v>I</v>
      </c>
      <c r="C184" s="10">
        <f t="shared" si="14"/>
        <v>40446.385000000002</v>
      </c>
      <c r="D184" s="19" t="str">
        <f t="shared" si="15"/>
        <v>vis</v>
      </c>
      <c r="E184" s="107">
        <f>VLOOKUP(C184,'Active 1'!C$21:E$968,3,FALSE)</f>
        <v>12133.986920881352</v>
      </c>
      <c r="F184" s="5" t="s">
        <v>2167</v>
      </c>
      <c r="G184" s="19" t="str">
        <f t="shared" si="16"/>
        <v>40446.3850</v>
      </c>
      <c r="H184" s="10">
        <f t="shared" si="17"/>
        <v>-8881</v>
      </c>
      <c r="I184" s="108" t="s">
        <v>201</v>
      </c>
      <c r="J184" s="109" t="s">
        <v>202</v>
      </c>
      <c r="K184" s="108">
        <v>-8881</v>
      </c>
      <c r="L184" s="108" t="s">
        <v>203</v>
      </c>
      <c r="M184" s="109" t="s">
        <v>2169</v>
      </c>
      <c r="N184" s="109"/>
      <c r="O184" s="110" t="s">
        <v>2926</v>
      </c>
      <c r="P184" s="111" t="s">
        <v>110</v>
      </c>
    </row>
    <row r="185" spans="1:16" ht="12.75" customHeight="1" thickBot="1">
      <c r="A185" s="10" t="str">
        <f t="shared" si="12"/>
        <v>IBVS 795 </v>
      </c>
      <c r="B185" s="5" t="str">
        <f t="shared" si="13"/>
        <v>I</v>
      </c>
      <c r="C185" s="10">
        <f t="shared" si="14"/>
        <v>40447.745999999999</v>
      </c>
      <c r="D185" s="19" t="str">
        <f t="shared" si="15"/>
        <v>vis</v>
      </c>
      <c r="E185" s="107">
        <f>VLOOKUP(C185,'Active 1'!C$21:E$968,3,FALSE)</f>
        <v>12134.989663134596</v>
      </c>
      <c r="F185" s="5" t="s">
        <v>2167</v>
      </c>
      <c r="G185" s="19" t="str">
        <f t="shared" si="16"/>
        <v>40447.746</v>
      </c>
      <c r="H185" s="10">
        <f t="shared" si="17"/>
        <v>-8880</v>
      </c>
      <c r="I185" s="108" t="s">
        <v>204</v>
      </c>
      <c r="J185" s="109" t="s">
        <v>205</v>
      </c>
      <c r="K185" s="108">
        <v>-8880</v>
      </c>
      <c r="L185" s="108" t="s">
        <v>3303</v>
      </c>
      <c r="M185" s="109" t="s">
        <v>2233</v>
      </c>
      <c r="N185" s="109"/>
      <c r="O185" s="110" t="s">
        <v>3236</v>
      </c>
      <c r="P185" s="111" t="s">
        <v>87</v>
      </c>
    </row>
    <row r="186" spans="1:16" ht="12.75" customHeight="1" thickBot="1">
      <c r="A186" s="10" t="str">
        <f t="shared" si="12"/>
        <v>IBVS 795 </v>
      </c>
      <c r="B186" s="5" t="str">
        <f t="shared" si="13"/>
        <v>I</v>
      </c>
      <c r="C186" s="10">
        <f t="shared" si="14"/>
        <v>40451.815000000002</v>
      </c>
      <c r="D186" s="19" t="str">
        <f t="shared" si="15"/>
        <v>vis</v>
      </c>
      <c r="E186" s="107">
        <f>VLOOKUP(C186,'Active 1'!C$21:E$968,3,FALSE)</f>
        <v>12137.987575131994</v>
      </c>
      <c r="F186" s="5" t="s">
        <v>2167</v>
      </c>
      <c r="G186" s="19" t="str">
        <f t="shared" si="16"/>
        <v>40451.815</v>
      </c>
      <c r="H186" s="10">
        <f t="shared" si="17"/>
        <v>-8877</v>
      </c>
      <c r="I186" s="108" t="s">
        <v>206</v>
      </c>
      <c r="J186" s="109" t="s">
        <v>207</v>
      </c>
      <c r="K186" s="108">
        <v>-8877</v>
      </c>
      <c r="L186" s="108" t="s">
        <v>208</v>
      </c>
      <c r="M186" s="109" t="s">
        <v>2233</v>
      </c>
      <c r="N186" s="109"/>
      <c r="O186" s="110" t="s">
        <v>3326</v>
      </c>
      <c r="P186" s="111" t="s">
        <v>87</v>
      </c>
    </row>
    <row r="187" spans="1:16" ht="12.75" customHeight="1" thickBot="1">
      <c r="A187" s="10" t="str">
        <f t="shared" si="12"/>
        <v>IBVS 775 </v>
      </c>
      <c r="B187" s="5" t="str">
        <f t="shared" si="13"/>
        <v>I</v>
      </c>
      <c r="C187" s="10">
        <f t="shared" si="14"/>
        <v>40454.525999999998</v>
      </c>
      <c r="D187" s="19" t="str">
        <f t="shared" si="15"/>
        <v>vis</v>
      </c>
      <c r="E187" s="107">
        <f>VLOOKUP(C187,'Active 1'!C$21:E$968,3,FALSE)</f>
        <v>12139.984955182355</v>
      </c>
      <c r="F187" s="5" t="s">
        <v>2167</v>
      </c>
      <c r="G187" s="19" t="str">
        <f t="shared" si="16"/>
        <v>40454.5260</v>
      </c>
      <c r="H187" s="10">
        <f t="shared" si="17"/>
        <v>-8875</v>
      </c>
      <c r="I187" s="108" t="s">
        <v>209</v>
      </c>
      <c r="J187" s="109" t="s">
        <v>210</v>
      </c>
      <c r="K187" s="108">
        <v>-8875</v>
      </c>
      <c r="L187" s="108" t="s">
        <v>211</v>
      </c>
      <c r="M187" s="109" t="s">
        <v>2169</v>
      </c>
      <c r="N187" s="109"/>
      <c r="O187" s="110" t="s">
        <v>2926</v>
      </c>
      <c r="P187" s="111" t="s">
        <v>110</v>
      </c>
    </row>
    <row r="188" spans="1:16" ht="12.75" customHeight="1" thickBot="1">
      <c r="A188" s="10" t="str">
        <f t="shared" si="12"/>
        <v>IBVS 795 </v>
      </c>
      <c r="B188" s="5" t="str">
        <f t="shared" si="13"/>
        <v>I</v>
      </c>
      <c r="C188" s="10">
        <f t="shared" si="14"/>
        <v>40466.748</v>
      </c>
      <c r="D188" s="19" t="str">
        <f t="shared" si="15"/>
        <v>vis</v>
      </c>
      <c r="E188" s="107">
        <f>VLOOKUP(C188,'Active 1'!C$21:E$968,3,FALSE)</f>
        <v>12148.98974270562</v>
      </c>
      <c r="F188" s="5" t="s">
        <v>2167</v>
      </c>
      <c r="G188" s="19" t="str">
        <f t="shared" si="16"/>
        <v>40466.748</v>
      </c>
      <c r="H188" s="10">
        <f t="shared" si="17"/>
        <v>-8866</v>
      </c>
      <c r="I188" s="108" t="s">
        <v>212</v>
      </c>
      <c r="J188" s="109" t="s">
        <v>213</v>
      </c>
      <c r="K188" s="108">
        <v>-8866</v>
      </c>
      <c r="L188" s="108" t="s">
        <v>3303</v>
      </c>
      <c r="M188" s="109" t="s">
        <v>2233</v>
      </c>
      <c r="N188" s="109"/>
      <c r="O188" s="110" t="s">
        <v>3236</v>
      </c>
      <c r="P188" s="111" t="s">
        <v>87</v>
      </c>
    </row>
    <row r="189" spans="1:16" ht="13.5" thickBot="1">
      <c r="A189" s="10" t="str">
        <f t="shared" si="12"/>
        <v>IBVS 795 </v>
      </c>
      <c r="B189" s="5" t="str">
        <f t="shared" si="13"/>
        <v>I</v>
      </c>
      <c r="C189" s="10">
        <f t="shared" si="14"/>
        <v>40470.82</v>
      </c>
      <c r="D189" s="19" t="str">
        <f t="shared" si="15"/>
        <v>vis</v>
      </c>
      <c r="E189" s="107">
        <f>VLOOKUP(C189,'Active 1'!C$21:E$968,3,FALSE)</f>
        <v>12151.989865009231</v>
      </c>
      <c r="F189" s="5" t="s">
        <v>2167</v>
      </c>
      <c r="G189" s="19" t="str">
        <f t="shared" si="16"/>
        <v>40470.820</v>
      </c>
      <c r="H189" s="10">
        <f t="shared" si="17"/>
        <v>-8863</v>
      </c>
      <c r="I189" s="108" t="s">
        <v>214</v>
      </c>
      <c r="J189" s="109" t="s">
        <v>215</v>
      </c>
      <c r="K189" s="108">
        <v>-8863</v>
      </c>
      <c r="L189" s="108" t="s">
        <v>3303</v>
      </c>
      <c r="M189" s="109" t="s">
        <v>2233</v>
      </c>
      <c r="N189" s="109"/>
      <c r="O189" s="110" t="s">
        <v>3236</v>
      </c>
      <c r="P189" s="111" t="s">
        <v>87</v>
      </c>
    </row>
    <row r="190" spans="1:16" ht="13.5" thickBot="1">
      <c r="A190" s="10" t="str">
        <f t="shared" si="12"/>
        <v>IBVS 456 </v>
      </c>
      <c r="B190" s="5" t="str">
        <f t="shared" si="13"/>
        <v>I</v>
      </c>
      <c r="C190" s="10">
        <f t="shared" si="14"/>
        <v>40484.392999999996</v>
      </c>
      <c r="D190" s="19" t="str">
        <f t="shared" si="15"/>
        <v>vis</v>
      </c>
      <c r="E190" s="107">
        <f>VLOOKUP(C190,'Active 1'!C$21:E$968,3,FALSE)</f>
        <v>12161.990027098351</v>
      </c>
      <c r="F190" s="5" t="s">
        <v>2167</v>
      </c>
      <c r="G190" s="19" t="str">
        <f t="shared" si="16"/>
        <v>40484.393</v>
      </c>
      <c r="H190" s="10">
        <f t="shared" si="17"/>
        <v>-8853</v>
      </c>
      <c r="I190" s="108" t="s">
        <v>216</v>
      </c>
      <c r="J190" s="109" t="s">
        <v>217</v>
      </c>
      <c r="K190" s="108">
        <v>-8853</v>
      </c>
      <c r="L190" s="108" t="s">
        <v>3303</v>
      </c>
      <c r="M190" s="109" t="s">
        <v>2682</v>
      </c>
      <c r="N190" s="109" t="s">
        <v>2683</v>
      </c>
      <c r="O190" s="110" t="s">
        <v>218</v>
      </c>
      <c r="P190" s="111" t="s">
        <v>219</v>
      </c>
    </row>
    <row r="191" spans="1:16" ht="13.5" thickBot="1">
      <c r="A191" s="10" t="str">
        <f t="shared" si="12"/>
        <v> ORI 116 </v>
      </c>
      <c r="B191" s="5" t="str">
        <f t="shared" si="13"/>
        <v>I</v>
      </c>
      <c r="C191" s="10">
        <f t="shared" si="14"/>
        <v>40499.324999999997</v>
      </c>
      <c r="D191" s="19" t="str">
        <f t="shared" si="15"/>
        <v>vis</v>
      </c>
      <c r="E191" s="107">
        <f>VLOOKUP(C191,'Active 1'!C$21:E$968,3,FALSE)</f>
        <v>12172.991457903241</v>
      </c>
      <c r="F191" s="5" t="s">
        <v>2167</v>
      </c>
      <c r="G191" s="19" t="str">
        <f t="shared" si="16"/>
        <v>40499.325</v>
      </c>
      <c r="H191" s="10">
        <f t="shared" si="17"/>
        <v>-8842</v>
      </c>
      <c r="I191" s="108" t="s">
        <v>220</v>
      </c>
      <c r="J191" s="109" t="s">
        <v>221</v>
      </c>
      <c r="K191" s="108">
        <v>-8842</v>
      </c>
      <c r="L191" s="108" t="s">
        <v>222</v>
      </c>
      <c r="M191" s="109" t="s">
        <v>2233</v>
      </c>
      <c r="N191" s="109"/>
      <c r="O191" s="110" t="s">
        <v>3275</v>
      </c>
      <c r="P191" s="110" t="s">
        <v>223</v>
      </c>
    </row>
    <row r="192" spans="1:16" ht="13.5" thickBot="1">
      <c r="A192" s="10" t="str">
        <f t="shared" si="12"/>
        <v> ORI 115 </v>
      </c>
      <c r="B192" s="5" t="str">
        <f t="shared" si="13"/>
        <v>I</v>
      </c>
      <c r="C192" s="10">
        <f t="shared" si="14"/>
        <v>40503.383999999998</v>
      </c>
      <c r="D192" s="19" t="str">
        <f t="shared" si="15"/>
        <v>vis</v>
      </c>
      <c r="E192" s="107">
        <f>VLOOKUP(C192,'Active 1'!C$21:E$968,3,FALSE)</f>
        <v>12175.982002213252</v>
      </c>
      <c r="F192" s="5" t="s">
        <v>2167</v>
      </c>
      <c r="G192" s="19" t="str">
        <f t="shared" si="16"/>
        <v>40503.384</v>
      </c>
      <c r="H192" s="10">
        <f t="shared" si="17"/>
        <v>-8839</v>
      </c>
      <c r="I192" s="108" t="s">
        <v>224</v>
      </c>
      <c r="J192" s="109" t="s">
        <v>225</v>
      </c>
      <c r="K192" s="108">
        <v>-8839</v>
      </c>
      <c r="L192" s="108" t="s">
        <v>226</v>
      </c>
      <c r="M192" s="109" t="s">
        <v>2233</v>
      </c>
      <c r="N192" s="109"/>
      <c r="O192" s="110" t="s">
        <v>227</v>
      </c>
      <c r="P192" s="110" t="s">
        <v>228</v>
      </c>
    </row>
    <row r="193" spans="1:16" ht="13.5" thickBot="1">
      <c r="A193" s="10" t="str">
        <f t="shared" si="12"/>
        <v>IBVS 795 </v>
      </c>
      <c r="B193" s="5" t="str">
        <f t="shared" si="13"/>
        <v>I</v>
      </c>
      <c r="C193" s="10">
        <f t="shared" si="14"/>
        <v>40512.898000000001</v>
      </c>
      <c r="D193" s="19" t="str">
        <f t="shared" si="15"/>
        <v>vis</v>
      </c>
      <c r="E193" s="107">
        <f>VLOOKUP(C193,'Active 1'!C$21:E$968,3,FALSE)</f>
        <v>12182.991619992368</v>
      </c>
      <c r="F193" s="5" t="s">
        <v>2167</v>
      </c>
      <c r="G193" s="19" t="str">
        <f t="shared" si="16"/>
        <v>40512.898</v>
      </c>
      <c r="H193" s="10">
        <f t="shared" si="17"/>
        <v>-8832</v>
      </c>
      <c r="I193" s="108" t="s">
        <v>231</v>
      </c>
      <c r="J193" s="109" t="s">
        <v>232</v>
      </c>
      <c r="K193" s="108">
        <v>-8832</v>
      </c>
      <c r="L193" s="108" t="s">
        <v>222</v>
      </c>
      <c r="M193" s="109" t="s">
        <v>2233</v>
      </c>
      <c r="N193" s="109"/>
      <c r="O193" s="110" t="s">
        <v>3236</v>
      </c>
      <c r="P193" s="111" t="s">
        <v>87</v>
      </c>
    </row>
    <row r="194" spans="1:16" ht="13.5" thickBot="1">
      <c r="A194" s="10" t="str">
        <f t="shared" si="12"/>
        <v>IBVS 795 </v>
      </c>
      <c r="B194" s="5" t="str">
        <f t="shared" si="13"/>
        <v>I</v>
      </c>
      <c r="C194" s="10">
        <f t="shared" si="14"/>
        <v>40538.684999999998</v>
      </c>
      <c r="D194" s="19" t="str">
        <f t="shared" si="15"/>
        <v>vis</v>
      </c>
      <c r="E194" s="107">
        <f>VLOOKUP(C194,'Active 1'!C$21:E$968,3,FALSE)</f>
        <v>12201.990675454843</v>
      </c>
      <c r="F194" s="5" t="s">
        <v>2167</v>
      </c>
      <c r="G194" s="19" t="str">
        <f t="shared" si="16"/>
        <v>40538.685</v>
      </c>
      <c r="H194" s="10">
        <f t="shared" si="17"/>
        <v>-8813</v>
      </c>
      <c r="I194" s="108" t="s">
        <v>233</v>
      </c>
      <c r="J194" s="109" t="s">
        <v>234</v>
      </c>
      <c r="K194" s="108">
        <v>-8813</v>
      </c>
      <c r="L194" s="108" t="s">
        <v>200</v>
      </c>
      <c r="M194" s="109" t="s">
        <v>2233</v>
      </c>
      <c r="N194" s="109"/>
      <c r="O194" s="110" t="s">
        <v>3326</v>
      </c>
      <c r="P194" s="111" t="s">
        <v>87</v>
      </c>
    </row>
    <row r="195" spans="1:16" ht="13.5" thickBot="1">
      <c r="A195" s="10" t="str">
        <f t="shared" si="12"/>
        <v> ORI 116 </v>
      </c>
      <c r="B195" s="5" t="str">
        <f t="shared" si="13"/>
        <v>I</v>
      </c>
      <c r="C195" s="10">
        <f t="shared" si="14"/>
        <v>40541.398000000001</v>
      </c>
      <c r="D195" s="19" t="str">
        <f t="shared" si="15"/>
        <v>vis</v>
      </c>
      <c r="E195" s="107">
        <f>VLOOKUP(C195,'Active 1'!C$21:E$968,3,FALSE)</f>
        <v>12203.989529042687</v>
      </c>
      <c r="F195" s="5" t="s">
        <v>2167</v>
      </c>
      <c r="G195" s="19" t="str">
        <f t="shared" si="16"/>
        <v>40541.398</v>
      </c>
      <c r="H195" s="10">
        <f t="shared" si="17"/>
        <v>-8811</v>
      </c>
      <c r="I195" s="108" t="s">
        <v>235</v>
      </c>
      <c r="J195" s="109" t="s">
        <v>236</v>
      </c>
      <c r="K195" s="108">
        <v>-8811</v>
      </c>
      <c r="L195" s="108" t="s">
        <v>237</v>
      </c>
      <c r="M195" s="109" t="s">
        <v>2233</v>
      </c>
      <c r="N195" s="109"/>
      <c r="O195" s="110" t="s">
        <v>152</v>
      </c>
      <c r="P195" s="110" t="s">
        <v>223</v>
      </c>
    </row>
    <row r="196" spans="1:16" ht="13.5" thickBot="1">
      <c r="A196" s="10" t="str">
        <f t="shared" si="12"/>
        <v> ORI 116 </v>
      </c>
      <c r="B196" s="5" t="str">
        <f t="shared" si="13"/>
        <v>I</v>
      </c>
      <c r="C196" s="10">
        <f t="shared" si="14"/>
        <v>40541.4</v>
      </c>
      <c r="D196" s="19" t="str">
        <f t="shared" si="15"/>
        <v>vis</v>
      </c>
      <c r="E196" s="107">
        <f>VLOOKUP(C196,'Active 1'!C$21:E$968,3,FALSE)</f>
        <v>12203.991002580166</v>
      </c>
      <c r="F196" s="5" t="s">
        <v>2167</v>
      </c>
      <c r="G196" s="19" t="str">
        <f t="shared" si="16"/>
        <v>40541.400</v>
      </c>
      <c r="H196" s="10">
        <f t="shared" si="17"/>
        <v>-8811</v>
      </c>
      <c r="I196" s="108" t="s">
        <v>238</v>
      </c>
      <c r="J196" s="109" t="s">
        <v>239</v>
      </c>
      <c r="K196" s="108">
        <v>-8811</v>
      </c>
      <c r="L196" s="108" t="s">
        <v>3303</v>
      </c>
      <c r="M196" s="109" t="s">
        <v>2233</v>
      </c>
      <c r="N196" s="109"/>
      <c r="O196" s="110" t="s">
        <v>3275</v>
      </c>
      <c r="P196" s="110" t="s">
        <v>223</v>
      </c>
    </row>
    <row r="197" spans="1:16" ht="13.5" thickBot="1">
      <c r="A197" s="10" t="str">
        <f t="shared" si="12"/>
        <v>IBVS 795 </v>
      </c>
      <c r="B197" s="5" t="str">
        <f t="shared" si="13"/>
        <v>I</v>
      </c>
      <c r="C197" s="10">
        <f t="shared" si="14"/>
        <v>40557.684000000001</v>
      </c>
      <c r="D197" s="19" t="str">
        <f t="shared" si="15"/>
        <v>vis</v>
      </c>
      <c r="E197" s="107">
        <f>VLOOKUP(C197,'Active 1'!C$21:E$968,3,FALSE)</f>
        <v>12215.988544719652</v>
      </c>
      <c r="F197" s="5" t="s">
        <v>2167</v>
      </c>
      <c r="G197" s="19" t="str">
        <f t="shared" si="16"/>
        <v>40557.684</v>
      </c>
      <c r="H197" s="10">
        <f t="shared" si="17"/>
        <v>-8799</v>
      </c>
      <c r="I197" s="108" t="s">
        <v>240</v>
      </c>
      <c r="J197" s="109" t="s">
        <v>241</v>
      </c>
      <c r="K197" s="108">
        <v>-8799</v>
      </c>
      <c r="L197" s="108" t="s">
        <v>242</v>
      </c>
      <c r="M197" s="109" t="s">
        <v>2233</v>
      </c>
      <c r="N197" s="109"/>
      <c r="O197" s="110" t="s">
        <v>3236</v>
      </c>
      <c r="P197" s="111" t="s">
        <v>87</v>
      </c>
    </row>
    <row r="198" spans="1:16" ht="13.5" thickBot="1">
      <c r="A198" s="10" t="str">
        <f t="shared" si="12"/>
        <v>IBVS 795 </v>
      </c>
      <c r="B198" s="5" t="str">
        <f t="shared" si="13"/>
        <v>I</v>
      </c>
      <c r="C198" s="10">
        <f t="shared" si="14"/>
        <v>40557.688999999998</v>
      </c>
      <c r="D198" s="19" t="str">
        <f t="shared" si="15"/>
        <v>vis</v>
      </c>
      <c r="E198" s="107">
        <f>VLOOKUP(C198,'Active 1'!C$21:E$968,3,FALSE)</f>
        <v>12215.992228563344</v>
      </c>
      <c r="F198" s="5" t="s">
        <v>2167</v>
      </c>
      <c r="G198" s="19" t="str">
        <f t="shared" si="16"/>
        <v>40557.689</v>
      </c>
      <c r="H198" s="10">
        <f t="shared" si="17"/>
        <v>-8799</v>
      </c>
      <c r="I198" s="108" t="s">
        <v>243</v>
      </c>
      <c r="J198" s="109" t="s">
        <v>244</v>
      </c>
      <c r="K198" s="108">
        <v>-8799</v>
      </c>
      <c r="L198" s="108" t="s">
        <v>222</v>
      </c>
      <c r="M198" s="109" t="s">
        <v>2233</v>
      </c>
      <c r="N198" s="109"/>
      <c r="O198" s="110" t="s">
        <v>3224</v>
      </c>
      <c r="P198" s="111" t="s">
        <v>87</v>
      </c>
    </row>
    <row r="199" spans="1:16" ht="13.5" thickBot="1">
      <c r="A199" s="10" t="str">
        <f t="shared" si="12"/>
        <v>IBVS 795 </v>
      </c>
      <c r="B199" s="5" t="str">
        <f t="shared" si="13"/>
        <v>I</v>
      </c>
      <c r="C199" s="10">
        <f t="shared" si="14"/>
        <v>40587.542000000001</v>
      </c>
      <c r="D199" s="19" t="str">
        <f t="shared" si="15"/>
        <v>vis</v>
      </c>
      <c r="E199" s="107">
        <f>VLOOKUP(C199,'Active 1'!C$21:E$968,3,FALSE)</f>
        <v>12237.986985717002</v>
      </c>
      <c r="F199" s="5" t="s">
        <v>2167</v>
      </c>
      <c r="G199" s="19" t="str">
        <f t="shared" si="16"/>
        <v>40587.542</v>
      </c>
      <c r="H199" s="10">
        <f t="shared" si="17"/>
        <v>-8777</v>
      </c>
      <c r="I199" s="108" t="s">
        <v>245</v>
      </c>
      <c r="J199" s="109" t="s">
        <v>246</v>
      </c>
      <c r="K199" s="108">
        <v>-8777</v>
      </c>
      <c r="L199" s="108" t="s">
        <v>247</v>
      </c>
      <c r="M199" s="109" t="s">
        <v>2233</v>
      </c>
      <c r="N199" s="109"/>
      <c r="O199" s="110" t="s">
        <v>3326</v>
      </c>
      <c r="P199" s="111" t="s">
        <v>87</v>
      </c>
    </row>
    <row r="200" spans="1:16" ht="13.5" thickBot="1">
      <c r="A200" s="10" t="str">
        <f t="shared" si="12"/>
        <v> ORI 117 </v>
      </c>
      <c r="B200" s="5" t="str">
        <f t="shared" si="13"/>
        <v>I</v>
      </c>
      <c r="C200" s="10">
        <f t="shared" si="14"/>
        <v>40590.266000000003</v>
      </c>
      <c r="D200" s="19" t="str">
        <f t="shared" si="15"/>
        <v>vis</v>
      </c>
      <c r="E200" s="107">
        <f>VLOOKUP(C200,'Active 1'!C$21:E$968,3,FALSE)</f>
        <v>12239.99394376097</v>
      </c>
      <c r="F200" s="5" t="s">
        <v>2167</v>
      </c>
      <c r="G200" s="19" t="str">
        <f t="shared" si="16"/>
        <v>40590.266</v>
      </c>
      <c r="H200" s="10">
        <f t="shared" si="17"/>
        <v>-8775</v>
      </c>
      <c r="I200" s="108" t="s">
        <v>248</v>
      </c>
      <c r="J200" s="109" t="s">
        <v>249</v>
      </c>
      <c r="K200" s="108">
        <v>-8775</v>
      </c>
      <c r="L200" s="108" t="s">
        <v>196</v>
      </c>
      <c r="M200" s="109" t="s">
        <v>2233</v>
      </c>
      <c r="N200" s="109"/>
      <c r="O200" s="110" t="s">
        <v>152</v>
      </c>
      <c r="P200" s="110" t="s">
        <v>250</v>
      </c>
    </row>
    <row r="201" spans="1:16" ht="13.5" thickBot="1">
      <c r="A201" s="10" t="str">
        <f t="shared" si="12"/>
        <v> BRNO 12 </v>
      </c>
      <c r="B201" s="5" t="str">
        <f t="shared" si="13"/>
        <v>I</v>
      </c>
      <c r="C201" s="10">
        <f t="shared" si="14"/>
        <v>40826.43</v>
      </c>
      <c r="D201" s="19" t="str">
        <f t="shared" si="15"/>
        <v>vis</v>
      </c>
      <c r="E201" s="107">
        <f>VLOOKUP(C201,'Active 1'!C$21:E$968,3,FALSE)</f>
        <v>12413.99219614552</v>
      </c>
      <c r="F201" s="5" t="s">
        <v>2167</v>
      </c>
      <c r="G201" s="19" t="str">
        <f t="shared" si="16"/>
        <v>40826.430</v>
      </c>
      <c r="H201" s="10">
        <f t="shared" si="17"/>
        <v>-8601</v>
      </c>
      <c r="I201" s="108" t="s">
        <v>256</v>
      </c>
      <c r="J201" s="109" t="s">
        <v>257</v>
      </c>
      <c r="K201" s="108">
        <v>-8601</v>
      </c>
      <c r="L201" s="108" t="s">
        <v>258</v>
      </c>
      <c r="M201" s="109" t="s">
        <v>2233</v>
      </c>
      <c r="N201" s="109"/>
      <c r="O201" s="110" t="s">
        <v>259</v>
      </c>
      <c r="P201" s="110" t="s">
        <v>255</v>
      </c>
    </row>
    <row r="202" spans="1:16" ht="13.5" thickBot="1">
      <c r="A202" s="10" t="str">
        <f t="shared" si="12"/>
        <v> BRNO 12 </v>
      </c>
      <c r="B202" s="5" t="str">
        <f t="shared" si="13"/>
        <v>I</v>
      </c>
      <c r="C202" s="10">
        <f t="shared" si="14"/>
        <v>40826.43</v>
      </c>
      <c r="D202" s="19" t="str">
        <f t="shared" si="15"/>
        <v>vis</v>
      </c>
      <c r="E202" s="107">
        <f>VLOOKUP(C202,'Active 1'!C$21:E$968,3,FALSE)</f>
        <v>12413.99219614552</v>
      </c>
      <c r="F202" s="5" t="s">
        <v>2167</v>
      </c>
      <c r="G202" s="19" t="str">
        <f t="shared" si="16"/>
        <v>40826.430</v>
      </c>
      <c r="H202" s="10">
        <f t="shared" si="17"/>
        <v>-8601</v>
      </c>
      <c r="I202" s="108" t="s">
        <v>256</v>
      </c>
      <c r="J202" s="109" t="s">
        <v>257</v>
      </c>
      <c r="K202" s="108">
        <v>-8601</v>
      </c>
      <c r="L202" s="108" t="s">
        <v>258</v>
      </c>
      <c r="M202" s="109" t="s">
        <v>2233</v>
      </c>
      <c r="N202" s="109"/>
      <c r="O202" s="110" t="s">
        <v>260</v>
      </c>
      <c r="P202" s="110" t="s">
        <v>255</v>
      </c>
    </row>
    <row r="203" spans="1:16" ht="13.5" thickBot="1">
      <c r="A203" s="10" t="str">
        <f t="shared" ref="A203:A266" si="18">P203</f>
        <v> BRNO 12 </v>
      </c>
      <c r="B203" s="5" t="str">
        <f t="shared" ref="B203:B266" si="19">IF(H203=INT(H203),"I","II")</f>
        <v>I</v>
      </c>
      <c r="C203" s="10">
        <f t="shared" ref="C203:C266" si="20">1*G203</f>
        <v>40826.43</v>
      </c>
      <c r="D203" s="19" t="str">
        <f t="shared" ref="D203:D266" si="21">VLOOKUP(F203,I$1:J$5,2,FALSE)</f>
        <v>vis</v>
      </c>
      <c r="E203" s="107">
        <f>VLOOKUP(C203,'Active 1'!C$21:E$968,3,FALSE)</f>
        <v>12413.99219614552</v>
      </c>
      <c r="F203" s="5" t="s">
        <v>2167</v>
      </c>
      <c r="G203" s="19" t="str">
        <f t="shared" ref="G203:G266" si="22">MID(I203,3,LEN(I203)-3)</f>
        <v>40826.430</v>
      </c>
      <c r="H203" s="10">
        <f t="shared" ref="H203:H266" si="23">1*K203</f>
        <v>-8601</v>
      </c>
      <c r="I203" s="108" t="s">
        <v>256</v>
      </c>
      <c r="J203" s="109" t="s">
        <v>257</v>
      </c>
      <c r="K203" s="108">
        <v>-8601</v>
      </c>
      <c r="L203" s="108" t="s">
        <v>258</v>
      </c>
      <c r="M203" s="109" t="s">
        <v>2233</v>
      </c>
      <c r="N203" s="109"/>
      <c r="O203" s="110" t="s">
        <v>261</v>
      </c>
      <c r="P203" s="110" t="s">
        <v>255</v>
      </c>
    </row>
    <row r="204" spans="1:16" ht="13.5" thickBot="1">
      <c r="A204" s="10" t="str">
        <f t="shared" si="18"/>
        <v> ORI 122 </v>
      </c>
      <c r="B204" s="5" t="str">
        <f t="shared" si="19"/>
        <v>I</v>
      </c>
      <c r="C204" s="10">
        <f t="shared" si="20"/>
        <v>40921.442999999999</v>
      </c>
      <c r="D204" s="19" t="str">
        <f t="shared" si="21"/>
        <v>vis</v>
      </c>
      <c r="E204" s="107">
        <f>VLOOKUP(C204,'Active 1'!C$21:E$968,3,FALSE)</f>
        <v>12483.994804306854</v>
      </c>
      <c r="F204" s="5" t="s">
        <v>2167</v>
      </c>
      <c r="G204" s="19" t="str">
        <f t="shared" si="22"/>
        <v>40921.443</v>
      </c>
      <c r="H204" s="10">
        <f t="shared" si="23"/>
        <v>-8531</v>
      </c>
      <c r="I204" s="108" t="s">
        <v>267</v>
      </c>
      <c r="J204" s="109" t="s">
        <v>268</v>
      </c>
      <c r="K204" s="108">
        <v>-8531</v>
      </c>
      <c r="L204" s="108" t="s">
        <v>242</v>
      </c>
      <c r="M204" s="109" t="s">
        <v>2233</v>
      </c>
      <c r="N204" s="109"/>
      <c r="O204" s="110" t="s">
        <v>269</v>
      </c>
      <c r="P204" s="110" t="s">
        <v>270</v>
      </c>
    </row>
    <row r="205" spans="1:16" ht="13.5" thickBot="1">
      <c r="A205" s="10" t="str">
        <f t="shared" si="18"/>
        <v> ORI 127 </v>
      </c>
      <c r="B205" s="5" t="str">
        <f t="shared" si="19"/>
        <v>I</v>
      </c>
      <c r="C205" s="10">
        <f t="shared" si="20"/>
        <v>41202.400999999998</v>
      </c>
      <c r="D205" s="19" t="str">
        <f t="shared" si="21"/>
        <v>vis</v>
      </c>
      <c r="E205" s="107">
        <f>VLOOKUP(C205,'Active 1'!C$21:E$968,3,FALSE)</f>
        <v>12690.9958755686</v>
      </c>
      <c r="F205" s="5" t="s">
        <v>2167</v>
      </c>
      <c r="G205" s="19" t="str">
        <f t="shared" si="22"/>
        <v>41202.401</v>
      </c>
      <c r="H205" s="10">
        <f t="shared" si="23"/>
        <v>-8324</v>
      </c>
      <c r="I205" s="108" t="s">
        <v>271</v>
      </c>
      <c r="J205" s="109" t="s">
        <v>272</v>
      </c>
      <c r="K205" s="108">
        <v>-8324</v>
      </c>
      <c r="L205" s="108" t="s">
        <v>273</v>
      </c>
      <c r="M205" s="109" t="s">
        <v>2233</v>
      </c>
      <c r="N205" s="109"/>
      <c r="O205" s="110" t="s">
        <v>274</v>
      </c>
      <c r="P205" s="110" t="s">
        <v>275</v>
      </c>
    </row>
    <row r="206" spans="1:16" ht="13.5" thickBot="1">
      <c r="A206" s="10" t="str">
        <f t="shared" si="18"/>
        <v> ORI 127 </v>
      </c>
      <c r="B206" s="5" t="str">
        <f t="shared" si="19"/>
        <v>I</v>
      </c>
      <c r="C206" s="10">
        <f t="shared" si="20"/>
        <v>41217.328999999998</v>
      </c>
      <c r="D206" s="19" t="str">
        <f t="shared" si="21"/>
        <v>vis</v>
      </c>
      <c r="E206" s="107">
        <f>VLOOKUP(C206,'Active 1'!C$21:E$968,3,FALSE)</f>
        <v>12701.994359298535</v>
      </c>
      <c r="F206" s="5" t="s">
        <v>2167</v>
      </c>
      <c r="G206" s="19" t="str">
        <f t="shared" si="22"/>
        <v>41217.329</v>
      </c>
      <c r="H206" s="10">
        <f t="shared" si="23"/>
        <v>-8313</v>
      </c>
      <c r="I206" s="108" t="s">
        <v>276</v>
      </c>
      <c r="J206" s="109" t="s">
        <v>277</v>
      </c>
      <c r="K206" s="108">
        <v>-8313</v>
      </c>
      <c r="L206" s="108" t="s">
        <v>278</v>
      </c>
      <c r="M206" s="109" t="s">
        <v>2233</v>
      </c>
      <c r="N206" s="109"/>
      <c r="O206" s="110" t="s">
        <v>158</v>
      </c>
      <c r="P206" s="110" t="s">
        <v>275</v>
      </c>
    </row>
    <row r="207" spans="1:16" ht="13.5" thickBot="1">
      <c r="A207" s="10" t="str">
        <f t="shared" si="18"/>
        <v> ORI 127 </v>
      </c>
      <c r="B207" s="5" t="str">
        <f t="shared" si="19"/>
        <v>I</v>
      </c>
      <c r="C207" s="10">
        <f t="shared" si="20"/>
        <v>41217.332000000002</v>
      </c>
      <c r="D207" s="19" t="str">
        <f t="shared" si="21"/>
        <v>vis</v>
      </c>
      <c r="E207" s="107">
        <f>VLOOKUP(C207,'Active 1'!C$21:E$968,3,FALSE)</f>
        <v>12701.996569604755</v>
      </c>
      <c r="F207" s="5" t="s">
        <v>2167</v>
      </c>
      <c r="G207" s="19" t="str">
        <f t="shared" si="22"/>
        <v>41217.332</v>
      </c>
      <c r="H207" s="10">
        <f t="shared" si="23"/>
        <v>-8313</v>
      </c>
      <c r="I207" s="108" t="s">
        <v>279</v>
      </c>
      <c r="J207" s="109" t="s">
        <v>280</v>
      </c>
      <c r="K207" s="108">
        <v>-8313</v>
      </c>
      <c r="L207" s="108" t="s">
        <v>281</v>
      </c>
      <c r="M207" s="109" t="s">
        <v>2233</v>
      </c>
      <c r="N207" s="109"/>
      <c r="O207" s="110" t="s">
        <v>274</v>
      </c>
      <c r="P207" s="110" t="s">
        <v>275</v>
      </c>
    </row>
    <row r="208" spans="1:16" ht="13.5" thickBot="1">
      <c r="A208" s="10" t="str">
        <f t="shared" si="18"/>
        <v> BRNO 20 </v>
      </c>
      <c r="B208" s="5" t="str">
        <f t="shared" si="19"/>
        <v>I</v>
      </c>
      <c r="C208" s="10">
        <f t="shared" si="20"/>
        <v>41217.334000000003</v>
      </c>
      <c r="D208" s="19" t="str">
        <f t="shared" si="21"/>
        <v>vis</v>
      </c>
      <c r="E208" s="107">
        <f>VLOOKUP(C208,'Active 1'!C$21:E$968,3,FALSE)</f>
        <v>12701.998043142232</v>
      </c>
      <c r="F208" s="5" t="s">
        <v>2167</v>
      </c>
      <c r="G208" s="19" t="str">
        <f t="shared" si="22"/>
        <v>41217.334</v>
      </c>
      <c r="H208" s="10">
        <f t="shared" si="23"/>
        <v>-8313</v>
      </c>
      <c r="I208" s="108" t="s">
        <v>285</v>
      </c>
      <c r="J208" s="109" t="s">
        <v>286</v>
      </c>
      <c r="K208" s="108">
        <v>-8313</v>
      </c>
      <c r="L208" s="108" t="s">
        <v>287</v>
      </c>
      <c r="M208" s="109" t="s">
        <v>2233</v>
      </c>
      <c r="N208" s="109"/>
      <c r="O208" s="110" t="s">
        <v>288</v>
      </c>
      <c r="P208" s="110" t="s">
        <v>284</v>
      </c>
    </row>
    <row r="209" spans="1:16" ht="13.5" thickBot="1">
      <c r="A209" s="10" t="str">
        <f t="shared" si="18"/>
        <v> ORI 129 </v>
      </c>
      <c r="B209" s="5" t="str">
        <f t="shared" si="19"/>
        <v>I</v>
      </c>
      <c r="C209" s="10">
        <f t="shared" si="20"/>
        <v>41221.400999999998</v>
      </c>
      <c r="D209" s="19" t="str">
        <f t="shared" si="21"/>
        <v>vis</v>
      </c>
      <c r="E209" s="107">
        <f>VLOOKUP(C209,'Active 1'!C$21:E$968,3,FALSE)</f>
        <v>12704.994481602145</v>
      </c>
      <c r="F209" s="5" t="s">
        <v>2167</v>
      </c>
      <c r="G209" s="19" t="str">
        <f t="shared" si="22"/>
        <v>41221.401</v>
      </c>
      <c r="H209" s="10">
        <f t="shared" si="23"/>
        <v>-8310</v>
      </c>
      <c r="I209" s="108" t="s">
        <v>289</v>
      </c>
      <c r="J209" s="109" t="s">
        <v>290</v>
      </c>
      <c r="K209" s="108">
        <v>-8310</v>
      </c>
      <c r="L209" s="108" t="s">
        <v>278</v>
      </c>
      <c r="M209" s="109" t="s">
        <v>2233</v>
      </c>
      <c r="N209" s="109"/>
      <c r="O209" s="110" t="s">
        <v>3275</v>
      </c>
      <c r="P209" s="110" t="s">
        <v>291</v>
      </c>
    </row>
    <row r="210" spans="1:16" ht="13.5" thickBot="1">
      <c r="A210" s="10" t="str">
        <f t="shared" si="18"/>
        <v> AVSJ 5.1 </v>
      </c>
      <c r="B210" s="5" t="str">
        <f t="shared" si="19"/>
        <v>I</v>
      </c>
      <c r="C210" s="10">
        <f t="shared" si="20"/>
        <v>41248.548000000003</v>
      </c>
      <c r="D210" s="19" t="str">
        <f t="shared" si="21"/>
        <v>vis</v>
      </c>
      <c r="E210" s="107">
        <f>VLOOKUP(C210,'Active 1'!C$21:E$968,3,FALSE)</f>
        <v>12724.995542549133</v>
      </c>
      <c r="F210" s="5" t="s">
        <v>2167</v>
      </c>
      <c r="G210" s="19" t="str">
        <f t="shared" si="22"/>
        <v>41248.548</v>
      </c>
      <c r="H210" s="10">
        <f t="shared" si="23"/>
        <v>-8290</v>
      </c>
      <c r="I210" s="108" t="s">
        <v>297</v>
      </c>
      <c r="J210" s="109" t="s">
        <v>298</v>
      </c>
      <c r="K210" s="108">
        <v>-8290</v>
      </c>
      <c r="L210" s="108" t="s">
        <v>253</v>
      </c>
      <c r="M210" s="109" t="s">
        <v>2233</v>
      </c>
      <c r="N210" s="109"/>
      <c r="O210" s="110" t="s">
        <v>3236</v>
      </c>
      <c r="P210" s="110" t="s">
        <v>294</v>
      </c>
    </row>
    <row r="211" spans="1:16" ht="13.5" thickBot="1">
      <c r="A211" s="10" t="str">
        <f t="shared" si="18"/>
        <v> BBS 1 </v>
      </c>
      <c r="B211" s="5" t="str">
        <f t="shared" si="19"/>
        <v>I</v>
      </c>
      <c r="C211" s="10">
        <f t="shared" si="20"/>
        <v>41248.548000000003</v>
      </c>
      <c r="D211" s="19" t="str">
        <f t="shared" si="21"/>
        <v>vis</v>
      </c>
      <c r="E211" s="107">
        <f>VLOOKUP(C211,'Active 1'!C$21:E$968,3,FALSE)</f>
        <v>12724.995542549133</v>
      </c>
      <c r="F211" s="5" t="s">
        <v>2167</v>
      </c>
      <c r="G211" s="19" t="str">
        <f t="shared" si="22"/>
        <v>41248.548</v>
      </c>
      <c r="H211" s="10">
        <f t="shared" si="23"/>
        <v>-8290</v>
      </c>
      <c r="I211" s="108" t="s">
        <v>297</v>
      </c>
      <c r="J211" s="109" t="s">
        <v>298</v>
      </c>
      <c r="K211" s="108">
        <v>-8290</v>
      </c>
      <c r="L211" s="108" t="s">
        <v>253</v>
      </c>
      <c r="M211" s="109" t="s">
        <v>2233</v>
      </c>
      <c r="N211" s="109"/>
      <c r="O211" s="110" t="s">
        <v>158</v>
      </c>
      <c r="P211" s="110" t="s">
        <v>299</v>
      </c>
    </row>
    <row r="212" spans="1:16" ht="13.5" thickBot="1">
      <c r="A212" s="10" t="str">
        <f t="shared" si="18"/>
        <v> BBS 1 </v>
      </c>
      <c r="B212" s="5" t="str">
        <f t="shared" si="19"/>
        <v>I</v>
      </c>
      <c r="C212" s="10">
        <f t="shared" si="20"/>
        <v>41308.269</v>
      </c>
      <c r="D212" s="19" t="str">
        <f t="shared" si="21"/>
        <v>vis</v>
      </c>
      <c r="E212" s="107">
        <f>VLOOKUP(C212,'Active 1'!C$21:E$968,3,FALSE)</f>
        <v>12768.996108387522</v>
      </c>
      <c r="F212" s="5" t="s">
        <v>2167</v>
      </c>
      <c r="G212" s="19" t="str">
        <f t="shared" si="22"/>
        <v>41308.269</v>
      </c>
      <c r="H212" s="10">
        <f t="shared" si="23"/>
        <v>-8246</v>
      </c>
      <c r="I212" s="108" t="s">
        <v>300</v>
      </c>
      <c r="J212" s="109" t="s">
        <v>301</v>
      </c>
      <c r="K212" s="108">
        <v>-8246</v>
      </c>
      <c r="L212" s="108" t="s">
        <v>278</v>
      </c>
      <c r="M212" s="109" t="s">
        <v>2233</v>
      </c>
      <c r="N212" s="109"/>
      <c r="O212" s="110" t="s">
        <v>158</v>
      </c>
      <c r="P212" s="110" t="s">
        <v>299</v>
      </c>
    </row>
    <row r="213" spans="1:16" ht="13.5" thickBot="1">
      <c r="A213" s="10" t="str">
        <f t="shared" si="18"/>
        <v> BBS 1 </v>
      </c>
      <c r="B213" s="5" t="str">
        <f t="shared" si="19"/>
        <v>I</v>
      </c>
      <c r="C213" s="10">
        <f t="shared" si="20"/>
        <v>41308.277999999998</v>
      </c>
      <c r="D213" s="19" t="str">
        <f t="shared" si="21"/>
        <v>vis</v>
      </c>
      <c r="E213" s="107">
        <f>VLOOKUP(C213,'Active 1'!C$21:E$968,3,FALSE)</f>
        <v>12769.002739306168</v>
      </c>
      <c r="F213" s="5" t="s">
        <v>2167</v>
      </c>
      <c r="G213" s="19" t="str">
        <f t="shared" si="22"/>
        <v>41308.278</v>
      </c>
      <c r="H213" s="10">
        <f t="shared" si="23"/>
        <v>-8246</v>
      </c>
      <c r="I213" s="108" t="s">
        <v>302</v>
      </c>
      <c r="J213" s="109" t="s">
        <v>303</v>
      </c>
      <c r="K213" s="108">
        <v>-8246</v>
      </c>
      <c r="L213" s="108" t="s">
        <v>237</v>
      </c>
      <c r="M213" s="109" t="s">
        <v>2233</v>
      </c>
      <c r="N213" s="109"/>
      <c r="O213" s="110" t="s">
        <v>3275</v>
      </c>
      <c r="P213" s="110" t="s">
        <v>299</v>
      </c>
    </row>
    <row r="214" spans="1:16" ht="13.5" thickBot="1">
      <c r="A214" s="10" t="str">
        <f t="shared" si="18"/>
        <v> BBS 2 </v>
      </c>
      <c r="B214" s="5" t="str">
        <f t="shared" si="19"/>
        <v>I</v>
      </c>
      <c r="C214" s="10">
        <f t="shared" si="20"/>
        <v>41350.347000000002</v>
      </c>
      <c r="D214" s="19" t="str">
        <f t="shared" si="21"/>
        <v>vis</v>
      </c>
      <c r="E214" s="107">
        <f>VLOOKUP(C214,'Active 1'!C$21:E$968,3,FALSE)</f>
        <v>12799.99786337066</v>
      </c>
      <c r="F214" s="5" t="s">
        <v>2167</v>
      </c>
      <c r="G214" s="19" t="str">
        <f t="shared" si="22"/>
        <v>41350.347</v>
      </c>
      <c r="H214" s="10">
        <f t="shared" si="23"/>
        <v>-8215</v>
      </c>
      <c r="I214" s="108" t="s">
        <v>308</v>
      </c>
      <c r="J214" s="109" t="s">
        <v>309</v>
      </c>
      <c r="K214" s="108">
        <v>-8215</v>
      </c>
      <c r="L214" s="108" t="s">
        <v>253</v>
      </c>
      <c r="M214" s="109" t="s">
        <v>2233</v>
      </c>
      <c r="N214" s="109"/>
      <c r="O214" s="110" t="s">
        <v>3275</v>
      </c>
      <c r="P214" s="110" t="s">
        <v>310</v>
      </c>
    </row>
    <row r="215" spans="1:16" ht="13.5" thickBot="1">
      <c r="A215" s="10" t="str">
        <f t="shared" si="18"/>
        <v>IBVS 779 </v>
      </c>
      <c r="B215" s="5" t="str">
        <f t="shared" si="19"/>
        <v>I</v>
      </c>
      <c r="C215" s="10">
        <f t="shared" si="20"/>
        <v>41544.434000000001</v>
      </c>
      <c r="D215" s="19" t="str">
        <f t="shared" si="21"/>
        <v>vis</v>
      </c>
      <c r="E215" s="107">
        <f>VLOOKUP(C215,'Active 1'!C$21:E$968,3,FALSE)</f>
        <v>12942.995097540814</v>
      </c>
      <c r="F215" s="5" t="s">
        <v>2167</v>
      </c>
      <c r="G215" s="19" t="str">
        <f t="shared" si="22"/>
        <v>41544.434</v>
      </c>
      <c r="H215" s="10">
        <f t="shared" si="23"/>
        <v>-8072</v>
      </c>
      <c r="I215" s="108" t="s">
        <v>311</v>
      </c>
      <c r="J215" s="109" t="s">
        <v>312</v>
      </c>
      <c r="K215" s="108">
        <v>-8072</v>
      </c>
      <c r="L215" s="108" t="s">
        <v>313</v>
      </c>
      <c r="M215" s="109" t="s">
        <v>2233</v>
      </c>
      <c r="N215" s="109"/>
      <c r="O215" s="110" t="s">
        <v>314</v>
      </c>
      <c r="P215" s="111" t="s">
        <v>315</v>
      </c>
    </row>
    <row r="216" spans="1:16" ht="13.5" thickBot="1">
      <c r="A216" s="10" t="str">
        <f t="shared" si="18"/>
        <v> BBS 5 </v>
      </c>
      <c r="B216" s="5" t="str">
        <f t="shared" si="19"/>
        <v>I</v>
      </c>
      <c r="C216" s="10">
        <f t="shared" si="20"/>
        <v>41563.436000000002</v>
      </c>
      <c r="D216" s="19" t="str">
        <f t="shared" si="21"/>
        <v>vis</v>
      </c>
      <c r="E216" s="107">
        <f>VLOOKUP(C216,'Active 1'!C$21:E$968,3,FALSE)</f>
        <v>12956.995177111838</v>
      </c>
      <c r="F216" s="5" t="s">
        <v>2167</v>
      </c>
      <c r="G216" s="19" t="str">
        <f t="shared" si="22"/>
        <v>41563.436</v>
      </c>
      <c r="H216" s="10">
        <f t="shared" si="23"/>
        <v>-8058</v>
      </c>
      <c r="I216" s="108" t="s">
        <v>318</v>
      </c>
      <c r="J216" s="109" t="s">
        <v>319</v>
      </c>
      <c r="K216" s="108">
        <v>-8058</v>
      </c>
      <c r="L216" s="108" t="s">
        <v>313</v>
      </c>
      <c r="M216" s="109" t="s">
        <v>2233</v>
      </c>
      <c r="N216" s="109"/>
      <c r="O216" s="110" t="s">
        <v>3275</v>
      </c>
      <c r="P216" s="110" t="s">
        <v>320</v>
      </c>
    </row>
    <row r="217" spans="1:16" ht="13.5" thickBot="1">
      <c r="A217" s="10" t="str">
        <f t="shared" si="18"/>
        <v> BBS 5 </v>
      </c>
      <c r="B217" s="5" t="str">
        <f t="shared" si="19"/>
        <v>I</v>
      </c>
      <c r="C217" s="10">
        <f t="shared" si="20"/>
        <v>41582.44</v>
      </c>
      <c r="D217" s="19" t="str">
        <f t="shared" si="21"/>
        <v>vis</v>
      </c>
      <c r="E217" s="107">
        <f>VLOOKUP(C217,'Active 1'!C$21:E$968,3,FALSE)</f>
        <v>12970.996730220339</v>
      </c>
      <c r="F217" s="5" t="s">
        <v>2167</v>
      </c>
      <c r="G217" s="19" t="str">
        <f t="shared" si="22"/>
        <v>41582.440</v>
      </c>
      <c r="H217" s="10">
        <f t="shared" si="23"/>
        <v>-8044</v>
      </c>
      <c r="I217" s="108" t="s">
        <v>321</v>
      </c>
      <c r="J217" s="109" t="s">
        <v>322</v>
      </c>
      <c r="K217" s="108">
        <v>-8044</v>
      </c>
      <c r="L217" s="108" t="s">
        <v>323</v>
      </c>
      <c r="M217" s="109" t="s">
        <v>2233</v>
      </c>
      <c r="N217" s="109"/>
      <c r="O217" s="110" t="s">
        <v>158</v>
      </c>
      <c r="P217" s="110" t="s">
        <v>320</v>
      </c>
    </row>
    <row r="218" spans="1:16" ht="13.5" thickBot="1">
      <c r="A218" s="10" t="str">
        <f t="shared" si="18"/>
        <v> BBS 6 </v>
      </c>
      <c r="B218" s="5" t="str">
        <f t="shared" si="19"/>
        <v>I</v>
      </c>
      <c r="C218" s="10">
        <f t="shared" si="20"/>
        <v>41627.228999999999</v>
      </c>
      <c r="D218" s="19" t="str">
        <f t="shared" si="21"/>
        <v>vis</v>
      </c>
      <c r="E218" s="107">
        <f>VLOOKUP(C218,'Active 1'!C$21:E$968,3,FALSE)</f>
        <v>13003.995865253837</v>
      </c>
      <c r="F218" s="5" t="s">
        <v>2167</v>
      </c>
      <c r="G218" s="19" t="str">
        <f t="shared" si="22"/>
        <v>41627.229</v>
      </c>
      <c r="H218" s="10">
        <f t="shared" si="23"/>
        <v>-8011</v>
      </c>
      <c r="I218" s="108" t="s">
        <v>335</v>
      </c>
      <c r="J218" s="109" t="s">
        <v>336</v>
      </c>
      <c r="K218" s="108">
        <v>-8011</v>
      </c>
      <c r="L218" s="108" t="s">
        <v>337</v>
      </c>
      <c r="M218" s="109" t="s">
        <v>2233</v>
      </c>
      <c r="N218" s="109"/>
      <c r="O218" s="110" t="s">
        <v>3275</v>
      </c>
      <c r="P218" s="110" t="s">
        <v>334</v>
      </c>
    </row>
    <row r="219" spans="1:16" ht="13.5" thickBot="1">
      <c r="A219" s="10" t="str">
        <f t="shared" si="18"/>
        <v> BBS 6 </v>
      </c>
      <c r="B219" s="5" t="str">
        <f t="shared" si="19"/>
        <v>I</v>
      </c>
      <c r="C219" s="10">
        <f t="shared" si="20"/>
        <v>41650.290999999997</v>
      </c>
      <c r="D219" s="19" t="str">
        <f t="shared" si="21"/>
        <v>vis</v>
      </c>
      <c r="E219" s="107">
        <f>VLOOKUP(C219,'Active 1'!C$21:E$968,3,FALSE)</f>
        <v>13020.987225903607</v>
      </c>
      <c r="F219" s="5" t="s">
        <v>2167</v>
      </c>
      <c r="G219" s="19" t="str">
        <f t="shared" si="22"/>
        <v>41650.291</v>
      </c>
      <c r="H219" s="10">
        <f t="shared" si="23"/>
        <v>-7994</v>
      </c>
      <c r="I219" s="108" t="s">
        <v>338</v>
      </c>
      <c r="J219" s="109" t="s">
        <v>339</v>
      </c>
      <c r="K219" s="108">
        <v>-7994</v>
      </c>
      <c r="L219" s="108" t="s">
        <v>340</v>
      </c>
      <c r="M219" s="109" t="s">
        <v>2233</v>
      </c>
      <c r="N219" s="109"/>
      <c r="O219" s="110" t="s">
        <v>227</v>
      </c>
      <c r="P219" s="110" t="s">
        <v>334</v>
      </c>
    </row>
    <row r="220" spans="1:16" ht="13.5" thickBot="1">
      <c r="A220" s="10" t="str">
        <f t="shared" si="18"/>
        <v> BBS 6 </v>
      </c>
      <c r="B220" s="5" t="str">
        <f t="shared" si="19"/>
        <v>I</v>
      </c>
      <c r="C220" s="10">
        <f t="shared" si="20"/>
        <v>41650.307000000001</v>
      </c>
      <c r="D220" s="19" t="str">
        <f t="shared" si="21"/>
        <v>vis</v>
      </c>
      <c r="E220" s="107">
        <f>VLOOKUP(C220,'Active 1'!C$21:E$968,3,FALSE)</f>
        <v>13020.999014203428</v>
      </c>
      <c r="F220" s="5" t="s">
        <v>2167</v>
      </c>
      <c r="G220" s="19" t="str">
        <f t="shared" si="22"/>
        <v>41650.307</v>
      </c>
      <c r="H220" s="10">
        <f t="shared" si="23"/>
        <v>-7994</v>
      </c>
      <c r="I220" s="108" t="s">
        <v>341</v>
      </c>
      <c r="J220" s="109" t="s">
        <v>342</v>
      </c>
      <c r="K220" s="108">
        <v>-7994</v>
      </c>
      <c r="L220" s="108" t="s">
        <v>329</v>
      </c>
      <c r="M220" s="109" t="s">
        <v>2233</v>
      </c>
      <c r="N220" s="109"/>
      <c r="O220" s="110" t="s">
        <v>3275</v>
      </c>
      <c r="P220" s="110" t="s">
        <v>334</v>
      </c>
    </row>
    <row r="221" spans="1:16" ht="13.5" thickBot="1">
      <c r="A221" s="10" t="str">
        <f t="shared" si="18"/>
        <v> BBS 7 </v>
      </c>
      <c r="B221" s="5" t="str">
        <f t="shared" si="19"/>
        <v>I</v>
      </c>
      <c r="C221" s="10">
        <f t="shared" si="20"/>
        <v>41666.6</v>
      </c>
      <c r="D221" s="19" t="str">
        <f t="shared" si="21"/>
        <v>vis</v>
      </c>
      <c r="E221" s="107">
        <f>VLOOKUP(C221,'Active 1'!C$21:E$968,3,FALSE)</f>
        <v>13033.003187261562</v>
      </c>
      <c r="F221" s="5" t="s">
        <v>2167</v>
      </c>
      <c r="G221" s="19" t="str">
        <f t="shared" si="22"/>
        <v>41666.600</v>
      </c>
      <c r="H221" s="10">
        <f t="shared" si="23"/>
        <v>-7982</v>
      </c>
      <c r="I221" s="108" t="s">
        <v>343</v>
      </c>
      <c r="J221" s="109" t="s">
        <v>344</v>
      </c>
      <c r="K221" s="108">
        <v>-7982</v>
      </c>
      <c r="L221" s="108" t="s">
        <v>253</v>
      </c>
      <c r="M221" s="109" t="s">
        <v>2233</v>
      </c>
      <c r="N221" s="109"/>
      <c r="O221" s="110" t="s">
        <v>345</v>
      </c>
      <c r="P221" s="110" t="s">
        <v>346</v>
      </c>
    </row>
    <row r="222" spans="1:16" ht="13.5" thickBot="1">
      <c r="A222" s="10" t="str">
        <f t="shared" si="18"/>
        <v> BBS 7 </v>
      </c>
      <c r="B222" s="5" t="str">
        <f t="shared" si="19"/>
        <v>I</v>
      </c>
      <c r="C222" s="10">
        <f t="shared" si="20"/>
        <v>41673.381000000001</v>
      </c>
      <c r="D222" s="19" t="str">
        <f t="shared" si="21"/>
        <v>vis</v>
      </c>
      <c r="E222" s="107">
        <f>VLOOKUP(C222,'Active 1'!C$21:E$968,3,FALSE)</f>
        <v>13037.999216078062</v>
      </c>
      <c r="F222" s="5" t="s">
        <v>2167</v>
      </c>
      <c r="G222" s="19" t="str">
        <f t="shared" si="22"/>
        <v>41673.381</v>
      </c>
      <c r="H222" s="10">
        <f t="shared" si="23"/>
        <v>-7977</v>
      </c>
      <c r="I222" s="108" t="s">
        <v>347</v>
      </c>
      <c r="J222" s="109" t="s">
        <v>348</v>
      </c>
      <c r="K222" s="108">
        <v>-7977</v>
      </c>
      <c r="L222" s="108" t="s">
        <v>329</v>
      </c>
      <c r="M222" s="109" t="s">
        <v>2233</v>
      </c>
      <c r="N222" s="109"/>
      <c r="O222" s="110" t="s">
        <v>152</v>
      </c>
      <c r="P222" s="110" t="s">
        <v>346</v>
      </c>
    </row>
    <row r="223" spans="1:16" ht="13.5" thickBot="1">
      <c r="A223" s="10" t="str">
        <f t="shared" si="18"/>
        <v> BBS 8 </v>
      </c>
      <c r="B223" s="5" t="str">
        <f t="shared" si="19"/>
        <v>I</v>
      </c>
      <c r="C223" s="10">
        <f t="shared" si="20"/>
        <v>41708.667999999998</v>
      </c>
      <c r="D223" s="19" t="str">
        <f t="shared" si="21"/>
        <v>vis</v>
      </c>
      <c r="E223" s="107">
        <f>VLOOKUP(C223,'Active 1'!C$21:E$968,3,FALSE)</f>
        <v>13063.99757455731</v>
      </c>
      <c r="F223" s="5" t="s">
        <v>2167</v>
      </c>
      <c r="G223" s="19" t="str">
        <f t="shared" si="22"/>
        <v>41708.668</v>
      </c>
      <c r="H223" s="10">
        <f t="shared" si="23"/>
        <v>-7951</v>
      </c>
      <c r="I223" s="108" t="s">
        <v>349</v>
      </c>
      <c r="J223" s="109" t="s">
        <v>350</v>
      </c>
      <c r="K223" s="108">
        <v>-7951</v>
      </c>
      <c r="L223" s="108" t="s">
        <v>313</v>
      </c>
      <c r="M223" s="109" t="s">
        <v>2233</v>
      </c>
      <c r="N223" s="109"/>
      <c r="O223" s="110" t="s">
        <v>345</v>
      </c>
      <c r="P223" s="110" t="s">
        <v>351</v>
      </c>
    </row>
    <row r="224" spans="1:16" ht="13.5" thickBot="1">
      <c r="A224" s="10" t="str">
        <f t="shared" si="18"/>
        <v> BBS 10 </v>
      </c>
      <c r="B224" s="5" t="str">
        <f t="shared" si="19"/>
        <v>I</v>
      </c>
      <c r="C224" s="10">
        <f t="shared" si="20"/>
        <v>41871.546999999999</v>
      </c>
      <c r="D224" s="19" t="str">
        <f t="shared" si="21"/>
        <v>vis</v>
      </c>
      <c r="E224" s="107">
        <f>VLOOKUP(C224,'Active 1'!C$21:E$968,3,FALSE)</f>
        <v>13184.001729932997</v>
      </c>
      <c r="F224" s="5" t="s">
        <v>2167</v>
      </c>
      <c r="G224" s="19" t="str">
        <f t="shared" si="22"/>
        <v>41871.547</v>
      </c>
      <c r="H224" s="10">
        <f t="shared" si="23"/>
        <v>-7831</v>
      </c>
      <c r="I224" s="108" t="s">
        <v>352</v>
      </c>
      <c r="J224" s="109" t="s">
        <v>353</v>
      </c>
      <c r="K224" s="108">
        <v>-7831</v>
      </c>
      <c r="L224" s="108" t="s">
        <v>323</v>
      </c>
      <c r="M224" s="109" t="s">
        <v>2233</v>
      </c>
      <c r="N224" s="109"/>
      <c r="O224" s="110" t="s">
        <v>152</v>
      </c>
      <c r="P224" s="110" t="s">
        <v>354</v>
      </c>
    </row>
    <row r="225" spans="1:16" ht="13.5" thickBot="1">
      <c r="A225" s="10" t="str">
        <f t="shared" si="18"/>
        <v> BBS 11 </v>
      </c>
      <c r="B225" s="5" t="str">
        <f t="shared" si="19"/>
        <v>I</v>
      </c>
      <c r="C225" s="10">
        <f t="shared" si="20"/>
        <v>41901.406999999999</v>
      </c>
      <c r="D225" s="19" t="str">
        <f t="shared" si="21"/>
        <v>vis</v>
      </c>
      <c r="E225" s="107">
        <f>VLOOKUP(C225,'Active 1'!C$21:E$968,3,FALSE)</f>
        <v>13206.001644467824</v>
      </c>
      <c r="F225" s="5" t="s">
        <v>2167</v>
      </c>
      <c r="G225" s="19" t="str">
        <f t="shared" si="22"/>
        <v>41901.407</v>
      </c>
      <c r="H225" s="10">
        <f t="shared" si="23"/>
        <v>-7809</v>
      </c>
      <c r="I225" s="108" t="s">
        <v>355</v>
      </c>
      <c r="J225" s="109" t="s">
        <v>356</v>
      </c>
      <c r="K225" s="108">
        <v>-7809</v>
      </c>
      <c r="L225" s="108" t="s">
        <v>326</v>
      </c>
      <c r="M225" s="109" t="s">
        <v>2233</v>
      </c>
      <c r="N225" s="109"/>
      <c r="O225" s="110" t="s">
        <v>152</v>
      </c>
      <c r="P225" s="110" t="s">
        <v>357</v>
      </c>
    </row>
    <row r="226" spans="1:16" ht="13.5" thickBot="1">
      <c r="A226" s="10" t="str">
        <f t="shared" si="18"/>
        <v> BBS 11 </v>
      </c>
      <c r="B226" s="5" t="str">
        <f t="shared" si="19"/>
        <v>I</v>
      </c>
      <c r="C226" s="10">
        <f t="shared" si="20"/>
        <v>41902.760999999999</v>
      </c>
      <c r="D226" s="19" t="str">
        <f t="shared" si="21"/>
        <v>vis</v>
      </c>
      <c r="E226" s="107">
        <f>VLOOKUP(C226,'Active 1'!C$21:E$968,3,FALSE)</f>
        <v>13206.999229339897</v>
      </c>
      <c r="F226" s="5" t="s">
        <v>2167</v>
      </c>
      <c r="G226" s="19" t="str">
        <f t="shared" si="22"/>
        <v>41902.761</v>
      </c>
      <c r="H226" s="10">
        <f t="shared" si="23"/>
        <v>-7808</v>
      </c>
      <c r="I226" s="108" t="s">
        <v>358</v>
      </c>
      <c r="J226" s="109" t="s">
        <v>359</v>
      </c>
      <c r="K226" s="108">
        <v>-7808</v>
      </c>
      <c r="L226" s="108" t="s">
        <v>360</v>
      </c>
      <c r="M226" s="109" t="s">
        <v>2233</v>
      </c>
      <c r="N226" s="109"/>
      <c r="O226" s="110" t="s">
        <v>345</v>
      </c>
      <c r="P226" s="110" t="s">
        <v>357</v>
      </c>
    </row>
    <row r="227" spans="1:16" ht="13.5" thickBot="1">
      <c r="A227" s="10" t="str">
        <f t="shared" si="18"/>
        <v> BBS 11 </v>
      </c>
      <c r="B227" s="5" t="str">
        <f t="shared" si="19"/>
        <v>I</v>
      </c>
      <c r="C227" s="10">
        <f t="shared" si="20"/>
        <v>41909.546000000002</v>
      </c>
      <c r="D227" s="19" t="str">
        <f t="shared" si="21"/>
        <v>vis</v>
      </c>
      <c r="E227" s="107">
        <f>VLOOKUP(C227,'Active 1'!C$21:E$968,3,FALSE)</f>
        <v>13211.998205231353</v>
      </c>
      <c r="F227" s="5" t="s">
        <v>2167</v>
      </c>
      <c r="G227" s="19" t="str">
        <f t="shared" si="22"/>
        <v>41909.546</v>
      </c>
      <c r="H227" s="10">
        <f t="shared" si="23"/>
        <v>-7803</v>
      </c>
      <c r="I227" s="108" t="s">
        <v>361</v>
      </c>
      <c r="J227" s="109" t="s">
        <v>362</v>
      </c>
      <c r="K227" s="108">
        <v>-7803</v>
      </c>
      <c r="L227" s="108" t="s">
        <v>363</v>
      </c>
      <c r="M227" s="109" t="s">
        <v>2233</v>
      </c>
      <c r="N227" s="109"/>
      <c r="O227" s="110" t="s">
        <v>152</v>
      </c>
      <c r="P227" s="110" t="s">
        <v>357</v>
      </c>
    </row>
    <row r="228" spans="1:16" ht="13.5" thickBot="1">
      <c r="A228" s="10" t="str">
        <f t="shared" si="18"/>
        <v> BBS 11 </v>
      </c>
      <c r="B228" s="5" t="str">
        <f t="shared" si="19"/>
        <v>I</v>
      </c>
      <c r="C228" s="10">
        <f t="shared" si="20"/>
        <v>41954.34</v>
      </c>
      <c r="D228" s="19" t="str">
        <f t="shared" si="21"/>
        <v>vis</v>
      </c>
      <c r="E228" s="107">
        <f>VLOOKUP(C228,'Active 1'!C$21:E$968,3,FALSE)</f>
        <v>13245.001024108544</v>
      </c>
      <c r="F228" s="5" t="s">
        <v>2167</v>
      </c>
      <c r="G228" s="19" t="str">
        <f t="shared" si="22"/>
        <v>41954.340</v>
      </c>
      <c r="H228" s="10">
        <f t="shared" si="23"/>
        <v>-7770</v>
      </c>
      <c r="I228" s="108" t="s">
        <v>364</v>
      </c>
      <c r="J228" s="109" t="s">
        <v>365</v>
      </c>
      <c r="K228" s="108">
        <v>-7770</v>
      </c>
      <c r="L228" s="108" t="s">
        <v>337</v>
      </c>
      <c r="M228" s="109" t="s">
        <v>2233</v>
      </c>
      <c r="N228" s="109"/>
      <c r="O228" s="110" t="s">
        <v>227</v>
      </c>
      <c r="P228" s="110" t="s">
        <v>357</v>
      </c>
    </row>
    <row r="229" spans="1:16" ht="13.5" thickBot="1">
      <c r="A229" s="10" t="str">
        <f t="shared" si="18"/>
        <v> BBS 12 </v>
      </c>
      <c r="B229" s="5" t="str">
        <f t="shared" si="19"/>
        <v>I</v>
      </c>
      <c r="C229" s="10">
        <f t="shared" si="20"/>
        <v>41958.428999999996</v>
      </c>
      <c r="D229" s="19" t="str">
        <f t="shared" si="21"/>
        <v>vis</v>
      </c>
      <c r="E229" s="107">
        <f>VLOOKUP(C229,'Active 1'!C$21:E$968,3,FALSE)</f>
        <v>13248.01367148071</v>
      </c>
      <c r="F229" s="5" t="s">
        <v>2167</v>
      </c>
      <c r="G229" s="19" t="str">
        <f t="shared" si="22"/>
        <v>41958.429</v>
      </c>
      <c r="H229" s="10">
        <f t="shared" si="23"/>
        <v>-7767</v>
      </c>
      <c r="I229" s="108" t="s">
        <v>366</v>
      </c>
      <c r="J229" s="109" t="s">
        <v>367</v>
      </c>
      <c r="K229" s="108">
        <v>-7767</v>
      </c>
      <c r="L229" s="108" t="s">
        <v>237</v>
      </c>
      <c r="M229" s="109" t="s">
        <v>2233</v>
      </c>
      <c r="N229" s="109"/>
      <c r="O229" s="110" t="s">
        <v>152</v>
      </c>
      <c r="P229" s="110" t="s">
        <v>368</v>
      </c>
    </row>
    <row r="230" spans="1:16" ht="13.5" thickBot="1">
      <c r="A230" s="10" t="str">
        <f t="shared" si="18"/>
        <v> AVSJ 5.2 </v>
      </c>
      <c r="B230" s="5" t="str">
        <f t="shared" si="19"/>
        <v>I</v>
      </c>
      <c r="C230" s="10">
        <f t="shared" si="20"/>
        <v>41985.567999999999</v>
      </c>
      <c r="D230" s="19" t="str">
        <f t="shared" si="21"/>
        <v>vis</v>
      </c>
      <c r="E230" s="107">
        <f>VLOOKUP(C230,'Active 1'!C$21:E$968,3,FALSE)</f>
        <v>13268.008838277787</v>
      </c>
      <c r="F230" s="5" t="s">
        <v>2167</v>
      </c>
      <c r="G230" s="19" t="str">
        <f t="shared" si="22"/>
        <v>41985.568</v>
      </c>
      <c r="H230" s="10">
        <f t="shared" si="23"/>
        <v>-7747</v>
      </c>
      <c r="I230" s="108" t="s">
        <v>369</v>
      </c>
      <c r="J230" s="109" t="s">
        <v>370</v>
      </c>
      <c r="K230" s="108">
        <v>-7747</v>
      </c>
      <c r="L230" s="108" t="s">
        <v>273</v>
      </c>
      <c r="M230" s="109" t="s">
        <v>2233</v>
      </c>
      <c r="N230" s="109"/>
      <c r="O230" s="110" t="s">
        <v>371</v>
      </c>
      <c r="P230" s="110" t="s">
        <v>372</v>
      </c>
    </row>
    <row r="231" spans="1:16" ht="13.5" thickBot="1">
      <c r="A231" s="10" t="str">
        <f t="shared" si="18"/>
        <v> BBS 12 </v>
      </c>
      <c r="B231" s="5" t="str">
        <f t="shared" si="19"/>
        <v>I</v>
      </c>
      <c r="C231" s="10">
        <f t="shared" si="20"/>
        <v>41993.711000000003</v>
      </c>
      <c r="D231" s="19" t="str">
        <f t="shared" si="21"/>
        <v>vis</v>
      </c>
      <c r="E231" s="107">
        <f>VLOOKUP(C231,'Active 1'!C$21:E$968,3,FALSE)</f>
        <v>13274.008346116272</v>
      </c>
      <c r="F231" s="5" t="s">
        <v>2167</v>
      </c>
      <c r="G231" s="19" t="str">
        <f t="shared" si="22"/>
        <v>41993.711</v>
      </c>
      <c r="H231" s="10">
        <f t="shared" si="23"/>
        <v>-7741</v>
      </c>
      <c r="I231" s="108" t="s">
        <v>373</v>
      </c>
      <c r="J231" s="109" t="s">
        <v>374</v>
      </c>
      <c r="K231" s="108">
        <v>-7741</v>
      </c>
      <c r="L231" s="108" t="s">
        <v>253</v>
      </c>
      <c r="M231" s="109" t="s">
        <v>2233</v>
      </c>
      <c r="N231" s="109"/>
      <c r="O231" s="110" t="s">
        <v>152</v>
      </c>
      <c r="P231" s="110" t="s">
        <v>368</v>
      </c>
    </row>
    <row r="232" spans="1:16" ht="13.5" thickBot="1">
      <c r="A232" s="10" t="str">
        <f t="shared" si="18"/>
        <v> AVSJ 5.2 </v>
      </c>
      <c r="B232" s="5" t="str">
        <f t="shared" si="19"/>
        <v>I</v>
      </c>
      <c r="C232" s="10">
        <f t="shared" si="20"/>
        <v>42004.557999999997</v>
      </c>
      <c r="D232" s="19" t="str">
        <f t="shared" si="21"/>
        <v>vis</v>
      </c>
      <c r="E232" s="107">
        <f>VLOOKUP(C232,'Active 1'!C$21:E$968,3,FALSE)</f>
        <v>13282.000076623946</v>
      </c>
      <c r="F232" s="5" t="s">
        <v>2167</v>
      </c>
      <c r="G232" s="19" t="str">
        <f t="shared" si="22"/>
        <v>42004.558</v>
      </c>
      <c r="H232" s="10">
        <f t="shared" si="23"/>
        <v>-7733</v>
      </c>
      <c r="I232" s="108" t="s">
        <v>375</v>
      </c>
      <c r="J232" s="109" t="s">
        <v>376</v>
      </c>
      <c r="K232" s="108">
        <v>-7733</v>
      </c>
      <c r="L232" s="108" t="s">
        <v>363</v>
      </c>
      <c r="M232" s="109" t="s">
        <v>2233</v>
      </c>
      <c r="N232" s="109"/>
      <c r="O232" s="110" t="s">
        <v>3236</v>
      </c>
      <c r="P232" s="110" t="s">
        <v>372</v>
      </c>
    </row>
    <row r="233" spans="1:16" ht="13.5" thickBot="1">
      <c r="A233" s="10" t="str">
        <f t="shared" si="18"/>
        <v> BBS 17 </v>
      </c>
      <c r="B233" s="5" t="str">
        <f t="shared" si="19"/>
        <v>I</v>
      </c>
      <c r="C233" s="10">
        <f t="shared" si="20"/>
        <v>42266.51</v>
      </c>
      <c r="D233" s="19" t="str">
        <f t="shared" si="21"/>
        <v>vis</v>
      </c>
      <c r="E233" s="107">
        <f>VLOOKUP(C233,'Active 1'!C$21:E$968,3,FALSE)</f>
        <v>13474.998121239718</v>
      </c>
      <c r="F233" s="5" t="s">
        <v>2167</v>
      </c>
      <c r="G233" s="19" t="str">
        <f t="shared" si="22"/>
        <v>42266.510</v>
      </c>
      <c r="H233" s="10">
        <f t="shared" si="23"/>
        <v>-7540</v>
      </c>
      <c r="I233" s="108" t="s">
        <v>377</v>
      </c>
      <c r="J233" s="109" t="s">
        <v>378</v>
      </c>
      <c r="K233" s="108">
        <v>-7540</v>
      </c>
      <c r="L233" s="108" t="s">
        <v>379</v>
      </c>
      <c r="M233" s="109" t="s">
        <v>2233</v>
      </c>
      <c r="N233" s="109"/>
      <c r="O233" s="110" t="s">
        <v>152</v>
      </c>
      <c r="P233" s="110" t="s">
        <v>380</v>
      </c>
    </row>
    <row r="234" spans="1:16" ht="13.5" thickBot="1">
      <c r="A234" s="10" t="str">
        <f t="shared" si="18"/>
        <v> BBS 17 </v>
      </c>
      <c r="B234" s="5" t="str">
        <f t="shared" si="19"/>
        <v>I</v>
      </c>
      <c r="C234" s="10">
        <f t="shared" si="20"/>
        <v>42289.588000000003</v>
      </c>
      <c r="D234" s="19" t="str">
        <f t="shared" si="21"/>
        <v>vis</v>
      </c>
      <c r="E234" s="107">
        <f>VLOOKUP(C234,'Active 1'!C$21:E$968,3,FALSE)</f>
        <v>13492.001270189307</v>
      </c>
      <c r="F234" s="5" t="s">
        <v>2167</v>
      </c>
      <c r="G234" s="19" t="str">
        <f t="shared" si="22"/>
        <v>42289.588</v>
      </c>
      <c r="H234" s="10">
        <f t="shared" si="23"/>
        <v>-7523</v>
      </c>
      <c r="I234" s="108" t="s">
        <v>381</v>
      </c>
      <c r="J234" s="109" t="s">
        <v>382</v>
      </c>
      <c r="K234" s="108">
        <v>-7523</v>
      </c>
      <c r="L234" s="108" t="s">
        <v>383</v>
      </c>
      <c r="M234" s="109" t="s">
        <v>2233</v>
      </c>
      <c r="N234" s="109"/>
      <c r="O234" s="110" t="s">
        <v>158</v>
      </c>
      <c r="P234" s="110" t="s">
        <v>380</v>
      </c>
    </row>
    <row r="235" spans="1:16" ht="13.5" thickBot="1">
      <c r="A235" s="10" t="str">
        <f t="shared" si="18"/>
        <v>BAVM 28 </v>
      </c>
      <c r="B235" s="5" t="str">
        <f t="shared" si="19"/>
        <v>I</v>
      </c>
      <c r="C235" s="10">
        <f t="shared" si="20"/>
        <v>42395.455000000002</v>
      </c>
      <c r="D235" s="19" t="str">
        <f t="shared" si="21"/>
        <v>vis</v>
      </c>
      <c r="E235" s="107">
        <f>VLOOKUP(C235,'Active 1'!C$21:E$968,3,FALSE)</f>
        <v>13570.000766239489</v>
      </c>
      <c r="F235" s="5" t="s">
        <v>2167</v>
      </c>
      <c r="G235" s="19" t="str">
        <f t="shared" si="22"/>
        <v>42395.455</v>
      </c>
      <c r="H235" s="10">
        <f t="shared" si="23"/>
        <v>-7445</v>
      </c>
      <c r="I235" s="108" t="s">
        <v>393</v>
      </c>
      <c r="J235" s="109" t="s">
        <v>394</v>
      </c>
      <c r="K235" s="108">
        <v>-7445</v>
      </c>
      <c r="L235" s="108" t="s">
        <v>379</v>
      </c>
      <c r="M235" s="109" t="s">
        <v>2233</v>
      </c>
      <c r="N235" s="109"/>
      <c r="O235" s="110" t="s">
        <v>395</v>
      </c>
      <c r="P235" s="111" t="s">
        <v>396</v>
      </c>
    </row>
    <row r="236" spans="1:16" ht="13.5" thickBot="1">
      <c r="A236" s="10" t="str">
        <f t="shared" si="18"/>
        <v>BAVM 28 </v>
      </c>
      <c r="B236" s="5" t="str">
        <f t="shared" si="19"/>
        <v>I</v>
      </c>
      <c r="C236" s="10">
        <f t="shared" si="20"/>
        <v>42395.457999999999</v>
      </c>
      <c r="D236" s="19" t="str">
        <f t="shared" si="21"/>
        <v>vis</v>
      </c>
      <c r="E236" s="107">
        <f>VLOOKUP(C236,'Active 1'!C$21:E$968,3,FALSE)</f>
        <v>13570.002976545702</v>
      </c>
      <c r="F236" s="5" t="s">
        <v>2167</v>
      </c>
      <c r="G236" s="19" t="str">
        <f t="shared" si="22"/>
        <v>42395.458</v>
      </c>
      <c r="H236" s="10">
        <f t="shared" si="23"/>
        <v>-7445</v>
      </c>
      <c r="I236" s="108" t="s">
        <v>397</v>
      </c>
      <c r="J236" s="109" t="s">
        <v>398</v>
      </c>
      <c r="K236" s="108">
        <v>-7445</v>
      </c>
      <c r="L236" s="108" t="s">
        <v>383</v>
      </c>
      <c r="M236" s="109" t="s">
        <v>2233</v>
      </c>
      <c r="N236" s="109"/>
      <c r="O236" s="110" t="s">
        <v>399</v>
      </c>
      <c r="P236" s="111" t="s">
        <v>396</v>
      </c>
    </row>
    <row r="237" spans="1:16" ht="13.5" thickBot="1">
      <c r="A237" s="10" t="str">
        <f t="shared" si="18"/>
        <v> BBS 19 </v>
      </c>
      <c r="B237" s="5" t="str">
        <f t="shared" si="19"/>
        <v>I</v>
      </c>
      <c r="C237" s="10">
        <f t="shared" si="20"/>
        <v>42402.237999999998</v>
      </c>
      <c r="D237" s="19" t="str">
        <f t="shared" si="21"/>
        <v>vis</v>
      </c>
      <c r="E237" s="107">
        <f>VLOOKUP(C237,'Active 1'!C$21:E$968,3,FALSE)</f>
        <v>13574.998268593463</v>
      </c>
      <c r="F237" s="5" t="s">
        <v>2167</v>
      </c>
      <c r="G237" s="19" t="str">
        <f t="shared" si="22"/>
        <v>42402.238</v>
      </c>
      <c r="H237" s="10">
        <f t="shared" si="23"/>
        <v>-7440</v>
      </c>
      <c r="I237" s="108" t="s">
        <v>400</v>
      </c>
      <c r="J237" s="109" t="s">
        <v>401</v>
      </c>
      <c r="K237" s="108">
        <v>-7440</v>
      </c>
      <c r="L237" s="108" t="s">
        <v>386</v>
      </c>
      <c r="M237" s="109" t="s">
        <v>2233</v>
      </c>
      <c r="N237" s="109"/>
      <c r="O237" s="110" t="s">
        <v>152</v>
      </c>
      <c r="P237" s="110" t="s">
        <v>402</v>
      </c>
    </row>
    <row r="238" spans="1:16" ht="13.5" thickBot="1">
      <c r="A238" s="10" t="str">
        <f t="shared" si="18"/>
        <v> BBS 19 </v>
      </c>
      <c r="B238" s="5" t="str">
        <f t="shared" si="19"/>
        <v>I</v>
      </c>
      <c r="C238" s="10">
        <f t="shared" si="20"/>
        <v>42402.239000000001</v>
      </c>
      <c r="D238" s="19" t="str">
        <f t="shared" si="21"/>
        <v>vis</v>
      </c>
      <c r="E238" s="107">
        <f>VLOOKUP(C238,'Active 1'!C$21:E$968,3,FALSE)</f>
        <v>13574.999005362204</v>
      </c>
      <c r="F238" s="5" t="s">
        <v>2167</v>
      </c>
      <c r="G238" s="19" t="str">
        <f t="shared" si="22"/>
        <v>42402.239</v>
      </c>
      <c r="H238" s="10">
        <f t="shared" si="23"/>
        <v>-7440</v>
      </c>
      <c r="I238" s="108" t="s">
        <v>403</v>
      </c>
      <c r="J238" s="109" t="s">
        <v>404</v>
      </c>
      <c r="K238" s="108">
        <v>-7440</v>
      </c>
      <c r="L238" s="108" t="s">
        <v>405</v>
      </c>
      <c r="M238" s="109" t="s">
        <v>2233</v>
      </c>
      <c r="N238" s="109"/>
      <c r="O238" s="110" t="s">
        <v>158</v>
      </c>
      <c r="P238" s="110" t="s">
        <v>402</v>
      </c>
    </row>
    <row r="239" spans="1:16" ht="13.5" thickBot="1">
      <c r="A239" s="10" t="str">
        <f t="shared" si="18"/>
        <v> BBS 19 </v>
      </c>
      <c r="B239" s="5" t="str">
        <f t="shared" si="19"/>
        <v>I</v>
      </c>
      <c r="C239" s="10">
        <f t="shared" si="20"/>
        <v>42402.250999999997</v>
      </c>
      <c r="D239" s="19" t="str">
        <f t="shared" si="21"/>
        <v>vis</v>
      </c>
      <c r="E239" s="107">
        <f>VLOOKUP(C239,'Active 1'!C$21:E$968,3,FALSE)</f>
        <v>13575.007846587063</v>
      </c>
      <c r="F239" s="5" t="s">
        <v>2167</v>
      </c>
      <c r="G239" s="19" t="str">
        <f t="shared" si="22"/>
        <v>42402.251</v>
      </c>
      <c r="H239" s="10">
        <f t="shared" si="23"/>
        <v>-7440</v>
      </c>
      <c r="I239" s="108" t="s">
        <v>406</v>
      </c>
      <c r="J239" s="109" t="s">
        <v>407</v>
      </c>
      <c r="K239" s="108">
        <v>-7440</v>
      </c>
      <c r="L239" s="108" t="s">
        <v>360</v>
      </c>
      <c r="M239" s="109" t="s">
        <v>2233</v>
      </c>
      <c r="N239" s="109"/>
      <c r="O239" s="110" t="s">
        <v>227</v>
      </c>
      <c r="P239" s="110" t="s">
        <v>402</v>
      </c>
    </row>
    <row r="240" spans="1:16" ht="13.5" thickBot="1">
      <c r="A240" s="10" t="str">
        <f t="shared" si="18"/>
        <v> BBS 20 </v>
      </c>
      <c r="B240" s="5" t="str">
        <f t="shared" si="19"/>
        <v>I</v>
      </c>
      <c r="C240" s="10">
        <f t="shared" si="20"/>
        <v>42425.313999999998</v>
      </c>
      <c r="D240" s="19" t="str">
        <f t="shared" si="21"/>
        <v>vis</v>
      </c>
      <c r="E240" s="107">
        <f>VLOOKUP(C240,'Active 1'!C$21:E$968,3,FALSE)</f>
        <v>13591.999944005574</v>
      </c>
      <c r="F240" s="5" t="s">
        <v>2167</v>
      </c>
      <c r="G240" s="19" t="str">
        <f t="shared" si="22"/>
        <v>42425.314</v>
      </c>
      <c r="H240" s="10">
        <f t="shared" si="23"/>
        <v>-7423</v>
      </c>
      <c r="I240" s="108" t="s">
        <v>422</v>
      </c>
      <c r="J240" s="109" t="s">
        <v>423</v>
      </c>
      <c r="K240" s="108">
        <v>-7423</v>
      </c>
      <c r="L240" s="108" t="s">
        <v>340</v>
      </c>
      <c r="M240" s="109" t="s">
        <v>2233</v>
      </c>
      <c r="N240" s="109"/>
      <c r="O240" s="110" t="s">
        <v>152</v>
      </c>
      <c r="P240" s="110" t="s">
        <v>424</v>
      </c>
    </row>
    <row r="241" spans="1:16" ht="13.5" thickBot="1">
      <c r="A241" s="10" t="str">
        <f t="shared" si="18"/>
        <v> BBS 20 </v>
      </c>
      <c r="B241" s="5" t="str">
        <f t="shared" si="19"/>
        <v>I</v>
      </c>
      <c r="C241" s="10">
        <f t="shared" si="20"/>
        <v>42433.459000000003</v>
      </c>
      <c r="D241" s="19" t="str">
        <f t="shared" si="21"/>
        <v>vis</v>
      </c>
      <c r="E241" s="107">
        <f>VLOOKUP(C241,'Active 1'!C$21:E$968,3,FALSE)</f>
        <v>13598.000925381537</v>
      </c>
      <c r="F241" s="5" t="s">
        <v>2167</v>
      </c>
      <c r="G241" s="19" t="str">
        <f t="shared" si="22"/>
        <v>42433.459</v>
      </c>
      <c r="H241" s="10">
        <f t="shared" si="23"/>
        <v>-7417</v>
      </c>
      <c r="I241" s="108" t="s">
        <v>425</v>
      </c>
      <c r="J241" s="109" t="s">
        <v>426</v>
      </c>
      <c r="K241" s="108">
        <v>-7417</v>
      </c>
      <c r="L241" s="108" t="s">
        <v>379</v>
      </c>
      <c r="M241" s="109" t="s">
        <v>2233</v>
      </c>
      <c r="N241" s="109"/>
      <c r="O241" s="110" t="s">
        <v>152</v>
      </c>
      <c r="P241" s="110" t="s">
        <v>424</v>
      </c>
    </row>
    <row r="242" spans="1:16" ht="13.5" thickBot="1">
      <c r="A242" s="10" t="str">
        <f t="shared" si="18"/>
        <v> BBS 21 </v>
      </c>
      <c r="B242" s="5" t="str">
        <f t="shared" si="19"/>
        <v>I</v>
      </c>
      <c r="C242" s="10">
        <f t="shared" si="20"/>
        <v>42459.247000000003</v>
      </c>
      <c r="D242" s="19" t="str">
        <f t="shared" si="21"/>
        <v>vis</v>
      </c>
      <c r="E242" s="107">
        <f>VLOOKUP(C242,'Active 1'!C$21:E$968,3,FALSE)</f>
        <v>13617.000717612753</v>
      </c>
      <c r="F242" s="5" t="s">
        <v>2167</v>
      </c>
      <c r="G242" s="19" t="str">
        <f t="shared" si="22"/>
        <v>42459.247</v>
      </c>
      <c r="H242" s="10">
        <f t="shared" si="23"/>
        <v>-7398</v>
      </c>
      <c r="I242" s="108" t="s">
        <v>431</v>
      </c>
      <c r="J242" s="109" t="s">
        <v>432</v>
      </c>
      <c r="K242" s="108">
        <v>-7398</v>
      </c>
      <c r="L242" s="108" t="s">
        <v>340</v>
      </c>
      <c r="M242" s="109" t="s">
        <v>2233</v>
      </c>
      <c r="N242" s="109"/>
      <c r="O242" s="110" t="s">
        <v>152</v>
      </c>
      <c r="P242" s="110" t="s">
        <v>433</v>
      </c>
    </row>
    <row r="243" spans="1:16" ht="13.5" thickBot="1">
      <c r="A243" s="10" t="str">
        <f t="shared" si="18"/>
        <v> BBS 21 </v>
      </c>
      <c r="B243" s="5" t="str">
        <f t="shared" si="19"/>
        <v>I</v>
      </c>
      <c r="C243" s="10">
        <f t="shared" si="20"/>
        <v>42501.322</v>
      </c>
      <c r="D243" s="19" t="str">
        <f t="shared" si="21"/>
        <v>vis</v>
      </c>
      <c r="E243" s="107">
        <f>VLOOKUP(C243,'Active 1'!C$21:E$968,3,FALSE)</f>
        <v>13648.00026228967</v>
      </c>
      <c r="F243" s="5" t="s">
        <v>2167</v>
      </c>
      <c r="G243" s="19" t="str">
        <f t="shared" si="22"/>
        <v>42501.322</v>
      </c>
      <c r="H243" s="10">
        <f t="shared" si="23"/>
        <v>-7367</v>
      </c>
      <c r="I243" s="108" t="s">
        <v>434</v>
      </c>
      <c r="J243" s="109" t="s">
        <v>435</v>
      </c>
      <c r="K243" s="108">
        <v>-7367</v>
      </c>
      <c r="L243" s="108" t="s">
        <v>386</v>
      </c>
      <c r="M243" s="109" t="s">
        <v>2233</v>
      </c>
      <c r="N243" s="109"/>
      <c r="O243" s="110" t="s">
        <v>152</v>
      </c>
      <c r="P243" s="110" t="s">
        <v>433</v>
      </c>
    </row>
    <row r="244" spans="1:16" ht="13.5" thickBot="1">
      <c r="A244" s="10" t="str">
        <f t="shared" si="18"/>
        <v> BBS 23 </v>
      </c>
      <c r="B244" s="5" t="str">
        <f t="shared" si="19"/>
        <v>I</v>
      </c>
      <c r="C244" s="10">
        <f t="shared" si="20"/>
        <v>42638.415000000001</v>
      </c>
      <c r="D244" s="19" t="str">
        <f t="shared" si="21"/>
        <v>vis</v>
      </c>
      <c r="E244" s="107">
        <f>VLOOKUP(C244,'Active 1'!C$21:E$968,3,FALSE)</f>
        <v>13749.006098971618</v>
      </c>
      <c r="F244" s="5" t="s">
        <v>2167</v>
      </c>
      <c r="G244" s="19" t="str">
        <f t="shared" si="22"/>
        <v>42638.415</v>
      </c>
      <c r="H244" s="10">
        <f t="shared" si="23"/>
        <v>-7266</v>
      </c>
      <c r="I244" s="108" t="s">
        <v>436</v>
      </c>
      <c r="J244" s="109" t="s">
        <v>437</v>
      </c>
      <c r="K244" s="108">
        <v>-7266</v>
      </c>
      <c r="L244" s="108" t="s">
        <v>391</v>
      </c>
      <c r="M244" s="109" t="s">
        <v>2233</v>
      </c>
      <c r="N244" s="109"/>
      <c r="O244" s="110" t="s">
        <v>152</v>
      </c>
      <c r="P244" s="110" t="s">
        <v>438</v>
      </c>
    </row>
    <row r="245" spans="1:16" ht="13.5" thickBot="1">
      <c r="A245" s="10" t="str">
        <f t="shared" si="18"/>
        <v>IBVS 1249 </v>
      </c>
      <c r="B245" s="5" t="str">
        <f t="shared" si="19"/>
        <v>I</v>
      </c>
      <c r="C245" s="10">
        <f t="shared" si="20"/>
        <v>42665.55</v>
      </c>
      <c r="D245" s="19" t="str">
        <f t="shared" si="21"/>
        <v>vis</v>
      </c>
      <c r="E245" s="107">
        <f>VLOOKUP(C245,'Active 1'!C$21:E$968,3,FALSE)</f>
        <v>13768.998318693741</v>
      </c>
      <c r="F245" s="5" t="s">
        <v>2167</v>
      </c>
      <c r="G245" s="19" t="str">
        <f t="shared" si="22"/>
        <v>42665.550</v>
      </c>
      <c r="H245" s="10">
        <f t="shared" si="23"/>
        <v>-7246</v>
      </c>
      <c r="I245" s="108" t="s">
        <v>442</v>
      </c>
      <c r="J245" s="109" t="s">
        <v>443</v>
      </c>
      <c r="K245" s="108">
        <v>-7246</v>
      </c>
      <c r="L245" s="108" t="s">
        <v>444</v>
      </c>
      <c r="M245" s="109" t="s">
        <v>2233</v>
      </c>
      <c r="N245" s="109"/>
      <c r="O245" s="110" t="s">
        <v>345</v>
      </c>
      <c r="P245" s="111" t="s">
        <v>445</v>
      </c>
    </row>
    <row r="246" spans="1:16" ht="13.5" thickBot="1">
      <c r="A246" s="10" t="str">
        <f t="shared" si="18"/>
        <v>IBVS 1249 </v>
      </c>
      <c r="B246" s="5" t="str">
        <f t="shared" si="19"/>
        <v>I</v>
      </c>
      <c r="C246" s="10">
        <f t="shared" si="20"/>
        <v>42684.55</v>
      </c>
      <c r="D246" s="19" t="str">
        <f t="shared" si="21"/>
        <v>vis</v>
      </c>
      <c r="E246" s="107">
        <f>VLOOKUP(C246,'Active 1'!C$21:E$968,3,FALSE)</f>
        <v>13782.996924727287</v>
      </c>
      <c r="F246" s="5" t="s">
        <v>2167</v>
      </c>
      <c r="G246" s="19" t="str">
        <f t="shared" si="22"/>
        <v>42684.550</v>
      </c>
      <c r="H246" s="10">
        <f t="shared" si="23"/>
        <v>-7232</v>
      </c>
      <c r="I246" s="108" t="s">
        <v>449</v>
      </c>
      <c r="J246" s="109" t="s">
        <v>450</v>
      </c>
      <c r="K246" s="108">
        <v>-7232</v>
      </c>
      <c r="L246" s="108" t="s">
        <v>451</v>
      </c>
      <c r="M246" s="109" t="s">
        <v>2233</v>
      </c>
      <c r="N246" s="109"/>
      <c r="O246" s="110" t="s">
        <v>345</v>
      </c>
      <c r="P246" s="111" t="s">
        <v>445</v>
      </c>
    </row>
    <row r="247" spans="1:16" ht="13.5" thickBot="1">
      <c r="A247" s="10" t="str">
        <f t="shared" si="18"/>
        <v>IBVS 1249 </v>
      </c>
      <c r="B247" s="5" t="str">
        <f t="shared" si="19"/>
        <v>I</v>
      </c>
      <c r="C247" s="10">
        <f t="shared" si="20"/>
        <v>42707.625999999997</v>
      </c>
      <c r="D247" s="19" t="str">
        <f t="shared" si="21"/>
        <v>vis</v>
      </c>
      <c r="E247" s="107">
        <f>VLOOKUP(C247,'Active 1'!C$21:E$968,3,FALSE)</f>
        <v>13799.998600139394</v>
      </c>
      <c r="F247" s="5" t="s">
        <v>2167</v>
      </c>
      <c r="G247" s="19" t="str">
        <f t="shared" si="22"/>
        <v>42707.626</v>
      </c>
      <c r="H247" s="10">
        <f t="shared" si="23"/>
        <v>-7215</v>
      </c>
      <c r="I247" s="108" t="s">
        <v>456</v>
      </c>
      <c r="J247" s="109" t="s">
        <v>457</v>
      </c>
      <c r="K247" s="108">
        <v>-7215</v>
      </c>
      <c r="L247" s="108" t="s">
        <v>458</v>
      </c>
      <c r="M247" s="109" t="s">
        <v>2233</v>
      </c>
      <c r="N247" s="109"/>
      <c r="O247" s="110" t="s">
        <v>345</v>
      </c>
      <c r="P247" s="111" t="s">
        <v>445</v>
      </c>
    </row>
    <row r="248" spans="1:16" ht="13.5" thickBot="1">
      <c r="A248" s="10" t="str">
        <f t="shared" si="18"/>
        <v> BBS 24 </v>
      </c>
      <c r="B248" s="5" t="str">
        <f t="shared" si="19"/>
        <v>I</v>
      </c>
      <c r="C248" s="10">
        <f t="shared" si="20"/>
        <v>42710.341</v>
      </c>
      <c r="D248" s="19" t="str">
        <f t="shared" si="21"/>
        <v>vis</v>
      </c>
      <c r="E248" s="107">
        <f>VLOOKUP(C248,'Active 1'!C$21:E$968,3,FALSE)</f>
        <v>13801.998927264716</v>
      </c>
      <c r="F248" s="5" t="s">
        <v>2167</v>
      </c>
      <c r="G248" s="19" t="str">
        <f t="shared" si="22"/>
        <v>42710.341</v>
      </c>
      <c r="H248" s="10">
        <f t="shared" si="23"/>
        <v>-7213</v>
      </c>
      <c r="I248" s="108" t="s">
        <v>459</v>
      </c>
      <c r="J248" s="109" t="s">
        <v>460</v>
      </c>
      <c r="K248" s="108">
        <v>-7213</v>
      </c>
      <c r="L248" s="108" t="s">
        <v>444</v>
      </c>
      <c r="M248" s="109" t="s">
        <v>2233</v>
      </c>
      <c r="N248" s="109"/>
      <c r="O248" s="110" t="s">
        <v>3275</v>
      </c>
      <c r="P248" s="110" t="s">
        <v>461</v>
      </c>
    </row>
    <row r="249" spans="1:16" ht="13.5" thickBot="1">
      <c r="A249" s="10" t="str">
        <f t="shared" si="18"/>
        <v> BBS 24 </v>
      </c>
      <c r="B249" s="5" t="str">
        <f t="shared" si="19"/>
        <v>I</v>
      </c>
      <c r="C249" s="10">
        <f t="shared" si="20"/>
        <v>42710.343999999997</v>
      </c>
      <c r="D249" s="19" t="str">
        <f t="shared" si="21"/>
        <v>vis</v>
      </c>
      <c r="E249" s="107">
        <f>VLOOKUP(C249,'Active 1'!C$21:E$968,3,FALSE)</f>
        <v>13802.001137570929</v>
      </c>
      <c r="F249" s="5" t="s">
        <v>2167</v>
      </c>
      <c r="G249" s="19" t="str">
        <f t="shared" si="22"/>
        <v>42710.344</v>
      </c>
      <c r="H249" s="10">
        <f t="shared" si="23"/>
        <v>-7213</v>
      </c>
      <c r="I249" s="108" t="s">
        <v>462</v>
      </c>
      <c r="J249" s="109" t="s">
        <v>463</v>
      </c>
      <c r="K249" s="108">
        <v>-7213</v>
      </c>
      <c r="L249" s="108" t="s">
        <v>441</v>
      </c>
      <c r="M249" s="109" t="s">
        <v>2233</v>
      </c>
      <c r="N249" s="109"/>
      <c r="O249" s="110" t="s">
        <v>152</v>
      </c>
      <c r="P249" s="110" t="s">
        <v>461</v>
      </c>
    </row>
    <row r="250" spans="1:16" ht="13.5" thickBot="1">
      <c r="A250" s="10" t="str">
        <f t="shared" si="18"/>
        <v>IBVS 1249 </v>
      </c>
      <c r="B250" s="5" t="str">
        <f t="shared" si="19"/>
        <v>I</v>
      </c>
      <c r="C250" s="10">
        <f t="shared" si="20"/>
        <v>42722.557999999997</v>
      </c>
      <c r="D250" s="19" t="str">
        <f t="shared" si="21"/>
        <v>vis</v>
      </c>
      <c r="E250" s="107">
        <f>VLOOKUP(C250,'Active 1'!C$21:E$968,3,FALSE)</f>
        <v>13811.000030944284</v>
      </c>
      <c r="F250" s="5" t="s">
        <v>2167</v>
      </c>
      <c r="G250" s="19" t="str">
        <f t="shared" si="22"/>
        <v>42722.558</v>
      </c>
      <c r="H250" s="10">
        <f t="shared" si="23"/>
        <v>-7204</v>
      </c>
      <c r="I250" s="108" t="s">
        <v>466</v>
      </c>
      <c r="J250" s="109" t="s">
        <v>467</v>
      </c>
      <c r="K250" s="108">
        <v>-7204</v>
      </c>
      <c r="L250" s="108" t="s">
        <v>468</v>
      </c>
      <c r="M250" s="109" t="s">
        <v>2233</v>
      </c>
      <c r="N250" s="109"/>
      <c r="O250" s="110" t="s">
        <v>345</v>
      </c>
      <c r="P250" s="111" t="s">
        <v>445</v>
      </c>
    </row>
    <row r="251" spans="1:16" ht="13.5" thickBot="1">
      <c r="A251" s="10" t="str">
        <f t="shared" si="18"/>
        <v> BBS 24 </v>
      </c>
      <c r="B251" s="5" t="str">
        <f t="shared" si="19"/>
        <v>I</v>
      </c>
      <c r="C251" s="10">
        <f t="shared" si="20"/>
        <v>42725.279999999999</v>
      </c>
      <c r="D251" s="19" t="str">
        <f t="shared" si="21"/>
        <v>vis</v>
      </c>
      <c r="E251" s="107">
        <f>VLOOKUP(C251,'Active 1'!C$21:E$968,3,FALSE)</f>
        <v>13813.005515450775</v>
      </c>
      <c r="F251" s="5" t="s">
        <v>2167</v>
      </c>
      <c r="G251" s="19" t="str">
        <f t="shared" si="22"/>
        <v>42725.280</v>
      </c>
      <c r="H251" s="10">
        <f t="shared" si="23"/>
        <v>-7202</v>
      </c>
      <c r="I251" s="108" t="s">
        <v>472</v>
      </c>
      <c r="J251" s="109" t="s">
        <v>473</v>
      </c>
      <c r="K251" s="108">
        <v>-7202</v>
      </c>
      <c r="L251" s="108" t="s">
        <v>340</v>
      </c>
      <c r="M251" s="109" t="s">
        <v>2233</v>
      </c>
      <c r="N251" s="109"/>
      <c r="O251" s="110" t="s">
        <v>152</v>
      </c>
      <c r="P251" s="110" t="s">
        <v>461</v>
      </c>
    </row>
    <row r="252" spans="1:16" ht="13.5" thickBot="1">
      <c r="A252" s="10" t="str">
        <f t="shared" si="18"/>
        <v> BBS 24 </v>
      </c>
      <c r="B252" s="5" t="str">
        <f t="shared" si="19"/>
        <v>I</v>
      </c>
      <c r="C252" s="10">
        <f t="shared" si="20"/>
        <v>42725.281999999999</v>
      </c>
      <c r="D252" s="19" t="str">
        <f t="shared" si="21"/>
        <v>vis</v>
      </c>
      <c r="E252" s="107">
        <f>VLOOKUP(C252,'Active 1'!C$21:E$968,3,FALSE)</f>
        <v>13813.006988988254</v>
      </c>
      <c r="F252" s="5" t="s">
        <v>2167</v>
      </c>
      <c r="G252" s="19" t="str">
        <f t="shared" si="22"/>
        <v>42725.282</v>
      </c>
      <c r="H252" s="10">
        <f t="shared" si="23"/>
        <v>-7202</v>
      </c>
      <c r="I252" s="108" t="s">
        <v>474</v>
      </c>
      <c r="J252" s="109" t="s">
        <v>475</v>
      </c>
      <c r="K252" s="108">
        <v>-7202</v>
      </c>
      <c r="L252" s="108" t="s">
        <v>417</v>
      </c>
      <c r="M252" s="109" t="s">
        <v>2233</v>
      </c>
      <c r="N252" s="109"/>
      <c r="O252" s="110" t="s">
        <v>227</v>
      </c>
      <c r="P252" s="110" t="s">
        <v>461</v>
      </c>
    </row>
    <row r="253" spans="1:16" ht="13.5" thickBot="1">
      <c r="A253" s="10" t="str">
        <f t="shared" si="18"/>
        <v> BBS 24 </v>
      </c>
      <c r="B253" s="5" t="str">
        <f t="shared" si="19"/>
        <v>I</v>
      </c>
      <c r="C253" s="10">
        <f t="shared" si="20"/>
        <v>42729.345999999998</v>
      </c>
      <c r="D253" s="19" t="str">
        <f t="shared" si="21"/>
        <v>vis</v>
      </c>
      <c r="E253" s="107">
        <f>VLOOKUP(C253,'Active 1'!C$21:E$968,3,FALSE)</f>
        <v>13816.001217141955</v>
      </c>
      <c r="F253" s="5" t="s">
        <v>2167</v>
      </c>
      <c r="G253" s="19" t="str">
        <f t="shared" si="22"/>
        <v>42729.346</v>
      </c>
      <c r="H253" s="10">
        <f t="shared" si="23"/>
        <v>-7199</v>
      </c>
      <c r="I253" s="108" t="s">
        <v>481</v>
      </c>
      <c r="J253" s="109" t="s">
        <v>482</v>
      </c>
      <c r="K253" s="108">
        <v>-7199</v>
      </c>
      <c r="L253" s="108" t="s">
        <v>448</v>
      </c>
      <c r="M253" s="109" t="s">
        <v>2233</v>
      </c>
      <c r="N253" s="109"/>
      <c r="O253" s="110" t="s">
        <v>227</v>
      </c>
      <c r="P253" s="110" t="s">
        <v>461</v>
      </c>
    </row>
    <row r="254" spans="1:16" ht="13.5" thickBot="1">
      <c r="A254" s="10" t="str">
        <f t="shared" si="18"/>
        <v> BBS 24 </v>
      </c>
      <c r="B254" s="5" t="str">
        <f t="shared" si="19"/>
        <v>I</v>
      </c>
      <c r="C254" s="10">
        <f t="shared" si="20"/>
        <v>42729.355000000003</v>
      </c>
      <c r="D254" s="19" t="str">
        <f t="shared" si="21"/>
        <v>vis</v>
      </c>
      <c r="E254" s="107">
        <f>VLOOKUP(C254,'Active 1'!C$21:E$968,3,FALSE)</f>
        <v>13816.007848060606</v>
      </c>
      <c r="F254" s="5" t="s">
        <v>2167</v>
      </c>
      <c r="G254" s="19" t="str">
        <f t="shared" si="22"/>
        <v>42729.355</v>
      </c>
      <c r="H254" s="10">
        <f t="shared" si="23"/>
        <v>-7199</v>
      </c>
      <c r="I254" s="108" t="s">
        <v>483</v>
      </c>
      <c r="J254" s="109" t="s">
        <v>484</v>
      </c>
      <c r="K254" s="108">
        <v>-7199</v>
      </c>
      <c r="L254" s="108" t="s">
        <v>391</v>
      </c>
      <c r="M254" s="109" t="s">
        <v>2233</v>
      </c>
      <c r="N254" s="109"/>
      <c r="O254" s="110" t="s">
        <v>152</v>
      </c>
      <c r="P254" s="110" t="s">
        <v>461</v>
      </c>
    </row>
    <row r="255" spans="1:16" ht="13.5" thickBot="1">
      <c r="A255" s="10" t="str">
        <f t="shared" si="18"/>
        <v>IBVS 1119 </v>
      </c>
      <c r="B255" s="5" t="str">
        <f t="shared" si="19"/>
        <v>II</v>
      </c>
      <c r="C255" s="10">
        <f t="shared" si="20"/>
        <v>42742.247600000002</v>
      </c>
      <c r="D255" s="19" t="str">
        <f t="shared" si="21"/>
        <v>vis</v>
      </c>
      <c r="E255" s="107">
        <f>VLOOKUP(C255,'Active 1'!C$21:E$968,3,FALSE)</f>
        <v>13825.506712699978</v>
      </c>
      <c r="F255" s="5" t="s">
        <v>2167</v>
      </c>
      <c r="G255" s="19" t="str">
        <f t="shared" si="22"/>
        <v>42742.2476</v>
      </c>
      <c r="H255" s="10">
        <f t="shared" si="23"/>
        <v>-7189.5</v>
      </c>
      <c r="I255" s="108" t="s">
        <v>485</v>
      </c>
      <c r="J255" s="109" t="s">
        <v>486</v>
      </c>
      <c r="K255" s="108">
        <v>-7189.5</v>
      </c>
      <c r="L255" s="108" t="s">
        <v>487</v>
      </c>
      <c r="M255" s="109" t="s">
        <v>2682</v>
      </c>
      <c r="N255" s="109" t="s">
        <v>2683</v>
      </c>
      <c r="O255" s="110" t="s">
        <v>488</v>
      </c>
      <c r="P255" s="111" t="s">
        <v>489</v>
      </c>
    </row>
    <row r="256" spans="1:16" ht="13.5" thickBot="1">
      <c r="A256" s="10" t="str">
        <f t="shared" si="18"/>
        <v> BBS 24 </v>
      </c>
      <c r="B256" s="5" t="str">
        <f t="shared" si="19"/>
        <v>I</v>
      </c>
      <c r="C256" s="10">
        <f t="shared" si="20"/>
        <v>42744.275000000001</v>
      </c>
      <c r="D256" s="19" t="str">
        <f t="shared" si="21"/>
        <v>vis</v>
      </c>
      <c r="E256" s="107">
        <f>VLOOKUP(C256,'Active 1'!C$21:E$968,3,FALSE)</f>
        <v>13827.00043764063</v>
      </c>
      <c r="F256" s="5" t="s">
        <v>2167</v>
      </c>
      <c r="G256" s="19" t="str">
        <f t="shared" si="22"/>
        <v>42744.275</v>
      </c>
      <c r="H256" s="10">
        <f t="shared" si="23"/>
        <v>-7188</v>
      </c>
      <c r="I256" s="108" t="s">
        <v>490</v>
      </c>
      <c r="J256" s="109" t="s">
        <v>491</v>
      </c>
      <c r="K256" s="108">
        <v>-7188</v>
      </c>
      <c r="L256" s="108" t="s">
        <v>468</v>
      </c>
      <c r="M256" s="109" t="s">
        <v>2233</v>
      </c>
      <c r="N256" s="109"/>
      <c r="O256" s="110" t="s">
        <v>3275</v>
      </c>
      <c r="P256" s="110" t="s">
        <v>461</v>
      </c>
    </row>
    <row r="257" spans="1:16" ht="13.5" thickBot="1">
      <c r="A257" s="10" t="str">
        <f t="shared" si="18"/>
        <v> BBS 25 </v>
      </c>
      <c r="B257" s="5" t="str">
        <f t="shared" si="19"/>
        <v>I</v>
      </c>
      <c r="C257" s="10">
        <f t="shared" si="20"/>
        <v>42752.417000000001</v>
      </c>
      <c r="D257" s="19" t="str">
        <f t="shared" si="21"/>
        <v>vis</v>
      </c>
      <c r="E257" s="107">
        <f>VLOOKUP(C257,'Active 1'!C$21:E$968,3,FALSE)</f>
        <v>13832.999208710375</v>
      </c>
      <c r="F257" s="5" t="s">
        <v>2167</v>
      </c>
      <c r="G257" s="19" t="str">
        <f t="shared" si="22"/>
        <v>42752.417</v>
      </c>
      <c r="H257" s="10">
        <f t="shared" si="23"/>
        <v>-7182</v>
      </c>
      <c r="I257" s="108" t="s">
        <v>494</v>
      </c>
      <c r="J257" s="109" t="s">
        <v>495</v>
      </c>
      <c r="K257" s="108">
        <v>-7182</v>
      </c>
      <c r="L257" s="108" t="s">
        <v>458</v>
      </c>
      <c r="M257" s="109" t="s">
        <v>2233</v>
      </c>
      <c r="N257" s="109"/>
      <c r="O257" s="110" t="s">
        <v>3275</v>
      </c>
      <c r="P257" s="110" t="s">
        <v>496</v>
      </c>
    </row>
    <row r="258" spans="1:16" ht="13.5" thickBot="1">
      <c r="A258" s="10" t="str">
        <f t="shared" si="18"/>
        <v> BBS 26 </v>
      </c>
      <c r="B258" s="5" t="str">
        <f t="shared" si="19"/>
        <v>I</v>
      </c>
      <c r="C258" s="10">
        <f t="shared" si="20"/>
        <v>42782.279000000002</v>
      </c>
      <c r="D258" s="19" t="str">
        <f t="shared" si="21"/>
        <v>vis</v>
      </c>
      <c r="E258" s="107">
        <f>VLOOKUP(C258,'Active 1'!C$21:E$968,3,FALSE)</f>
        <v>13855.00059678268</v>
      </c>
      <c r="F258" s="5" t="s">
        <v>2167</v>
      </c>
      <c r="G258" s="19" t="str">
        <f t="shared" si="22"/>
        <v>42782.279</v>
      </c>
      <c r="H258" s="10">
        <f t="shared" si="23"/>
        <v>-7160</v>
      </c>
      <c r="I258" s="108" t="s">
        <v>503</v>
      </c>
      <c r="J258" s="109" t="s">
        <v>504</v>
      </c>
      <c r="K258" s="108">
        <v>-7160</v>
      </c>
      <c r="L258" s="108" t="s">
        <v>444</v>
      </c>
      <c r="M258" s="109" t="s">
        <v>2233</v>
      </c>
      <c r="N258" s="109"/>
      <c r="O258" s="110" t="s">
        <v>3275</v>
      </c>
      <c r="P258" s="110" t="s">
        <v>505</v>
      </c>
    </row>
    <row r="259" spans="1:16" ht="13.5" thickBot="1">
      <c r="A259" s="10" t="str">
        <f t="shared" si="18"/>
        <v> BBS 26 </v>
      </c>
      <c r="B259" s="5" t="str">
        <f t="shared" si="19"/>
        <v>I</v>
      </c>
      <c r="C259" s="10">
        <f t="shared" si="20"/>
        <v>42782.284</v>
      </c>
      <c r="D259" s="19" t="str">
        <f t="shared" si="21"/>
        <v>vis</v>
      </c>
      <c r="E259" s="107">
        <f>VLOOKUP(C259,'Active 1'!C$21:E$968,3,FALSE)</f>
        <v>13855.00428062637</v>
      </c>
      <c r="F259" s="5" t="s">
        <v>2167</v>
      </c>
      <c r="G259" s="19" t="str">
        <f t="shared" si="22"/>
        <v>42782.284</v>
      </c>
      <c r="H259" s="10">
        <f t="shared" si="23"/>
        <v>-7160</v>
      </c>
      <c r="I259" s="108" t="s">
        <v>506</v>
      </c>
      <c r="J259" s="109" t="s">
        <v>507</v>
      </c>
      <c r="K259" s="108">
        <v>-7160</v>
      </c>
      <c r="L259" s="108" t="s">
        <v>508</v>
      </c>
      <c r="M259" s="109" t="s">
        <v>2233</v>
      </c>
      <c r="N259" s="109"/>
      <c r="O259" s="110" t="s">
        <v>227</v>
      </c>
      <c r="P259" s="110" t="s">
        <v>505</v>
      </c>
    </row>
    <row r="260" spans="1:16" ht="13.5" thickBot="1">
      <c r="A260" s="10" t="str">
        <f t="shared" si="18"/>
        <v> BBS 26 </v>
      </c>
      <c r="B260" s="5" t="str">
        <f t="shared" si="19"/>
        <v>I</v>
      </c>
      <c r="C260" s="10">
        <f t="shared" si="20"/>
        <v>42786.343999999997</v>
      </c>
      <c r="D260" s="19" t="str">
        <f t="shared" si="21"/>
        <v>vis</v>
      </c>
      <c r="E260" s="107">
        <f>VLOOKUP(C260,'Active 1'!C$21:E$968,3,FALSE)</f>
        <v>13857.995561705116</v>
      </c>
      <c r="F260" s="5" t="s">
        <v>2167</v>
      </c>
      <c r="G260" s="19" t="str">
        <f t="shared" si="22"/>
        <v>42786.344</v>
      </c>
      <c r="H260" s="10">
        <f t="shared" si="23"/>
        <v>-7157</v>
      </c>
      <c r="I260" s="108" t="s">
        <v>509</v>
      </c>
      <c r="J260" s="109" t="s">
        <v>510</v>
      </c>
      <c r="K260" s="108">
        <v>-7157</v>
      </c>
      <c r="L260" s="108" t="s">
        <v>511</v>
      </c>
      <c r="M260" s="109" t="s">
        <v>2233</v>
      </c>
      <c r="N260" s="109"/>
      <c r="O260" s="110" t="s">
        <v>3275</v>
      </c>
      <c r="P260" s="110" t="s">
        <v>505</v>
      </c>
    </row>
    <row r="261" spans="1:16" ht="13.5" thickBot="1">
      <c r="A261" s="10" t="str">
        <f t="shared" si="18"/>
        <v> BBS 26 </v>
      </c>
      <c r="B261" s="5" t="str">
        <f t="shared" si="19"/>
        <v>I</v>
      </c>
      <c r="C261" s="10">
        <f t="shared" si="20"/>
        <v>42809.423999999999</v>
      </c>
      <c r="D261" s="19" t="str">
        <f t="shared" si="21"/>
        <v>vis</v>
      </c>
      <c r="E261" s="107">
        <f>VLOOKUP(C261,'Active 1'!C$21:E$968,3,FALSE)</f>
        <v>13875.000184192184</v>
      </c>
      <c r="F261" s="5" t="s">
        <v>2167</v>
      </c>
      <c r="G261" s="19" t="str">
        <f t="shared" si="22"/>
        <v>42809.424</v>
      </c>
      <c r="H261" s="10">
        <f t="shared" si="23"/>
        <v>-7140</v>
      </c>
      <c r="I261" s="108" t="s">
        <v>512</v>
      </c>
      <c r="J261" s="109" t="s">
        <v>513</v>
      </c>
      <c r="K261" s="108">
        <v>-7140</v>
      </c>
      <c r="L261" s="108" t="s">
        <v>458</v>
      </c>
      <c r="M261" s="109" t="s">
        <v>2233</v>
      </c>
      <c r="N261" s="109"/>
      <c r="O261" s="110" t="s">
        <v>3275</v>
      </c>
      <c r="P261" s="110" t="s">
        <v>505</v>
      </c>
    </row>
    <row r="262" spans="1:16" ht="13.5" thickBot="1">
      <c r="A262" s="10" t="str">
        <f t="shared" si="18"/>
        <v> BBS 27 </v>
      </c>
      <c r="B262" s="5" t="str">
        <f t="shared" si="19"/>
        <v>I</v>
      </c>
      <c r="C262" s="10">
        <f t="shared" si="20"/>
        <v>42839.281999999999</v>
      </c>
      <c r="D262" s="19" t="str">
        <f t="shared" si="21"/>
        <v>vis</v>
      </c>
      <c r="E262" s="107">
        <f>VLOOKUP(C262,'Active 1'!C$21:E$968,3,FALSE)</f>
        <v>13896.998625189533</v>
      </c>
      <c r="F262" s="5" t="s">
        <v>2167</v>
      </c>
      <c r="G262" s="19" t="str">
        <f t="shared" si="22"/>
        <v>42839.282</v>
      </c>
      <c r="H262" s="10">
        <f t="shared" si="23"/>
        <v>-7118</v>
      </c>
      <c r="I262" s="108" t="s">
        <v>514</v>
      </c>
      <c r="J262" s="109" t="s">
        <v>515</v>
      </c>
      <c r="K262" s="108">
        <v>-7118</v>
      </c>
      <c r="L262" s="108" t="s">
        <v>421</v>
      </c>
      <c r="M262" s="109" t="s">
        <v>2233</v>
      </c>
      <c r="N262" s="109"/>
      <c r="O262" s="110" t="s">
        <v>227</v>
      </c>
      <c r="P262" s="110" t="s">
        <v>516</v>
      </c>
    </row>
    <row r="263" spans="1:16" ht="13.5" thickBot="1">
      <c r="A263" s="10" t="str">
        <f t="shared" si="18"/>
        <v> BBS 27 </v>
      </c>
      <c r="B263" s="5" t="str">
        <f t="shared" si="19"/>
        <v>I</v>
      </c>
      <c r="C263" s="10">
        <f t="shared" si="20"/>
        <v>42839.281999999999</v>
      </c>
      <c r="D263" s="19" t="str">
        <f t="shared" si="21"/>
        <v>vis</v>
      </c>
      <c r="E263" s="107">
        <f>VLOOKUP(C263,'Active 1'!C$21:E$968,3,FALSE)</f>
        <v>13896.998625189533</v>
      </c>
      <c r="F263" s="5" t="s">
        <v>2167</v>
      </c>
      <c r="G263" s="19" t="str">
        <f t="shared" si="22"/>
        <v>42839.282</v>
      </c>
      <c r="H263" s="10">
        <f t="shared" si="23"/>
        <v>-7118</v>
      </c>
      <c r="I263" s="108" t="s">
        <v>514</v>
      </c>
      <c r="J263" s="109" t="s">
        <v>515</v>
      </c>
      <c r="K263" s="108">
        <v>-7118</v>
      </c>
      <c r="L263" s="108" t="s">
        <v>421</v>
      </c>
      <c r="M263" s="109" t="s">
        <v>2233</v>
      </c>
      <c r="N263" s="109"/>
      <c r="O263" s="110" t="s">
        <v>152</v>
      </c>
      <c r="P263" s="110" t="s">
        <v>516</v>
      </c>
    </row>
    <row r="264" spans="1:16" ht="13.5" thickBot="1">
      <c r="A264" s="10" t="str">
        <f t="shared" si="18"/>
        <v> BBS 27 </v>
      </c>
      <c r="B264" s="5" t="str">
        <f t="shared" si="19"/>
        <v>I</v>
      </c>
      <c r="C264" s="10">
        <f t="shared" si="20"/>
        <v>42839.283000000003</v>
      </c>
      <c r="D264" s="19" t="str">
        <f t="shared" si="21"/>
        <v>vis</v>
      </c>
      <c r="E264" s="107">
        <f>VLOOKUP(C264,'Active 1'!C$21:E$968,3,FALSE)</f>
        <v>13896.999361958275</v>
      </c>
      <c r="F264" s="5" t="s">
        <v>2167</v>
      </c>
      <c r="G264" s="19" t="str">
        <f t="shared" si="22"/>
        <v>42839.283</v>
      </c>
      <c r="H264" s="10">
        <f t="shared" si="23"/>
        <v>-7118</v>
      </c>
      <c r="I264" s="108" t="s">
        <v>517</v>
      </c>
      <c r="J264" s="109" t="s">
        <v>518</v>
      </c>
      <c r="K264" s="108">
        <v>-7118</v>
      </c>
      <c r="L264" s="108" t="s">
        <v>499</v>
      </c>
      <c r="M264" s="109" t="s">
        <v>2233</v>
      </c>
      <c r="N264" s="109"/>
      <c r="O264" s="110" t="s">
        <v>3275</v>
      </c>
      <c r="P264" s="110" t="s">
        <v>516</v>
      </c>
    </row>
    <row r="265" spans="1:16" ht="13.5" thickBot="1">
      <c r="A265" s="10" t="str">
        <f t="shared" si="18"/>
        <v> BBS 28 </v>
      </c>
      <c r="B265" s="5" t="str">
        <f t="shared" si="19"/>
        <v>I</v>
      </c>
      <c r="C265" s="10">
        <f t="shared" si="20"/>
        <v>42950.588000000003</v>
      </c>
      <c r="D265" s="19" t="str">
        <f t="shared" si="21"/>
        <v>vis</v>
      </c>
      <c r="E265" s="107">
        <f>VLOOKUP(C265,'Active 1'!C$21:E$968,3,FALSE)</f>
        <v>13979.005406409005</v>
      </c>
      <c r="F265" s="5" t="s">
        <v>2167</v>
      </c>
      <c r="G265" s="19" t="str">
        <f t="shared" si="22"/>
        <v>42950.588</v>
      </c>
      <c r="H265" s="10">
        <f t="shared" si="23"/>
        <v>-7036</v>
      </c>
      <c r="I265" s="108" t="s">
        <v>523</v>
      </c>
      <c r="J265" s="109" t="s">
        <v>524</v>
      </c>
      <c r="K265" s="108">
        <v>-7036</v>
      </c>
      <c r="L265" s="108" t="s">
        <v>441</v>
      </c>
      <c r="M265" s="109" t="s">
        <v>2233</v>
      </c>
      <c r="N265" s="109"/>
      <c r="O265" s="110" t="s">
        <v>152</v>
      </c>
      <c r="P265" s="110" t="s">
        <v>525</v>
      </c>
    </row>
    <row r="266" spans="1:16" ht="13.5" thickBot="1">
      <c r="A266" s="10" t="str">
        <f t="shared" si="18"/>
        <v> AOEB 1 </v>
      </c>
      <c r="B266" s="5" t="str">
        <f t="shared" si="19"/>
        <v>I</v>
      </c>
      <c r="C266" s="10">
        <f t="shared" si="20"/>
        <v>42962.794000000002</v>
      </c>
      <c r="D266" s="19" t="str">
        <f t="shared" si="21"/>
        <v>vis</v>
      </c>
      <c r="E266" s="107">
        <f>VLOOKUP(C266,'Active 1'!C$21:E$968,3,FALSE)</f>
        <v>13987.99840563245</v>
      </c>
      <c r="F266" s="5" t="s">
        <v>2167</v>
      </c>
      <c r="G266" s="19" t="str">
        <f t="shared" si="22"/>
        <v>42962.794</v>
      </c>
      <c r="H266" s="10">
        <f t="shared" si="23"/>
        <v>-7027</v>
      </c>
      <c r="I266" s="108" t="s">
        <v>526</v>
      </c>
      <c r="J266" s="109" t="s">
        <v>527</v>
      </c>
      <c r="K266" s="108">
        <v>-7027</v>
      </c>
      <c r="L266" s="108" t="s">
        <v>511</v>
      </c>
      <c r="M266" s="109" t="s">
        <v>2233</v>
      </c>
      <c r="N266" s="109"/>
      <c r="O266" s="110" t="s">
        <v>502</v>
      </c>
      <c r="P266" s="110" t="s">
        <v>528</v>
      </c>
    </row>
    <row r="267" spans="1:16" ht="13.5" thickBot="1">
      <c r="A267" s="10" t="str">
        <f t="shared" ref="A267:A330" si="24">P267</f>
        <v> AOEB 1 </v>
      </c>
      <c r="B267" s="5" t="str">
        <f t="shared" ref="B267:B330" si="25">IF(H267=INT(H267),"I","II")</f>
        <v>I</v>
      </c>
      <c r="C267" s="10">
        <f t="shared" ref="C267:C330" si="26">1*G267</f>
        <v>42981.8</v>
      </c>
      <c r="D267" s="19" t="str">
        <f t="shared" ref="D267:D330" si="27">VLOOKUP(F267,I$1:J$5,2,FALSE)</f>
        <v>vis</v>
      </c>
      <c r="E267" s="107">
        <f>VLOOKUP(C267,'Active 1'!C$21:E$968,3,FALSE)</f>
        <v>14002.00143227843</v>
      </c>
      <c r="F267" s="5" t="s">
        <v>2167</v>
      </c>
      <c r="G267" s="19" t="str">
        <f t="shared" ref="G267:G330" si="28">MID(I267,3,LEN(I267)-3)</f>
        <v>42981.800</v>
      </c>
      <c r="H267" s="10">
        <f t="shared" ref="H267:H330" si="29">1*K267</f>
        <v>-7013</v>
      </c>
      <c r="I267" s="108" t="s">
        <v>529</v>
      </c>
      <c r="J267" s="109" t="s">
        <v>530</v>
      </c>
      <c r="K267" s="108">
        <v>-7013</v>
      </c>
      <c r="L267" s="108" t="s">
        <v>499</v>
      </c>
      <c r="M267" s="109" t="s">
        <v>2233</v>
      </c>
      <c r="N267" s="109"/>
      <c r="O267" s="110" t="s">
        <v>502</v>
      </c>
      <c r="P267" s="110" t="s">
        <v>528</v>
      </c>
    </row>
    <row r="268" spans="1:16" ht="13.5" thickBot="1">
      <c r="A268" s="10" t="str">
        <f t="shared" si="24"/>
        <v> AOEB 1 </v>
      </c>
      <c r="B268" s="5" t="str">
        <f t="shared" si="25"/>
        <v>I</v>
      </c>
      <c r="C268" s="10">
        <f t="shared" si="26"/>
        <v>42981.805999999997</v>
      </c>
      <c r="D268" s="19" t="str">
        <f t="shared" si="27"/>
        <v>vis</v>
      </c>
      <c r="E268" s="107">
        <f>VLOOKUP(C268,'Active 1'!C$21:E$968,3,FALSE)</f>
        <v>14002.005852890858</v>
      </c>
      <c r="F268" s="5" t="s">
        <v>2167</v>
      </c>
      <c r="G268" s="19" t="str">
        <f t="shared" si="28"/>
        <v>42981.806</v>
      </c>
      <c r="H268" s="10">
        <f t="shared" si="29"/>
        <v>-7013</v>
      </c>
      <c r="I268" s="108" t="s">
        <v>531</v>
      </c>
      <c r="J268" s="109" t="s">
        <v>532</v>
      </c>
      <c r="K268" s="108">
        <v>-7013</v>
      </c>
      <c r="L268" s="108" t="s">
        <v>441</v>
      </c>
      <c r="M268" s="109" t="s">
        <v>2233</v>
      </c>
      <c r="N268" s="109"/>
      <c r="O268" s="110" t="s">
        <v>414</v>
      </c>
      <c r="P268" s="110" t="s">
        <v>528</v>
      </c>
    </row>
    <row r="269" spans="1:16" ht="13.5" thickBot="1">
      <c r="A269" s="10" t="str">
        <f t="shared" si="24"/>
        <v> AOEB 1 </v>
      </c>
      <c r="B269" s="5" t="str">
        <f t="shared" si="25"/>
        <v>I</v>
      </c>
      <c r="C269" s="10">
        <f t="shared" si="26"/>
        <v>43034.728000000003</v>
      </c>
      <c r="D269" s="19" t="str">
        <f t="shared" si="27"/>
        <v>vis</v>
      </c>
      <c r="E269" s="107">
        <f>VLOOKUP(C269,'Active 1'!C$21:E$968,3,FALSE)</f>
        <v>14040.997128075458</v>
      </c>
      <c r="F269" s="5" t="s">
        <v>2167</v>
      </c>
      <c r="G269" s="19" t="str">
        <f t="shared" si="28"/>
        <v>43034.728</v>
      </c>
      <c r="H269" s="10">
        <f t="shared" si="29"/>
        <v>-6974</v>
      </c>
      <c r="I269" s="108" t="s">
        <v>533</v>
      </c>
      <c r="J269" s="109" t="s">
        <v>534</v>
      </c>
      <c r="K269" s="108">
        <v>-6974</v>
      </c>
      <c r="L269" s="108" t="s">
        <v>535</v>
      </c>
      <c r="M269" s="109" t="s">
        <v>2233</v>
      </c>
      <c r="N269" s="109"/>
      <c r="O269" s="110" t="s">
        <v>414</v>
      </c>
      <c r="P269" s="110" t="s">
        <v>528</v>
      </c>
    </row>
    <row r="270" spans="1:16" ht="13.5" thickBot="1">
      <c r="A270" s="10" t="str">
        <f t="shared" si="24"/>
        <v> AOEB 1 </v>
      </c>
      <c r="B270" s="5" t="str">
        <f t="shared" si="25"/>
        <v>I</v>
      </c>
      <c r="C270" s="10">
        <f t="shared" si="26"/>
        <v>43098.523999999998</v>
      </c>
      <c r="D270" s="19" t="str">
        <f t="shared" si="27"/>
        <v>vis</v>
      </c>
      <c r="E270" s="107">
        <f>VLOOKUP(C270,'Active 1'!C$21:E$968,3,FALSE)</f>
        <v>14088.000026523672</v>
      </c>
      <c r="F270" s="5" t="s">
        <v>2167</v>
      </c>
      <c r="G270" s="19" t="str">
        <f t="shared" si="28"/>
        <v>43098.524</v>
      </c>
      <c r="H270" s="10">
        <f t="shared" si="29"/>
        <v>-6927</v>
      </c>
      <c r="I270" s="108" t="s">
        <v>539</v>
      </c>
      <c r="J270" s="109" t="s">
        <v>540</v>
      </c>
      <c r="K270" s="108">
        <v>-6927</v>
      </c>
      <c r="L270" s="108" t="s">
        <v>541</v>
      </c>
      <c r="M270" s="109" t="s">
        <v>2233</v>
      </c>
      <c r="N270" s="109"/>
      <c r="O270" s="110" t="s">
        <v>3236</v>
      </c>
      <c r="P270" s="110" t="s">
        <v>528</v>
      </c>
    </row>
    <row r="271" spans="1:16" ht="13.5" thickBot="1">
      <c r="A271" s="10" t="str">
        <f t="shared" si="24"/>
        <v> AOEB 1 </v>
      </c>
      <c r="B271" s="5" t="str">
        <f t="shared" si="25"/>
        <v>I</v>
      </c>
      <c r="C271" s="10">
        <f t="shared" si="26"/>
        <v>43136.525000000001</v>
      </c>
      <c r="D271" s="19" t="str">
        <f t="shared" si="27"/>
        <v>vis</v>
      </c>
      <c r="E271" s="107">
        <f>VLOOKUP(C271,'Active 1'!C$21:E$968,3,FALSE)</f>
        <v>14115.997975359507</v>
      </c>
      <c r="F271" s="5" t="s">
        <v>2167</v>
      </c>
      <c r="G271" s="19" t="str">
        <f t="shared" si="28"/>
        <v>43136.525</v>
      </c>
      <c r="H271" s="10">
        <f t="shared" si="29"/>
        <v>-6899</v>
      </c>
      <c r="I271" s="108" t="s">
        <v>542</v>
      </c>
      <c r="J271" s="109" t="s">
        <v>543</v>
      </c>
      <c r="K271" s="108">
        <v>-6899</v>
      </c>
      <c r="L271" s="108" t="s">
        <v>544</v>
      </c>
      <c r="M271" s="109" t="s">
        <v>2233</v>
      </c>
      <c r="N271" s="109"/>
      <c r="O271" s="110" t="s">
        <v>3236</v>
      </c>
      <c r="P271" s="110" t="s">
        <v>528</v>
      </c>
    </row>
    <row r="272" spans="1:16" ht="13.5" thickBot="1">
      <c r="A272" s="10" t="str">
        <f t="shared" si="24"/>
        <v> AOEB 1 </v>
      </c>
      <c r="B272" s="5" t="str">
        <f t="shared" si="25"/>
        <v>I</v>
      </c>
      <c r="C272" s="10">
        <f t="shared" si="26"/>
        <v>43136.527999999998</v>
      </c>
      <c r="D272" s="19" t="str">
        <f t="shared" si="27"/>
        <v>vis</v>
      </c>
      <c r="E272" s="107">
        <f>VLOOKUP(C272,'Active 1'!C$21:E$968,3,FALSE)</f>
        <v>14116.00018566572</v>
      </c>
      <c r="F272" s="5" t="s">
        <v>2167</v>
      </c>
      <c r="G272" s="19" t="str">
        <f t="shared" si="28"/>
        <v>43136.528</v>
      </c>
      <c r="H272" s="10">
        <f t="shared" si="29"/>
        <v>-6899</v>
      </c>
      <c r="I272" s="108" t="s">
        <v>545</v>
      </c>
      <c r="J272" s="109" t="s">
        <v>546</v>
      </c>
      <c r="K272" s="108">
        <v>-6899</v>
      </c>
      <c r="L272" s="108" t="s">
        <v>541</v>
      </c>
      <c r="M272" s="109" t="s">
        <v>2233</v>
      </c>
      <c r="N272" s="109"/>
      <c r="O272" s="110" t="s">
        <v>414</v>
      </c>
      <c r="P272" s="110" t="s">
        <v>528</v>
      </c>
    </row>
    <row r="273" spans="1:16" ht="13.5" thickBot="1">
      <c r="A273" s="10" t="str">
        <f t="shared" si="24"/>
        <v> BBS 31 </v>
      </c>
      <c r="B273" s="5" t="str">
        <f t="shared" si="25"/>
        <v>I</v>
      </c>
      <c r="C273" s="10">
        <f t="shared" si="26"/>
        <v>43143.317999999999</v>
      </c>
      <c r="D273" s="19" t="str">
        <f t="shared" si="27"/>
        <v>vis</v>
      </c>
      <c r="E273" s="107">
        <f>VLOOKUP(C273,'Active 1'!C$21:E$968,3,FALSE)</f>
        <v>14121.002845400868</v>
      </c>
      <c r="F273" s="5" t="s">
        <v>2167</v>
      </c>
      <c r="G273" s="19" t="str">
        <f t="shared" si="28"/>
        <v>43143.318</v>
      </c>
      <c r="H273" s="10">
        <f t="shared" si="29"/>
        <v>-6894</v>
      </c>
      <c r="I273" s="108" t="s">
        <v>547</v>
      </c>
      <c r="J273" s="109" t="s">
        <v>548</v>
      </c>
      <c r="K273" s="108">
        <v>-6894</v>
      </c>
      <c r="L273" s="108" t="s">
        <v>549</v>
      </c>
      <c r="M273" s="109" t="s">
        <v>2233</v>
      </c>
      <c r="N273" s="109"/>
      <c r="O273" s="110" t="s">
        <v>227</v>
      </c>
      <c r="P273" s="110" t="s">
        <v>550</v>
      </c>
    </row>
    <row r="274" spans="1:16" ht="13.5" thickBot="1">
      <c r="A274" s="10" t="str">
        <f t="shared" si="24"/>
        <v> BBS 31 </v>
      </c>
      <c r="B274" s="5" t="str">
        <f t="shared" si="25"/>
        <v>I</v>
      </c>
      <c r="C274" s="10">
        <f t="shared" si="26"/>
        <v>43143.326000000001</v>
      </c>
      <c r="D274" s="19" t="str">
        <f t="shared" si="27"/>
        <v>vis</v>
      </c>
      <c r="E274" s="107">
        <f>VLOOKUP(C274,'Active 1'!C$21:E$968,3,FALSE)</f>
        <v>14121.008739550778</v>
      </c>
      <c r="F274" s="5" t="s">
        <v>2167</v>
      </c>
      <c r="G274" s="19" t="str">
        <f t="shared" si="28"/>
        <v>43143.326</v>
      </c>
      <c r="H274" s="10">
        <f t="shared" si="29"/>
        <v>-6894</v>
      </c>
      <c r="I274" s="108" t="s">
        <v>551</v>
      </c>
      <c r="J274" s="109" t="s">
        <v>552</v>
      </c>
      <c r="K274" s="108">
        <v>-6894</v>
      </c>
      <c r="L274" s="108" t="s">
        <v>441</v>
      </c>
      <c r="M274" s="109" t="s">
        <v>2233</v>
      </c>
      <c r="N274" s="109"/>
      <c r="O274" s="110" t="s">
        <v>152</v>
      </c>
      <c r="P274" s="110" t="s">
        <v>550</v>
      </c>
    </row>
    <row r="275" spans="1:16" ht="13.5" thickBot="1">
      <c r="A275" s="10" t="str">
        <f t="shared" si="24"/>
        <v> AOEB 1 </v>
      </c>
      <c r="B275" s="5" t="str">
        <f t="shared" si="25"/>
        <v>I</v>
      </c>
      <c r="C275" s="10">
        <f t="shared" si="26"/>
        <v>43144.667999999998</v>
      </c>
      <c r="D275" s="19" t="str">
        <f t="shared" si="27"/>
        <v>vis</v>
      </c>
      <c r="E275" s="107">
        <f>VLOOKUP(C275,'Active 1'!C$21:E$968,3,FALSE)</f>
        <v>14121.997483197987</v>
      </c>
      <c r="F275" s="5" t="s">
        <v>2167</v>
      </c>
      <c r="G275" s="19" t="str">
        <f t="shared" si="28"/>
        <v>43144.668</v>
      </c>
      <c r="H275" s="10">
        <f t="shared" si="29"/>
        <v>-6893</v>
      </c>
      <c r="I275" s="108" t="s">
        <v>557</v>
      </c>
      <c r="J275" s="109" t="s">
        <v>558</v>
      </c>
      <c r="K275" s="108">
        <v>-6893</v>
      </c>
      <c r="L275" s="108" t="s">
        <v>559</v>
      </c>
      <c r="M275" s="109" t="s">
        <v>2233</v>
      </c>
      <c r="N275" s="109"/>
      <c r="O275" s="110" t="s">
        <v>3236</v>
      </c>
      <c r="P275" s="110" t="s">
        <v>528</v>
      </c>
    </row>
    <row r="276" spans="1:16" ht="13.5" thickBot="1">
      <c r="A276" s="10" t="str">
        <f t="shared" si="24"/>
        <v> BBS 33 </v>
      </c>
      <c r="B276" s="5" t="str">
        <f t="shared" si="25"/>
        <v>I</v>
      </c>
      <c r="C276" s="10">
        <f t="shared" si="26"/>
        <v>43204.391000000003</v>
      </c>
      <c r="D276" s="19" t="str">
        <f t="shared" si="27"/>
        <v>vis</v>
      </c>
      <c r="E276" s="107">
        <f>VLOOKUP(C276,'Active 1'!C$21:E$968,3,FALSE)</f>
        <v>14165.999522573858</v>
      </c>
      <c r="F276" s="5" t="s">
        <v>2167</v>
      </c>
      <c r="G276" s="19" t="str">
        <f t="shared" si="28"/>
        <v>43204.391</v>
      </c>
      <c r="H276" s="10">
        <f t="shared" si="29"/>
        <v>-6849</v>
      </c>
      <c r="I276" s="108" t="s">
        <v>560</v>
      </c>
      <c r="J276" s="109" t="s">
        <v>561</v>
      </c>
      <c r="K276" s="108">
        <v>-6849</v>
      </c>
      <c r="L276" s="108" t="s">
        <v>544</v>
      </c>
      <c r="M276" s="109" t="s">
        <v>2233</v>
      </c>
      <c r="N276" s="109"/>
      <c r="O276" s="110" t="s">
        <v>152</v>
      </c>
      <c r="P276" s="110" t="s">
        <v>562</v>
      </c>
    </row>
    <row r="277" spans="1:16" ht="13.5" thickBot="1">
      <c r="A277" s="10" t="str">
        <f t="shared" si="24"/>
        <v> BBS 34 </v>
      </c>
      <c r="B277" s="5" t="str">
        <f t="shared" si="25"/>
        <v>I</v>
      </c>
      <c r="C277" s="10">
        <f t="shared" si="26"/>
        <v>43326.546999999999</v>
      </c>
      <c r="D277" s="19" t="str">
        <f t="shared" si="27"/>
        <v>vis</v>
      </c>
      <c r="E277" s="107">
        <f>VLOOKUP(C277,'Active 1'!C$21:E$968,3,FALSE)</f>
        <v>14256.000244607219</v>
      </c>
      <c r="F277" s="5" t="s">
        <v>2167</v>
      </c>
      <c r="G277" s="19" t="str">
        <f t="shared" si="28"/>
        <v>43326.547</v>
      </c>
      <c r="H277" s="10">
        <f t="shared" si="29"/>
        <v>-6759</v>
      </c>
      <c r="I277" s="108" t="s">
        <v>563</v>
      </c>
      <c r="J277" s="109" t="s">
        <v>564</v>
      </c>
      <c r="K277" s="108">
        <v>-6759</v>
      </c>
      <c r="L277" s="108" t="s">
        <v>565</v>
      </c>
      <c r="M277" s="109" t="s">
        <v>2233</v>
      </c>
      <c r="N277" s="109"/>
      <c r="O277" s="110" t="s">
        <v>152</v>
      </c>
      <c r="P277" s="110" t="s">
        <v>566</v>
      </c>
    </row>
    <row r="278" spans="1:16" ht="13.5" thickBot="1">
      <c r="A278" s="10" t="str">
        <f t="shared" si="24"/>
        <v> AOEB 1 </v>
      </c>
      <c r="B278" s="5" t="str">
        <f t="shared" si="25"/>
        <v>I</v>
      </c>
      <c r="C278" s="10">
        <f t="shared" si="26"/>
        <v>43395.764999999999</v>
      </c>
      <c r="D278" s="19" t="str">
        <f t="shared" si="27"/>
        <v>vis</v>
      </c>
      <c r="E278" s="107">
        <f>VLOOKUP(C278,'Active 1'!C$21:E$968,3,FALSE)</f>
        <v>14306.997903156169</v>
      </c>
      <c r="F278" s="5" t="s">
        <v>2167</v>
      </c>
      <c r="G278" s="19" t="str">
        <f t="shared" si="28"/>
        <v>43395.765</v>
      </c>
      <c r="H278" s="10">
        <f t="shared" si="29"/>
        <v>-6708</v>
      </c>
      <c r="I278" s="108" t="s">
        <v>571</v>
      </c>
      <c r="J278" s="109" t="s">
        <v>572</v>
      </c>
      <c r="K278" s="108">
        <v>-6708</v>
      </c>
      <c r="L278" s="108" t="s">
        <v>573</v>
      </c>
      <c r="M278" s="109" t="s">
        <v>2233</v>
      </c>
      <c r="N278" s="109"/>
      <c r="O278" s="110" t="s">
        <v>414</v>
      </c>
      <c r="P278" s="110" t="s">
        <v>528</v>
      </c>
    </row>
    <row r="279" spans="1:16" ht="13.5" thickBot="1">
      <c r="A279" s="10" t="str">
        <f t="shared" si="24"/>
        <v> AOEB 1 </v>
      </c>
      <c r="B279" s="5" t="str">
        <f t="shared" si="25"/>
        <v>I</v>
      </c>
      <c r="C279" s="10">
        <f t="shared" si="26"/>
        <v>43395.767</v>
      </c>
      <c r="D279" s="19" t="str">
        <f t="shared" si="27"/>
        <v>vis</v>
      </c>
      <c r="E279" s="107">
        <f>VLOOKUP(C279,'Active 1'!C$21:E$968,3,FALSE)</f>
        <v>14306.999376693646</v>
      </c>
      <c r="F279" s="5" t="s">
        <v>2167</v>
      </c>
      <c r="G279" s="19" t="str">
        <f t="shared" si="28"/>
        <v>43395.767</v>
      </c>
      <c r="H279" s="10">
        <f t="shared" si="29"/>
        <v>-6708</v>
      </c>
      <c r="I279" s="108" t="s">
        <v>574</v>
      </c>
      <c r="J279" s="109" t="s">
        <v>575</v>
      </c>
      <c r="K279" s="108">
        <v>-6708</v>
      </c>
      <c r="L279" s="108" t="s">
        <v>576</v>
      </c>
      <c r="M279" s="109" t="s">
        <v>2233</v>
      </c>
      <c r="N279" s="109"/>
      <c r="O279" s="110" t="s">
        <v>3236</v>
      </c>
      <c r="P279" s="110" t="s">
        <v>528</v>
      </c>
    </row>
    <row r="280" spans="1:16" ht="13.5" thickBot="1">
      <c r="A280" s="10" t="str">
        <f t="shared" si="24"/>
        <v> BBS 35 </v>
      </c>
      <c r="B280" s="5" t="str">
        <f t="shared" si="25"/>
        <v>I</v>
      </c>
      <c r="C280" s="10">
        <f t="shared" si="26"/>
        <v>43409.351000000002</v>
      </c>
      <c r="D280" s="19" t="str">
        <f t="shared" si="27"/>
        <v>vis</v>
      </c>
      <c r="E280" s="107">
        <f>VLOOKUP(C280,'Active 1'!C$21:E$968,3,FALSE)</f>
        <v>14317.007643238896</v>
      </c>
      <c r="F280" s="5" t="s">
        <v>2167</v>
      </c>
      <c r="G280" s="19" t="str">
        <f t="shared" si="28"/>
        <v>43409.351</v>
      </c>
      <c r="H280" s="10">
        <f t="shared" si="29"/>
        <v>-6698</v>
      </c>
      <c r="I280" s="108" t="s">
        <v>580</v>
      </c>
      <c r="J280" s="109" t="s">
        <v>581</v>
      </c>
      <c r="K280" s="108">
        <v>-6698</v>
      </c>
      <c r="L280" s="108" t="s">
        <v>549</v>
      </c>
      <c r="M280" s="109" t="s">
        <v>2233</v>
      </c>
      <c r="N280" s="109"/>
      <c r="O280" s="110" t="s">
        <v>152</v>
      </c>
      <c r="P280" s="110" t="s">
        <v>582</v>
      </c>
    </row>
    <row r="281" spans="1:16" ht="13.5" thickBot="1">
      <c r="A281" s="10" t="str">
        <f t="shared" si="24"/>
        <v> AOEB 1 </v>
      </c>
      <c r="B281" s="5" t="str">
        <f t="shared" si="25"/>
        <v>I</v>
      </c>
      <c r="C281" s="10">
        <f t="shared" si="26"/>
        <v>43421.555</v>
      </c>
      <c r="D281" s="19" t="str">
        <f t="shared" si="27"/>
        <v>vis</v>
      </c>
      <c r="E281" s="107">
        <f>VLOOKUP(C281,'Active 1'!C$21:E$968,3,FALSE)</f>
        <v>14325.999168924862</v>
      </c>
      <c r="F281" s="5" t="s">
        <v>2167</v>
      </c>
      <c r="G281" s="19" t="str">
        <f t="shared" si="28"/>
        <v>43421.555</v>
      </c>
      <c r="H281" s="10">
        <f t="shared" si="29"/>
        <v>-6689</v>
      </c>
      <c r="I281" s="108" t="s">
        <v>583</v>
      </c>
      <c r="J281" s="109" t="s">
        <v>584</v>
      </c>
      <c r="K281" s="108">
        <v>-6689</v>
      </c>
      <c r="L281" s="108" t="s">
        <v>585</v>
      </c>
      <c r="M281" s="109" t="s">
        <v>2233</v>
      </c>
      <c r="N281" s="109"/>
      <c r="O281" s="110" t="s">
        <v>3236</v>
      </c>
      <c r="P281" s="110" t="s">
        <v>528</v>
      </c>
    </row>
    <row r="282" spans="1:16" ht="13.5" thickBot="1">
      <c r="A282" s="10" t="str">
        <f t="shared" si="24"/>
        <v> BBS 36 </v>
      </c>
      <c r="B282" s="5" t="str">
        <f t="shared" si="25"/>
        <v>I</v>
      </c>
      <c r="C282" s="10">
        <f t="shared" si="26"/>
        <v>43447.349000000002</v>
      </c>
      <c r="D282" s="19" t="str">
        <f t="shared" si="27"/>
        <v>vis</v>
      </c>
      <c r="E282" s="107">
        <f>VLOOKUP(C282,'Active 1'!C$21:E$968,3,FALSE)</f>
        <v>14345.003381768511</v>
      </c>
      <c r="F282" s="5" t="s">
        <v>2167</v>
      </c>
      <c r="G282" s="19" t="str">
        <f t="shared" si="28"/>
        <v>43447.349</v>
      </c>
      <c r="H282" s="10">
        <f t="shared" si="29"/>
        <v>-6670</v>
      </c>
      <c r="I282" s="108" t="s">
        <v>586</v>
      </c>
      <c r="J282" s="109" t="s">
        <v>587</v>
      </c>
      <c r="K282" s="108">
        <v>-6670</v>
      </c>
      <c r="L282" s="108" t="s">
        <v>544</v>
      </c>
      <c r="M282" s="109" t="s">
        <v>2233</v>
      </c>
      <c r="N282" s="109"/>
      <c r="O282" s="110" t="s">
        <v>588</v>
      </c>
      <c r="P282" s="110" t="s">
        <v>589</v>
      </c>
    </row>
    <row r="283" spans="1:16" ht="13.5" thickBot="1">
      <c r="A283" s="10" t="str">
        <f t="shared" si="24"/>
        <v> AOEB 1 </v>
      </c>
      <c r="B283" s="5" t="str">
        <f t="shared" si="25"/>
        <v>I</v>
      </c>
      <c r="C283" s="10">
        <f t="shared" si="26"/>
        <v>43459.555999999997</v>
      </c>
      <c r="D283" s="19" t="str">
        <f t="shared" si="27"/>
        <v>vis</v>
      </c>
      <c r="E283" s="107">
        <f>VLOOKUP(C283,'Active 1'!C$21:E$968,3,FALSE)</f>
        <v>14353.997117760691</v>
      </c>
      <c r="F283" s="5" t="s">
        <v>2167</v>
      </c>
      <c r="G283" s="19" t="str">
        <f t="shared" si="28"/>
        <v>43459.556</v>
      </c>
      <c r="H283" s="10">
        <f t="shared" si="29"/>
        <v>-6661</v>
      </c>
      <c r="I283" s="108" t="s">
        <v>590</v>
      </c>
      <c r="J283" s="109" t="s">
        <v>591</v>
      </c>
      <c r="K283" s="108">
        <v>-6661</v>
      </c>
      <c r="L283" s="108" t="s">
        <v>592</v>
      </c>
      <c r="M283" s="109" t="s">
        <v>2233</v>
      </c>
      <c r="N283" s="109"/>
      <c r="O283" s="110" t="s">
        <v>3236</v>
      </c>
      <c r="P283" s="110" t="s">
        <v>528</v>
      </c>
    </row>
    <row r="284" spans="1:16" ht="13.5" thickBot="1">
      <c r="A284" s="10" t="str">
        <f t="shared" si="24"/>
        <v> BBS 36 </v>
      </c>
      <c r="B284" s="5" t="str">
        <f t="shared" si="25"/>
        <v>I</v>
      </c>
      <c r="C284" s="10">
        <f t="shared" si="26"/>
        <v>43481.275999999998</v>
      </c>
      <c r="D284" s="19" t="str">
        <f t="shared" si="27"/>
        <v>vis</v>
      </c>
      <c r="E284" s="107">
        <f>VLOOKUP(C284,'Active 1'!C$21:E$968,3,FALSE)</f>
        <v>14369.999734763252</v>
      </c>
      <c r="F284" s="5" t="s">
        <v>2167</v>
      </c>
      <c r="G284" s="19" t="str">
        <f t="shared" si="28"/>
        <v>43481.276</v>
      </c>
      <c r="H284" s="10">
        <f t="shared" si="29"/>
        <v>-6645</v>
      </c>
      <c r="I284" s="108" t="s">
        <v>593</v>
      </c>
      <c r="J284" s="109" t="s">
        <v>594</v>
      </c>
      <c r="K284" s="108">
        <v>-6645</v>
      </c>
      <c r="L284" s="108" t="s">
        <v>573</v>
      </c>
      <c r="M284" s="109" t="s">
        <v>2233</v>
      </c>
      <c r="N284" s="109"/>
      <c r="O284" s="110" t="s">
        <v>595</v>
      </c>
      <c r="P284" s="110" t="s">
        <v>589</v>
      </c>
    </row>
    <row r="285" spans="1:16" ht="13.5" thickBot="1">
      <c r="A285" s="10" t="str">
        <f t="shared" si="24"/>
        <v> BBS 36 </v>
      </c>
      <c r="B285" s="5" t="str">
        <f t="shared" si="25"/>
        <v>I</v>
      </c>
      <c r="C285" s="10">
        <f t="shared" si="26"/>
        <v>43481.281999999999</v>
      </c>
      <c r="D285" s="19" t="str">
        <f t="shared" si="27"/>
        <v>vis</v>
      </c>
      <c r="E285" s="107">
        <f>VLOOKUP(C285,'Active 1'!C$21:E$968,3,FALSE)</f>
        <v>14370.004155375686</v>
      </c>
      <c r="F285" s="5" t="s">
        <v>2167</v>
      </c>
      <c r="G285" s="19" t="str">
        <f t="shared" si="28"/>
        <v>43481.282</v>
      </c>
      <c r="H285" s="10">
        <f t="shared" si="29"/>
        <v>-6645</v>
      </c>
      <c r="I285" s="108" t="s">
        <v>596</v>
      </c>
      <c r="J285" s="109" t="s">
        <v>597</v>
      </c>
      <c r="K285" s="108">
        <v>-6645</v>
      </c>
      <c r="L285" s="108" t="s">
        <v>544</v>
      </c>
      <c r="M285" s="109" t="s">
        <v>2233</v>
      </c>
      <c r="N285" s="109"/>
      <c r="O285" s="110" t="s">
        <v>227</v>
      </c>
      <c r="P285" s="110" t="s">
        <v>589</v>
      </c>
    </row>
    <row r="286" spans="1:16" ht="13.5" thickBot="1">
      <c r="A286" s="10" t="str">
        <f t="shared" si="24"/>
        <v> BBS 36 </v>
      </c>
      <c r="B286" s="5" t="str">
        <f t="shared" si="25"/>
        <v>I</v>
      </c>
      <c r="C286" s="10">
        <f t="shared" si="26"/>
        <v>43485.345000000001</v>
      </c>
      <c r="D286" s="19" t="str">
        <f t="shared" si="27"/>
        <v>vis</v>
      </c>
      <c r="E286" s="107">
        <f>VLOOKUP(C286,'Active 1'!C$21:E$968,3,FALSE)</f>
        <v>14372.997646760648</v>
      </c>
      <c r="F286" s="5" t="s">
        <v>2167</v>
      </c>
      <c r="G286" s="19" t="str">
        <f t="shared" si="28"/>
        <v>43485.345</v>
      </c>
      <c r="H286" s="10">
        <f t="shared" si="29"/>
        <v>-6642</v>
      </c>
      <c r="I286" s="108" t="s">
        <v>598</v>
      </c>
      <c r="J286" s="109" t="s">
        <v>599</v>
      </c>
      <c r="K286" s="108">
        <v>-6642</v>
      </c>
      <c r="L286" s="108" t="s">
        <v>592</v>
      </c>
      <c r="M286" s="109" t="s">
        <v>2233</v>
      </c>
      <c r="N286" s="109"/>
      <c r="O286" s="110" t="s">
        <v>227</v>
      </c>
      <c r="P286" s="110" t="s">
        <v>589</v>
      </c>
    </row>
    <row r="287" spans="1:16" ht="13.5" thickBot="1">
      <c r="A287" s="10" t="str">
        <f t="shared" si="24"/>
        <v> BBS 36 </v>
      </c>
      <c r="B287" s="5" t="str">
        <f t="shared" si="25"/>
        <v>I</v>
      </c>
      <c r="C287" s="10">
        <f t="shared" si="26"/>
        <v>43485.347000000002</v>
      </c>
      <c r="D287" s="19" t="str">
        <f t="shared" si="27"/>
        <v>vis</v>
      </c>
      <c r="E287" s="107">
        <f>VLOOKUP(C287,'Active 1'!C$21:E$968,3,FALSE)</f>
        <v>14372.999120298127</v>
      </c>
      <c r="F287" s="5" t="s">
        <v>2167</v>
      </c>
      <c r="G287" s="19" t="str">
        <f t="shared" si="28"/>
        <v>43485.347</v>
      </c>
      <c r="H287" s="10">
        <f t="shared" si="29"/>
        <v>-6642</v>
      </c>
      <c r="I287" s="108" t="s">
        <v>600</v>
      </c>
      <c r="J287" s="109" t="s">
        <v>601</v>
      </c>
      <c r="K287" s="108">
        <v>-6642</v>
      </c>
      <c r="L287" s="108" t="s">
        <v>579</v>
      </c>
      <c r="M287" s="109" t="s">
        <v>2233</v>
      </c>
      <c r="N287" s="109"/>
      <c r="O287" s="110" t="s">
        <v>3275</v>
      </c>
      <c r="P287" s="110" t="s">
        <v>589</v>
      </c>
    </row>
    <row r="288" spans="1:16" ht="13.5" thickBot="1">
      <c r="A288" s="10" t="str">
        <f t="shared" si="24"/>
        <v> BBS 36 </v>
      </c>
      <c r="B288" s="5" t="str">
        <f t="shared" si="25"/>
        <v>I</v>
      </c>
      <c r="C288" s="10">
        <f t="shared" si="26"/>
        <v>43500.277999999998</v>
      </c>
      <c r="D288" s="19" t="str">
        <f t="shared" si="27"/>
        <v>vis</v>
      </c>
      <c r="E288" s="107">
        <f>VLOOKUP(C288,'Active 1'!C$21:E$968,3,FALSE)</f>
        <v>14383.999814334276</v>
      </c>
      <c r="F288" s="5" t="s">
        <v>2167</v>
      </c>
      <c r="G288" s="19" t="str">
        <f t="shared" si="28"/>
        <v>43500.278</v>
      </c>
      <c r="H288" s="10">
        <f t="shared" si="29"/>
        <v>-6631</v>
      </c>
      <c r="I288" s="108" t="s">
        <v>602</v>
      </c>
      <c r="J288" s="109" t="s">
        <v>603</v>
      </c>
      <c r="K288" s="108">
        <v>-6631</v>
      </c>
      <c r="L288" s="108" t="s">
        <v>573</v>
      </c>
      <c r="M288" s="109" t="s">
        <v>2233</v>
      </c>
      <c r="N288" s="109"/>
      <c r="O288" s="110" t="s">
        <v>152</v>
      </c>
      <c r="P288" s="110" t="s">
        <v>589</v>
      </c>
    </row>
    <row r="289" spans="1:16" ht="13.5" thickBot="1">
      <c r="A289" s="10" t="str">
        <f t="shared" si="24"/>
        <v> BBS 38 </v>
      </c>
      <c r="B289" s="5" t="str">
        <f t="shared" si="25"/>
        <v>I</v>
      </c>
      <c r="C289" s="10">
        <f t="shared" si="26"/>
        <v>43706.584999999999</v>
      </c>
      <c r="D289" s="19" t="str">
        <f t="shared" si="27"/>
        <v>vis</v>
      </c>
      <c r="E289" s="107">
        <f>VLOOKUP(C289,'Active 1'!C$21:E$968,3,FALSE)</f>
        <v>14536.000362490218</v>
      </c>
      <c r="F289" s="5" t="s">
        <v>2167</v>
      </c>
      <c r="G289" s="19" t="str">
        <f t="shared" si="28"/>
        <v>43706.585</v>
      </c>
      <c r="H289" s="10">
        <f t="shared" si="29"/>
        <v>-6479</v>
      </c>
      <c r="I289" s="108" t="s">
        <v>609</v>
      </c>
      <c r="J289" s="109" t="s">
        <v>610</v>
      </c>
      <c r="K289" s="108">
        <v>-6479</v>
      </c>
      <c r="L289" s="108" t="s">
        <v>611</v>
      </c>
      <c r="M289" s="109" t="s">
        <v>2233</v>
      </c>
      <c r="N289" s="109"/>
      <c r="O289" s="110" t="s">
        <v>152</v>
      </c>
      <c r="P289" s="110" t="s">
        <v>612</v>
      </c>
    </row>
    <row r="290" spans="1:16" ht="13.5" thickBot="1">
      <c r="A290" s="10" t="str">
        <f t="shared" si="24"/>
        <v> BBS 38 </v>
      </c>
      <c r="B290" s="5" t="str">
        <f t="shared" si="25"/>
        <v>I</v>
      </c>
      <c r="C290" s="10">
        <f t="shared" si="26"/>
        <v>43717.440999999999</v>
      </c>
      <c r="D290" s="19" t="str">
        <f t="shared" si="27"/>
        <v>vis</v>
      </c>
      <c r="E290" s="107">
        <f>VLOOKUP(C290,'Active 1'!C$21:E$968,3,FALSE)</f>
        <v>14543.998723916544</v>
      </c>
      <c r="F290" s="5" t="s">
        <v>2167</v>
      </c>
      <c r="G290" s="19" t="str">
        <f t="shared" si="28"/>
        <v>43717.441</v>
      </c>
      <c r="H290" s="10">
        <f t="shared" si="29"/>
        <v>-6471</v>
      </c>
      <c r="I290" s="108" t="s">
        <v>613</v>
      </c>
      <c r="J290" s="109" t="s">
        <v>614</v>
      </c>
      <c r="K290" s="108">
        <v>-6471</v>
      </c>
      <c r="L290" s="108" t="s">
        <v>615</v>
      </c>
      <c r="M290" s="109" t="s">
        <v>2233</v>
      </c>
      <c r="N290" s="109"/>
      <c r="O290" s="110" t="s">
        <v>152</v>
      </c>
      <c r="P290" s="110" t="s">
        <v>612</v>
      </c>
    </row>
    <row r="291" spans="1:16" ht="13.5" thickBot="1">
      <c r="A291" s="10" t="str">
        <f t="shared" si="24"/>
        <v> BBS 38 </v>
      </c>
      <c r="B291" s="5" t="str">
        <f t="shared" si="25"/>
        <v>I</v>
      </c>
      <c r="C291" s="10">
        <f t="shared" si="26"/>
        <v>43725.582999999999</v>
      </c>
      <c r="D291" s="19" t="str">
        <f t="shared" si="27"/>
        <v>vis</v>
      </c>
      <c r="E291" s="107">
        <f>VLOOKUP(C291,'Active 1'!C$21:E$968,3,FALSE)</f>
        <v>14549.997494986288</v>
      </c>
      <c r="F291" s="5" t="s">
        <v>2167</v>
      </c>
      <c r="G291" s="19" t="str">
        <f t="shared" si="28"/>
        <v>43725.583</v>
      </c>
      <c r="H291" s="10">
        <f t="shared" si="29"/>
        <v>-6465</v>
      </c>
      <c r="I291" s="108" t="s">
        <v>616</v>
      </c>
      <c r="J291" s="109" t="s">
        <v>617</v>
      </c>
      <c r="K291" s="108">
        <v>-6465</v>
      </c>
      <c r="L291" s="108" t="s">
        <v>618</v>
      </c>
      <c r="M291" s="109" t="s">
        <v>2233</v>
      </c>
      <c r="N291" s="109"/>
      <c r="O291" s="110" t="s">
        <v>152</v>
      </c>
      <c r="P291" s="110" t="s">
        <v>612</v>
      </c>
    </row>
    <row r="292" spans="1:16" ht="13.5" thickBot="1">
      <c r="A292" s="10" t="str">
        <f t="shared" si="24"/>
        <v> BBS 38 </v>
      </c>
      <c r="B292" s="5" t="str">
        <f t="shared" si="25"/>
        <v>I</v>
      </c>
      <c r="C292" s="10">
        <f t="shared" si="26"/>
        <v>43736.438000000002</v>
      </c>
      <c r="D292" s="19" t="str">
        <f t="shared" si="27"/>
        <v>vis</v>
      </c>
      <c r="E292" s="107">
        <f>VLOOKUP(C292,'Active 1'!C$21:E$968,3,FALSE)</f>
        <v>14557.995119643876</v>
      </c>
      <c r="F292" s="5" t="s">
        <v>2167</v>
      </c>
      <c r="G292" s="19" t="str">
        <f t="shared" si="28"/>
        <v>43736.438</v>
      </c>
      <c r="H292" s="10">
        <f t="shared" si="29"/>
        <v>-6457</v>
      </c>
      <c r="I292" s="108" t="s">
        <v>619</v>
      </c>
      <c r="J292" s="109" t="s">
        <v>620</v>
      </c>
      <c r="K292" s="108">
        <v>-6457</v>
      </c>
      <c r="L292" s="108" t="s">
        <v>608</v>
      </c>
      <c r="M292" s="109" t="s">
        <v>2233</v>
      </c>
      <c r="N292" s="109"/>
      <c r="O292" s="110" t="s">
        <v>152</v>
      </c>
      <c r="P292" s="110" t="s">
        <v>612</v>
      </c>
    </row>
    <row r="293" spans="1:16" ht="13.5" thickBot="1">
      <c r="A293" s="10" t="str">
        <f t="shared" si="24"/>
        <v> BBS 39 </v>
      </c>
      <c r="B293" s="5" t="str">
        <f t="shared" si="25"/>
        <v>I</v>
      </c>
      <c r="C293" s="10">
        <f t="shared" si="26"/>
        <v>43755.446000000004</v>
      </c>
      <c r="D293" s="19" t="str">
        <f t="shared" si="27"/>
        <v>vis</v>
      </c>
      <c r="E293" s="107">
        <f>VLOOKUP(C293,'Active 1'!C$21:E$968,3,FALSE)</f>
        <v>14571.999619827333</v>
      </c>
      <c r="F293" s="5" t="s">
        <v>2167</v>
      </c>
      <c r="G293" s="19" t="str">
        <f t="shared" si="28"/>
        <v>43755.446</v>
      </c>
      <c r="H293" s="10">
        <f t="shared" si="29"/>
        <v>-6443</v>
      </c>
      <c r="I293" s="108" t="s">
        <v>621</v>
      </c>
      <c r="J293" s="109" t="s">
        <v>622</v>
      </c>
      <c r="K293" s="108">
        <v>-6443</v>
      </c>
      <c r="L293" s="108" t="s">
        <v>623</v>
      </c>
      <c r="M293" s="109" t="s">
        <v>2233</v>
      </c>
      <c r="N293" s="109"/>
      <c r="O293" s="110" t="s">
        <v>3275</v>
      </c>
      <c r="P293" s="110" t="s">
        <v>624</v>
      </c>
    </row>
    <row r="294" spans="1:16" ht="13.5" thickBot="1">
      <c r="A294" s="10" t="str">
        <f t="shared" si="24"/>
        <v>IBVS 1938 </v>
      </c>
      <c r="B294" s="5" t="str">
        <f t="shared" si="25"/>
        <v>I</v>
      </c>
      <c r="C294" s="10">
        <f t="shared" si="26"/>
        <v>43779.876300000004</v>
      </c>
      <c r="D294" s="19" t="str">
        <f t="shared" si="27"/>
        <v>vis</v>
      </c>
      <c r="E294" s="107">
        <f>VLOOKUP(C294,'Active 1'!C$21:E$968,3,FALSE)</f>
        <v>14589.999101142141</v>
      </c>
      <c r="F294" s="5" t="s">
        <v>2167</v>
      </c>
      <c r="G294" s="19" t="str">
        <f t="shared" si="28"/>
        <v>43779.8763</v>
      </c>
      <c r="H294" s="10">
        <f t="shared" si="29"/>
        <v>-6425</v>
      </c>
      <c r="I294" s="108" t="s">
        <v>625</v>
      </c>
      <c r="J294" s="109" t="s">
        <v>626</v>
      </c>
      <c r="K294" s="108">
        <v>-6425</v>
      </c>
      <c r="L294" s="108" t="s">
        <v>627</v>
      </c>
      <c r="M294" s="109" t="s">
        <v>2682</v>
      </c>
      <c r="N294" s="109" t="s">
        <v>2683</v>
      </c>
      <c r="O294" s="110" t="s">
        <v>628</v>
      </c>
      <c r="P294" s="111" t="s">
        <v>629</v>
      </c>
    </row>
    <row r="295" spans="1:16" ht="13.5" thickBot="1">
      <c r="A295" s="10" t="str">
        <f t="shared" si="24"/>
        <v> AOEB 1 </v>
      </c>
      <c r="B295" s="5" t="str">
        <f t="shared" si="25"/>
        <v>I</v>
      </c>
      <c r="C295" s="10">
        <f t="shared" si="26"/>
        <v>43786.663999999997</v>
      </c>
      <c r="D295" s="19" t="str">
        <f t="shared" si="27"/>
        <v>vis</v>
      </c>
      <c r="E295" s="107">
        <f>VLOOKUP(C295,'Active 1'!C$21:E$968,3,FALSE)</f>
        <v>14595.000066309183</v>
      </c>
      <c r="F295" s="5" t="s">
        <v>2167</v>
      </c>
      <c r="G295" s="19" t="str">
        <f t="shared" si="28"/>
        <v>43786.664</v>
      </c>
      <c r="H295" s="10">
        <f t="shared" si="29"/>
        <v>-6420</v>
      </c>
      <c r="I295" s="108" t="s">
        <v>630</v>
      </c>
      <c r="J295" s="109" t="s">
        <v>631</v>
      </c>
      <c r="K295" s="108">
        <v>-6420</v>
      </c>
      <c r="L295" s="108" t="s">
        <v>623</v>
      </c>
      <c r="M295" s="109" t="s">
        <v>2233</v>
      </c>
      <c r="N295" s="109"/>
      <c r="O295" s="110" t="s">
        <v>3236</v>
      </c>
      <c r="P295" s="110" t="s">
        <v>528</v>
      </c>
    </row>
    <row r="296" spans="1:16" ht="13.5" thickBot="1">
      <c r="A296" s="10" t="str">
        <f t="shared" si="24"/>
        <v> BBS 39 </v>
      </c>
      <c r="B296" s="5" t="str">
        <f t="shared" si="25"/>
        <v>I</v>
      </c>
      <c r="C296" s="10">
        <f t="shared" si="26"/>
        <v>43789.379000000001</v>
      </c>
      <c r="D296" s="19" t="str">
        <f t="shared" si="27"/>
        <v>vis</v>
      </c>
      <c r="E296" s="107">
        <f>VLOOKUP(C296,'Active 1'!C$21:E$968,3,FALSE)</f>
        <v>14597.000393434506</v>
      </c>
      <c r="F296" s="5" t="s">
        <v>2167</v>
      </c>
      <c r="G296" s="19" t="str">
        <f t="shared" si="28"/>
        <v>43789.379</v>
      </c>
      <c r="H296" s="10">
        <f t="shared" si="29"/>
        <v>-6418</v>
      </c>
      <c r="I296" s="108" t="s">
        <v>632</v>
      </c>
      <c r="J296" s="109" t="s">
        <v>633</v>
      </c>
      <c r="K296" s="108">
        <v>-6418</v>
      </c>
      <c r="L296" s="108" t="s">
        <v>623</v>
      </c>
      <c r="M296" s="109" t="s">
        <v>2233</v>
      </c>
      <c r="N296" s="109"/>
      <c r="O296" s="110" t="s">
        <v>158</v>
      </c>
      <c r="P296" s="110" t="s">
        <v>624</v>
      </c>
    </row>
    <row r="297" spans="1:16" ht="13.5" thickBot="1">
      <c r="A297" s="10" t="str">
        <f t="shared" si="24"/>
        <v> BBS 39 </v>
      </c>
      <c r="B297" s="5" t="str">
        <f t="shared" si="25"/>
        <v>I</v>
      </c>
      <c r="C297" s="10">
        <f t="shared" si="26"/>
        <v>43793.451000000001</v>
      </c>
      <c r="D297" s="19" t="str">
        <f t="shared" si="27"/>
        <v>vis</v>
      </c>
      <c r="E297" s="107">
        <f>VLOOKUP(C297,'Active 1'!C$21:E$968,3,FALSE)</f>
        <v>14600.000515738117</v>
      </c>
      <c r="F297" s="5" t="s">
        <v>2167</v>
      </c>
      <c r="G297" s="19" t="str">
        <f t="shared" si="28"/>
        <v>43793.451</v>
      </c>
      <c r="H297" s="10">
        <f t="shared" si="29"/>
        <v>-6415</v>
      </c>
      <c r="I297" s="108" t="s">
        <v>634</v>
      </c>
      <c r="J297" s="109" t="s">
        <v>635</v>
      </c>
      <c r="K297" s="108">
        <v>-6415</v>
      </c>
      <c r="L297" s="108" t="s">
        <v>623</v>
      </c>
      <c r="M297" s="109" t="s">
        <v>2233</v>
      </c>
      <c r="N297" s="109"/>
      <c r="O297" s="110" t="s">
        <v>3275</v>
      </c>
      <c r="P297" s="110" t="s">
        <v>624</v>
      </c>
    </row>
    <row r="298" spans="1:16" ht="13.5" thickBot="1">
      <c r="A298" s="10" t="str">
        <f t="shared" si="24"/>
        <v>IBVS 1938 </v>
      </c>
      <c r="B298" s="5" t="str">
        <f t="shared" si="25"/>
        <v>I</v>
      </c>
      <c r="C298" s="10">
        <f t="shared" si="26"/>
        <v>43809.736400000002</v>
      </c>
      <c r="D298" s="19" t="str">
        <f t="shared" si="27"/>
        <v>vis</v>
      </c>
      <c r="E298" s="107">
        <f>VLOOKUP(C298,'Active 1'!C$21:E$968,3,FALSE)</f>
        <v>14611.99908935384</v>
      </c>
      <c r="F298" s="5" t="s">
        <v>2167</v>
      </c>
      <c r="G298" s="19" t="str">
        <f t="shared" si="28"/>
        <v>43809.7364</v>
      </c>
      <c r="H298" s="10">
        <f t="shared" si="29"/>
        <v>-6403</v>
      </c>
      <c r="I298" s="108" t="s">
        <v>636</v>
      </c>
      <c r="J298" s="109" t="s">
        <v>637</v>
      </c>
      <c r="K298" s="108">
        <v>-6403</v>
      </c>
      <c r="L298" s="108" t="s">
        <v>638</v>
      </c>
      <c r="M298" s="109" t="s">
        <v>2682</v>
      </c>
      <c r="N298" s="109" t="s">
        <v>2683</v>
      </c>
      <c r="O298" s="110" t="s">
        <v>628</v>
      </c>
      <c r="P298" s="111" t="s">
        <v>629</v>
      </c>
    </row>
    <row r="299" spans="1:16" ht="13.5" thickBot="1">
      <c r="A299" s="10" t="str">
        <f t="shared" si="24"/>
        <v> BBS 40 </v>
      </c>
      <c r="B299" s="5" t="str">
        <f t="shared" si="25"/>
        <v>I</v>
      </c>
      <c r="C299" s="10">
        <f t="shared" si="26"/>
        <v>43823.31</v>
      </c>
      <c r="D299" s="19" t="str">
        <f t="shared" si="27"/>
        <v>vis</v>
      </c>
      <c r="E299" s="107">
        <f>VLOOKUP(C299,'Active 1'!C$21:E$968,3,FALSE)</f>
        <v>14621.999693504202</v>
      </c>
      <c r="F299" s="5" t="s">
        <v>2167</v>
      </c>
      <c r="G299" s="19" t="str">
        <f t="shared" si="28"/>
        <v>43823.310</v>
      </c>
      <c r="H299" s="10">
        <f t="shared" si="29"/>
        <v>-6393</v>
      </c>
      <c r="I299" s="108" t="s">
        <v>639</v>
      </c>
      <c r="J299" s="109" t="s">
        <v>640</v>
      </c>
      <c r="K299" s="108">
        <v>-6393</v>
      </c>
      <c r="L299" s="108" t="s">
        <v>641</v>
      </c>
      <c r="M299" s="109" t="s">
        <v>2233</v>
      </c>
      <c r="N299" s="109"/>
      <c r="O299" s="110" t="s">
        <v>152</v>
      </c>
      <c r="P299" s="110" t="s">
        <v>642</v>
      </c>
    </row>
    <row r="300" spans="1:16" ht="13.5" thickBot="1">
      <c r="A300" s="10" t="str">
        <f t="shared" si="24"/>
        <v> BBS 40 </v>
      </c>
      <c r="B300" s="5" t="str">
        <f t="shared" si="25"/>
        <v>I</v>
      </c>
      <c r="C300" s="10">
        <f t="shared" si="26"/>
        <v>43831.451000000001</v>
      </c>
      <c r="D300" s="19" t="str">
        <f t="shared" si="27"/>
        <v>vis</v>
      </c>
      <c r="E300" s="107">
        <f>VLOOKUP(C300,'Active 1'!C$21:E$968,3,FALSE)</f>
        <v>14627.99772780521</v>
      </c>
      <c r="F300" s="5" t="s">
        <v>2167</v>
      </c>
      <c r="G300" s="19" t="str">
        <f t="shared" si="28"/>
        <v>43831.451</v>
      </c>
      <c r="H300" s="10">
        <f t="shared" si="29"/>
        <v>-6387</v>
      </c>
      <c r="I300" s="108" t="s">
        <v>643</v>
      </c>
      <c r="J300" s="109" t="s">
        <v>644</v>
      </c>
      <c r="K300" s="108">
        <v>-6387</v>
      </c>
      <c r="L300" s="108" t="s">
        <v>645</v>
      </c>
      <c r="M300" s="109" t="s">
        <v>2233</v>
      </c>
      <c r="N300" s="109"/>
      <c r="O300" s="110" t="s">
        <v>152</v>
      </c>
      <c r="P300" s="110" t="s">
        <v>642</v>
      </c>
    </row>
    <row r="301" spans="1:16" ht="13.5" thickBot="1">
      <c r="A301" s="10" t="str">
        <f t="shared" si="24"/>
        <v> BBS 40 </v>
      </c>
      <c r="B301" s="5" t="str">
        <f t="shared" si="25"/>
        <v>I</v>
      </c>
      <c r="C301" s="10">
        <f t="shared" si="26"/>
        <v>43838.239000000001</v>
      </c>
      <c r="D301" s="19" t="str">
        <f t="shared" si="27"/>
        <v>vis</v>
      </c>
      <c r="E301" s="107">
        <f>VLOOKUP(C301,'Active 1'!C$21:E$968,3,FALSE)</f>
        <v>14632.998914002879</v>
      </c>
      <c r="F301" s="5" t="s">
        <v>2167</v>
      </c>
      <c r="G301" s="19" t="str">
        <f t="shared" si="28"/>
        <v>43838.239</v>
      </c>
      <c r="H301" s="10">
        <f t="shared" si="29"/>
        <v>-6382</v>
      </c>
      <c r="I301" s="108" t="s">
        <v>646</v>
      </c>
      <c r="J301" s="109" t="s">
        <v>647</v>
      </c>
      <c r="K301" s="108">
        <v>-6382</v>
      </c>
      <c r="L301" s="108" t="s">
        <v>618</v>
      </c>
      <c r="M301" s="109" t="s">
        <v>2233</v>
      </c>
      <c r="N301" s="109"/>
      <c r="O301" s="110" t="s">
        <v>152</v>
      </c>
      <c r="P301" s="110" t="s">
        <v>642</v>
      </c>
    </row>
    <row r="302" spans="1:16" ht="13.5" thickBot="1">
      <c r="A302" s="10" t="str">
        <f t="shared" si="24"/>
        <v> AOEB 1 </v>
      </c>
      <c r="B302" s="5" t="str">
        <f t="shared" si="25"/>
        <v>I</v>
      </c>
      <c r="C302" s="10">
        <f t="shared" si="26"/>
        <v>43843.67</v>
      </c>
      <c r="D302" s="19" t="str">
        <f t="shared" si="27"/>
        <v>vis</v>
      </c>
      <c r="E302" s="107">
        <f>VLOOKUP(C302,'Active 1'!C$21:E$968,3,FALSE)</f>
        <v>14637.000305022257</v>
      </c>
      <c r="F302" s="5" t="s">
        <v>2167</v>
      </c>
      <c r="G302" s="19" t="str">
        <f t="shared" si="28"/>
        <v>43843.670</v>
      </c>
      <c r="H302" s="10">
        <f t="shared" si="29"/>
        <v>-6378</v>
      </c>
      <c r="I302" s="108" t="s">
        <v>648</v>
      </c>
      <c r="J302" s="109" t="s">
        <v>649</v>
      </c>
      <c r="K302" s="108">
        <v>-6378</v>
      </c>
      <c r="L302" s="108" t="s">
        <v>615</v>
      </c>
      <c r="M302" s="109" t="s">
        <v>2233</v>
      </c>
      <c r="N302" s="109"/>
      <c r="O302" s="110" t="s">
        <v>650</v>
      </c>
      <c r="P302" s="110" t="s">
        <v>528</v>
      </c>
    </row>
    <row r="303" spans="1:16" ht="13.5" thickBot="1">
      <c r="A303" s="10" t="str">
        <f t="shared" si="24"/>
        <v>IBVS 1938 </v>
      </c>
      <c r="B303" s="5" t="str">
        <f t="shared" si="25"/>
        <v>I</v>
      </c>
      <c r="C303" s="10">
        <f t="shared" si="26"/>
        <v>43847.740299999998</v>
      </c>
      <c r="D303" s="19" t="str">
        <f t="shared" si="27"/>
        <v>vis</v>
      </c>
      <c r="E303" s="107">
        <f>VLOOKUP(C303,'Active 1'!C$21:E$968,3,FALSE)</f>
        <v>14639.999174819011</v>
      </c>
      <c r="F303" s="5" t="s">
        <v>2167</v>
      </c>
      <c r="G303" s="19" t="str">
        <f t="shared" si="28"/>
        <v>43847.7403</v>
      </c>
      <c r="H303" s="10">
        <f t="shared" si="29"/>
        <v>-6375</v>
      </c>
      <c r="I303" s="108" t="s">
        <v>651</v>
      </c>
      <c r="J303" s="109" t="s">
        <v>652</v>
      </c>
      <c r="K303" s="108">
        <v>-6375</v>
      </c>
      <c r="L303" s="108" t="s">
        <v>653</v>
      </c>
      <c r="M303" s="109" t="s">
        <v>2682</v>
      </c>
      <c r="N303" s="109" t="s">
        <v>2683</v>
      </c>
      <c r="O303" s="110" t="s">
        <v>628</v>
      </c>
      <c r="P303" s="111" t="s">
        <v>629</v>
      </c>
    </row>
    <row r="304" spans="1:16" ht="13.5" thickBot="1">
      <c r="A304" s="10" t="str">
        <f t="shared" si="24"/>
        <v> AOEB 1 </v>
      </c>
      <c r="B304" s="5" t="str">
        <f t="shared" si="25"/>
        <v>I</v>
      </c>
      <c r="C304" s="10">
        <f t="shared" si="26"/>
        <v>43858.599000000002</v>
      </c>
      <c r="D304" s="19" t="str">
        <f t="shared" si="27"/>
        <v>vis</v>
      </c>
      <c r="E304" s="107">
        <f>VLOOKUP(C304,'Active 1'!C$21:E$968,3,FALSE)</f>
        <v>14647.999525520934</v>
      </c>
      <c r="F304" s="5" t="s">
        <v>2167</v>
      </c>
      <c r="G304" s="19" t="str">
        <f t="shared" si="28"/>
        <v>43858.599</v>
      </c>
      <c r="H304" s="10">
        <f t="shared" si="29"/>
        <v>-6367</v>
      </c>
      <c r="I304" s="108" t="s">
        <v>654</v>
      </c>
      <c r="J304" s="109" t="s">
        <v>655</v>
      </c>
      <c r="K304" s="108">
        <v>-6367</v>
      </c>
      <c r="L304" s="108" t="s">
        <v>618</v>
      </c>
      <c r="M304" s="109" t="s">
        <v>2233</v>
      </c>
      <c r="N304" s="109"/>
      <c r="O304" s="110" t="s">
        <v>3236</v>
      </c>
      <c r="P304" s="110" t="s">
        <v>528</v>
      </c>
    </row>
    <row r="305" spans="1:16" ht="13.5" thickBot="1">
      <c r="A305" s="10" t="str">
        <f t="shared" si="24"/>
        <v> AOEB 1 </v>
      </c>
      <c r="B305" s="5" t="str">
        <f t="shared" si="25"/>
        <v>I</v>
      </c>
      <c r="C305" s="10">
        <f t="shared" si="26"/>
        <v>43862.675999999999</v>
      </c>
      <c r="D305" s="19" t="str">
        <f t="shared" si="27"/>
        <v>vis</v>
      </c>
      <c r="E305" s="107">
        <f>VLOOKUP(C305,'Active 1'!C$21:E$968,3,FALSE)</f>
        <v>14651.003331668235</v>
      </c>
      <c r="F305" s="5" t="s">
        <v>2167</v>
      </c>
      <c r="G305" s="19" t="str">
        <f t="shared" si="28"/>
        <v>43862.676</v>
      </c>
      <c r="H305" s="10">
        <f t="shared" si="29"/>
        <v>-6364</v>
      </c>
      <c r="I305" s="108" t="s">
        <v>656</v>
      </c>
      <c r="J305" s="109" t="s">
        <v>657</v>
      </c>
      <c r="K305" s="108">
        <v>-6364</v>
      </c>
      <c r="L305" s="108" t="s">
        <v>611</v>
      </c>
      <c r="M305" s="109" t="s">
        <v>2233</v>
      </c>
      <c r="N305" s="109"/>
      <c r="O305" s="110" t="s">
        <v>658</v>
      </c>
      <c r="P305" s="110" t="s">
        <v>528</v>
      </c>
    </row>
    <row r="306" spans="1:16" ht="13.5" thickBot="1">
      <c r="A306" s="10" t="str">
        <f t="shared" si="24"/>
        <v> AOEB 1 </v>
      </c>
      <c r="B306" s="5" t="str">
        <f t="shared" si="25"/>
        <v>I</v>
      </c>
      <c r="C306" s="10">
        <f t="shared" si="26"/>
        <v>43866.745000000003</v>
      </c>
      <c r="D306" s="19" t="str">
        <f t="shared" si="27"/>
        <v>vis</v>
      </c>
      <c r="E306" s="107">
        <f>VLOOKUP(C306,'Active 1'!C$21:E$968,3,FALSE)</f>
        <v>14654.001243665633</v>
      </c>
      <c r="F306" s="5" t="s">
        <v>2167</v>
      </c>
      <c r="G306" s="19" t="str">
        <f t="shared" si="28"/>
        <v>43866.745</v>
      </c>
      <c r="H306" s="10">
        <f t="shared" si="29"/>
        <v>-6361</v>
      </c>
      <c r="I306" s="108" t="s">
        <v>659</v>
      </c>
      <c r="J306" s="109" t="s">
        <v>660</v>
      </c>
      <c r="K306" s="108">
        <v>-6361</v>
      </c>
      <c r="L306" s="108" t="s">
        <v>615</v>
      </c>
      <c r="M306" s="109" t="s">
        <v>2233</v>
      </c>
      <c r="N306" s="109"/>
      <c r="O306" s="110" t="s">
        <v>661</v>
      </c>
      <c r="P306" s="110" t="s">
        <v>528</v>
      </c>
    </row>
    <row r="307" spans="1:16" ht="13.5" thickBot="1">
      <c r="A307" s="10" t="str">
        <f t="shared" si="24"/>
        <v> BBS 41 </v>
      </c>
      <c r="B307" s="5" t="str">
        <f t="shared" si="25"/>
        <v>I</v>
      </c>
      <c r="C307" s="10">
        <f t="shared" si="26"/>
        <v>43888.461000000003</v>
      </c>
      <c r="D307" s="19" t="str">
        <f t="shared" si="27"/>
        <v>vis</v>
      </c>
      <c r="E307" s="107">
        <f>VLOOKUP(C307,'Active 1'!C$21:E$968,3,FALSE)</f>
        <v>14670.000913593238</v>
      </c>
      <c r="F307" s="5" t="s">
        <v>2167</v>
      </c>
      <c r="G307" s="19" t="str">
        <f t="shared" si="28"/>
        <v>43888.461</v>
      </c>
      <c r="H307" s="10">
        <f t="shared" si="29"/>
        <v>-6345</v>
      </c>
      <c r="I307" s="108" t="s">
        <v>662</v>
      </c>
      <c r="J307" s="109" t="s">
        <v>663</v>
      </c>
      <c r="K307" s="108">
        <v>-6345</v>
      </c>
      <c r="L307" s="108" t="s">
        <v>641</v>
      </c>
      <c r="M307" s="109" t="s">
        <v>2233</v>
      </c>
      <c r="N307" s="109"/>
      <c r="O307" s="110" t="s">
        <v>152</v>
      </c>
      <c r="P307" s="110" t="s">
        <v>664</v>
      </c>
    </row>
    <row r="308" spans="1:16" ht="13.5" thickBot="1">
      <c r="A308" s="10" t="str">
        <f t="shared" si="24"/>
        <v> BBS 41 </v>
      </c>
      <c r="B308" s="5" t="str">
        <f t="shared" si="25"/>
        <v>I</v>
      </c>
      <c r="C308" s="10">
        <f t="shared" si="26"/>
        <v>43899.315000000002</v>
      </c>
      <c r="D308" s="19" t="str">
        <f t="shared" si="27"/>
        <v>vis</v>
      </c>
      <c r="E308" s="107">
        <f>VLOOKUP(C308,'Active 1'!C$21:E$968,3,FALSE)</f>
        <v>14677.997801482084</v>
      </c>
      <c r="F308" s="5" t="s">
        <v>2167</v>
      </c>
      <c r="G308" s="19" t="str">
        <f t="shared" si="28"/>
        <v>43899.315</v>
      </c>
      <c r="H308" s="10">
        <f t="shared" si="29"/>
        <v>-6337</v>
      </c>
      <c r="I308" s="108" t="s">
        <v>665</v>
      </c>
      <c r="J308" s="109" t="s">
        <v>666</v>
      </c>
      <c r="K308" s="108">
        <v>-6337</v>
      </c>
      <c r="L308" s="108" t="s">
        <v>608</v>
      </c>
      <c r="M308" s="109" t="s">
        <v>2233</v>
      </c>
      <c r="N308" s="109"/>
      <c r="O308" s="110" t="s">
        <v>227</v>
      </c>
      <c r="P308" s="110" t="s">
        <v>664</v>
      </c>
    </row>
    <row r="309" spans="1:16" ht="13.5" thickBot="1">
      <c r="A309" s="10" t="str">
        <f t="shared" si="24"/>
        <v> BRNO 23 </v>
      </c>
      <c r="B309" s="5" t="str">
        <f t="shared" si="25"/>
        <v>I</v>
      </c>
      <c r="C309" s="10">
        <f t="shared" si="26"/>
        <v>43899.319000000003</v>
      </c>
      <c r="D309" s="19" t="str">
        <f t="shared" si="27"/>
        <v>vis</v>
      </c>
      <c r="E309" s="107">
        <f>VLOOKUP(C309,'Active 1'!C$21:E$968,3,FALSE)</f>
        <v>14678.00074855704</v>
      </c>
      <c r="F309" s="5" t="s">
        <v>2167</v>
      </c>
      <c r="G309" s="19" t="str">
        <f t="shared" si="28"/>
        <v>43899.319</v>
      </c>
      <c r="H309" s="10">
        <f t="shared" si="29"/>
        <v>-6337</v>
      </c>
      <c r="I309" s="108" t="s">
        <v>667</v>
      </c>
      <c r="J309" s="109" t="s">
        <v>668</v>
      </c>
      <c r="K309" s="108">
        <v>-6337</v>
      </c>
      <c r="L309" s="108" t="s">
        <v>641</v>
      </c>
      <c r="M309" s="109" t="s">
        <v>2233</v>
      </c>
      <c r="N309" s="109"/>
      <c r="O309" s="110" t="s">
        <v>669</v>
      </c>
      <c r="P309" s="110" t="s">
        <v>670</v>
      </c>
    </row>
    <row r="310" spans="1:16" ht="13.5" thickBot="1">
      <c r="A310" s="10" t="str">
        <f t="shared" si="24"/>
        <v> BRNO 23 </v>
      </c>
      <c r="B310" s="5" t="str">
        <f t="shared" si="25"/>
        <v>I</v>
      </c>
      <c r="C310" s="10">
        <f t="shared" si="26"/>
        <v>43899.324000000001</v>
      </c>
      <c r="D310" s="19" t="str">
        <f t="shared" si="27"/>
        <v>vis</v>
      </c>
      <c r="E310" s="107">
        <f>VLOOKUP(C310,'Active 1'!C$21:E$968,3,FALSE)</f>
        <v>14678.004432400732</v>
      </c>
      <c r="F310" s="5" t="s">
        <v>2167</v>
      </c>
      <c r="G310" s="19" t="str">
        <f t="shared" si="28"/>
        <v>43899.324</v>
      </c>
      <c r="H310" s="10">
        <f t="shared" si="29"/>
        <v>-6337</v>
      </c>
      <c r="I310" s="108" t="s">
        <v>671</v>
      </c>
      <c r="J310" s="109" t="s">
        <v>672</v>
      </c>
      <c r="K310" s="108">
        <v>-6337</v>
      </c>
      <c r="L310" s="108" t="s">
        <v>592</v>
      </c>
      <c r="M310" s="109" t="s">
        <v>2233</v>
      </c>
      <c r="N310" s="109"/>
      <c r="O310" s="110" t="s">
        <v>673</v>
      </c>
      <c r="P310" s="110" t="s">
        <v>670</v>
      </c>
    </row>
    <row r="311" spans="1:16" ht="13.5" thickBot="1">
      <c r="A311" s="10" t="str">
        <f t="shared" si="24"/>
        <v> AOEB 1 </v>
      </c>
      <c r="B311" s="5" t="str">
        <f t="shared" si="25"/>
        <v>I</v>
      </c>
      <c r="C311" s="10">
        <f t="shared" si="26"/>
        <v>44132.77</v>
      </c>
      <c r="D311" s="19" t="str">
        <f t="shared" si="27"/>
        <v>vis</v>
      </c>
      <c r="E311" s="107">
        <f>VLOOKUP(C311,'Active 1'!C$21:E$968,3,FALSE)</f>
        <v>14850.000147353745</v>
      </c>
      <c r="F311" s="5" t="s">
        <v>2167</v>
      </c>
      <c r="G311" s="19" t="str">
        <f t="shared" si="28"/>
        <v>44132.770</v>
      </c>
      <c r="H311" s="10">
        <f t="shared" si="29"/>
        <v>-6165</v>
      </c>
      <c r="I311" s="108" t="s">
        <v>674</v>
      </c>
      <c r="J311" s="109" t="s">
        <v>675</v>
      </c>
      <c r="K311" s="108">
        <v>-6165</v>
      </c>
      <c r="L311" s="108" t="s">
        <v>676</v>
      </c>
      <c r="M311" s="109" t="s">
        <v>2233</v>
      </c>
      <c r="N311" s="109"/>
      <c r="O311" s="110" t="s">
        <v>414</v>
      </c>
      <c r="P311" s="110" t="s">
        <v>528</v>
      </c>
    </row>
    <row r="312" spans="1:16" ht="13.5" thickBot="1">
      <c r="A312" s="10" t="str">
        <f t="shared" si="24"/>
        <v> BBS 45 </v>
      </c>
      <c r="B312" s="5" t="str">
        <f t="shared" si="25"/>
        <v>I</v>
      </c>
      <c r="C312" s="10">
        <f t="shared" si="26"/>
        <v>44177.563000000002</v>
      </c>
      <c r="D312" s="19" t="str">
        <f t="shared" si="27"/>
        <v>vis</v>
      </c>
      <c r="E312" s="107">
        <f>VLOOKUP(C312,'Active 1'!C$21:E$968,3,FALSE)</f>
        <v>14883.002229462203</v>
      </c>
      <c r="F312" s="5" t="s">
        <v>2167</v>
      </c>
      <c r="G312" s="19" t="str">
        <f t="shared" si="28"/>
        <v>44177.563</v>
      </c>
      <c r="H312" s="10">
        <f t="shared" si="29"/>
        <v>-6132</v>
      </c>
      <c r="I312" s="108" t="s">
        <v>677</v>
      </c>
      <c r="J312" s="109" t="s">
        <v>678</v>
      </c>
      <c r="K312" s="108">
        <v>-6132</v>
      </c>
      <c r="L312" s="108" t="s">
        <v>608</v>
      </c>
      <c r="M312" s="109" t="s">
        <v>2233</v>
      </c>
      <c r="N312" s="109"/>
      <c r="O312" s="110" t="s">
        <v>152</v>
      </c>
      <c r="P312" s="110" t="s">
        <v>679</v>
      </c>
    </row>
    <row r="313" spans="1:16" ht="13.5" thickBot="1">
      <c r="A313" s="10" t="str">
        <f t="shared" si="24"/>
        <v> BBS 46 </v>
      </c>
      <c r="B313" s="5" t="str">
        <f t="shared" si="25"/>
        <v>I</v>
      </c>
      <c r="C313" s="10">
        <f t="shared" si="26"/>
        <v>44226.425999999999</v>
      </c>
      <c r="D313" s="19" t="str">
        <f t="shared" si="27"/>
        <v>vis</v>
      </c>
      <c r="E313" s="107">
        <f>VLOOKUP(C313,'Active 1'!C$21:E$968,3,FALSE)</f>
        <v>14919.002960336791</v>
      </c>
      <c r="F313" s="5" t="s">
        <v>2167</v>
      </c>
      <c r="G313" s="19" t="str">
        <f t="shared" si="28"/>
        <v>44226.426</v>
      </c>
      <c r="H313" s="10">
        <f t="shared" si="29"/>
        <v>-6096</v>
      </c>
      <c r="I313" s="108" t="s">
        <v>680</v>
      </c>
      <c r="J313" s="109" t="s">
        <v>681</v>
      </c>
      <c r="K313" s="108">
        <v>-6096</v>
      </c>
      <c r="L313" s="108" t="s">
        <v>682</v>
      </c>
      <c r="M313" s="109" t="s">
        <v>2233</v>
      </c>
      <c r="N313" s="109"/>
      <c r="O313" s="110" t="s">
        <v>152</v>
      </c>
      <c r="P313" s="110" t="s">
        <v>683</v>
      </c>
    </row>
    <row r="314" spans="1:16" ht="13.5" thickBot="1">
      <c r="A314" s="10" t="str">
        <f t="shared" si="24"/>
        <v> AOEB 1 </v>
      </c>
      <c r="B314" s="5" t="str">
        <f t="shared" si="25"/>
        <v>I</v>
      </c>
      <c r="C314" s="10">
        <f t="shared" si="26"/>
        <v>44238.641000000003</v>
      </c>
      <c r="D314" s="19" t="str">
        <f t="shared" si="27"/>
        <v>vis</v>
      </c>
      <c r="E314" s="107">
        <f>VLOOKUP(C314,'Active 1'!C$21:E$968,3,FALSE)</f>
        <v>14928.002590478887</v>
      </c>
      <c r="F314" s="5" t="s">
        <v>2167</v>
      </c>
      <c r="G314" s="19" t="str">
        <f t="shared" si="28"/>
        <v>44238.641</v>
      </c>
      <c r="H314" s="10">
        <f t="shared" si="29"/>
        <v>-6087</v>
      </c>
      <c r="I314" s="108" t="s">
        <v>684</v>
      </c>
      <c r="J314" s="109" t="s">
        <v>685</v>
      </c>
      <c r="K314" s="108">
        <v>-6087</v>
      </c>
      <c r="L314" s="108" t="s">
        <v>682</v>
      </c>
      <c r="M314" s="109" t="s">
        <v>2233</v>
      </c>
      <c r="N314" s="109"/>
      <c r="O314" s="110" t="s">
        <v>686</v>
      </c>
      <c r="P314" s="110" t="s">
        <v>528</v>
      </c>
    </row>
    <row r="315" spans="1:16" ht="13.5" thickBot="1">
      <c r="A315" s="10" t="str">
        <f t="shared" si="24"/>
        <v>IBVS 1938 </v>
      </c>
      <c r="B315" s="5" t="str">
        <f t="shared" si="25"/>
        <v>I</v>
      </c>
      <c r="C315" s="10">
        <f t="shared" si="26"/>
        <v>44257.638700000003</v>
      </c>
      <c r="D315" s="19" t="str">
        <f t="shared" si="27"/>
        <v>vis</v>
      </c>
      <c r="E315" s="107">
        <f>VLOOKUP(C315,'Active 1'!C$21:E$968,3,FALSE)</f>
        <v>14941.999501944334</v>
      </c>
      <c r="F315" s="5" t="s">
        <v>2167</v>
      </c>
      <c r="G315" s="19" t="str">
        <f t="shared" si="28"/>
        <v>44257.6387</v>
      </c>
      <c r="H315" s="10">
        <f t="shared" si="29"/>
        <v>-6073</v>
      </c>
      <c r="I315" s="108" t="s">
        <v>687</v>
      </c>
      <c r="J315" s="109" t="s">
        <v>688</v>
      </c>
      <c r="K315" s="108">
        <v>-6073</v>
      </c>
      <c r="L315" s="108" t="s">
        <v>689</v>
      </c>
      <c r="M315" s="109" t="s">
        <v>2682</v>
      </c>
      <c r="N315" s="109" t="s">
        <v>2683</v>
      </c>
      <c r="O315" s="110" t="s">
        <v>628</v>
      </c>
      <c r="P315" s="111" t="s">
        <v>629</v>
      </c>
    </row>
    <row r="316" spans="1:16" ht="13.5" thickBot="1">
      <c r="A316" s="10" t="str">
        <f t="shared" si="24"/>
        <v> AOEB 1 </v>
      </c>
      <c r="B316" s="5" t="str">
        <f t="shared" si="25"/>
        <v>I</v>
      </c>
      <c r="C316" s="10">
        <f t="shared" si="26"/>
        <v>44272.576999999997</v>
      </c>
      <c r="D316" s="19" t="str">
        <f t="shared" si="27"/>
        <v>vis</v>
      </c>
      <c r="E316" s="107">
        <f>VLOOKUP(C316,'Active 1'!C$21:E$968,3,FALSE)</f>
        <v>14953.005574392275</v>
      </c>
      <c r="F316" s="5" t="s">
        <v>2167</v>
      </c>
      <c r="G316" s="19" t="str">
        <f t="shared" si="28"/>
        <v>44272.577</v>
      </c>
      <c r="H316" s="10">
        <f t="shared" si="29"/>
        <v>-6062</v>
      </c>
      <c r="I316" s="108" t="s">
        <v>690</v>
      </c>
      <c r="J316" s="109" t="s">
        <v>691</v>
      </c>
      <c r="K316" s="108">
        <v>-6062</v>
      </c>
      <c r="L316" s="108" t="s">
        <v>692</v>
      </c>
      <c r="M316" s="109" t="s">
        <v>2233</v>
      </c>
      <c r="N316" s="109"/>
      <c r="O316" s="110" t="s">
        <v>686</v>
      </c>
      <c r="P316" s="110" t="s">
        <v>528</v>
      </c>
    </row>
    <row r="317" spans="1:16" ht="13.5" thickBot="1">
      <c r="A317" s="10" t="str">
        <f t="shared" si="24"/>
        <v> BBS 49 </v>
      </c>
      <c r="B317" s="5" t="str">
        <f t="shared" si="25"/>
        <v>I</v>
      </c>
      <c r="C317" s="10">
        <f t="shared" si="26"/>
        <v>44458.517999999996</v>
      </c>
      <c r="D317" s="19" t="str">
        <f t="shared" si="27"/>
        <v>vis</v>
      </c>
      <c r="E317" s="107">
        <f>VLOOKUP(C317,'Active 1'!C$21:E$968,3,FALSE)</f>
        <v>15090.001090417731</v>
      </c>
      <c r="F317" s="5" t="s">
        <v>2167</v>
      </c>
      <c r="G317" s="19" t="str">
        <f t="shared" si="28"/>
        <v>44458.518</v>
      </c>
      <c r="H317" s="10">
        <f t="shared" si="29"/>
        <v>-5925</v>
      </c>
      <c r="I317" s="108" t="s">
        <v>693</v>
      </c>
      <c r="J317" s="109" t="s">
        <v>694</v>
      </c>
      <c r="K317" s="108">
        <v>-5925</v>
      </c>
      <c r="L317" s="108" t="s">
        <v>695</v>
      </c>
      <c r="M317" s="109" t="s">
        <v>2233</v>
      </c>
      <c r="N317" s="109"/>
      <c r="O317" s="110" t="s">
        <v>152</v>
      </c>
      <c r="P317" s="110" t="s">
        <v>696</v>
      </c>
    </row>
    <row r="318" spans="1:16" ht="13.5" thickBot="1">
      <c r="A318" s="10" t="str">
        <f t="shared" si="24"/>
        <v> BBS 49 </v>
      </c>
      <c r="B318" s="5" t="str">
        <f t="shared" si="25"/>
        <v>I</v>
      </c>
      <c r="C318" s="10">
        <f t="shared" si="26"/>
        <v>44462.591999999997</v>
      </c>
      <c r="D318" s="19" t="str">
        <f t="shared" si="27"/>
        <v>vis</v>
      </c>
      <c r="E318" s="107">
        <f>VLOOKUP(C318,'Active 1'!C$21:E$968,3,FALSE)</f>
        <v>15093.002686258818</v>
      </c>
      <c r="F318" s="5" t="s">
        <v>2167</v>
      </c>
      <c r="G318" s="19" t="str">
        <f t="shared" si="28"/>
        <v>44462.592</v>
      </c>
      <c r="H318" s="10">
        <f t="shared" si="29"/>
        <v>-5922</v>
      </c>
      <c r="I318" s="108" t="s">
        <v>697</v>
      </c>
      <c r="J318" s="109" t="s">
        <v>698</v>
      </c>
      <c r="K318" s="108">
        <v>-5922</v>
      </c>
      <c r="L318" s="108" t="s">
        <v>699</v>
      </c>
      <c r="M318" s="109" t="s">
        <v>2233</v>
      </c>
      <c r="N318" s="109"/>
      <c r="O318" s="110" t="s">
        <v>152</v>
      </c>
      <c r="P318" s="110" t="s">
        <v>696</v>
      </c>
    </row>
    <row r="319" spans="1:16" ht="13.5" thickBot="1">
      <c r="A319" s="10" t="str">
        <f t="shared" si="24"/>
        <v> AOEB 1 </v>
      </c>
      <c r="B319" s="5" t="str">
        <f t="shared" si="25"/>
        <v>I</v>
      </c>
      <c r="C319" s="10">
        <f t="shared" si="26"/>
        <v>44485.667000000001</v>
      </c>
      <c r="D319" s="19" t="str">
        <f t="shared" si="27"/>
        <v>vis</v>
      </c>
      <c r="E319" s="107">
        <f>VLOOKUP(C319,'Active 1'!C$21:E$968,3,FALSE)</f>
        <v>15110.003624902194</v>
      </c>
      <c r="F319" s="5" t="s">
        <v>2167</v>
      </c>
      <c r="G319" s="19" t="str">
        <f t="shared" si="28"/>
        <v>44485.667</v>
      </c>
      <c r="H319" s="10">
        <f t="shared" si="29"/>
        <v>-5905</v>
      </c>
      <c r="I319" s="108" t="s">
        <v>700</v>
      </c>
      <c r="J319" s="109" t="s">
        <v>701</v>
      </c>
      <c r="K319" s="108">
        <v>-5905</v>
      </c>
      <c r="L319" s="108" t="s">
        <v>699</v>
      </c>
      <c r="M319" s="109" t="s">
        <v>2233</v>
      </c>
      <c r="N319" s="109"/>
      <c r="O319" s="110" t="s">
        <v>414</v>
      </c>
      <c r="P319" s="110" t="s">
        <v>528</v>
      </c>
    </row>
    <row r="320" spans="1:16" ht="13.5" thickBot="1">
      <c r="A320" s="10" t="str">
        <f t="shared" si="24"/>
        <v> BRNO 23 </v>
      </c>
      <c r="B320" s="5" t="str">
        <f t="shared" si="25"/>
        <v>I</v>
      </c>
      <c r="C320" s="10">
        <f t="shared" si="26"/>
        <v>44488.4</v>
      </c>
      <c r="D320" s="19" t="str">
        <f t="shared" si="27"/>
        <v>vis</v>
      </c>
      <c r="E320" s="107">
        <f>VLOOKUP(C320,'Active 1'!C$21:E$968,3,FALSE)</f>
        <v>15112.017213864809</v>
      </c>
      <c r="F320" s="5" t="s">
        <v>2167</v>
      </c>
      <c r="G320" s="19" t="str">
        <f t="shared" si="28"/>
        <v>44488.400</v>
      </c>
      <c r="H320" s="10">
        <f t="shared" si="29"/>
        <v>-5903</v>
      </c>
      <c r="I320" s="108" t="s">
        <v>702</v>
      </c>
      <c r="J320" s="109" t="s">
        <v>703</v>
      </c>
      <c r="K320" s="108">
        <v>-5903</v>
      </c>
      <c r="L320" s="108" t="s">
        <v>585</v>
      </c>
      <c r="M320" s="109" t="s">
        <v>2233</v>
      </c>
      <c r="N320" s="109"/>
      <c r="O320" s="110" t="s">
        <v>704</v>
      </c>
      <c r="P320" s="110" t="s">
        <v>670</v>
      </c>
    </row>
    <row r="321" spans="1:16" ht="13.5" thickBot="1">
      <c r="A321" s="10" t="str">
        <f t="shared" si="24"/>
        <v> BBS 51 </v>
      </c>
      <c r="B321" s="5" t="str">
        <f t="shared" si="25"/>
        <v>I</v>
      </c>
      <c r="C321" s="10">
        <f t="shared" si="26"/>
        <v>44541.31</v>
      </c>
      <c r="D321" s="19" t="str">
        <f t="shared" si="27"/>
        <v>vis</v>
      </c>
      <c r="E321" s="107">
        <f>VLOOKUP(C321,'Active 1'!C$21:E$968,3,FALSE)</f>
        <v>15150.999647824541</v>
      </c>
      <c r="F321" s="5" t="s">
        <v>2167</v>
      </c>
      <c r="G321" s="19" t="str">
        <f t="shared" si="28"/>
        <v>44541.310</v>
      </c>
      <c r="H321" s="10">
        <f t="shared" si="29"/>
        <v>-5864</v>
      </c>
      <c r="I321" s="108" t="s">
        <v>705</v>
      </c>
      <c r="J321" s="109" t="s">
        <v>706</v>
      </c>
      <c r="K321" s="108">
        <v>-5864</v>
      </c>
      <c r="L321" s="108" t="s">
        <v>707</v>
      </c>
      <c r="M321" s="109" t="s">
        <v>2233</v>
      </c>
      <c r="N321" s="109"/>
      <c r="O321" s="110" t="s">
        <v>158</v>
      </c>
      <c r="P321" s="110" t="s">
        <v>708</v>
      </c>
    </row>
    <row r="322" spans="1:16" ht="13.5" thickBot="1">
      <c r="A322" s="10" t="str">
        <f t="shared" si="24"/>
        <v> BBS 51 </v>
      </c>
      <c r="B322" s="5" t="str">
        <f t="shared" si="25"/>
        <v>I</v>
      </c>
      <c r="C322" s="10">
        <f t="shared" si="26"/>
        <v>44541.311000000002</v>
      </c>
      <c r="D322" s="19" t="str">
        <f t="shared" si="27"/>
        <v>vis</v>
      </c>
      <c r="E322" s="107">
        <f>VLOOKUP(C322,'Active 1'!C$21:E$968,3,FALSE)</f>
        <v>15151.000384593282</v>
      </c>
      <c r="F322" s="5" t="s">
        <v>2167</v>
      </c>
      <c r="G322" s="19" t="str">
        <f t="shared" si="28"/>
        <v>44541.311</v>
      </c>
      <c r="H322" s="10">
        <f t="shared" si="29"/>
        <v>-5864</v>
      </c>
      <c r="I322" s="108" t="s">
        <v>709</v>
      </c>
      <c r="J322" s="109" t="s">
        <v>710</v>
      </c>
      <c r="K322" s="108">
        <v>-5864</v>
      </c>
      <c r="L322" s="108" t="s">
        <v>711</v>
      </c>
      <c r="M322" s="109" t="s">
        <v>2233</v>
      </c>
      <c r="N322" s="109"/>
      <c r="O322" s="110" t="s">
        <v>3275</v>
      </c>
      <c r="P322" s="110" t="s">
        <v>708</v>
      </c>
    </row>
    <row r="323" spans="1:16" ht="13.5" thickBot="1">
      <c r="A323" s="10" t="str">
        <f t="shared" si="24"/>
        <v>IBVS 1938 </v>
      </c>
      <c r="B323" s="5" t="str">
        <f t="shared" si="25"/>
        <v>I</v>
      </c>
      <c r="C323" s="10">
        <f t="shared" si="26"/>
        <v>44542.6659</v>
      </c>
      <c r="D323" s="19" t="str">
        <f t="shared" si="27"/>
        <v>vis</v>
      </c>
      <c r="E323" s="107">
        <f>VLOOKUP(C323,'Active 1'!C$21:E$968,3,FALSE)</f>
        <v>15151.998632557221</v>
      </c>
      <c r="F323" s="5" t="s">
        <v>2167</v>
      </c>
      <c r="G323" s="19" t="str">
        <f t="shared" si="28"/>
        <v>44542.6659</v>
      </c>
      <c r="H323" s="10">
        <f t="shared" si="29"/>
        <v>-5863</v>
      </c>
      <c r="I323" s="108" t="s">
        <v>712</v>
      </c>
      <c r="J323" s="109" t="s">
        <v>713</v>
      </c>
      <c r="K323" s="108">
        <v>-5863</v>
      </c>
      <c r="L323" s="108" t="s">
        <v>714</v>
      </c>
      <c r="M323" s="109" t="s">
        <v>2682</v>
      </c>
      <c r="N323" s="109" t="s">
        <v>2683</v>
      </c>
      <c r="O323" s="110" t="s">
        <v>628</v>
      </c>
      <c r="P323" s="111" t="s">
        <v>629</v>
      </c>
    </row>
    <row r="324" spans="1:16" ht="13.5" thickBot="1">
      <c r="A324" s="10" t="str">
        <f t="shared" si="24"/>
        <v> AOEB 1 </v>
      </c>
      <c r="B324" s="5" t="str">
        <f t="shared" si="25"/>
        <v>I</v>
      </c>
      <c r="C324" s="10">
        <f t="shared" si="26"/>
        <v>44542.667000000001</v>
      </c>
      <c r="D324" s="19" t="str">
        <f t="shared" si="27"/>
        <v>vis</v>
      </c>
      <c r="E324" s="107">
        <f>VLOOKUP(C324,'Active 1'!C$21:E$968,3,FALSE)</f>
        <v>15151.999443002835</v>
      </c>
      <c r="F324" s="5" t="s">
        <v>2167</v>
      </c>
      <c r="G324" s="19" t="str">
        <f t="shared" si="28"/>
        <v>44542.667</v>
      </c>
      <c r="H324" s="10">
        <f t="shared" si="29"/>
        <v>-5863</v>
      </c>
      <c r="I324" s="108" t="s">
        <v>715</v>
      </c>
      <c r="J324" s="109" t="s">
        <v>716</v>
      </c>
      <c r="K324" s="108">
        <v>-5863</v>
      </c>
      <c r="L324" s="108" t="s">
        <v>717</v>
      </c>
      <c r="M324" s="109" t="s">
        <v>2233</v>
      </c>
      <c r="N324" s="109"/>
      <c r="O324" s="110" t="s">
        <v>658</v>
      </c>
      <c r="P324" s="110" t="s">
        <v>528</v>
      </c>
    </row>
    <row r="325" spans="1:16" ht="13.5" thickBot="1">
      <c r="A325" s="10" t="str">
        <f t="shared" si="24"/>
        <v> BRNO 23 </v>
      </c>
      <c r="B325" s="5" t="str">
        <f t="shared" si="25"/>
        <v>I</v>
      </c>
      <c r="C325" s="10">
        <f t="shared" si="26"/>
        <v>44545.383999999998</v>
      </c>
      <c r="D325" s="19" t="str">
        <f t="shared" si="27"/>
        <v>vis</v>
      </c>
      <c r="E325" s="107">
        <f>VLOOKUP(C325,'Active 1'!C$21:E$968,3,FALSE)</f>
        <v>15154.001243665629</v>
      </c>
      <c r="F325" s="5" t="s">
        <v>2167</v>
      </c>
      <c r="G325" s="19" t="str">
        <f t="shared" si="28"/>
        <v>44545.384</v>
      </c>
      <c r="H325" s="10">
        <f t="shared" si="29"/>
        <v>-5861</v>
      </c>
      <c r="I325" s="108" t="s">
        <v>718</v>
      </c>
      <c r="J325" s="109" t="s">
        <v>719</v>
      </c>
      <c r="K325" s="108">
        <v>-5861</v>
      </c>
      <c r="L325" s="108" t="s">
        <v>720</v>
      </c>
      <c r="M325" s="109" t="s">
        <v>2233</v>
      </c>
      <c r="N325" s="109"/>
      <c r="O325" s="110" t="s">
        <v>721</v>
      </c>
      <c r="P325" s="110" t="s">
        <v>670</v>
      </c>
    </row>
    <row r="326" spans="1:16" ht="13.5" thickBot="1">
      <c r="A326" s="10" t="str">
        <f t="shared" si="24"/>
        <v> AOEB 1 </v>
      </c>
      <c r="B326" s="5" t="str">
        <f t="shared" si="25"/>
        <v>I</v>
      </c>
      <c r="C326" s="10">
        <f t="shared" si="26"/>
        <v>44550.811000000002</v>
      </c>
      <c r="D326" s="19" t="str">
        <f t="shared" si="27"/>
        <v>vis</v>
      </c>
      <c r="E326" s="107">
        <f>VLOOKUP(C326,'Active 1'!C$21:E$968,3,FALSE)</f>
        <v>15157.999687610056</v>
      </c>
      <c r="F326" s="5" t="s">
        <v>2167</v>
      </c>
      <c r="G326" s="19" t="str">
        <f t="shared" si="28"/>
        <v>44550.811</v>
      </c>
      <c r="H326" s="10">
        <f t="shared" si="29"/>
        <v>-5857</v>
      </c>
      <c r="I326" s="108" t="s">
        <v>722</v>
      </c>
      <c r="J326" s="109" t="s">
        <v>723</v>
      </c>
      <c r="K326" s="108">
        <v>-5857</v>
      </c>
      <c r="L326" s="108" t="s">
        <v>717</v>
      </c>
      <c r="M326" s="109" t="s">
        <v>2233</v>
      </c>
      <c r="N326" s="109"/>
      <c r="O326" s="110" t="s">
        <v>724</v>
      </c>
      <c r="P326" s="110" t="s">
        <v>528</v>
      </c>
    </row>
    <row r="327" spans="1:16" ht="13.5" thickBot="1">
      <c r="A327" s="10" t="str">
        <f t="shared" si="24"/>
        <v> AOEB 1 </v>
      </c>
      <c r="B327" s="5" t="str">
        <f t="shared" si="25"/>
        <v>I</v>
      </c>
      <c r="C327" s="10">
        <f t="shared" si="26"/>
        <v>44561.67</v>
      </c>
      <c r="D327" s="19" t="str">
        <f t="shared" si="27"/>
        <v>vis</v>
      </c>
      <c r="E327" s="107">
        <f>VLOOKUP(C327,'Active 1'!C$21:E$968,3,FALSE)</f>
        <v>15166.000259342594</v>
      </c>
      <c r="F327" s="5" t="s">
        <v>2167</v>
      </c>
      <c r="G327" s="19" t="str">
        <f t="shared" si="28"/>
        <v>44561.670</v>
      </c>
      <c r="H327" s="10">
        <f t="shared" si="29"/>
        <v>-5849</v>
      </c>
      <c r="I327" s="108" t="s">
        <v>725</v>
      </c>
      <c r="J327" s="109" t="s">
        <v>726</v>
      </c>
      <c r="K327" s="108">
        <v>-5849</v>
      </c>
      <c r="L327" s="108" t="s">
        <v>707</v>
      </c>
      <c r="M327" s="109" t="s">
        <v>2233</v>
      </c>
      <c r="N327" s="109"/>
      <c r="O327" s="110" t="s">
        <v>658</v>
      </c>
      <c r="P327" s="110" t="s">
        <v>528</v>
      </c>
    </row>
    <row r="328" spans="1:16" ht="13.5" thickBot="1">
      <c r="A328" s="10" t="str">
        <f t="shared" si="24"/>
        <v> BBS 52 </v>
      </c>
      <c r="B328" s="5" t="str">
        <f t="shared" si="25"/>
        <v>I</v>
      </c>
      <c r="C328" s="10">
        <f t="shared" si="26"/>
        <v>44575.247000000003</v>
      </c>
      <c r="D328" s="19" t="str">
        <f t="shared" si="27"/>
        <v>vis</v>
      </c>
      <c r="E328" s="107">
        <f>VLOOKUP(C328,'Active 1'!C$21:E$968,3,FALSE)</f>
        <v>15176.003368506676</v>
      </c>
      <c r="F328" s="5" t="s">
        <v>2167</v>
      </c>
      <c r="G328" s="19" t="str">
        <f t="shared" si="28"/>
        <v>44575.247</v>
      </c>
      <c r="H328" s="10">
        <f t="shared" si="29"/>
        <v>-5839</v>
      </c>
      <c r="I328" s="108" t="s">
        <v>727</v>
      </c>
      <c r="J328" s="109" t="s">
        <v>728</v>
      </c>
      <c r="K328" s="108">
        <v>-5839</v>
      </c>
      <c r="L328" s="108" t="s">
        <v>695</v>
      </c>
      <c r="M328" s="109" t="s">
        <v>2233</v>
      </c>
      <c r="N328" s="109"/>
      <c r="O328" s="110" t="s">
        <v>152</v>
      </c>
      <c r="P328" s="110" t="s">
        <v>729</v>
      </c>
    </row>
    <row r="329" spans="1:16" ht="13.5" thickBot="1">
      <c r="A329" s="10" t="str">
        <f t="shared" si="24"/>
        <v> AOEB 1 </v>
      </c>
      <c r="B329" s="5" t="str">
        <f t="shared" si="25"/>
        <v>I</v>
      </c>
      <c r="C329" s="10">
        <f t="shared" si="26"/>
        <v>44576.6</v>
      </c>
      <c r="D329" s="19" t="str">
        <f t="shared" si="27"/>
        <v>vis</v>
      </c>
      <c r="E329" s="107">
        <f>VLOOKUP(C329,'Active 1'!C$21:E$968,3,FALSE)</f>
        <v>15177.000216610008</v>
      </c>
      <c r="F329" s="5" t="s">
        <v>2167</v>
      </c>
      <c r="G329" s="19" t="str">
        <f t="shared" si="28"/>
        <v>44576.600</v>
      </c>
      <c r="H329" s="10">
        <f t="shared" si="29"/>
        <v>-5838</v>
      </c>
      <c r="I329" s="108" t="s">
        <v>730</v>
      </c>
      <c r="J329" s="109" t="s">
        <v>731</v>
      </c>
      <c r="K329" s="108">
        <v>-5838</v>
      </c>
      <c r="L329" s="108" t="s">
        <v>707</v>
      </c>
      <c r="M329" s="109" t="s">
        <v>2233</v>
      </c>
      <c r="N329" s="109"/>
      <c r="O329" s="110" t="s">
        <v>414</v>
      </c>
      <c r="P329" s="110" t="s">
        <v>528</v>
      </c>
    </row>
    <row r="330" spans="1:16" ht="13.5" thickBot="1">
      <c r="A330" s="10" t="str">
        <f t="shared" si="24"/>
        <v> BBS 52 </v>
      </c>
      <c r="B330" s="5" t="str">
        <f t="shared" si="25"/>
        <v>I</v>
      </c>
      <c r="C330" s="10">
        <f t="shared" si="26"/>
        <v>44583.385000000002</v>
      </c>
      <c r="D330" s="19" t="str">
        <f t="shared" si="27"/>
        <v>vis</v>
      </c>
      <c r="E330" s="107">
        <f>VLOOKUP(C330,'Active 1'!C$21:E$968,3,FALSE)</f>
        <v>15181.999192501464</v>
      </c>
      <c r="F330" s="5" t="s">
        <v>2167</v>
      </c>
      <c r="G330" s="19" t="str">
        <f t="shared" si="28"/>
        <v>44583.385</v>
      </c>
      <c r="H330" s="10">
        <f t="shared" si="29"/>
        <v>-5833</v>
      </c>
      <c r="I330" s="108" t="s">
        <v>732</v>
      </c>
      <c r="J330" s="109" t="s">
        <v>733</v>
      </c>
      <c r="K330" s="108">
        <v>-5833</v>
      </c>
      <c r="L330" s="108" t="s">
        <v>734</v>
      </c>
      <c r="M330" s="109" t="s">
        <v>2233</v>
      </c>
      <c r="N330" s="109"/>
      <c r="O330" s="110" t="s">
        <v>152</v>
      </c>
      <c r="P330" s="110" t="s">
        <v>729</v>
      </c>
    </row>
    <row r="331" spans="1:16" ht="13.5" thickBot="1">
      <c r="A331" s="10" t="str">
        <f t="shared" ref="A331:A394" si="30">P331</f>
        <v> BBS 52 </v>
      </c>
      <c r="B331" s="5" t="str">
        <f t="shared" ref="B331:B394" si="31">IF(H331=INT(H331),"I","II")</f>
        <v>I</v>
      </c>
      <c r="C331" s="10">
        <f t="shared" ref="C331:C394" si="32">1*G331</f>
        <v>44583.385000000002</v>
      </c>
      <c r="D331" s="19" t="str">
        <f t="shared" ref="D331:D394" si="33">VLOOKUP(F331,I$1:J$5,2,FALSE)</f>
        <v>vis</v>
      </c>
      <c r="E331" s="107">
        <f>VLOOKUP(C331,'Active 1'!C$21:E$968,3,FALSE)</f>
        <v>15181.999192501464</v>
      </c>
      <c r="F331" s="5" t="s">
        <v>2167</v>
      </c>
      <c r="G331" s="19" t="str">
        <f t="shared" ref="G331:G394" si="34">MID(I331,3,LEN(I331)-3)</f>
        <v>44583.385</v>
      </c>
      <c r="H331" s="10">
        <f t="shared" ref="H331:H394" si="35">1*K331</f>
        <v>-5833</v>
      </c>
      <c r="I331" s="108" t="s">
        <v>732</v>
      </c>
      <c r="J331" s="109" t="s">
        <v>733</v>
      </c>
      <c r="K331" s="108">
        <v>-5833</v>
      </c>
      <c r="L331" s="108" t="s">
        <v>734</v>
      </c>
      <c r="M331" s="109" t="s">
        <v>2233</v>
      </c>
      <c r="N331" s="109"/>
      <c r="O331" s="110" t="s">
        <v>3275</v>
      </c>
      <c r="P331" s="110" t="s">
        <v>729</v>
      </c>
    </row>
    <row r="332" spans="1:16" ht="13.5" thickBot="1">
      <c r="A332" s="10" t="str">
        <f t="shared" si="30"/>
        <v> BBS 52 </v>
      </c>
      <c r="B332" s="5" t="str">
        <f t="shared" si="31"/>
        <v>I</v>
      </c>
      <c r="C332" s="10">
        <f t="shared" si="32"/>
        <v>44598.313999999998</v>
      </c>
      <c r="D332" s="19" t="str">
        <f t="shared" si="33"/>
        <v>vis</v>
      </c>
      <c r="E332" s="107">
        <f>VLOOKUP(C332,'Active 1'!C$21:E$968,3,FALSE)</f>
        <v>15192.998413000136</v>
      </c>
      <c r="F332" s="5" t="s">
        <v>2167</v>
      </c>
      <c r="G332" s="19" t="str">
        <f t="shared" si="34"/>
        <v>44598.314</v>
      </c>
      <c r="H332" s="10">
        <f t="shared" si="35"/>
        <v>-5822</v>
      </c>
      <c r="I332" s="108" t="s">
        <v>735</v>
      </c>
      <c r="J332" s="109" t="s">
        <v>736</v>
      </c>
      <c r="K332" s="108">
        <v>-5822</v>
      </c>
      <c r="L332" s="108" t="s">
        <v>737</v>
      </c>
      <c r="M332" s="109" t="s">
        <v>2233</v>
      </c>
      <c r="N332" s="109"/>
      <c r="O332" s="110" t="s">
        <v>152</v>
      </c>
      <c r="P332" s="110" t="s">
        <v>729</v>
      </c>
    </row>
    <row r="333" spans="1:16" ht="13.5" thickBot="1">
      <c r="A333" s="10" t="str">
        <f t="shared" si="30"/>
        <v> BBS 52 </v>
      </c>
      <c r="B333" s="5" t="str">
        <f t="shared" si="31"/>
        <v>I</v>
      </c>
      <c r="C333" s="10">
        <f t="shared" si="32"/>
        <v>44602.383999999998</v>
      </c>
      <c r="D333" s="19" t="str">
        <f t="shared" si="33"/>
        <v>vis</v>
      </c>
      <c r="E333" s="107">
        <f>VLOOKUP(C333,'Active 1'!C$21:E$968,3,FALSE)</f>
        <v>15195.997061766269</v>
      </c>
      <c r="F333" s="5" t="s">
        <v>2167</v>
      </c>
      <c r="G333" s="19" t="str">
        <f t="shared" si="34"/>
        <v>44602.384</v>
      </c>
      <c r="H333" s="10">
        <f t="shared" si="35"/>
        <v>-5819</v>
      </c>
      <c r="I333" s="108" t="s">
        <v>738</v>
      </c>
      <c r="J333" s="109" t="s">
        <v>739</v>
      </c>
      <c r="K333" s="108">
        <v>-5819</v>
      </c>
      <c r="L333" s="108" t="s">
        <v>740</v>
      </c>
      <c r="M333" s="109" t="s">
        <v>2233</v>
      </c>
      <c r="N333" s="109"/>
      <c r="O333" s="110" t="s">
        <v>3275</v>
      </c>
      <c r="P333" s="110" t="s">
        <v>729</v>
      </c>
    </row>
    <row r="334" spans="1:16" ht="13.5" thickBot="1">
      <c r="A334" s="10" t="str">
        <f t="shared" si="30"/>
        <v> BBS 52 </v>
      </c>
      <c r="B334" s="5" t="str">
        <f t="shared" si="31"/>
        <v>I</v>
      </c>
      <c r="C334" s="10">
        <f t="shared" si="32"/>
        <v>44606.46</v>
      </c>
      <c r="D334" s="19" t="str">
        <f t="shared" si="33"/>
        <v>vis</v>
      </c>
      <c r="E334" s="107">
        <f>VLOOKUP(C334,'Active 1'!C$21:E$968,3,FALSE)</f>
        <v>15199.000131144834</v>
      </c>
      <c r="F334" s="5" t="s">
        <v>2167</v>
      </c>
      <c r="G334" s="19" t="str">
        <f t="shared" si="34"/>
        <v>44606.460</v>
      </c>
      <c r="H334" s="10">
        <f t="shared" si="35"/>
        <v>-5816</v>
      </c>
      <c r="I334" s="108" t="s">
        <v>741</v>
      </c>
      <c r="J334" s="109" t="s">
        <v>742</v>
      </c>
      <c r="K334" s="108">
        <v>-5816</v>
      </c>
      <c r="L334" s="108" t="s">
        <v>717</v>
      </c>
      <c r="M334" s="109" t="s">
        <v>2233</v>
      </c>
      <c r="N334" s="109"/>
      <c r="O334" s="110" t="s">
        <v>3275</v>
      </c>
      <c r="P334" s="110" t="s">
        <v>729</v>
      </c>
    </row>
    <row r="335" spans="1:16" ht="13.5" thickBot="1">
      <c r="A335" s="10" t="str">
        <f t="shared" si="30"/>
        <v> BBS 52 </v>
      </c>
      <c r="B335" s="5" t="str">
        <f t="shared" si="31"/>
        <v>I</v>
      </c>
      <c r="C335" s="10">
        <f t="shared" si="32"/>
        <v>44610.531999999999</v>
      </c>
      <c r="D335" s="19" t="str">
        <f t="shared" si="33"/>
        <v>vis</v>
      </c>
      <c r="E335" s="107">
        <f>VLOOKUP(C335,'Active 1'!C$21:E$968,3,FALSE)</f>
        <v>15202.000253448445</v>
      </c>
      <c r="F335" s="5" t="s">
        <v>2167</v>
      </c>
      <c r="G335" s="19" t="str">
        <f t="shared" si="34"/>
        <v>44610.532</v>
      </c>
      <c r="H335" s="10">
        <f t="shared" si="35"/>
        <v>-5813</v>
      </c>
      <c r="I335" s="108" t="s">
        <v>743</v>
      </c>
      <c r="J335" s="109" t="s">
        <v>744</v>
      </c>
      <c r="K335" s="108">
        <v>-5813</v>
      </c>
      <c r="L335" s="108" t="s">
        <v>717</v>
      </c>
      <c r="M335" s="109" t="s">
        <v>2233</v>
      </c>
      <c r="N335" s="109"/>
      <c r="O335" s="110" t="s">
        <v>345</v>
      </c>
      <c r="P335" s="110" t="s">
        <v>729</v>
      </c>
    </row>
    <row r="336" spans="1:16" ht="13.5" thickBot="1">
      <c r="A336" s="10" t="str">
        <f t="shared" si="30"/>
        <v> BBS 52 </v>
      </c>
      <c r="B336" s="5" t="str">
        <f t="shared" si="31"/>
        <v>I</v>
      </c>
      <c r="C336" s="10">
        <f t="shared" si="32"/>
        <v>44613.248</v>
      </c>
      <c r="D336" s="19" t="str">
        <f t="shared" si="33"/>
        <v>vis</v>
      </c>
      <c r="E336" s="107">
        <f>VLOOKUP(C336,'Active 1'!C$21:E$968,3,FALSE)</f>
        <v>15204.001317342503</v>
      </c>
      <c r="F336" s="5" t="s">
        <v>2167</v>
      </c>
      <c r="G336" s="19" t="str">
        <f t="shared" si="34"/>
        <v>44613.248</v>
      </c>
      <c r="H336" s="10">
        <f t="shared" si="35"/>
        <v>-5811</v>
      </c>
      <c r="I336" s="108" t="s">
        <v>745</v>
      </c>
      <c r="J336" s="109" t="s">
        <v>746</v>
      </c>
      <c r="K336" s="108">
        <v>-5811</v>
      </c>
      <c r="L336" s="108" t="s">
        <v>707</v>
      </c>
      <c r="M336" s="109" t="s">
        <v>2233</v>
      </c>
      <c r="N336" s="109"/>
      <c r="O336" s="110" t="s">
        <v>158</v>
      </c>
      <c r="P336" s="110" t="s">
        <v>729</v>
      </c>
    </row>
    <row r="337" spans="1:16" ht="13.5" thickBot="1">
      <c r="A337" s="10" t="str">
        <f t="shared" si="30"/>
        <v> BBS 52 </v>
      </c>
      <c r="B337" s="5" t="str">
        <f t="shared" si="31"/>
        <v>I</v>
      </c>
      <c r="C337" s="10">
        <f t="shared" si="32"/>
        <v>44613.249000000003</v>
      </c>
      <c r="D337" s="19" t="str">
        <f t="shared" si="33"/>
        <v>vis</v>
      </c>
      <c r="E337" s="107">
        <f>VLOOKUP(C337,'Active 1'!C$21:E$968,3,FALSE)</f>
        <v>15204.002054111244</v>
      </c>
      <c r="F337" s="5" t="s">
        <v>2167</v>
      </c>
      <c r="G337" s="19" t="str">
        <f t="shared" si="34"/>
        <v>44613.249</v>
      </c>
      <c r="H337" s="10">
        <f t="shared" si="35"/>
        <v>-5811</v>
      </c>
      <c r="I337" s="108" t="s">
        <v>747</v>
      </c>
      <c r="J337" s="109" t="s">
        <v>748</v>
      </c>
      <c r="K337" s="108">
        <v>-5811</v>
      </c>
      <c r="L337" s="108" t="s">
        <v>711</v>
      </c>
      <c r="M337" s="109" t="s">
        <v>2233</v>
      </c>
      <c r="N337" s="109"/>
      <c r="O337" s="110" t="s">
        <v>227</v>
      </c>
      <c r="P337" s="110" t="s">
        <v>729</v>
      </c>
    </row>
    <row r="338" spans="1:16" ht="13.5" thickBot="1">
      <c r="A338" s="10" t="str">
        <f t="shared" si="30"/>
        <v> BBS 52 </v>
      </c>
      <c r="B338" s="5" t="str">
        <f t="shared" si="31"/>
        <v>I</v>
      </c>
      <c r="C338" s="10">
        <f t="shared" si="32"/>
        <v>44636.315000000002</v>
      </c>
      <c r="D338" s="19" t="str">
        <f t="shared" si="33"/>
        <v>vis</v>
      </c>
      <c r="E338" s="107">
        <f>VLOOKUP(C338,'Active 1'!C$21:E$968,3,FALSE)</f>
        <v>15220.996361835971</v>
      </c>
      <c r="F338" s="5" t="s">
        <v>2167</v>
      </c>
      <c r="G338" s="19" t="str">
        <f t="shared" si="34"/>
        <v>44636.315</v>
      </c>
      <c r="H338" s="10">
        <f t="shared" si="35"/>
        <v>-5794</v>
      </c>
      <c r="I338" s="108" t="s">
        <v>749</v>
      </c>
      <c r="J338" s="109" t="s">
        <v>750</v>
      </c>
      <c r="K338" s="108">
        <v>-5794</v>
      </c>
      <c r="L338" s="108" t="s">
        <v>751</v>
      </c>
      <c r="M338" s="109" t="s">
        <v>2233</v>
      </c>
      <c r="N338" s="109"/>
      <c r="O338" s="110" t="s">
        <v>227</v>
      </c>
      <c r="P338" s="110" t="s">
        <v>729</v>
      </c>
    </row>
    <row r="339" spans="1:16" ht="13.5" thickBot="1">
      <c r="A339" s="10" t="str">
        <f t="shared" si="30"/>
        <v> BBS 52 </v>
      </c>
      <c r="B339" s="5" t="str">
        <f t="shared" si="31"/>
        <v>I</v>
      </c>
      <c r="C339" s="10">
        <f t="shared" si="32"/>
        <v>44636.32</v>
      </c>
      <c r="D339" s="19" t="str">
        <f t="shared" si="33"/>
        <v>vis</v>
      </c>
      <c r="E339" s="107">
        <f>VLOOKUP(C339,'Active 1'!C$21:E$968,3,FALSE)</f>
        <v>15221.000045679661</v>
      </c>
      <c r="F339" s="5" t="s">
        <v>2167</v>
      </c>
      <c r="G339" s="19" t="str">
        <f t="shared" si="34"/>
        <v>44636.320</v>
      </c>
      <c r="H339" s="10">
        <f t="shared" si="35"/>
        <v>-5794</v>
      </c>
      <c r="I339" s="108" t="s">
        <v>752</v>
      </c>
      <c r="J339" s="109" t="s">
        <v>753</v>
      </c>
      <c r="K339" s="108">
        <v>-5794</v>
      </c>
      <c r="L339" s="108" t="s">
        <v>734</v>
      </c>
      <c r="M339" s="109" t="s">
        <v>2233</v>
      </c>
      <c r="N339" s="109"/>
      <c r="O339" s="110" t="s">
        <v>3275</v>
      </c>
      <c r="P339" s="110" t="s">
        <v>729</v>
      </c>
    </row>
    <row r="340" spans="1:16" ht="13.5" thickBot="1">
      <c r="A340" s="10" t="str">
        <f t="shared" si="30"/>
        <v> BBS 56 </v>
      </c>
      <c r="B340" s="5" t="str">
        <f t="shared" si="31"/>
        <v>I</v>
      </c>
      <c r="C340" s="10">
        <f t="shared" si="32"/>
        <v>44815.48</v>
      </c>
      <c r="D340" s="19" t="str">
        <f t="shared" si="33"/>
        <v>vis</v>
      </c>
      <c r="E340" s="107">
        <f>VLOOKUP(C340,'Active 1'!C$21:E$968,3,FALSE)</f>
        <v>15352.999532888622</v>
      </c>
      <c r="F340" s="5" t="s">
        <v>2167</v>
      </c>
      <c r="G340" s="19" t="str">
        <f t="shared" si="34"/>
        <v>44815.480</v>
      </c>
      <c r="H340" s="10">
        <f t="shared" si="35"/>
        <v>-5662</v>
      </c>
      <c r="I340" s="108" t="s">
        <v>754</v>
      </c>
      <c r="J340" s="109" t="s">
        <v>755</v>
      </c>
      <c r="K340" s="108">
        <v>-5662</v>
      </c>
      <c r="L340" s="108" t="s">
        <v>751</v>
      </c>
      <c r="M340" s="109" t="s">
        <v>2233</v>
      </c>
      <c r="N340" s="109"/>
      <c r="O340" s="110" t="s">
        <v>227</v>
      </c>
      <c r="P340" s="110" t="s">
        <v>756</v>
      </c>
    </row>
    <row r="341" spans="1:16" ht="13.5" thickBot="1">
      <c r="A341" s="10" t="str">
        <f t="shared" si="30"/>
        <v> AOEB 1 </v>
      </c>
      <c r="B341" s="5" t="str">
        <f t="shared" si="31"/>
        <v>I</v>
      </c>
      <c r="C341" s="10">
        <f t="shared" si="32"/>
        <v>44816.839</v>
      </c>
      <c r="D341" s="19" t="str">
        <f t="shared" si="33"/>
        <v>vis</v>
      </c>
      <c r="E341" s="107">
        <f>VLOOKUP(C341,'Active 1'!C$21:E$968,3,FALSE)</f>
        <v>15354.000801604387</v>
      </c>
      <c r="F341" s="5" t="s">
        <v>2167</v>
      </c>
      <c r="G341" s="19" t="str">
        <f t="shared" si="34"/>
        <v>44816.839</v>
      </c>
      <c r="H341" s="10">
        <f t="shared" si="35"/>
        <v>-5661</v>
      </c>
      <c r="I341" s="108" t="s">
        <v>757</v>
      </c>
      <c r="J341" s="109" t="s">
        <v>758</v>
      </c>
      <c r="K341" s="108">
        <v>-5661</v>
      </c>
      <c r="L341" s="108" t="s">
        <v>740</v>
      </c>
      <c r="M341" s="109" t="s">
        <v>2233</v>
      </c>
      <c r="N341" s="109"/>
      <c r="O341" s="110" t="s">
        <v>3313</v>
      </c>
      <c r="P341" s="110" t="s">
        <v>528</v>
      </c>
    </row>
    <row r="342" spans="1:16" ht="13.5" thickBot="1">
      <c r="A342" s="10" t="str">
        <f t="shared" si="30"/>
        <v> BBS 56 </v>
      </c>
      <c r="B342" s="5" t="str">
        <f t="shared" si="31"/>
        <v>I</v>
      </c>
      <c r="C342" s="10">
        <f t="shared" si="32"/>
        <v>44857.557000000001</v>
      </c>
      <c r="D342" s="19" t="str">
        <f t="shared" si="33"/>
        <v>vis</v>
      </c>
      <c r="E342" s="107">
        <f>VLOOKUP(C342,'Active 1'!C$21:E$968,3,FALSE)</f>
        <v>15384.000551103016</v>
      </c>
      <c r="F342" s="5" t="s">
        <v>2167</v>
      </c>
      <c r="G342" s="19" t="str">
        <f t="shared" si="34"/>
        <v>44857.557</v>
      </c>
      <c r="H342" s="10">
        <f t="shared" si="35"/>
        <v>-5631</v>
      </c>
      <c r="I342" s="108" t="s">
        <v>759</v>
      </c>
      <c r="J342" s="109" t="s">
        <v>760</v>
      </c>
      <c r="K342" s="108">
        <v>-5631</v>
      </c>
      <c r="L342" s="108" t="s">
        <v>761</v>
      </c>
      <c r="M342" s="109" t="s">
        <v>2233</v>
      </c>
      <c r="N342" s="109"/>
      <c r="O342" s="110" t="s">
        <v>152</v>
      </c>
      <c r="P342" s="110" t="s">
        <v>756</v>
      </c>
    </row>
    <row r="343" spans="1:16" ht="13.5" thickBot="1">
      <c r="A343" s="10" t="str">
        <f t="shared" si="30"/>
        <v> AOEB 1 </v>
      </c>
      <c r="B343" s="5" t="str">
        <f t="shared" si="31"/>
        <v>I</v>
      </c>
      <c r="C343" s="10">
        <f t="shared" si="32"/>
        <v>44865.7</v>
      </c>
      <c r="D343" s="19" t="str">
        <f t="shared" si="33"/>
        <v>vis</v>
      </c>
      <c r="E343" s="107">
        <f>VLOOKUP(C343,'Active 1'!C$21:E$968,3,FALSE)</f>
        <v>15390.000058941496</v>
      </c>
      <c r="F343" s="5" t="s">
        <v>2167</v>
      </c>
      <c r="G343" s="19" t="str">
        <f t="shared" si="34"/>
        <v>44865.700</v>
      </c>
      <c r="H343" s="10">
        <f t="shared" si="35"/>
        <v>-5625</v>
      </c>
      <c r="I343" s="108" t="s">
        <v>762</v>
      </c>
      <c r="J343" s="109" t="s">
        <v>763</v>
      </c>
      <c r="K343" s="108">
        <v>-5625</v>
      </c>
      <c r="L343" s="108" t="s">
        <v>751</v>
      </c>
      <c r="M343" s="109" t="s">
        <v>2233</v>
      </c>
      <c r="N343" s="109"/>
      <c r="O343" s="110" t="s">
        <v>658</v>
      </c>
      <c r="P343" s="110" t="s">
        <v>528</v>
      </c>
    </row>
    <row r="344" spans="1:16" ht="13.5" thickBot="1">
      <c r="A344" s="10" t="str">
        <f t="shared" si="30"/>
        <v> AOEB 1 </v>
      </c>
      <c r="B344" s="5" t="str">
        <f t="shared" si="31"/>
        <v>I</v>
      </c>
      <c r="C344" s="10">
        <f t="shared" si="32"/>
        <v>44876.557000000001</v>
      </c>
      <c r="D344" s="19" t="str">
        <f t="shared" si="33"/>
        <v>vis</v>
      </c>
      <c r="E344" s="107">
        <f>VLOOKUP(C344,'Active 1'!C$21:E$968,3,FALSE)</f>
        <v>15397.999157136563</v>
      </c>
      <c r="F344" s="5" t="s">
        <v>2167</v>
      </c>
      <c r="G344" s="19" t="str">
        <f t="shared" si="34"/>
        <v>44876.557</v>
      </c>
      <c r="H344" s="10">
        <f t="shared" si="35"/>
        <v>-5617</v>
      </c>
      <c r="I344" s="108" t="s">
        <v>764</v>
      </c>
      <c r="J344" s="109" t="s">
        <v>765</v>
      </c>
      <c r="K344" s="108">
        <v>-5617</v>
      </c>
      <c r="L344" s="108" t="s">
        <v>766</v>
      </c>
      <c r="M344" s="109" t="s">
        <v>2233</v>
      </c>
      <c r="N344" s="109"/>
      <c r="O344" s="110" t="s">
        <v>3236</v>
      </c>
      <c r="P344" s="110" t="s">
        <v>528</v>
      </c>
    </row>
    <row r="345" spans="1:16" ht="13.5" thickBot="1">
      <c r="A345" s="10" t="str">
        <f t="shared" si="30"/>
        <v> BBS 57 </v>
      </c>
      <c r="B345" s="5" t="str">
        <f t="shared" si="31"/>
        <v>I</v>
      </c>
      <c r="C345" s="10">
        <f t="shared" si="32"/>
        <v>44879.281000000003</v>
      </c>
      <c r="D345" s="19" t="str">
        <f t="shared" si="33"/>
        <v>vis</v>
      </c>
      <c r="E345" s="107">
        <f>VLOOKUP(C345,'Active 1'!C$21:E$968,3,FALSE)</f>
        <v>15400.006115180531</v>
      </c>
      <c r="F345" s="5" t="s">
        <v>2167</v>
      </c>
      <c r="G345" s="19" t="str">
        <f t="shared" si="34"/>
        <v>44879.281</v>
      </c>
      <c r="H345" s="10">
        <f t="shared" si="35"/>
        <v>-5615</v>
      </c>
      <c r="I345" s="108" t="s">
        <v>767</v>
      </c>
      <c r="J345" s="109" t="s">
        <v>768</v>
      </c>
      <c r="K345" s="108">
        <v>-5615</v>
      </c>
      <c r="L345" s="108" t="s">
        <v>711</v>
      </c>
      <c r="M345" s="109" t="s">
        <v>2233</v>
      </c>
      <c r="N345" s="109"/>
      <c r="O345" s="110" t="s">
        <v>227</v>
      </c>
      <c r="P345" s="110" t="s">
        <v>769</v>
      </c>
    </row>
    <row r="346" spans="1:16" ht="13.5" thickBot="1">
      <c r="A346" s="10" t="str">
        <f t="shared" si="30"/>
        <v> AOEB 1 </v>
      </c>
      <c r="B346" s="5" t="str">
        <f t="shared" si="31"/>
        <v>I</v>
      </c>
      <c r="C346" s="10">
        <f t="shared" si="32"/>
        <v>44880.629000000001</v>
      </c>
      <c r="D346" s="19" t="str">
        <f t="shared" si="33"/>
        <v>vis</v>
      </c>
      <c r="E346" s="107">
        <f>VLOOKUP(C346,'Active 1'!C$21:E$968,3,FALSE)</f>
        <v>15400.999279440173</v>
      </c>
      <c r="F346" s="5" t="s">
        <v>2167</v>
      </c>
      <c r="G346" s="19" t="str">
        <f t="shared" si="34"/>
        <v>44880.629</v>
      </c>
      <c r="H346" s="10">
        <f t="shared" si="35"/>
        <v>-5614</v>
      </c>
      <c r="I346" s="108" t="s">
        <v>770</v>
      </c>
      <c r="J346" s="109" t="s">
        <v>771</v>
      </c>
      <c r="K346" s="108">
        <v>-5614</v>
      </c>
      <c r="L346" s="108" t="s">
        <v>766</v>
      </c>
      <c r="M346" s="109" t="s">
        <v>2233</v>
      </c>
      <c r="N346" s="109"/>
      <c r="O346" s="110" t="s">
        <v>3313</v>
      </c>
      <c r="P346" s="110" t="s">
        <v>528</v>
      </c>
    </row>
    <row r="347" spans="1:16" ht="13.5" thickBot="1">
      <c r="A347" s="10" t="str">
        <f t="shared" si="30"/>
        <v> BBS 57 </v>
      </c>
      <c r="B347" s="5" t="str">
        <f t="shared" si="31"/>
        <v>I</v>
      </c>
      <c r="C347" s="10">
        <f t="shared" si="32"/>
        <v>44883.341</v>
      </c>
      <c r="D347" s="19" t="str">
        <f t="shared" si="33"/>
        <v>vis</v>
      </c>
      <c r="E347" s="107">
        <f>VLOOKUP(C347,'Active 1'!C$21:E$968,3,FALSE)</f>
        <v>15402.997396259278</v>
      </c>
      <c r="F347" s="5" t="s">
        <v>2167</v>
      </c>
      <c r="G347" s="19" t="str">
        <f t="shared" si="34"/>
        <v>44883.341</v>
      </c>
      <c r="H347" s="10">
        <f t="shared" si="35"/>
        <v>-5612</v>
      </c>
      <c r="I347" s="108" t="s">
        <v>772</v>
      </c>
      <c r="J347" s="109" t="s">
        <v>773</v>
      </c>
      <c r="K347" s="108">
        <v>-5612</v>
      </c>
      <c r="L347" s="108" t="s">
        <v>774</v>
      </c>
      <c r="M347" s="109" t="s">
        <v>2233</v>
      </c>
      <c r="N347" s="109"/>
      <c r="O347" s="110" t="s">
        <v>775</v>
      </c>
      <c r="P347" s="110" t="s">
        <v>769</v>
      </c>
    </row>
    <row r="348" spans="1:16" ht="13.5" thickBot="1">
      <c r="A348" s="10" t="str">
        <f t="shared" si="30"/>
        <v> BBS 57 </v>
      </c>
      <c r="B348" s="5" t="str">
        <f t="shared" si="31"/>
        <v>I</v>
      </c>
      <c r="C348" s="10">
        <f t="shared" si="32"/>
        <v>44883.347999999998</v>
      </c>
      <c r="D348" s="19" t="str">
        <f t="shared" si="33"/>
        <v>vis</v>
      </c>
      <c r="E348" s="107">
        <f>VLOOKUP(C348,'Active 1'!C$21:E$968,3,FALSE)</f>
        <v>15403.002553640446</v>
      </c>
      <c r="F348" s="5" t="s">
        <v>2167</v>
      </c>
      <c r="G348" s="19" t="str">
        <f t="shared" si="34"/>
        <v>44883.348</v>
      </c>
      <c r="H348" s="10">
        <f t="shared" si="35"/>
        <v>-5612</v>
      </c>
      <c r="I348" s="108" t="s">
        <v>776</v>
      </c>
      <c r="J348" s="109" t="s">
        <v>777</v>
      </c>
      <c r="K348" s="108">
        <v>-5612</v>
      </c>
      <c r="L348" s="108" t="s">
        <v>778</v>
      </c>
      <c r="M348" s="109" t="s">
        <v>2233</v>
      </c>
      <c r="N348" s="109"/>
      <c r="O348" s="110" t="s">
        <v>152</v>
      </c>
      <c r="P348" s="110" t="s">
        <v>769</v>
      </c>
    </row>
    <row r="349" spans="1:16" ht="13.5" thickBot="1">
      <c r="A349" s="10" t="str">
        <f t="shared" si="30"/>
        <v> BBS 57 </v>
      </c>
      <c r="B349" s="5" t="str">
        <f t="shared" si="31"/>
        <v>I</v>
      </c>
      <c r="C349" s="10">
        <f t="shared" si="32"/>
        <v>44883.35</v>
      </c>
      <c r="D349" s="19" t="str">
        <f t="shared" si="33"/>
        <v>vis</v>
      </c>
      <c r="E349" s="107">
        <f>VLOOKUP(C349,'Active 1'!C$21:E$968,3,FALSE)</f>
        <v>15403.004027177923</v>
      </c>
      <c r="F349" s="5" t="s">
        <v>2167</v>
      </c>
      <c r="G349" s="19" t="str">
        <f t="shared" si="34"/>
        <v>44883.350</v>
      </c>
      <c r="H349" s="10">
        <f t="shared" si="35"/>
        <v>-5612</v>
      </c>
      <c r="I349" s="108" t="s">
        <v>779</v>
      </c>
      <c r="J349" s="109" t="s">
        <v>780</v>
      </c>
      <c r="K349" s="108">
        <v>-5612</v>
      </c>
      <c r="L349" s="108" t="s">
        <v>734</v>
      </c>
      <c r="M349" s="109" t="s">
        <v>2233</v>
      </c>
      <c r="N349" s="109"/>
      <c r="O349" s="110" t="s">
        <v>227</v>
      </c>
      <c r="P349" s="110" t="s">
        <v>769</v>
      </c>
    </row>
    <row r="350" spans="1:16" ht="13.5" thickBot="1">
      <c r="A350" s="10" t="str">
        <f t="shared" si="30"/>
        <v> AOEB 1 </v>
      </c>
      <c r="B350" s="5" t="str">
        <f t="shared" si="31"/>
        <v>I</v>
      </c>
      <c r="C350" s="10">
        <f t="shared" si="32"/>
        <v>44884.701999999997</v>
      </c>
      <c r="D350" s="19" t="str">
        <f t="shared" si="33"/>
        <v>vis</v>
      </c>
      <c r="E350" s="107">
        <f>VLOOKUP(C350,'Active 1'!C$21:E$968,3,FALSE)</f>
        <v>15404.00013851252</v>
      </c>
      <c r="F350" s="5" t="s">
        <v>2167</v>
      </c>
      <c r="G350" s="19" t="str">
        <f t="shared" si="34"/>
        <v>44884.702</v>
      </c>
      <c r="H350" s="10">
        <f t="shared" si="35"/>
        <v>-5611</v>
      </c>
      <c r="I350" s="108" t="s">
        <v>781</v>
      </c>
      <c r="J350" s="109" t="s">
        <v>782</v>
      </c>
      <c r="K350" s="108">
        <v>-5611</v>
      </c>
      <c r="L350" s="108" t="s">
        <v>783</v>
      </c>
      <c r="M350" s="109" t="s">
        <v>2233</v>
      </c>
      <c r="N350" s="109"/>
      <c r="O350" s="110" t="s">
        <v>3236</v>
      </c>
      <c r="P350" s="110" t="s">
        <v>528</v>
      </c>
    </row>
    <row r="351" spans="1:16" ht="13.5" thickBot="1">
      <c r="A351" s="10" t="str">
        <f t="shared" si="30"/>
        <v> BBS 57 </v>
      </c>
      <c r="B351" s="5" t="str">
        <f t="shared" si="31"/>
        <v>I</v>
      </c>
      <c r="C351" s="10">
        <f t="shared" si="32"/>
        <v>44895.56</v>
      </c>
      <c r="D351" s="19" t="str">
        <f t="shared" si="33"/>
        <v>vis</v>
      </c>
      <c r="E351" s="107">
        <f>VLOOKUP(C351,'Active 1'!C$21:E$968,3,FALSE)</f>
        <v>15411.999973476324</v>
      </c>
      <c r="F351" s="5" t="s">
        <v>2167</v>
      </c>
      <c r="G351" s="19" t="str">
        <f t="shared" si="34"/>
        <v>44895.560</v>
      </c>
      <c r="H351" s="10">
        <f t="shared" si="35"/>
        <v>-5603</v>
      </c>
      <c r="I351" s="108" t="s">
        <v>784</v>
      </c>
      <c r="J351" s="109" t="s">
        <v>785</v>
      </c>
      <c r="K351" s="108">
        <v>-5603</v>
      </c>
      <c r="L351" s="108" t="s">
        <v>783</v>
      </c>
      <c r="M351" s="109" t="s">
        <v>2233</v>
      </c>
      <c r="N351" s="109"/>
      <c r="O351" s="110" t="s">
        <v>152</v>
      </c>
      <c r="P351" s="110" t="s">
        <v>769</v>
      </c>
    </row>
    <row r="352" spans="1:16" ht="13.5" thickBot="1">
      <c r="A352" s="10" t="str">
        <f t="shared" si="30"/>
        <v> BBS 57 </v>
      </c>
      <c r="B352" s="5" t="str">
        <f t="shared" si="31"/>
        <v>I</v>
      </c>
      <c r="C352" s="10">
        <f t="shared" si="32"/>
        <v>44902.349000000002</v>
      </c>
      <c r="D352" s="19" t="str">
        <f t="shared" si="33"/>
        <v>vis</v>
      </c>
      <c r="E352" s="107">
        <f>VLOOKUP(C352,'Active 1'!C$21:E$968,3,FALSE)</f>
        <v>15417.001896442735</v>
      </c>
      <c r="F352" s="5" t="s">
        <v>2167</v>
      </c>
      <c r="G352" s="19" t="str">
        <f t="shared" si="34"/>
        <v>44902.349</v>
      </c>
      <c r="H352" s="10">
        <f t="shared" si="35"/>
        <v>-5598</v>
      </c>
      <c r="I352" s="108" t="s">
        <v>786</v>
      </c>
      <c r="J352" s="109" t="s">
        <v>787</v>
      </c>
      <c r="K352" s="108">
        <v>-5598</v>
      </c>
      <c r="L352" s="108" t="s">
        <v>761</v>
      </c>
      <c r="M352" s="109" t="s">
        <v>2233</v>
      </c>
      <c r="N352" s="109"/>
      <c r="O352" s="110" t="s">
        <v>152</v>
      </c>
      <c r="P352" s="110" t="s">
        <v>769</v>
      </c>
    </row>
    <row r="353" spans="1:16" ht="13.5" thickBot="1">
      <c r="A353" s="10" t="str">
        <f t="shared" si="30"/>
        <v> BBS 57 </v>
      </c>
      <c r="B353" s="5" t="str">
        <f t="shared" si="31"/>
        <v>I</v>
      </c>
      <c r="C353" s="10">
        <f t="shared" si="32"/>
        <v>44902.355000000003</v>
      </c>
      <c r="D353" s="19" t="str">
        <f t="shared" si="33"/>
        <v>vis</v>
      </c>
      <c r="E353" s="107">
        <f>VLOOKUP(C353,'Active 1'!C$21:E$968,3,FALSE)</f>
        <v>15417.006317055168</v>
      </c>
      <c r="F353" s="5" t="s">
        <v>2167</v>
      </c>
      <c r="G353" s="19" t="str">
        <f t="shared" si="34"/>
        <v>44902.355</v>
      </c>
      <c r="H353" s="10">
        <f t="shared" si="35"/>
        <v>-5598</v>
      </c>
      <c r="I353" s="108" t="s">
        <v>788</v>
      </c>
      <c r="J353" s="109" t="s">
        <v>789</v>
      </c>
      <c r="K353" s="108">
        <v>-5598</v>
      </c>
      <c r="L353" s="108" t="s">
        <v>707</v>
      </c>
      <c r="M353" s="109" t="s">
        <v>2233</v>
      </c>
      <c r="N353" s="109"/>
      <c r="O353" s="110" t="s">
        <v>227</v>
      </c>
      <c r="P353" s="110" t="s">
        <v>769</v>
      </c>
    </row>
    <row r="354" spans="1:16" ht="13.5" thickBot="1">
      <c r="A354" s="10" t="str">
        <f t="shared" si="30"/>
        <v> BBS 57 </v>
      </c>
      <c r="B354" s="5" t="str">
        <f t="shared" si="31"/>
        <v>I</v>
      </c>
      <c r="C354" s="10">
        <f t="shared" si="32"/>
        <v>44917.281999999999</v>
      </c>
      <c r="D354" s="19" t="str">
        <f t="shared" si="33"/>
        <v>vis</v>
      </c>
      <c r="E354" s="107">
        <f>VLOOKUP(C354,'Active 1'!C$21:E$968,3,FALSE)</f>
        <v>15428.004064016361</v>
      </c>
      <c r="F354" s="5" t="s">
        <v>2167</v>
      </c>
      <c r="G354" s="19" t="str">
        <f t="shared" si="34"/>
        <v>44917.282</v>
      </c>
      <c r="H354" s="10">
        <f t="shared" si="35"/>
        <v>-5587</v>
      </c>
      <c r="I354" s="108" t="s">
        <v>790</v>
      </c>
      <c r="J354" s="109" t="s">
        <v>791</v>
      </c>
      <c r="K354" s="108">
        <v>-5587</v>
      </c>
      <c r="L354" s="108" t="s">
        <v>737</v>
      </c>
      <c r="M354" s="109" t="s">
        <v>2233</v>
      </c>
      <c r="N354" s="109"/>
      <c r="O354" s="110" t="s">
        <v>227</v>
      </c>
      <c r="P354" s="110" t="s">
        <v>769</v>
      </c>
    </row>
    <row r="355" spans="1:16" ht="13.5" thickBot="1">
      <c r="A355" s="10" t="str">
        <f t="shared" si="30"/>
        <v> BBS 57 </v>
      </c>
      <c r="B355" s="5" t="str">
        <f t="shared" si="31"/>
        <v>I</v>
      </c>
      <c r="C355" s="10">
        <f t="shared" si="32"/>
        <v>44925.417999999998</v>
      </c>
      <c r="D355" s="19" t="str">
        <f t="shared" si="33"/>
        <v>vis</v>
      </c>
      <c r="E355" s="107">
        <f>VLOOKUP(C355,'Active 1'!C$21:E$968,3,FALSE)</f>
        <v>15433.998414473672</v>
      </c>
      <c r="F355" s="5" t="s">
        <v>2167</v>
      </c>
      <c r="G355" s="19" t="str">
        <f t="shared" si="34"/>
        <v>44925.418</v>
      </c>
      <c r="H355" s="10">
        <f t="shared" si="35"/>
        <v>-5581</v>
      </c>
      <c r="I355" s="108" t="s">
        <v>792</v>
      </c>
      <c r="J355" s="109" t="s">
        <v>793</v>
      </c>
      <c r="K355" s="108">
        <v>-5581</v>
      </c>
      <c r="L355" s="108" t="s">
        <v>774</v>
      </c>
      <c r="M355" s="109" t="s">
        <v>2233</v>
      </c>
      <c r="N355" s="109"/>
      <c r="O355" s="110" t="s">
        <v>3275</v>
      </c>
      <c r="P355" s="110" t="s">
        <v>769</v>
      </c>
    </row>
    <row r="356" spans="1:16" ht="13.5" thickBot="1">
      <c r="A356" s="10" t="str">
        <f t="shared" si="30"/>
        <v> BBS 57 </v>
      </c>
      <c r="B356" s="5" t="str">
        <f t="shared" si="31"/>
        <v>I</v>
      </c>
      <c r="C356" s="10">
        <f t="shared" si="32"/>
        <v>44929.491000000002</v>
      </c>
      <c r="D356" s="19" t="str">
        <f t="shared" si="33"/>
        <v>vis</v>
      </c>
      <c r="E356" s="107">
        <f>VLOOKUP(C356,'Active 1'!C$21:E$968,3,FALSE)</f>
        <v>15436.999273546026</v>
      </c>
      <c r="F356" s="5" t="s">
        <v>2167</v>
      </c>
      <c r="G356" s="19" t="str">
        <f t="shared" si="34"/>
        <v>44929.491</v>
      </c>
      <c r="H356" s="10">
        <f t="shared" si="35"/>
        <v>-5578</v>
      </c>
      <c r="I356" s="108" t="s">
        <v>794</v>
      </c>
      <c r="J356" s="109" t="s">
        <v>795</v>
      </c>
      <c r="K356" s="108">
        <v>-5578</v>
      </c>
      <c r="L356" s="108" t="s">
        <v>796</v>
      </c>
      <c r="M356" s="109" t="s">
        <v>2233</v>
      </c>
      <c r="N356" s="109"/>
      <c r="O356" s="110" t="s">
        <v>3275</v>
      </c>
      <c r="P356" s="110" t="s">
        <v>769</v>
      </c>
    </row>
    <row r="357" spans="1:16" ht="13.5" thickBot="1">
      <c r="A357" s="10" t="str">
        <f t="shared" si="30"/>
        <v> BBS 58 </v>
      </c>
      <c r="B357" s="5" t="str">
        <f t="shared" si="31"/>
        <v>I</v>
      </c>
      <c r="C357" s="10">
        <f t="shared" si="32"/>
        <v>44989.214999999997</v>
      </c>
      <c r="D357" s="19" t="str">
        <f t="shared" si="33"/>
        <v>vis</v>
      </c>
      <c r="E357" s="107">
        <f>VLOOKUP(C357,'Active 1'!C$21:E$968,3,FALSE)</f>
        <v>15481.002049690627</v>
      </c>
      <c r="F357" s="5" t="s">
        <v>2167</v>
      </c>
      <c r="G357" s="19" t="str">
        <f t="shared" si="34"/>
        <v>44989.215</v>
      </c>
      <c r="H357" s="10">
        <f t="shared" si="35"/>
        <v>-5534</v>
      </c>
      <c r="I357" s="108" t="s">
        <v>797</v>
      </c>
      <c r="J357" s="109" t="s">
        <v>798</v>
      </c>
      <c r="K357" s="108">
        <v>-5534</v>
      </c>
      <c r="L357" s="108" t="s">
        <v>751</v>
      </c>
      <c r="M357" s="109" t="s">
        <v>2233</v>
      </c>
      <c r="N357" s="109"/>
      <c r="O357" s="110" t="s">
        <v>152</v>
      </c>
      <c r="P357" s="110" t="s">
        <v>799</v>
      </c>
    </row>
    <row r="358" spans="1:16" ht="13.5" thickBot="1">
      <c r="A358" s="10" t="str">
        <f t="shared" si="30"/>
        <v> BBS 58 </v>
      </c>
      <c r="B358" s="5" t="str">
        <f t="shared" si="31"/>
        <v>I</v>
      </c>
      <c r="C358" s="10">
        <f t="shared" si="32"/>
        <v>44993.286999999997</v>
      </c>
      <c r="D358" s="19" t="str">
        <f t="shared" si="33"/>
        <v>vis</v>
      </c>
      <c r="E358" s="107">
        <f>VLOOKUP(C358,'Active 1'!C$21:E$968,3,FALSE)</f>
        <v>15484.002171994238</v>
      </c>
      <c r="F358" s="5" t="s">
        <v>2167</v>
      </c>
      <c r="G358" s="19" t="str">
        <f t="shared" si="34"/>
        <v>44993.287</v>
      </c>
      <c r="H358" s="10">
        <f t="shared" si="35"/>
        <v>-5531</v>
      </c>
      <c r="I358" s="108" t="s">
        <v>800</v>
      </c>
      <c r="J358" s="109" t="s">
        <v>801</v>
      </c>
      <c r="K358" s="108">
        <v>-5531</v>
      </c>
      <c r="L358" s="108" t="s">
        <v>751</v>
      </c>
      <c r="M358" s="109" t="s">
        <v>2233</v>
      </c>
      <c r="N358" s="109"/>
      <c r="O358" s="110" t="s">
        <v>152</v>
      </c>
      <c r="P358" s="110" t="s">
        <v>799</v>
      </c>
    </row>
    <row r="359" spans="1:16" ht="13.5" thickBot="1">
      <c r="A359" s="10" t="str">
        <f t="shared" si="30"/>
        <v> BBS 59 </v>
      </c>
      <c r="B359" s="5" t="str">
        <f t="shared" si="31"/>
        <v>I</v>
      </c>
      <c r="C359" s="10">
        <f t="shared" si="32"/>
        <v>45012.284</v>
      </c>
      <c r="D359" s="19" t="str">
        <f t="shared" si="33"/>
        <v>vis</v>
      </c>
      <c r="E359" s="107">
        <f>VLOOKUP(C359,'Active 1'!C$21:E$968,3,FALSE)</f>
        <v>15497.998567721572</v>
      </c>
      <c r="F359" s="5" t="s">
        <v>2167</v>
      </c>
      <c r="G359" s="19" t="str">
        <f t="shared" si="34"/>
        <v>45012.284</v>
      </c>
      <c r="H359" s="10">
        <f t="shared" si="35"/>
        <v>-5517</v>
      </c>
      <c r="I359" s="108" t="s">
        <v>802</v>
      </c>
      <c r="J359" s="109" t="s">
        <v>803</v>
      </c>
      <c r="K359" s="108">
        <v>-5517</v>
      </c>
      <c r="L359" s="108" t="s">
        <v>804</v>
      </c>
      <c r="M359" s="109" t="s">
        <v>2233</v>
      </c>
      <c r="N359" s="109"/>
      <c r="O359" s="110" t="s">
        <v>227</v>
      </c>
      <c r="P359" s="110" t="s">
        <v>805</v>
      </c>
    </row>
    <row r="360" spans="1:16" ht="13.5" thickBot="1">
      <c r="A360" s="10" t="str">
        <f t="shared" si="30"/>
        <v> BBS 61 </v>
      </c>
      <c r="B360" s="5" t="str">
        <f t="shared" si="31"/>
        <v>I</v>
      </c>
      <c r="C360" s="10">
        <f t="shared" si="32"/>
        <v>45138.51</v>
      </c>
      <c r="D360" s="19" t="str">
        <f t="shared" si="33"/>
        <v>vis</v>
      </c>
      <c r="E360" s="107">
        <f>VLOOKUP(C360,'Active 1'!C$21:E$968,3,FALSE)</f>
        <v>15590.99793852107</v>
      </c>
      <c r="F360" s="5" t="s">
        <v>2167</v>
      </c>
      <c r="G360" s="19" t="str">
        <f t="shared" si="34"/>
        <v>45138.510</v>
      </c>
      <c r="H360" s="10">
        <f t="shared" si="35"/>
        <v>-5424</v>
      </c>
      <c r="I360" s="108" t="s">
        <v>806</v>
      </c>
      <c r="J360" s="109" t="s">
        <v>807</v>
      </c>
      <c r="K360" s="108">
        <v>-5424</v>
      </c>
      <c r="L360" s="108" t="s">
        <v>808</v>
      </c>
      <c r="M360" s="109" t="s">
        <v>2233</v>
      </c>
      <c r="N360" s="109"/>
      <c r="O360" s="110" t="s">
        <v>152</v>
      </c>
      <c r="P360" s="110" t="s">
        <v>809</v>
      </c>
    </row>
    <row r="361" spans="1:16" ht="13.5" thickBot="1">
      <c r="A361" s="10" t="str">
        <f t="shared" si="30"/>
        <v> BBS 61 </v>
      </c>
      <c r="B361" s="5" t="str">
        <f t="shared" si="31"/>
        <v>I</v>
      </c>
      <c r="C361" s="10">
        <f t="shared" si="32"/>
        <v>45195.521999999997</v>
      </c>
      <c r="D361" s="19" t="str">
        <f t="shared" si="33"/>
        <v>vis</v>
      </c>
      <c r="E361" s="107">
        <f>VLOOKUP(C361,'Active 1'!C$21:E$968,3,FALSE)</f>
        <v>15633.002597846569</v>
      </c>
      <c r="F361" s="5" t="s">
        <v>2167</v>
      </c>
      <c r="G361" s="19" t="str">
        <f t="shared" si="34"/>
        <v>45195.522</v>
      </c>
      <c r="H361" s="10">
        <f t="shared" si="35"/>
        <v>-5382</v>
      </c>
      <c r="I361" s="108" t="s">
        <v>810</v>
      </c>
      <c r="J361" s="109" t="s">
        <v>811</v>
      </c>
      <c r="K361" s="108">
        <v>-5382</v>
      </c>
      <c r="L361" s="108" t="s">
        <v>774</v>
      </c>
      <c r="M361" s="109" t="s">
        <v>2233</v>
      </c>
      <c r="N361" s="109"/>
      <c r="O361" s="110" t="s">
        <v>812</v>
      </c>
      <c r="P361" s="110" t="s">
        <v>809</v>
      </c>
    </row>
    <row r="362" spans="1:16" ht="13.5" thickBot="1">
      <c r="A362" s="10" t="str">
        <f t="shared" si="30"/>
        <v> BBS 62 </v>
      </c>
      <c r="B362" s="5" t="str">
        <f t="shared" si="31"/>
        <v>I</v>
      </c>
      <c r="C362" s="10">
        <f t="shared" si="32"/>
        <v>45214.52</v>
      </c>
      <c r="D362" s="19" t="str">
        <f t="shared" si="33"/>
        <v>vis</v>
      </c>
      <c r="E362" s="107">
        <f>VLOOKUP(C362,'Active 1'!C$21:E$968,3,FALSE)</f>
        <v>15646.999730342639</v>
      </c>
      <c r="F362" s="5" t="s">
        <v>2167</v>
      </c>
      <c r="G362" s="19" t="str">
        <f t="shared" si="34"/>
        <v>45214.520</v>
      </c>
      <c r="H362" s="10">
        <f t="shared" si="35"/>
        <v>-5368</v>
      </c>
      <c r="I362" s="108" t="s">
        <v>813</v>
      </c>
      <c r="J362" s="109" t="s">
        <v>814</v>
      </c>
      <c r="K362" s="108">
        <v>-5368</v>
      </c>
      <c r="L362" s="108" t="s">
        <v>808</v>
      </c>
      <c r="M362" s="109" t="s">
        <v>2233</v>
      </c>
      <c r="N362" s="109"/>
      <c r="O362" s="110" t="s">
        <v>152</v>
      </c>
      <c r="P362" s="110" t="s">
        <v>815</v>
      </c>
    </row>
    <row r="363" spans="1:16" ht="13.5" thickBot="1">
      <c r="A363" s="10" t="str">
        <f t="shared" si="30"/>
        <v> BBS 62 </v>
      </c>
      <c r="B363" s="5" t="str">
        <f t="shared" si="31"/>
        <v>I</v>
      </c>
      <c r="C363" s="10">
        <f t="shared" si="32"/>
        <v>45225.377999999997</v>
      </c>
      <c r="D363" s="19" t="str">
        <f t="shared" si="33"/>
        <v>vis</v>
      </c>
      <c r="E363" s="107">
        <f>VLOOKUP(C363,'Active 1'!C$21:E$968,3,FALSE)</f>
        <v>15654.999565306442</v>
      </c>
      <c r="F363" s="5" t="s">
        <v>2167</v>
      </c>
      <c r="G363" s="19" t="str">
        <f t="shared" si="34"/>
        <v>45225.378</v>
      </c>
      <c r="H363" s="10">
        <f t="shared" si="35"/>
        <v>-5360</v>
      </c>
      <c r="I363" s="108" t="s">
        <v>816</v>
      </c>
      <c r="J363" s="109" t="s">
        <v>817</v>
      </c>
      <c r="K363" s="108">
        <v>-5360</v>
      </c>
      <c r="L363" s="108" t="s">
        <v>808</v>
      </c>
      <c r="M363" s="109" t="s">
        <v>2233</v>
      </c>
      <c r="N363" s="109"/>
      <c r="O363" s="110" t="s">
        <v>818</v>
      </c>
      <c r="P363" s="110" t="s">
        <v>815</v>
      </c>
    </row>
    <row r="364" spans="1:16" ht="13.5" thickBot="1">
      <c r="A364" s="10" t="str">
        <f t="shared" si="30"/>
        <v> BBS 62 </v>
      </c>
      <c r="B364" s="5" t="str">
        <f t="shared" si="31"/>
        <v>I</v>
      </c>
      <c r="C364" s="10">
        <f t="shared" si="32"/>
        <v>45240.311000000002</v>
      </c>
      <c r="D364" s="19" t="str">
        <f t="shared" si="33"/>
        <v>vis</v>
      </c>
      <c r="E364" s="107">
        <f>VLOOKUP(C364,'Active 1'!C$21:E$968,3,FALSE)</f>
        <v>15666.001732880073</v>
      </c>
      <c r="F364" s="5" t="s">
        <v>2167</v>
      </c>
      <c r="G364" s="19" t="str">
        <f t="shared" si="34"/>
        <v>45240.311</v>
      </c>
      <c r="H364" s="10">
        <f t="shared" si="35"/>
        <v>-5349</v>
      </c>
      <c r="I364" s="108" t="s">
        <v>819</v>
      </c>
      <c r="J364" s="109" t="s">
        <v>820</v>
      </c>
      <c r="K364" s="108">
        <v>-5349</v>
      </c>
      <c r="L364" s="108" t="s">
        <v>821</v>
      </c>
      <c r="M364" s="109" t="s">
        <v>2233</v>
      </c>
      <c r="N364" s="109"/>
      <c r="O364" s="110" t="s">
        <v>227</v>
      </c>
      <c r="P364" s="110" t="s">
        <v>815</v>
      </c>
    </row>
    <row r="365" spans="1:16" ht="13.5" thickBot="1">
      <c r="A365" s="10" t="str">
        <f t="shared" si="30"/>
        <v> BBS 62 </v>
      </c>
      <c r="B365" s="5" t="str">
        <f t="shared" si="31"/>
        <v>I</v>
      </c>
      <c r="C365" s="10">
        <f t="shared" si="32"/>
        <v>45240.311999999998</v>
      </c>
      <c r="D365" s="19" t="str">
        <f t="shared" si="33"/>
        <v>vis</v>
      </c>
      <c r="E365" s="107">
        <f>VLOOKUP(C365,'Active 1'!C$21:E$968,3,FALSE)</f>
        <v>15666.002469648811</v>
      </c>
      <c r="F365" s="5" t="s">
        <v>2167</v>
      </c>
      <c r="G365" s="19" t="str">
        <f t="shared" si="34"/>
        <v>45240.312</v>
      </c>
      <c r="H365" s="10">
        <f t="shared" si="35"/>
        <v>-5349</v>
      </c>
      <c r="I365" s="108" t="s">
        <v>822</v>
      </c>
      <c r="J365" s="109" t="s">
        <v>823</v>
      </c>
      <c r="K365" s="108">
        <v>-5349</v>
      </c>
      <c r="L365" s="108" t="s">
        <v>804</v>
      </c>
      <c r="M365" s="109" t="s">
        <v>2233</v>
      </c>
      <c r="N365" s="109"/>
      <c r="O365" s="110" t="s">
        <v>818</v>
      </c>
      <c r="P365" s="110" t="s">
        <v>815</v>
      </c>
    </row>
    <row r="366" spans="1:16" ht="13.5" thickBot="1">
      <c r="A366" s="10" t="str">
        <f t="shared" si="30"/>
        <v> AOEB 1 </v>
      </c>
      <c r="B366" s="5" t="str">
        <f t="shared" si="31"/>
        <v>I</v>
      </c>
      <c r="C366" s="10">
        <f t="shared" si="32"/>
        <v>45256.601000000002</v>
      </c>
      <c r="D366" s="19" t="str">
        <f t="shared" si="33"/>
        <v>vis</v>
      </c>
      <c r="E366" s="107">
        <f>VLOOKUP(C366,'Active 1'!C$21:E$968,3,FALSE)</f>
        <v>15678.003695631995</v>
      </c>
      <c r="F366" s="5" t="s">
        <v>2167</v>
      </c>
      <c r="G366" s="19" t="str">
        <f t="shared" si="34"/>
        <v>45256.601</v>
      </c>
      <c r="H366" s="10">
        <f t="shared" si="35"/>
        <v>-5337</v>
      </c>
      <c r="I366" s="108" t="s">
        <v>824</v>
      </c>
      <c r="J366" s="109" t="s">
        <v>825</v>
      </c>
      <c r="K366" s="108">
        <v>-5337</v>
      </c>
      <c r="L366" s="108" t="s">
        <v>774</v>
      </c>
      <c r="M366" s="109" t="s">
        <v>2233</v>
      </c>
      <c r="N366" s="109"/>
      <c r="O366" s="110" t="s">
        <v>658</v>
      </c>
      <c r="P366" s="110" t="s">
        <v>528</v>
      </c>
    </row>
    <row r="367" spans="1:16" ht="13.5" thickBot="1">
      <c r="A367" s="10" t="str">
        <f t="shared" si="30"/>
        <v> BBS 64 </v>
      </c>
      <c r="B367" s="5" t="str">
        <f t="shared" si="31"/>
        <v>I</v>
      </c>
      <c r="C367" s="10">
        <f t="shared" si="32"/>
        <v>45263.381000000001</v>
      </c>
      <c r="D367" s="19" t="str">
        <f t="shared" si="33"/>
        <v>vis</v>
      </c>
      <c r="E367" s="107">
        <f>VLOOKUP(C367,'Active 1'!C$21:E$968,3,FALSE)</f>
        <v>15682.998987679754</v>
      </c>
      <c r="F367" s="5" t="s">
        <v>2167</v>
      </c>
      <c r="G367" s="19" t="str">
        <f t="shared" si="34"/>
        <v>45263.381</v>
      </c>
      <c r="H367" s="10">
        <f t="shared" si="35"/>
        <v>-5332</v>
      </c>
      <c r="I367" s="108" t="s">
        <v>826</v>
      </c>
      <c r="J367" s="109" t="s">
        <v>827</v>
      </c>
      <c r="K367" s="108">
        <v>-5332</v>
      </c>
      <c r="L367" s="108" t="s">
        <v>828</v>
      </c>
      <c r="M367" s="109" t="s">
        <v>2233</v>
      </c>
      <c r="N367" s="109"/>
      <c r="O367" s="110" t="s">
        <v>818</v>
      </c>
      <c r="P367" s="110" t="s">
        <v>829</v>
      </c>
    </row>
    <row r="368" spans="1:16" ht="13.5" thickBot="1">
      <c r="A368" s="10" t="str">
        <f t="shared" si="30"/>
        <v> BBS 63 </v>
      </c>
      <c r="B368" s="5" t="str">
        <f t="shared" si="31"/>
        <v>I</v>
      </c>
      <c r="C368" s="10">
        <f t="shared" si="32"/>
        <v>45263.383999999998</v>
      </c>
      <c r="D368" s="19" t="str">
        <f t="shared" si="33"/>
        <v>vis</v>
      </c>
      <c r="E368" s="107">
        <f>VLOOKUP(C368,'Active 1'!C$21:E$968,3,FALSE)</f>
        <v>15683.001197985966</v>
      </c>
      <c r="F368" s="5" t="s">
        <v>2167</v>
      </c>
      <c r="G368" s="19" t="str">
        <f t="shared" si="34"/>
        <v>45263.384</v>
      </c>
      <c r="H368" s="10">
        <f t="shared" si="35"/>
        <v>-5332</v>
      </c>
      <c r="I368" s="108" t="s">
        <v>830</v>
      </c>
      <c r="J368" s="109" t="s">
        <v>831</v>
      </c>
      <c r="K368" s="108">
        <v>-5332</v>
      </c>
      <c r="L368" s="108" t="s">
        <v>832</v>
      </c>
      <c r="M368" s="109" t="s">
        <v>2233</v>
      </c>
      <c r="N368" s="109"/>
      <c r="O368" s="110" t="s">
        <v>152</v>
      </c>
      <c r="P368" s="110" t="s">
        <v>833</v>
      </c>
    </row>
    <row r="369" spans="1:16" ht="13.5" thickBot="1">
      <c r="A369" s="10" t="str">
        <f t="shared" si="30"/>
        <v> BBS 64 </v>
      </c>
      <c r="B369" s="5" t="str">
        <f t="shared" si="31"/>
        <v>I</v>
      </c>
      <c r="C369" s="10">
        <f t="shared" si="32"/>
        <v>45271.519</v>
      </c>
      <c r="D369" s="19" t="str">
        <f t="shared" si="33"/>
        <v>vis</v>
      </c>
      <c r="E369" s="107">
        <f>VLOOKUP(C369,'Active 1'!C$21:E$968,3,FALSE)</f>
        <v>15688.994811674542</v>
      </c>
      <c r="F369" s="5" t="s">
        <v>2167</v>
      </c>
      <c r="G369" s="19" t="str">
        <f t="shared" si="34"/>
        <v>45271.519</v>
      </c>
      <c r="H369" s="10">
        <f t="shared" si="35"/>
        <v>-5326</v>
      </c>
      <c r="I369" s="108" t="s">
        <v>834</v>
      </c>
      <c r="J369" s="109" t="s">
        <v>835</v>
      </c>
      <c r="K369" s="108">
        <v>-5326</v>
      </c>
      <c r="L369" s="108" t="s">
        <v>836</v>
      </c>
      <c r="M369" s="109" t="s">
        <v>2233</v>
      </c>
      <c r="N369" s="109"/>
      <c r="O369" s="110" t="s">
        <v>818</v>
      </c>
      <c r="P369" s="110" t="s">
        <v>829</v>
      </c>
    </row>
    <row r="370" spans="1:16" ht="13.5" thickBot="1">
      <c r="A370" s="10" t="str">
        <f t="shared" si="30"/>
        <v> BBS 64 </v>
      </c>
      <c r="B370" s="5" t="str">
        <f t="shared" si="31"/>
        <v>I</v>
      </c>
      <c r="C370" s="10">
        <f t="shared" si="32"/>
        <v>45278.311999999998</v>
      </c>
      <c r="D370" s="19" t="str">
        <f t="shared" si="33"/>
        <v>vis</v>
      </c>
      <c r="E370" s="107">
        <f>VLOOKUP(C370,'Active 1'!C$21:E$968,3,FALSE)</f>
        <v>15693.999681715903</v>
      </c>
      <c r="F370" s="5" t="s">
        <v>2167</v>
      </c>
      <c r="G370" s="19" t="str">
        <f t="shared" si="34"/>
        <v>45278.312</v>
      </c>
      <c r="H370" s="10">
        <f t="shared" si="35"/>
        <v>-5321</v>
      </c>
      <c r="I370" s="108" t="s">
        <v>837</v>
      </c>
      <c r="J370" s="109" t="s">
        <v>838</v>
      </c>
      <c r="K370" s="108">
        <v>-5321</v>
      </c>
      <c r="L370" s="108" t="s">
        <v>839</v>
      </c>
      <c r="M370" s="109" t="s">
        <v>2233</v>
      </c>
      <c r="N370" s="109"/>
      <c r="O370" s="110" t="s">
        <v>152</v>
      </c>
      <c r="P370" s="110" t="s">
        <v>829</v>
      </c>
    </row>
    <row r="371" spans="1:16" ht="13.5" thickBot="1">
      <c r="A371" s="10" t="str">
        <f t="shared" si="30"/>
        <v> BBS 64 </v>
      </c>
      <c r="B371" s="5" t="str">
        <f t="shared" si="31"/>
        <v>I</v>
      </c>
      <c r="C371" s="10">
        <f t="shared" si="32"/>
        <v>45278.313999999998</v>
      </c>
      <c r="D371" s="19" t="str">
        <f t="shared" si="33"/>
        <v>vis</v>
      </c>
      <c r="E371" s="107">
        <f>VLOOKUP(C371,'Active 1'!C$21:E$968,3,FALSE)</f>
        <v>15694.00115525338</v>
      </c>
      <c r="F371" s="5" t="s">
        <v>2167</v>
      </c>
      <c r="G371" s="19" t="str">
        <f t="shared" si="34"/>
        <v>45278.314</v>
      </c>
      <c r="H371" s="10">
        <f t="shared" si="35"/>
        <v>-5321</v>
      </c>
      <c r="I371" s="108" t="s">
        <v>840</v>
      </c>
      <c r="J371" s="109" t="s">
        <v>841</v>
      </c>
      <c r="K371" s="108">
        <v>-5321</v>
      </c>
      <c r="L371" s="108" t="s">
        <v>832</v>
      </c>
      <c r="M371" s="109" t="s">
        <v>2233</v>
      </c>
      <c r="N371" s="109"/>
      <c r="O371" s="110" t="s">
        <v>227</v>
      </c>
      <c r="P371" s="110" t="s">
        <v>829</v>
      </c>
    </row>
    <row r="372" spans="1:16" ht="13.5" thickBot="1">
      <c r="A372" s="10" t="str">
        <f t="shared" si="30"/>
        <v> BBS 64 </v>
      </c>
      <c r="B372" s="5" t="str">
        <f t="shared" si="31"/>
        <v>I</v>
      </c>
      <c r="C372" s="10">
        <f t="shared" si="32"/>
        <v>45286.447</v>
      </c>
      <c r="D372" s="19" t="str">
        <f t="shared" si="33"/>
        <v>vis</v>
      </c>
      <c r="E372" s="107">
        <f>VLOOKUP(C372,'Active 1'!C$21:E$968,3,FALSE)</f>
        <v>15699.993295404478</v>
      </c>
      <c r="F372" s="5" t="s">
        <v>2167</v>
      </c>
      <c r="G372" s="19" t="str">
        <f t="shared" si="34"/>
        <v>45286.447</v>
      </c>
      <c r="H372" s="10">
        <f t="shared" si="35"/>
        <v>-5315</v>
      </c>
      <c r="I372" s="108" t="s">
        <v>842</v>
      </c>
      <c r="J372" s="109" t="s">
        <v>843</v>
      </c>
      <c r="K372" s="108">
        <v>-5315</v>
      </c>
      <c r="L372" s="108" t="s">
        <v>844</v>
      </c>
      <c r="M372" s="109" t="s">
        <v>2233</v>
      </c>
      <c r="N372" s="109"/>
      <c r="O372" s="110" t="s">
        <v>845</v>
      </c>
      <c r="P372" s="110" t="s">
        <v>829</v>
      </c>
    </row>
    <row r="373" spans="1:16" ht="13.5" thickBot="1">
      <c r="A373" s="10" t="str">
        <f t="shared" si="30"/>
        <v> BBS 64 </v>
      </c>
      <c r="B373" s="5" t="str">
        <f t="shared" si="31"/>
        <v>I</v>
      </c>
      <c r="C373" s="10">
        <f t="shared" si="32"/>
        <v>45297.317999999999</v>
      </c>
      <c r="D373" s="19" t="str">
        <f t="shared" si="33"/>
        <v>vis</v>
      </c>
      <c r="E373" s="107">
        <f>VLOOKUP(C373,'Active 1'!C$21:E$968,3,FALSE)</f>
        <v>15708.002708361882</v>
      </c>
      <c r="F373" s="5" t="s">
        <v>2167</v>
      </c>
      <c r="G373" s="19" t="str">
        <f t="shared" si="34"/>
        <v>45297.318</v>
      </c>
      <c r="H373" s="10">
        <f t="shared" si="35"/>
        <v>-5307</v>
      </c>
      <c r="I373" s="108" t="s">
        <v>846</v>
      </c>
      <c r="J373" s="109" t="s">
        <v>847</v>
      </c>
      <c r="K373" s="108">
        <v>-5307</v>
      </c>
      <c r="L373" s="108" t="s">
        <v>821</v>
      </c>
      <c r="M373" s="109" t="s">
        <v>2233</v>
      </c>
      <c r="N373" s="109"/>
      <c r="O373" s="110" t="s">
        <v>845</v>
      </c>
      <c r="P373" s="110" t="s">
        <v>829</v>
      </c>
    </row>
    <row r="374" spans="1:16" ht="13.5" thickBot="1">
      <c r="A374" s="10" t="str">
        <f t="shared" si="30"/>
        <v> AOEB 1 </v>
      </c>
      <c r="B374" s="5" t="str">
        <f t="shared" si="31"/>
        <v>I</v>
      </c>
      <c r="C374" s="10">
        <f t="shared" si="32"/>
        <v>45298.671999999999</v>
      </c>
      <c r="D374" s="19" t="str">
        <f t="shared" si="33"/>
        <v>vis</v>
      </c>
      <c r="E374" s="107">
        <f>VLOOKUP(C374,'Active 1'!C$21:E$968,3,FALSE)</f>
        <v>15709.000293233956</v>
      </c>
      <c r="F374" s="5" t="s">
        <v>2167</v>
      </c>
      <c r="G374" s="19" t="str">
        <f t="shared" si="34"/>
        <v>45298.672</v>
      </c>
      <c r="H374" s="10">
        <f t="shared" si="35"/>
        <v>-5306</v>
      </c>
      <c r="I374" s="108" t="s">
        <v>848</v>
      </c>
      <c r="J374" s="109" t="s">
        <v>849</v>
      </c>
      <c r="K374" s="108">
        <v>-5306</v>
      </c>
      <c r="L374" s="108" t="s">
        <v>839</v>
      </c>
      <c r="M374" s="109" t="s">
        <v>2233</v>
      </c>
      <c r="N374" s="109"/>
      <c r="O374" s="110" t="s">
        <v>414</v>
      </c>
      <c r="P374" s="110" t="s">
        <v>528</v>
      </c>
    </row>
    <row r="375" spans="1:16" ht="13.5" thickBot="1">
      <c r="A375" s="10" t="str">
        <f t="shared" si="30"/>
        <v> AOEB 1 </v>
      </c>
      <c r="B375" s="5" t="str">
        <f t="shared" si="31"/>
        <v>I</v>
      </c>
      <c r="C375" s="10">
        <f t="shared" si="32"/>
        <v>45298.678</v>
      </c>
      <c r="D375" s="19" t="str">
        <f t="shared" si="33"/>
        <v>vis</v>
      </c>
      <c r="E375" s="107">
        <f>VLOOKUP(C375,'Active 1'!C$21:E$968,3,FALSE)</f>
        <v>15709.004713846389</v>
      </c>
      <c r="F375" s="5" t="s">
        <v>2167</v>
      </c>
      <c r="G375" s="19" t="str">
        <f t="shared" si="34"/>
        <v>45298.678</v>
      </c>
      <c r="H375" s="10">
        <f t="shared" si="35"/>
        <v>-5306</v>
      </c>
      <c r="I375" s="108" t="s">
        <v>850</v>
      </c>
      <c r="J375" s="109" t="s">
        <v>851</v>
      </c>
      <c r="K375" s="108">
        <v>-5306</v>
      </c>
      <c r="L375" s="108" t="s">
        <v>774</v>
      </c>
      <c r="M375" s="109" t="s">
        <v>2233</v>
      </c>
      <c r="N375" s="109"/>
      <c r="O375" s="110" t="s">
        <v>3313</v>
      </c>
      <c r="P375" s="110" t="s">
        <v>528</v>
      </c>
    </row>
    <row r="376" spans="1:16" ht="13.5" thickBot="1">
      <c r="A376" s="10" t="str">
        <f t="shared" si="30"/>
        <v> AOEB 1 </v>
      </c>
      <c r="B376" s="5" t="str">
        <f t="shared" si="31"/>
        <v>I</v>
      </c>
      <c r="C376" s="10">
        <f t="shared" si="32"/>
        <v>45313.601000000002</v>
      </c>
      <c r="D376" s="19" t="str">
        <f t="shared" si="33"/>
        <v>vis</v>
      </c>
      <c r="E376" s="107">
        <f>VLOOKUP(C376,'Active 1'!C$21:E$968,3,FALSE)</f>
        <v>15719.999513732633</v>
      </c>
      <c r="F376" s="5" t="s">
        <v>2167</v>
      </c>
      <c r="G376" s="19" t="str">
        <f t="shared" si="34"/>
        <v>45313.601</v>
      </c>
      <c r="H376" s="10">
        <f t="shared" si="35"/>
        <v>-5295</v>
      </c>
      <c r="I376" s="108" t="s">
        <v>852</v>
      </c>
      <c r="J376" s="109" t="s">
        <v>853</v>
      </c>
      <c r="K376" s="108">
        <v>-5295</v>
      </c>
      <c r="L376" s="108" t="s">
        <v>828</v>
      </c>
      <c r="M376" s="109" t="s">
        <v>2233</v>
      </c>
      <c r="N376" s="109"/>
      <c r="O376" s="110" t="s">
        <v>3313</v>
      </c>
      <c r="P376" s="110" t="s">
        <v>528</v>
      </c>
    </row>
    <row r="377" spans="1:16" ht="13.5" thickBot="1">
      <c r="A377" s="10" t="str">
        <f t="shared" si="30"/>
        <v> AOEB 1 </v>
      </c>
      <c r="B377" s="5" t="str">
        <f t="shared" si="31"/>
        <v>I</v>
      </c>
      <c r="C377" s="10">
        <f t="shared" si="32"/>
        <v>45313.607000000004</v>
      </c>
      <c r="D377" s="19" t="str">
        <f t="shared" si="33"/>
        <v>vis</v>
      </c>
      <c r="E377" s="107">
        <f>VLOOKUP(C377,'Active 1'!C$21:E$968,3,FALSE)</f>
        <v>15720.003934345066</v>
      </c>
      <c r="F377" s="5" t="s">
        <v>2167</v>
      </c>
      <c r="G377" s="19" t="str">
        <f t="shared" si="34"/>
        <v>45313.607</v>
      </c>
      <c r="H377" s="10">
        <f t="shared" si="35"/>
        <v>-5295</v>
      </c>
      <c r="I377" s="108" t="s">
        <v>854</v>
      </c>
      <c r="J377" s="109" t="s">
        <v>855</v>
      </c>
      <c r="K377" s="108">
        <v>-5295</v>
      </c>
      <c r="L377" s="108" t="s">
        <v>856</v>
      </c>
      <c r="M377" s="109" t="s">
        <v>2233</v>
      </c>
      <c r="N377" s="109"/>
      <c r="O377" s="110" t="s">
        <v>650</v>
      </c>
      <c r="P377" s="110" t="s">
        <v>528</v>
      </c>
    </row>
    <row r="378" spans="1:16" ht="13.5" thickBot="1">
      <c r="A378" s="10" t="str">
        <f t="shared" si="30"/>
        <v> AOEB 1 </v>
      </c>
      <c r="B378" s="5" t="str">
        <f t="shared" si="31"/>
        <v>I</v>
      </c>
      <c r="C378" s="10">
        <f t="shared" si="32"/>
        <v>45317.678999999996</v>
      </c>
      <c r="D378" s="19" t="str">
        <f t="shared" si="33"/>
        <v>vis</v>
      </c>
      <c r="E378" s="107">
        <f>VLOOKUP(C378,'Active 1'!C$21:E$968,3,FALSE)</f>
        <v>15723.004056648671</v>
      </c>
      <c r="F378" s="5" t="s">
        <v>2167</v>
      </c>
      <c r="G378" s="19" t="str">
        <f t="shared" si="34"/>
        <v>45317.679</v>
      </c>
      <c r="H378" s="10">
        <f t="shared" si="35"/>
        <v>-5292</v>
      </c>
      <c r="I378" s="108" t="s">
        <v>857</v>
      </c>
      <c r="J378" s="109" t="s">
        <v>858</v>
      </c>
      <c r="K378" s="108">
        <v>-5292</v>
      </c>
      <c r="L378" s="108" t="s">
        <v>856</v>
      </c>
      <c r="M378" s="109" t="s">
        <v>2233</v>
      </c>
      <c r="N378" s="109"/>
      <c r="O378" s="110" t="s">
        <v>3313</v>
      </c>
      <c r="P378" s="110" t="s">
        <v>528</v>
      </c>
    </row>
    <row r="379" spans="1:16" ht="13.5" thickBot="1">
      <c r="A379" s="10" t="str">
        <f t="shared" si="30"/>
        <v> BBS 67 </v>
      </c>
      <c r="B379" s="5" t="str">
        <f t="shared" si="31"/>
        <v>I</v>
      </c>
      <c r="C379" s="10">
        <f t="shared" si="32"/>
        <v>45533.489000000001</v>
      </c>
      <c r="D379" s="19" t="str">
        <f t="shared" si="33"/>
        <v>vis</v>
      </c>
      <c r="E379" s="107">
        <f>VLOOKUP(C379,'Active 1'!C$21:E$968,3,FALSE)</f>
        <v>15882.006118127607</v>
      </c>
      <c r="F379" s="5" t="s">
        <v>2167</v>
      </c>
      <c r="G379" s="19" t="str">
        <f t="shared" si="34"/>
        <v>45533.489</v>
      </c>
      <c r="H379" s="10">
        <f t="shared" si="35"/>
        <v>-5133</v>
      </c>
      <c r="I379" s="108" t="s">
        <v>859</v>
      </c>
      <c r="J379" s="109" t="s">
        <v>860</v>
      </c>
      <c r="K379" s="108">
        <v>-5133</v>
      </c>
      <c r="L379" s="108" t="s">
        <v>821</v>
      </c>
      <c r="M379" s="109" t="s">
        <v>2233</v>
      </c>
      <c r="N379" s="109"/>
      <c r="O379" s="110" t="s">
        <v>818</v>
      </c>
      <c r="P379" s="110" t="s">
        <v>861</v>
      </c>
    </row>
    <row r="380" spans="1:16" ht="13.5" thickBot="1">
      <c r="A380" s="10" t="str">
        <f t="shared" si="30"/>
        <v> BBS 67 </v>
      </c>
      <c r="B380" s="5" t="str">
        <f t="shared" si="31"/>
        <v>I</v>
      </c>
      <c r="C380" s="10">
        <f t="shared" si="32"/>
        <v>45537.544999999998</v>
      </c>
      <c r="D380" s="19" t="str">
        <f t="shared" si="33"/>
        <v>vis</v>
      </c>
      <c r="E380" s="107">
        <f>VLOOKUP(C380,'Active 1'!C$21:E$968,3,FALSE)</f>
        <v>15884.994452131397</v>
      </c>
      <c r="F380" s="5" t="s">
        <v>2167</v>
      </c>
      <c r="G380" s="19" t="str">
        <f t="shared" si="34"/>
        <v>45537.545</v>
      </c>
      <c r="H380" s="10">
        <f t="shared" si="35"/>
        <v>-5130</v>
      </c>
      <c r="I380" s="108" t="s">
        <v>862</v>
      </c>
      <c r="J380" s="109" t="s">
        <v>863</v>
      </c>
      <c r="K380" s="108">
        <v>-5130</v>
      </c>
      <c r="L380" s="108" t="s">
        <v>864</v>
      </c>
      <c r="M380" s="109" t="s">
        <v>2233</v>
      </c>
      <c r="N380" s="109"/>
      <c r="O380" s="110" t="s">
        <v>865</v>
      </c>
      <c r="P380" s="110" t="s">
        <v>861</v>
      </c>
    </row>
    <row r="381" spans="1:16" ht="13.5" thickBot="1">
      <c r="A381" s="10" t="str">
        <f t="shared" si="30"/>
        <v> BBS 67 </v>
      </c>
      <c r="B381" s="5" t="str">
        <f t="shared" si="31"/>
        <v>I</v>
      </c>
      <c r="C381" s="10">
        <f t="shared" si="32"/>
        <v>45537.557999999997</v>
      </c>
      <c r="D381" s="19" t="str">
        <f t="shared" si="33"/>
        <v>vis</v>
      </c>
      <c r="E381" s="107">
        <f>VLOOKUP(C381,'Active 1'!C$21:E$968,3,FALSE)</f>
        <v>15885.004030124997</v>
      </c>
      <c r="F381" s="5" t="s">
        <v>2167</v>
      </c>
      <c r="G381" s="19" t="str">
        <f t="shared" si="34"/>
        <v>45537.558</v>
      </c>
      <c r="H381" s="10">
        <f t="shared" si="35"/>
        <v>-5130</v>
      </c>
      <c r="I381" s="108" t="s">
        <v>866</v>
      </c>
      <c r="J381" s="109" t="s">
        <v>867</v>
      </c>
      <c r="K381" s="108">
        <v>-5130</v>
      </c>
      <c r="L381" s="108" t="s">
        <v>839</v>
      </c>
      <c r="M381" s="109" t="s">
        <v>2233</v>
      </c>
      <c r="N381" s="109"/>
      <c r="O381" s="110" t="s">
        <v>152</v>
      </c>
      <c r="P381" s="110" t="s">
        <v>861</v>
      </c>
    </row>
    <row r="382" spans="1:16" ht="13.5" thickBot="1">
      <c r="A382" s="10" t="str">
        <f t="shared" si="30"/>
        <v> BBS 68 </v>
      </c>
      <c r="B382" s="5" t="str">
        <f t="shared" si="31"/>
        <v>I</v>
      </c>
      <c r="C382" s="10">
        <f t="shared" si="32"/>
        <v>45586.415000000001</v>
      </c>
      <c r="D382" s="19" t="str">
        <f t="shared" si="33"/>
        <v>vis</v>
      </c>
      <c r="E382" s="107">
        <f>VLOOKUP(C382,'Active 1'!C$21:E$968,3,FALSE)</f>
        <v>15921.000340387158</v>
      </c>
      <c r="F382" s="5" t="s">
        <v>2167</v>
      </c>
      <c r="G382" s="19" t="str">
        <f t="shared" si="34"/>
        <v>45586.415</v>
      </c>
      <c r="H382" s="10">
        <f t="shared" si="35"/>
        <v>-5094</v>
      </c>
      <c r="I382" s="108" t="s">
        <v>868</v>
      </c>
      <c r="J382" s="109" t="s">
        <v>869</v>
      </c>
      <c r="K382" s="108">
        <v>-5094</v>
      </c>
      <c r="L382" s="108" t="s">
        <v>870</v>
      </c>
      <c r="M382" s="109" t="s">
        <v>2233</v>
      </c>
      <c r="N382" s="109"/>
      <c r="O382" s="110" t="s">
        <v>152</v>
      </c>
      <c r="P382" s="110" t="s">
        <v>871</v>
      </c>
    </row>
    <row r="383" spans="1:16" ht="13.5" thickBot="1">
      <c r="A383" s="10" t="str">
        <f t="shared" si="30"/>
        <v> BBS 69 </v>
      </c>
      <c r="B383" s="5" t="str">
        <f t="shared" si="31"/>
        <v>I</v>
      </c>
      <c r="C383" s="10">
        <f t="shared" si="32"/>
        <v>45609.495000000003</v>
      </c>
      <c r="D383" s="19" t="str">
        <f t="shared" si="33"/>
        <v>vis</v>
      </c>
      <c r="E383" s="107">
        <f>VLOOKUP(C383,'Active 1'!C$21:E$968,3,FALSE)</f>
        <v>15938.004962874225</v>
      </c>
      <c r="F383" s="5" t="s">
        <v>2167</v>
      </c>
      <c r="G383" s="19" t="str">
        <f t="shared" si="34"/>
        <v>45609.495</v>
      </c>
      <c r="H383" s="10">
        <f t="shared" si="35"/>
        <v>-5077</v>
      </c>
      <c r="I383" s="108" t="s">
        <v>872</v>
      </c>
      <c r="J383" s="109" t="s">
        <v>873</v>
      </c>
      <c r="K383" s="108">
        <v>-5077</v>
      </c>
      <c r="L383" s="108" t="s">
        <v>828</v>
      </c>
      <c r="M383" s="109" t="s">
        <v>2233</v>
      </c>
      <c r="N383" s="109"/>
      <c r="O383" s="110" t="s">
        <v>818</v>
      </c>
      <c r="P383" s="110" t="s">
        <v>874</v>
      </c>
    </row>
    <row r="384" spans="1:16" ht="13.5" thickBot="1">
      <c r="A384" s="10" t="str">
        <f t="shared" si="30"/>
        <v> BRNO 26 </v>
      </c>
      <c r="B384" s="5" t="str">
        <f t="shared" si="31"/>
        <v>I</v>
      </c>
      <c r="C384" s="10">
        <f t="shared" si="32"/>
        <v>45609.497000000003</v>
      </c>
      <c r="D384" s="19" t="str">
        <f t="shared" si="33"/>
        <v>vis</v>
      </c>
      <c r="E384" s="107">
        <f>VLOOKUP(C384,'Active 1'!C$21:E$968,3,FALSE)</f>
        <v>15938.006436411702</v>
      </c>
      <c r="F384" s="5" t="s">
        <v>2167</v>
      </c>
      <c r="G384" s="19" t="str">
        <f t="shared" si="34"/>
        <v>45609.497</v>
      </c>
      <c r="H384" s="10">
        <f t="shared" si="35"/>
        <v>-5077</v>
      </c>
      <c r="I384" s="108" t="s">
        <v>875</v>
      </c>
      <c r="J384" s="109" t="s">
        <v>876</v>
      </c>
      <c r="K384" s="108">
        <v>-5077</v>
      </c>
      <c r="L384" s="108" t="s">
        <v>808</v>
      </c>
      <c r="M384" s="109" t="s">
        <v>2233</v>
      </c>
      <c r="N384" s="109"/>
      <c r="O384" s="110" t="s">
        <v>877</v>
      </c>
      <c r="P384" s="110" t="s">
        <v>878</v>
      </c>
    </row>
    <row r="385" spans="1:16" ht="13.5" thickBot="1">
      <c r="A385" s="10" t="str">
        <f t="shared" si="30"/>
        <v> BBS 69 </v>
      </c>
      <c r="B385" s="5" t="str">
        <f t="shared" si="31"/>
        <v>I</v>
      </c>
      <c r="C385" s="10">
        <f t="shared" si="32"/>
        <v>45617.631000000001</v>
      </c>
      <c r="D385" s="19" t="str">
        <f t="shared" si="33"/>
        <v>vis</v>
      </c>
      <c r="E385" s="107">
        <f>VLOOKUP(C385,'Active 1'!C$21:E$968,3,FALSE)</f>
        <v>15943.999313331537</v>
      </c>
      <c r="F385" s="5" t="s">
        <v>2167</v>
      </c>
      <c r="G385" s="19" t="str">
        <f t="shared" si="34"/>
        <v>45617.631</v>
      </c>
      <c r="H385" s="10">
        <f t="shared" si="35"/>
        <v>-5071</v>
      </c>
      <c r="I385" s="108" t="s">
        <v>879</v>
      </c>
      <c r="J385" s="109" t="s">
        <v>880</v>
      </c>
      <c r="K385" s="108">
        <v>-5071</v>
      </c>
      <c r="L385" s="108" t="s">
        <v>881</v>
      </c>
      <c r="M385" s="109" t="s">
        <v>2233</v>
      </c>
      <c r="N385" s="109"/>
      <c r="O385" s="110" t="s">
        <v>152</v>
      </c>
      <c r="P385" s="110" t="s">
        <v>874</v>
      </c>
    </row>
    <row r="386" spans="1:16" ht="13.5" thickBot="1">
      <c r="A386" s="10" t="str">
        <f t="shared" si="30"/>
        <v> BBS 69 </v>
      </c>
      <c r="B386" s="5" t="str">
        <f t="shared" si="31"/>
        <v>I</v>
      </c>
      <c r="C386" s="10">
        <f t="shared" si="32"/>
        <v>45635.279000000002</v>
      </c>
      <c r="D386" s="19" t="str">
        <f t="shared" si="33"/>
        <v>vis</v>
      </c>
      <c r="E386" s="107">
        <f>VLOOKUP(C386,'Active 1'!C$21:E$968,3,FALSE)</f>
        <v>15957.001808030485</v>
      </c>
      <c r="F386" s="5" t="s">
        <v>2167</v>
      </c>
      <c r="G386" s="19" t="str">
        <f t="shared" si="34"/>
        <v>45635.279</v>
      </c>
      <c r="H386" s="10">
        <f t="shared" si="35"/>
        <v>-5058</v>
      </c>
      <c r="I386" s="108" t="s">
        <v>882</v>
      </c>
      <c r="J386" s="109" t="s">
        <v>883</v>
      </c>
      <c r="K386" s="108">
        <v>-5058</v>
      </c>
      <c r="L386" s="108" t="s">
        <v>884</v>
      </c>
      <c r="M386" s="109" t="s">
        <v>2233</v>
      </c>
      <c r="N386" s="109"/>
      <c r="O386" s="110" t="s">
        <v>775</v>
      </c>
      <c r="P386" s="110" t="s">
        <v>874</v>
      </c>
    </row>
    <row r="387" spans="1:16" ht="13.5" thickBot="1">
      <c r="A387" s="10" t="str">
        <f t="shared" si="30"/>
        <v> BBS 69 </v>
      </c>
      <c r="B387" s="5" t="str">
        <f t="shared" si="31"/>
        <v>I</v>
      </c>
      <c r="C387" s="10">
        <f t="shared" si="32"/>
        <v>45635.28</v>
      </c>
      <c r="D387" s="19" t="str">
        <f t="shared" si="33"/>
        <v>vis</v>
      </c>
      <c r="E387" s="107">
        <f>VLOOKUP(C387,'Active 1'!C$21:E$968,3,FALSE)</f>
        <v>15957.002544799221</v>
      </c>
      <c r="F387" s="5" t="s">
        <v>2167</v>
      </c>
      <c r="G387" s="19" t="str">
        <f t="shared" si="34"/>
        <v>45635.280</v>
      </c>
      <c r="H387" s="10">
        <f t="shared" si="35"/>
        <v>-5058</v>
      </c>
      <c r="I387" s="108" t="s">
        <v>885</v>
      </c>
      <c r="J387" s="109" t="s">
        <v>886</v>
      </c>
      <c r="K387" s="108">
        <v>-5058</v>
      </c>
      <c r="L387" s="108" t="s">
        <v>887</v>
      </c>
      <c r="M387" s="109" t="s">
        <v>2233</v>
      </c>
      <c r="N387" s="109"/>
      <c r="O387" s="110" t="s">
        <v>3275</v>
      </c>
      <c r="P387" s="110" t="s">
        <v>874</v>
      </c>
    </row>
    <row r="388" spans="1:16" ht="13.5" thickBot="1">
      <c r="A388" s="10" t="str">
        <f t="shared" si="30"/>
        <v> BBS 69 </v>
      </c>
      <c r="B388" s="5" t="str">
        <f t="shared" si="31"/>
        <v>I</v>
      </c>
      <c r="C388" s="10">
        <f t="shared" si="32"/>
        <v>45635.281000000003</v>
      </c>
      <c r="D388" s="19" t="str">
        <f t="shared" si="33"/>
        <v>vis</v>
      </c>
      <c r="E388" s="107">
        <f>VLOOKUP(C388,'Active 1'!C$21:E$968,3,FALSE)</f>
        <v>15957.003281567964</v>
      </c>
      <c r="F388" s="5" t="s">
        <v>2167</v>
      </c>
      <c r="G388" s="19" t="str">
        <f t="shared" si="34"/>
        <v>45635.281</v>
      </c>
      <c r="H388" s="10">
        <f t="shared" si="35"/>
        <v>-5058</v>
      </c>
      <c r="I388" s="108" t="s">
        <v>888</v>
      </c>
      <c r="J388" s="109" t="s">
        <v>889</v>
      </c>
      <c r="K388" s="108">
        <v>-5058</v>
      </c>
      <c r="L388" s="108" t="s">
        <v>890</v>
      </c>
      <c r="M388" s="109" t="s">
        <v>2233</v>
      </c>
      <c r="N388" s="109"/>
      <c r="O388" s="110" t="s">
        <v>818</v>
      </c>
      <c r="P388" s="110" t="s">
        <v>874</v>
      </c>
    </row>
    <row r="389" spans="1:16" ht="13.5" thickBot="1">
      <c r="A389" s="10" t="str">
        <f t="shared" si="30"/>
        <v> BBS 69 </v>
      </c>
      <c r="B389" s="5" t="str">
        <f t="shared" si="31"/>
        <v>I</v>
      </c>
      <c r="C389" s="10">
        <f t="shared" si="32"/>
        <v>45635.290999999997</v>
      </c>
      <c r="D389" s="19" t="str">
        <f t="shared" si="33"/>
        <v>vis</v>
      </c>
      <c r="E389" s="107">
        <f>VLOOKUP(C389,'Active 1'!C$21:E$968,3,FALSE)</f>
        <v>15957.010649255346</v>
      </c>
      <c r="F389" s="5" t="s">
        <v>2167</v>
      </c>
      <c r="G389" s="19" t="str">
        <f t="shared" si="34"/>
        <v>45635.291</v>
      </c>
      <c r="H389" s="10">
        <f t="shared" si="35"/>
        <v>-5058</v>
      </c>
      <c r="I389" s="108" t="s">
        <v>891</v>
      </c>
      <c r="J389" s="109" t="s">
        <v>892</v>
      </c>
      <c r="K389" s="108">
        <v>-5058</v>
      </c>
      <c r="L389" s="108" t="s">
        <v>796</v>
      </c>
      <c r="M389" s="109" t="s">
        <v>2233</v>
      </c>
      <c r="N389" s="109"/>
      <c r="O389" s="110" t="s">
        <v>227</v>
      </c>
      <c r="P389" s="110" t="s">
        <v>874</v>
      </c>
    </row>
    <row r="390" spans="1:16" ht="13.5" thickBot="1">
      <c r="A390" s="10" t="str">
        <f t="shared" si="30"/>
        <v> BBS 70 </v>
      </c>
      <c r="B390" s="5" t="str">
        <f t="shared" si="31"/>
        <v>I</v>
      </c>
      <c r="C390" s="10">
        <f t="shared" si="32"/>
        <v>45673.286</v>
      </c>
      <c r="D390" s="19" t="str">
        <f t="shared" si="33"/>
        <v>vis</v>
      </c>
      <c r="E390" s="107">
        <f>VLOOKUP(C390,'Active 1'!C$21:E$968,3,FALSE)</f>
        <v>15985.004177478748</v>
      </c>
      <c r="F390" s="5" t="s">
        <v>2167</v>
      </c>
      <c r="G390" s="19" t="str">
        <f t="shared" si="34"/>
        <v>45673.286</v>
      </c>
      <c r="H390" s="10">
        <f t="shared" si="35"/>
        <v>-5030</v>
      </c>
      <c r="I390" s="108" t="s">
        <v>893</v>
      </c>
      <c r="J390" s="109" t="s">
        <v>894</v>
      </c>
      <c r="K390" s="108">
        <v>-5030</v>
      </c>
      <c r="L390" s="108" t="s">
        <v>890</v>
      </c>
      <c r="M390" s="109" t="s">
        <v>2233</v>
      </c>
      <c r="N390" s="109"/>
      <c r="O390" s="110" t="s">
        <v>3275</v>
      </c>
      <c r="P390" s="110" t="s">
        <v>895</v>
      </c>
    </row>
    <row r="391" spans="1:16" ht="13.5" thickBot="1">
      <c r="A391" s="10" t="str">
        <f t="shared" si="30"/>
        <v> BRNO 26 </v>
      </c>
      <c r="B391" s="5" t="str">
        <f t="shared" si="31"/>
        <v>I</v>
      </c>
      <c r="C391" s="10">
        <f t="shared" si="32"/>
        <v>45677.356</v>
      </c>
      <c r="D391" s="19" t="str">
        <f t="shared" si="33"/>
        <v>vis</v>
      </c>
      <c r="E391" s="107">
        <f>VLOOKUP(C391,'Active 1'!C$21:E$968,3,FALSE)</f>
        <v>15988.002826244881</v>
      </c>
      <c r="F391" s="5" t="s">
        <v>2167</v>
      </c>
      <c r="G391" s="19" t="str">
        <f t="shared" si="34"/>
        <v>45677.356</v>
      </c>
      <c r="H391" s="10">
        <f t="shared" si="35"/>
        <v>-5027</v>
      </c>
      <c r="I391" s="108" t="s">
        <v>896</v>
      </c>
      <c r="J391" s="109" t="s">
        <v>897</v>
      </c>
      <c r="K391" s="108">
        <v>-5027</v>
      </c>
      <c r="L391" s="108" t="s">
        <v>884</v>
      </c>
      <c r="M391" s="109" t="s">
        <v>2233</v>
      </c>
      <c r="N391" s="109"/>
      <c r="O391" s="110" t="s">
        <v>898</v>
      </c>
      <c r="P391" s="110" t="s">
        <v>878</v>
      </c>
    </row>
    <row r="392" spans="1:16" ht="13.5" thickBot="1">
      <c r="A392" s="10" t="str">
        <f t="shared" si="30"/>
        <v> BBS 70 </v>
      </c>
      <c r="B392" s="5" t="str">
        <f t="shared" si="31"/>
        <v>I</v>
      </c>
      <c r="C392" s="10">
        <f t="shared" si="32"/>
        <v>45730.288999999997</v>
      </c>
      <c r="D392" s="19" t="str">
        <f t="shared" si="33"/>
        <v>vis</v>
      </c>
      <c r="E392" s="107">
        <f>VLOOKUP(C392,'Active 1'!C$21:E$968,3,FALSE)</f>
        <v>16027.002205885601</v>
      </c>
      <c r="F392" s="5" t="s">
        <v>2167</v>
      </c>
      <c r="G392" s="19" t="str">
        <f t="shared" si="34"/>
        <v>45730.289</v>
      </c>
      <c r="H392" s="10">
        <f t="shared" si="35"/>
        <v>-4988</v>
      </c>
      <c r="I392" s="108" t="s">
        <v>899</v>
      </c>
      <c r="J392" s="109" t="s">
        <v>900</v>
      </c>
      <c r="K392" s="108">
        <v>-4988</v>
      </c>
      <c r="L392" s="108" t="s">
        <v>836</v>
      </c>
      <c r="M392" s="109" t="s">
        <v>2233</v>
      </c>
      <c r="N392" s="109"/>
      <c r="O392" s="110" t="s">
        <v>152</v>
      </c>
      <c r="P392" s="110" t="s">
        <v>895</v>
      </c>
    </row>
    <row r="393" spans="1:16" ht="13.5" thickBot="1">
      <c r="A393" s="10" t="str">
        <f t="shared" si="30"/>
        <v> AOEB 1 </v>
      </c>
      <c r="B393" s="5" t="str">
        <f t="shared" si="31"/>
        <v>I</v>
      </c>
      <c r="C393" s="10">
        <f t="shared" si="32"/>
        <v>45731.642</v>
      </c>
      <c r="D393" s="19" t="str">
        <f t="shared" si="33"/>
        <v>vis</v>
      </c>
      <c r="E393" s="107">
        <f>VLOOKUP(C393,'Active 1'!C$21:E$968,3,FALSE)</f>
        <v>16027.999053988939</v>
      </c>
      <c r="F393" s="5" t="s">
        <v>2167</v>
      </c>
      <c r="G393" s="19" t="str">
        <f t="shared" si="34"/>
        <v>45731.642</v>
      </c>
      <c r="H393" s="10">
        <f t="shared" si="35"/>
        <v>-4987</v>
      </c>
      <c r="I393" s="108" t="s">
        <v>901</v>
      </c>
      <c r="J393" s="109" t="s">
        <v>902</v>
      </c>
      <c r="K393" s="108">
        <v>-4987</v>
      </c>
      <c r="L393" s="108" t="s">
        <v>903</v>
      </c>
      <c r="M393" s="109" t="s">
        <v>2233</v>
      </c>
      <c r="N393" s="109"/>
      <c r="O393" s="110" t="s">
        <v>658</v>
      </c>
      <c r="P393" s="110" t="s">
        <v>528</v>
      </c>
    </row>
    <row r="394" spans="1:16" ht="13.5" thickBot="1">
      <c r="A394" s="10" t="str">
        <f t="shared" si="30"/>
        <v> BBS 73 </v>
      </c>
      <c r="B394" s="5" t="str">
        <f t="shared" si="31"/>
        <v>I</v>
      </c>
      <c r="C394" s="10">
        <f t="shared" si="32"/>
        <v>45909.449000000001</v>
      </c>
      <c r="D394" s="19" t="str">
        <f t="shared" si="33"/>
        <v>vis</v>
      </c>
      <c r="E394" s="107">
        <f>VLOOKUP(C394,'Active 1'!C$21:E$968,3,FALSE)</f>
        <v>16159.001693094562</v>
      </c>
      <c r="F394" s="5" t="s">
        <v>2167</v>
      </c>
      <c r="G394" s="19" t="str">
        <f t="shared" si="34"/>
        <v>45909.449</v>
      </c>
      <c r="H394" s="10">
        <f t="shared" si="35"/>
        <v>-4856</v>
      </c>
      <c r="I394" s="108" t="s">
        <v>904</v>
      </c>
      <c r="J394" s="109" t="s">
        <v>905</v>
      </c>
      <c r="K394" s="108">
        <v>-4856</v>
      </c>
      <c r="L394" s="108" t="s">
        <v>906</v>
      </c>
      <c r="M394" s="109" t="s">
        <v>2233</v>
      </c>
      <c r="N394" s="109"/>
      <c r="O394" s="110" t="s">
        <v>152</v>
      </c>
      <c r="P394" s="110" t="s">
        <v>907</v>
      </c>
    </row>
    <row r="395" spans="1:16" ht="13.5" thickBot="1">
      <c r="A395" s="10" t="str">
        <f t="shared" ref="A395:A458" si="36">P395</f>
        <v> AOEB 1 </v>
      </c>
      <c r="B395" s="5" t="str">
        <f t="shared" ref="B395:B458" si="37">IF(H395=INT(H395),"I","II")</f>
        <v>I</v>
      </c>
      <c r="C395" s="10">
        <f t="shared" ref="C395:C458" si="38">1*G395</f>
        <v>45910.805999999997</v>
      </c>
      <c r="D395" s="19" t="str">
        <f t="shared" ref="D395:D458" si="39">VLOOKUP(F395,I$1:J$5,2,FALSE)</f>
        <v>vis</v>
      </c>
      <c r="E395" s="107">
        <f>VLOOKUP(C395,'Active 1'!C$21:E$968,3,FALSE)</f>
        <v>16160.00148827285</v>
      </c>
      <c r="F395" s="5" t="s">
        <v>2167</v>
      </c>
      <c r="G395" s="19" t="str">
        <f t="shared" ref="G395:G458" si="40">MID(I395,3,LEN(I395)-3)</f>
        <v>45910.806</v>
      </c>
      <c r="H395" s="10">
        <f t="shared" ref="H395:H458" si="41">1*K395</f>
        <v>-4855</v>
      </c>
      <c r="I395" s="108" t="s">
        <v>908</v>
      </c>
      <c r="J395" s="109" t="s">
        <v>909</v>
      </c>
      <c r="K395" s="108">
        <v>-4855</v>
      </c>
      <c r="L395" s="108" t="s">
        <v>906</v>
      </c>
      <c r="M395" s="109" t="s">
        <v>2233</v>
      </c>
      <c r="N395" s="109"/>
      <c r="O395" s="110" t="s">
        <v>910</v>
      </c>
      <c r="P395" s="110" t="s">
        <v>528</v>
      </c>
    </row>
    <row r="396" spans="1:16" ht="13.5" thickBot="1">
      <c r="A396" s="10" t="str">
        <f t="shared" si="36"/>
        <v> AOEB 1 </v>
      </c>
      <c r="B396" s="5" t="str">
        <f t="shared" si="37"/>
        <v>I</v>
      </c>
      <c r="C396" s="10">
        <f t="shared" si="38"/>
        <v>45910.807999999997</v>
      </c>
      <c r="D396" s="19" t="str">
        <f t="shared" si="39"/>
        <v>vis</v>
      </c>
      <c r="E396" s="107">
        <f>VLOOKUP(C396,'Active 1'!C$21:E$968,3,FALSE)</f>
        <v>16160.002961810327</v>
      </c>
      <c r="F396" s="5" t="s">
        <v>2167</v>
      </c>
      <c r="G396" s="19" t="str">
        <f t="shared" si="40"/>
        <v>45910.808</v>
      </c>
      <c r="H396" s="10">
        <f t="shared" si="41"/>
        <v>-4855</v>
      </c>
      <c r="I396" s="108" t="s">
        <v>911</v>
      </c>
      <c r="J396" s="109" t="s">
        <v>912</v>
      </c>
      <c r="K396" s="108">
        <v>-4855</v>
      </c>
      <c r="L396" s="108" t="s">
        <v>913</v>
      </c>
      <c r="M396" s="109" t="s">
        <v>2233</v>
      </c>
      <c r="N396" s="109"/>
      <c r="O396" s="110" t="s">
        <v>3313</v>
      </c>
      <c r="P396" s="110" t="s">
        <v>528</v>
      </c>
    </row>
    <row r="397" spans="1:16" ht="13.5" thickBot="1">
      <c r="A397" s="10" t="str">
        <f t="shared" si="36"/>
        <v> BBS 73 </v>
      </c>
      <c r="B397" s="5" t="str">
        <f t="shared" si="37"/>
        <v>I</v>
      </c>
      <c r="C397" s="10">
        <f t="shared" si="38"/>
        <v>45913.519</v>
      </c>
      <c r="D397" s="19" t="str">
        <f t="shared" si="39"/>
        <v>vis</v>
      </c>
      <c r="E397" s="107">
        <f>VLOOKUP(C397,'Active 1'!C$21:E$968,3,FALSE)</f>
        <v>16162.000341860694</v>
      </c>
      <c r="F397" s="5" t="s">
        <v>2167</v>
      </c>
      <c r="G397" s="19" t="str">
        <f t="shared" si="40"/>
        <v>45913.519</v>
      </c>
      <c r="H397" s="10">
        <f t="shared" si="41"/>
        <v>-4853</v>
      </c>
      <c r="I397" s="108" t="s">
        <v>914</v>
      </c>
      <c r="J397" s="109" t="s">
        <v>915</v>
      </c>
      <c r="K397" s="108">
        <v>-4853</v>
      </c>
      <c r="L397" s="108" t="s">
        <v>916</v>
      </c>
      <c r="M397" s="109" t="s">
        <v>2233</v>
      </c>
      <c r="N397" s="109"/>
      <c r="O397" s="110" t="s">
        <v>152</v>
      </c>
      <c r="P397" s="110" t="s">
        <v>907</v>
      </c>
    </row>
    <row r="398" spans="1:16" ht="13.5" thickBot="1">
      <c r="A398" s="10" t="str">
        <f t="shared" si="36"/>
        <v> BBS 73 </v>
      </c>
      <c r="B398" s="5" t="str">
        <f t="shared" si="37"/>
        <v>I</v>
      </c>
      <c r="C398" s="10">
        <f t="shared" si="38"/>
        <v>45932.523999999998</v>
      </c>
      <c r="D398" s="19" t="str">
        <f t="shared" si="39"/>
        <v>vis</v>
      </c>
      <c r="E398" s="107">
        <f>VLOOKUP(C398,'Active 1'!C$21:E$968,3,FALSE)</f>
        <v>16176.002631737932</v>
      </c>
      <c r="F398" s="5" t="s">
        <v>2167</v>
      </c>
      <c r="G398" s="19" t="str">
        <f t="shared" si="40"/>
        <v>45932.524</v>
      </c>
      <c r="H398" s="10">
        <f t="shared" si="41"/>
        <v>-4839</v>
      </c>
      <c r="I398" s="108" t="s">
        <v>917</v>
      </c>
      <c r="J398" s="109" t="s">
        <v>918</v>
      </c>
      <c r="K398" s="108">
        <v>-4839</v>
      </c>
      <c r="L398" s="108" t="s">
        <v>903</v>
      </c>
      <c r="M398" s="109" t="s">
        <v>2233</v>
      </c>
      <c r="N398" s="109"/>
      <c r="O398" s="110" t="s">
        <v>818</v>
      </c>
      <c r="P398" s="110" t="s">
        <v>907</v>
      </c>
    </row>
    <row r="399" spans="1:16" ht="13.5" thickBot="1">
      <c r="A399" s="10" t="str">
        <f t="shared" si="36"/>
        <v> AOEB 1 </v>
      </c>
      <c r="B399" s="5" t="str">
        <f t="shared" si="37"/>
        <v>I</v>
      </c>
      <c r="C399" s="10">
        <f t="shared" si="38"/>
        <v>45959.67</v>
      </c>
      <c r="D399" s="19" t="str">
        <f t="shared" si="39"/>
        <v>vis</v>
      </c>
      <c r="E399" s="107">
        <f>VLOOKUP(C399,'Active 1'!C$21:E$968,3,FALSE)</f>
        <v>16196.002955916178</v>
      </c>
      <c r="F399" s="5" t="s">
        <v>2167</v>
      </c>
      <c r="G399" s="19" t="str">
        <f t="shared" si="40"/>
        <v>45959.670</v>
      </c>
      <c r="H399" s="10">
        <f t="shared" si="41"/>
        <v>-4819</v>
      </c>
      <c r="I399" s="108" t="s">
        <v>919</v>
      </c>
      <c r="J399" s="109" t="s">
        <v>920</v>
      </c>
      <c r="K399" s="108">
        <v>-4819</v>
      </c>
      <c r="L399" s="108" t="s">
        <v>903</v>
      </c>
      <c r="M399" s="109" t="s">
        <v>2233</v>
      </c>
      <c r="N399" s="109"/>
      <c r="O399" s="110" t="s">
        <v>414</v>
      </c>
      <c r="P399" s="110" t="s">
        <v>528</v>
      </c>
    </row>
    <row r="400" spans="1:16" ht="13.5" thickBot="1">
      <c r="A400" s="10" t="str">
        <f t="shared" si="36"/>
        <v> AOEB 1 </v>
      </c>
      <c r="B400" s="5" t="str">
        <f t="shared" si="37"/>
        <v>I</v>
      </c>
      <c r="C400" s="10">
        <f t="shared" si="38"/>
        <v>45959.67</v>
      </c>
      <c r="D400" s="19" t="str">
        <f t="shared" si="39"/>
        <v>vis</v>
      </c>
      <c r="E400" s="107">
        <f>VLOOKUP(C400,'Active 1'!C$21:E$968,3,FALSE)</f>
        <v>16196.002955916178</v>
      </c>
      <c r="F400" s="5" t="s">
        <v>2167</v>
      </c>
      <c r="G400" s="19" t="str">
        <f t="shared" si="40"/>
        <v>45959.670</v>
      </c>
      <c r="H400" s="10">
        <f t="shared" si="41"/>
        <v>-4819</v>
      </c>
      <c r="I400" s="108" t="s">
        <v>919</v>
      </c>
      <c r="J400" s="109" t="s">
        <v>920</v>
      </c>
      <c r="K400" s="108">
        <v>-4819</v>
      </c>
      <c r="L400" s="108" t="s">
        <v>903</v>
      </c>
      <c r="M400" s="109" t="s">
        <v>2233</v>
      </c>
      <c r="N400" s="109"/>
      <c r="O400" s="110" t="s">
        <v>3313</v>
      </c>
      <c r="P400" s="110" t="s">
        <v>528</v>
      </c>
    </row>
    <row r="401" spans="1:16" ht="13.5" thickBot="1">
      <c r="A401" s="10" t="str">
        <f t="shared" si="36"/>
        <v> BBS 74 </v>
      </c>
      <c r="B401" s="5" t="str">
        <f t="shared" si="37"/>
        <v>I</v>
      </c>
      <c r="C401" s="10">
        <f t="shared" si="38"/>
        <v>45974.603000000003</v>
      </c>
      <c r="D401" s="19" t="str">
        <f t="shared" si="39"/>
        <v>vis</v>
      </c>
      <c r="E401" s="107">
        <f>VLOOKUP(C401,'Active 1'!C$21:E$968,3,FALSE)</f>
        <v>16207.005123489809</v>
      </c>
      <c r="F401" s="5" t="s">
        <v>2167</v>
      </c>
      <c r="G401" s="19" t="str">
        <f t="shared" si="40"/>
        <v>45974.603</v>
      </c>
      <c r="H401" s="10">
        <f t="shared" si="41"/>
        <v>-4808</v>
      </c>
      <c r="I401" s="108" t="s">
        <v>921</v>
      </c>
      <c r="J401" s="109" t="s">
        <v>922</v>
      </c>
      <c r="K401" s="108">
        <v>-4808</v>
      </c>
      <c r="L401" s="108" t="s">
        <v>844</v>
      </c>
      <c r="M401" s="109" t="s">
        <v>2233</v>
      </c>
      <c r="N401" s="109"/>
      <c r="O401" s="110" t="s">
        <v>818</v>
      </c>
      <c r="P401" s="110" t="s">
        <v>923</v>
      </c>
    </row>
    <row r="402" spans="1:16" ht="13.5" thickBot="1">
      <c r="A402" s="10" t="str">
        <f t="shared" si="36"/>
        <v> AOEB 1 </v>
      </c>
      <c r="B402" s="5" t="str">
        <f t="shared" si="37"/>
        <v>I</v>
      </c>
      <c r="C402" s="10">
        <f t="shared" si="38"/>
        <v>45993.601000000002</v>
      </c>
      <c r="D402" s="19" t="str">
        <f t="shared" si="39"/>
        <v>vis</v>
      </c>
      <c r="E402" s="107">
        <f>VLOOKUP(C402,'Active 1'!C$21:E$968,3,FALSE)</f>
        <v>16221.002255985879</v>
      </c>
      <c r="F402" s="5" t="s">
        <v>2167</v>
      </c>
      <c r="G402" s="19" t="str">
        <f t="shared" si="40"/>
        <v>45993.601</v>
      </c>
      <c r="H402" s="10">
        <f t="shared" si="41"/>
        <v>-4794</v>
      </c>
      <c r="I402" s="108" t="s">
        <v>924</v>
      </c>
      <c r="J402" s="109" t="s">
        <v>925</v>
      </c>
      <c r="K402" s="108">
        <v>-4794</v>
      </c>
      <c r="L402" s="108" t="s">
        <v>864</v>
      </c>
      <c r="M402" s="109" t="s">
        <v>2233</v>
      </c>
      <c r="N402" s="109"/>
      <c r="O402" s="110" t="s">
        <v>3236</v>
      </c>
      <c r="P402" s="110" t="s">
        <v>528</v>
      </c>
    </row>
    <row r="403" spans="1:16" ht="13.5" thickBot="1">
      <c r="A403" s="10" t="str">
        <f t="shared" si="36"/>
        <v> AOEB 1 </v>
      </c>
      <c r="B403" s="5" t="str">
        <f t="shared" si="37"/>
        <v>I</v>
      </c>
      <c r="C403" s="10">
        <f t="shared" si="38"/>
        <v>46016.678</v>
      </c>
      <c r="D403" s="19" t="str">
        <f t="shared" si="39"/>
        <v>vis</v>
      </c>
      <c r="E403" s="107">
        <f>VLOOKUP(C403,'Active 1'!C$21:E$968,3,FALSE)</f>
        <v>16238.004668166728</v>
      </c>
      <c r="F403" s="5" t="s">
        <v>2167</v>
      </c>
      <c r="G403" s="19" t="str">
        <f t="shared" si="40"/>
        <v>46016.678</v>
      </c>
      <c r="H403" s="10">
        <f t="shared" si="41"/>
        <v>-4777</v>
      </c>
      <c r="I403" s="108" t="s">
        <v>926</v>
      </c>
      <c r="J403" s="109" t="s">
        <v>927</v>
      </c>
      <c r="K403" s="108">
        <v>-4777</v>
      </c>
      <c r="L403" s="108" t="s">
        <v>913</v>
      </c>
      <c r="M403" s="109" t="s">
        <v>2233</v>
      </c>
      <c r="N403" s="109"/>
      <c r="O403" s="110" t="s">
        <v>99</v>
      </c>
      <c r="P403" s="110" t="s">
        <v>528</v>
      </c>
    </row>
    <row r="404" spans="1:16" ht="13.5" thickBot="1">
      <c r="A404" s="10" t="str">
        <f t="shared" si="36"/>
        <v> AOEB 1 </v>
      </c>
      <c r="B404" s="5" t="str">
        <f t="shared" si="37"/>
        <v>I</v>
      </c>
      <c r="C404" s="10">
        <f t="shared" si="38"/>
        <v>46020.743000000002</v>
      </c>
      <c r="D404" s="19" t="str">
        <f t="shared" si="39"/>
        <v>vis</v>
      </c>
      <c r="E404" s="107">
        <f>VLOOKUP(C404,'Active 1'!C$21:E$968,3,FALSE)</f>
        <v>16240.99963308917</v>
      </c>
      <c r="F404" s="5" t="s">
        <v>2167</v>
      </c>
      <c r="G404" s="19" t="str">
        <f t="shared" si="40"/>
        <v>46020.743</v>
      </c>
      <c r="H404" s="10">
        <f t="shared" si="41"/>
        <v>-4774</v>
      </c>
      <c r="I404" s="108" t="s">
        <v>928</v>
      </c>
      <c r="J404" s="109" t="s">
        <v>929</v>
      </c>
      <c r="K404" s="108">
        <v>-4774</v>
      </c>
      <c r="L404" s="108" t="s">
        <v>930</v>
      </c>
      <c r="M404" s="109" t="s">
        <v>2233</v>
      </c>
      <c r="N404" s="109"/>
      <c r="O404" s="110" t="s">
        <v>3236</v>
      </c>
      <c r="P404" s="110" t="s">
        <v>528</v>
      </c>
    </row>
    <row r="405" spans="1:16" ht="13.5" thickBot="1">
      <c r="A405" s="10" t="str">
        <f t="shared" si="36"/>
        <v> AOEB 1 </v>
      </c>
      <c r="B405" s="5" t="str">
        <f t="shared" si="37"/>
        <v>I</v>
      </c>
      <c r="C405" s="10">
        <f t="shared" si="38"/>
        <v>46024.815999999999</v>
      </c>
      <c r="D405" s="19" t="str">
        <f t="shared" si="39"/>
        <v>vis</v>
      </c>
      <c r="E405" s="107">
        <f>VLOOKUP(C405,'Active 1'!C$21:E$968,3,FALSE)</f>
        <v>16244.000492161516</v>
      </c>
      <c r="F405" s="5" t="s">
        <v>2167</v>
      </c>
      <c r="G405" s="19" t="str">
        <f t="shared" si="40"/>
        <v>46024.816</v>
      </c>
      <c r="H405" s="10">
        <f t="shared" si="41"/>
        <v>-4771</v>
      </c>
      <c r="I405" s="108" t="s">
        <v>931</v>
      </c>
      <c r="J405" s="109" t="s">
        <v>932</v>
      </c>
      <c r="K405" s="108">
        <v>-4771</v>
      </c>
      <c r="L405" s="108" t="s">
        <v>933</v>
      </c>
      <c r="M405" s="109" t="s">
        <v>2233</v>
      </c>
      <c r="N405" s="109"/>
      <c r="O405" s="110" t="s">
        <v>3236</v>
      </c>
      <c r="P405" s="110" t="s">
        <v>528</v>
      </c>
    </row>
    <row r="406" spans="1:16" ht="13.5" thickBot="1">
      <c r="A406" s="10" t="str">
        <f t="shared" si="36"/>
        <v> AOEB 1 </v>
      </c>
      <c r="B406" s="5" t="str">
        <f t="shared" si="37"/>
        <v>I</v>
      </c>
      <c r="C406" s="10">
        <f t="shared" si="38"/>
        <v>46027.53</v>
      </c>
      <c r="D406" s="19" t="str">
        <f t="shared" si="39"/>
        <v>vis</v>
      </c>
      <c r="E406" s="107">
        <f>VLOOKUP(C406,'Active 1'!C$21:E$968,3,FALSE)</f>
        <v>16246.000082518098</v>
      </c>
      <c r="F406" s="5" t="s">
        <v>2167</v>
      </c>
      <c r="G406" s="19" t="str">
        <f t="shared" si="40"/>
        <v>46027.530</v>
      </c>
      <c r="H406" s="10">
        <f t="shared" si="41"/>
        <v>-4769</v>
      </c>
      <c r="I406" s="108" t="s">
        <v>934</v>
      </c>
      <c r="J406" s="109" t="s">
        <v>935</v>
      </c>
      <c r="K406" s="108">
        <v>-4769</v>
      </c>
      <c r="L406" s="108" t="s">
        <v>930</v>
      </c>
      <c r="M406" s="109" t="s">
        <v>2233</v>
      </c>
      <c r="N406" s="109"/>
      <c r="O406" s="110" t="s">
        <v>3236</v>
      </c>
      <c r="P406" s="110" t="s">
        <v>528</v>
      </c>
    </row>
    <row r="407" spans="1:16" ht="13.5" thickBot="1">
      <c r="A407" s="10" t="str">
        <f t="shared" si="36"/>
        <v> AOEB 1 </v>
      </c>
      <c r="B407" s="5" t="str">
        <f t="shared" si="37"/>
        <v>I</v>
      </c>
      <c r="C407" s="10">
        <f t="shared" si="38"/>
        <v>46027.531999999999</v>
      </c>
      <c r="D407" s="19" t="str">
        <f t="shared" si="39"/>
        <v>vis</v>
      </c>
      <c r="E407" s="107">
        <f>VLOOKUP(C407,'Active 1'!C$21:E$968,3,FALSE)</f>
        <v>16246.001556055575</v>
      </c>
      <c r="F407" s="5" t="s">
        <v>2167</v>
      </c>
      <c r="G407" s="19" t="str">
        <f t="shared" si="40"/>
        <v>46027.532</v>
      </c>
      <c r="H407" s="10">
        <f t="shared" si="41"/>
        <v>-4769</v>
      </c>
      <c r="I407" s="108" t="s">
        <v>936</v>
      </c>
      <c r="J407" s="109" t="s">
        <v>937</v>
      </c>
      <c r="K407" s="108">
        <v>-4769</v>
      </c>
      <c r="L407" s="108" t="s">
        <v>938</v>
      </c>
      <c r="M407" s="109" t="s">
        <v>2233</v>
      </c>
      <c r="N407" s="109"/>
      <c r="O407" s="110" t="s">
        <v>3313</v>
      </c>
      <c r="P407" s="110" t="s">
        <v>528</v>
      </c>
    </row>
    <row r="408" spans="1:16" ht="13.5" thickBot="1">
      <c r="A408" s="10" t="str">
        <f t="shared" si="36"/>
        <v> BBS 74 </v>
      </c>
      <c r="B408" s="5" t="str">
        <f t="shared" si="37"/>
        <v>I</v>
      </c>
      <c r="C408" s="10">
        <f t="shared" si="38"/>
        <v>46034.313999999998</v>
      </c>
      <c r="D408" s="19" t="str">
        <f t="shared" si="39"/>
        <v>vis</v>
      </c>
      <c r="E408" s="107">
        <f>VLOOKUP(C408,'Active 1'!C$21:E$968,3,FALSE)</f>
        <v>16250.998321640813</v>
      </c>
      <c r="F408" s="5" t="s">
        <v>2167</v>
      </c>
      <c r="G408" s="19" t="str">
        <f t="shared" si="40"/>
        <v>46034.314</v>
      </c>
      <c r="H408" s="10">
        <f t="shared" si="41"/>
        <v>-4764</v>
      </c>
      <c r="I408" s="108" t="s">
        <v>939</v>
      </c>
      <c r="J408" s="109" t="s">
        <v>940</v>
      </c>
      <c r="K408" s="108">
        <v>-4764</v>
      </c>
      <c r="L408" s="108" t="s">
        <v>941</v>
      </c>
      <c r="M408" s="109" t="s">
        <v>2233</v>
      </c>
      <c r="N408" s="109"/>
      <c r="O408" s="110" t="s">
        <v>227</v>
      </c>
      <c r="P408" s="110" t="s">
        <v>923</v>
      </c>
    </row>
    <row r="409" spans="1:16" ht="13.5" thickBot="1">
      <c r="A409" s="10" t="str">
        <f t="shared" si="36"/>
        <v> BBS 75 </v>
      </c>
      <c r="B409" s="5" t="str">
        <f t="shared" si="37"/>
        <v>I</v>
      </c>
      <c r="C409" s="10">
        <f t="shared" si="38"/>
        <v>46057.394</v>
      </c>
      <c r="D409" s="19" t="str">
        <f t="shared" si="39"/>
        <v>vis</v>
      </c>
      <c r="E409" s="107">
        <f>VLOOKUP(C409,'Active 1'!C$21:E$968,3,FALSE)</f>
        <v>16268.002944127878</v>
      </c>
      <c r="F409" s="5" t="s">
        <v>2167</v>
      </c>
      <c r="G409" s="19" t="str">
        <f t="shared" si="40"/>
        <v>46057.394</v>
      </c>
      <c r="H409" s="10">
        <f t="shared" si="41"/>
        <v>-4747</v>
      </c>
      <c r="I409" s="108" t="s">
        <v>942</v>
      </c>
      <c r="J409" s="109" t="s">
        <v>943</v>
      </c>
      <c r="K409" s="108">
        <v>-4747</v>
      </c>
      <c r="L409" s="108" t="s">
        <v>916</v>
      </c>
      <c r="M409" s="109" t="s">
        <v>2233</v>
      </c>
      <c r="N409" s="109"/>
      <c r="O409" s="110" t="s">
        <v>818</v>
      </c>
      <c r="P409" s="110" t="s">
        <v>944</v>
      </c>
    </row>
    <row r="410" spans="1:16" ht="13.5" thickBot="1">
      <c r="A410" s="10" t="str">
        <f t="shared" si="36"/>
        <v> AOEB 1 </v>
      </c>
      <c r="B410" s="5" t="str">
        <f t="shared" si="37"/>
        <v>I</v>
      </c>
      <c r="C410" s="10">
        <f t="shared" si="38"/>
        <v>46058.747000000003</v>
      </c>
      <c r="D410" s="19" t="str">
        <f t="shared" si="39"/>
        <v>vis</v>
      </c>
      <c r="E410" s="107">
        <f>VLOOKUP(C410,'Active 1'!C$21:E$968,3,FALSE)</f>
        <v>16268.999792231218</v>
      </c>
      <c r="F410" s="5" t="s">
        <v>2167</v>
      </c>
      <c r="G410" s="19" t="str">
        <f t="shared" si="40"/>
        <v>46058.747</v>
      </c>
      <c r="H410" s="10">
        <f t="shared" si="41"/>
        <v>-4746</v>
      </c>
      <c r="I410" s="108" t="s">
        <v>945</v>
      </c>
      <c r="J410" s="109" t="s">
        <v>946</v>
      </c>
      <c r="K410" s="108">
        <v>-4746</v>
      </c>
      <c r="L410" s="108" t="s">
        <v>947</v>
      </c>
      <c r="M410" s="109" t="s">
        <v>2233</v>
      </c>
      <c r="N410" s="109"/>
      <c r="O410" s="110" t="s">
        <v>3236</v>
      </c>
      <c r="P410" s="110" t="s">
        <v>528</v>
      </c>
    </row>
    <row r="411" spans="1:16" ht="13.5" thickBot="1">
      <c r="A411" s="10" t="str">
        <f t="shared" si="36"/>
        <v> AOEB 1 </v>
      </c>
      <c r="B411" s="5" t="str">
        <f t="shared" si="37"/>
        <v>I</v>
      </c>
      <c r="C411" s="10">
        <f t="shared" si="38"/>
        <v>46058.748</v>
      </c>
      <c r="D411" s="19" t="str">
        <f t="shared" si="39"/>
        <v>vis</v>
      </c>
      <c r="E411" s="107">
        <f>VLOOKUP(C411,'Active 1'!C$21:E$968,3,FALSE)</f>
        <v>16269.000528999954</v>
      </c>
      <c r="F411" s="5" t="s">
        <v>2167</v>
      </c>
      <c r="G411" s="19" t="str">
        <f t="shared" si="40"/>
        <v>46058.748</v>
      </c>
      <c r="H411" s="10">
        <f t="shared" si="41"/>
        <v>-4746</v>
      </c>
      <c r="I411" s="108" t="s">
        <v>948</v>
      </c>
      <c r="J411" s="109" t="s">
        <v>949</v>
      </c>
      <c r="K411" s="108">
        <v>-4746</v>
      </c>
      <c r="L411" s="108" t="s">
        <v>930</v>
      </c>
      <c r="M411" s="109" t="s">
        <v>2233</v>
      </c>
      <c r="N411" s="109"/>
      <c r="O411" s="110" t="s">
        <v>724</v>
      </c>
      <c r="P411" s="110" t="s">
        <v>528</v>
      </c>
    </row>
    <row r="412" spans="1:16" ht="13.5" thickBot="1">
      <c r="A412" s="10" t="str">
        <f t="shared" si="36"/>
        <v> BBS 76 </v>
      </c>
      <c r="B412" s="5" t="str">
        <f t="shared" si="37"/>
        <v>I</v>
      </c>
      <c r="C412" s="10">
        <f t="shared" si="38"/>
        <v>46148.332000000002</v>
      </c>
      <c r="D412" s="19" t="str">
        <f t="shared" si="39"/>
        <v>vis</v>
      </c>
      <c r="E412" s="107">
        <f>VLOOKUP(C412,'Active 1'!C$21:E$968,3,FALSE)</f>
        <v>16335.003219679389</v>
      </c>
      <c r="F412" s="5" t="s">
        <v>2167</v>
      </c>
      <c r="G412" s="19" t="str">
        <f t="shared" si="40"/>
        <v>46148.332</v>
      </c>
      <c r="H412" s="10">
        <f t="shared" si="41"/>
        <v>-4680</v>
      </c>
      <c r="I412" s="108" t="s">
        <v>950</v>
      </c>
      <c r="J412" s="109" t="s">
        <v>951</v>
      </c>
      <c r="K412" s="108">
        <v>-4680</v>
      </c>
      <c r="L412" s="108" t="s">
        <v>938</v>
      </c>
      <c r="M412" s="109" t="s">
        <v>2233</v>
      </c>
      <c r="N412" s="109"/>
      <c r="O412" s="110" t="s">
        <v>3275</v>
      </c>
      <c r="P412" s="110" t="s">
        <v>952</v>
      </c>
    </row>
    <row r="413" spans="1:16" ht="13.5" thickBot="1">
      <c r="A413" s="10" t="str">
        <f t="shared" si="36"/>
        <v> BBS 77 </v>
      </c>
      <c r="B413" s="5" t="str">
        <f t="shared" si="37"/>
        <v>I</v>
      </c>
      <c r="C413" s="10">
        <f t="shared" si="38"/>
        <v>46270.476999999999</v>
      </c>
      <c r="D413" s="19" t="str">
        <f t="shared" si="39"/>
        <v>vis</v>
      </c>
      <c r="E413" s="107">
        <f>VLOOKUP(C413,'Active 1'!C$21:E$968,3,FALSE)</f>
        <v>16424.995837256625</v>
      </c>
      <c r="F413" s="5" t="s">
        <v>2167</v>
      </c>
      <c r="G413" s="19" t="str">
        <f t="shared" si="40"/>
        <v>46270.477</v>
      </c>
      <c r="H413" s="10">
        <f t="shared" si="41"/>
        <v>-4590</v>
      </c>
      <c r="I413" s="108" t="s">
        <v>953</v>
      </c>
      <c r="J413" s="109" t="s">
        <v>954</v>
      </c>
      <c r="K413" s="108">
        <v>-4590</v>
      </c>
      <c r="L413" s="108" t="s">
        <v>955</v>
      </c>
      <c r="M413" s="109" t="s">
        <v>2233</v>
      </c>
      <c r="N413" s="109"/>
      <c r="O413" s="110" t="s">
        <v>818</v>
      </c>
      <c r="P413" s="110" t="s">
        <v>956</v>
      </c>
    </row>
    <row r="414" spans="1:16" ht="13.5" thickBot="1">
      <c r="A414" s="10" t="str">
        <f t="shared" si="36"/>
        <v> BBS 78 </v>
      </c>
      <c r="B414" s="5" t="str">
        <f t="shared" si="37"/>
        <v>I</v>
      </c>
      <c r="C414" s="10">
        <f t="shared" si="38"/>
        <v>46285.417000000001</v>
      </c>
      <c r="D414" s="19" t="str">
        <f t="shared" si="39"/>
        <v>vis</v>
      </c>
      <c r="E414" s="107">
        <f>VLOOKUP(C414,'Active 1'!C$21:E$968,3,FALSE)</f>
        <v>16436.003162211426</v>
      </c>
      <c r="F414" s="5" t="s">
        <v>2167</v>
      </c>
      <c r="G414" s="19" t="str">
        <f t="shared" si="40"/>
        <v>46285.417</v>
      </c>
      <c r="H414" s="10">
        <f t="shared" si="41"/>
        <v>-4579</v>
      </c>
      <c r="I414" s="108" t="s">
        <v>957</v>
      </c>
      <c r="J414" s="109" t="s">
        <v>958</v>
      </c>
      <c r="K414" s="108">
        <v>-4579</v>
      </c>
      <c r="L414" s="108" t="s">
        <v>941</v>
      </c>
      <c r="M414" s="109" t="s">
        <v>2233</v>
      </c>
      <c r="N414" s="109"/>
      <c r="O414" s="110" t="s">
        <v>3275</v>
      </c>
      <c r="P414" s="110" t="s">
        <v>959</v>
      </c>
    </row>
    <row r="415" spans="1:16" ht="13.5" thickBot="1">
      <c r="A415" s="10" t="str">
        <f t="shared" si="36"/>
        <v> BBS 78 </v>
      </c>
      <c r="B415" s="5" t="str">
        <f t="shared" si="37"/>
        <v>I</v>
      </c>
      <c r="C415" s="10">
        <f t="shared" si="38"/>
        <v>46285.417999999998</v>
      </c>
      <c r="D415" s="19" t="str">
        <f t="shared" si="39"/>
        <v>vis</v>
      </c>
      <c r="E415" s="107">
        <f>VLOOKUP(C415,'Active 1'!C$21:E$968,3,FALSE)</f>
        <v>16436.003898980161</v>
      </c>
      <c r="F415" s="5" t="s">
        <v>2167</v>
      </c>
      <c r="G415" s="19" t="str">
        <f t="shared" si="40"/>
        <v>46285.418</v>
      </c>
      <c r="H415" s="10">
        <f t="shared" si="41"/>
        <v>-4579</v>
      </c>
      <c r="I415" s="108" t="s">
        <v>960</v>
      </c>
      <c r="J415" s="109" t="s">
        <v>961</v>
      </c>
      <c r="K415" s="108">
        <v>-4579</v>
      </c>
      <c r="L415" s="108" t="s">
        <v>947</v>
      </c>
      <c r="M415" s="109" t="s">
        <v>2233</v>
      </c>
      <c r="N415" s="109"/>
      <c r="O415" s="110" t="s">
        <v>845</v>
      </c>
      <c r="P415" s="110" t="s">
        <v>959</v>
      </c>
    </row>
    <row r="416" spans="1:16" ht="13.5" thickBot="1">
      <c r="A416" s="10" t="str">
        <f t="shared" si="36"/>
        <v> BRNO 27 </v>
      </c>
      <c r="B416" s="5" t="str">
        <f t="shared" si="37"/>
        <v>I</v>
      </c>
      <c r="C416" s="10">
        <f t="shared" si="38"/>
        <v>46289.485000000001</v>
      </c>
      <c r="D416" s="19" t="str">
        <f t="shared" si="39"/>
        <v>vis</v>
      </c>
      <c r="E416" s="107">
        <f>VLOOKUP(C416,'Active 1'!C$21:E$968,3,FALSE)</f>
        <v>16439.000337440084</v>
      </c>
      <c r="F416" s="5" t="s">
        <v>2167</v>
      </c>
      <c r="G416" s="19" t="str">
        <f t="shared" si="40"/>
        <v>46289.485</v>
      </c>
      <c r="H416" s="10">
        <f t="shared" si="41"/>
        <v>-4576</v>
      </c>
      <c r="I416" s="108" t="s">
        <v>962</v>
      </c>
      <c r="J416" s="109" t="s">
        <v>963</v>
      </c>
      <c r="K416" s="108">
        <v>-4576</v>
      </c>
      <c r="L416" s="108" t="s">
        <v>964</v>
      </c>
      <c r="M416" s="109" t="s">
        <v>2233</v>
      </c>
      <c r="N416" s="109"/>
      <c r="O416" s="110" t="s">
        <v>965</v>
      </c>
      <c r="P416" s="110" t="s">
        <v>966</v>
      </c>
    </row>
    <row r="417" spans="1:16" ht="13.5" thickBot="1">
      <c r="A417" s="10" t="str">
        <f t="shared" si="36"/>
        <v> BRNO 27 </v>
      </c>
      <c r="B417" s="5" t="str">
        <f t="shared" si="37"/>
        <v>I</v>
      </c>
      <c r="C417" s="10">
        <f t="shared" si="38"/>
        <v>46289.487000000001</v>
      </c>
      <c r="D417" s="19" t="str">
        <f t="shared" si="39"/>
        <v>vis</v>
      </c>
      <c r="E417" s="107">
        <f>VLOOKUP(C417,'Active 1'!C$21:E$968,3,FALSE)</f>
        <v>16439.001810977559</v>
      </c>
      <c r="F417" s="5" t="s">
        <v>2167</v>
      </c>
      <c r="G417" s="19" t="str">
        <f t="shared" si="40"/>
        <v>46289.487</v>
      </c>
      <c r="H417" s="10">
        <f t="shared" si="41"/>
        <v>-4576</v>
      </c>
      <c r="I417" s="108" t="s">
        <v>967</v>
      </c>
      <c r="J417" s="109" t="s">
        <v>968</v>
      </c>
      <c r="K417" s="108">
        <v>-4576</v>
      </c>
      <c r="L417" s="108" t="s">
        <v>969</v>
      </c>
      <c r="M417" s="109" t="s">
        <v>2233</v>
      </c>
      <c r="N417" s="109"/>
      <c r="O417" s="110" t="s">
        <v>970</v>
      </c>
      <c r="P417" s="110" t="s">
        <v>966</v>
      </c>
    </row>
    <row r="418" spans="1:16" ht="13.5" thickBot="1">
      <c r="A418" s="10" t="str">
        <f t="shared" si="36"/>
        <v> BBS 78 </v>
      </c>
      <c r="B418" s="5" t="str">
        <f t="shared" si="37"/>
        <v>I</v>
      </c>
      <c r="C418" s="10">
        <f t="shared" si="38"/>
        <v>46319.34</v>
      </c>
      <c r="D418" s="19" t="str">
        <f t="shared" si="39"/>
        <v>vis</v>
      </c>
      <c r="E418" s="107">
        <f>VLOOKUP(C418,'Active 1'!C$21:E$968,3,FALSE)</f>
        <v>16460.996568131213</v>
      </c>
      <c r="F418" s="5" t="s">
        <v>2167</v>
      </c>
      <c r="G418" s="19" t="str">
        <f t="shared" si="40"/>
        <v>46319.340</v>
      </c>
      <c r="H418" s="10">
        <f t="shared" si="41"/>
        <v>-4554</v>
      </c>
      <c r="I418" s="108" t="s">
        <v>971</v>
      </c>
      <c r="J418" s="109" t="s">
        <v>972</v>
      </c>
      <c r="K418" s="108">
        <v>-4554</v>
      </c>
      <c r="L418" s="108" t="s">
        <v>955</v>
      </c>
      <c r="M418" s="109" t="s">
        <v>2233</v>
      </c>
      <c r="N418" s="109"/>
      <c r="O418" s="110" t="s">
        <v>973</v>
      </c>
      <c r="P418" s="110" t="s">
        <v>959</v>
      </c>
    </row>
    <row r="419" spans="1:16" ht="13.5" thickBot="1">
      <c r="A419" s="10" t="str">
        <f t="shared" si="36"/>
        <v> BBS 78 </v>
      </c>
      <c r="B419" s="5" t="str">
        <f t="shared" si="37"/>
        <v>I</v>
      </c>
      <c r="C419" s="10">
        <f t="shared" si="38"/>
        <v>46319.34</v>
      </c>
      <c r="D419" s="19" t="str">
        <f t="shared" si="39"/>
        <v>vis</v>
      </c>
      <c r="E419" s="107">
        <f>VLOOKUP(C419,'Active 1'!C$21:E$968,3,FALSE)</f>
        <v>16460.996568131213</v>
      </c>
      <c r="F419" s="5" t="s">
        <v>2167</v>
      </c>
      <c r="G419" s="19" t="str">
        <f t="shared" si="40"/>
        <v>46319.340</v>
      </c>
      <c r="H419" s="10">
        <f t="shared" si="41"/>
        <v>-4554</v>
      </c>
      <c r="I419" s="108" t="s">
        <v>971</v>
      </c>
      <c r="J419" s="109" t="s">
        <v>972</v>
      </c>
      <c r="K419" s="108">
        <v>-4554</v>
      </c>
      <c r="L419" s="108" t="s">
        <v>955</v>
      </c>
      <c r="M419" s="109" t="s">
        <v>2233</v>
      </c>
      <c r="N419" s="109"/>
      <c r="O419" s="110" t="s">
        <v>974</v>
      </c>
      <c r="P419" s="110" t="s">
        <v>959</v>
      </c>
    </row>
    <row r="420" spans="1:16" ht="13.5" thickBot="1">
      <c r="A420" s="10" t="str">
        <f t="shared" si="36"/>
        <v> BBS 78 </v>
      </c>
      <c r="B420" s="5" t="str">
        <f t="shared" si="37"/>
        <v>I</v>
      </c>
      <c r="C420" s="10">
        <f t="shared" si="38"/>
        <v>46319.341</v>
      </c>
      <c r="D420" s="19" t="str">
        <f t="shared" si="39"/>
        <v>vis</v>
      </c>
      <c r="E420" s="107">
        <f>VLOOKUP(C420,'Active 1'!C$21:E$968,3,FALSE)</f>
        <v>16460.997304899953</v>
      </c>
      <c r="F420" s="5" t="s">
        <v>2167</v>
      </c>
      <c r="G420" s="19" t="str">
        <f t="shared" si="40"/>
        <v>46319.341</v>
      </c>
      <c r="H420" s="10">
        <f t="shared" si="41"/>
        <v>-4554</v>
      </c>
      <c r="I420" s="108" t="s">
        <v>975</v>
      </c>
      <c r="J420" s="109" t="s">
        <v>976</v>
      </c>
      <c r="K420" s="108">
        <v>-4554</v>
      </c>
      <c r="L420" s="108" t="s">
        <v>977</v>
      </c>
      <c r="M420" s="109" t="s">
        <v>2233</v>
      </c>
      <c r="N420" s="109"/>
      <c r="O420" s="110" t="s">
        <v>978</v>
      </c>
      <c r="P420" s="110" t="s">
        <v>959</v>
      </c>
    </row>
    <row r="421" spans="1:16" ht="13.5" thickBot="1">
      <c r="A421" s="10" t="str">
        <f t="shared" si="36"/>
        <v> BBS 78 </v>
      </c>
      <c r="B421" s="5" t="str">
        <f t="shared" si="37"/>
        <v>I</v>
      </c>
      <c r="C421" s="10">
        <f t="shared" si="38"/>
        <v>46319.341999999997</v>
      </c>
      <c r="D421" s="19" t="str">
        <f t="shared" si="39"/>
        <v>vis</v>
      </c>
      <c r="E421" s="107">
        <f>VLOOKUP(C421,'Active 1'!C$21:E$968,3,FALSE)</f>
        <v>16460.998041668689</v>
      </c>
      <c r="F421" s="5" t="s">
        <v>2167</v>
      </c>
      <c r="G421" s="19" t="str">
        <f t="shared" si="40"/>
        <v>46319.342</v>
      </c>
      <c r="H421" s="10">
        <f t="shared" si="41"/>
        <v>-4554</v>
      </c>
      <c r="I421" s="108" t="s">
        <v>979</v>
      </c>
      <c r="J421" s="109" t="s">
        <v>980</v>
      </c>
      <c r="K421" s="108">
        <v>-4554</v>
      </c>
      <c r="L421" s="108" t="s">
        <v>981</v>
      </c>
      <c r="M421" s="109" t="s">
        <v>2233</v>
      </c>
      <c r="N421" s="109"/>
      <c r="O421" s="110" t="s">
        <v>152</v>
      </c>
      <c r="P421" s="110" t="s">
        <v>959</v>
      </c>
    </row>
    <row r="422" spans="1:16" ht="13.5" thickBot="1">
      <c r="A422" s="10" t="str">
        <f t="shared" si="36"/>
        <v> BBS 78 </v>
      </c>
      <c r="B422" s="5" t="str">
        <f t="shared" si="37"/>
        <v>I</v>
      </c>
      <c r="C422" s="10">
        <f t="shared" si="38"/>
        <v>46319.349000000002</v>
      </c>
      <c r="D422" s="19" t="str">
        <f t="shared" si="39"/>
        <v>vis</v>
      </c>
      <c r="E422" s="107">
        <f>VLOOKUP(C422,'Active 1'!C$21:E$968,3,FALSE)</f>
        <v>16461.003199049865</v>
      </c>
      <c r="F422" s="5" t="s">
        <v>2167</v>
      </c>
      <c r="G422" s="19" t="str">
        <f t="shared" si="40"/>
        <v>46319.349</v>
      </c>
      <c r="H422" s="10">
        <f t="shared" si="41"/>
        <v>-4554</v>
      </c>
      <c r="I422" s="108" t="s">
        <v>982</v>
      </c>
      <c r="J422" s="109" t="s">
        <v>983</v>
      </c>
      <c r="K422" s="108">
        <v>-4554</v>
      </c>
      <c r="L422" s="108" t="s">
        <v>941</v>
      </c>
      <c r="M422" s="109" t="s">
        <v>2233</v>
      </c>
      <c r="N422" s="109"/>
      <c r="O422" s="110" t="s">
        <v>3275</v>
      </c>
      <c r="P422" s="110" t="s">
        <v>959</v>
      </c>
    </row>
    <row r="423" spans="1:16" ht="13.5" thickBot="1">
      <c r="A423" s="10" t="str">
        <f t="shared" si="36"/>
        <v> BRNO 27 </v>
      </c>
      <c r="B423" s="5" t="str">
        <f t="shared" si="37"/>
        <v>I</v>
      </c>
      <c r="C423" s="10">
        <f t="shared" si="38"/>
        <v>46323.417999999998</v>
      </c>
      <c r="D423" s="19" t="str">
        <f t="shared" si="39"/>
        <v>vis</v>
      </c>
      <c r="E423" s="107">
        <f>VLOOKUP(C423,'Active 1'!C$21:E$968,3,FALSE)</f>
        <v>16464.001111047255</v>
      </c>
      <c r="F423" s="5" t="s">
        <v>2167</v>
      </c>
      <c r="G423" s="19" t="str">
        <f t="shared" si="40"/>
        <v>46323.418</v>
      </c>
      <c r="H423" s="10">
        <f t="shared" si="41"/>
        <v>-4551</v>
      </c>
      <c r="I423" s="108" t="s">
        <v>984</v>
      </c>
      <c r="J423" s="109" t="s">
        <v>985</v>
      </c>
      <c r="K423" s="108">
        <v>-4551</v>
      </c>
      <c r="L423" s="108" t="s">
        <v>964</v>
      </c>
      <c r="M423" s="109" t="s">
        <v>2233</v>
      </c>
      <c r="N423" s="109"/>
      <c r="O423" s="110" t="s">
        <v>965</v>
      </c>
      <c r="P423" s="110" t="s">
        <v>966</v>
      </c>
    </row>
    <row r="424" spans="1:16" ht="13.5" thickBot="1">
      <c r="A424" s="10" t="str">
        <f t="shared" si="36"/>
        <v> BBS 78 </v>
      </c>
      <c r="B424" s="5" t="str">
        <f t="shared" si="37"/>
        <v>I</v>
      </c>
      <c r="C424" s="10">
        <f t="shared" si="38"/>
        <v>46327.491999999998</v>
      </c>
      <c r="D424" s="19" t="str">
        <f t="shared" si="39"/>
        <v>vis</v>
      </c>
      <c r="E424" s="107">
        <f>VLOOKUP(C424,'Active 1'!C$21:E$968,3,FALSE)</f>
        <v>16467.002706888343</v>
      </c>
      <c r="F424" s="5" t="s">
        <v>2167</v>
      </c>
      <c r="G424" s="19" t="str">
        <f t="shared" si="40"/>
        <v>46327.492</v>
      </c>
      <c r="H424" s="10">
        <f t="shared" si="41"/>
        <v>-4548</v>
      </c>
      <c r="I424" s="108" t="s">
        <v>986</v>
      </c>
      <c r="J424" s="109" t="s">
        <v>987</v>
      </c>
      <c r="K424" s="108">
        <v>-4548</v>
      </c>
      <c r="L424" s="108" t="s">
        <v>969</v>
      </c>
      <c r="M424" s="109" t="s">
        <v>2233</v>
      </c>
      <c r="N424" s="109"/>
      <c r="O424" s="110" t="s">
        <v>3275</v>
      </c>
      <c r="P424" s="110" t="s">
        <v>959</v>
      </c>
    </row>
    <row r="425" spans="1:16" ht="13.5" thickBot="1">
      <c r="A425" s="10" t="str">
        <f t="shared" si="36"/>
        <v> AOEB 1 </v>
      </c>
      <c r="B425" s="5" t="str">
        <f t="shared" si="37"/>
        <v>I</v>
      </c>
      <c r="C425" s="10">
        <f t="shared" si="38"/>
        <v>46343.777000000002</v>
      </c>
      <c r="D425" s="19" t="str">
        <f t="shared" si="39"/>
        <v>vis</v>
      </c>
      <c r="E425" s="107">
        <f>VLOOKUP(C425,'Active 1'!C$21:E$968,3,FALSE)</f>
        <v>16479.000985796574</v>
      </c>
      <c r="F425" s="5" t="s">
        <v>2167</v>
      </c>
      <c r="G425" s="19" t="str">
        <f t="shared" si="40"/>
        <v>46343.777</v>
      </c>
      <c r="H425" s="10">
        <f t="shared" si="41"/>
        <v>-4536</v>
      </c>
      <c r="I425" s="108" t="s">
        <v>988</v>
      </c>
      <c r="J425" s="109" t="s">
        <v>989</v>
      </c>
      <c r="K425" s="108">
        <v>-4536</v>
      </c>
      <c r="L425" s="108" t="s">
        <v>990</v>
      </c>
      <c r="M425" s="109" t="s">
        <v>2233</v>
      </c>
      <c r="N425" s="109"/>
      <c r="O425" s="110" t="s">
        <v>724</v>
      </c>
      <c r="P425" s="110" t="s">
        <v>528</v>
      </c>
    </row>
    <row r="426" spans="1:16" ht="13.5" thickBot="1">
      <c r="A426" s="10" t="str">
        <f t="shared" si="36"/>
        <v> BBS 78 </v>
      </c>
      <c r="B426" s="5" t="str">
        <f t="shared" si="37"/>
        <v>I</v>
      </c>
      <c r="C426" s="10">
        <f t="shared" si="38"/>
        <v>46361.417000000001</v>
      </c>
      <c r="D426" s="19" t="str">
        <f t="shared" si="39"/>
        <v>vis</v>
      </c>
      <c r="E426" s="107">
        <f>VLOOKUP(C426,'Active 1'!C$21:E$968,3,FALSE)</f>
        <v>16491.997586345613</v>
      </c>
      <c r="F426" s="5" t="s">
        <v>2167</v>
      </c>
      <c r="G426" s="19" t="str">
        <f t="shared" si="40"/>
        <v>46361.417</v>
      </c>
      <c r="H426" s="10">
        <f t="shared" si="41"/>
        <v>-4523</v>
      </c>
      <c r="I426" s="108" t="s">
        <v>991</v>
      </c>
      <c r="J426" s="109" t="s">
        <v>992</v>
      </c>
      <c r="K426" s="108">
        <v>-4523</v>
      </c>
      <c r="L426" s="108" t="s">
        <v>955</v>
      </c>
      <c r="M426" s="109" t="s">
        <v>2233</v>
      </c>
      <c r="N426" s="109"/>
      <c r="O426" s="110" t="s">
        <v>3275</v>
      </c>
      <c r="P426" s="110" t="s">
        <v>959</v>
      </c>
    </row>
    <row r="427" spans="1:16" ht="13.5" thickBot="1">
      <c r="A427" s="10" t="str">
        <f t="shared" si="36"/>
        <v> BBS 79 </v>
      </c>
      <c r="B427" s="5" t="str">
        <f t="shared" si="37"/>
        <v>I</v>
      </c>
      <c r="C427" s="10">
        <f t="shared" si="38"/>
        <v>46372.279000000002</v>
      </c>
      <c r="D427" s="19" t="str">
        <f t="shared" si="39"/>
        <v>vis</v>
      </c>
      <c r="E427" s="107">
        <f>VLOOKUP(C427,'Active 1'!C$21:E$968,3,FALSE)</f>
        <v>16500.000368384372</v>
      </c>
      <c r="F427" s="5" t="s">
        <v>2167</v>
      </c>
      <c r="G427" s="19" t="str">
        <f t="shared" si="40"/>
        <v>46372.279</v>
      </c>
      <c r="H427" s="10">
        <f t="shared" si="41"/>
        <v>-4515</v>
      </c>
      <c r="I427" s="108" t="s">
        <v>993</v>
      </c>
      <c r="J427" s="109" t="s">
        <v>994</v>
      </c>
      <c r="K427" s="108">
        <v>-4515</v>
      </c>
      <c r="L427" s="108" t="s">
        <v>995</v>
      </c>
      <c r="M427" s="109" t="s">
        <v>2233</v>
      </c>
      <c r="N427" s="109"/>
      <c r="O427" s="110" t="s">
        <v>3275</v>
      </c>
      <c r="P427" s="110" t="s">
        <v>996</v>
      </c>
    </row>
    <row r="428" spans="1:16" ht="13.5" thickBot="1">
      <c r="A428" s="10" t="str">
        <f t="shared" si="36"/>
        <v> BBS 79 </v>
      </c>
      <c r="B428" s="5" t="str">
        <f t="shared" si="37"/>
        <v>I</v>
      </c>
      <c r="C428" s="10">
        <f t="shared" si="38"/>
        <v>46373.635999999999</v>
      </c>
      <c r="D428" s="19" t="str">
        <f t="shared" si="39"/>
        <v>vis</v>
      </c>
      <c r="E428" s="107">
        <f>VLOOKUP(C428,'Active 1'!C$21:E$968,3,FALSE)</f>
        <v>16501.000163562658</v>
      </c>
      <c r="F428" s="5" t="s">
        <v>2167</v>
      </c>
      <c r="G428" s="19" t="str">
        <f t="shared" si="40"/>
        <v>46373.636</v>
      </c>
      <c r="H428" s="10">
        <f t="shared" si="41"/>
        <v>-4514</v>
      </c>
      <c r="I428" s="108" t="s">
        <v>997</v>
      </c>
      <c r="J428" s="109" t="s">
        <v>998</v>
      </c>
      <c r="K428" s="108">
        <v>-4514</v>
      </c>
      <c r="L428" s="108" t="s">
        <v>999</v>
      </c>
      <c r="M428" s="109" t="s">
        <v>2233</v>
      </c>
      <c r="N428" s="109"/>
      <c r="O428" s="110" t="s">
        <v>227</v>
      </c>
      <c r="P428" s="110" t="s">
        <v>996</v>
      </c>
    </row>
    <row r="429" spans="1:16" ht="13.5" thickBot="1">
      <c r="A429" s="10" t="str">
        <f t="shared" si="36"/>
        <v> AOEB 1 </v>
      </c>
      <c r="B429" s="5" t="str">
        <f t="shared" si="37"/>
        <v>I</v>
      </c>
      <c r="C429" s="10">
        <f t="shared" si="38"/>
        <v>46373.637999999999</v>
      </c>
      <c r="D429" s="19" t="str">
        <f t="shared" si="39"/>
        <v>vis</v>
      </c>
      <c r="E429" s="107">
        <f>VLOOKUP(C429,'Active 1'!C$21:E$968,3,FALSE)</f>
        <v>16501.001637100137</v>
      </c>
      <c r="F429" s="5" t="s">
        <v>2167</v>
      </c>
      <c r="G429" s="19" t="str">
        <f t="shared" si="40"/>
        <v>46373.638</v>
      </c>
      <c r="H429" s="10">
        <f t="shared" si="41"/>
        <v>-4514</v>
      </c>
      <c r="I429" s="108" t="s">
        <v>1000</v>
      </c>
      <c r="J429" s="109" t="s">
        <v>1001</v>
      </c>
      <c r="K429" s="108">
        <v>-4514</v>
      </c>
      <c r="L429" s="108" t="s">
        <v>990</v>
      </c>
      <c r="M429" s="109" t="s">
        <v>2233</v>
      </c>
      <c r="N429" s="109"/>
      <c r="O429" s="110" t="s">
        <v>658</v>
      </c>
      <c r="P429" s="110" t="s">
        <v>528</v>
      </c>
    </row>
    <row r="430" spans="1:16" ht="13.5" thickBot="1">
      <c r="A430" s="10" t="str">
        <f t="shared" si="36"/>
        <v> AOEB 1 </v>
      </c>
      <c r="B430" s="5" t="str">
        <f t="shared" si="37"/>
        <v>I</v>
      </c>
      <c r="C430" s="10">
        <f t="shared" si="38"/>
        <v>46445.57</v>
      </c>
      <c r="D430" s="19" t="str">
        <f t="shared" si="39"/>
        <v>vis</v>
      </c>
      <c r="E430" s="107">
        <f>VLOOKUP(C430,'Active 1'!C$21:E$968,3,FALSE)</f>
        <v>16553.998886005666</v>
      </c>
      <c r="F430" s="5" t="s">
        <v>2167</v>
      </c>
      <c r="G430" s="19" t="str">
        <f t="shared" si="40"/>
        <v>46445.570</v>
      </c>
      <c r="H430" s="10">
        <f t="shared" si="41"/>
        <v>-4461</v>
      </c>
      <c r="I430" s="108" t="s">
        <v>1002</v>
      </c>
      <c r="J430" s="109" t="s">
        <v>1003</v>
      </c>
      <c r="K430" s="108">
        <v>-4461</v>
      </c>
      <c r="L430" s="108" t="s">
        <v>955</v>
      </c>
      <c r="M430" s="109" t="s">
        <v>2233</v>
      </c>
      <c r="N430" s="109"/>
      <c r="O430" s="110" t="s">
        <v>414</v>
      </c>
      <c r="P430" s="110" t="s">
        <v>528</v>
      </c>
    </row>
    <row r="431" spans="1:16" ht="13.5" thickBot="1">
      <c r="A431" s="10" t="str">
        <f t="shared" si="36"/>
        <v> BBS 79 </v>
      </c>
      <c r="B431" s="5" t="str">
        <f t="shared" si="37"/>
        <v>I</v>
      </c>
      <c r="C431" s="10">
        <f t="shared" si="38"/>
        <v>46452.356</v>
      </c>
      <c r="D431" s="19" t="str">
        <f t="shared" si="39"/>
        <v>vis</v>
      </c>
      <c r="E431" s="107">
        <f>VLOOKUP(C431,'Active 1'!C$21:E$968,3,FALSE)</f>
        <v>16558.998598665858</v>
      </c>
      <c r="F431" s="5" t="s">
        <v>2167</v>
      </c>
      <c r="G431" s="19" t="str">
        <f t="shared" si="40"/>
        <v>46452.356</v>
      </c>
      <c r="H431" s="10">
        <f t="shared" si="41"/>
        <v>-4456</v>
      </c>
      <c r="I431" s="108" t="s">
        <v>1004</v>
      </c>
      <c r="J431" s="109" t="s">
        <v>1005</v>
      </c>
      <c r="K431" s="108">
        <v>-4456</v>
      </c>
      <c r="L431" s="108" t="s">
        <v>1006</v>
      </c>
      <c r="M431" s="109" t="s">
        <v>2233</v>
      </c>
      <c r="N431" s="109"/>
      <c r="O431" s="110" t="s">
        <v>152</v>
      </c>
      <c r="P431" s="110" t="s">
        <v>996</v>
      </c>
    </row>
    <row r="432" spans="1:16" ht="13.5" thickBot="1">
      <c r="A432" s="10" t="str">
        <f t="shared" si="36"/>
        <v> AOEB 1 </v>
      </c>
      <c r="B432" s="5" t="str">
        <f t="shared" si="37"/>
        <v>I</v>
      </c>
      <c r="C432" s="10">
        <f t="shared" si="38"/>
        <v>46472.716999999997</v>
      </c>
      <c r="D432" s="19" t="str">
        <f t="shared" si="39"/>
        <v>vis</v>
      </c>
      <c r="E432" s="107">
        <f>VLOOKUP(C432,'Active 1'!C$21:E$968,3,FALSE)</f>
        <v>16573.999946952648</v>
      </c>
      <c r="F432" s="5" t="s">
        <v>2167</v>
      </c>
      <c r="G432" s="19" t="str">
        <f t="shared" si="40"/>
        <v>46472.717</v>
      </c>
      <c r="H432" s="10">
        <f t="shared" si="41"/>
        <v>-4441</v>
      </c>
      <c r="I432" s="108" t="s">
        <v>1007</v>
      </c>
      <c r="J432" s="109" t="s">
        <v>1008</v>
      </c>
      <c r="K432" s="108">
        <v>-4441</v>
      </c>
      <c r="L432" s="108" t="s">
        <v>977</v>
      </c>
      <c r="M432" s="109" t="s">
        <v>2233</v>
      </c>
      <c r="N432" s="109"/>
      <c r="O432" s="110" t="s">
        <v>1009</v>
      </c>
      <c r="P432" s="110" t="s">
        <v>528</v>
      </c>
    </row>
    <row r="433" spans="1:16" ht="13.5" thickBot="1">
      <c r="A433" s="10" t="str">
        <f t="shared" si="36"/>
        <v> BBS 80 </v>
      </c>
      <c r="B433" s="5" t="str">
        <f t="shared" si="37"/>
        <v>I</v>
      </c>
      <c r="C433" s="10">
        <f t="shared" si="38"/>
        <v>46612.514000000003</v>
      </c>
      <c r="D433" s="19" t="str">
        <f t="shared" si="39"/>
        <v>vis</v>
      </c>
      <c r="E433" s="107">
        <f>VLOOKUP(C433,'Active 1'!C$21:E$968,3,FALSE)</f>
        <v>16676.998006303795</v>
      </c>
      <c r="F433" s="5" t="s">
        <v>2167</v>
      </c>
      <c r="G433" s="19" t="str">
        <f t="shared" si="40"/>
        <v>46612.514</v>
      </c>
      <c r="H433" s="10">
        <f t="shared" si="41"/>
        <v>-4338</v>
      </c>
      <c r="I433" s="108" t="s">
        <v>1010</v>
      </c>
      <c r="J433" s="109" t="s">
        <v>1011</v>
      </c>
      <c r="K433" s="108">
        <v>-4338</v>
      </c>
      <c r="L433" s="108" t="s">
        <v>1012</v>
      </c>
      <c r="M433" s="109" t="s">
        <v>2233</v>
      </c>
      <c r="N433" s="109"/>
      <c r="O433" s="110" t="s">
        <v>152</v>
      </c>
      <c r="P433" s="110" t="s">
        <v>1013</v>
      </c>
    </row>
    <row r="434" spans="1:16" ht="13.5" thickBot="1">
      <c r="A434" s="10" t="str">
        <f t="shared" si="36"/>
        <v> BBS 80 </v>
      </c>
      <c r="B434" s="5" t="str">
        <f t="shared" si="37"/>
        <v>I</v>
      </c>
      <c r="C434" s="10">
        <f t="shared" si="38"/>
        <v>46616.578999999998</v>
      </c>
      <c r="D434" s="19" t="str">
        <f t="shared" si="39"/>
        <v>vis</v>
      </c>
      <c r="E434" s="107">
        <f>VLOOKUP(C434,'Active 1'!C$21:E$968,3,FALSE)</f>
        <v>16679.992971226231</v>
      </c>
      <c r="F434" s="5" t="s">
        <v>2167</v>
      </c>
      <c r="G434" s="19" t="str">
        <f t="shared" si="40"/>
        <v>46616.579</v>
      </c>
      <c r="H434" s="10">
        <f t="shared" si="41"/>
        <v>-4335</v>
      </c>
      <c r="I434" s="108" t="s">
        <v>1014</v>
      </c>
      <c r="J434" s="109" t="s">
        <v>1015</v>
      </c>
      <c r="K434" s="108">
        <v>-4335</v>
      </c>
      <c r="L434" s="108" t="s">
        <v>1016</v>
      </c>
      <c r="M434" s="109" t="s">
        <v>2233</v>
      </c>
      <c r="N434" s="109"/>
      <c r="O434" s="110" t="s">
        <v>227</v>
      </c>
      <c r="P434" s="110" t="s">
        <v>1013</v>
      </c>
    </row>
    <row r="435" spans="1:16" ht="13.5" thickBot="1">
      <c r="A435" s="10" t="str">
        <f t="shared" si="36"/>
        <v> BRNO 28 </v>
      </c>
      <c r="B435" s="5" t="str">
        <f t="shared" si="37"/>
        <v>I</v>
      </c>
      <c r="C435" s="10">
        <f t="shared" si="38"/>
        <v>46650.521000000001</v>
      </c>
      <c r="D435" s="19" t="str">
        <f t="shared" si="39"/>
        <v>vis</v>
      </c>
      <c r="E435" s="107">
        <f>VLOOKUP(C435,'Active 1'!C$21:E$968,3,FALSE)</f>
        <v>16705.000375752057</v>
      </c>
      <c r="F435" s="5" t="s">
        <v>2167</v>
      </c>
      <c r="G435" s="19" t="str">
        <f t="shared" si="40"/>
        <v>46650.521</v>
      </c>
      <c r="H435" s="10">
        <f t="shared" si="41"/>
        <v>-4310</v>
      </c>
      <c r="I435" s="108" t="s">
        <v>1017</v>
      </c>
      <c r="J435" s="109" t="s">
        <v>1018</v>
      </c>
      <c r="K435" s="108">
        <v>-4310</v>
      </c>
      <c r="L435" s="108" t="s">
        <v>1019</v>
      </c>
      <c r="M435" s="109" t="s">
        <v>2233</v>
      </c>
      <c r="N435" s="109"/>
      <c r="O435" s="110" t="s">
        <v>965</v>
      </c>
      <c r="P435" s="110" t="s">
        <v>1020</v>
      </c>
    </row>
    <row r="436" spans="1:16" ht="13.5" thickBot="1">
      <c r="A436" s="10" t="str">
        <f t="shared" si="36"/>
        <v> BRNO 28 </v>
      </c>
      <c r="B436" s="5" t="str">
        <f t="shared" si="37"/>
        <v>I</v>
      </c>
      <c r="C436" s="10">
        <f t="shared" si="38"/>
        <v>46665.457999999999</v>
      </c>
      <c r="D436" s="19" t="str">
        <f t="shared" si="39"/>
        <v>vis</v>
      </c>
      <c r="E436" s="107">
        <f>VLOOKUP(C436,'Active 1'!C$21:E$968,3,FALSE)</f>
        <v>16716.005490400639</v>
      </c>
      <c r="F436" s="5" t="s">
        <v>2167</v>
      </c>
      <c r="G436" s="19" t="str">
        <f t="shared" si="40"/>
        <v>46665.458</v>
      </c>
      <c r="H436" s="10">
        <f t="shared" si="41"/>
        <v>-4299</v>
      </c>
      <c r="I436" s="108" t="s">
        <v>1021</v>
      </c>
      <c r="J436" s="109" t="s">
        <v>1022</v>
      </c>
      <c r="K436" s="108">
        <v>-4299</v>
      </c>
      <c r="L436" s="108" t="s">
        <v>995</v>
      </c>
      <c r="M436" s="109" t="s">
        <v>2233</v>
      </c>
      <c r="N436" s="109"/>
      <c r="O436" s="110" t="s">
        <v>1023</v>
      </c>
      <c r="P436" s="110" t="s">
        <v>1020</v>
      </c>
    </row>
    <row r="437" spans="1:16" ht="13.5" thickBot="1">
      <c r="A437" s="10" t="str">
        <f t="shared" si="36"/>
        <v> BBS 81 </v>
      </c>
      <c r="B437" s="5" t="str">
        <f t="shared" si="37"/>
        <v>I</v>
      </c>
      <c r="C437" s="10">
        <f t="shared" si="38"/>
        <v>46684.453999999998</v>
      </c>
      <c r="D437" s="19" t="str">
        <f t="shared" si="39"/>
        <v>vis</v>
      </c>
      <c r="E437" s="107">
        <f>VLOOKUP(C437,'Active 1'!C$21:E$968,3,FALSE)</f>
        <v>16730.001149359232</v>
      </c>
      <c r="F437" s="5" t="s">
        <v>2167</v>
      </c>
      <c r="G437" s="19" t="str">
        <f t="shared" si="40"/>
        <v>46684.454</v>
      </c>
      <c r="H437" s="10">
        <f t="shared" si="41"/>
        <v>-4285</v>
      </c>
      <c r="I437" s="108" t="s">
        <v>1024</v>
      </c>
      <c r="J437" s="109" t="s">
        <v>1025</v>
      </c>
      <c r="K437" s="108">
        <v>-4285</v>
      </c>
      <c r="L437" s="108" t="s">
        <v>1026</v>
      </c>
      <c r="M437" s="109" t="s">
        <v>2233</v>
      </c>
      <c r="N437" s="109"/>
      <c r="O437" s="110" t="s">
        <v>152</v>
      </c>
      <c r="P437" s="110" t="s">
        <v>1027</v>
      </c>
    </row>
    <row r="438" spans="1:16" ht="13.5" thickBot="1">
      <c r="A438" s="10" t="str">
        <f t="shared" si="36"/>
        <v>BAVM 46 </v>
      </c>
      <c r="B438" s="5" t="str">
        <f t="shared" si="37"/>
        <v>I</v>
      </c>
      <c r="C438" s="10">
        <f t="shared" si="38"/>
        <v>46699.383999999998</v>
      </c>
      <c r="D438" s="19" t="str">
        <f t="shared" si="39"/>
        <v>vis</v>
      </c>
      <c r="E438" s="107">
        <f>VLOOKUP(C438,'Active 1'!C$21:E$968,3,FALSE)</f>
        <v>16741.001106626645</v>
      </c>
      <c r="F438" s="5" t="s">
        <v>2167</v>
      </c>
      <c r="G438" s="19" t="str">
        <f t="shared" si="40"/>
        <v>46699.384</v>
      </c>
      <c r="H438" s="10">
        <f t="shared" si="41"/>
        <v>-4274</v>
      </c>
      <c r="I438" s="108" t="s">
        <v>1028</v>
      </c>
      <c r="J438" s="109" t="s">
        <v>1029</v>
      </c>
      <c r="K438" s="108">
        <v>-4274</v>
      </c>
      <c r="L438" s="108" t="s">
        <v>1019</v>
      </c>
      <c r="M438" s="109" t="s">
        <v>2233</v>
      </c>
      <c r="N438" s="109"/>
      <c r="O438" s="110" t="s">
        <v>2981</v>
      </c>
      <c r="P438" s="111" t="s">
        <v>1030</v>
      </c>
    </row>
    <row r="439" spans="1:16" ht="13.5" thickBot="1">
      <c r="A439" s="10" t="str">
        <f t="shared" si="36"/>
        <v> AOEB 1 </v>
      </c>
      <c r="B439" s="5" t="str">
        <f t="shared" si="37"/>
        <v>I</v>
      </c>
      <c r="C439" s="10">
        <f t="shared" si="38"/>
        <v>46711.599000000002</v>
      </c>
      <c r="D439" s="19" t="str">
        <f t="shared" si="39"/>
        <v>vis</v>
      </c>
      <c r="E439" s="107">
        <f>VLOOKUP(C439,'Active 1'!C$21:E$968,3,FALSE)</f>
        <v>16750.000736768739</v>
      </c>
      <c r="F439" s="5" t="s">
        <v>2167</v>
      </c>
      <c r="G439" s="19" t="str">
        <f t="shared" si="40"/>
        <v>46711.599</v>
      </c>
      <c r="H439" s="10">
        <f t="shared" si="41"/>
        <v>-4265</v>
      </c>
      <c r="I439" s="108" t="s">
        <v>1031</v>
      </c>
      <c r="J439" s="109" t="s">
        <v>1032</v>
      </c>
      <c r="K439" s="108">
        <v>-4265</v>
      </c>
      <c r="L439" s="108" t="s">
        <v>1033</v>
      </c>
      <c r="M439" s="109" t="s">
        <v>2233</v>
      </c>
      <c r="N439" s="109"/>
      <c r="O439" s="110" t="s">
        <v>3236</v>
      </c>
      <c r="P439" s="110" t="s">
        <v>528</v>
      </c>
    </row>
    <row r="440" spans="1:16" ht="13.5" thickBot="1">
      <c r="A440" s="10" t="str">
        <f t="shared" si="36"/>
        <v>BAVM 46 </v>
      </c>
      <c r="B440" s="5" t="str">
        <f t="shared" si="37"/>
        <v>I</v>
      </c>
      <c r="C440" s="10">
        <f t="shared" si="38"/>
        <v>46714.307000000001</v>
      </c>
      <c r="D440" s="19" t="str">
        <f t="shared" si="39"/>
        <v>vis</v>
      </c>
      <c r="E440" s="107">
        <f>VLOOKUP(C440,'Active 1'!C$21:E$968,3,FALSE)</f>
        <v>16751.99590651289</v>
      </c>
      <c r="F440" s="5" t="s">
        <v>2167</v>
      </c>
      <c r="G440" s="19" t="str">
        <f t="shared" si="40"/>
        <v>46714.307</v>
      </c>
      <c r="H440" s="10">
        <f t="shared" si="41"/>
        <v>-4263</v>
      </c>
      <c r="I440" s="108" t="s">
        <v>1034</v>
      </c>
      <c r="J440" s="109" t="s">
        <v>1035</v>
      </c>
      <c r="K440" s="108">
        <v>-4263</v>
      </c>
      <c r="L440" s="108" t="s">
        <v>1036</v>
      </c>
      <c r="M440" s="109" t="s">
        <v>2233</v>
      </c>
      <c r="N440" s="109"/>
      <c r="O440" s="110" t="s">
        <v>1037</v>
      </c>
      <c r="P440" s="111" t="s">
        <v>1030</v>
      </c>
    </row>
    <row r="441" spans="1:16" ht="13.5" thickBot="1">
      <c r="A441" s="10" t="str">
        <f t="shared" si="36"/>
        <v> BBS 81 </v>
      </c>
      <c r="B441" s="5" t="str">
        <f t="shared" si="37"/>
        <v>I</v>
      </c>
      <c r="C441" s="10">
        <f t="shared" si="38"/>
        <v>46714.315999999999</v>
      </c>
      <c r="D441" s="19" t="str">
        <f t="shared" si="39"/>
        <v>vis</v>
      </c>
      <c r="E441" s="107">
        <f>VLOOKUP(C441,'Active 1'!C$21:E$968,3,FALSE)</f>
        <v>16752.002537431534</v>
      </c>
      <c r="F441" s="5" t="s">
        <v>2167</v>
      </c>
      <c r="G441" s="19" t="str">
        <f t="shared" si="40"/>
        <v>46714.316</v>
      </c>
      <c r="H441" s="10">
        <f t="shared" si="41"/>
        <v>-4263</v>
      </c>
      <c r="I441" s="108" t="s">
        <v>1038</v>
      </c>
      <c r="J441" s="109" t="s">
        <v>1039</v>
      </c>
      <c r="K441" s="108">
        <v>-4263</v>
      </c>
      <c r="L441" s="108" t="s">
        <v>1006</v>
      </c>
      <c r="M441" s="109" t="s">
        <v>2233</v>
      </c>
      <c r="N441" s="109"/>
      <c r="O441" s="110" t="s">
        <v>227</v>
      </c>
      <c r="P441" s="110" t="s">
        <v>1027</v>
      </c>
    </row>
    <row r="442" spans="1:16" ht="13.5" thickBot="1">
      <c r="A442" s="10" t="str">
        <f t="shared" si="36"/>
        <v> BBS 82 </v>
      </c>
      <c r="B442" s="5" t="str">
        <f t="shared" si="37"/>
        <v>I</v>
      </c>
      <c r="C442" s="10">
        <f t="shared" si="38"/>
        <v>46767.245999999999</v>
      </c>
      <c r="D442" s="19" t="str">
        <f t="shared" si="39"/>
        <v>vis</v>
      </c>
      <c r="E442" s="107">
        <f>VLOOKUP(C442,'Active 1'!C$21:E$968,3,FALSE)</f>
        <v>16790.999706766041</v>
      </c>
      <c r="F442" s="5" t="s">
        <v>2167</v>
      </c>
      <c r="G442" s="19" t="str">
        <f t="shared" si="40"/>
        <v>46767.246</v>
      </c>
      <c r="H442" s="10">
        <f t="shared" si="41"/>
        <v>-4224</v>
      </c>
      <c r="I442" s="108" t="s">
        <v>1040</v>
      </c>
      <c r="J442" s="109" t="s">
        <v>1041</v>
      </c>
      <c r="K442" s="108">
        <v>-4224</v>
      </c>
      <c r="L442" s="108" t="s">
        <v>1042</v>
      </c>
      <c r="M442" s="109" t="s">
        <v>2233</v>
      </c>
      <c r="N442" s="109"/>
      <c r="O442" s="110" t="s">
        <v>1043</v>
      </c>
      <c r="P442" s="110" t="s">
        <v>1044</v>
      </c>
    </row>
    <row r="443" spans="1:16" ht="13.5" thickBot="1">
      <c r="A443" s="10" t="str">
        <f t="shared" si="36"/>
        <v> BBS 82 </v>
      </c>
      <c r="B443" s="5" t="str">
        <f t="shared" si="37"/>
        <v>I</v>
      </c>
      <c r="C443" s="10">
        <f t="shared" si="38"/>
        <v>46767.247000000003</v>
      </c>
      <c r="D443" s="19" t="str">
        <f t="shared" si="39"/>
        <v>vis</v>
      </c>
      <c r="E443" s="107">
        <f>VLOOKUP(C443,'Active 1'!C$21:E$968,3,FALSE)</f>
        <v>16791.000443534784</v>
      </c>
      <c r="F443" s="5" t="s">
        <v>2167</v>
      </c>
      <c r="G443" s="19" t="str">
        <f t="shared" si="40"/>
        <v>46767.247</v>
      </c>
      <c r="H443" s="10">
        <f t="shared" si="41"/>
        <v>-4224</v>
      </c>
      <c r="I443" s="108" t="s">
        <v>1045</v>
      </c>
      <c r="J443" s="109" t="s">
        <v>1046</v>
      </c>
      <c r="K443" s="108">
        <v>-4224</v>
      </c>
      <c r="L443" s="108" t="s">
        <v>1012</v>
      </c>
      <c r="M443" s="109" t="s">
        <v>2233</v>
      </c>
      <c r="N443" s="109"/>
      <c r="O443" s="110" t="s">
        <v>227</v>
      </c>
      <c r="P443" s="110" t="s">
        <v>1044</v>
      </c>
    </row>
    <row r="444" spans="1:16" ht="13.5" thickBot="1">
      <c r="A444" s="10" t="str">
        <f t="shared" si="36"/>
        <v> AOEB 1 </v>
      </c>
      <c r="B444" s="5" t="str">
        <f t="shared" si="37"/>
        <v>I</v>
      </c>
      <c r="C444" s="10">
        <f t="shared" si="38"/>
        <v>46768.603000000003</v>
      </c>
      <c r="D444" s="19" t="str">
        <f t="shared" si="39"/>
        <v>vis</v>
      </c>
      <c r="E444" s="107">
        <f>VLOOKUP(C444,'Active 1'!C$21:E$968,3,FALSE)</f>
        <v>16791.999501944334</v>
      </c>
      <c r="F444" s="5" t="s">
        <v>2167</v>
      </c>
      <c r="G444" s="19" t="str">
        <f t="shared" si="40"/>
        <v>46768.603</v>
      </c>
      <c r="H444" s="10">
        <f t="shared" si="41"/>
        <v>-4223</v>
      </c>
      <c r="I444" s="108" t="s">
        <v>1047</v>
      </c>
      <c r="J444" s="109" t="s">
        <v>1048</v>
      </c>
      <c r="K444" s="108">
        <v>-4223</v>
      </c>
      <c r="L444" s="108" t="s">
        <v>1049</v>
      </c>
      <c r="M444" s="109" t="s">
        <v>2233</v>
      </c>
      <c r="N444" s="109"/>
      <c r="O444" s="110" t="s">
        <v>3236</v>
      </c>
      <c r="P444" s="110" t="s">
        <v>528</v>
      </c>
    </row>
    <row r="445" spans="1:16" ht="13.5" thickBot="1">
      <c r="A445" s="10" t="str">
        <f t="shared" si="36"/>
        <v>BAVM 46 </v>
      </c>
      <c r="B445" s="5" t="str">
        <f t="shared" si="37"/>
        <v>I</v>
      </c>
      <c r="C445" s="10">
        <f t="shared" si="38"/>
        <v>46771.313000000002</v>
      </c>
      <c r="D445" s="19" t="str">
        <f t="shared" si="39"/>
        <v>vis</v>
      </c>
      <c r="E445" s="107">
        <f>VLOOKUP(C445,'Active 1'!C$21:E$968,3,FALSE)</f>
        <v>16793.996145225959</v>
      </c>
      <c r="F445" s="5" t="s">
        <v>2167</v>
      </c>
      <c r="G445" s="19" t="str">
        <f t="shared" si="40"/>
        <v>46771.313</v>
      </c>
      <c r="H445" s="10">
        <f t="shared" si="41"/>
        <v>-4221</v>
      </c>
      <c r="I445" s="108" t="s">
        <v>1050</v>
      </c>
      <c r="J445" s="109" t="s">
        <v>1051</v>
      </c>
      <c r="K445" s="108">
        <v>-4221</v>
      </c>
      <c r="L445" s="108" t="s">
        <v>1052</v>
      </c>
      <c r="M445" s="109" t="s">
        <v>2233</v>
      </c>
      <c r="N445" s="109"/>
      <c r="O445" s="110" t="s">
        <v>1037</v>
      </c>
      <c r="P445" s="111" t="s">
        <v>1030</v>
      </c>
    </row>
    <row r="446" spans="1:16" ht="13.5" thickBot="1">
      <c r="A446" s="10" t="str">
        <f t="shared" si="36"/>
        <v> AOEB 1 </v>
      </c>
      <c r="B446" s="5" t="str">
        <f t="shared" si="37"/>
        <v>I</v>
      </c>
      <c r="C446" s="10">
        <f t="shared" si="38"/>
        <v>46795.748</v>
      </c>
      <c r="D446" s="19" t="str">
        <f t="shared" si="39"/>
        <v>vis</v>
      </c>
      <c r="E446" s="107">
        <f>VLOOKUP(C446,'Active 1'!C$21:E$968,3,FALSE)</f>
        <v>16811.999089353838</v>
      </c>
      <c r="F446" s="5" t="s">
        <v>2167</v>
      </c>
      <c r="G446" s="19" t="str">
        <f t="shared" si="40"/>
        <v>46795.748</v>
      </c>
      <c r="H446" s="10">
        <f t="shared" si="41"/>
        <v>-4203</v>
      </c>
      <c r="I446" s="108" t="s">
        <v>1053</v>
      </c>
      <c r="J446" s="109" t="s">
        <v>1054</v>
      </c>
      <c r="K446" s="108">
        <v>-4203</v>
      </c>
      <c r="L446" s="108" t="s">
        <v>1055</v>
      </c>
      <c r="M446" s="109" t="s">
        <v>2233</v>
      </c>
      <c r="N446" s="109"/>
      <c r="O446" s="110" t="s">
        <v>1056</v>
      </c>
      <c r="P446" s="110" t="s">
        <v>528</v>
      </c>
    </row>
    <row r="447" spans="1:16" ht="13.5" thickBot="1">
      <c r="A447" s="10" t="str">
        <f t="shared" si="36"/>
        <v> BBS 82 </v>
      </c>
      <c r="B447" s="5" t="str">
        <f t="shared" si="37"/>
        <v>I</v>
      </c>
      <c r="C447" s="10">
        <f t="shared" si="38"/>
        <v>46798.466999999997</v>
      </c>
      <c r="D447" s="19" t="str">
        <f t="shared" si="39"/>
        <v>vis</v>
      </c>
      <c r="E447" s="107">
        <f>VLOOKUP(C447,'Active 1'!C$21:E$968,3,FALSE)</f>
        <v>16814.002363554111</v>
      </c>
      <c r="F447" s="5" t="s">
        <v>2167</v>
      </c>
      <c r="G447" s="19" t="str">
        <f t="shared" si="40"/>
        <v>46798.467</v>
      </c>
      <c r="H447" s="10">
        <f t="shared" si="41"/>
        <v>-4201</v>
      </c>
      <c r="I447" s="108" t="s">
        <v>1057</v>
      </c>
      <c r="J447" s="109" t="s">
        <v>1058</v>
      </c>
      <c r="K447" s="108">
        <v>-4201</v>
      </c>
      <c r="L447" s="108" t="s">
        <v>1019</v>
      </c>
      <c r="M447" s="109" t="s">
        <v>2233</v>
      </c>
      <c r="N447" s="109"/>
      <c r="O447" s="110" t="s">
        <v>152</v>
      </c>
      <c r="P447" s="110" t="s">
        <v>1044</v>
      </c>
    </row>
    <row r="448" spans="1:16" ht="13.5" thickBot="1">
      <c r="A448" s="10" t="str">
        <f t="shared" si="36"/>
        <v> BBS 82 </v>
      </c>
      <c r="B448" s="5" t="str">
        <f t="shared" si="37"/>
        <v>I</v>
      </c>
      <c r="C448" s="10">
        <f t="shared" si="38"/>
        <v>46809.322999999997</v>
      </c>
      <c r="D448" s="19" t="str">
        <f t="shared" si="39"/>
        <v>vis</v>
      </c>
      <c r="E448" s="107">
        <f>VLOOKUP(C448,'Active 1'!C$21:E$968,3,FALSE)</f>
        <v>16822.000724980437</v>
      </c>
      <c r="F448" s="5" t="s">
        <v>2167</v>
      </c>
      <c r="G448" s="19" t="str">
        <f t="shared" si="40"/>
        <v>46809.323</v>
      </c>
      <c r="H448" s="10">
        <f t="shared" si="41"/>
        <v>-4193</v>
      </c>
      <c r="I448" s="108" t="s">
        <v>1059</v>
      </c>
      <c r="J448" s="109" t="s">
        <v>1060</v>
      </c>
      <c r="K448" s="108">
        <v>-4193</v>
      </c>
      <c r="L448" s="108" t="s">
        <v>1042</v>
      </c>
      <c r="M448" s="109" t="s">
        <v>2233</v>
      </c>
      <c r="N448" s="109"/>
      <c r="O448" s="110" t="s">
        <v>152</v>
      </c>
      <c r="P448" s="110" t="s">
        <v>1044</v>
      </c>
    </row>
    <row r="449" spans="1:16" ht="13.5" thickBot="1">
      <c r="A449" s="10" t="str">
        <f t="shared" si="36"/>
        <v> BBS 83 </v>
      </c>
      <c r="B449" s="5" t="str">
        <f t="shared" si="37"/>
        <v>I</v>
      </c>
      <c r="C449" s="10">
        <f t="shared" si="38"/>
        <v>46824.254000000001</v>
      </c>
      <c r="D449" s="19" t="str">
        <f t="shared" si="39"/>
        <v>vis</v>
      </c>
      <c r="E449" s="107">
        <f>VLOOKUP(C449,'Active 1'!C$21:E$968,3,FALSE)</f>
        <v>16833.001419016589</v>
      </c>
      <c r="F449" s="5" t="s">
        <v>2167</v>
      </c>
      <c r="G449" s="19" t="str">
        <f t="shared" si="40"/>
        <v>46824.254</v>
      </c>
      <c r="H449" s="10">
        <f t="shared" si="41"/>
        <v>-4182</v>
      </c>
      <c r="I449" s="108" t="s">
        <v>1061</v>
      </c>
      <c r="J449" s="109" t="s">
        <v>1062</v>
      </c>
      <c r="K449" s="108">
        <v>-4182</v>
      </c>
      <c r="L449" s="108" t="s">
        <v>1012</v>
      </c>
      <c r="M449" s="109" t="s">
        <v>2233</v>
      </c>
      <c r="N449" s="109"/>
      <c r="O449" s="110" t="s">
        <v>3275</v>
      </c>
      <c r="P449" s="110" t="s">
        <v>1063</v>
      </c>
    </row>
    <row r="450" spans="1:16" ht="13.5" thickBot="1">
      <c r="A450" s="10" t="str">
        <f t="shared" si="36"/>
        <v> BBS 83 </v>
      </c>
      <c r="B450" s="5" t="str">
        <f t="shared" si="37"/>
        <v>I</v>
      </c>
      <c r="C450" s="10">
        <f t="shared" si="38"/>
        <v>46866.317999999999</v>
      </c>
      <c r="D450" s="19" t="str">
        <f t="shared" si="39"/>
        <v>vis</v>
      </c>
      <c r="E450" s="107">
        <f>VLOOKUP(C450,'Active 1'!C$21:E$968,3,FALSE)</f>
        <v>16863.992859237384</v>
      </c>
      <c r="F450" s="5" t="s">
        <v>2167</v>
      </c>
      <c r="G450" s="19" t="str">
        <f t="shared" si="40"/>
        <v>46866.318</v>
      </c>
      <c r="H450" s="10">
        <f t="shared" si="41"/>
        <v>-4151</v>
      </c>
      <c r="I450" s="108" t="s">
        <v>1064</v>
      </c>
      <c r="J450" s="109" t="s">
        <v>1065</v>
      </c>
      <c r="K450" s="108">
        <v>-4151</v>
      </c>
      <c r="L450" s="108" t="s">
        <v>1066</v>
      </c>
      <c r="M450" s="109" t="s">
        <v>2233</v>
      </c>
      <c r="N450" s="109"/>
      <c r="O450" s="110" t="s">
        <v>152</v>
      </c>
      <c r="P450" s="110" t="s">
        <v>1063</v>
      </c>
    </row>
    <row r="451" spans="1:16" ht="13.5" thickBot="1">
      <c r="A451" s="10" t="str">
        <f t="shared" si="36"/>
        <v> BBS 84 </v>
      </c>
      <c r="B451" s="5" t="str">
        <f t="shared" si="37"/>
        <v>I</v>
      </c>
      <c r="C451" s="10">
        <f t="shared" si="38"/>
        <v>47007.472000000002</v>
      </c>
      <c r="D451" s="19" t="str">
        <f t="shared" si="39"/>
        <v>vis</v>
      </c>
      <c r="E451" s="107">
        <f>VLOOKUP(C451,'Active 1'!C$21:E$968,3,FALSE)</f>
        <v>16967.99071376682</v>
      </c>
      <c r="F451" s="5" t="s">
        <v>2167</v>
      </c>
      <c r="G451" s="19" t="str">
        <f t="shared" si="40"/>
        <v>47007.472</v>
      </c>
      <c r="H451" s="10">
        <f t="shared" si="41"/>
        <v>-4047</v>
      </c>
      <c r="I451" s="108" t="s">
        <v>1067</v>
      </c>
      <c r="J451" s="109" t="s">
        <v>1068</v>
      </c>
      <c r="K451" s="108">
        <v>-4047</v>
      </c>
      <c r="L451" s="108" t="s">
        <v>1069</v>
      </c>
      <c r="M451" s="109" t="s">
        <v>2233</v>
      </c>
      <c r="N451" s="109"/>
      <c r="O451" s="110" t="s">
        <v>152</v>
      </c>
      <c r="P451" s="110" t="s">
        <v>1070</v>
      </c>
    </row>
    <row r="452" spans="1:16" ht="13.5" thickBot="1">
      <c r="A452" s="10" t="str">
        <f t="shared" si="36"/>
        <v> BBS 85 </v>
      </c>
      <c r="B452" s="5" t="str">
        <f t="shared" si="37"/>
        <v>I</v>
      </c>
      <c r="C452" s="10">
        <f t="shared" si="38"/>
        <v>47056.347000000002</v>
      </c>
      <c r="D452" s="19" t="str">
        <f t="shared" si="39"/>
        <v>vis</v>
      </c>
      <c r="E452" s="107">
        <f>VLOOKUP(C452,'Active 1'!C$21:E$968,3,FALSE)</f>
        <v>17004.00028586627</v>
      </c>
      <c r="F452" s="5" t="s">
        <v>2167</v>
      </c>
      <c r="G452" s="19" t="str">
        <f t="shared" si="40"/>
        <v>47056.347</v>
      </c>
      <c r="H452" s="10">
        <f t="shared" si="41"/>
        <v>-4011</v>
      </c>
      <c r="I452" s="108" t="s">
        <v>1071</v>
      </c>
      <c r="J452" s="109" t="s">
        <v>1072</v>
      </c>
      <c r="K452" s="108">
        <v>-4011</v>
      </c>
      <c r="L452" s="108" t="s">
        <v>1016</v>
      </c>
      <c r="M452" s="109" t="s">
        <v>2233</v>
      </c>
      <c r="N452" s="109"/>
      <c r="O452" s="110" t="s">
        <v>152</v>
      </c>
      <c r="P452" s="110" t="s">
        <v>1073</v>
      </c>
    </row>
    <row r="453" spans="1:16" ht="13.5" thickBot="1">
      <c r="A453" s="10" t="str">
        <f t="shared" si="36"/>
        <v> BBS 86 </v>
      </c>
      <c r="B453" s="5" t="str">
        <f t="shared" si="37"/>
        <v>I</v>
      </c>
      <c r="C453" s="10">
        <f t="shared" si="38"/>
        <v>47060.421000000002</v>
      </c>
      <c r="D453" s="19" t="str">
        <f t="shared" si="39"/>
        <v>vis</v>
      </c>
      <c r="E453" s="107">
        <f>VLOOKUP(C453,'Active 1'!C$21:E$968,3,FALSE)</f>
        <v>17007.001881707358</v>
      </c>
      <c r="F453" s="5" t="s">
        <v>2167</v>
      </c>
      <c r="G453" s="19" t="str">
        <f t="shared" si="40"/>
        <v>47060.421</v>
      </c>
      <c r="H453" s="10">
        <f t="shared" si="41"/>
        <v>-4008</v>
      </c>
      <c r="I453" s="108" t="s">
        <v>1078</v>
      </c>
      <c r="J453" s="109" t="s">
        <v>1079</v>
      </c>
      <c r="K453" s="108">
        <v>-4008</v>
      </c>
      <c r="L453" s="108" t="s">
        <v>1036</v>
      </c>
      <c r="M453" s="109" t="s">
        <v>2233</v>
      </c>
      <c r="N453" s="109"/>
      <c r="O453" s="110" t="s">
        <v>3275</v>
      </c>
      <c r="P453" s="110" t="s">
        <v>1080</v>
      </c>
    </row>
    <row r="454" spans="1:16" ht="13.5" thickBot="1">
      <c r="A454" s="10" t="str">
        <f t="shared" si="36"/>
        <v> BBS 86 </v>
      </c>
      <c r="B454" s="5" t="str">
        <f t="shared" si="37"/>
        <v>I</v>
      </c>
      <c r="C454" s="10">
        <f t="shared" si="38"/>
        <v>47064.493000000002</v>
      </c>
      <c r="D454" s="19" t="str">
        <f t="shared" si="39"/>
        <v>vis</v>
      </c>
      <c r="E454" s="107">
        <f>VLOOKUP(C454,'Active 1'!C$21:E$968,3,FALSE)</f>
        <v>17010.00200401097</v>
      </c>
      <c r="F454" s="5" t="s">
        <v>2167</v>
      </c>
      <c r="G454" s="19" t="str">
        <f t="shared" si="40"/>
        <v>47064.493</v>
      </c>
      <c r="H454" s="10">
        <f t="shared" si="41"/>
        <v>-4005</v>
      </c>
      <c r="I454" s="108" t="s">
        <v>1081</v>
      </c>
      <c r="J454" s="109" t="s">
        <v>1082</v>
      </c>
      <c r="K454" s="108">
        <v>-4005</v>
      </c>
      <c r="L454" s="108" t="s">
        <v>1036</v>
      </c>
      <c r="M454" s="109" t="s">
        <v>2233</v>
      </c>
      <c r="N454" s="109"/>
      <c r="O454" s="110" t="s">
        <v>845</v>
      </c>
      <c r="P454" s="110" t="s">
        <v>1080</v>
      </c>
    </row>
    <row r="455" spans="1:16" ht="13.5" thickBot="1">
      <c r="A455" s="10" t="str">
        <f t="shared" si="36"/>
        <v> BBS 86 </v>
      </c>
      <c r="B455" s="5" t="str">
        <f t="shared" si="37"/>
        <v>I</v>
      </c>
      <c r="C455" s="10">
        <f t="shared" si="38"/>
        <v>47083.497000000003</v>
      </c>
      <c r="D455" s="19" t="str">
        <f t="shared" si="39"/>
        <v>vis</v>
      </c>
      <c r="E455" s="107">
        <f>VLOOKUP(C455,'Active 1'!C$21:E$968,3,FALSE)</f>
        <v>17024.003557119471</v>
      </c>
      <c r="F455" s="5" t="s">
        <v>2167</v>
      </c>
      <c r="G455" s="19" t="str">
        <f t="shared" si="40"/>
        <v>47083.497</v>
      </c>
      <c r="H455" s="10">
        <f t="shared" si="41"/>
        <v>-3991</v>
      </c>
      <c r="I455" s="108" t="s">
        <v>1083</v>
      </c>
      <c r="J455" s="109" t="s">
        <v>1084</v>
      </c>
      <c r="K455" s="108">
        <v>-3991</v>
      </c>
      <c r="L455" s="108" t="s">
        <v>1055</v>
      </c>
      <c r="M455" s="109" t="s">
        <v>2233</v>
      </c>
      <c r="N455" s="109"/>
      <c r="O455" s="110" t="s">
        <v>845</v>
      </c>
      <c r="P455" s="110" t="s">
        <v>1080</v>
      </c>
    </row>
    <row r="456" spans="1:16" ht="13.5" thickBot="1">
      <c r="A456" s="10" t="str">
        <f t="shared" si="36"/>
        <v> BBS 86 </v>
      </c>
      <c r="B456" s="5" t="str">
        <f t="shared" si="37"/>
        <v>I</v>
      </c>
      <c r="C456" s="10">
        <f t="shared" si="38"/>
        <v>47094.353999999999</v>
      </c>
      <c r="D456" s="19" t="str">
        <f t="shared" si="39"/>
        <v>vis</v>
      </c>
      <c r="E456" s="107">
        <f>VLOOKUP(C456,'Active 1'!C$21:E$968,3,FALSE)</f>
        <v>17032.002655314533</v>
      </c>
      <c r="F456" s="5" t="s">
        <v>2167</v>
      </c>
      <c r="G456" s="19" t="str">
        <f t="shared" si="40"/>
        <v>47094.354</v>
      </c>
      <c r="H456" s="10">
        <f t="shared" si="41"/>
        <v>-3983</v>
      </c>
      <c r="I456" s="108" t="s">
        <v>1085</v>
      </c>
      <c r="J456" s="109" t="s">
        <v>1086</v>
      </c>
      <c r="K456" s="108">
        <v>-3983</v>
      </c>
      <c r="L456" s="108" t="s">
        <v>1036</v>
      </c>
      <c r="M456" s="109" t="s">
        <v>2233</v>
      </c>
      <c r="N456" s="109"/>
      <c r="O456" s="110" t="s">
        <v>1087</v>
      </c>
      <c r="P456" s="110" t="s">
        <v>1080</v>
      </c>
    </row>
    <row r="457" spans="1:16" ht="13.5" thickBot="1">
      <c r="A457" s="10" t="str">
        <f t="shared" si="36"/>
        <v> AOEB 1 </v>
      </c>
      <c r="B457" s="5" t="str">
        <f t="shared" si="37"/>
        <v>I</v>
      </c>
      <c r="C457" s="10">
        <f t="shared" si="38"/>
        <v>47114.711000000003</v>
      </c>
      <c r="D457" s="19" t="str">
        <f t="shared" si="39"/>
        <v>vis</v>
      </c>
      <c r="E457" s="107">
        <f>VLOOKUP(C457,'Active 1'!C$21:E$968,3,FALSE)</f>
        <v>17047.001056526373</v>
      </c>
      <c r="F457" s="5" t="s">
        <v>2167</v>
      </c>
      <c r="G457" s="19" t="str">
        <f t="shared" si="40"/>
        <v>47114.711</v>
      </c>
      <c r="H457" s="10">
        <f t="shared" si="41"/>
        <v>-3968</v>
      </c>
      <c r="I457" s="108" t="s">
        <v>1090</v>
      </c>
      <c r="J457" s="109" t="s">
        <v>1091</v>
      </c>
      <c r="K457" s="108">
        <v>-3968</v>
      </c>
      <c r="L457" s="108" t="s">
        <v>1016</v>
      </c>
      <c r="M457" s="109" t="s">
        <v>2233</v>
      </c>
      <c r="N457" s="109"/>
      <c r="O457" s="110" t="s">
        <v>3236</v>
      </c>
      <c r="P457" s="110" t="s">
        <v>528</v>
      </c>
    </row>
    <row r="458" spans="1:16" ht="13.5" thickBot="1">
      <c r="A458" s="10" t="str">
        <f t="shared" si="36"/>
        <v> BBS 86 </v>
      </c>
      <c r="B458" s="5" t="str">
        <f t="shared" si="37"/>
        <v>I</v>
      </c>
      <c r="C458" s="10">
        <f t="shared" si="38"/>
        <v>47117.423999999999</v>
      </c>
      <c r="D458" s="19" t="str">
        <f t="shared" si="39"/>
        <v>vis</v>
      </c>
      <c r="E458" s="107">
        <f>VLOOKUP(C458,'Active 1'!C$21:E$968,3,FALSE)</f>
        <v>17048.999910114213</v>
      </c>
      <c r="F458" s="5" t="s">
        <v>2167</v>
      </c>
      <c r="G458" s="19" t="str">
        <f t="shared" si="40"/>
        <v>47117.424</v>
      </c>
      <c r="H458" s="10">
        <f t="shared" si="41"/>
        <v>-3966</v>
      </c>
      <c r="I458" s="108" t="s">
        <v>1092</v>
      </c>
      <c r="J458" s="109" t="s">
        <v>1093</v>
      </c>
      <c r="K458" s="108">
        <v>-3966</v>
      </c>
      <c r="L458" s="108" t="s">
        <v>1094</v>
      </c>
      <c r="M458" s="109" t="s">
        <v>2233</v>
      </c>
      <c r="N458" s="109"/>
      <c r="O458" s="110" t="s">
        <v>3275</v>
      </c>
      <c r="P458" s="110" t="s">
        <v>1080</v>
      </c>
    </row>
    <row r="459" spans="1:16" ht="13.5" thickBot="1">
      <c r="A459" s="10" t="str">
        <f t="shared" ref="A459:A522" si="42">P459</f>
        <v> AOEB 1 </v>
      </c>
      <c r="B459" s="5" t="str">
        <f t="shared" ref="B459:B522" si="43">IF(H459=INT(H459),"I","II")</f>
        <v>I</v>
      </c>
      <c r="C459" s="10">
        <f t="shared" ref="C459:C522" si="44">1*G459</f>
        <v>47118.781999999999</v>
      </c>
      <c r="D459" s="19" t="str">
        <f t="shared" ref="D459:D522" si="45">VLOOKUP(F459,I$1:J$5,2,FALSE)</f>
        <v>vis</v>
      </c>
      <c r="E459" s="107">
        <f>VLOOKUP(C459,'Active 1'!C$21:E$968,3,FALSE)</f>
        <v>17050.000442061242</v>
      </c>
      <c r="F459" s="5" t="s">
        <v>2167</v>
      </c>
      <c r="G459" s="19" t="str">
        <f t="shared" ref="G459:G522" si="46">MID(I459,3,LEN(I459)-3)</f>
        <v>47118.782</v>
      </c>
      <c r="H459" s="10">
        <f t="shared" ref="H459:H522" si="47">1*K459</f>
        <v>-3965</v>
      </c>
      <c r="I459" s="108" t="s">
        <v>1095</v>
      </c>
      <c r="J459" s="109" t="s">
        <v>1096</v>
      </c>
      <c r="K459" s="108">
        <v>-3965</v>
      </c>
      <c r="L459" s="108" t="s">
        <v>1097</v>
      </c>
      <c r="M459" s="109" t="s">
        <v>2233</v>
      </c>
      <c r="N459" s="109"/>
      <c r="O459" s="110" t="s">
        <v>1056</v>
      </c>
      <c r="P459" s="110" t="s">
        <v>528</v>
      </c>
    </row>
    <row r="460" spans="1:16" ht="13.5" thickBot="1">
      <c r="A460" s="10" t="str">
        <f t="shared" si="42"/>
        <v> AOEB 1 </v>
      </c>
      <c r="B460" s="5" t="str">
        <f t="shared" si="43"/>
        <v>I</v>
      </c>
      <c r="C460" s="10">
        <f t="shared" si="44"/>
        <v>47137.786</v>
      </c>
      <c r="D460" s="19" t="str">
        <f t="shared" si="45"/>
        <v>vis</v>
      </c>
      <c r="E460" s="107">
        <f>VLOOKUP(C460,'Active 1'!C$21:E$968,3,FALSE)</f>
        <v>17064.001995169743</v>
      </c>
      <c r="F460" s="5" t="s">
        <v>2167</v>
      </c>
      <c r="G460" s="19" t="str">
        <f t="shared" si="46"/>
        <v>47137.786</v>
      </c>
      <c r="H460" s="10">
        <f t="shared" si="47"/>
        <v>-3951</v>
      </c>
      <c r="I460" s="108" t="s">
        <v>1098</v>
      </c>
      <c r="J460" s="109" t="s">
        <v>1099</v>
      </c>
      <c r="K460" s="108">
        <v>-3951</v>
      </c>
      <c r="L460" s="108" t="s">
        <v>1016</v>
      </c>
      <c r="M460" s="109" t="s">
        <v>2233</v>
      </c>
      <c r="N460" s="109"/>
      <c r="O460" s="110" t="s">
        <v>1056</v>
      </c>
      <c r="P460" s="110" t="s">
        <v>528</v>
      </c>
    </row>
    <row r="461" spans="1:16" ht="13.5" thickBot="1">
      <c r="A461" s="10" t="str">
        <f t="shared" si="42"/>
        <v> BBS 86 </v>
      </c>
      <c r="B461" s="5" t="str">
        <f t="shared" si="43"/>
        <v>I</v>
      </c>
      <c r="C461" s="10">
        <f t="shared" si="44"/>
        <v>47151.357000000004</v>
      </c>
      <c r="D461" s="19" t="str">
        <f t="shared" si="45"/>
        <v>vis</v>
      </c>
      <c r="E461" s="107">
        <f>VLOOKUP(C461,'Active 1'!C$21:E$968,3,FALSE)</f>
        <v>17074.000683721391</v>
      </c>
      <c r="F461" s="5" t="s">
        <v>2167</v>
      </c>
      <c r="G461" s="19" t="str">
        <f t="shared" si="46"/>
        <v>47151.357</v>
      </c>
      <c r="H461" s="10">
        <f t="shared" si="47"/>
        <v>-3941</v>
      </c>
      <c r="I461" s="108" t="s">
        <v>1100</v>
      </c>
      <c r="J461" s="109" t="s">
        <v>1101</v>
      </c>
      <c r="K461" s="108">
        <v>-3941</v>
      </c>
      <c r="L461" s="108" t="s">
        <v>1094</v>
      </c>
      <c r="M461" s="109" t="s">
        <v>2233</v>
      </c>
      <c r="N461" s="109"/>
      <c r="O461" s="110" t="s">
        <v>3275</v>
      </c>
      <c r="P461" s="110" t="s">
        <v>1080</v>
      </c>
    </row>
    <row r="462" spans="1:16" ht="13.5" thickBot="1">
      <c r="A462" s="10" t="str">
        <f t="shared" si="42"/>
        <v> AOEB 1 </v>
      </c>
      <c r="B462" s="5" t="str">
        <f t="shared" si="43"/>
        <v>I</v>
      </c>
      <c r="C462" s="10">
        <f t="shared" si="44"/>
        <v>47152.712</v>
      </c>
      <c r="D462" s="19" t="str">
        <f t="shared" si="45"/>
        <v>vis</v>
      </c>
      <c r="E462" s="107">
        <f>VLOOKUP(C462,'Active 1'!C$21:E$968,3,FALSE)</f>
        <v>17074.999005362202</v>
      </c>
      <c r="F462" s="5" t="s">
        <v>2167</v>
      </c>
      <c r="G462" s="19" t="str">
        <f t="shared" si="46"/>
        <v>47152.712</v>
      </c>
      <c r="H462" s="10">
        <f t="shared" si="47"/>
        <v>-3940</v>
      </c>
      <c r="I462" s="108" t="s">
        <v>1102</v>
      </c>
      <c r="J462" s="109" t="s">
        <v>1103</v>
      </c>
      <c r="K462" s="108">
        <v>-3940</v>
      </c>
      <c r="L462" s="108" t="s">
        <v>2168</v>
      </c>
      <c r="M462" s="109" t="s">
        <v>2233</v>
      </c>
      <c r="N462" s="109"/>
      <c r="O462" s="110" t="s">
        <v>3236</v>
      </c>
      <c r="P462" s="110" t="s">
        <v>528</v>
      </c>
    </row>
    <row r="463" spans="1:16" ht="13.5" thickBot="1">
      <c r="A463" s="10" t="str">
        <f t="shared" si="42"/>
        <v> BBS 87 </v>
      </c>
      <c r="B463" s="5" t="str">
        <f t="shared" si="43"/>
        <v>I</v>
      </c>
      <c r="C463" s="10">
        <f t="shared" si="44"/>
        <v>47170.362000000001</v>
      </c>
      <c r="D463" s="19" t="str">
        <f t="shared" si="45"/>
        <v>vis</v>
      </c>
      <c r="E463" s="107">
        <f>VLOOKUP(C463,'Active 1'!C$21:E$968,3,FALSE)</f>
        <v>17088.002973598628</v>
      </c>
      <c r="F463" s="5" t="s">
        <v>2167</v>
      </c>
      <c r="G463" s="19" t="str">
        <f t="shared" si="46"/>
        <v>47170.362</v>
      </c>
      <c r="H463" s="10">
        <f t="shared" si="47"/>
        <v>-3927</v>
      </c>
      <c r="I463" s="108" t="s">
        <v>1104</v>
      </c>
      <c r="J463" s="109" t="s">
        <v>1105</v>
      </c>
      <c r="K463" s="108">
        <v>-3927</v>
      </c>
      <c r="L463" s="108" t="s">
        <v>1052</v>
      </c>
      <c r="M463" s="109" t="s">
        <v>2233</v>
      </c>
      <c r="N463" s="109"/>
      <c r="O463" s="110" t="s">
        <v>3275</v>
      </c>
      <c r="P463" s="110" t="s">
        <v>1106</v>
      </c>
    </row>
    <row r="464" spans="1:16" ht="13.5" thickBot="1">
      <c r="A464" s="10" t="str">
        <f t="shared" si="42"/>
        <v> AOEB 1 </v>
      </c>
      <c r="B464" s="5" t="str">
        <f t="shared" si="43"/>
        <v>I</v>
      </c>
      <c r="C464" s="10">
        <f t="shared" si="44"/>
        <v>47205.648999999998</v>
      </c>
      <c r="D464" s="19" t="str">
        <f t="shared" si="45"/>
        <v>vis</v>
      </c>
      <c r="E464" s="107">
        <f>VLOOKUP(C464,'Active 1'!C$21:E$968,3,FALSE)</f>
        <v>17114.001332077878</v>
      </c>
      <c r="F464" s="5" t="s">
        <v>2167</v>
      </c>
      <c r="G464" s="19" t="str">
        <f t="shared" si="46"/>
        <v>47205.649</v>
      </c>
      <c r="H464" s="10">
        <f t="shared" si="47"/>
        <v>-3901</v>
      </c>
      <c r="I464" s="108" t="s">
        <v>1107</v>
      </c>
      <c r="J464" s="109" t="s">
        <v>1108</v>
      </c>
      <c r="K464" s="108">
        <v>-3901</v>
      </c>
      <c r="L464" s="108" t="s">
        <v>1094</v>
      </c>
      <c r="M464" s="109" t="s">
        <v>2233</v>
      </c>
      <c r="N464" s="109"/>
      <c r="O464" s="110" t="s">
        <v>3236</v>
      </c>
      <c r="P464" s="110" t="s">
        <v>528</v>
      </c>
    </row>
    <row r="465" spans="1:16" ht="13.5" thickBot="1">
      <c r="A465" s="10" t="str">
        <f t="shared" si="42"/>
        <v> AOEB 1 </v>
      </c>
      <c r="B465" s="5" t="str">
        <f t="shared" si="43"/>
        <v>I</v>
      </c>
      <c r="C465" s="10">
        <f t="shared" si="44"/>
        <v>47205.652000000002</v>
      </c>
      <c r="D465" s="19" t="str">
        <f t="shared" si="45"/>
        <v>vis</v>
      </c>
      <c r="E465" s="107">
        <f>VLOOKUP(C465,'Active 1'!C$21:E$968,3,FALSE)</f>
        <v>17114.003542384096</v>
      </c>
      <c r="F465" s="5" t="s">
        <v>2167</v>
      </c>
      <c r="G465" s="19" t="str">
        <f t="shared" si="46"/>
        <v>47205.652</v>
      </c>
      <c r="H465" s="10">
        <f t="shared" si="47"/>
        <v>-3901</v>
      </c>
      <c r="I465" s="108" t="s">
        <v>1109</v>
      </c>
      <c r="J465" s="109" t="s">
        <v>1110</v>
      </c>
      <c r="K465" s="108">
        <v>-3901</v>
      </c>
      <c r="L465" s="108" t="s">
        <v>1052</v>
      </c>
      <c r="M465" s="109" t="s">
        <v>2233</v>
      </c>
      <c r="N465" s="109"/>
      <c r="O465" s="110" t="s">
        <v>1009</v>
      </c>
      <c r="P465" s="110" t="s">
        <v>528</v>
      </c>
    </row>
    <row r="466" spans="1:16" ht="13.5" thickBot="1">
      <c r="A466" s="10" t="str">
        <f t="shared" si="42"/>
        <v> BBS 87 </v>
      </c>
      <c r="B466" s="5" t="str">
        <f t="shared" si="43"/>
        <v>I</v>
      </c>
      <c r="C466" s="10">
        <f t="shared" si="44"/>
        <v>47208.360999999997</v>
      </c>
      <c r="D466" s="19" t="str">
        <f t="shared" si="45"/>
        <v>vis</v>
      </c>
      <c r="E466" s="107">
        <f>VLOOKUP(C466,'Active 1'!C$21:E$968,3,FALSE)</f>
        <v>17115.999448896982</v>
      </c>
      <c r="F466" s="5" t="s">
        <v>2167</v>
      </c>
      <c r="G466" s="19" t="str">
        <f t="shared" si="46"/>
        <v>47208.361</v>
      </c>
      <c r="H466" s="10">
        <f t="shared" si="47"/>
        <v>-3899</v>
      </c>
      <c r="I466" s="108" t="s">
        <v>1111</v>
      </c>
      <c r="J466" s="109" t="s">
        <v>1112</v>
      </c>
      <c r="K466" s="108">
        <v>-3899</v>
      </c>
      <c r="L466" s="108" t="s">
        <v>1113</v>
      </c>
      <c r="M466" s="109" t="s">
        <v>2233</v>
      </c>
      <c r="N466" s="109"/>
      <c r="O466" s="110" t="s">
        <v>3275</v>
      </c>
      <c r="P466" s="110" t="s">
        <v>1106</v>
      </c>
    </row>
    <row r="467" spans="1:16" ht="13.5" thickBot="1">
      <c r="A467" s="10" t="str">
        <f t="shared" si="42"/>
        <v> BBS 88 </v>
      </c>
      <c r="B467" s="5" t="str">
        <f t="shared" si="43"/>
        <v>I</v>
      </c>
      <c r="C467" s="10">
        <f t="shared" si="44"/>
        <v>47330.521000000001</v>
      </c>
      <c r="D467" s="19" t="str">
        <f t="shared" si="45"/>
        <v>vis</v>
      </c>
      <c r="E467" s="107">
        <f>VLOOKUP(C467,'Active 1'!C$21:E$968,3,FALSE)</f>
        <v>17206.003118005301</v>
      </c>
      <c r="F467" s="5" t="s">
        <v>2167</v>
      </c>
      <c r="G467" s="19" t="str">
        <f t="shared" si="46"/>
        <v>47330.521</v>
      </c>
      <c r="H467" s="10">
        <f t="shared" si="47"/>
        <v>-3809</v>
      </c>
      <c r="I467" s="108" t="s">
        <v>1114</v>
      </c>
      <c r="J467" s="109" t="s">
        <v>1115</v>
      </c>
      <c r="K467" s="108">
        <v>-3809</v>
      </c>
      <c r="L467" s="108" t="s">
        <v>1116</v>
      </c>
      <c r="M467" s="109" t="s">
        <v>2233</v>
      </c>
      <c r="N467" s="109"/>
      <c r="O467" s="110" t="s">
        <v>152</v>
      </c>
      <c r="P467" s="110" t="s">
        <v>1117</v>
      </c>
    </row>
    <row r="468" spans="1:16" ht="13.5" thickBot="1">
      <c r="A468" s="10" t="str">
        <f t="shared" si="42"/>
        <v> BBS 89 </v>
      </c>
      <c r="B468" s="5" t="str">
        <f t="shared" si="43"/>
        <v>I</v>
      </c>
      <c r="C468" s="10">
        <f t="shared" si="44"/>
        <v>47353.595000000001</v>
      </c>
      <c r="D468" s="19" t="str">
        <f t="shared" si="45"/>
        <v>vis</v>
      </c>
      <c r="E468" s="107">
        <f>VLOOKUP(C468,'Active 1'!C$21:E$968,3,FALSE)</f>
        <v>17223.003319879936</v>
      </c>
      <c r="F468" s="5" t="s">
        <v>2167</v>
      </c>
      <c r="G468" s="19" t="str">
        <f t="shared" si="46"/>
        <v>47353.595</v>
      </c>
      <c r="H468" s="10">
        <f t="shared" si="47"/>
        <v>-3792</v>
      </c>
      <c r="I468" s="108" t="s">
        <v>1118</v>
      </c>
      <c r="J468" s="109" t="s">
        <v>1119</v>
      </c>
      <c r="K468" s="108">
        <v>-3792</v>
      </c>
      <c r="L468" s="108" t="s">
        <v>1116</v>
      </c>
      <c r="M468" s="109" t="s">
        <v>2233</v>
      </c>
      <c r="N468" s="109"/>
      <c r="O468" s="110" t="s">
        <v>152</v>
      </c>
      <c r="P468" s="110" t="s">
        <v>1120</v>
      </c>
    </row>
    <row r="469" spans="1:16" ht="13.5" thickBot="1">
      <c r="A469" s="10" t="str">
        <f t="shared" si="42"/>
        <v> BBS 89 </v>
      </c>
      <c r="B469" s="5" t="str">
        <f t="shared" si="43"/>
        <v>I</v>
      </c>
      <c r="C469" s="10">
        <f t="shared" si="44"/>
        <v>47368.517999999996</v>
      </c>
      <c r="D469" s="19" t="str">
        <f t="shared" si="45"/>
        <v>vis</v>
      </c>
      <c r="E469" s="107">
        <f>VLOOKUP(C469,'Active 1'!C$21:E$968,3,FALSE)</f>
        <v>17233.998119766176</v>
      </c>
      <c r="F469" s="5" t="s">
        <v>2167</v>
      </c>
      <c r="G469" s="19" t="str">
        <f t="shared" si="46"/>
        <v>47368.518</v>
      </c>
      <c r="H469" s="10">
        <f t="shared" si="47"/>
        <v>-3781</v>
      </c>
      <c r="I469" s="108" t="s">
        <v>1121</v>
      </c>
      <c r="J469" s="109" t="s">
        <v>1122</v>
      </c>
      <c r="K469" s="108">
        <v>-3781</v>
      </c>
      <c r="L469" s="108" t="s">
        <v>1123</v>
      </c>
      <c r="M469" s="109" t="s">
        <v>2233</v>
      </c>
      <c r="N469" s="109"/>
      <c r="O469" s="110" t="s">
        <v>845</v>
      </c>
      <c r="P469" s="110" t="s">
        <v>1120</v>
      </c>
    </row>
    <row r="470" spans="1:16" ht="13.5" thickBot="1">
      <c r="A470" s="10" t="str">
        <f t="shared" si="42"/>
        <v> AOEB 1 </v>
      </c>
      <c r="B470" s="5" t="str">
        <f t="shared" si="43"/>
        <v>I</v>
      </c>
      <c r="C470" s="10">
        <f t="shared" si="44"/>
        <v>47380.74</v>
      </c>
      <c r="D470" s="19" t="str">
        <f t="shared" si="45"/>
        <v>vis</v>
      </c>
      <c r="E470" s="107">
        <f>VLOOKUP(C470,'Active 1'!C$21:E$968,3,FALSE)</f>
        <v>17243.002907289439</v>
      </c>
      <c r="F470" s="5" t="s">
        <v>2167</v>
      </c>
      <c r="G470" s="19" t="str">
        <f t="shared" si="46"/>
        <v>47380.740</v>
      </c>
      <c r="H470" s="10">
        <f t="shared" si="47"/>
        <v>-3772</v>
      </c>
      <c r="I470" s="108" t="s">
        <v>1124</v>
      </c>
      <c r="J470" s="109" t="s">
        <v>1125</v>
      </c>
      <c r="K470" s="108">
        <v>-3772</v>
      </c>
      <c r="L470" s="108" t="s">
        <v>2168</v>
      </c>
      <c r="M470" s="109" t="s">
        <v>2233</v>
      </c>
      <c r="N470" s="109"/>
      <c r="O470" s="110" t="s">
        <v>3236</v>
      </c>
      <c r="P470" s="110" t="s">
        <v>528</v>
      </c>
    </row>
    <row r="471" spans="1:16" ht="13.5" thickBot="1">
      <c r="A471" s="10" t="str">
        <f t="shared" si="42"/>
        <v> AOEB 1 </v>
      </c>
      <c r="B471" s="5" t="str">
        <f t="shared" si="43"/>
        <v>I</v>
      </c>
      <c r="C471" s="10">
        <f t="shared" si="44"/>
        <v>47414.673000000003</v>
      </c>
      <c r="D471" s="19" t="str">
        <f t="shared" si="45"/>
        <v>vis</v>
      </c>
      <c r="E471" s="107">
        <f>VLOOKUP(C471,'Active 1'!C$21:E$968,3,FALSE)</f>
        <v>17268.003680896618</v>
      </c>
      <c r="F471" s="5" t="s">
        <v>2167</v>
      </c>
      <c r="G471" s="19" t="str">
        <f t="shared" si="46"/>
        <v>47414.673</v>
      </c>
      <c r="H471" s="10">
        <f t="shared" si="47"/>
        <v>-3747</v>
      </c>
      <c r="I471" s="108" t="s">
        <v>1126</v>
      </c>
      <c r="J471" s="109" t="s">
        <v>1127</v>
      </c>
      <c r="K471" s="108">
        <v>-3747</v>
      </c>
      <c r="L471" s="108" t="s">
        <v>2168</v>
      </c>
      <c r="M471" s="109" t="s">
        <v>2233</v>
      </c>
      <c r="N471" s="109"/>
      <c r="O471" s="110" t="s">
        <v>1009</v>
      </c>
      <c r="P471" s="110" t="s">
        <v>528</v>
      </c>
    </row>
    <row r="472" spans="1:16" ht="13.5" thickBot="1">
      <c r="A472" s="10" t="str">
        <f t="shared" si="42"/>
        <v> AOEB 1 </v>
      </c>
      <c r="B472" s="5" t="str">
        <f t="shared" si="43"/>
        <v>I</v>
      </c>
      <c r="C472" s="10">
        <f t="shared" si="44"/>
        <v>47418.743000000002</v>
      </c>
      <c r="D472" s="19" t="str">
        <f t="shared" si="45"/>
        <v>vis</v>
      </c>
      <c r="E472" s="107">
        <f>VLOOKUP(C472,'Active 1'!C$21:E$968,3,FALSE)</f>
        <v>17271.002329662751</v>
      </c>
      <c r="F472" s="5" t="s">
        <v>2167</v>
      </c>
      <c r="G472" s="19" t="str">
        <f t="shared" si="46"/>
        <v>47418.743</v>
      </c>
      <c r="H472" s="10">
        <f t="shared" si="47"/>
        <v>-3744</v>
      </c>
      <c r="I472" s="108" t="s">
        <v>1128</v>
      </c>
      <c r="J472" s="109" t="s">
        <v>1129</v>
      </c>
      <c r="K472" s="108">
        <v>-3744</v>
      </c>
      <c r="L472" s="108" t="s">
        <v>1066</v>
      </c>
      <c r="M472" s="109" t="s">
        <v>2233</v>
      </c>
      <c r="N472" s="109"/>
      <c r="O472" s="110" t="s">
        <v>3236</v>
      </c>
      <c r="P472" s="110" t="s">
        <v>528</v>
      </c>
    </row>
    <row r="473" spans="1:16" ht="13.5" thickBot="1">
      <c r="A473" s="10" t="str">
        <f t="shared" si="42"/>
        <v> AOEB 1 </v>
      </c>
      <c r="B473" s="5" t="str">
        <f t="shared" si="43"/>
        <v>I</v>
      </c>
      <c r="C473" s="10">
        <f t="shared" si="44"/>
        <v>47422.815000000002</v>
      </c>
      <c r="D473" s="19" t="str">
        <f t="shared" si="45"/>
        <v>vis</v>
      </c>
      <c r="E473" s="107">
        <f>VLOOKUP(C473,'Active 1'!C$21:E$968,3,FALSE)</f>
        <v>17274.002451966364</v>
      </c>
      <c r="F473" s="5" t="s">
        <v>2167</v>
      </c>
      <c r="G473" s="19" t="str">
        <f t="shared" si="46"/>
        <v>47422.815</v>
      </c>
      <c r="H473" s="10">
        <f t="shared" si="47"/>
        <v>-3741</v>
      </c>
      <c r="I473" s="108" t="s">
        <v>1130</v>
      </c>
      <c r="J473" s="109" t="s">
        <v>1131</v>
      </c>
      <c r="K473" s="108">
        <v>-3741</v>
      </c>
      <c r="L473" s="108" t="s">
        <v>1066</v>
      </c>
      <c r="M473" s="109" t="s">
        <v>2233</v>
      </c>
      <c r="N473" s="109"/>
      <c r="O473" s="110" t="s">
        <v>3236</v>
      </c>
      <c r="P473" s="110" t="s">
        <v>528</v>
      </c>
    </row>
    <row r="474" spans="1:16" ht="13.5" thickBot="1">
      <c r="A474" s="10" t="str">
        <f t="shared" si="42"/>
        <v> AOEB 1 </v>
      </c>
      <c r="B474" s="5" t="str">
        <f t="shared" si="43"/>
        <v>I</v>
      </c>
      <c r="C474" s="10">
        <f t="shared" si="44"/>
        <v>47448.606</v>
      </c>
      <c r="D474" s="19" t="str">
        <f t="shared" si="45"/>
        <v>vis</v>
      </c>
      <c r="E474" s="107">
        <f>VLOOKUP(C474,'Active 1'!C$21:E$968,3,FALSE)</f>
        <v>17293.004454503793</v>
      </c>
      <c r="F474" s="5" t="s">
        <v>2167</v>
      </c>
      <c r="G474" s="19" t="str">
        <f t="shared" si="46"/>
        <v>47448.606</v>
      </c>
      <c r="H474" s="10">
        <f t="shared" si="47"/>
        <v>-3722</v>
      </c>
      <c r="I474" s="108" t="s">
        <v>1132</v>
      </c>
      <c r="J474" s="109" t="s">
        <v>1133</v>
      </c>
      <c r="K474" s="108">
        <v>-3722</v>
      </c>
      <c r="L474" s="108" t="s">
        <v>1116</v>
      </c>
      <c r="M474" s="109" t="s">
        <v>2233</v>
      </c>
      <c r="N474" s="109"/>
      <c r="O474" s="110" t="s">
        <v>3236</v>
      </c>
      <c r="P474" s="110" t="s">
        <v>528</v>
      </c>
    </row>
    <row r="475" spans="1:16" ht="13.5" thickBot="1">
      <c r="A475" s="10" t="str">
        <f t="shared" si="42"/>
        <v> AOEB 1 </v>
      </c>
      <c r="B475" s="5" t="str">
        <f t="shared" si="43"/>
        <v>I</v>
      </c>
      <c r="C475" s="10">
        <f t="shared" si="44"/>
        <v>47460.822999999997</v>
      </c>
      <c r="D475" s="19" t="str">
        <f t="shared" si="45"/>
        <v>vis</v>
      </c>
      <c r="E475" s="107">
        <f>VLOOKUP(C475,'Active 1'!C$21:E$968,3,FALSE)</f>
        <v>17302.005558183362</v>
      </c>
      <c r="F475" s="5" t="s">
        <v>2167</v>
      </c>
      <c r="G475" s="19" t="str">
        <f t="shared" si="46"/>
        <v>47460.823</v>
      </c>
      <c r="H475" s="10">
        <f t="shared" si="47"/>
        <v>-3713</v>
      </c>
      <c r="I475" s="108" t="s">
        <v>1134</v>
      </c>
      <c r="J475" s="109" t="s">
        <v>1135</v>
      </c>
      <c r="K475" s="108">
        <v>-3713</v>
      </c>
      <c r="L475" s="108" t="s">
        <v>1094</v>
      </c>
      <c r="M475" s="109" t="s">
        <v>2233</v>
      </c>
      <c r="N475" s="109"/>
      <c r="O475" s="110" t="s">
        <v>1056</v>
      </c>
      <c r="P475" s="110" t="s">
        <v>528</v>
      </c>
    </row>
    <row r="476" spans="1:16" ht="13.5" thickBot="1">
      <c r="A476" s="10" t="str">
        <f t="shared" si="42"/>
        <v> BBS 90 </v>
      </c>
      <c r="B476" s="5" t="str">
        <f t="shared" si="43"/>
        <v>I</v>
      </c>
      <c r="C476" s="10">
        <f t="shared" si="44"/>
        <v>47466.252</v>
      </c>
      <c r="D476" s="19" t="str">
        <f t="shared" si="45"/>
        <v>vis</v>
      </c>
      <c r="E476" s="107">
        <f>VLOOKUP(C476,'Active 1'!C$21:E$968,3,FALSE)</f>
        <v>17306.005475665264</v>
      </c>
      <c r="F476" s="5" t="s">
        <v>2167</v>
      </c>
      <c r="G476" s="19" t="str">
        <f t="shared" si="46"/>
        <v>47466.252</v>
      </c>
      <c r="H476" s="10">
        <f t="shared" si="47"/>
        <v>-3709</v>
      </c>
      <c r="I476" s="108" t="s">
        <v>1136</v>
      </c>
      <c r="J476" s="109" t="s">
        <v>1137</v>
      </c>
      <c r="K476" s="108">
        <v>-3709</v>
      </c>
      <c r="L476" s="108" t="s">
        <v>1094</v>
      </c>
      <c r="M476" s="109" t="s">
        <v>2233</v>
      </c>
      <c r="N476" s="109"/>
      <c r="O476" s="110" t="s">
        <v>3275</v>
      </c>
      <c r="P476" s="110" t="s">
        <v>1138</v>
      </c>
    </row>
    <row r="477" spans="1:16" ht="13.5" thickBot="1">
      <c r="A477" s="10" t="str">
        <f t="shared" si="42"/>
        <v> AOEB 1 </v>
      </c>
      <c r="B477" s="5" t="str">
        <f t="shared" si="43"/>
        <v>I</v>
      </c>
      <c r="C477" s="10">
        <f t="shared" si="44"/>
        <v>47467.607000000004</v>
      </c>
      <c r="D477" s="19" t="str">
        <f t="shared" si="45"/>
        <v>vis</v>
      </c>
      <c r="E477" s="107">
        <f>VLOOKUP(C477,'Active 1'!C$21:E$968,3,FALSE)</f>
        <v>17307.003797306083</v>
      </c>
      <c r="F477" s="5" t="s">
        <v>2167</v>
      </c>
      <c r="G477" s="19" t="str">
        <f t="shared" si="46"/>
        <v>47467.607</v>
      </c>
      <c r="H477" s="10">
        <f t="shared" si="47"/>
        <v>-3708</v>
      </c>
      <c r="I477" s="108" t="s">
        <v>1139</v>
      </c>
      <c r="J477" s="109" t="s">
        <v>1140</v>
      </c>
      <c r="K477" s="108">
        <v>-3708</v>
      </c>
      <c r="L477" s="108" t="s">
        <v>1113</v>
      </c>
      <c r="M477" s="109" t="s">
        <v>2233</v>
      </c>
      <c r="N477" s="109"/>
      <c r="O477" s="110" t="s">
        <v>3236</v>
      </c>
      <c r="P477" s="110" t="s">
        <v>528</v>
      </c>
    </row>
    <row r="478" spans="1:16" ht="13.5" thickBot="1">
      <c r="A478" s="10" t="str">
        <f t="shared" si="42"/>
        <v> BBS 90 </v>
      </c>
      <c r="B478" s="5" t="str">
        <f t="shared" si="43"/>
        <v>I</v>
      </c>
      <c r="C478" s="10">
        <f t="shared" si="44"/>
        <v>47470.324000000001</v>
      </c>
      <c r="D478" s="19" t="str">
        <f t="shared" si="45"/>
        <v>vis</v>
      </c>
      <c r="E478" s="107">
        <f>VLOOKUP(C478,'Active 1'!C$21:E$968,3,FALSE)</f>
        <v>17309.005597968877</v>
      </c>
      <c r="F478" s="5" t="s">
        <v>2167</v>
      </c>
      <c r="G478" s="19" t="str">
        <f t="shared" si="46"/>
        <v>47470.324</v>
      </c>
      <c r="H478" s="10">
        <f t="shared" si="47"/>
        <v>-3706</v>
      </c>
      <c r="I478" s="108" t="s">
        <v>1141</v>
      </c>
      <c r="J478" s="109" t="s">
        <v>1142</v>
      </c>
      <c r="K478" s="108">
        <v>-3706</v>
      </c>
      <c r="L478" s="108" t="s">
        <v>1094</v>
      </c>
      <c r="M478" s="109" t="s">
        <v>2233</v>
      </c>
      <c r="N478" s="109"/>
      <c r="O478" s="110" t="s">
        <v>3275</v>
      </c>
      <c r="P478" s="110" t="s">
        <v>1138</v>
      </c>
    </row>
    <row r="479" spans="1:16" ht="13.5" thickBot="1">
      <c r="A479" s="10" t="str">
        <f t="shared" si="42"/>
        <v> AOEB 1 </v>
      </c>
      <c r="B479" s="5" t="str">
        <f t="shared" si="43"/>
        <v>I</v>
      </c>
      <c r="C479" s="10">
        <f t="shared" si="44"/>
        <v>47471.673999999999</v>
      </c>
      <c r="D479" s="19" t="str">
        <f t="shared" si="45"/>
        <v>vis</v>
      </c>
      <c r="E479" s="107">
        <f>VLOOKUP(C479,'Active 1'!C$21:E$968,3,FALSE)</f>
        <v>17310.000235765994</v>
      </c>
      <c r="F479" s="5" t="s">
        <v>2167</v>
      </c>
      <c r="G479" s="19" t="str">
        <f t="shared" si="46"/>
        <v>47471.674</v>
      </c>
      <c r="H479" s="10">
        <f t="shared" si="47"/>
        <v>-3705</v>
      </c>
      <c r="I479" s="108" t="s">
        <v>1143</v>
      </c>
      <c r="J479" s="109" t="s">
        <v>1144</v>
      </c>
      <c r="K479" s="108">
        <v>-3705</v>
      </c>
      <c r="L479" s="108" t="s">
        <v>1123</v>
      </c>
      <c r="M479" s="109" t="s">
        <v>2233</v>
      </c>
      <c r="N479" s="109"/>
      <c r="O479" s="110" t="s">
        <v>1009</v>
      </c>
      <c r="P479" s="110" t="s">
        <v>528</v>
      </c>
    </row>
    <row r="480" spans="1:16" ht="13.5" thickBot="1">
      <c r="A480" s="10" t="str">
        <f t="shared" si="42"/>
        <v> AOEB 1 </v>
      </c>
      <c r="B480" s="5" t="str">
        <f t="shared" si="43"/>
        <v>I</v>
      </c>
      <c r="C480" s="10">
        <f t="shared" si="44"/>
        <v>47486.606</v>
      </c>
      <c r="D480" s="19" t="str">
        <f t="shared" si="45"/>
        <v>vis</v>
      </c>
      <c r="E480" s="107">
        <f>VLOOKUP(C480,'Active 1'!C$21:E$968,3,FALSE)</f>
        <v>17321.001666570886</v>
      </c>
      <c r="F480" s="5" t="s">
        <v>2167</v>
      </c>
      <c r="G480" s="19" t="str">
        <f t="shared" si="46"/>
        <v>47486.606</v>
      </c>
      <c r="H480" s="10">
        <f t="shared" si="47"/>
        <v>-3694</v>
      </c>
      <c r="I480" s="108" t="s">
        <v>1145</v>
      </c>
      <c r="J480" s="109" t="s">
        <v>1146</v>
      </c>
      <c r="K480" s="108">
        <v>-3694</v>
      </c>
      <c r="L480" s="108" t="s">
        <v>1147</v>
      </c>
      <c r="M480" s="109" t="s">
        <v>2233</v>
      </c>
      <c r="N480" s="109"/>
      <c r="O480" s="110" t="s">
        <v>1009</v>
      </c>
      <c r="P480" s="110" t="s">
        <v>528</v>
      </c>
    </row>
    <row r="481" spans="1:16" ht="13.5" thickBot="1">
      <c r="A481" s="10" t="str">
        <f t="shared" si="42"/>
        <v> AOEB 1 </v>
      </c>
      <c r="B481" s="5" t="str">
        <f t="shared" si="43"/>
        <v>I</v>
      </c>
      <c r="C481" s="10">
        <f t="shared" si="44"/>
        <v>47501.536999999997</v>
      </c>
      <c r="D481" s="19" t="str">
        <f t="shared" si="45"/>
        <v>vis</v>
      </c>
      <c r="E481" s="107">
        <f>VLOOKUP(C481,'Active 1'!C$21:E$968,3,FALSE)</f>
        <v>17332.002360607035</v>
      </c>
      <c r="F481" s="5" t="s">
        <v>2167</v>
      </c>
      <c r="G481" s="19" t="str">
        <f t="shared" si="46"/>
        <v>47501.537</v>
      </c>
      <c r="H481" s="10">
        <f t="shared" si="47"/>
        <v>-3683</v>
      </c>
      <c r="I481" s="108" t="s">
        <v>1148</v>
      </c>
      <c r="J481" s="109" t="s">
        <v>1149</v>
      </c>
      <c r="K481" s="108">
        <v>-3683</v>
      </c>
      <c r="L481" s="108" t="s">
        <v>1150</v>
      </c>
      <c r="M481" s="109" t="s">
        <v>2233</v>
      </c>
      <c r="N481" s="109"/>
      <c r="O481" s="110" t="s">
        <v>3236</v>
      </c>
      <c r="P481" s="110" t="s">
        <v>528</v>
      </c>
    </row>
    <row r="482" spans="1:16" ht="13.5" thickBot="1">
      <c r="A482" s="10" t="str">
        <f t="shared" si="42"/>
        <v> AOEB 1 </v>
      </c>
      <c r="B482" s="5" t="str">
        <f t="shared" si="43"/>
        <v>I</v>
      </c>
      <c r="C482" s="10">
        <f t="shared" si="44"/>
        <v>47505.612000000001</v>
      </c>
      <c r="D482" s="19" t="str">
        <f t="shared" si="45"/>
        <v>vis</v>
      </c>
      <c r="E482" s="107">
        <f>VLOOKUP(C482,'Active 1'!C$21:E$968,3,FALSE)</f>
        <v>17335.004693216866</v>
      </c>
      <c r="F482" s="5" t="s">
        <v>2167</v>
      </c>
      <c r="G482" s="19" t="str">
        <f t="shared" si="46"/>
        <v>47505.612</v>
      </c>
      <c r="H482" s="10">
        <f t="shared" si="47"/>
        <v>-3680</v>
      </c>
      <c r="I482" s="108" t="s">
        <v>1151</v>
      </c>
      <c r="J482" s="109" t="s">
        <v>1152</v>
      </c>
      <c r="K482" s="108">
        <v>-3680</v>
      </c>
      <c r="L482" s="108" t="s">
        <v>2168</v>
      </c>
      <c r="M482" s="109" t="s">
        <v>2233</v>
      </c>
      <c r="N482" s="109"/>
      <c r="O482" s="110" t="s">
        <v>3236</v>
      </c>
      <c r="P482" s="110" t="s">
        <v>528</v>
      </c>
    </row>
    <row r="483" spans="1:16" ht="13.5" thickBot="1">
      <c r="A483" s="10" t="str">
        <f t="shared" si="42"/>
        <v> BBS 90 </v>
      </c>
      <c r="B483" s="5" t="str">
        <f t="shared" si="43"/>
        <v>I</v>
      </c>
      <c r="C483" s="10">
        <f t="shared" si="44"/>
        <v>47523.256000000001</v>
      </c>
      <c r="D483" s="19" t="str">
        <f t="shared" si="45"/>
        <v>vis</v>
      </c>
      <c r="E483" s="107">
        <f>VLOOKUP(C483,'Active 1'!C$21:E$968,3,FALSE)</f>
        <v>17348.004240840859</v>
      </c>
      <c r="F483" s="5" t="s">
        <v>2167</v>
      </c>
      <c r="G483" s="19" t="str">
        <f t="shared" si="46"/>
        <v>47523.256</v>
      </c>
      <c r="H483" s="10">
        <f t="shared" si="47"/>
        <v>-3667</v>
      </c>
      <c r="I483" s="108" t="s">
        <v>1153</v>
      </c>
      <c r="J483" s="109" t="s">
        <v>1154</v>
      </c>
      <c r="K483" s="108">
        <v>-3667</v>
      </c>
      <c r="L483" s="108" t="s">
        <v>1113</v>
      </c>
      <c r="M483" s="109" t="s">
        <v>2233</v>
      </c>
      <c r="N483" s="109"/>
      <c r="O483" s="110" t="s">
        <v>3275</v>
      </c>
      <c r="P483" s="110" t="s">
        <v>1138</v>
      </c>
    </row>
    <row r="484" spans="1:16" ht="13.5" thickBot="1">
      <c r="A484" s="10" t="str">
        <f t="shared" si="42"/>
        <v> AOEB 1 </v>
      </c>
      <c r="B484" s="5" t="str">
        <f t="shared" si="43"/>
        <v>I</v>
      </c>
      <c r="C484" s="10">
        <f t="shared" si="44"/>
        <v>47524.612999999998</v>
      </c>
      <c r="D484" s="19" t="str">
        <f t="shared" si="45"/>
        <v>vis</v>
      </c>
      <c r="E484" s="107">
        <f>VLOOKUP(C484,'Active 1'!C$21:E$968,3,FALSE)</f>
        <v>17349.004036019149</v>
      </c>
      <c r="F484" s="5" t="s">
        <v>2167</v>
      </c>
      <c r="G484" s="19" t="str">
        <f t="shared" si="46"/>
        <v>47524.613</v>
      </c>
      <c r="H484" s="10">
        <f t="shared" si="47"/>
        <v>-3666</v>
      </c>
      <c r="I484" s="108" t="s">
        <v>1155</v>
      </c>
      <c r="J484" s="109" t="s">
        <v>1156</v>
      </c>
      <c r="K484" s="108">
        <v>-3666</v>
      </c>
      <c r="L484" s="108" t="s">
        <v>1066</v>
      </c>
      <c r="M484" s="109" t="s">
        <v>2233</v>
      </c>
      <c r="N484" s="109"/>
      <c r="O484" s="110" t="s">
        <v>3236</v>
      </c>
      <c r="P484" s="110" t="s">
        <v>528</v>
      </c>
    </row>
    <row r="485" spans="1:16" ht="13.5" thickBot="1">
      <c r="A485" s="10" t="str">
        <f t="shared" si="42"/>
        <v> AOEB 1 </v>
      </c>
      <c r="B485" s="5" t="str">
        <f t="shared" si="43"/>
        <v>I</v>
      </c>
      <c r="C485" s="10">
        <f t="shared" si="44"/>
        <v>47524.616999999998</v>
      </c>
      <c r="D485" s="19" t="str">
        <f t="shared" si="45"/>
        <v>vis</v>
      </c>
      <c r="E485" s="107">
        <f>VLOOKUP(C485,'Active 1'!C$21:E$968,3,FALSE)</f>
        <v>17349.006983094103</v>
      </c>
      <c r="F485" s="5" t="s">
        <v>2167</v>
      </c>
      <c r="G485" s="19" t="str">
        <f t="shared" si="46"/>
        <v>47524.617</v>
      </c>
      <c r="H485" s="10">
        <f t="shared" si="47"/>
        <v>-3666</v>
      </c>
      <c r="I485" s="108" t="s">
        <v>1157</v>
      </c>
      <c r="J485" s="109" t="s">
        <v>1158</v>
      </c>
      <c r="K485" s="108">
        <v>-3666</v>
      </c>
      <c r="L485" s="108" t="s">
        <v>1094</v>
      </c>
      <c r="M485" s="109" t="s">
        <v>2233</v>
      </c>
      <c r="N485" s="109"/>
      <c r="O485" s="110" t="s">
        <v>414</v>
      </c>
      <c r="P485" s="110" t="s">
        <v>528</v>
      </c>
    </row>
    <row r="486" spans="1:16" ht="13.5" thickBot="1">
      <c r="A486" s="10" t="str">
        <f t="shared" si="42"/>
        <v> BBS 91 </v>
      </c>
      <c r="B486" s="5" t="str">
        <f t="shared" si="43"/>
        <v>I</v>
      </c>
      <c r="C486" s="10">
        <f t="shared" si="44"/>
        <v>47531.396999999997</v>
      </c>
      <c r="D486" s="19" t="str">
        <f t="shared" si="45"/>
        <v>vis</v>
      </c>
      <c r="E486" s="107">
        <f>VLOOKUP(C486,'Active 1'!C$21:E$968,3,FALSE)</f>
        <v>17354.002275141862</v>
      </c>
      <c r="F486" s="5" t="s">
        <v>2167</v>
      </c>
      <c r="G486" s="19" t="str">
        <f t="shared" si="46"/>
        <v>47531.397</v>
      </c>
      <c r="H486" s="10">
        <f t="shared" si="47"/>
        <v>-3661</v>
      </c>
      <c r="I486" s="108" t="s">
        <v>1159</v>
      </c>
      <c r="J486" s="109" t="s">
        <v>1160</v>
      </c>
      <c r="K486" s="108">
        <v>-3661</v>
      </c>
      <c r="L486" s="108" t="s">
        <v>1147</v>
      </c>
      <c r="M486" s="109" t="s">
        <v>2233</v>
      </c>
      <c r="N486" s="109"/>
      <c r="O486" s="110" t="s">
        <v>3275</v>
      </c>
      <c r="P486" s="110" t="s">
        <v>1161</v>
      </c>
    </row>
    <row r="487" spans="1:16" ht="13.5" thickBot="1">
      <c r="A487" s="10" t="str">
        <f t="shared" si="42"/>
        <v> AOEB 1 </v>
      </c>
      <c r="B487" s="5" t="str">
        <f t="shared" si="43"/>
        <v>I</v>
      </c>
      <c r="C487" s="10">
        <f t="shared" si="44"/>
        <v>47543.614999999998</v>
      </c>
      <c r="D487" s="19" t="str">
        <f t="shared" si="45"/>
        <v>vis</v>
      </c>
      <c r="E487" s="107">
        <f>VLOOKUP(C487,'Active 1'!C$21:E$968,3,FALSE)</f>
        <v>17363.004115590171</v>
      </c>
      <c r="F487" s="5" t="s">
        <v>2167</v>
      </c>
      <c r="G487" s="19" t="str">
        <f t="shared" si="46"/>
        <v>47543.615</v>
      </c>
      <c r="H487" s="10">
        <f t="shared" si="47"/>
        <v>-3652</v>
      </c>
      <c r="I487" s="108" t="s">
        <v>1162</v>
      </c>
      <c r="J487" s="109" t="s">
        <v>1163</v>
      </c>
      <c r="K487" s="108">
        <v>-3652</v>
      </c>
      <c r="L487" s="108" t="s">
        <v>1066</v>
      </c>
      <c r="M487" s="109" t="s">
        <v>2233</v>
      </c>
      <c r="N487" s="109"/>
      <c r="O487" s="110" t="s">
        <v>3236</v>
      </c>
      <c r="P487" s="110" t="s">
        <v>528</v>
      </c>
    </row>
    <row r="488" spans="1:16" ht="13.5" thickBot="1">
      <c r="A488" s="10" t="str">
        <f t="shared" si="42"/>
        <v> AOEB 1 </v>
      </c>
      <c r="B488" s="5" t="str">
        <f t="shared" si="43"/>
        <v>I</v>
      </c>
      <c r="C488" s="10">
        <f t="shared" si="44"/>
        <v>47543.618000000002</v>
      </c>
      <c r="D488" s="19" t="str">
        <f t="shared" si="45"/>
        <v>vis</v>
      </c>
      <c r="E488" s="107">
        <f>VLOOKUP(C488,'Active 1'!C$21:E$968,3,FALSE)</f>
        <v>17363.006325896389</v>
      </c>
      <c r="F488" s="5" t="s">
        <v>2167</v>
      </c>
      <c r="G488" s="19" t="str">
        <f t="shared" si="46"/>
        <v>47543.618</v>
      </c>
      <c r="H488" s="10">
        <f t="shared" si="47"/>
        <v>-3652</v>
      </c>
      <c r="I488" s="108" t="s">
        <v>1164</v>
      </c>
      <c r="J488" s="109" t="s">
        <v>1165</v>
      </c>
      <c r="K488" s="108">
        <v>-3652</v>
      </c>
      <c r="L488" s="108" t="s">
        <v>1116</v>
      </c>
      <c r="M488" s="109" t="s">
        <v>2233</v>
      </c>
      <c r="N488" s="109"/>
      <c r="O488" s="110" t="s">
        <v>99</v>
      </c>
      <c r="P488" s="110" t="s">
        <v>528</v>
      </c>
    </row>
    <row r="489" spans="1:16" ht="13.5" thickBot="1">
      <c r="A489" s="10" t="str">
        <f t="shared" si="42"/>
        <v> BBS 91 </v>
      </c>
      <c r="B489" s="5" t="str">
        <f t="shared" si="43"/>
        <v>I</v>
      </c>
      <c r="C489" s="10">
        <f t="shared" si="44"/>
        <v>47565.328000000001</v>
      </c>
      <c r="D489" s="19" t="str">
        <f t="shared" si="45"/>
        <v>vis</v>
      </c>
      <c r="E489" s="107">
        <f>VLOOKUP(C489,'Active 1'!C$21:E$968,3,FALSE)</f>
        <v>17379.001575211565</v>
      </c>
      <c r="F489" s="5" t="s">
        <v>2167</v>
      </c>
      <c r="G489" s="19" t="str">
        <f t="shared" si="46"/>
        <v>47565.328</v>
      </c>
      <c r="H489" s="10">
        <f t="shared" si="47"/>
        <v>-3636</v>
      </c>
      <c r="I489" s="108" t="s">
        <v>1166</v>
      </c>
      <c r="J489" s="109" t="s">
        <v>1167</v>
      </c>
      <c r="K489" s="108">
        <v>-3636</v>
      </c>
      <c r="L489" s="108" t="s">
        <v>1123</v>
      </c>
      <c r="M489" s="109" t="s">
        <v>2233</v>
      </c>
      <c r="N489" s="109"/>
      <c r="O489" s="110" t="s">
        <v>818</v>
      </c>
      <c r="P489" s="110" t="s">
        <v>1161</v>
      </c>
    </row>
    <row r="490" spans="1:16" ht="13.5" thickBot="1">
      <c r="A490" s="10" t="str">
        <f t="shared" si="42"/>
        <v> BBS 91 </v>
      </c>
      <c r="B490" s="5" t="str">
        <f t="shared" si="43"/>
        <v>I</v>
      </c>
      <c r="C490" s="10">
        <f t="shared" si="44"/>
        <v>47565.332000000002</v>
      </c>
      <c r="D490" s="19" t="str">
        <f t="shared" si="45"/>
        <v>vis</v>
      </c>
      <c r="E490" s="107">
        <f>VLOOKUP(C490,'Active 1'!C$21:E$968,3,FALSE)</f>
        <v>17379.004522286519</v>
      </c>
      <c r="F490" s="5" t="s">
        <v>2167</v>
      </c>
      <c r="G490" s="19" t="str">
        <f t="shared" si="46"/>
        <v>47565.332</v>
      </c>
      <c r="H490" s="10">
        <f t="shared" si="47"/>
        <v>-3636</v>
      </c>
      <c r="I490" s="108" t="s">
        <v>1168</v>
      </c>
      <c r="J490" s="109" t="s">
        <v>1169</v>
      </c>
      <c r="K490" s="108">
        <v>-3636</v>
      </c>
      <c r="L490" s="108" t="s">
        <v>1066</v>
      </c>
      <c r="M490" s="109" t="s">
        <v>2233</v>
      </c>
      <c r="N490" s="109"/>
      <c r="O490" s="110" t="s">
        <v>152</v>
      </c>
      <c r="P490" s="110" t="s">
        <v>1161</v>
      </c>
    </row>
    <row r="491" spans="1:16" ht="13.5" thickBot="1">
      <c r="A491" s="10" t="str">
        <f t="shared" si="42"/>
        <v>BAVM 52 </v>
      </c>
      <c r="B491" s="5" t="str">
        <f t="shared" si="43"/>
        <v>I</v>
      </c>
      <c r="C491" s="10">
        <f t="shared" si="44"/>
        <v>47565.332999999999</v>
      </c>
      <c r="D491" s="19" t="str">
        <f t="shared" si="45"/>
        <v>vis</v>
      </c>
      <c r="E491" s="107">
        <f>VLOOKUP(C491,'Active 1'!C$21:E$968,3,FALSE)</f>
        <v>17379.005259055255</v>
      </c>
      <c r="F491" s="5" t="s">
        <v>2167</v>
      </c>
      <c r="G491" s="19" t="str">
        <f t="shared" si="46"/>
        <v>47565.333</v>
      </c>
      <c r="H491" s="10">
        <f t="shared" si="47"/>
        <v>-3636</v>
      </c>
      <c r="I491" s="108" t="s">
        <v>1170</v>
      </c>
      <c r="J491" s="109" t="s">
        <v>1171</v>
      </c>
      <c r="K491" s="108">
        <v>-3636</v>
      </c>
      <c r="L491" s="108" t="s">
        <v>1113</v>
      </c>
      <c r="M491" s="109" t="s">
        <v>2233</v>
      </c>
      <c r="N491" s="109"/>
      <c r="O491" s="110" t="s">
        <v>1172</v>
      </c>
      <c r="P491" s="111" t="s">
        <v>1173</v>
      </c>
    </row>
    <row r="492" spans="1:16" ht="13.5" thickBot="1">
      <c r="A492" s="10" t="str">
        <f t="shared" si="42"/>
        <v> BBS 91 </v>
      </c>
      <c r="B492" s="5" t="str">
        <f t="shared" si="43"/>
        <v>I</v>
      </c>
      <c r="C492" s="10">
        <f t="shared" si="44"/>
        <v>47565.334000000003</v>
      </c>
      <c r="D492" s="19" t="str">
        <f t="shared" si="45"/>
        <v>vis</v>
      </c>
      <c r="E492" s="107">
        <f>VLOOKUP(C492,'Active 1'!C$21:E$968,3,FALSE)</f>
        <v>17379.005995823998</v>
      </c>
      <c r="F492" s="5" t="s">
        <v>2167</v>
      </c>
      <c r="G492" s="19" t="str">
        <f t="shared" si="46"/>
        <v>47565.334</v>
      </c>
      <c r="H492" s="10">
        <f t="shared" si="47"/>
        <v>-3636</v>
      </c>
      <c r="I492" s="108" t="s">
        <v>1174</v>
      </c>
      <c r="J492" s="109" t="s">
        <v>1175</v>
      </c>
      <c r="K492" s="108">
        <v>-3636</v>
      </c>
      <c r="L492" s="108" t="s">
        <v>2168</v>
      </c>
      <c r="M492" s="109" t="s">
        <v>2233</v>
      </c>
      <c r="N492" s="109"/>
      <c r="O492" s="110" t="s">
        <v>3275</v>
      </c>
      <c r="P492" s="110" t="s">
        <v>1161</v>
      </c>
    </row>
    <row r="493" spans="1:16" ht="13.5" thickBot="1">
      <c r="A493" s="10" t="str">
        <f t="shared" si="42"/>
        <v> BBS 91 </v>
      </c>
      <c r="B493" s="5" t="str">
        <f t="shared" si="43"/>
        <v>I</v>
      </c>
      <c r="C493" s="10">
        <f t="shared" si="44"/>
        <v>47565.334999999999</v>
      </c>
      <c r="D493" s="19" t="str">
        <f t="shared" si="45"/>
        <v>vis</v>
      </c>
      <c r="E493" s="107">
        <f>VLOOKUP(C493,'Active 1'!C$21:E$968,3,FALSE)</f>
        <v>17379.006732592734</v>
      </c>
      <c r="F493" s="5" t="s">
        <v>2167</v>
      </c>
      <c r="G493" s="19" t="str">
        <f t="shared" si="46"/>
        <v>47565.335</v>
      </c>
      <c r="H493" s="10">
        <f t="shared" si="47"/>
        <v>-3636</v>
      </c>
      <c r="I493" s="108" t="s">
        <v>1176</v>
      </c>
      <c r="J493" s="109" t="s">
        <v>1177</v>
      </c>
      <c r="K493" s="108">
        <v>-3636</v>
      </c>
      <c r="L493" s="108" t="s">
        <v>1116</v>
      </c>
      <c r="M493" s="109" t="s">
        <v>2233</v>
      </c>
      <c r="N493" s="109"/>
      <c r="O493" s="110" t="s">
        <v>1043</v>
      </c>
      <c r="P493" s="110" t="s">
        <v>1161</v>
      </c>
    </row>
    <row r="494" spans="1:16" ht="13.5" thickBot="1">
      <c r="A494" s="10" t="str">
        <f t="shared" si="42"/>
        <v> AOEB 1 </v>
      </c>
      <c r="B494" s="5" t="str">
        <f t="shared" si="43"/>
        <v>I</v>
      </c>
      <c r="C494" s="10">
        <f t="shared" si="44"/>
        <v>47585.694000000003</v>
      </c>
      <c r="D494" s="19" t="str">
        <f t="shared" si="45"/>
        <v>vis</v>
      </c>
      <c r="E494" s="107">
        <f>VLOOKUP(C494,'Active 1'!C$21:E$968,3,FALSE)</f>
        <v>17394.006607342049</v>
      </c>
      <c r="F494" s="5" t="s">
        <v>2167</v>
      </c>
      <c r="G494" s="19" t="str">
        <f t="shared" si="46"/>
        <v>47585.694</v>
      </c>
      <c r="H494" s="10">
        <f t="shared" si="47"/>
        <v>-3621</v>
      </c>
      <c r="I494" s="108" t="s">
        <v>1178</v>
      </c>
      <c r="J494" s="109" t="s">
        <v>1179</v>
      </c>
      <c r="K494" s="108">
        <v>-3621</v>
      </c>
      <c r="L494" s="108" t="s">
        <v>2168</v>
      </c>
      <c r="M494" s="109" t="s">
        <v>2233</v>
      </c>
      <c r="N494" s="109"/>
      <c r="O494" s="110" t="s">
        <v>724</v>
      </c>
      <c r="P494" s="110" t="s">
        <v>528</v>
      </c>
    </row>
    <row r="495" spans="1:16" ht="13.5" thickBot="1">
      <c r="A495" s="10" t="str">
        <f t="shared" si="42"/>
        <v> BBS 92 </v>
      </c>
      <c r="B495" s="5" t="str">
        <f t="shared" si="43"/>
        <v>I</v>
      </c>
      <c r="C495" s="10">
        <f t="shared" si="44"/>
        <v>47691.557000000001</v>
      </c>
      <c r="D495" s="19" t="str">
        <f t="shared" si="45"/>
        <v>vis</v>
      </c>
      <c r="E495" s="107">
        <f>VLOOKUP(C495,'Active 1'!C$21:E$968,3,FALSE)</f>
        <v>17472.003156317278</v>
      </c>
      <c r="F495" s="5" t="s">
        <v>2167</v>
      </c>
      <c r="G495" s="19" t="str">
        <f t="shared" si="46"/>
        <v>47691.557</v>
      </c>
      <c r="H495" s="10">
        <f t="shared" si="47"/>
        <v>-3543</v>
      </c>
      <c r="I495" s="108" t="s">
        <v>1180</v>
      </c>
      <c r="J495" s="109" t="s">
        <v>1181</v>
      </c>
      <c r="K495" s="108">
        <v>-3543</v>
      </c>
      <c r="L495" s="108" t="s">
        <v>1182</v>
      </c>
      <c r="M495" s="109" t="s">
        <v>2233</v>
      </c>
      <c r="N495" s="109"/>
      <c r="O495" s="110" t="s">
        <v>152</v>
      </c>
      <c r="P495" s="110" t="s">
        <v>1183</v>
      </c>
    </row>
    <row r="496" spans="1:16" ht="13.5" thickBot="1">
      <c r="A496" s="10" t="str">
        <f t="shared" si="42"/>
        <v>BAVM 56 </v>
      </c>
      <c r="B496" s="5" t="str">
        <f t="shared" si="43"/>
        <v>I</v>
      </c>
      <c r="C496" s="10">
        <f t="shared" si="44"/>
        <v>47778.432000000001</v>
      </c>
      <c r="D496" s="19" t="str">
        <f t="shared" si="45"/>
        <v>vis</v>
      </c>
      <c r="E496" s="107">
        <f>VLOOKUP(C496,'Active 1'!C$21:E$968,3,FALSE)</f>
        <v>17536.009940483822</v>
      </c>
      <c r="F496" s="5" t="s">
        <v>2167</v>
      </c>
      <c r="G496" s="19" t="str">
        <f t="shared" si="46"/>
        <v>47778.432</v>
      </c>
      <c r="H496" s="10">
        <f t="shared" si="47"/>
        <v>-3479</v>
      </c>
      <c r="I496" s="108" t="s">
        <v>1184</v>
      </c>
      <c r="J496" s="109" t="s">
        <v>1185</v>
      </c>
      <c r="K496" s="108">
        <v>-3479</v>
      </c>
      <c r="L496" s="108" t="s">
        <v>2168</v>
      </c>
      <c r="M496" s="109" t="s">
        <v>2233</v>
      </c>
      <c r="N496" s="109"/>
      <c r="O496" s="110" t="s">
        <v>2981</v>
      </c>
      <c r="P496" s="111" t="s">
        <v>1186</v>
      </c>
    </row>
    <row r="497" spans="1:16" ht="13.5" thickBot="1">
      <c r="A497" s="10" t="str">
        <f t="shared" si="42"/>
        <v> BBS 93 </v>
      </c>
      <c r="B497" s="5" t="str">
        <f t="shared" si="43"/>
        <v>I</v>
      </c>
      <c r="C497" s="10">
        <f t="shared" si="44"/>
        <v>47778.432999999997</v>
      </c>
      <c r="D497" s="19" t="str">
        <f t="shared" si="45"/>
        <v>vis</v>
      </c>
      <c r="E497" s="107">
        <f>VLOOKUP(C497,'Active 1'!C$21:E$968,3,FALSE)</f>
        <v>17536.010677252558</v>
      </c>
      <c r="F497" s="5" t="s">
        <v>2167</v>
      </c>
      <c r="G497" s="19" t="str">
        <f t="shared" si="46"/>
        <v>47778.433</v>
      </c>
      <c r="H497" s="10">
        <f t="shared" si="47"/>
        <v>-3479</v>
      </c>
      <c r="I497" s="108" t="s">
        <v>1187</v>
      </c>
      <c r="J497" s="109" t="s">
        <v>1188</v>
      </c>
      <c r="K497" s="108">
        <v>-3479</v>
      </c>
      <c r="L497" s="108" t="s">
        <v>1116</v>
      </c>
      <c r="M497" s="109" t="s">
        <v>2233</v>
      </c>
      <c r="N497" s="109"/>
      <c r="O497" s="110" t="s">
        <v>1087</v>
      </c>
      <c r="P497" s="110" t="s">
        <v>1189</v>
      </c>
    </row>
    <row r="498" spans="1:16" ht="13.5" thickBot="1">
      <c r="A498" s="10" t="str">
        <f t="shared" si="42"/>
        <v> AOEB 1 </v>
      </c>
      <c r="B498" s="5" t="str">
        <f t="shared" si="43"/>
        <v>I</v>
      </c>
      <c r="C498" s="10">
        <f t="shared" si="44"/>
        <v>47790.639000000003</v>
      </c>
      <c r="D498" s="19" t="str">
        <f t="shared" si="45"/>
        <v>vis</v>
      </c>
      <c r="E498" s="107">
        <f>VLOOKUP(C498,'Active 1'!C$21:E$968,3,FALSE)</f>
        <v>17545.003676476008</v>
      </c>
      <c r="F498" s="5" t="s">
        <v>2167</v>
      </c>
      <c r="G498" s="19" t="str">
        <f t="shared" si="46"/>
        <v>47790.639</v>
      </c>
      <c r="H498" s="10">
        <f t="shared" si="47"/>
        <v>-3470</v>
      </c>
      <c r="I498" s="108" t="s">
        <v>1190</v>
      </c>
      <c r="J498" s="109" t="s">
        <v>1191</v>
      </c>
      <c r="K498" s="108">
        <v>-3470</v>
      </c>
      <c r="L498" s="108" t="s">
        <v>1069</v>
      </c>
      <c r="M498" s="109" t="s">
        <v>2233</v>
      </c>
      <c r="N498" s="109"/>
      <c r="O498" s="110" t="s">
        <v>1009</v>
      </c>
      <c r="P498" s="110" t="s">
        <v>528</v>
      </c>
    </row>
    <row r="499" spans="1:16" ht="13.5" thickBot="1">
      <c r="A499" s="10" t="str">
        <f t="shared" si="42"/>
        <v> AOEB 1 </v>
      </c>
      <c r="B499" s="5" t="str">
        <f t="shared" si="43"/>
        <v>I</v>
      </c>
      <c r="C499" s="10">
        <f t="shared" si="44"/>
        <v>47790.642999999996</v>
      </c>
      <c r="D499" s="19" t="str">
        <f t="shared" si="45"/>
        <v>vis</v>
      </c>
      <c r="E499" s="107">
        <f>VLOOKUP(C499,'Active 1'!C$21:E$968,3,FALSE)</f>
        <v>17545.006623550958</v>
      </c>
      <c r="F499" s="5" t="s">
        <v>2167</v>
      </c>
      <c r="G499" s="19" t="str">
        <f t="shared" si="46"/>
        <v>47790.643</v>
      </c>
      <c r="H499" s="10">
        <f t="shared" si="47"/>
        <v>-3470</v>
      </c>
      <c r="I499" s="108" t="s">
        <v>1192</v>
      </c>
      <c r="J499" s="109" t="s">
        <v>1193</v>
      </c>
      <c r="K499" s="108">
        <v>-3470</v>
      </c>
      <c r="L499" s="108" t="s">
        <v>1147</v>
      </c>
      <c r="M499" s="109" t="s">
        <v>2233</v>
      </c>
      <c r="N499" s="109"/>
      <c r="O499" s="110" t="s">
        <v>3236</v>
      </c>
      <c r="P499" s="110" t="s">
        <v>528</v>
      </c>
    </row>
    <row r="500" spans="1:16" ht="13.5" thickBot="1">
      <c r="A500" s="10" t="str">
        <f t="shared" si="42"/>
        <v> AOEB 1 </v>
      </c>
      <c r="B500" s="5" t="str">
        <f t="shared" si="43"/>
        <v>I</v>
      </c>
      <c r="C500" s="10">
        <f t="shared" si="44"/>
        <v>47794.713000000003</v>
      </c>
      <c r="D500" s="19" t="str">
        <f t="shared" si="45"/>
        <v>vis</v>
      </c>
      <c r="E500" s="107">
        <f>VLOOKUP(C500,'Active 1'!C$21:E$968,3,FALSE)</f>
        <v>17548.005272317096</v>
      </c>
      <c r="F500" s="5" t="s">
        <v>2167</v>
      </c>
      <c r="G500" s="19" t="str">
        <f t="shared" si="46"/>
        <v>47794.713</v>
      </c>
      <c r="H500" s="10">
        <f t="shared" si="47"/>
        <v>-3467</v>
      </c>
      <c r="I500" s="108" t="s">
        <v>1194</v>
      </c>
      <c r="J500" s="109" t="s">
        <v>1195</v>
      </c>
      <c r="K500" s="108">
        <v>-3467</v>
      </c>
      <c r="L500" s="108" t="s">
        <v>1123</v>
      </c>
      <c r="M500" s="109" t="s">
        <v>2233</v>
      </c>
      <c r="N500" s="109"/>
      <c r="O500" s="110" t="s">
        <v>3236</v>
      </c>
      <c r="P500" s="110" t="s">
        <v>528</v>
      </c>
    </row>
    <row r="501" spans="1:16" ht="13.5" thickBot="1">
      <c r="A501" s="10" t="str">
        <f t="shared" si="42"/>
        <v> BBS 93 </v>
      </c>
      <c r="B501" s="5" t="str">
        <f t="shared" si="43"/>
        <v>I</v>
      </c>
      <c r="C501" s="10">
        <f t="shared" si="44"/>
        <v>47812.360999999997</v>
      </c>
      <c r="D501" s="19" t="str">
        <f t="shared" si="45"/>
        <v>vis</v>
      </c>
      <c r="E501" s="107">
        <f>VLOOKUP(C501,'Active 1'!C$21:E$968,3,FALSE)</f>
        <v>17561.007767016039</v>
      </c>
      <c r="F501" s="5" t="s">
        <v>2167</v>
      </c>
      <c r="G501" s="19" t="str">
        <f t="shared" si="46"/>
        <v>47812.361</v>
      </c>
      <c r="H501" s="10">
        <f t="shared" si="47"/>
        <v>-3454</v>
      </c>
      <c r="I501" s="108" t="s">
        <v>1196</v>
      </c>
      <c r="J501" s="109" t="s">
        <v>1197</v>
      </c>
      <c r="K501" s="108">
        <v>-3454</v>
      </c>
      <c r="L501" s="108" t="s">
        <v>1150</v>
      </c>
      <c r="M501" s="109" t="s">
        <v>2233</v>
      </c>
      <c r="N501" s="109"/>
      <c r="O501" s="110" t="s">
        <v>3275</v>
      </c>
      <c r="P501" s="110" t="s">
        <v>1189</v>
      </c>
    </row>
    <row r="502" spans="1:16" ht="13.5" thickBot="1">
      <c r="A502" s="10" t="str">
        <f t="shared" si="42"/>
        <v> BBS 94 </v>
      </c>
      <c r="B502" s="5" t="str">
        <f t="shared" si="43"/>
        <v>I</v>
      </c>
      <c r="C502" s="10">
        <f t="shared" si="44"/>
        <v>47816.428</v>
      </c>
      <c r="D502" s="19" t="str">
        <f t="shared" si="45"/>
        <v>vis</v>
      </c>
      <c r="E502" s="107">
        <f>VLOOKUP(C502,'Active 1'!C$21:E$968,3,FALSE)</f>
        <v>17564.004205475958</v>
      </c>
      <c r="F502" s="5" t="s">
        <v>2167</v>
      </c>
      <c r="G502" s="19" t="str">
        <f t="shared" si="46"/>
        <v>47816.428</v>
      </c>
      <c r="H502" s="10">
        <f t="shared" si="47"/>
        <v>-3451</v>
      </c>
      <c r="I502" s="108" t="s">
        <v>1198</v>
      </c>
      <c r="J502" s="109" t="s">
        <v>1199</v>
      </c>
      <c r="K502" s="108">
        <v>-3451</v>
      </c>
      <c r="L502" s="108" t="s">
        <v>1069</v>
      </c>
      <c r="M502" s="109" t="s">
        <v>2233</v>
      </c>
      <c r="N502" s="109"/>
      <c r="O502" s="110" t="s">
        <v>1200</v>
      </c>
      <c r="P502" s="110" t="s">
        <v>1201</v>
      </c>
    </row>
    <row r="503" spans="1:16" ht="13.5" thickBot="1">
      <c r="A503" s="10" t="str">
        <f t="shared" si="42"/>
        <v> BBS 93 </v>
      </c>
      <c r="B503" s="5" t="str">
        <f t="shared" si="43"/>
        <v>I</v>
      </c>
      <c r="C503" s="10">
        <f t="shared" si="44"/>
        <v>47846.294000000002</v>
      </c>
      <c r="D503" s="19" t="str">
        <f t="shared" si="45"/>
        <v>vis</v>
      </c>
      <c r="E503" s="107">
        <f>VLOOKUP(C503,'Active 1'!C$21:E$968,3,FALSE)</f>
        <v>17586.008540623217</v>
      </c>
      <c r="F503" s="5" t="s">
        <v>2167</v>
      </c>
      <c r="G503" s="19" t="str">
        <f t="shared" si="46"/>
        <v>47846.294</v>
      </c>
      <c r="H503" s="10">
        <f t="shared" si="47"/>
        <v>-3429</v>
      </c>
      <c r="I503" s="108" t="s">
        <v>1202</v>
      </c>
      <c r="J503" s="109" t="s">
        <v>1203</v>
      </c>
      <c r="K503" s="108">
        <v>-3429</v>
      </c>
      <c r="L503" s="108" t="s">
        <v>1150</v>
      </c>
      <c r="M503" s="109" t="s">
        <v>2233</v>
      </c>
      <c r="N503" s="109"/>
      <c r="O503" s="110" t="s">
        <v>3275</v>
      </c>
      <c r="P503" s="110" t="s">
        <v>1189</v>
      </c>
    </row>
    <row r="504" spans="1:16" ht="13.5" thickBot="1">
      <c r="A504" s="10" t="str">
        <f t="shared" si="42"/>
        <v> BBS 94 </v>
      </c>
      <c r="B504" s="5" t="str">
        <f t="shared" si="43"/>
        <v>I</v>
      </c>
      <c r="C504" s="10">
        <f t="shared" si="44"/>
        <v>47850.353999999999</v>
      </c>
      <c r="D504" s="19" t="str">
        <f t="shared" si="45"/>
        <v>vis</v>
      </c>
      <c r="E504" s="107">
        <f>VLOOKUP(C504,'Active 1'!C$21:E$968,3,FALSE)</f>
        <v>17588.999821701964</v>
      </c>
      <c r="F504" s="5" t="s">
        <v>2167</v>
      </c>
      <c r="G504" s="19" t="str">
        <f t="shared" si="46"/>
        <v>47850.354</v>
      </c>
      <c r="H504" s="10">
        <f t="shared" si="47"/>
        <v>-3426</v>
      </c>
      <c r="I504" s="108" t="s">
        <v>1204</v>
      </c>
      <c r="J504" s="109" t="s">
        <v>1205</v>
      </c>
      <c r="K504" s="108">
        <v>-3426</v>
      </c>
      <c r="L504" s="108" t="s">
        <v>1206</v>
      </c>
      <c r="M504" s="109" t="s">
        <v>2233</v>
      </c>
      <c r="N504" s="109"/>
      <c r="O504" s="110" t="s">
        <v>818</v>
      </c>
      <c r="P504" s="110" t="s">
        <v>1201</v>
      </c>
    </row>
    <row r="505" spans="1:16" ht="13.5" thickBot="1">
      <c r="A505" s="10" t="str">
        <f t="shared" si="42"/>
        <v> BBS 93 </v>
      </c>
      <c r="B505" s="5" t="str">
        <f t="shared" si="43"/>
        <v>I</v>
      </c>
      <c r="C505" s="10">
        <f t="shared" si="44"/>
        <v>47854.436999999998</v>
      </c>
      <c r="D505" s="19" t="str">
        <f t="shared" si="45"/>
        <v>vis</v>
      </c>
      <c r="E505" s="107">
        <f>VLOOKUP(C505,'Active 1'!C$21:E$968,3,FALSE)</f>
        <v>17592.008048461699</v>
      </c>
      <c r="F505" s="5" t="s">
        <v>2167</v>
      </c>
      <c r="G505" s="19" t="str">
        <f t="shared" si="46"/>
        <v>47854.437</v>
      </c>
      <c r="H505" s="10">
        <f t="shared" si="47"/>
        <v>-3423</v>
      </c>
      <c r="I505" s="108" t="s">
        <v>1207</v>
      </c>
      <c r="J505" s="109" t="s">
        <v>1208</v>
      </c>
      <c r="K505" s="108">
        <v>-3423</v>
      </c>
      <c r="L505" s="108" t="s">
        <v>1147</v>
      </c>
      <c r="M505" s="109" t="s">
        <v>2233</v>
      </c>
      <c r="N505" s="109"/>
      <c r="O505" s="110" t="s">
        <v>152</v>
      </c>
      <c r="P505" s="110" t="s">
        <v>1189</v>
      </c>
    </row>
    <row r="506" spans="1:16" ht="13.5" thickBot="1">
      <c r="A506" s="10" t="str">
        <f t="shared" si="42"/>
        <v> AOEB 1 </v>
      </c>
      <c r="B506" s="5" t="str">
        <f t="shared" si="43"/>
        <v>I</v>
      </c>
      <c r="C506" s="10">
        <f t="shared" si="44"/>
        <v>47862.58</v>
      </c>
      <c r="D506" s="19" t="str">
        <f t="shared" si="45"/>
        <v>vis</v>
      </c>
      <c r="E506" s="107">
        <f>VLOOKUP(C506,'Active 1'!C$21:E$968,3,FALSE)</f>
        <v>17598.007556300185</v>
      </c>
      <c r="F506" s="5" t="s">
        <v>2167</v>
      </c>
      <c r="G506" s="19" t="str">
        <f t="shared" si="46"/>
        <v>47862.580</v>
      </c>
      <c r="H506" s="10">
        <f t="shared" si="47"/>
        <v>-3417</v>
      </c>
      <c r="I506" s="108" t="s">
        <v>1209</v>
      </c>
      <c r="J506" s="109" t="s">
        <v>1210</v>
      </c>
      <c r="K506" s="108">
        <v>-3417</v>
      </c>
      <c r="L506" s="108" t="s">
        <v>1211</v>
      </c>
      <c r="M506" s="109" t="s">
        <v>2233</v>
      </c>
      <c r="N506" s="109"/>
      <c r="O506" s="110" t="s">
        <v>3236</v>
      </c>
      <c r="P506" s="110" t="s">
        <v>528</v>
      </c>
    </row>
    <row r="507" spans="1:16" ht="13.5" thickBot="1">
      <c r="A507" s="10" t="str">
        <f t="shared" si="42"/>
        <v> AOEB 1 </v>
      </c>
      <c r="B507" s="5" t="str">
        <f t="shared" si="43"/>
        <v>I</v>
      </c>
      <c r="C507" s="10">
        <f t="shared" si="44"/>
        <v>47923.66</v>
      </c>
      <c r="D507" s="19" t="str">
        <f t="shared" si="45"/>
        <v>vis</v>
      </c>
      <c r="E507" s="107">
        <f>VLOOKUP(C507,'Active 1'!C$21:E$968,3,FALSE)</f>
        <v>17643.009390854346</v>
      </c>
      <c r="F507" s="5" t="s">
        <v>2167</v>
      </c>
      <c r="G507" s="19" t="str">
        <f t="shared" si="46"/>
        <v>47923.660</v>
      </c>
      <c r="H507" s="10">
        <f t="shared" si="47"/>
        <v>-3372</v>
      </c>
      <c r="I507" s="108" t="s">
        <v>1212</v>
      </c>
      <c r="J507" s="109" t="s">
        <v>1213</v>
      </c>
      <c r="K507" s="108">
        <v>-3372</v>
      </c>
      <c r="L507" s="108" t="s">
        <v>1147</v>
      </c>
      <c r="M507" s="109" t="s">
        <v>2233</v>
      </c>
      <c r="N507" s="109"/>
      <c r="O507" s="110" t="s">
        <v>3236</v>
      </c>
      <c r="P507" s="110" t="s">
        <v>528</v>
      </c>
    </row>
    <row r="508" spans="1:16" ht="13.5" thickBot="1">
      <c r="A508" s="10" t="str">
        <f t="shared" si="42"/>
        <v> BBS 94 </v>
      </c>
      <c r="B508" s="5" t="str">
        <f t="shared" si="43"/>
        <v>I</v>
      </c>
      <c r="C508" s="10">
        <f t="shared" si="44"/>
        <v>47941.303999999996</v>
      </c>
      <c r="D508" s="19" t="str">
        <f t="shared" si="45"/>
        <v>vis</v>
      </c>
      <c r="E508" s="107">
        <f>VLOOKUP(C508,'Active 1'!C$21:E$968,3,FALSE)</f>
        <v>17656.008938478335</v>
      </c>
      <c r="F508" s="5" t="s">
        <v>2167</v>
      </c>
      <c r="G508" s="19" t="str">
        <f t="shared" si="46"/>
        <v>47941.304</v>
      </c>
      <c r="H508" s="10">
        <f t="shared" si="47"/>
        <v>-3359</v>
      </c>
      <c r="I508" s="108" t="s">
        <v>1214</v>
      </c>
      <c r="J508" s="109" t="s">
        <v>1215</v>
      </c>
      <c r="K508" s="108">
        <v>-3359</v>
      </c>
      <c r="L508" s="108" t="s">
        <v>1211</v>
      </c>
      <c r="M508" s="109" t="s">
        <v>2233</v>
      </c>
      <c r="N508" s="109"/>
      <c r="O508" s="110" t="s">
        <v>3275</v>
      </c>
      <c r="P508" s="110" t="s">
        <v>1201</v>
      </c>
    </row>
    <row r="509" spans="1:16" ht="13.5" thickBot="1">
      <c r="A509" s="10" t="str">
        <f t="shared" si="42"/>
        <v> AOEB 1 </v>
      </c>
      <c r="B509" s="5" t="str">
        <f t="shared" si="43"/>
        <v>I</v>
      </c>
      <c r="C509" s="10">
        <f t="shared" si="44"/>
        <v>47942.66</v>
      </c>
      <c r="D509" s="19" t="str">
        <f t="shared" si="45"/>
        <v>vis</v>
      </c>
      <c r="E509" s="107">
        <f>VLOOKUP(C509,'Active 1'!C$21:E$968,3,FALSE)</f>
        <v>17657.007996887893</v>
      </c>
      <c r="F509" s="5" t="s">
        <v>2167</v>
      </c>
      <c r="G509" s="19" t="str">
        <f t="shared" si="46"/>
        <v>47942.660</v>
      </c>
      <c r="H509" s="10">
        <f t="shared" si="47"/>
        <v>-3358</v>
      </c>
      <c r="I509" s="108" t="s">
        <v>1217</v>
      </c>
      <c r="J509" s="109" t="s">
        <v>1218</v>
      </c>
      <c r="K509" s="108">
        <v>-3358</v>
      </c>
      <c r="L509" s="108" t="s">
        <v>1123</v>
      </c>
      <c r="M509" s="109" t="s">
        <v>2233</v>
      </c>
      <c r="N509" s="109"/>
      <c r="O509" s="110" t="s">
        <v>3236</v>
      </c>
      <c r="P509" s="110" t="s">
        <v>528</v>
      </c>
    </row>
    <row r="510" spans="1:16" ht="13.5" thickBot="1">
      <c r="A510" s="10" t="str">
        <f t="shared" si="42"/>
        <v> BBS 96 </v>
      </c>
      <c r="B510" s="5" t="str">
        <f t="shared" si="43"/>
        <v>I</v>
      </c>
      <c r="C510" s="10">
        <f t="shared" si="44"/>
        <v>48101.461000000003</v>
      </c>
      <c r="D510" s="19" t="str">
        <f t="shared" si="45"/>
        <v>vis</v>
      </c>
      <c r="E510" s="107">
        <f>VLOOKUP(C510,'Active 1'!C$21:E$968,3,FALSE)</f>
        <v>17774.007609347533</v>
      </c>
      <c r="F510" s="5" t="s">
        <v>2167</v>
      </c>
      <c r="G510" s="19" t="str">
        <f t="shared" si="46"/>
        <v>48101.461</v>
      </c>
      <c r="H510" s="10">
        <f t="shared" si="47"/>
        <v>-3241</v>
      </c>
      <c r="I510" s="108" t="s">
        <v>1219</v>
      </c>
      <c r="J510" s="109" t="s">
        <v>1220</v>
      </c>
      <c r="K510" s="108">
        <v>-3241</v>
      </c>
      <c r="L510" s="108" t="s">
        <v>1221</v>
      </c>
      <c r="M510" s="109" t="s">
        <v>2233</v>
      </c>
      <c r="N510" s="109"/>
      <c r="O510" s="110" t="s">
        <v>152</v>
      </c>
      <c r="P510" s="110" t="s">
        <v>1222</v>
      </c>
    </row>
    <row r="511" spans="1:16" ht="13.5" thickBot="1">
      <c r="A511" s="10" t="str">
        <f t="shared" si="42"/>
        <v> AOEB 1 </v>
      </c>
      <c r="B511" s="5" t="str">
        <f t="shared" si="43"/>
        <v>I</v>
      </c>
      <c r="C511" s="10">
        <f t="shared" si="44"/>
        <v>48151.682000000001</v>
      </c>
      <c r="D511" s="19" t="str">
        <f t="shared" si="45"/>
        <v>vis</v>
      </c>
      <c r="E511" s="107">
        <f>VLOOKUP(C511,'Active 1'!C$21:E$968,3,FALSE)</f>
        <v>17811.00887216915</v>
      </c>
      <c r="F511" s="5" t="s">
        <v>2167</v>
      </c>
      <c r="G511" s="19" t="str">
        <f t="shared" si="46"/>
        <v>48151.682</v>
      </c>
      <c r="H511" s="10">
        <f t="shared" si="47"/>
        <v>-3204</v>
      </c>
      <c r="I511" s="108" t="s">
        <v>1223</v>
      </c>
      <c r="J511" s="109" t="s">
        <v>1224</v>
      </c>
      <c r="K511" s="108">
        <v>-3204</v>
      </c>
      <c r="L511" s="108" t="s">
        <v>1221</v>
      </c>
      <c r="M511" s="109" t="s">
        <v>2233</v>
      </c>
      <c r="N511" s="109"/>
      <c r="O511" s="110" t="s">
        <v>3236</v>
      </c>
      <c r="P511" s="110" t="s">
        <v>528</v>
      </c>
    </row>
    <row r="512" spans="1:16" ht="13.5" thickBot="1">
      <c r="A512" s="10" t="str">
        <f t="shared" si="42"/>
        <v> BBS 99 </v>
      </c>
      <c r="B512" s="5" t="str">
        <f t="shared" si="43"/>
        <v>I</v>
      </c>
      <c r="C512" s="10">
        <f t="shared" si="44"/>
        <v>48173.404000000002</v>
      </c>
      <c r="D512" s="19" t="str">
        <f t="shared" si="45"/>
        <v>vis</v>
      </c>
      <c r="E512" s="107">
        <f>VLOOKUP(C512,'Active 1'!C$21:E$968,3,FALSE)</f>
        <v>17827.012962709188</v>
      </c>
      <c r="F512" s="5" t="s">
        <v>2167</v>
      </c>
      <c r="G512" s="19" t="str">
        <f t="shared" si="46"/>
        <v>48173.404</v>
      </c>
      <c r="H512" s="10">
        <f t="shared" si="47"/>
        <v>-3188</v>
      </c>
      <c r="I512" s="108" t="s">
        <v>1225</v>
      </c>
      <c r="J512" s="109" t="s">
        <v>1226</v>
      </c>
      <c r="K512" s="108">
        <v>-3188</v>
      </c>
      <c r="L512" s="108" t="s">
        <v>1147</v>
      </c>
      <c r="M512" s="109" t="s">
        <v>2233</v>
      </c>
      <c r="N512" s="109"/>
      <c r="O512" s="110" t="s">
        <v>818</v>
      </c>
      <c r="P512" s="110" t="s">
        <v>1227</v>
      </c>
    </row>
    <row r="513" spans="1:16" ht="13.5" thickBot="1">
      <c r="A513" s="10" t="str">
        <f t="shared" si="42"/>
        <v> BRNO 31 </v>
      </c>
      <c r="B513" s="5" t="str">
        <f t="shared" si="43"/>
        <v>I</v>
      </c>
      <c r="C513" s="10">
        <f t="shared" si="44"/>
        <v>48188.330999999998</v>
      </c>
      <c r="D513" s="19" t="str">
        <f t="shared" si="45"/>
        <v>vis</v>
      </c>
      <c r="E513" s="107">
        <f>VLOOKUP(C513,'Active 1'!C$21:E$968,3,FALSE)</f>
        <v>17838.010709670383</v>
      </c>
      <c r="F513" s="5" t="s">
        <v>2167</v>
      </c>
      <c r="G513" s="19" t="str">
        <f t="shared" si="46"/>
        <v>48188.331</v>
      </c>
      <c r="H513" s="10">
        <f t="shared" si="47"/>
        <v>-3177</v>
      </c>
      <c r="I513" s="108" t="s">
        <v>1228</v>
      </c>
      <c r="J513" s="109" t="s">
        <v>1229</v>
      </c>
      <c r="K513" s="108">
        <v>-3177</v>
      </c>
      <c r="L513" s="108" t="s">
        <v>1069</v>
      </c>
      <c r="M513" s="109" t="s">
        <v>2233</v>
      </c>
      <c r="N513" s="109"/>
      <c r="O513" s="110" t="s">
        <v>1230</v>
      </c>
      <c r="P513" s="110" t="s">
        <v>1231</v>
      </c>
    </row>
    <row r="514" spans="1:16" ht="13.5" thickBot="1">
      <c r="A514" s="10" t="str">
        <f t="shared" si="42"/>
        <v> BBS 97 </v>
      </c>
      <c r="B514" s="5" t="str">
        <f t="shared" si="43"/>
        <v>I</v>
      </c>
      <c r="C514" s="10">
        <f t="shared" si="44"/>
        <v>48203.26</v>
      </c>
      <c r="D514" s="19" t="str">
        <f t="shared" si="45"/>
        <v>vis</v>
      </c>
      <c r="E514" s="107">
        <f>VLOOKUP(C514,'Active 1'!C$21:E$968,3,FALSE)</f>
        <v>17849.009930169061</v>
      </c>
      <c r="F514" s="5" t="s">
        <v>2167</v>
      </c>
      <c r="G514" s="19" t="str">
        <f t="shared" si="46"/>
        <v>48203.260</v>
      </c>
      <c r="H514" s="10">
        <f t="shared" si="47"/>
        <v>-3166</v>
      </c>
      <c r="I514" s="108" t="s">
        <v>1232</v>
      </c>
      <c r="J514" s="109" t="s">
        <v>1233</v>
      </c>
      <c r="K514" s="108">
        <v>-3166</v>
      </c>
      <c r="L514" s="108" t="s">
        <v>1234</v>
      </c>
      <c r="M514" s="109" t="s">
        <v>2233</v>
      </c>
      <c r="N514" s="109"/>
      <c r="O514" s="110" t="s">
        <v>3275</v>
      </c>
      <c r="P514" s="110" t="s">
        <v>1235</v>
      </c>
    </row>
    <row r="515" spans="1:16" ht="13.5" thickBot="1">
      <c r="A515" s="10" t="str">
        <f t="shared" si="42"/>
        <v> AOEB 1 </v>
      </c>
      <c r="B515" s="5" t="str">
        <f t="shared" si="43"/>
        <v>I</v>
      </c>
      <c r="C515" s="10">
        <f t="shared" si="44"/>
        <v>48208.688000000002</v>
      </c>
      <c r="D515" s="19" t="str">
        <f t="shared" si="45"/>
        <v>vis</v>
      </c>
      <c r="E515" s="107">
        <f>VLOOKUP(C515,'Active 1'!C$21:E$968,3,FALSE)</f>
        <v>17853.009110882223</v>
      </c>
      <c r="F515" s="5" t="s">
        <v>2167</v>
      </c>
      <c r="G515" s="19" t="str">
        <f t="shared" si="46"/>
        <v>48208.688</v>
      </c>
      <c r="H515" s="10">
        <f t="shared" si="47"/>
        <v>-3162</v>
      </c>
      <c r="I515" s="108" t="s">
        <v>1236</v>
      </c>
      <c r="J515" s="109" t="s">
        <v>1237</v>
      </c>
      <c r="K515" s="108">
        <v>-3162</v>
      </c>
      <c r="L515" s="108" t="s">
        <v>1238</v>
      </c>
      <c r="M515" s="109" t="s">
        <v>2233</v>
      </c>
      <c r="N515" s="109"/>
      <c r="O515" s="110" t="s">
        <v>3236</v>
      </c>
      <c r="P515" s="110" t="s">
        <v>528</v>
      </c>
    </row>
    <row r="516" spans="1:16" ht="13.5" thickBot="1">
      <c r="A516" s="10" t="str">
        <f t="shared" si="42"/>
        <v> AOEB 1 </v>
      </c>
      <c r="B516" s="5" t="str">
        <f t="shared" si="43"/>
        <v>I</v>
      </c>
      <c r="C516" s="10">
        <f t="shared" si="44"/>
        <v>48216.834000000003</v>
      </c>
      <c r="D516" s="19" t="str">
        <f t="shared" si="45"/>
        <v>vis</v>
      </c>
      <c r="E516" s="107">
        <f>VLOOKUP(C516,'Active 1'!C$21:E$968,3,FALSE)</f>
        <v>17859.01082902692</v>
      </c>
      <c r="F516" s="5" t="s">
        <v>2167</v>
      </c>
      <c r="G516" s="19" t="str">
        <f t="shared" si="46"/>
        <v>48216.834</v>
      </c>
      <c r="H516" s="10">
        <f t="shared" si="47"/>
        <v>-3156</v>
      </c>
      <c r="I516" s="108" t="s">
        <v>1239</v>
      </c>
      <c r="J516" s="109" t="s">
        <v>1240</v>
      </c>
      <c r="K516" s="108">
        <v>-3156</v>
      </c>
      <c r="L516" s="108" t="s">
        <v>1069</v>
      </c>
      <c r="M516" s="109" t="s">
        <v>2233</v>
      </c>
      <c r="N516" s="109"/>
      <c r="O516" s="110" t="s">
        <v>3236</v>
      </c>
      <c r="P516" s="110" t="s">
        <v>528</v>
      </c>
    </row>
    <row r="517" spans="1:16" ht="13.5" thickBot="1">
      <c r="A517" s="10" t="str">
        <f t="shared" si="42"/>
        <v> AOEB 1 </v>
      </c>
      <c r="B517" s="5" t="str">
        <f t="shared" si="43"/>
        <v>I</v>
      </c>
      <c r="C517" s="10">
        <f t="shared" si="44"/>
        <v>48219.548000000003</v>
      </c>
      <c r="D517" s="19" t="str">
        <f t="shared" si="45"/>
        <v>vis</v>
      </c>
      <c r="E517" s="107">
        <f>VLOOKUP(C517,'Active 1'!C$21:E$968,3,FALSE)</f>
        <v>17861.010419383503</v>
      </c>
      <c r="F517" s="5" t="s">
        <v>2167</v>
      </c>
      <c r="G517" s="19" t="str">
        <f t="shared" si="46"/>
        <v>48219.548</v>
      </c>
      <c r="H517" s="10">
        <f t="shared" si="47"/>
        <v>-3154</v>
      </c>
      <c r="I517" s="108" t="s">
        <v>1241</v>
      </c>
      <c r="J517" s="109" t="s">
        <v>1242</v>
      </c>
      <c r="K517" s="108">
        <v>-3154</v>
      </c>
      <c r="L517" s="108" t="s">
        <v>1234</v>
      </c>
      <c r="M517" s="109" t="s">
        <v>2233</v>
      </c>
      <c r="N517" s="109"/>
      <c r="O517" s="110" t="s">
        <v>3236</v>
      </c>
      <c r="P517" s="110" t="s">
        <v>528</v>
      </c>
    </row>
    <row r="518" spans="1:16" ht="13.5" thickBot="1">
      <c r="A518" s="10" t="str">
        <f t="shared" si="42"/>
        <v> BBS 97 </v>
      </c>
      <c r="B518" s="5" t="str">
        <f t="shared" si="43"/>
        <v>I</v>
      </c>
      <c r="C518" s="10">
        <f t="shared" si="44"/>
        <v>48222.260999999999</v>
      </c>
      <c r="D518" s="19" t="str">
        <f t="shared" si="45"/>
        <v>vis</v>
      </c>
      <c r="E518" s="107">
        <f>VLOOKUP(C518,'Active 1'!C$21:E$968,3,FALSE)</f>
        <v>17863.009272971343</v>
      </c>
      <c r="F518" s="5" t="s">
        <v>2167</v>
      </c>
      <c r="G518" s="19" t="str">
        <f t="shared" si="46"/>
        <v>48222.261</v>
      </c>
      <c r="H518" s="10">
        <f t="shared" si="47"/>
        <v>-3152</v>
      </c>
      <c r="I518" s="108" t="s">
        <v>1243</v>
      </c>
      <c r="J518" s="109" t="s">
        <v>1244</v>
      </c>
      <c r="K518" s="108">
        <v>-3152</v>
      </c>
      <c r="L518" s="108" t="s">
        <v>1238</v>
      </c>
      <c r="M518" s="109" t="s">
        <v>2233</v>
      </c>
      <c r="N518" s="109"/>
      <c r="O518" s="110" t="s">
        <v>3275</v>
      </c>
      <c r="P518" s="110" t="s">
        <v>1235</v>
      </c>
    </row>
    <row r="519" spans="1:16" ht="13.5" thickBot="1">
      <c r="A519" s="10" t="str">
        <f t="shared" si="42"/>
        <v> BBS 97 </v>
      </c>
      <c r="B519" s="5" t="str">
        <f t="shared" si="43"/>
        <v>I</v>
      </c>
      <c r="C519" s="10">
        <f t="shared" si="44"/>
        <v>48260.266000000003</v>
      </c>
      <c r="D519" s="19" t="str">
        <f t="shared" si="45"/>
        <v>vis</v>
      </c>
      <c r="E519" s="107">
        <f>VLOOKUP(C519,'Active 1'!C$21:E$968,3,FALSE)</f>
        <v>17891.010168882131</v>
      </c>
      <c r="F519" s="5" t="s">
        <v>2167</v>
      </c>
      <c r="G519" s="19" t="str">
        <f t="shared" si="46"/>
        <v>48260.266</v>
      </c>
      <c r="H519" s="10">
        <f t="shared" si="47"/>
        <v>-3124</v>
      </c>
      <c r="I519" s="108" t="s">
        <v>1245</v>
      </c>
      <c r="J519" s="109" t="s">
        <v>1246</v>
      </c>
      <c r="K519" s="108">
        <v>-3124</v>
      </c>
      <c r="L519" s="108" t="s">
        <v>1221</v>
      </c>
      <c r="M519" s="109" t="s">
        <v>2233</v>
      </c>
      <c r="N519" s="109"/>
      <c r="O519" s="110" t="s">
        <v>1043</v>
      </c>
      <c r="P519" s="110" t="s">
        <v>1235</v>
      </c>
    </row>
    <row r="520" spans="1:16" ht="13.5" thickBot="1">
      <c r="A520" s="10" t="str">
        <f t="shared" si="42"/>
        <v> BBS 97 </v>
      </c>
      <c r="B520" s="5" t="str">
        <f t="shared" si="43"/>
        <v>I</v>
      </c>
      <c r="C520" s="10">
        <f t="shared" si="44"/>
        <v>48260.267</v>
      </c>
      <c r="D520" s="19" t="str">
        <f t="shared" si="45"/>
        <v>vis</v>
      </c>
      <c r="E520" s="107">
        <f>VLOOKUP(C520,'Active 1'!C$21:E$968,3,FALSE)</f>
        <v>17891.01090565087</v>
      </c>
      <c r="F520" s="5" t="s">
        <v>2167</v>
      </c>
      <c r="G520" s="19" t="str">
        <f t="shared" si="46"/>
        <v>48260.267</v>
      </c>
      <c r="H520" s="10">
        <f t="shared" si="47"/>
        <v>-3124</v>
      </c>
      <c r="I520" s="108" t="s">
        <v>1247</v>
      </c>
      <c r="J520" s="109" t="s">
        <v>1248</v>
      </c>
      <c r="K520" s="108">
        <v>-3124</v>
      </c>
      <c r="L520" s="108" t="s">
        <v>1234</v>
      </c>
      <c r="M520" s="109" t="s">
        <v>2233</v>
      </c>
      <c r="N520" s="109"/>
      <c r="O520" s="110" t="s">
        <v>152</v>
      </c>
      <c r="P520" s="110" t="s">
        <v>1235</v>
      </c>
    </row>
    <row r="521" spans="1:16" ht="13.5" thickBot="1">
      <c r="A521" s="10" t="str">
        <f t="shared" si="42"/>
        <v> BBS 97 </v>
      </c>
      <c r="B521" s="5" t="str">
        <f t="shared" si="43"/>
        <v>I</v>
      </c>
      <c r="C521" s="10">
        <f t="shared" si="44"/>
        <v>48260.267999999996</v>
      </c>
      <c r="D521" s="19" t="str">
        <f t="shared" si="45"/>
        <v>vis</v>
      </c>
      <c r="E521" s="107">
        <f>VLOOKUP(C521,'Active 1'!C$21:E$968,3,FALSE)</f>
        <v>17891.011642419606</v>
      </c>
      <c r="F521" s="5" t="s">
        <v>2167</v>
      </c>
      <c r="G521" s="19" t="str">
        <f t="shared" si="46"/>
        <v>48260.268</v>
      </c>
      <c r="H521" s="10">
        <f t="shared" si="47"/>
        <v>-3124</v>
      </c>
      <c r="I521" s="108" t="s">
        <v>1249</v>
      </c>
      <c r="J521" s="109" t="s">
        <v>1250</v>
      </c>
      <c r="K521" s="108">
        <v>-3124</v>
      </c>
      <c r="L521" s="108" t="s">
        <v>1069</v>
      </c>
      <c r="M521" s="109" t="s">
        <v>2233</v>
      </c>
      <c r="N521" s="109"/>
      <c r="O521" s="110" t="s">
        <v>3275</v>
      </c>
      <c r="P521" s="110" t="s">
        <v>1235</v>
      </c>
    </row>
    <row r="522" spans="1:16" ht="13.5" thickBot="1">
      <c r="A522" s="10" t="str">
        <f t="shared" si="42"/>
        <v> BBS 98 </v>
      </c>
      <c r="B522" s="5" t="str">
        <f t="shared" si="43"/>
        <v>I</v>
      </c>
      <c r="C522" s="10">
        <f t="shared" si="44"/>
        <v>48477.432999999997</v>
      </c>
      <c r="D522" s="19" t="str">
        <f t="shared" si="45"/>
        <v>vis</v>
      </c>
      <c r="E522" s="107">
        <f>VLOOKUP(C522,'Active 1'!C$21:E$968,3,FALSE)</f>
        <v>18051.012025539349</v>
      </c>
      <c r="F522" s="5" t="s">
        <v>2167</v>
      </c>
      <c r="G522" s="19" t="str">
        <f t="shared" si="46"/>
        <v>48477.433</v>
      </c>
      <c r="H522" s="10">
        <f t="shared" si="47"/>
        <v>-2964</v>
      </c>
      <c r="I522" s="108" t="s">
        <v>1251</v>
      </c>
      <c r="J522" s="109" t="s">
        <v>1252</v>
      </c>
      <c r="K522" s="108">
        <v>-2964</v>
      </c>
      <c r="L522" s="108" t="s">
        <v>1253</v>
      </c>
      <c r="M522" s="109" t="s">
        <v>2233</v>
      </c>
      <c r="N522" s="109"/>
      <c r="O522" s="110" t="s">
        <v>152</v>
      </c>
      <c r="P522" s="110" t="s">
        <v>1254</v>
      </c>
    </row>
    <row r="523" spans="1:16" ht="13.5" thickBot="1">
      <c r="A523" s="10" t="str">
        <f t="shared" ref="A523:A586" si="48">P523</f>
        <v> AOEB 1 </v>
      </c>
      <c r="B523" s="5" t="str">
        <f t="shared" ref="B523:B586" si="49">IF(H523=INT(H523),"I","II")</f>
        <v>I</v>
      </c>
      <c r="C523" s="10">
        <f t="shared" ref="C523:C586" si="50">1*G523</f>
        <v>48478.79</v>
      </c>
      <c r="D523" s="19" t="str">
        <f t="shared" ref="D523:D586" si="51">VLOOKUP(F523,I$1:J$5,2,FALSE)</f>
        <v>vis</v>
      </c>
      <c r="E523" s="107">
        <f>VLOOKUP(C523,'Active 1'!C$21:E$968,3,FALSE)</f>
        <v>18052.011820717642</v>
      </c>
      <c r="F523" s="5" t="s">
        <v>2167</v>
      </c>
      <c r="G523" s="19" t="str">
        <f t="shared" ref="G523:G586" si="52">MID(I523,3,LEN(I523)-3)</f>
        <v>48478.790</v>
      </c>
      <c r="H523" s="10">
        <f t="shared" ref="H523:H586" si="53">1*K523</f>
        <v>-2963</v>
      </c>
      <c r="I523" s="108" t="s">
        <v>1255</v>
      </c>
      <c r="J523" s="109" t="s">
        <v>1256</v>
      </c>
      <c r="K523" s="108">
        <v>-2963</v>
      </c>
      <c r="L523" s="108" t="s">
        <v>1253</v>
      </c>
      <c r="M523" s="109" t="s">
        <v>2233</v>
      </c>
      <c r="N523" s="109"/>
      <c r="O523" s="110" t="s">
        <v>3236</v>
      </c>
      <c r="P523" s="110" t="s">
        <v>528</v>
      </c>
    </row>
    <row r="524" spans="1:16" ht="13.5" thickBot="1">
      <c r="A524" s="10" t="str">
        <f t="shared" si="48"/>
        <v> AOEB 4 </v>
      </c>
      <c r="B524" s="5" t="str">
        <f t="shared" si="49"/>
        <v>I</v>
      </c>
      <c r="C524" s="10">
        <f t="shared" si="50"/>
        <v>48478.79</v>
      </c>
      <c r="D524" s="19" t="str">
        <f t="shared" si="51"/>
        <v>vis</v>
      </c>
      <c r="E524" s="107">
        <f>VLOOKUP(C524,'Active 1'!C$21:E$968,3,FALSE)</f>
        <v>18052.011820717642</v>
      </c>
      <c r="F524" s="5" t="s">
        <v>2167</v>
      </c>
      <c r="G524" s="19" t="str">
        <f t="shared" si="52"/>
        <v>48478.790</v>
      </c>
      <c r="H524" s="10">
        <f t="shared" si="53"/>
        <v>-2963</v>
      </c>
      <c r="I524" s="108" t="s">
        <v>1255</v>
      </c>
      <c r="J524" s="109" t="s">
        <v>1256</v>
      </c>
      <c r="K524" s="108">
        <v>-2963</v>
      </c>
      <c r="L524" s="108" t="s">
        <v>1253</v>
      </c>
      <c r="M524" s="109" t="s">
        <v>2233</v>
      </c>
      <c r="N524" s="109"/>
      <c r="O524" s="110" t="s">
        <v>3236</v>
      </c>
      <c r="P524" s="110" t="s">
        <v>1257</v>
      </c>
    </row>
    <row r="525" spans="1:16" ht="13.5" thickBot="1">
      <c r="A525" s="10" t="str">
        <f t="shared" si="48"/>
        <v> AOEB 1 </v>
      </c>
      <c r="B525" s="5" t="str">
        <f t="shared" si="49"/>
        <v>I</v>
      </c>
      <c r="C525" s="10">
        <f t="shared" si="50"/>
        <v>48482.862999999998</v>
      </c>
      <c r="D525" s="19" t="str">
        <f t="shared" si="51"/>
        <v>vis</v>
      </c>
      <c r="E525" s="107">
        <f>VLOOKUP(C525,'Active 1'!C$21:E$968,3,FALSE)</f>
        <v>18055.01267978999</v>
      </c>
      <c r="F525" s="5" t="s">
        <v>2167</v>
      </c>
      <c r="G525" s="19" t="str">
        <f t="shared" si="52"/>
        <v>48482.863</v>
      </c>
      <c r="H525" s="10">
        <f t="shared" si="53"/>
        <v>-2960</v>
      </c>
      <c r="I525" s="108" t="s">
        <v>1258</v>
      </c>
      <c r="J525" s="109" t="s">
        <v>1259</v>
      </c>
      <c r="K525" s="108">
        <v>-2960</v>
      </c>
      <c r="L525" s="108" t="s">
        <v>1260</v>
      </c>
      <c r="M525" s="109" t="s">
        <v>2233</v>
      </c>
      <c r="N525" s="109"/>
      <c r="O525" s="110" t="s">
        <v>3236</v>
      </c>
      <c r="P525" s="110" t="s">
        <v>528</v>
      </c>
    </row>
    <row r="526" spans="1:16" ht="13.5" thickBot="1">
      <c r="A526" s="10" t="str">
        <f t="shared" si="48"/>
        <v> AOEB 4 </v>
      </c>
      <c r="B526" s="5" t="str">
        <f t="shared" si="49"/>
        <v>I</v>
      </c>
      <c r="C526" s="10">
        <f t="shared" si="50"/>
        <v>48482.862999999998</v>
      </c>
      <c r="D526" s="19" t="str">
        <f t="shared" si="51"/>
        <v>vis</v>
      </c>
      <c r="E526" s="107">
        <f>VLOOKUP(C526,'Active 1'!C$21:E$968,3,FALSE)</f>
        <v>18055.01267978999</v>
      </c>
      <c r="F526" s="5" t="s">
        <v>2167</v>
      </c>
      <c r="G526" s="19" t="str">
        <f t="shared" si="52"/>
        <v>48482.863</v>
      </c>
      <c r="H526" s="10">
        <f t="shared" si="53"/>
        <v>-2960</v>
      </c>
      <c r="I526" s="108" t="s">
        <v>1258</v>
      </c>
      <c r="J526" s="109" t="s">
        <v>1259</v>
      </c>
      <c r="K526" s="108">
        <v>-2960</v>
      </c>
      <c r="L526" s="108" t="s">
        <v>1260</v>
      </c>
      <c r="M526" s="109" t="s">
        <v>2233</v>
      </c>
      <c r="N526" s="109"/>
      <c r="O526" s="110" t="s">
        <v>3236</v>
      </c>
      <c r="P526" s="110" t="s">
        <v>1257</v>
      </c>
    </row>
    <row r="527" spans="1:16" ht="13.5" thickBot="1">
      <c r="A527" s="10" t="str">
        <f t="shared" si="48"/>
        <v> BBS 98 </v>
      </c>
      <c r="B527" s="5" t="str">
        <f t="shared" si="49"/>
        <v>I</v>
      </c>
      <c r="C527" s="10">
        <f t="shared" si="50"/>
        <v>48496.434999999998</v>
      </c>
      <c r="D527" s="19" t="str">
        <f t="shared" si="51"/>
        <v>vis</v>
      </c>
      <c r="E527" s="107">
        <f>VLOOKUP(C527,'Active 1'!C$21:E$968,3,FALSE)</f>
        <v>18065.012105110374</v>
      </c>
      <c r="F527" s="5" t="s">
        <v>2167</v>
      </c>
      <c r="G527" s="19" t="str">
        <f t="shared" si="52"/>
        <v>48496.435</v>
      </c>
      <c r="H527" s="10">
        <f t="shared" si="53"/>
        <v>-2950</v>
      </c>
      <c r="I527" s="108" t="s">
        <v>1261</v>
      </c>
      <c r="J527" s="109" t="s">
        <v>1262</v>
      </c>
      <c r="K527" s="108">
        <v>-2950</v>
      </c>
      <c r="L527" s="108" t="s">
        <v>1253</v>
      </c>
      <c r="M527" s="109" t="s">
        <v>2233</v>
      </c>
      <c r="N527" s="109"/>
      <c r="O527" s="110" t="s">
        <v>3275</v>
      </c>
      <c r="P527" s="110" t="s">
        <v>1254</v>
      </c>
    </row>
    <row r="528" spans="1:16" ht="13.5" thickBot="1">
      <c r="A528" s="10" t="str">
        <f t="shared" si="48"/>
        <v> AOEB 1 </v>
      </c>
      <c r="B528" s="5" t="str">
        <f t="shared" si="49"/>
        <v>I</v>
      </c>
      <c r="C528" s="10">
        <f t="shared" si="50"/>
        <v>48508.652999999998</v>
      </c>
      <c r="D528" s="19" t="str">
        <f t="shared" si="51"/>
        <v>vis</v>
      </c>
      <c r="E528" s="107">
        <f>VLOOKUP(C528,'Active 1'!C$21:E$968,3,FALSE)</f>
        <v>18074.013945558683</v>
      </c>
      <c r="F528" s="5" t="s">
        <v>2167</v>
      </c>
      <c r="G528" s="19" t="str">
        <f t="shared" si="52"/>
        <v>48508.653</v>
      </c>
      <c r="H528" s="10">
        <f t="shared" si="53"/>
        <v>-2941</v>
      </c>
      <c r="I528" s="108" t="s">
        <v>1263</v>
      </c>
      <c r="J528" s="109" t="s">
        <v>1264</v>
      </c>
      <c r="K528" s="108">
        <v>-2941</v>
      </c>
      <c r="L528" s="108" t="s">
        <v>1238</v>
      </c>
      <c r="M528" s="109" t="s">
        <v>2233</v>
      </c>
      <c r="N528" s="109"/>
      <c r="O528" s="110" t="s">
        <v>3236</v>
      </c>
      <c r="P528" s="110" t="s">
        <v>528</v>
      </c>
    </row>
    <row r="529" spans="1:16" ht="13.5" thickBot="1">
      <c r="A529" s="10" t="str">
        <f t="shared" si="48"/>
        <v> AOEB 4 </v>
      </c>
      <c r="B529" s="5" t="str">
        <f t="shared" si="49"/>
        <v>I</v>
      </c>
      <c r="C529" s="10">
        <f t="shared" si="50"/>
        <v>48508.652999999998</v>
      </c>
      <c r="D529" s="19" t="str">
        <f t="shared" si="51"/>
        <v>vis</v>
      </c>
      <c r="E529" s="107">
        <f>VLOOKUP(C529,'Active 1'!C$21:E$968,3,FALSE)</f>
        <v>18074.013945558683</v>
      </c>
      <c r="F529" s="5" t="s">
        <v>2167</v>
      </c>
      <c r="G529" s="19" t="str">
        <f t="shared" si="52"/>
        <v>48508.653</v>
      </c>
      <c r="H529" s="10">
        <f t="shared" si="53"/>
        <v>-2941</v>
      </c>
      <c r="I529" s="108" t="s">
        <v>1263</v>
      </c>
      <c r="J529" s="109" t="s">
        <v>1264</v>
      </c>
      <c r="K529" s="108">
        <v>-2941</v>
      </c>
      <c r="L529" s="108" t="s">
        <v>1238</v>
      </c>
      <c r="M529" s="109" t="s">
        <v>2233</v>
      </c>
      <c r="N529" s="109"/>
      <c r="O529" s="110" t="s">
        <v>3236</v>
      </c>
      <c r="P529" s="110" t="s">
        <v>1257</v>
      </c>
    </row>
    <row r="530" spans="1:16" ht="13.5" thickBot="1">
      <c r="A530" s="10" t="str">
        <f t="shared" si="48"/>
        <v> BBS 99 </v>
      </c>
      <c r="B530" s="5" t="str">
        <f t="shared" si="49"/>
        <v>I</v>
      </c>
      <c r="C530" s="10">
        <f t="shared" si="50"/>
        <v>48530.372000000003</v>
      </c>
      <c r="D530" s="19" t="str">
        <f t="shared" si="51"/>
        <v>vis</v>
      </c>
      <c r="E530" s="107">
        <f>VLOOKUP(C530,'Active 1'!C$21:E$968,3,FALSE)</f>
        <v>18090.015825792507</v>
      </c>
      <c r="F530" s="5" t="s">
        <v>2167</v>
      </c>
      <c r="G530" s="19" t="str">
        <f t="shared" si="52"/>
        <v>48530.372</v>
      </c>
      <c r="H530" s="10">
        <f t="shared" si="53"/>
        <v>-2925</v>
      </c>
      <c r="I530" s="108" t="s">
        <v>1265</v>
      </c>
      <c r="J530" s="109" t="s">
        <v>1266</v>
      </c>
      <c r="K530" s="108">
        <v>-2925</v>
      </c>
      <c r="L530" s="108" t="s">
        <v>1234</v>
      </c>
      <c r="M530" s="109" t="s">
        <v>2233</v>
      </c>
      <c r="N530" s="109"/>
      <c r="O530" s="110" t="s">
        <v>3275</v>
      </c>
      <c r="P530" s="110" t="s">
        <v>1227</v>
      </c>
    </row>
    <row r="531" spans="1:16" ht="13.5" thickBot="1">
      <c r="A531" s="10" t="str">
        <f t="shared" si="48"/>
        <v> AOEB 1 </v>
      </c>
      <c r="B531" s="5" t="str">
        <f t="shared" si="49"/>
        <v>I</v>
      </c>
      <c r="C531" s="10">
        <f t="shared" si="50"/>
        <v>48531.726999999999</v>
      </c>
      <c r="D531" s="19" t="str">
        <f t="shared" si="51"/>
        <v>vis</v>
      </c>
      <c r="E531" s="107">
        <f>VLOOKUP(C531,'Active 1'!C$21:E$968,3,FALSE)</f>
        <v>18091.014147433318</v>
      </c>
      <c r="F531" s="5" t="s">
        <v>2167</v>
      </c>
      <c r="G531" s="19" t="str">
        <f t="shared" si="52"/>
        <v>48531.727</v>
      </c>
      <c r="H531" s="10">
        <f t="shared" si="53"/>
        <v>-2924</v>
      </c>
      <c r="I531" s="108" t="s">
        <v>1267</v>
      </c>
      <c r="J531" s="109" t="s">
        <v>1268</v>
      </c>
      <c r="K531" s="108">
        <v>-2924</v>
      </c>
      <c r="L531" s="108" t="s">
        <v>1238</v>
      </c>
      <c r="M531" s="109" t="s">
        <v>2233</v>
      </c>
      <c r="N531" s="109"/>
      <c r="O531" s="110" t="s">
        <v>3236</v>
      </c>
      <c r="P531" s="110" t="s">
        <v>528</v>
      </c>
    </row>
    <row r="532" spans="1:16" ht="13.5" thickBot="1">
      <c r="A532" s="10" t="str">
        <f t="shared" si="48"/>
        <v> AOEB 4 </v>
      </c>
      <c r="B532" s="5" t="str">
        <f t="shared" si="49"/>
        <v>I</v>
      </c>
      <c r="C532" s="10">
        <f t="shared" si="50"/>
        <v>48531.726999999999</v>
      </c>
      <c r="D532" s="19" t="str">
        <f t="shared" si="51"/>
        <v>vis</v>
      </c>
      <c r="E532" s="107">
        <f>VLOOKUP(C532,'Active 1'!C$21:E$968,3,FALSE)</f>
        <v>18091.014147433318</v>
      </c>
      <c r="F532" s="5" t="s">
        <v>2167</v>
      </c>
      <c r="G532" s="19" t="str">
        <f t="shared" si="52"/>
        <v>48531.727</v>
      </c>
      <c r="H532" s="10">
        <f t="shared" si="53"/>
        <v>-2924</v>
      </c>
      <c r="I532" s="108" t="s">
        <v>1267</v>
      </c>
      <c r="J532" s="109" t="s">
        <v>1268</v>
      </c>
      <c r="K532" s="108">
        <v>-2924</v>
      </c>
      <c r="L532" s="108" t="s">
        <v>1238</v>
      </c>
      <c r="M532" s="109" t="s">
        <v>2233</v>
      </c>
      <c r="N532" s="109"/>
      <c r="O532" s="110" t="s">
        <v>3236</v>
      </c>
      <c r="P532" s="110" t="s">
        <v>1257</v>
      </c>
    </row>
    <row r="533" spans="1:16" ht="13.5" thickBot="1">
      <c r="A533" s="10" t="str">
        <f t="shared" si="48"/>
        <v> BBS 99 </v>
      </c>
      <c r="B533" s="5" t="str">
        <f t="shared" si="49"/>
        <v>I</v>
      </c>
      <c r="C533" s="10">
        <f t="shared" si="50"/>
        <v>48534.438000000002</v>
      </c>
      <c r="D533" s="19" t="str">
        <f t="shared" si="51"/>
        <v>vis</v>
      </c>
      <c r="E533" s="107">
        <f>VLOOKUP(C533,'Active 1'!C$21:E$968,3,FALSE)</f>
        <v>18093.011527483686</v>
      </c>
      <c r="F533" s="5" t="s">
        <v>2167</v>
      </c>
      <c r="G533" s="19" t="str">
        <f t="shared" si="52"/>
        <v>48534.438</v>
      </c>
      <c r="H533" s="10">
        <f t="shared" si="53"/>
        <v>-2922</v>
      </c>
      <c r="I533" s="108" t="s">
        <v>1269</v>
      </c>
      <c r="J533" s="109" t="s">
        <v>1270</v>
      </c>
      <c r="K533" s="108">
        <v>-2922</v>
      </c>
      <c r="L533" s="108" t="s">
        <v>1206</v>
      </c>
      <c r="M533" s="109" t="s">
        <v>2233</v>
      </c>
      <c r="N533" s="109"/>
      <c r="O533" s="110" t="s">
        <v>3275</v>
      </c>
      <c r="P533" s="110" t="s">
        <v>1227</v>
      </c>
    </row>
    <row r="534" spans="1:16" ht="13.5" thickBot="1">
      <c r="A534" s="10" t="str">
        <f t="shared" si="48"/>
        <v> AOEB 4 </v>
      </c>
      <c r="B534" s="5" t="str">
        <f t="shared" si="49"/>
        <v>I</v>
      </c>
      <c r="C534" s="10">
        <f t="shared" si="50"/>
        <v>48535.8</v>
      </c>
      <c r="D534" s="19" t="str">
        <f t="shared" si="51"/>
        <v>vis</v>
      </c>
      <c r="E534" s="107">
        <f>VLOOKUP(C534,'Active 1'!C$21:E$968,3,FALSE)</f>
        <v>18094.01500650567</v>
      </c>
      <c r="F534" s="5" t="s">
        <v>2167</v>
      </c>
      <c r="G534" s="19" t="str">
        <f t="shared" si="52"/>
        <v>48535.800</v>
      </c>
      <c r="H534" s="10">
        <f t="shared" si="53"/>
        <v>-2921</v>
      </c>
      <c r="I534" s="108" t="s">
        <v>1271</v>
      </c>
      <c r="J534" s="109" t="s">
        <v>1272</v>
      </c>
      <c r="K534" s="108">
        <v>-2921</v>
      </c>
      <c r="L534" s="108" t="s">
        <v>1221</v>
      </c>
      <c r="M534" s="109" t="s">
        <v>2233</v>
      </c>
      <c r="N534" s="109"/>
      <c r="O534" s="110" t="s">
        <v>1056</v>
      </c>
      <c r="P534" s="110" t="s">
        <v>1257</v>
      </c>
    </row>
    <row r="535" spans="1:16" ht="13.5" thickBot="1">
      <c r="A535" s="10" t="str">
        <f t="shared" si="48"/>
        <v> AOEB 1 </v>
      </c>
      <c r="B535" s="5" t="str">
        <f t="shared" si="49"/>
        <v>I</v>
      </c>
      <c r="C535" s="10">
        <f t="shared" si="50"/>
        <v>48546.656000000003</v>
      </c>
      <c r="D535" s="19" t="str">
        <f t="shared" si="51"/>
        <v>vis</v>
      </c>
      <c r="E535" s="107">
        <f>VLOOKUP(C535,'Active 1'!C$21:E$968,3,FALSE)</f>
        <v>18102.013367931995</v>
      </c>
      <c r="F535" s="5" t="s">
        <v>2167</v>
      </c>
      <c r="G535" s="19" t="str">
        <f t="shared" si="52"/>
        <v>48546.656</v>
      </c>
      <c r="H535" s="10">
        <f t="shared" si="53"/>
        <v>-2913</v>
      </c>
      <c r="I535" s="108" t="s">
        <v>1273</v>
      </c>
      <c r="J535" s="109" t="s">
        <v>1274</v>
      </c>
      <c r="K535" s="108">
        <v>-2913</v>
      </c>
      <c r="L535" s="108" t="s">
        <v>1260</v>
      </c>
      <c r="M535" s="109" t="s">
        <v>2233</v>
      </c>
      <c r="N535" s="109"/>
      <c r="O535" s="110" t="s">
        <v>3236</v>
      </c>
      <c r="P535" s="110" t="s">
        <v>528</v>
      </c>
    </row>
    <row r="536" spans="1:16" ht="13.5" thickBot="1">
      <c r="A536" s="10" t="str">
        <f t="shared" si="48"/>
        <v> AOEB 4 </v>
      </c>
      <c r="B536" s="5" t="str">
        <f t="shared" si="49"/>
        <v>I</v>
      </c>
      <c r="C536" s="10">
        <f t="shared" si="50"/>
        <v>48546.656000000003</v>
      </c>
      <c r="D536" s="19" t="str">
        <f t="shared" si="51"/>
        <v>vis</v>
      </c>
      <c r="E536" s="107">
        <f>VLOOKUP(C536,'Active 1'!C$21:E$968,3,FALSE)</f>
        <v>18102.013367931995</v>
      </c>
      <c r="F536" s="5" t="s">
        <v>2167</v>
      </c>
      <c r="G536" s="19" t="str">
        <f t="shared" si="52"/>
        <v>48546.656</v>
      </c>
      <c r="H536" s="10">
        <f t="shared" si="53"/>
        <v>-2913</v>
      </c>
      <c r="I536" s="108" t="s">
        <v>1273</v>
      </c>
      <c r="J536" s="109" t="s">
        <v>1274</v>
      </c>
      <c r="K536" s="108">
        <v>-2913</v>
      </c>
      <c r="L536" s="108" t="s">
        <v>1260</v>
      </c>
      <c r="M536" s="109" t="s">
        <v>2233</v>
      </c>
      <c r="N536" s="109"/>
      <c r="O536" s="110" t="s">
        <v>3236</v>
      </c>
      <c r="P536" s="110" t="s">
        <v>1257</v>
      </c>
    </row>
    <row r="537" spans="1:16" ht="13.5" thickBot="1">
      <c r="A537" s="10" t="str">
        <f t="shared" si="48"/>
        <v> BBS 100 </v>
      </c>
      <c r="B537" s="5" t="str">
        <f t="shared" si="49"/>
        <v>I</v>
      </c>
      <c r="C537" s="10">
        <f t="shared" si="50"/>
        <v>48564.298999999999</v>
      </c>
      <c r="D537" s="19" t="str">
        <f t="shared" si="51"/>
        <v>vis</v>
      </c>
      <c r="E537" s="107">
        <f>VLOOKUP(C537,'Active 1'!C$21:E$968,3,FALSE)</f>
        <v>18115.012178787249</v>
      </c>
      <c r="F537" s="5" t="s">
        <v>2167</v>
      </c>
      <c r="G537" s="19" t="str">
        <f t="shared" si="52"/>
        <v>48564.299</v>
      </c>
      <c r="H537" s="10">
        <f t="shared" si="53"/>
        <v>-2900</v>
      </c>
      <c r="I537" s="108" t="s">
        <v>1275</v>
      </c>
      <c r="J537" s="109" t="s">
        <v>1276</v>
      </c>
      <c r="K537" s="108">
        <v>-2900</v>
      </c>
      <c r="L537" s="108" t="s">
        <v>1206</v>
      </c>
      <c r="M537" s="109" t="s">
        <v>2233</v>
      </c>
      <c r="N537" s="109"/>
      <c r="O537" s="110" t="s">
        <v>818</v>
      </c>
      <c r="P537" s="110" t="s">
        <v>1277</v>
      </c>
    </row>
    <row r="538" spans="1:16" ht="13.5" thickBot="1">
      <c r="A538" s="10" t="str">
        <f t="shared" si="48"/>
        <v> BBS 99 </v>
      </c>
      <c r="B538" s="5" t="str">
        <f t="shared" si="49"/>
        <v>I</v>
      </c>
      <c r="C538" s="10">
        <f t="shared" si="50"/>
        <v>48564.300999999999</v>
      </c>
      <c r="D538" s="19" t="str">
        <f t="shared" si="51"/>
        <v>vis</v>
      </c>
      <c r="E538" s="107">
        <f>VLOOKUP(C538,'Active 1'!C$21:E$968,3,FALSE)</f>
        <v>18115.013652324724</v>
      </c>
      <c r="F538" s="5" t="s">
        <v>2167</v>
      </c>
      <c r="G538" s="19" t="str">
        <f t="shared" si="52"/>
        <v>48564.301</v>
      </c>
      <c r="H538" s="10">
        <f t="shared" si="53"/>
        <v>-2900</v>
      </c>
      <c r="I538" s="108" t="s">
        <v>1278</v>
      </c>
      <c r="J538" s="109" t="s">
        <v>1279</v>
      </c>
      <c r="K538" s="108">
        <v>-2900</v>
      </c>
      <c r="L538" s="108" t="s">
        <v>1253</v>
      </c>
      <c r="M538" s="109" t="s">
        <v>2233</v>
      </c>
      <c r="N538" s="109"/>
      <c r="O538" s="110" t="s">
        <v>152</v>
      </c>
      <c r="P538" s="110" t="s">
        <v>1227</v>
      </c>
    </row>
    <row r="539" spans="1:16" ht="13.5" thickBot="1">
      <c r="A539" s="10" t="str">
        <f t="shared" si="48"/>
        <v> BBS 99 </v>
      </c>
      <c r="B539" s="5" t="str">
        <f t="shared" si="49"/>
        <v>I</v>
      </c>
      <c r="C539" s="10">
        <f t="shared" si="50"/>
        <v>48564.305</v>
      </c>
      <c r="D539" s="19" t="str">
        <f t="shared" si="51"/>
        <v>vis</v>
      </c>
      <c r="E539" s="107">
        <f>VLOOKUP(C539,'Active 1'!C$21:E$968,3,FALSE)</f>
        <v>18115.016599399682</v>
      </c>
      <c r="F539" s="5" t="s">
        <v>2167</v>
      </c>
      <c r="G539" s="19" t="str">
        <f t="shared" si="52"/>
        <v>48564.305</v>
      </c>
      <c r="H539" s="10">
        <f t="shared" si="53"/>
        <v>-2900</v>
      </c>
      <c r="I539" s="108" t="s">
        <v>1280</v>
      </c>
      <c r="J539" s="109" t="s">
        <v>1281</v>
      </c>
      <c r="K539" s="108">
        <v>-2900</v>
      </c>
      <c r="L539" s="108" t="s">
        <v>1234</v>
      </c>
      <c r="M539" s="109" t="s">
        <v>2233</v>
      </c>
      <c r="N539" s="109"/>
      <c r="O539" s="110" t="s">
        <v>3275</v>
      </c>
      <c r="P539" s="110" t="s">
        <v>1227</v>
      </c>
    </row>
    <row r="540" spans="1:16" ht="13.5" thickBot="1">
      <c r="A540" s="10" t="str">
        <f t="shared" si="48"/>
        <v> BBS 100 </v>
      </c>
      <c r="B540" s="5" t="str">
        <f t="shared" si="49"/>
        <v>I</v>
      </c>
      <c r="C540" s="10">
        <f t="shared" si="50"/>
        <v>48587.375</v>
      </c>
      <c r="D540" s="19" t="str">
        <f t="shared" si="51"/>
        <v>vis</v>
      </c>
      <c r="E540" s="107">
        <f>VLOOKUP(C540,'Active 1'!C$21:E$968,3,FALSE)</f>
        <v>18132.013854199362</v>
      </c>
      <c r="F540" s="5" t="s">
        <v>2167</v>
      </c>
      <c r="G540" s="19" t="str">
        <f t="shared" si="52"/>
        <v>48587.375</v>
      </c>
      <c r="H540" s="10">
        <f t="shared" si="53"/>
        <v>-2883</v>
      </c>
      <c r="I540" s="108" t="s">
        <v>1282</v>
      </c>
      <c r="J540" s="109" t="s">
        <v>1283</v>
      </c>
      <c r="K540" s="108">
        <v>-2883</v>
      </c>
      <c r="L540" s="108" t="s">
        <v>1253</v>
      </c>
      <c r="M540" s="109" t="s">
        <v>2233</v>
      </c>
      <c r="N540" s="109"/>
      <c r="O540" s="110" t="s">
        <v>818</v>
      </c>
      <c r="P540" s="110" t="s">
        <v>1277</v>
      </c>
    </row>
    <row r="541" spans="1:16" ht="13.5" thickBot="1">
      <c r="A541" s="10" t="str">
        <f t="shared" si="48"/>
        <v> BBS 100 </v>
      </c>
      <c r="B541" s="5" t="str">
        <f t="shared" si="49"/>
        <v>I</v>
      </c>
      <c r="C541" s="10">
        <f t="shared" si="50"/>
        <v>48598.235999999997</v>
      </c>
      <c r="D541" s="19" t="str">
        <f t="shared" si="51"/>
        <v>vis</v>
      </c>
      <c r="E541" s="107">
        <f>VLOOKUP(C541,'Active 1'!C$21:E$968,3,FALSE)</f>
        <v>18140.015899469377</v>
      </c>
      <c r="F541" s="5" t="s">
        <v>2167</v>
      </c>
      <c r="G541" s="19" t="str">
        <f t="shared" si="52"/>
        <v>48598.236</v>
      </c>
      <c r="H541" s="10">
        <f t="shared" si="53"/>
        <v>-2875</v>
      </c>
      <c r="I541" s="108" t="s">
        <v>1284</v>
      </c>
      <c r="J541" s="109" t="s">
        <v>1285</v>
      </c>
      <c r="K541" s="108">
        <v>-2875</v>
      </c>
      <c r="L541" s="108" t="s">
        <v>1221</v>
      </c>
      <c r="M541" s="109" t="s">
        <v>2233</v>
      </c>
      <c r="N541" s="109"/>
      <c r="O541" s="110" t="s">
        <v>3275</v>
      </c>
      <c r="P541" s="110" t="s">
        <v>1277</v>
      </c>
    </row>
    <row r="542" spans="1:16" ht="13.5" thickBot="1">
      <c r="A542" s="10" t="str">
        <f t="shared" si="48"/>
        <v> AOEB 4 </v>
      </c>
      <c r="B542" s="5" t="str">
        <f t="shared" si="49"/>
        <v>I</v>
      </c>
      <c r="C542" s="10">
        <f t="shared" si="50"/>
        <v>48603.661999999997</v>
      </c>
      <c r="D542" s="19" t="str">
        <f t="shared" si="51"/>
        <v>vis</v>
      </c>
      <c r="E542" s="107">
        <f>VLOOKUP(C542,'Active 1'!C$21:E$968,3,FALSE)</f>
        <v>18144.013606645061</v>
      </c>
      <c r="F542" s="5" t="s">
        <v>2167</v>
      </c>
      <c r="G542" s="19" t="str">
        <f t="shared" si="52"/>
        <v>48603.662</v>
      </c>
      <c r="H542" s="10">
        <f t="shared" si="53"/>
        <v>-2871</v>
      </c>
      <c r="I542" s="108" t="s">
        <v>1286</v>
      </c>
      <c r="J542" s="109" t="s">
        <v>1287</v>
      </c>
      <c r="K542" s="108">
        <v>-2871</v>
      </c>
      <c r="L542" s="108" t="s">
        <v>1253</v>
      </c>
      <c r="M542" s="109" t="s">
        <v>2233</v>
      </c>
      <c r="N542" s="109"/>
      <c r="O542" s="110" t="s">
        <v>1056</v>
      </c>
      <c r="P542" s="110" t="s">
        <v>1257</v>
      </c>
    </row>
    <row r="543" spans="1:16" ht="13.5" thickBot="1">
      <c r="A543" s="10" t="str">
        <f t="shared" si="48"/>
        <v> BBS 100 </v>
      </c>
      <c r="B543" s="5" t="str">
        <f t="shared" si="49"/>
        <v>I</v>
      </c>
      <c r="C543" s="10">
        <f t="shared" si="50"/>
        <v>48621.311000000002</v>
      </c>
      <c r="D543" s="19" t="str">
        <f t="shared" si="51"/>
        <v>vis</v>
      </c>
      <c r="E543" s="107">
        <f>VLOOKUP(C543,'Active 1'!C$21:E$968,3,FALSE)</f>
        <v>18157.016838112751</v>
      </c>
      <c r="F543" s="5" t="s">
        <v>2167</v>
      </c>
      <c r="G543" s="19" t="str">
        <f t="shared" si="52"/>
        <v>48621.311</v>
      </c>
      <c r="H543" s="10">
        <f t="shared" si="53"/>
        <v>-2858</v>
      </c>
      <c r="I543" s="108" t="s">
        <v>1288</v>
      </c>
      <c r="J543" s="109" t="s">
        <v>1289</v>
      </c>
      <c r="K543" s="108">
        <v>-2858</v>
      </c>
      <c r="L543" s="108" t="s">
        <v>1234</v>
      </c>
      <c r="M543" s="109" t="s">
        <v>2233</v>
      </c>
      <c r="N543" s="109"/>
      <c r="O543" s="110" t="s">
        <v>818</v>
      </c>
      <c r="P543" s="110" t="s">
        <v>1277</v>
      </c>
    </row>
    <row r="544" spans="1:16" ht="13.5" thickBot="1">
      <c r="A544" s="10" t="str">
        <f t="shared" si="48"/>
        <v> BBS 100 </v>
      </c>
      <c r="B544" s="5" t="str">
        <f t="shared" si="49"/>
        <v>I</v>
      </c>
      <c r="C544" s="10">
        <f t="shared" si="50"/>
        <v>48625.379000000001</v>
      </c>
      <c r="D544" s="19" t="str">
        <f t="shared" si="51"/>
        <v>vis</v>
      </c>
      <c r="E544" s="107">
        <f>VLOOKUP(C544,'Active 1'!C$21:E$968,3,FALSE)</f>
        <v>18160.01401334141</v>
      </c>
      <c r="F544" s="5" t="s">
        <v>2167</v>
      </c>
      <c r="G544" s="19" t="str">
        <f t="shared" si="52"/>
        <v>48625.379</v>
      </c>
      <c r="H544" s="10">
        <f t="shared" si="53"/>
        <v>-2855</v>
      </c>
      <c r="I544" s="108" t="s">
        <v>1290</v>
      </c>
      <c r="J544" s="109" t="s">
        <v>1291</v>
      </c>
      <c r="K544" s="108">
        <v>-2855</v>
      </c>
      <c r="L544" s="108" t="s">
        <v>1253</v>
      </c>
      <c r="M544" s="109" t="s">
        <v>2233</v>
      </c>
      <c r="N544" s="109"/>
      <c r="O544" s="110" t="s">
        <v>3275</v>
      </c>
      <c r="P544" s="110" t="s">
        <v>1277</v>
      </c>
    </row>
    <row r="545" spans="1:16" ht="13.5" thickBot="1">
      <c r="A545" s="10" t="str">
        <f t="shared" si="48"/>
        <v> AOEB 4 </v>
      </c>
      <c r="B545" s="5" t="str">
        <f t="shared" si="49"/>
        <v>I</v>
      </c>
      <c r="C545" s="10">
        <f t="shared" si="50"/>
        <v>48656.597000000002</v>
      </c>
      <c r="D545" s="19" t="str">
        <f t="shared" si="51"/>
        <v>vis</v>
      </c>
      <c r="E545" s="107">
        <f>VLOOKUP(C545,'Active 1'!C$21:E$968,3,FALSE)</f>
        <v>18183.014459823265</v>
      </c>
      <c r="F545" s="5" t="s">
        <v>2167</v>
      </c>
      <c r="G545" s="19" t="str">
        <f t="shared" si="52"/>
        <v>48656.597</v>
      </c>
      <c r="H545" s="10">
        <f t="shared" si="53"/>
        <v>-2832</v>
      </c>
      <c r="I545" s="108" t="s">
        <v>1292</v>
      </c>
      <c r="J545" s="109" t="s">
        <v>1293</v>
      </c>
      <c r="K545" s="108">
        <v>-2832</v>
      </c>
      <c r="L545" s="108" t="s">
        <v>1294</v>
      </c>
      <c r="M545" s="109" t="s">
        <v>2233</v>
      </c>
      <c r="N545" s="109"/>
      <c r="O545" s="110" t="s">
        <v>3236</v>
      </c>
      <c r="P545" s="110" t="s">
        <v>1257</v>
      </c>
    </row>
    <row r="546" spans="1:16" ht="13.5" thickBot="1">
      <c r="A546" s="10" t="str">
        <f t="shared" si="48"/>
        <v> AOEB 4 </v>
      </c>
      <c r="B546" s="5" t="str">
        <f t="shared" si="49"/>
        <v>I</v>
      </c>
      <c r="C546" s="10">
        <f t="shared" si="50"/>
        <v>48675.597999999998</v>
      </c>
      <c r="D546" s="19" t="str">
        <f t="shared" si="51"/>
        <v>vis</v>
      </c>
      <c r="E546" s="107">
        <f>VLOOKUP(C546,'Active 1'!C$21:E$968,3,FALSE)</f>
        <v>18197.013802625548</v>
      </c>
      <c r="F546" s="5" t="s">
        <v>2167</v>
      </c>
      <c r="G546" s="19" t="str">
        <f t="shared" si="52"/>
        <v>48675.598</v>
      </c>
      <c r="H546" s="10">
        <f t="shared" si="53"/>
        <v>-2818</v>
      </c>
      <c r="I546" s="108" t="s">
        <v>1295</v>
      </c>
      <c r="J546" s="109" t="s">
        <v>1296</v>
      </c>
      <c r="K546" s="108">
        <v>-2818</v>
      </c>
      <c r="L546" s="108" t="s">
        <v>1206</v>
      </c>
      <c r="M546" s="109" t="s">
        <v>2233</v>
      </c>
      <c r="N546" s="109"/>
      <c r="O546" s="110" t="s">
        <v>3236</v>
      </c>
      <c r="P546" s="110" t="s">
        <v>1257</v>
      </c>
    </row>
    <row r="547" spans="1:16" ht="13.5" thickBot="1">
      <c r="A547" s="10" t="str">
        <f t="shared" si="48"/>
        <v> BBS 102 </v>
      </c>
      <c r="B547" s="5" t="str">
        <f t="shared" si="49"/>
        <v>I</v>
      </c>
      <c r="C547" s="10">
        <f t="shared" si="50"/>
        <v>48838.472000000002</v>
      </c>
      <c r="D547" s="19" t="str">
        <f t="shared" si="51"/>
        <v>vis</v>
      </c>
      <c r="E547" s="107">
        <f>VLOOKUP(C547,'Active 1'!C$21:E$968,3,FALSE)</f>
        <v>18317.014274157544</v>
      </c>
      <c r="F547" s="5" t="s">
        <v>2167</v>
      </c>
      <c r="G547" s="19" t="str">
        <f t="shared" si="52"/>
        <v>48838.472</v>
      </c>
      <c r="H547" s="10">
        <f t="shared" si="53"/>
        <v>-2698</v>
      </c>
      <c r="I547" s="108" t="s">
        <v>1297</v>
      </c>
      <c r="J547" s="109" t="s">
        <v>1298</v>
      </c>
      <c r="K547" s="108">
        <v>-2698</v>
      </c>
      <c r="L547" s="108" t="s">
        <v>1299</v>
      </c>
      <c r="M547" s="109" t="s">
        <v>2233</v>
      </c>
      <c r="N547" s="109"/>
      <c r="O547" s="110" t="s">
        <v>152</v>
      </c>
      <c r="P547" s="110" t="s">
        <v>1300</v>
      </c>
    </row>
    <row r="548" spans="1:16" ht="13.5" thickBot="1">
      <c r="A548" s="10" t="str">
        <f t="shared" si="48"/>
        <v> BBS 102 </v>
      </c>
      <c r="B548" s="5" t="str">
        <f t="shared" si="49"/>
        <v>I</v>
      </c>
      <c r="C548" s="10">
        <f t="shared" si="50"/>
        <v>48872.411999999997</v>
      </c>
      <c r="D548" s="19" t="str">
        <f t="shared" si="51"/>
        <v>vis</v>
      </c>
      <c r="E548" s="107">
        <f>VLOOKUP(C548,'Active 1'!C$21:E$968,3,FALSE)</f>
        <v>18342.020205145884</v>
      </c>
      <c r="F548" s="5" t="s">
        <v>2167</v>
      </c>
      <c r="G548" s="19" t="str">
        <f t="shared" si="52"/>
        <v>48872.412</v>
      </c>
      <c r="H548" s="10">
        <f t="shared" si="53"/>
        <v>-2673</v>
      </c>
      <c r="I548" s="108" t="s">
        <v>1301</v>
      </c>
      <c r="J548" s="109" t="s">
        <v>1302</v>
      </c>
      <c r="K548" s="108">
        <v>-2673</v>
      </c>
      <c r="L548" s="108" t="s">
        <v>1238</v>
      </c>
      <c r="M548" s="109" t="s">
        <v>2233</v>
      </c>
      <c r="N548" s="109"/>
      <c r="O548" s="110" t="s">
        <v>3275</v>
      </c>
      <c r="P548" s="110" t="s">
        <v>1300</v>
      </c>
    </row>
    <row r="549" spans="1:16" ht="13.5" thickBot="1">
      <c r="A549" s="10" t="str">
        <f t="shared" si="48"/>
        <v> AOEB 4 </v>
      </c>
      <c r="B549" s="5" t="str">
        <f t="shared" si="49"/>
        <v>I</v>
      </c>
      <c r="C549" s="10">
        <f t="shared" si="50"/>
        <v>48873.758999999998</v>
      </c>
      <c r="D549" s="19" t="str">
        <f t="shared" si="51"/>
        <v>vis</v>
      </c>
      <c r="E549" s="107">
        <f>VLOOKUP(C549,'Active 1'!C$21:E$968,3,FALSE)</f>
        <v>18343.01263263679</v>
      </c>
      <c r="F549" s="5" t="s">
        <v>2167</v>
      </c>
      <c r="G549" s="19" t="str">
        <f t="shared" si="52"/>
        <v>48873.759</v>
      </c>
      <c r="H549" s="10">
        <f t="shared" si="53"/>
        <v>-2672</v>
      </c>
      <c r="I549" s="108" t="s">
        <v>1303</v>
      </c>
      <c r="J549" s="109" t="s">
        <v>1304</v>
      </c>
      <c r="K549" s="108">
        <v>-2672</v>
      </c>
      <c r="L549" s="108" t="s">
        <v>1305</v>
      </c>
      <c r="M549" s="109" t="s">
        <v>2233</v>
      </c>
      <c r="N549" s="109"/>
      <c r="O549" s="110" t="s">
        <v>1056</v>
      </c>
      <c r="P549" s="110" t="s">
        <v>1257</v>
      </c>
    </row>
    <row r="550" spans="1:16" ht="13.5" thickBot="1">
      <c r="A550" s="10" t="str">
        <f t="shared" si="48"/>
        <v> AOEB 4 </v>
      </c>
      <c r="B550" s="5" t="str">
        <f t="shared" si="49"/>
        <v>I</v>
      </c>
      <c r="C550" s="10">
        <f t="shared" si="50"/>
        <v>48888.694000000003</v>
      </c>
      <c r="D550" s="19" t="str">
        <f t="shared" si="51"/>
        <v>vis</v>
      </c>
      <c r="E550" s="107">
        <f>VLOOKUP(C550,'Active 1'!C$21:E$968,3,FALSE)</f>
        <v>18354.0162737479</v>
      </c>
      <c r="F550" s="5" t="s">
        <v>2167</v>
      </c>
      <c r="G550" s="19" t="str">
        <f t="shared" si="52"/>
        <v>48888.694</v>
      </c>
      <c r="H550" s="10">
        <f t="shared" si="53"/>
        <v>-2661</v>
      </c>
      <c r="I550" s="108" t="s">
        <v>1306</v>
      </c>
      <c r="J550" s="109" t="s">
        <v>1307</v>
      </c>
      <c r="K550" s="108">
        <v>-2661</v>
      </c>
      <c r="L550" s="108" t="s">
        <v>1308</v>
      </c>
      <c r="M550" s="109" t="s">
        <v>2233</v>
      </c>
      <c r="N550" s="109"/>
      <c r="O550" s="110" t="s">
        <v>1056</v>
      </c>
      <c r="P550" s="110" t="s">
        <v>1257</v>
      </c>
    </row>
    <row r="551" spans="1:16" ht="13.5" thickBot="1">
      <c r="A551" s="10" t="str">
        <f t="shared" si="48"/>
        <v> AOEB 4 </v>
      </c>
      <c r="B551" s="5" t="str">
        <f t="shared" si="49"/>
        <v>I</v>
      </c>
      <c r="C551" s="10">
        <f t="shared" si="50"/>
        <v>48888.696000000004</v>
      </c>
      <c r="D551" s="19" t="str">
        <f t="shared" si="51"/>
        <v>vis</v>
      </c>
      <c r="E551" s="107">
        <f>VLOOKUP(C551,'Active 1'!C$21:E$968,3,FALSE)</f>
        <v>18354.017747285379</v>
      </c>
      <c r="F551" s="5" t="s">
        <v>2167</v>
      </c>
      <c r="G551" s="19" t="str">
        <f t="shared" si="52"/>
        <v>48888.696</v>
      </c>
      <c r="H551" s="10">
        <f t="shared" si="53"/>
        <v>-2661</v>
      </c>
      <c r="I551" s="108" t="s">
        <v>1309</v>
      </c>
      <c r="J551" s="109" t="s">
        <v>1310</v>
      </c>
      <c r="K551" s="108">
        <v>-2661</v>
      </c>
      <c r="L551" s="108" t="s">
        <v>1294</v>
      </c>
      <c r="M551" s="109" t="s">
        <v>2233</v>
      </c>
      <c r="N551" s="109"/>
      <c r="O551" s="110" t="s">
        <v>3236</v>
      </c>
      <c r="P551" s="110" t="s">
        <v>1257</v>
      </c>
    </row>
    <row r="552" spans="1:16" ht="13.5" thickBot="1">
      <c r="A552" s="10" t="str">
        <f t="shared" si="48"/>
        <v> BBS 102 </v>
      </c>
      <c r="B552" s="5" t="str">
        <f t="shared" si="49"/>
        <v>I</v>
      </c>
      <c r="C552" s="10">
        <f t="shared" si="50"/>
        <v>48891.415000000001</v>
      </c>
      <c r="D552" s="19" t="str">
        <f t="shared" si="51"/>
        <v>vis</v>
      </c>
      <c r="E552" s="107">
        <f>VLOOKUP(C552,'Active 1'!C$21:E$968,3,FALSE)</f>
        <v>18356.021021485649</v>
      </c>
      <c r="F552" s="5" t="s">
        <v>2167</v>
      </c>
      <c r="G552" s="19" t="str">
        <f t="shared" si="52"/>
        <v>48891.415</v>
      </c>
      <c r="H552" s="10">
        <f t="shared" si="53"/>
        <v>-2659</v>
      </c>
      <c r="I552" s="108" t="s">
        <v>1311</v>
      </c>
      <c r="J552" s="109" t="s">
        <v>1312</v>
      </c>
      <c r="K552" s="108">
        <v>-2659</v>
      </c>
      <c r="L552" s="108" t="s">
        <v>1221</v>
      </c>
      <c r="M552" s="109" t="s">
        <v>2233</v>
      </c>
      <c r="N552" s="109"/>
      <c r="O552" s="110" t="s">
        <v>3275</v>
      </c>
      <c r="P552" s="110" t="s">
        <v>1300</v>
      </c>
    </row>
    <row r="553" spans="1:16" ht="13.5" thickBot="1">
      <c r="A553" s="10" t="str">
        <f t="shared" si="48"/>
        <v> AOEB 4 </v>
      </c>
      <c r="B553" s="5" t="str">
        <f t="shared" si="49"/>
        <v>I</v>
      </c>
      <c r="C553" s="10">
        <f t="shared" si="50"/>
        <v>48896.838000000003</v>
      </c>
      <c r="D553" s="19" t="str">
        <f t="shared" si="51"/>
        <v>vis</v>
      </c>
      <c r="E553" s="107">
        <f>VLOOKUP(C553,'Active 1'!C$21:E$968,3,FALSE)</f>
        <v>18360.016518355122</v>
      </c>
      <c r="F553" s="5" t="s">
        <v>2167</v>
      </c>
      <c r="G553" s="19" t="str">
        <f t="shared" si="52"/>
        <v>48896.838</v>
      </c>
      <c r="H553" s="10">
        <f t="shared" si="53"/>
        <v>-2655</v>
      </c>
      <c r="I553" s="108" t="s">
        <v>1313</v>
      </c>
      <c r="J553" s="109" t="s">
        <v>1314</v>
      </c>
      <c r="K553" s="108">
        <v>-2655</v>
      </c>
      <c r="L553" s="108" t="s">
        <v>1308</v>
      </c>
      <c r="M553" s="109" t="s">
        <v>2233</v>
      </c>
      <c r="N553" s="109"/>
      <c r="O553" s="110" t="s">
        <v>3236</v>
      </c>
      <c r="P553" s="110" t="s">
        <v>1257</v>
      </c>
    </row>
    <row r="554" spans="1:16" ht="13.5" thickBot="1">
      <c r="A554" s="10" t="str">
        <f t="shared" si="48"/>
        <v> AOEB 4 </v>
      </c>
      <c r="B554" s="5" t="str">
        <f t="shared" si="49"/>
        <v>I</v>
      </c>
      <c r="C554" s="10">
        <f t="shared" si="50"/>
        <v>48922.627999999997</v>
      </c>
      <c r="D554" s="19" t="str">
        <f t="shared" si="51"/>
        <v>vis</v>
      </c>
      <c r="E554" s="107">
        <f>VLOOKUP(C554,'Active 1'!C$21:E$968,3,FALSE)</f>
        <v>18379.017784123811</v>
      </c>
      <c r="F554" s="5" t="s">
        <v>2167</v>
      </c>
      <c r="G554" s="19" t="str">
        <f t="shared" si="52"/>
        <v>48922.628</v>
      </c>
      <c r="H554" s="10">
        <f t="shared" si="53"/>
        <v>-2636</v>
      </c>
      <c r="I554" s="108" t="s">
        <v>1315</v>
      </c>
      <c r="J554" s="109" t="s">
        <v>1316</v>
      </c>
      <c r="K554" s="108">
        <v>-2636</v>
      </c>
      <c r="L554" s="108" t="s">
        <v>1206</v>
      </c>
      <c r="M554" s="109" t="s">
        <v>2233</v>
      </c>
      <c r="N554" s="109"/>
      <c r="O554" s="110" t="s">
        <v>414</v>
      </c>
      <c r="P554" s="110" t="s">
        <v>1257</v>
      </c>
    </row>
    <row r="555" spans="1:16" ht="13.5" thickBot="1">
      <c r="A555" s="10" t="str">
        <f t="shared" si="48"/>
        <v> BBS 103 </v>
      </c>
      <c r="B555" s="5" t="str">
        <f t="shared" si="49"/>
        <v>I</v>
      </c>
      <c r="C555" s="10">
        <f t="shared" si="50"/>
        <v>49001.351999999999</v>
      </c>
      <c r="D555" s="19" t="str">
        <f t="shared" si="51"/>
        <v>vis</v>
      </c>
      <c r="E555" s="107">
        <f>VLOOKUP(C555,'Active 1'!C$21:E$968,3,FALSE)</f>
        <v>18437.019166301965</v>
      </c>
      <c r="F555" s="5" t="s">
        <v>2167</v>
      </c>
      <c r="G555" s="19" t="str">
        <f t="shared" si="52"/>
        <v>49001.352</v>
      </c>
      <c r="H555" s="10">
        <f t="shared" si="53"/>
        <v>-2578</v>
      </c>
      <c r="I555" s="108" t="s">
        <v>1317</v>
      </c>
      <c r="J555" s="109" t="s">
        <v>1318</v>
      </c>
      <c r="K555" s="108">
        <v>-2578</v>
      </c>
      <c r="L555" s="108" t="s">
        <v>1206</v>
      </c>
      <c r="M555" s="109" t="s">
        <v>2233</v>
      </c>
      <c r="N555" s="109"/>
      <c r="O555" s="110" t="s">
        <v>3275</v>
      </c>
      <c r="P555" s="110" t="s">
        <v>1319</v>
      </c>
    </row>
    <row r="556" spans="1:16" ht="13.5" thickBot="1">
      <c r="A556" s="10" t="str">
        <f t="shared" si="48"/>
        <v> BBS 103 </v>
      </c>
      <c r="B556" s="5" t="str">
        <f t="shared" si="49"/>
        <v>I</v>
      </c>
      <c r="C556" s="10">
        <f t="shared" si="50"/>
        <v>49009.498</v>
      </c>
      <c r="D556" s="19" t="str">
        <f t="shared" si="51"/>
        <v>vis</v>
      </c>
      <c r="E556" s="107">
        <f>VLOOKUP(C556,'Active 1'!C$21:E$968,3,FALSE)</f>
        <v>18443.020884446665</v>
      </c>
      <c r="F556" s="5" t="s">
        <v>2167</v>
      </c>
      <c r="G556" s="19" t="str">
        <f t="shared" si="52"/>
        <v>49009.498</v>
      </c>
      <c r="H556" s="10">
        <f t="shared" si="53"/>
        <v>-2572</v>
      </c>
      <c r="I556" s="108" t="s">
        <v>1320</v>
      </c>
      <c r="J556" s="109" t="s">
        <v>1321</v>
      </c>
      <c r="K556" s="108">
        <v>-2572</v>
      </c>
      <c r="L556" s="108" t="s">
        <v>1253</v>
      </c>
      <c r="M556" s="109" t="s">
        <v>2233</v>
      </c>
      <c r="N556" s="109"/>
      <c r="O556" s="110" t="s">
        <v>152</v>
      </c>
      <c r="P556" s="110" t="s">
        <v>1319</v>
      </c>
    </row>
    <row r="557" spans="1:16" ht="13.5" thickBot="1">
      <c r="A557" s="10" t="str">
        <f t="shared" si="48"/>
        <v> AOEB 4 </v>
      </c>
      <c r="B557" s="5" t="str">
        <f t="shared" si="49"/>
        <v>I</v>
      </c>
      <c r="C557" s="10">
        <f t="shared" si="50"/>
        <v>49013.567999999999</v>
      </c>
      <c r="D557" s="19" t="str">
        <f t="shared" si="51"/>
        <v>vis</v>
      </c>
      <c r="E557" s="107">
        <f>VLOOKUP(C557,'Active 1'!C$21:E$968,3,FALSE)</f>
        <v>18446.019533212799</v>
      </c>
      <c r="F557" s="5" t="s">
        <v>2167</v>
      </c>
      <c r="G557" s="19" t="str">
        <f t="shared" si="52"/>
        <v>49013.568</v>
      </c>
      <c r="H557" s="10">
        <f t="shared" si="53"/>
        <v>-2569</v>
      </c>
      <c r="I557" s="108" t="s">
        <v>1322</v>
      </c>
      <c r="J557" s="109" t="s">
        <v>1323</v>
      </c>
      <c r="K557" s="108">
        <v>-2569</v>
      </c>
      <c r="L557" s="108" t="s">
        <v>1206</v>
      </c>
      <c r="M557" s="109" t="s">
        <v>2233</v>
      </c>
      <c r="N557" s="109"/>
      <c r="O557" s="110" t="s">
        <v>3236</v>
      </c>
      <c r="P557" s="110" t="s">
        <v>1257</v>
      </c>
    </row>
    <row r="558" spans="1:16" ht="13.5" thickBot="1">
      <c r="A558" s="10" t="str">
        <f t="shared" si="48"/>
        <v> AOEB 4 </v>
      </c>
      <c r="B558" s="5" t="str">
        <f t="shared" si="49"/>
        <v>I</v>
      </c>
      <c r="C558" s="10">
        <f t="shared" si="50"/>
        <v>49017.64</v>
      </c>
      <c r="D558" s="19" t="str">
        <f t="shared" si="51"/>
        <v>vis</v>
      </c>
      <c r="E558" s="107">
        <f>VLOOKUP(C558,'Active 1'!C$21:E$968,3,FALSE)</f>
        <v>18449.019655516408</v>
      </c>
      <c r="F558" s="5" t="s">
        <v>2167</v>
      </c>
      <c r="G558" s="19" t="str">
        <f t="shared" si="52"/>
        <v>49017.640</v>
      </c>
      <c r="H558" s="10">
        <f t="shared" si="53"/>
        <v>-2566</v>
      </c>
      <c r="I558" s="108" t="s">
        <v>1324</v>
      </c>
      <c r="J558" s="109" t="s">
        <v>1325</v>
      </c>
      <c r="K558" s="108">
        <v>-2566</v>
      </c>
      <c r="L558" s="108" t="s">
        <v>1206</v>
      </c>
      <c r="M558" s="109" t="s">
        <v>2233</v>
      </c>
      <c r="N558" s="109"/>
      <c r="O558" s="110" t="s">
        <v>3236</v>
      </c>
      <c r="P558" s="110" t="s">
        <v>1257</v>
      </c>
    </row>
    <row r="559" spans="1:16" ht="13.5" thickBot="1">
      <c r="A559" s="10" t="str">
        <f t="shared" si="48"/>
        <v> AOEB 4 </v>
      </c>
      <c r="B559" s="5" t="str">
        <f t="shared" si="49"/>
        <v>I</v>
      </c>
      <c r="C559" s="10">
        <f t="shared" si="50"/>
        <v>49036.639000000003</v>
      </c>
      <c r="D559" s="19" t="str">
        <f t="shared" si="51"/>
        <v>vis</v>
      </c>
      <c r="E559" s="107">
        <f>VLOOKUP(C559,'Active 1'!C$21:E$968,3,FALSE)</f>
        <v>18463.017524781219</v>
      </c>
      <c r="F559" s="5" t="s">
        <v>2167</v>
      </c>
      <c r="G559" s="19" t="str">
        <f t="shared" si="52"/>
        <v>49036.639</v>
      </c>
      <c r="H559" s="10">
        <f t="shared" si="53"/>
        <v>-2552</v>
      </c>
      <c r="I559" s="108" t="s">
        <v>1326</v>
      </c>
      <c r="J559" s="109" t="s">
        <v>1327</v>
      </c>
      <c r="K559" s="108">
        <v>-2552</v>
      </c>
      <c r="L559" s="108" t="s">
        <v>1299</v>
      </c>
      <c r="M559" s="109" t="s">
        <v>2233</v>
      </c>
      <c r="N559" s="109"/>
      <c r="O559" s="110" t="s">
        <v>414</v>
      </c>
      <c r="P559" s="110" t="s">
        <v>1257</v>
      </c>
    </row>
    <row r="560" spans="1:16" ht="13.5" thickBot="1">
      <c r="A560" s="10" t="str">
        <f t="shared" si="48"/>
        <v> AOEB 4 </v>
      </c>
      <c r="B560" s="5" t="str">
        <f t="shared" si="49"/>
        <v>I</v>
      </c>
      <c r="C560" s="10">
        <f t="shared" si="50"/>
        <v>49158.794999999998</v>
      </c>
      <c r="D560" s="19" t="str">
        <f t="shared" si="51"/>
        <v>vis</v>
      </c>
      <c r="E560" s="107">
        <f>VLOOKUP(C560,'Active 1'!C$21:E$968,3,FALSE)</f>
        <v>18553.018246814579</v>
      </c>
      <c r="F560" s="5" t="s">
        <v>2167</v>
      </c>
      <c r="G560" s="19" t="str">
        <f t="shared" si="52"/>
        <v>49158.795</v>
      </c>
      <c r="H560" s="10">
        <f t="shared" si="53"/>
        <v>-2462</v>
      </c>
      <c r="I560" s="108" t="s">
        <v>1328</v>
      </c>
      <c r="J560" s="109" t="s">
        <v>1329</v>
      </c>
      <c r="K560" s="108">
        <v>-2462</v>
      </c>
      <c r="L560" s="108" t="s">
        <v>1330</v>
      </c>
      <c r="M560" s="109" t="s">
        <v>2233</v>
      </c>
      <c r="N560" s="109"/>
      <c r="O560" s="110" t="s">
        <v>3236</v>
      </c>
      <c r="P560" s="110" t="s">
        <v>1257</v>
      </c>
    </row>
    <row r="561" spans="1:16" ht="13.5" thickBot="1">
      <c r="A561" s="10" t="str">
        <f t="shared" si="48"/>
        <v> BRNO 31 </v>
      </c>
      <c r="B561" s="5" t="str">
        <f t="shared" si="49"/>
        <v>I</v>
      </c>
      <c r="C561" s="10">
        <f t="shared" si="50"/>
        <v>49214.444000000003</v>
      </c>
      <c r="D561" s="19" t="str">
        <f t="shared" si="51"/>
        <v>vis</v>
      </c>
      <c r="E561" s="107">
        <f>VLOOKUP(C561,'Active 1'!C$21:E$968,3,FALSE)</f>
        <v>18594.018690349363</v>
      </c>
      <c r="F561" s="5" t="s">
        <v>2167</v>
      </c>
      <c r="G561" s="19" t="str">
        <f t="shared" si="52"/>
        <v>49214.444</v>
      </c>
      <c r="H561" s="10">
        <f t="shared" si="53"/>
        <v>-2421</v>
      </c>
      <c r="I561" s="108" t="s">
        <v>1331</v>
      </c>
      <c r="J561" s="109" t="s">
        <v>1332</v>
      </c>
      <c r="K561" s="108">
        <v>-2421</v>
      </c>
      <c r="L561" s="108" t="s">
        <v>1305</v>
      </c>
      <c r="M561" s="109" t="s">
        <v>2233</v>
      </c>
      <c r="N561" s="109"/>
      <c r="O561" s="110" t="s">
        <v>1333</v>
      </c>
      <c r="P561" s="110" t="s">
        <v>1231</v>
      </c>
    </row>
    <row r="562" spans="1:16" ht="13.5" thickBot="1">
      <c r="A562" s="10" t="str">
        <f t="shared" si="48"/>
        <v> BRNO 31 </v>
      </c>
      <c r="B562" s="5" t="str">
        <f t="shared" si="49"/>
        <v>I</v>
      </c>
      <c r="C562" s="10">
        <f t="shared" si="50"/>
        <v>49214.447</v>
      </c>
      <c r="D562" s="19" t="str">
        <f t="shared" si="51"/>
        <v>vis</v>
      </c>
      <c r="E562" s="107">
        <f>VLOOKUP(C562,'Active 1'!C$21:E$968,3,FALSE)</f>
        <v>18594.020900655578</v>
      </c>
      <c r="F562" s="5" t="s">
        <v>2167</v>
      </c>
      <c r="G562" s="19" t="str">
        <f t="shared" si="52"/>
        <v>49214.447</v>
      </c>
      <c r="H562" s="10">
        <f t="shared" si="53"/>
        <v>-2421</v>
      </c>
      <c r="I562" s="108" t="s">
        <v>1334</v>
      </c>
      <c r="J562" s="109" t="s">
        <v>1335</v>
      </c>
      <c r="K562" s="108">
        <v>-2421</v>
      </c>
      <c r="L562" s="108" t="s">
        <v>1299</v>
      </c>
      <c r="M562" s="109" t="s">
        <v>2233</v>
      </c>
      <c r="N562" s="109"/>
      <c r="O562" s="110" t="s">
        <v>1230</v>
      </c>
      <c r="P562" s="110" t="s">
        <v>1231</v>
      </c>
    </row>
    <row r="563" spans="1:16" ht="13.5" thickBot="1">
      <c r="A563" s="10" t="str">
        <f t="shared" si="48"/>
        <v> BRNO 31 </v>
      </c>
      <c r="B563" s="5" t="str">
        <f t="shared" si="49"/>
        <v>I</v>
      </c>
      <c r="C563" s="10">
        <f t="shared" si="50"/>
        <v>49214.447999999997</v>
      </c>
      <c r="D563" s="19" t="str">
        <f t="shared" si="51"/>
        <v>vis</v>
      </c>
      <c r="E563" s="107">
        <f>VLOOKUP(C563,'Active 1'!C$21:E$968,3,FALSE)</f>
        <v>18594.021637424314</v>
      </c>
      <c r="F563" s="5" t="s">
        <v>2167</v>
      </c>
      <c r="G563" s="19" t="str">
        <f t="shared" si="52"/>
        <v>49214.448</v>
      </c>
      <c r="H563" s="10">
        <f t="shared" si="53"/>
        <v>-2421</v>
      </c>
      <c r="I563" s="108" t="s">
        <v>1336</v>
      </c>
      <c r="J563" s="109" t="s">
        <v>1337</v>
      </c>
      <c r="K563" s="108">
        <v>-2421</v>
      </c>
      <c r="L563" s="108" t="s">
        <v>1338</v>
      </c>
      <c r="M563" s="109" t="s">
        <v>2233</v>
      </c>
      <c r="N563" s="109"/>
      <c r="O563" s="110" t="s">
        <v>1339</v>
      </c>
      <c r="P563" s="110" t="s">
        <v>1231</v>
      </c>
    </row>
    <row r="564" spans="1:16" ht="13.5" thickBot="1">
      <c r="A564" s="10" t="str">
        <f t="shared" si="48"/>
        <v>BAVM 68 </v>
      </c>
      <c r="B564" s="5" t="str">
        <f t="shared" si="49"/>
        <v>I</v>
      </c>
      <c r="C564" s="10">
        <f t="shared" si="50"/>
        <v>49214.453000000001</v>
      </c>
      <c r="D564" s="19" t="str">
        <f t="shared" si="51"/>
        <v>vis</v>
      </c>
      <c r="E564" s="107">
        <f>VLOOKUP(C564,'Active 1'!C$21:E$968,3,FALSE)</f>
        <v>18594.025321268011</v>
      </c>
      <c r="F564" s="5" t="s">
        <v>2167</v>
      </c>
      <c r="G564" s="19" t="str">
        <f t="shared" si="52"/>
        <v>49214.453</v>
      </c>
      <c r="H564" s="10">
        <f t="shared" si="53"/>
        <v>-2421</v>
      </c>
      <c r="I564" s="108" t="s">
        <v>1340</v>
      </c>
      <c r="J564" s="109" t="s">
        <v>1341</v>
      </c>
      <c r="K564" s="108">
        <v>-2421</v>
      </c>
      <c r="L564" s="108" t="s">
        <v>1260</v>
      </c>
      <c r="M564" s="109" t="s">
        <v>2233</v>
      </c>
      <c r="N564" s="109"/>
      <c r="O564" s="110" t="s">
        <v>1342</v>
      </c>
      <c r="P564" s="111" t="s">
        <v>1343</v>
      </c>
    </row>
    <row r="565" spans="1:16" ht="13.5" thickBot="1">
      <c r="A565" s="10" t="str">
        <f t="shared" si="48"/>
        <v> BRNO 31 </v>
      </c>
      <c r="B565" s="5" t="str">
        <f t="shared" si="49"/>
        <v>I</v>
      </c>
      <c r="C565" s="10">
        <f t="shared" si="50"/>
        <v>49214.453999999998</v>
      </c>
      <c r="D565" s="19" t="str">
        <f t="shared" si="51"/>
        <v>vis</v>
      </c>
      <c r="E565" s="107">
        <f>VLOOKUP(C565,'Active 1'!C$21:E$968,3,FALSE)</f>
        <v>18594.026058036747</v>
      </c>
      <c r="F565" s="5" t="s">
        <v>2167</v>
      </c>
      <c r="G565" s="19" t="str">
        <f t="shared" si="52"/>
        <v>49214.454</v>
      </c>
      <c r="H565" s="10">
        <f t="shared" si="53"/>
        <v>-2421</v>
      </c>
      <c r="I565" s="108" t="s">
        <v>1344</v>
      </c>
      <c r="J565" s="109" t="s">
        <v>1345</v>
      </c>
      <c r="K565" s="108">
        <v>-2421</v>
      </c>
      <c r="L565" s="108" t="s">
        <v>1238</v>
      </c>
      <c r="M565" s="109" t="s">
        <v>2233</v>
      </c>
      <c r="N565" s="109"/>
      <c r="O565" s="110" t="s">
        <v>1346</v>
      </c>
      <c r="P565" s="110" t="s">
        <v>1231</v>
      </c>
    </row>
    <row r="566" spans="1:16" ht="13.5" thickBot="1">
      <c r="A566" s="10" t="str">
        <f t="shared" si="48"/>
        <v> BBS 105 </v>
      </c>
      <c r="B566" s="5" t="str">
        <f t="shared" si="49"/>
        <v>I</v>
      </c>
      <c r="C566" s="10">
        <f t="shared" si="50"/>
        <v>49229.377</v>
      </c>
      <c r="D566" s="19" t="str">
        <f t="shared" si="51"/>
        <v>vis</v>
      </c>
      <c r="E566" s="107">
        <f>VLOOKUP(C566,'Active 1'!C$21:E$968,3,FALSE)</f>
        <v>18605.020857922991</v>
      </c>
      <c r="F566" s="5" t="s">
        <v>2167</v>
      </c>
      <c r="G566" s="19" t="str">
        <f t="shared" si="52"/>
        <v>49229.377</v>
      </c>
      <c r="H566" s="10">
        <f t="shared" si="53"/>
        <v>-2410</v>
      </c>
      <c r="I566" s="108" t="s">
        <v>1347</v>
      </c>
      <c r="J566" s="109" t="s">
        <v>1348</v>
      </c>
      <c r="K566" s="108">
        <v>-2410</v>
      </c>
      <c r="L566" s="108" t="s">
        <v>1299</v>
      </c>
      <c r="M566" s="109" t="s">
        <v>2233</v>
      </c>
      <c r="N566" s="109"/>
      <c r="O566" s="110" t="s">
        <v>3275</v>
      </c>
      <c r="P566" s="110" t="s">
        <v>1349</v>
      </c>
    </row>
    <row r="567" spans="1:16" ht="13.5" thickBot="1">
      <c r="A567" s="10" t="str">
        <f t="shared" si="48"/>
        <v> AOEB 4 </v>
      </c>
      <c r="B567" s="5" t="str">
        <f t="shared" si="49"/>
        <v>I</v>
      </c>
      <c r="C567" s="10">
        <f t="shared" si="50"/>
        <v>49241.595000000001</v>
      </c>
      <c r="D567" s="19" t="str">
        <f t="shared" si="51"/>
        <v>vis</v>
      </c>
      <c r="E567" s="107">
        <f>VLOOKUP(C567,'Active 1'!C$21:E$968,3,FALSE)</f>
        <v>18614.0226983713</v>
      </c>
      <c r="F567" s="5" t="s">
        <v>2167</v>
      </c>
      <c r="G567" s="19" t="str">
        <f t="shared" si="52"/>
        <v>49241.595</v>
      </c>
      <c r="H567" s="10">
        <f t="shared" si="53"/>
        <v>-2401</v>
      </c>
      <c r="I567" s="108" t="s">
        <v>1350</v>
      </c>
      <c r="J567" s="109" t="s">
        <v>1351</v>
      </c>
      <c r="K567" s="108">
        <v>-2401</v>
      </c>
      <c r="L567" s="108" t="s">
        <v>1308</v>
      </c>
      <c r="M567" s="109" t="s">
        <v>2233</v>
      </c>
      <c r="N567" s="109"/>
      <c r="O567" s="110" t="s">
        <v>3236</v>
      </c>
      <c r="P567" s="110" t="s">
        <v>1257</v>
      </c>
    </row>
    <row r="568" spans="1:16" ht="13.5" thickBot="1">
      <c r="A568" s="10" t="str">
        <f t="shared" si="48"/>
        <v> AOEB 4 </v>
      </c>
      <c r="B568" s="5" t="str">
        <f t="shared" si="49"/>
        <v>I</v>
      </c>
      <c r="C568" s="10">
        <f t="shared" si="50"/>
        <v>49283.669000000002</v>
      </c>
      <c r="D568" s="19" t="str">
        <f t="shared" si="51"/>
        <v>vis</v>
      </c>
      <c r="E568" s="107">
        <f>VLOOKUP(C568,'Active 1'!C$21:E$968,3,FALSE)</f>
        <v>18645.021506279481</v>
      </c>
      <c r="F568" s="5" t="s">
        <v>2167</v>
      </c>
      <c r="G568" s="19" t="str">
        <f t="shared" si="52"/>
        <v>49283.669</v>
      </c>
      <c r="H568" s="10">
        <f t="shared" si="53"/>
        <v>-2370</v>
      </c>
      <c r="I568" s="108" t="s">
        <v>1352</v>
      </c>
      <c r="J568" s="109" t="s">
        <v>1353</v>
      </c>
      <c r="K568" s="108">
        <v>-2370</v>
      </c>
      <c r="L568" s="108" t="s">
        <v>1299</v>
      </c>
      <c r="M568" s="109" t="s">
        <v>2233</v>
      </c>
      <c r="N568" s="109"/>
      <c r="O568" s="110" t="s">
        <v>414</v>
      </c>
      <c r="P568" s="110" t="s">
        <v>1257</v>
      </c>
    </row>
    <row r="569" spans="1:16" ht="13.5" thickBot="1">
      <c r="A569" s="10" t="str">
        <f t="shared" si="48"/>
        <v> AOEB 4 </v>
      </c>
      <c r="B569" s="5" t="str">
        <f t="shared" si="49"/>
        <v>I</v>
      </c>
      <c r="C569" s="10">
        <f t="shared" si="50"/>
        <v>49283.669000000002</v>
      </c>
      <c r="D569" s="19" t="str">
        <f t="shared" si="51"/>
        <v>vis</v>
      </c>
      <c r="E569" s="107">
        <f>VLOOKUP(C569,'Active 1'!C$21:E$968,3,FALSE)</f>
        <v>18645.021506279481</v>
      </c>
      <c r="F569" s="5" t="s">
        <v>2167</v>
      </c>
      <c r="G569" s="19" t="str">
        <f t="shared" si="52"/>
        <v>49283.669</v>
      </c>
      <c r="H569" s="10">
        <f t="shared" si="53"/>
        <v>-2370</v>
      </c>
      <c r="I569" s="108" t="s">
        <v>1352</v>
      </c>
      <c r="J569" s="109" t="s">
        <v>1353</v>
      </c>
      <c r="K569" s="108">
        <v>-2370</v>
      </c>
      <c r="L569" s="108" t="s">
        <v>1299</v>
      </c>
      <c r="M569" s="109" t="s">
        <v>2233</v>
      </c>
      <c r="N569" s="109"/>
      <c r="O569" s="110" t="s">
        <v>3313</v>
      </c>
      <c r="P569" s="110" t="s">
        <v>1257</v>
      </c>
    </row>
    <row r="570" spans="1:16" ht="13.5" thickBot="1">
      <c r="A570" s="10" t="str">
        <f t="shared" si="48"/>
        <v>IBVS 4108 </v>
      </c>
      <c r="B570" s="5" t="str">
        <f t="shared" si="49"/>
        <v>I</v>
      </c>
      <c r="C570" s="10">
        <f t="shared" si="50"/>
        <v>49313.533600000002</v>
      </c>
      <c r="D570" s="19" t="str">
        <f t="shared" si="51"/>
        <v>vis</v>
      </c>
      <c r="E570" s="107">
        <f>VLOOKUP(C570,'Active 1'!C$21:E$968,3,FALSE)</f>
        <v>18667.024809950504</v>
      </c>
      <c r="F570" s="5" t="s">
        <v>2167</v>
      </c>
      <c r="G570" s="19" t="str">
        <f t="shared" si="52"/>
        <v>49313.5336</v>
      </c>
      <c r="H570" s="10">
        <f t="shared" si="53"/>
        <v>-2348</v>
      </c>
      <c r="I570" s="108" t="s">
        <v>1354</v>
      </c>
      <c r="J570" s="109" t="s">
        <v>1355</v>
      </c>
      <c r="K570" s="108">
        <v>-2348</v>
      </c>
      <c r="L570" s="108" t="s">
        <v>1356</v>
      </c>
      <c r="M570" s="109" t="s">
        <v>2682</v>
      </c>
      <c r="N570" s="109" t="s">
        <v>2053</v>
      </c>
      <c r="O570" s="110" t="s">
        <v>1357</v>
      </c>
      <c r="P570" s="111" t="s">
        <v>1358</v>
      </c>
    </row>
    <row r="571" spans="1:16" ht="13.5" thickBot="1">
      <c r="A571" s="10" t="str">
        <f t="shared" si="48"/>
        <v> BBS 107 </v>
      </c>
      <c r="B571" s="5" t="str">
        <f t="shared" si="49"/>
        <v>I</v>
      </c>
      <c r="C571" s="10">
        <f t="shared" si="50"/>
        <v>49560.561999999998</v>
      </c>
      <c r="D571" s="19" t="str">
        <f t="shared" si="51"/>
        <v>vis</v>
      </c>
      <c r="E571" s="107">
        <f>VLOOKUP(C571,'Active 1'!C$21:E$968,3,FALSE)</f>
        <v>18849.027612618785</v>
      </c>
      <c r="F571" s="5" t="s">
        <v>2167</v>
      </c>
      <c r="G571" s="19" t="str">
        <f t="shared" si="52"/>
        <v>49560.562</v>
      </c>
      <c r="H571" s="10">
        <f t="shared" si="53"/>
        <v>-2166</v>
      </c>
      <c r="I571" s="108" t="s">
        <v>1359</v>
      </c>
      <c r="J571" s="109" t="s">
        <v>1360</v>
      </c>
      <c r="K571" s="108">
        <v>-2166</v>
      </c>
      <c r="L571" s="108" t="s">
        <v>1308</v>
      </c>
      <c r="M571" s="109" t="s">
        <v>2233</v>
      </c>
      <c r="N571" s="109"/>
      <c r="O571" s="110" t="s">
        <v>152</v>
      </c>
      <c r="P571" s="110" t="s">
        <v>1361</v>
      </c>
    </row>
    <row r="572" spans="1:16" ht="13.5" thickBot="1">
      <c r="A572" s="10" t="str">
        <f t="shared" si="48"/>
        <v> AOEB 4 </v>
      </c>
      <c r="B572" s="5" t="str">
        <f t="shared" si="49"/>
        <v>I</v>
      </c>
      <c r="C572" s="10">
        <f t="shared" si="50"/>
        <v>49602.637000000002</v>
      </c>
      <c r="D572" s="19" t="str">
        <f t="shared" si="51"/>
        <v>vis</v>
      </c>
      <c r="E572" s="107">
        <f>VLOOKUP(C572,'Active 1'!C$21:E$968,3,FALSE)</f>
        <v>18880.027157295706</v>
      </c>
      <c r="F572" s="5" t="s">
        <v>2167</v>
      </c>
      <c r="G572" s="19" t="str">
        <f t="shared" si="52"/>
        <v>49602.637</v>
      </c>
      <c r="H572" s="10">
        <f t="shared" si="53"/>
        <v>-2135</v>
      </c>
      <c r="I572" s="108" t="s">
        <v>1362</v>
      </c>
      <c r="J572" s="109" t="s">
        <v>1363</v>
      </c>
      <c r="K572" s="108">
        <v>-2135</v>
      </c>
      <c r="L572" s="108" t="s">
        <v>1299</v>
      </c>
      <c r="M572" s="109" t="s">
        <v>2233</v>
      </c>
      <c r="N572" s="109"/>
      <c r="O572" s="110" t="s">
        <v>414</v>
      </c>
      <c r="P572" s="110" t="s">
        <v>1257</v>
      </c>
    </row>
    <row r="573" spans="1:16" ht="13.5" thickBot="1">
      <c r="A573" s="10" t="str">
        <f t="shared" si="48"/>
        <v> BBS 107 </v>
      </c>
      <c r="B573" s="5" t="str">
        <f t="shared" si="49"/>
        <v>I</v>
      </c>
      <c r="C573" s="10">
        <f t="shared" si="50"/>
        <v>49605.349000000002</v>
      </c>
      <c r="D573" s="19" t="str">
        <f t="shared" si="51"/>
        <v>vis</v>
      </c>
      <c r="E573" s="107">
        <f>VLOOKUP(C573,'Active 1'!C$21:E$968,3,FALSE)</f>
        <v>18882.025274114811</v>
      </c>
      <c r="F573" s="5" t="s">
        <v>2167</v>
      </c>
      <c r="G573" s="19" t="str">
        <f t="shared" si="52"/>
        <v>49605.349</v>
      </c>
      <c r="H573" s="10">
        <f t="shared" si="53"/>
        <v>-2133</v>
      </c>
      <c r="I573" s="108" t="s">
        <v>1364</v>
      </c>
      <c r="J573" s="109" t="s">
        <v>1365</v>
      </c>
      <c r="K573" s="108">
        <v>-2133</v>
      </c>
      <c r="L573" s="108" t="s">
        <v>1305</v>
      </c>
      <c r="M573" s="109" t="s">
        <v>2233</v>
      </c>
      <c r="N573" s="109"/>
      <c r="O573" s="110" t="s">
        <v>3275</v>
      </c>
      <c r="P573" s="110" t="s">
        <v>1361</v>
      </c>
    </row>
    <row r="574" spans="1:16" ht="13.5" thickBot="1">
      <c r="A574" s="10" t="str">
        <f t="shared" si="48"/>
        <v> BBS 107 </v>
      </c>
      <c r="B574" s="5" t="str">
        <f t="shared" si="49"/>
        <v>I</v>
      </c>
      <c r="C574" s="10">
        <f t="shared" si="50"/>
        <v>49624.356</v>
      </c>
      <c r="D574" s="19" t="str">
        <f t="shared" si="51"/>
        <v>vis</v>
      </c>
      <c r="E574" s="107">
        <f>VLOOKUP(C574,'Active 1'!C$21:E$968,3,FALSE)</f>
        <v>18896.029037529526</v>
      </c>
      <c r="F574" s="5" t="s">
        <v>2167</v>
      </c>
      <c r="G574" s="19" t="str">
        <f t="shared" si="52"/>
        <v>49624.356</v>
      </c>
      <c r="H574" s="10">
        <f t="shared" si="53"/>
        <v>-2119</v>
      </c>
      <c r="I574" s="108" t="s">
        <v>1366</v>
      </c>
      <c r="J574" s="109" t="s">
        <v>1367</v>
      </c>
      <c r="K574" s="108">
        <v>-2119</v>
      </c>
      <c r="L574" s="108" t="s">
        <v>1308</v>
      </c>
      <c r="M574" s="109" t="s">
        <v>2233</v>
      </c>
      <c r="N574" s="109"/>
      <c r="O574" s="110" t="s">
        <v>152</v>
      </c>
      <c r="P574" s="110" t="s">
        <v>1361</v>
      </c>
    </row>
    <row r="575" spans="1:16" ht="13.5" thickBot="1">
      <c r="A575" s="10" t="str">
        <f t="shared" si="48"/>
        <v>IBVS 4340 </v>
      </c>
      <c r="B575" s="5" t="str">
        <f t="shared" si="49"/>
        <v>I</v>
      </c>
      <c r="C575" s="10">
        <f t="shared" si="50"/>
        <v>49651.499199999998</v>
      </c>
      <c r="D575" s="19" t="str">
        <f t="shared" si="51"/>
        <v>vis</v>
      </c>
      <c r="E575" s="107">
        <f>VLOOKUP(C575,'Active 1'!C$21:E$968,3,FALSE)</f>
        <v>18916.0272987553</v>
      </c>
      <c r="F575" s="5" t="s">
        <v>2167</v>
      </c>
      <c r="G575" s="19" t="str">
        <f t="shared" si="52"/>
        <v>49651.4992</v>
      </c>
      <c r="H575" s="10">
        <f t="shared" si="53"/>
        <v>-2099</v>
      </c>
      <c r="I575" s="108" t="s">
        <v>1368</v>
      </c>
      <c r="J575" s="109" t="s">
        <v>1369</v>
      </c>
      <c r="K575" s="108">
        <v>-2099</v>
      </c>
      <c r="L575" s="108" t="s">
        <v>1370</v>
      </c>
      <c r="M575" s="109" t="s">
        <v>2682</v>
      </c>
      <c r="N575" s="109" t="s">
        <v>2683</v>
      </c>
      <c r="O575" s="110" t="s">
        <v>1371</v>
      </c>
      <c r="P575" s="111" t="s">
        <v>1372</v>
      </c>
    </row>
    <row r="576" spans="1:16" ht="13.5" thickBot="1">
      <c r="A576" s="10" t="str">
        <f t="shared" si="48"/>
        <v>IBVS 4340 </v>
      </c>
      <c r="B576" s="5" t="str">
        <f t="shared" si="49"/>
        <v>I</v>
      </c>
      <c r="C576" s="10">
        <f t="shared" si="50"/>
        <v>49655.571300000003</v>
      </c>
      <c r="D576" s="19" t="str">
        <f t="shared" si="51"/>
        <v>vis</v>
      </c>
      <c r="E576" s="107">
        <f>VLOOKUP(C576,'Active 1'!C$21:E$968,3,FALSE)</f>
        <v>18919.02749473579</v>
      </c>
      <c r="F576" s="5" t="s">
        <v>2167</v>
      </c>
      <c r="G576" s="19" t="str">
        <f t="shared" si="52"/>
        <v>49655.5713</v>
      </c>
      <c r="H576" s="10">
        <f t="shared" si="53"/>
        <v>-2096</v>
      </c>
      <c r="I576" s="108" t="s">
        <v>1373</v>
      </c>
      <c r="J576" s="109" t="s">
        <v>1374</v>
      </c>
      <c r="K576" s="108">
        <v>-2096</v>
      </c>
      <c r="L576" s="108" t="s">
        <v>1375</v>
      </c>
      <c r="M576" s="109" t="s">
        <v>2682</v>
      </c>
      <c r="N576" s="109" t="s">
        <v>2683</v>
      </c>
      <c r="O576" s="110" t="s">
        <v>1371</v>
      </c>
      <c r="P576" s="111" t="s">
        <v>1372</v>
      </c>
    </row>
    <row r="577" spans="1:16" ht="13.5" thickBot="1">
      <c r="A577" s="10" t="str">
        <f t="shared" si="48"/>
        <v> BBS 108 </v>
      </c>
      <c r="B577" s="5" t="str">
        <f t="shared" si="49"/>
        <v>I</v>
      </c>
      <c r="C577" s="10">
        <f t="shared" si="50"/>
        <v>49734.29</v>
      </c>
      <c r="D577" s="19" t="str">
        <f t="shared" si="51"/>
        <v>vis</v>
      </c>
      <c r="E577" s="107">
        <f>VLOOKUP(C577,'Active 1'!C$21:E$968,3,FALSE)</f>
        <v>18977.024972039628</v>
      </c>
      <c r="F577" s="5" t="s">
        <v>2167</v>
      </c>
      <c r="G577" s="19" t="str">
        <f t="shared" si="52"/>
        <v>49734.290</v>
      </c>
      <c r="H577" s="10">
        <f t="shared" si="53"/>
        <v>-2038</v>
      </c>
      <c r="I577" s="108" t="s">
        <v>1379</v>
      </c>
      <c r="J577" s="109" t="s">
        <v>1380</v>
      </c>
      <c r="K577" s="108">
        <v>-2038</v>
      </c>
      <c r="L577" s="108" t="s">
        <v>1381</v>
      </c>
      <c r="M577" s="109" t="s">
        <v>2233</v>
      </c>
      <c r="N577" s="109"/>
      <c r="O577" s="110" t="s">
        <v>152</v>
      </c>
      <c r="P577" s="110" t="s">
        <v>1382</v>
      </c>
    </row>
    <row r="578" spans="1:16" ht="13.5" thickBot="1">
      <c r="A578" s="10" t="str">
        <f t="shared" si="48"/>
        <v> AOEB 4 </v>
      </c>
      <c r="B578" s="5" t="str">
        <f t="shared" si="49"/>
        <v>I</v>
      </c>
      <c r="C578" s="10">
        <f t="shared" si="50"/>
        <v>49754.656999999999</v>
      </c>
      <c r="D578" s="19" t="str">
        <f t="shared" si="51"/>
        <v>vis</v>
      </c>
      <c r="E578" s="107">
        <f>VLOOKUP(C578,'Active 1'!C$21:E$968,3,FALSE)</f>
        <v>18992.030740938848</v>
      </c>
      <c r="F578" s="5" t="s">
        <v>2167</v>
      </c>
      <c r="G578" s="19" t="str">
        <f t="shared" si="52"/>
        <v>49754.657</v>
      </c>
      <c r="H578" s="10">
        <f t="shared" si="53"/>
        <v>-2023</v>
      </c>
      <c r="I578" s="108" t="s">
        <v>1383</v>
      </c>
      <c r="J578" s="109" t="s">
        <v>1384</v>
      </c>
      <c r="K578" s="108">
        <v>-2023</v>
      </c>
      <c r="L578" s="108" t="s">
        <v>1338</v>
      </c>
      <c r="M578" s="109" t="s">
        <v>2233</v>
      </c>
      <c r="N578" s="109"/>
      <c r="O578" s="110" t="s">
        <v>414</v>
      </c>
      <c r="P578" s="110" t="s">
        <v>1257</v>
      </c>
    </row>
    <row r="579" spans="1:16" ht="13.5" thickBot="1">
      <c r="A579" s="10" t="str">
        <f t="shared" si="48"/>
        <v> BBS 108 </v>
      </c>
      <c r="B579" s="5" t="str">
        <f t="shared" si="49"/>
        <v>I</v>
      </c>
      <c r="C579" s="10">
        <f t="shared" si="50"/>
        <v>49776.372000000003</v>
      </c>
      <c r="D579" s="19" t="str">
        <f t="shared" si="51"/>
        <v>vis</v>
      </c>
      <c r="E579" s="107">
        <f>VLOOKUP(C579,'Active 1'!C$21:E$968,3,FALSE)</f>
        <v>19008.029674097717</v>
      </c>
      <c r="F579" s="5" t="s">
        <v>2167</v>
      </c>
      <c r="G579" s="19" t="str">
        <f t="shared" si="52"/>
        <v>49776.372</v>
      </c>
      <c r="H579" s="10">
        <f t="shared" si="53"/>
        <v>-2007</v>
      </c>
      <c r="I579" s="108" t="s">
        <v>1385</v>
      </c>
      <c r="J579" s="109" t="s">
        <v>1386</v>
      </c>
      <c r="K579" s="108">
        <v>-2007</v>
      </c>
      <c r="L579" s="108" t="s">
        <v>1387</v>
      </c>
      <c r="M579" s="109" t="s">
        <v>2233</v>
      </c>
      <c r="N579" s="109"/>
      <c r="O579" s="110" t="s">
        <v>3275</v>
      </c>
      <c r="P579" s="110" t="s">
        <v>1382</v>
      </c>
    </row>
    <row r="580" spans="1:16" ht="13.5" thickBot="1">
      <c r="A580" s="10" t="str">
        <f t="shared" si="48"/>
        <v> AOEB 4 </v>
      </c>
      <c r="B580" s="5" t="str">
        <f t="shared" si="49"/>
        <v>I</v>
      </c>
      <c r="C580" s="10">
        <f t="shared" si="50"/>
        <v>49929.750999999997</v>
      </c>
      <c r="D580" s="19" t="str">
        <f t="shared" si="51"/>
        <v>vis</v>
      </c>
      <c r="E580" s="107">
        <f>VLOOKUP(C580,'Active 1'!C$21:E$968,3,FALSE)</f>
        <v>19121.034526456624</v>
      </c>
      <c r="F580" s="5" t="s">
        <v>2167</v>
      </c>
      <c r="G580" s="19" t="str">
        <f t="shared" si="52"/>
        <v>49929.751</v>
      </c>
      <c r="H580" s="10">
        <f t="shared" si="53"/>
        <v>-1894</v>
      </c>
      <c r="I580" s="108" t="s">
        <v>1388</v>
      </c>
      <c r="J580" s="109" t="s">
        <v>1389</v>
      </c>
      <c r="K580" s="108">
        <v>-1894</v>
      </c>
      <c r="L580" s="108" t="s">
        <v>1206</v>
      </c>
      <c r="M580" s="109" t="s">
        <v>2233</v>
      </c>
      <c r="N580" s="109"/>
      <c r="O580" s="110" t="s">
        <v>3236</v>
      </c>
      <c r="P580" s="110" t="s">
        <v>1257</v>
      </c>
    </row>
    <row r="581" spans="1:16" ht="13.5" thickBot="1">
      <c r="A581" s="10" t="str">
        <f t="shared" si="48"/>
        <v> BBS 110 </v>
      </c>
      <c r="B581" s="5" t="str">
        <f t="shared" si="49"/>
        <v>I</v>
      </c>
      <c r="C581" s="10">
        <f t="shared" si="50"/>
        <v>49940.608999999997</v>
      </c>
      <c r="D581" s="19" t="str">
        <f t="shared" si="51"/>
        <v>vis</v>
      </c>
      <c r="E581" s="107">
        <f>VLOOKUP(C581,'Active 1'!C$21:E$968,3,FALSE)</f>
        <v>19129.034361420428</v>
      </c>
      <c r="F581" s="5" t="s">
        <v>2167</v>
      </c>
      <c r="G581" s="19" t="str">
        <f t="shared" si="52"/>
        <v>49940.609</v>
      </c>
      <c r="H581" s="10">
        <f t="shared" si="53"/>
        <v>-1886</v>
      </c>
      <c r="I581" s="108" t="s">
        <v>1390</v>
      </c>
      <c r="J581" s="109" t="s">
        <v>1391</v>
      </c>
      <c r="K581" s="108">
        <v>-1886</v>
      </c>
      <c r="L581" s="108" t="s">
        <v>1308</v>
      </c>
      <c r="M581" s="109" t="s">
        <v>2233</v>
      </c>
      <c r="N581" s="109"/>
      <c r="O581" s="110" t="s">
        <v>152</v>
      </c>
      <c r="P581" s="110" t="s">
        <v>1392</v>
      </c>
    </row>
    <row r="582" spans="1:16" ht="13.5" thickBot="1">
      <c r="A582" s="10" t="str">
        <f t="shared" si="48"/>
        <v> AOEB 4 </v>
      </c>
      <c r="B582" s="5" t="str">
        <f t="shared" si="49"/>
        <v>I</v>
      </c>
      <c r="C582" s="10">
        <f t="shared" si="50"/>
        <v>49952.822999999997</v>
      </c>
      <c r="D582" s="19" t="str">
        <f t="shared" si="51"/>
        <v>vis</v>
      </c>
      <c r="E582" s="107">
        <f>VLOOKUP(C582,'Active 1'!C$21:E$968,3,FALSE)</f>
        <v>19138.033254793783</v>
      </c>
      <c r="F582" s="5" t="s">
        <v>2167</v>
      </c>
      <c r="G582" s="19" t="str">
        <f t="shared" si="52"/>
        <v>49952.823</v>
      </c>
      <c r="H582" s="10">
        <f t="shared" si="53"/>
        <v>-1877</v>
      </c>
      <c r="I582" s="108" t="s">
        <v>1393</v>
      </c>
      <c r="J582" s="109" t="s">
        <v>1394</v>
      </c>
      <c r="K582" s="108">
        <v>-1877</v>
      </c>
      <c r="L582" s="108" t="s">
        <v>1299</v>
      </c>
      <c r="M582" s="109" t="s">
        <v>2233</v>
      </c>
      <c r="N582" s="109"/>
      <c r="O582" s="110" t="s">
        <v>3236</v>
      </c>
      <c r="P582" s="110" t="s">
        <v>1257</v>
      </c>
    </row>
    <row r="583" spans="1:16" ht="13.5" thickBot="1">
      <c r="A583" s="10" t="str">
        <f t="shared" si="48"/>
        <v> AOEB 4 </v>
      </c>
      <c r="B583" s="5" t="str">
        <f t="shared" si="49"/>
        <v>I</v>
      </c>
      <c r="C583" s="10">
        <f t="shared" si="50"/>
        <v>49978.612000000001</v>
      </c>
      <c r="D583" s="19" t="str">
        <f t="shared" si="51"/>
        <v>vis</v>
      </c>
      <c r="E583" s="107">
        <f>VLOOKUP(C583,'Active 1'!C$21:E$968,3,FALSE)</f>
        <v>19157.03378379374</v>
      </c>
      <c r="F583" s="5" t="s">
        <v>2167</v>
      </c>
      <c r="G583" s="19" t="str">
        <f t="shared" si="52"/>
        <v>49978.612</v>
      </c>
      <c r="H583" s="10">
        <f t="shared" si="53"/>
        <v>-1858</v>
      </c>
      <c r="I583" s="108" t="s">
        <v>1395</v>
      </c>
      <c r="J583" s="109" t="s">
        <v>1396</v>
      </c>
      <c r="K583" s="108">
        <v>-1858</v>
      </c>
      <c r="L583" s="108" t="s">
        <v>1299</v>
      </c>
      <c r="M583" s="109" t="s">
        <v>2233</v>
      </c>
      <c r="N583" s="109"/>
      <c r="O583" s="110" t="s">
        <v>414</v>
      </c>
      <c r="P583" s="110" t="s">
        <v>1257</v>
      </c>
    </row>
    <row r="584" spans="1:16" ht="13.5" thickBot="1">
      <c r="A584" s="10" t="str">
        <f t="shared" si="48"/>
        <v> AOEB 4 </v>
      </c>
      <c r="B584" s="5" t="str">
        <f t="shared" si="49"/>
        <v>I</v>
      </c>
      <c r="C584" s="10">
        <f t="shared" si="50"/>
        <v>49978.612999999998</v>
      </c>
      <c r="D584" s="19" t="str">
        <f t="shared" si="51"/>
        <v>vis</v>
      </c>
      <c r="E584" s="107">
        <f>VLOOKUP(C584,'Active 1'!C$21:E$968,3,FALSE)</f>
        <v>19157.034520562476</v>
      </c>
      <c r="F584" s="5" t="s">
        <v>2167</v>
      </c>
      <c r="G584" s="19" t="str">
        <f t="shared" si="52"/>
        <v>49978.613</v>
      </c>
      <c r="H584" s="10">
        <f t="shared" si="53"/>
        <v>-1858</v>
      </c>
      <c r="I584" s="108" t="s">
        <v>1397</v>
      </c>
      <c r="J584" s="109" t="s">
        <v>1398</v>
      </c>
      <c r="K584" s="108">
        <v>-1858</v>
      </c>
      <c r="L584" s="108" t="s">
        <v>1338</v>
      </c>
      <c r="M584" s="109" t="s">
        <v>2233</v>
      </c>
      <c r="N584" s="109"/>
      <c r="O584" s="110" t="s">
        <v>3236</v>
      </c>
      <c r="P584" s="110" t="s">
        <v>1257</v>
      </c>
    </row>
    <row r="585" spans="1:16" ht="13.5" thickBot="1">
      <c r="A585" s="10" t="str">
        <f t="shared" si="48"/>
        <v>IBVS 4380 </v>
      </c>
      <c r="B585" s="5" t="str">
        <f t="shared" si="49"/>
        <v>I</v>
      </c>
      <c r="C585" s="10">
        <f t="shared" si="50"/>
        <v>50008.4732</v>
      </c>
      <c r="D585" s="19" t="str">
        <f t="shared" si="51"/>
        <v>vis</v>
      </c>
      <c r="E585" s="107" t="e">
        <f>VLOOKUP(C585,'Active 1'!C$21:E$968,3,FALSE)</f>
        <v>#N/A</v>
      </c>
      <c r="F585" s="5" t="s">
        <v>2167</v>
      </c>
      <c r="G585" s="19" t="str">
        <f t="shared" si="52"/>
        <v>50008.4732</v>
      </c>
      <c r="H585" s="10">
        <f t="shared" si="53"/>
        <v>-1836</v>
      </c>
      <c r="I585" s="108" t="s">
        <v>1401</v>
      </c>
      <c r="J585" s="109" t="s">
        <v>1402</v>
      </c>
      <c r="K585" s="108">
        <v>-1836</v>
      </c>
      <c r="L585" s="108" t="s">
        <v>1403</v>
      </c>
      <c r="M585" s="109" t="s">
        <v>2682</v>
      </c>
      <c r="N585" s="109" t="s">
        <v>2683</v>
      </c>
      <c r="O585" s="110" t="s">
        <v>1404</v>
      </c>
      <c r="P585" s="111" t="s">
        <v>1405</v>
      </c>
    </row>
    <row r="586" spans="1:16" ht="13.5" thickBot="1">
      <c r="A586" s="10" t="str">
        <f t="shared" si="48"/>
        <v> AOEB 4 </v>
      </c>
      <c r="B586" s="5" t="str">
        <f t="shared" si="49"/>
        <v>I</v>
      </c>
      <c r="C586" s="10">
        <f t="shared" si="50"/>
        <v>50016.618000000002</v>
      </c>
      <c r="D586" s="19" t="str">
        <f t="shared" si="51"/>
        <v>vis</v>
      </c>
      <c r="E586" s="107" t="e">
        <f>VLOOKUP(C586,'Active 1'!C$21:E$968,3,FALSE)</f>
        <v>#N/A</v>
      </c>
      <c r="F586" s="5" t="s">
        <v>2167</v>
      </c>
      <c r="G586" s="19" t="str">
        <f t="shared" si="52"/>
        <v>50016.618</v>
      </c>
      <c r="H586" s="10">
        <f t="shared" si="53"/>
        <v>-1830</v>
      </c>
      <c r="I586" s="108" t="s">
        <v>1406</v>
      </c>
      <c r="J586" s="109" t="s">
        <v>1407</v>
      </c>
      <c r="K586" s="108">
        <v>-1830</v>
      </c>
      <c r="L586" s="108" t="s">
        <v>1308</v>
      </c>
      <c r="M586" s="109" t="s">
        <v>2233</v>
      </c>
      <c r="N586" s="109"/>
      <c r="O586" s="110" t="s">
        <v>414</v>
      </c>
      <c r="P586" s="110" t="s">
        <v>1257</v>
      </c>
    </row>
    <row r="587" spans="1:16" ht="13.5" thickBot="1">
      <c r="A587" s="10" t="str">
        <f t="shared" ref="A587:A650" si="54">P587</f>
        <v> BBS 111 </v>
      </c>
      <c r="B587" s="5" t="str">
        <f t="shared" ref="B587:B650" si="55">IF(H587=INT(H587),"I","II")</f>
        <v>I</v>
      </c>
      <c r="C587" s="10">
        <f t="shared" ref="C587:C650" si="56">1*G587</f>
        <v>50042.406000000003</v>
      </c>
      <c r="D587" s="19" t="str">
        <f t="shared" ref="D587:D650" si="57">VLOOKUP(F587,I$1:J$5,2,FALSE)</f>
        <v>vis</v>
      </c>
      <c r="E587" s="107" t="e">
        <f>VLOOKUP(C587,'Active 1'!C$21:E$968,3,FALSE)</f>
        <v>#N/A</v>
      </c>
      <c r="F587" s="5" t="s">
        <v>2167</v>
      </c>
      <c r="G587" s="19" t="str">
        <f t="shared" ref="G587:G650" si="58">MID(I587,3,LEN(I587)-3)</f>
        <v>50042.406</v>
      </c>
      <c r="H587" s="10">
        <f t="shared" ref="H587:H650" si="59">1*K587</f>
        <v>-1811</v>
      </c>
      <c r="I587" s="108" t="s">
        <v>1408</v>
      </c>
      <c r="J587" s="109" t="s">
        <v>1409</v>
      </c>
      <c r="K587" s="108">
        <v>-1811</v>
      </c>
      <c r="L587" s="108" t="s">
        <v>1338</v>
      </c>
      <c r="M587" s="109" t="s">
        <v>2233</v>
      </c>
      <c r="N587" s="109"/>
      <c r="O587" s="110" t="s">
        <v>3275</v>
      </c>
      <c r="P587" s="110" t="s">
        <v>1410</v>
      </c>
    </row>
    <row r="588" spans="1:16" ht="13.5" thickBot="1">
      <c r="A588" s="10" t="str">
        <f t="shared" si="54"/>
        <v> AOEB 4 </v>
      </c>
      <c r="B588" s="5" t="str">
        <f t="shared" si="55"/>
        <v>I</v>
      </c>
      <c r="C588" s="10">
        <f t="shared" si="56"/>
        <v>50050.553</v>
      </c>
      <c r="D588" s="19" t="str">
        <f t="shared" si="57"/>
        <v>vis</v>
      </c>
      <c r="E588" s="107" t="e">
        <f>VLOOKUP(C588,'Active 1'!C$21:E$968,3,FALSE)</f>
        <v>#N/A</v>
      </c>
      <c r="F588" s="5" t="s">
        <v>2167</v>
      </c>
      <c r="G588" s="19" t="str">
        <f t="shared" si="58"/>
        <v>50050.553</v>
      </c>
      <c r="H588" s="10">
        <f t="shared" si="59"/>
        <v>-1805</v>
      </c>
      <c r="I588" s="108" t="s">
        <v>1411</v>
      </c>
      <c r="J588" s="109" t="s">
        <v>1412</v>
      </c>
      <c r="K588" s="108">
        <v>-1805</v>
      </c>
      <c r="L588" s="108" t="s">
        <v>1294</v>
      </c>
      <c r="M588" s="109" t="s">
        <v>2233</v>
      </c>
      <c r="N588" s="109"/>
      <c r="O588" s="110" t="s">
        <v>414</v>
      </c>
      <c r="P588" s="110" t="s">
        <v>1257</v>
      </c>
    </row>
    <row r="589" spans="1:16" ht="13.5" thickBot="1">
      <c r="A589" s="10" t="str">
        <f t="shared" si="54"/>
        <v> AOEB 4 </v>
      </c>
      <c r="B589" s="5" t="str">
        <f t="shared" si="55"/>
        <v>I</v>
      </c>
      <c r="C589" s="10">
        <f t="shared" si="56"/>
        <v>50054.618999999999</v>
      </c>
      <c r="D589" s="19" t="str">
        <f t="shared" si="57"/>
        <v>vis</v>
      </c>
      <c r="E589" s="107" t="e">
        <f>VLOOKUP(C589,'Active 1'!C$21:E$968,3,FALSE)</f>
        <v>#N/A</v>
      </c>
      <c r="F589" s="5" t="s">
        <v>2167</v>
      </c>
      <c r="G589" s="19" t="str">
        <f t="shared" si="58"/>
        <v>50054.619</v>
      </c>
      <c r="H589" s="10">
        <f t="shared" si="59"/>
        <v>-1802</v>
      </c>
      <c r="I589" s="108" t="s">
        <v>1413</v>
      </c>
      <c r="J589" s="109" t="s">
        <v>1414</v>
      </c>
      <c r="K589" s="108">
        <v>-1802</v>
      </c>
      <c r="L589" s="108" t="s">
        <v>1330</v>
      </c>
      <c r="M589" s="109" t="s">
        <v>2233</v>
      </c>
      <c r="N589" s="109"/>
      <c r="O589" s="110" t="s">
        <v>3236</v>
      </c>
      <c r="P589" s="110" t="s">
        <v>1257</v>
      </c>
    </row>
    <row r="590" spans="1:16" ht="13.5" thickBot="1">
      <c r="A590" s="10" t="str">
        <f t="shared" si="54"/>
        <v> BBS 111 </v>
      </c>
      <c r="B590" s="5" t="str">
        <f t="shared" si="55"/>
        <v>I</v>
      </c>
      <c r="C590" s="10">
        <f t="shared" si="56"/>
        <v>50099.413</v>
      </c>
      <c r="D590" s="19" t="str">
        <f t="shared" si="57"/>
        <v>vis</v>
      </c>
      <c r="E590" s="107" t="e">
        <f>VLOOKUP(C590,'Active 1'!C$21:E$968,3,FALSE)</f>
        <v>#N/A</v>
      </c>
      <c r="F590" s="5" t="s">
        <v>2167</v>
      </c>
      <c r="G590" s="19" t="str">
        <f t="shared" si="58"/>
        <v>50099.413</v>
      </c>
      <c r="H590" s="10">
        <f t="shared" si="59"/>
        <v>-1769</v>
      </c>
      <c r="I590" s="108" t="s">
        <v>1415</v>
      </c>
      <c r="J590" s="109" t="s">
        <v>1416</v>
      </c>
      <c r="K590" s="108">
        <v>-1769</v>
      </c>
      <c r="L590" s="108" t="s">
        <v>1338</v>
      </c>
      <c r="M590" s="109" t="s">
        <v>2233</v>
      </c>
      <c r="N590" s="109"/>
      <c r="O590" s="110" t="s">
        <v>818</v>
      </c>
      <c r="P590" s="110" t="s">
        <v>1410</v>
      </c>
    </row>
    <row r="591" spans="1:16" ht="13.5" thickBot="1">
      <c r="A591" s="10" t="str">
        <f t="shared" si="54"/>
        <v> AOEB 4 </v>
      </c>
      <c r="B591" s="5" t="str">
        <f t="shared" si="55"/>
        <v>I</v>
      </c>
      <c r="C591" s="10">
        <f t="shared" si="56"/>
        <v>50107.559000000001</v>
      </c>
      <c r="D591" s="19" t="str">
        <f t="shared" si="57"/>
        <v>vis</v>
      </c>
      <c r="E591" s="107" t="e">
        <f>VLOOKUP(C591,'Active 1'!C$21:E$968,3,FALSE)</f>
        <v>#N/A</v>
      </c>
      <c r="F591" s="5" t="s">
        <v>2167</v>
      </c>
      <c r="G591" s="19" t="str">
        <f t="shared" si="58"/>
        <v>50107.559</v>
      </c>
      <c r="H591" s="10">
        <f t="shared" si="59"/>
        <v>-1763</v>
      </c>
      <c r="I591" s="108" t="s">
        <v>1417</v>
      </c>
      <c r="J591" s="109" t="s">
        <v>1418</v>
      </c>
      <c r="K591" s="108">
        <v>-1763</v>
      </c>
      <c r="L591" s="108" t="s">
        <v>1206</v>
      </c>
      <c r="M591" s="109" t="s">
        <v>2233</v>
      </c>
      <c r="N591" s="109"/>
      <c r="O591" s="110" t="s">
        <v>414</v>
      </c>
      <c r="P591" s="110" t="s">
        <v>1257</v>
      </c>
    </row>
    <row r="592" spans="1:16" ht="13.5" thickBot="1">
      <c r="A592" s="10" t="str">
        <f t="shared" si="54"/>
        <v> BBS 111 </v>
      </c>
      <c r="B592" s="5" t="str">
        <f t="shared" si="55"/>
        <v>I</v>
      </c>
      <c r="C592" s="10">
        <f t="shared" si="56"/>
        <v>50114.343999999997</v>
      </c>
      <c r="D592" s="19" t="str">
        <f t="shared" si="57"/>
        <v>vis</v>
      </c>
      <c r="E592" s="107" t="e">
        <f>VLOOKUP(C592,'Active 1'!C$21:E$968,3,FALSE)</f>
        <v>#N/A</v>
      </c>
      <c r="F592" s="5" t="s">
        <v>2167</v>
      </c>
      <c r="G592" s="19" t="str">
        <f t="shared" si="58"/>
        <v>50114.344</v>
      </c>
      <c r="H592" s="10">
        <f t="shared" si="59"/>
        <v>-1758</v>
      </c>
      <c r="I592" s="108" t="s">
        <v>1419</v>
      </c>
      <c r="J592" s="109" t="s">
        <v>1420</v>
      </c>
      <c r="K592" s="108">
        <v>-1758</v>
      </c>
      <c r="L592" s="108" t="s">
        <v>1338</v>
      </c>
      <c r="M592" s="109" t="s">
        <v>2233</v>
      </c>
      <c r="N592" s="109"/>
      <c r="O592" s="110" t="s">
        <v>152</v>
      </c>
      <c r="P592" s="110" t="s">
        <v>1410</v>
      </c>
    </row>
    <row r="593" spans="1:16" ht="13.5" thickBot="1">
      <c r="A593" s="10" t="str">
        <f t="shared" si="54"/>
        <v> BBS 111 </v>
      </c>
      <c r="B593" s="5" t="str">
        <f t="shared" si="55"/>
        <v>I</v>
      </c>
      <c r="C593" s="10">
        <f t="shared" si="56"/>
        <v>50148.277999999998</v>
      </c>
      <c r="D593" s="19" t="str">
        <f t="shared" si="57"/>
        <v>vis</v>
      </c>
      <c r="E593" s="107" t="e">
        <f>VLOOKUP(C593,'Active 1'!C$21:E$968,3,FALSE)</f>
        <v>#N/A</v>
      </c>
      <c r="F593" s="5" t="s">
        <v>2167</v>
      </c>
      <c r="G593" s="19" t="str">
        <f t="shared" si="58"/>
        <v>50148.278</v>
      </c>
      <c r="H593" s="10">
        <f t="shared" si="59"/>
        <v>-1733</v>
      </c>
      <c r="I593" s="108" t="s">
        <v>1421</v>
      </c>
      <c r="J593" s="109" t="s">
        <v>1422</v>
      </c>
      <c r="K593" s="108">
        <v>-1733</v>
      </c>
      <c r="L593" s="108" t="s">
        <v>1206</v>
      </c>
      <c r="M593" s="109" t="s">
        <v>2233</v>
      </c>
      <c r="N593" s="109"/>
      <c r="O593" s="110" t="s">
        <v>3275</v>
      </c>
      <c r="P593" s="110" t="s">
        <v>1410</v>
      </c>
    </row>
    <row r="594" spans="1:16" ht="13.5" thickBot="1">
      <c r="A594" s="10" t="str">
        <f t="shared" si="54"/>
        <v> AOEB 4 </v>
      </c>
      <c r="B594" s="5" t="str">
        <f t="shared" si="55"/>
        <v>I</v>
      </c>
      <c r="C594" s="10">
        <f t="shared" si="56"/>
        <v>50290.798000000003</v>
      </c>
      <c r="D594" s="19" t="str">
        <f t="shared" si="57"/>
        <v>vis</v>
      </c>
      <c r="E594" s="107" t="e">
        <f>VLOOKUP(C594,'Active 1'!C$21:E$968,3,FALSE)</f>
        <v>#N/A</v>
      </c>
      <c r="F594" s="5" t="s">
        <v>2167</v>
      </c>
      <c r="G594" s="19" t="str">
        <f t="shared" si="58"/>
        <v>50290.798</v>
      </c>
      <c r="H594" s="10">
        <f t="shared" si="59"/>
        <v>-1628</v>
      </c>
      <c r="I594" s="108" t="s">
        <v>1423</v>
      </c>
      <c r="J594" s="109" t="s">
        <v>1424</v>
      </c>
      <c r="K594" s="108">
        <v>-1628</v>
      </c>
      <c r="L594" s="108" t="s">
        <v>1253</v>
      </c>
      <c r="M594" s="109" t="s">
        <v>2233</v>
      </c>
      <c r="N594" s="109"/>
      <c r="O594" s="110" t="s">
        <v>3236</v>
      </c>
      <c r="P594" s="110" t="s">
        <v>1257</v>
      </c>
    </row>
    <row r="595" spans="1:16" ht="13.5" thickBot="1">
      <c r="A595" s="10" t="str">
        <f t="shared" si="54"/>
        <v> AOEB 4 </v>
      </c>
      <c r="B595" s="5" t="str">
        <f t="shared" si="55"/>
        <v>I</v>
      </c>
      <c r="C595" s="10">
        <f t="shared" si="56"/>
        <v>50305.726999999999</v>
      </c>
      <c r="D595" s="19" t="str">
        <f t="shared" si="57"/>
        <v>vis</v>
      </c>
      <c r="E595" s="107" t="e">
        <f>VLOOKUP(C595,'Active 1'!C$21:E$968,3,FALSE)</f>
        <v>#N/A</v>
      </c>
      <c r="F595" s="5" t="s">
        <v>2167</v>
      </c>
      <c r="G595" s="19" t="str">
        <f t="shared" si="58"/>
        <v>50305.727</v>
      </c>
      <c r="H595" s="10">
        <f t="shared" si="59"/>
        <v>-1617</v>
      </c>
      <c r="I595" s="108" t="s">
        <v>1425</v>
      </c>
      <c r="J595" s="109" t="s">
        <v>1426</v>
      </c>
      <c r="K595" s="108">
        <v>-1617</v>
      </c>
      <c r="L595" s="108" t="s">
        <v>1294</v>
      </c>
      <c r="M595" s="109" t="s">
        <v>2233</v>
      </c>
      <c r="N595" s="109"/>
      <c r="O595" s="110" t="s">
        <v>3236</v>
      </c>
      <c r="P595" s="110" t="s">
        <v>1257</v>
      </c>
    </row>
    <row r="596" spans="1:16" ht="13.5" thickBot="1">
      <c r="A596" s="10" t="str">
        <f t="shared" si="54"/>
        <v> AOEB 4 </v>
      </c>
      <c r="B596" s="5" t="str">
        <f t="shared" si="55"/>
        <v>I</v>
      </c>
      <c r="C596" s="10">
        <f t="shared" si="56"/>
        <v>50309.798999999999</v>
      </c>
      <c r="D596" s="19" t="str">
        <f t="shared" si="57"/>
        <v>vis</v>
      </c>
      <c r="E596" s="107" t="e">
        <f>VLOOKUP(C596,'Active 1'!C$21:E$968,3,FALSE)</f>
        <v>#N/A</v>
      </c>
      <c r="F596" s="5" t="s">
        <v>2167</v>
      </c>
      <c r="G596" s="19" t="str">
        <f t="shared" si="58"/>
        <v>50309.799</v>
      </c>
      <c r="H596" s="10">
        <f t="shared" si="59"/>
        <v>-1614</v>
      </c>
      <c r="I596" s="108" t="s">
        <v>1427</v>
      </c>
      <c r="J596" s="109" t="s">
        <v>1428</v>
      </c>
      <c r="K596" s="108">
        <v>-1614</v>
      </c>
      <c r="L596" s="108" t="s">
        <v>1294</v>
      </c>
      <c r="M596" s="109" t="s">
        <v>2233</v>
      </c>
      <c r="N596" s="109"/>
      <c r="O596" s="110" t="s">
        <v>3236</v>
      </c>
      <c r="P596" s="110" t="s">
        <v>1257</v>
      </c>
    </row>
    <row r="597" spans="1:16" ht="13.5" thickBot="1">
      <c r="A597" s="10" t="str">
        <f t="shared" si="54"/>
        <v> AOEB 4 </v>
      </c>
      <c r="B597" s="5" t="str">
        <f t="shared" si="55"/>
        <v>I</v>
      </c>
      <c r="C597" s="10">
        <f t="shared" si="56"/>
        <v>50339.661</v>
      </c>
      <c r="D597" s="19" t="str">
        <f t="shared" si="57"/>
        <v>vis</v>
      </c>
      <c r="E597" s="107" t="e">
        <f>VLOOKUP(C597,'Active 1'!C$21:E$968,3,FALSE)</f>
        <v>#N/A</v>
      </c>
      <c r="F597" s="5" t="s">
        <v>2167</v>
      </c>
      <c r="G597" s="19" t="str">
        <f t="shared" si="58"/>
        <v>50339.661</v>
      </c>
      <c r="H597" s="10">
        <f t="shared" si="59"/>
        <v>-1592</v>
      </c>
      <c r="I597" s="108" t="s">
        <v>1429</v>
      </c>
      <c r="J597" s="109" t="s">
        <v>1430</v>
      </c>
      <c r="K597" s="108">
        <v>-1592</v>
      </c>
      <c r="L597" s="108" t="s">
        <v>1253</v>
      </c>
      <c r="M597" s="109" t="s">
        <v>2233</v>
      </c>
      <c r="N597" s="109"/>
      <c r="O597" s="110" t="s">
        <v>3236</v>
      </c>
      <c r="P597" s="110" t="s">
        <v>1257</v>
      </c>
    </row>
    <row r="598" spans="1:16" ht="13.5" thickBot="1">
      <c r="A598" s="10" t="str">
        <f t="shared" si="54"/>
        <v> BBS 113 </v>
      </c>
      <c r="B598" s="5" t="str">
        <f t="shared" si="55"/>
        <v>I</v>
      </c>
      <c r="C598" s="10">
        <f t="shared" si="56"/>
        <v>50357.305999999997</v>
      </c>
      <c r="D598" s="19" t="str">
        <f t="shared" si="57"/>
        <v>vis</v>
      </c>
      <c r="E598" s="107" t="e">
        <f>VLOOKUP(C598,'Active 1'!C$21:E$968,3,FALSE)</f>
        <v>#N/A</v>
      </c>
      <c r="F598" s="5" t="s">
        <v>2167</v>
      </c>
      <c r="G598" s="19" t="str">
        <f t="shared" si="58"/>
        <v>50357.306</v>
      </c>
      <c r="H598" s="10">
        <f t="shared" si="59"/>
        <v>-1579</v>
      </c>
      <c r="I598" s="108" t="s">
        <v>1431</v>
      </c>
      <c r="J598" s="109" t="s">
        <v>1432</v>
      </c>
      <c r="K598" s="108">
        <v>-1579</v>
      </c>
      <c r="L598" s="108" t="s">
        <v>1253</v>
      </c>
      <c r="M598" s="109" t="s">
        <v>2233</v>
      </c>
      <c r="N598" s="109"/>
      <c r="O598" s="110" t="s">
        <v>3275</v>
      </c>
      <c r="P598" s="110" t="s">
        <v>1433</v>
      </c>
    </row>
    <row r="599" spans="1:16" ht="13.5" thickBot="1">
      <c r="A599" s="10" t="str">
        <f t="shared" si="54"/>
        <v> AOEB 4 </v>
      </c>
      <c r="B599" s="5" t="str">
        <f t="shared" si="55"/>
        <v>I</v>
      </c>
      <c r="C599" s="10">
        <f t="shared" si="56"/>
        <v>50373.595000000001</v>
      </c>
      <c r="D599" s="19" t="str">
        <f t="shared" si="57"/>
        <v>vis</v>
      </c>
      <c r="E599" s="107" t="e">
        <f>VLOOKUP(C599,'Active 1'!C$21:E$968,3,FALSE)</f>
        <v>#N/A</v>
      </c>
      <c r="F599" s="5" t="s">
        <v>2167</v>
      </c>
      <c r="G599" s="19" t="str">
        <f t="shared" si="58"/>
        <v>50373.595</v>
      </c>
      <c r="H599" s="10">
        <f t="shared" si="59"/>
        <v>-1567</v>
      </c>
      <c r="I599" s="108" t="s">
        <v>1434</v>
      </c>
      <c r="J599" s="109" t="s">
        <v>1435</v>
      </c>
      <c r="K599" s="108">
        <v>-1567</v>
      </c>
      <c r="L599" s="108" t="s">
        <v>1260</v>
      </c>
      <c r="M599" s="109" t="s">
        <v>2233</v>
      </c>
      <c r="N599" s="109"/>
      <c r="O599" s="110" t="s">
        <v>3236</v>
      </c>
      <c r="P599" s="110" t="s">
        <v>1257</v>
      </c>
    </row>
    <row r="600" spans="1:16" ht="13.5" thickBot="1">
      <c r="A600" s="10" t="str">
        <f t="shared" si="54"/>
        <v> BBS 113 </v>
      </c>
      <c r="B600" s="5" t="str">
        <f t="shared" si="55"/>
        <v>I</v>
      </c>
      <c r="C600" s="10">
        <f t="shared" si="56"/>
        <v>50380.377999999997</v>
      </c>
      <c r="D600" s="19" t="str">
        <f t="shared" si="57"/>
        <v>vis</v>
      </c>
      <c r="E600" s="107" t="e">
        <f>VLOOKUP(C600,'Active 1'!C$21:E$968,3,FALSE)</f>
        <v>#N/A</v>
      </c>
      <c r="F600" s="5" t="s">
        <v>2167</v>
      </c>
      <c r="G600" s="19" t="str">
        <f t="shared" si="58"/>
        <v>50380.378</v>
      </c>
      <c r="H600" s="10">
        <f t="shared" si="59"/>
        <v>-1562</v>
      </c>
      <c r="I600" s="108" t="s">
        <v>1436</v>
      </c>
      <c r="J600" s="109" t="s">
        <v>1437</v>
      </c>
      <c r="K600" s="108">
        <v>-1562</v>
      </c>
      <c r="L600" s="108" t="s">
        <v>1206</v>
      </c>
      <c r="M600" s="109" t="s">
        <v>2233</v>
      </c>
      <c r="N600" s="109"/>
      <c r="O600" s="110" t="s">
        <v>152</v>
      </c>
      <c r="P600" s="110" t="s">
        <v>1433</v>
      </c>
    </row>
    <row r="601" spans="1:16" ht="13.5" thickBot="1">
      <c r="A601" s="10" t="str">
        <f t="shared" si="54"/>
        <v> BBS 113 </v>
      </c>
      <c r="B601" s="5" t="str">
        <f t="shared" si="55"/>
        <v>I</v>
      </c>
      <c r="C601" s="10">
        <f t="shared" si="56"/>
        <v>50380.377999999997</v>
      </c>
      <c r="D601" s="19" t="str">
        <f t="shared" si="57"/>
        <v>vis</v>
      </c>
      <c r="E601" s="107" t="e">
        <f>VLOOKUP(C601,'Active 1'!C$21:E$968,3,FALSE)</f>
        <v>#N/A</v>
      </c>
      <c r="F601" s="5" t="s">
        <v>2167</v>
      </c>
      <c r="G601" s="19" t="str">
        <f t="shared" si="58"/>
        <v>50380.378</v>
      </c>
      <c r="H601" s="10">
        <f t="shared" si="59"/>
        <v>-1562</v>
      </c>
      <c r="I601" s="108" t="s">
        <v>1436</v>
      </c>
      <c r="J601" s="109" t="s">
        <v>1437</v>
      </c>
      <c r="K601" s="108">
        <v>-1562</v>
      </c>
      <c r="L601" s="108" t="s">
        <v>1206</v>
      </c>
      <c r="M601" s="109" t="s">
        <v>2233</v>
      </c>
      <c r="N601" s="109"/>
      <c r="O601" s="110" t="s">
        <v>3275</v>
      </c>
      <c r="P601" s="110" t="s">
        <v>1433</v>
      </c>
    </row>
    <row r="602" spans="1:16" ht="13.5" thickBot="1">
      <c r="A602" s="10" t="str">
        <f t="shared" si="54"/>
        <v> AOEB 4 </v>
      </c>
      <c r="B602" s="5" t="str">
        <f t="shared" si="55"/>
        <v>I</v>
      </c>
      <c r="C602" s="10">
        <f t="shared" si="56"/>
        <v>50426.527999999998</v>
      </c>
      <c r="D602" s="19" t="str">
        <f t="shared" si="57"/>
        <v>vis</v>
      </c>
      <c r="E602" s="107" t="e">
        <f>VLOOKUP(C602,'Active 1'!C$21:E$968,3,FALSE)</f>
        <v>#N/A</v>
      </c>
      <c r="F602" s="5" t="s">
        <v>2167</v>
      </c>
      <c r="G602" s="19" t="str">
        <f t="shared" si="58"/>
        <v>50426.528</v>
      </c>
      <c r="H602" s="10">
        <f t="shared" si="59"/>
        <v>-1528</v>
      </c>
      <c r="I602" s="108" t="s">
        <v>1438</v>
      </c>
      <c r="J602" s="109" t="s">
        <v>1439</v>
      </c>
      <c r="K602" s="108">
        <v>-1528</v>
      </c>
      <c r="L602" s="108" t="s">
        <v>1294</v>
      </c>
      <c r="M602" s="109" t="s">
        <v>2233</v>
      </c>
      <c r="N602" s="109"/>
      <c r="O602" s="110" t="s">
        <v>1440</v>
      </c>
      <c r="P602" s="110" t="s">
        <v>1257</v>
      </c>
    </row>
    <row r="603" spans="1:16" ht="13.5" thickBot="1">
      <c r="A603" s="10" t="str">
        <f t="shared" si="54"/>
        <v> AOEB 4 </v>
      </c>
      <c r="B603" s="5" t="str">
        <f t="shared" si="55"/>
        <v>I</v>
      </c>
      <c r="C603" s="10">
        <f t="shared" si="56"/>
        <v>50430.6</v>
      </c>
      <c r="D603" s="19" t="str">
        <f t="shared" si="57"/>
        <v>vis</v>
      </c>
      <c r="E603" s="107" t="e">
        <f>VLOOKUP(C603,'Active 1'!C$21:E$968,3,FALSE)</f>
        <v>#N/A</v>
      </c>
      <c r="F603" s="5" t="s">
        <v>2167</v>
      </c>
      <c r="G603" s="19" t="str">
        <f t="shared" si="58"/>
        <v>50430.600</v>
      </c>
      <c r="H603" s="10">
        <f t="shared" si="59"/>
        <v>-1525</v>
      </c>
      <c r="I603" s="108" t="s">
        <v>1441</v>
      </c>
      <c r="J603" s="109" t="s">
        <v>1442</v>
      </c>
      <c r="K603" s="108">
        <v>-1525</v>
      </c>
      <c r="L603" s="108" t="s">
        <v>1294</v>
      </c>
      <c r="M603" s="109" t="s">
        <v>1443</v>
      </c>
      <c r="N603" s="109"/>
      <c r="O603" s="110" t="s">
        <v>99</v>
      </c>
      <c r="P603" s="110" t="s">
        <v>1257</v>
      </c>
    </row>
    <row r="604" spans="1:16" ht="13.5" thickBot="1">
      <c r="A604" s="10" t="str">
        <f t="shared" si="54"/>
        <v> BBS 114 </v>
      </c>
      <c r="B604" s="5" t="str">
        <f t="shared" si="55"/>
        <v>I</v>
      </c>
      <c r="C604" s="10">
        <f t="shared" si="56"/>
        <v>50433.315999999999</v>
      </c>
      <c r="D604" s="19" t="str">
        <f t="shared" si="57"/>
        <v>vis</v>
      </c>
      <c r="E604" s="107" t="e">
        <f>VLOOKUP(C604,'Active 1'!C$21:E$968,3,FALSE)</f>
        <v>#N/A</v>
      </c>
      <c r="F604" s="5" t="s">
        <v>2167</v>
      </c>
      <c r="G604" s="19" t="str">
        <f t="shared" si="58"/>
        <v>50433.316</v>
      </c>
      <c r="H604" s="10">
        <f t="shared" si="59"/>
        <v>-1523</v>
      </c>
      <c r="I604" s="108" t="s">
        <v>1444</v>
      </c>
      <c r="J604" s="109" t="s">
        <v>1445</v>
      </c>
      <c r="K604" s="108">
        <v>-1523</v>
      </c>
      <c r="L604" s="108" t="s">
        <v>1260</v>
      </c>
      <c r="M604" s="109" t="s">
        <v>2233</v>
      </c>
      <c r="N604" s="109"/>
      <c r="O604" s="110" t="s">
        <v>3275</v>
      </c>
      <c r="P604" s="110" t="s">
        <v>1446</v>
      </c>
    </row>
    <row r="605" spans="1:16" ht="13.5" thickBot="1">
      <c r="A605" s="10" t="str">
        <f t="shared" si="54"/>
        <v> BBS 120 </v>
      </c>
      <c r="B605" s="5" t="str">
        <f t="shared" si="55"/>
        <v>II</v>
      </c>
      <c r="C605" s="10">
        <f t="shared" si="56"/>
        <v>50443.502999999997</v>
      </c>
      <c r="D605" s="19" t="str">
        <f t="shared" si="57"/>
        <v>vis</v>
      </c>
      <c r="E605" s="107" t="e">
        <f>VLOOKUP(C605,'Active 1'!C$21:E$968,3,FALSE)</f>
        <v>#N/A</v>
      </c>
      <c r="F605" s="5" t="s">
        <v>2167</v>
      </c>
      <c r="G605" s="19" t="str">
        <f t="shared" si="58"/>
        <v>50443.503</v>
      </c>
      <c r="H605" s="10">
        <f t="shared" si="59"/>
        <v>-1515.5</v>
      </c>
      <c r="I605" s="108" t="s">
        <v>1447</v>
      </c>
      <c r="J605" s="109" t="s">
        <v>1448</v>
      </c>
      <c r="K605" s="108">
        <v>-1515.5</v>
      </c>
      <c r="L605" s="108" t="s">
        <v>1211</v>
      </c>
      <c r="M605" s="109" t="s">
        <v>2682</v>
      </c>
      <c r="N605" s="109" t="s">
        <v>1449</v>
      </c>
      <c r="O605" s="110" t="s">
        <v>3320</v>
      </c>
      <c r="P605" s="110" t="s">
        <v>1450</v>
      </c>
    </row>
    <row r="606" spans="1:16" ht="13.5" thickBot="1">
      <c r="A606" s="10" t="str">
        <f t="shared" si="54"/>
        <v>BAVM 101 </v>
      </c>
      <c r="B606" s="5" t="str">
        <f t="shared" si="55"/>
        <v>I</v>
      </c>
      <c r="C606" s="10">
        <f t="shared" si="56"/>
        <v>50475.392</v>
      </c>
      <c r="D606" s="19" t="str">
        <f t="shared" si="57"/>
        <v>vis</v>
      </c>
      <c r="E606" s="107" t="e">
        <f>VLOOKUP(C606,'Active 1'!C$21:E$968,3,FALSE)</f>
        <v>#N/A</v>
      </c>
      <c r="F606" s="5" t="s">
        <v>2167</v>
      </c>
      <c r="G606" s="19" t="str">
        <f t="shared" si="58"/>
        <v>50475.392</v>
      </c>
      <c r="H606" s="10">
        <f t="shared" si="59"/>
        <v>-1492</v>
      </c>
      <c r="I606" s="108" t="s">
        <v>1451</v>
      </c>
      <c r="J606" s="109" t="s">
        <v>1452</v>
      </c>
      <c r="K606" s="108">
        <v>-1492</v>
      </c>
      <c r="L606" s="108" t="s">
        <v>1253</v>
      </c>
      <c r="M606" s="109" t="s">
        <v>2233</v>
      </c>
      <c r="N606" s="109"/>
      <c r="O606" s="110" t="s">
        <v>1453</v>
      </c>
      <c r="P606" s="111" t="s">
        <v>1454</v>
      </c>
    </row>
    <row r="607" spans="1:16" ht="13.5" thickBot="1">
      <c r="A607" s="10" t="str">
        <f t="shared" si="54"/>
        <v> BBS 114 </v>
      </c>
      <c r="B607" s="5" t="str">
        <f t="shared" si="55"/>
        <v>I</v>
      </c>
      <c r="C607" s="10">
        <f t="shared" si="56"/>
        <v>50509.322999999997</v>
      </c>
      <c r="D607" s="19" t="str">
        <f t="shared" si="57"/>
        <v>vis</v>
      </c>
      <c r="E607" s="107" t="e">
        <f>VLOOKUP(C607,'Active 1'!C$21:E$968,3,FALSE)</f>
        <v>#N/A</v>
      </c>
      <c r="F607" s="5" t="s">
        <v>2167</v>
      </c>
      <c r="G607" s="19" t="str">
        <f t="shared" si="58"/>
        <v>50509.323</v>
      </c>
      <c r="H607" s="10">
        <f t="shared" si="59"/>
        <v>-1467</v>
      </c>
      <c r="I607" s="108" t="s">
        <v>1455</v>
      </c>
      <c r="J607" s="109" t="s">
        <v>1456</v>
      </c>
      <c r="K607" s="108">
        <v>-1467</v>
      </c>
      <c r="L607" s="108" t="s">
        <v>1294</v>
      </c>
      <c r="M607" s="109" t="s">
        <v>2233</v>
      </c>
      <c r="N607" s="109"/>
      <c r="O607" s="110" t="s">
        <v>818</v>
      </c>
      <c r="P607" s="110" t="s">
        <v>1446</v>
      </c>
    </row>
    <row r="608" spans="1:16" ht="13.5" thickBot="1">
      <c r="A608" s="10" t="str">
        <f t="shared" si="54"/>
        <v> BBS 114 </v>
      </c>
      <c r="B608" s="5" t="str">
        <f t="shared" si="55"/>
        <v>I</v>
      </c>
      <c r="C608" s="10">
        <f t="shared" si="56"/>
        <v>50509.322999999997</v>
      </c>
      <c r="D608" s="19" t="str">
        <f t="shared" si="57"/>
        <v>vis</v>
      </c>
      <c r="E608" s="107" t="e">
        <f>VLOOKUP(C608,'Active 1'!C$21:E$968,3,FALSE)</f>
        <v>#N/A</v>
      </c>
      <c r="F608" s="5" t="s">
        <v>2167</v>
      </c>
      <c r="G608" s="19" t="str">
        <f t="shared" si="58"/>
        <v>50509.323</v>
      </c>
      <c r="H608" s="10">
        <f t="shared" si="59"/>
        <v>-1467</v>
      </c>
      <c r="I608" s="108" t="s">
        <v>1455</v>
      </c>
      <c r="J608" s="109" t="s">
        <v>1456</v>
      </c>
      <c r="K608" s="108">
        <v>-1467</v>
      </c>
      <c r="L608" s="108" t="s">
        <v>1294</v>
      </c>
      <c r="M608" s="109" t="s">
        <v>2233</v>
      </c>
      <c r="N608" s="109"/>
      <c r="O608" s="110" t="s">
        <v>152</v>
      </c>
      <c r="P608" s="110" t="s">
        <v>1446</v>
      </c>
    </row>
    <row r="609" spans="1:16" ht="13.5" thickBot="1">
      <c r="A609" s="10" t="str">
        <f t="shared" si="54"/>
        <v> BBS 114 </v>
      </c>
      <c r="B609" s="5" t="str">
        <f t="shared" si="55"/>
        <v>I</v>
      </c>
      <c r="C609" s="10">
        <f t="shared" si="56"/>
        <v>50509.326999999997</v>
      </c>
      <c r="D609" s="19" t="str">
        <f t="shared" si="57"/>
        <v>vis</v>
      </c>
      <c r="E609" s="107" t="e">
        <f>VLOOKUP(C609,'Active 1'!C$21:E$968,3,FALSE)</f>
        <v>#N/A</v>
      </c>
      <c r="F609" s="5" t="s">
        <v>2167</v>
      </c>
      <c r="G609" s="19" t="str">
        <f t="shared" si="58"/>
        <v>50509.327</v>
      </c>
      <c r="H609" s="10">
        <f t="shared" si="59"/>
        <v>-1467</v>
      </c>
      <c r="I609" s="108" t="s">
        <v>1457</v>
      </c>
      <c r="J609" s="109" t="s">
        <v>1458</v>
      </c>
      <c r="K609" s="108">
        <v>-1467</v>
      </c>
      <c r="L609" s="108" t="s">
        <v>1221</v>
      </c>
      <c r="M609" s="109" t="s">
        <v>2233</v>
      </c>
      <c r="N609" s="109"/>
      <c r="O609" s="110" t="s">
        <v>3275</v>
      </c>
      <c r="P609" s="110" t="s">
        <v>1446</v>
      </c>
    </row>
    <row r="610" spans="1:16" ht="13.5" thickBot="1">
      <c r="A610" s="10" t="str">
        <f t="shared" si="54"/>
        <v> BBS 115 </v>
      </c>
      <c r="B610" s="5" t="str">
        <f t="shared" si="55"/>
        <v>I</v>
      </c>
      <c r="C610" s="10">
        <f t="shared" si="56"/>
        <v>50673.56</v>
      </c>
      <c r="D610" s="19" t="str">
        <f t="shared" si="57"/>
        <v>vis</v>
      </c>
      <c r="E610" s="107" t="e">
        <f>VLOOKUP(C610,'Active 1'!C$21:E$968,3,FALSE)</f>
        <v>#N/A</v>
      </c>
      <c r="F610" s="5" t="s">
        <v>2167</v>
      </c>
      <c r="G610" s="19" t="str">
        <f t="shared" si="58"/>
        <v>50673.560</v>
      </c>
      <c r="H610" s="10">
        <f t="shared" si="59"/>
        <v>-1346</v>
      </c>
      <c r="I610" s="108" t="s">
        <v>1462</v>
      </c>
      <c r="J610" s="109" t="s">
        <v>1463</v>
      </c>
      <c r="K610" s="108">
        <v>-1346</v>
      </c>
      <c r="L610" s="108" t="s">
        <v>1260</v>
      </c>
      <c r="M610" s="109" t="s">
        <v>2233</v>
      </c>
      <c r="N610" s="109"/>
      <c r="O610" s="110" t="s">
        <v>152</v>
      </c>
      <c r="P610" s="110" t="s">
        <v>1464</v>
      </c>
    </row>
    <row r="611" spans="1:16" ht="13.5" thickBot="1">
      <c r="A611" s="10" t="str">
        <f t="shared" si="54"/>
        <v> BBS 115 </v>
      </c>
      <c r="B611" s="5" t="str">
        <f t="shared" si="55"/>
        <v>I</v>
      </c>
      <c r="C611" s="10">
        <f t="shared" si="56"/>
        <v>50684.417999999998</v>
      </c>
      <c r="D611" s="19" t="str">
        <f t="shared" si="57"/>
        <v>vis</v>
      </c>
      <c r="E611" s="107" t="e">
        <f>VLOOKUP(C611,'Active 1'!C$21:E$968,3,FALSE)</f>
        <v>#N/A</v>
      </c>
      <c r="F611" s="5" t="s">
        <v>2167</v>
      </c>
      <c r="G611" s="19" t="str">
        <f t="shared" si="58"/>
        <v>50684.418</v>
      </c>
      <c r="H611" s="10">
        <f t="shared" si="59"/>
        <v>-1338</v>
      </c>
      <c r="I611" s="108" t="s">
        <v>1465</v>
      </c>
      <c r="J611" s="109" t="s">
        <v>1466</v>
      </c>
      <c r="K611" s="108">
        <v>-1338</v>
      </c>
      <c r="L611" s="108" t="s">
        <v>1260</v>
      </c>
      <c r="M611" s="109" t="s">
        <v>2233</v>
      </c>
      <c r="N611" s="109"/>
      <c r="O611" s="110" t="s">
        <v>3275</v>
      </c>
      <c r="P611" s="110" t="s">
        <v>1464</v>
      </c>
    </row>
    <row r="612" spans="1:16" ht="13.5" thickBot="1">
      <c r="A612" s="10" t="str">
        <f t="shared" si="54"/>
        <v> BBS 116 </v>
      </c>
      <c r="B612" s="5" t="str">
        <f t="shared" si="55"/>
        <v>I</v>
      </c>
      <c r="C612" s="10">
        <f t="shared" si="56"/>
        <v>50699.351000000002</v>
      </c>
      <c r="D612" s="19" t="str">
        <f t="shared" si="57"/>
        <v>vis</v>
      </c>
      <c r="E612" s="107" t="e">
        <f>VLOOKUP(C612,'Active 1'!C$21:E$968,3,FALSE)</f>
        <v>#N/A</v>
      </c>
      <c r="F612" s="5" t="s">
        <v>2167</v>
      </c>
      <c r="G612" s="19" t="str">
        <f t="shared" si="58"/>
        <v>50699.351</v>
      </c>
      <c r="H612" s="10">
        <f t="shared" si="59"/>
        <v>-1327</v>
      </c>
      <c r="I612" s="108" t="s">
        <v>1469</v>
      </c>
      <c r="J612" s="109" t="s">
        <v>1470</v>
      </c>
      <c r="K612" s="108">
        <v>-1327</v>
      </c>
      <c r="L612" s="108" t="s">
        <v>1221</v>
      </c>
      <c r="M612" s="109" t="s">
        <v>2233</v>
      </c>
      <c r="N612" s="109"/>
      <c r="O612" s="110" t="s">
        <v>3275</v>
      </c>
      <c r="P612" s="110" t="s">
        <v>1471</v>
      </c>
    </row>
    <row r="613" spans="1:16" ht="13.5" thickBot="1">
      <c r="A613" s="10" t="str">
        <f t="shared" si="54"/>
        <v> BBS 116 </v>
      </c>
      <c r="B613" s="5" t="str">
        <f t="shared" si="55"/>
        <v>I</v>
      </c>
      <c r="C613" s="10">
        <f t="shared" si="56"/>
        <v>50718.358</v>
      </c>
      <c r="D613" s="19" t="str">
        <f t="shared" si="57"/>
        <v>vis</v>
      </c>
      <c r="E613" s="107" t="e">
        <f>VLOOKUP(C613,'Active 1'!C$21:E$968,3,FALSE)</f>
        <v>#N/A</v>
      </c>
      <c r="F613" s="5" t="s">
        <v>2167</v>
      </c>
      <c r="G613" s="19" t="str">
        <f t="shared" si="58"/>
        <v>50718.358</v>
      </c>
      <c r="H613" s="10">
        <f t="shared" si="59"/>
        <v>-1313</v>
      </c>
      <c r="I613" s="108" t="s">
        <v>1472</v>
      </c>
      <c r="J613" s="109" t="s">
        <v>1473</v>
      </c>
      <c r="K613" s="108">
        <v>-1313</v>
      </c>
      <c r="L613" s="108" t="s">
        <v>1211</v>
      </c>
      <c r="M613" s="109" t="s">
        <v>2233</v>
      </c>
      <c r="N613" s="109"/>
      <c r="O613" s="110" t="s">
        <v>3275</v>
      </c>
      <c r="P613" s="110" t="s">
        <v>1471</v>
      </c>
    </row>
    <row r="614" spans="1:16" ht="13.5" thickBot="1">
      <c r="A614" s="10" t="str">
        <f t="shared" si="54"/>
        <v> BBS 116 </v>
      </c>
      <c r="B614" s="5" t="str">
        <f t="shared" si="55"/>
        <v>I</v>
      </c>
      <c r="C614" s="10">
        <f t="shared" si="56"/>
        <v>50752.31</v>
      </c>
      <c r="D614" s="19" t="str">
        <f t="shared" si="57"/>
        <v>vis</v>
      </c>
      <c r="E614" s="107" t="e">
        <f>VLOOKUP(C614,'Active 1'!C$21:E$968,3,FALSE)</f>
        <v>#N/A</v>
      </c>
      <c r="F614" s="5" t="s">
        <v>2167</v>
      </c>
      <c r="G614" s="19" t="str">
        <f t="shared" si="58"/>
        <v>50752.310</v>
      </c>
      <c r="H614" s="10">
        <f t="shared" si="59"/>
        <v>-1288</v>
      </c>
      <c r="I614" s="108" t="s">
        <v>1478</v>
      </c>
      <c r="J614" s="109" t="s">
        <v>1479</v>
      </c>
      <c r="K614" s="108">
        <v>-1288</v>
      </c>
      <c r="L614" s="108" t="s">
        <v>1026</v>
      </c>
      <c r="M614" s="109" t="s">
        <v>2233</v>
      </c>
      <c r="N614" s="109"/>
      <c r="O614" s="110" t="s">
        <v>3275</v>
      </c>
      <c r="P614" s="110" t="s">
        <v>1471</v>
      </c>
    </row>
    <row r="615" spans="1:16" ht="13.5" thickBot="1">
      <c r="A615" s="10" t="str">
        <f t="shared" si="54"/>
        <v> BBS 118 </v>
      </c>
      <c r="B615" s="5" t="str">
        <f t="shared" si="55"/>
        <v>I</v>
      </c>
      <c r="C615" s="10">
        <f t="shared" si="56"/>
        <v>51034.608</v>
      </c>
      <c r="D615" s="19" t="str">
        <f t="shared" si="57"/>
        <v>vis</v>
      </c>
      <c r="E615" s="107" t="e">
        <f>VLOOKUP(C615,'Active 1'!C$21:E$968,3,FALSE)</f>
        <v>#N/A</v>
      </c>
      <c r="F615" s="5" t="s">
        <v>2167</v>
      </c>
      <c r="G615" s="19" t="str">
        <f t="shared" si="58"/>
        <v>51034.608</v>
      </c>
      <c r="H615" s="10">
        <f t="shared" si="59"/>
        <v>-1080</v>
      </c>
      <c r="I615" s="108" t="s">
        <v>1482</v>
      </c>
      <c r="J615" s="109" t="s">
        <v>1483</v>
      </c>
      <c r="K615" s="108">
        <v>-1080</v>
      </c>
      <c r="L615" s="108" t="s">
        <v>1069</v>
      </c>
      <c r="M615" s="109" t="s">
        <v>2233</v>
      </c>
      <c r="N615" s="109"/>
      <c r="O615" s="110" t="s">
        <v>152</v>
      </c>
      <c r="P615" s="110" t="s">
        <v>1484</v>
      </c>
    </row>
    <row r="616" spans="1:16" ht="13.5" thickBot="1">
      <c r="A616" s="10" t="str">
        <f t="shared" si="54"/>
        <v> BBS 120 </v>
      </c>
      <c r="B616" s="5" t="str">
        <f t="shared" si="55"/>
        <v>I</v>
      </c>
      <c r="C616" s="10">
        <f t="shared" si="56"/>
        <v>51349.510999999999</v>
      </c>
      <c r="D616" s="19" t="str">
        <f t="shared" si="57"/>
        <v>vis</v>
      </c>
      <c r="E616" s="107" t="e">
        <f>VLOOKUP(C616,'Active 1'!C$21:E$968,3,FALSE)</f>
        <v>#N/A</v>
      </c>
      <c r="F616" s="5" t="s">
        <v>2167</v>
      </c>
      <c r="G616" s="19" t="str">
        <f t="shared" si="58"/>
        <v>51349.511</v>
      </c>
      <c r="H616" s="10">
        <f t="shared" si="59"/>
        <v>-848</v>
      </c>
      <c r="I616" s="108" t="s">
        <v>1513</v>
      </c>
      <c r="J616" s="109" t="s">
        <v>1514</v>
      </c>
      <c r="K616" s="108">
        <v>-848</v>
      </c>
      <c r="L616" s="108" t="s">
        <v>1113</v>
      </c>
      <c r="M616" s="109" t="s">
        <v>2233</v>
      </c>
      <c r="N616" s="109"/>
      <c r="O616" s="110" t="s">
        <v>152</v>
      </c>
      <c r="P616" s="110" t="s">
        <v>1450</v>
      </c>
    </row>
    <row r="617" spans="1:16" ht="13.5" thickBot="1">
      <c r="A617" s="10" t="str">
        <f t="shared" si="54"/>
        <v>BAVM 132 </v>
      </c>
      <c r="B617" s="5" t="str">
        <f t="shared" si="55"/>
        <v>I</v>
      </c>
      <c r="C617" s="10">
        <f t="shared" si="56"/>
        <v>51512.388400000003</v>
      </c>
      <c r="D617" s="19" t="str">
        <f t="shared" si="57"/>
        <v>vis</v>
      </c>
      <c r="E617" s="107" t="e">
        <f>VLOOKUP(C617,'Active 1'!C$21:E$968,3,FALSE)</f>
        <v>#N/A</v>
      </c>
      <c r="F617" s="5" t="s">
        <v>2167</v>
      </c>
      <c r="G617" s="19" t="str">
        <f t="shared" si="58"/>
        <v>51512.3884</v>
      </c>
      <c r="H617" s="10">
        <f t="shared" si="59"/>
        <v>-728</v>
      </c>
      <c r="I617" s="108" t="s">
        <v>1540</v>
      </c>
      <c r="J617" s="109" t="s">
        <v>1541</v>
      </c>
      <c r="K617" s="108">
        <v>-728</v>
      </c>
      <c r="L617" s="108" t="s">
        <v>1542</v>
      </c>
      <c r="M617" s="109" t="s">
        <v>2682</v>
      </c>
      <c r="N617" s="109" t="e">
        <f>-#NAME?</f>
        <v>#NAME?</v>
      </c>
      <c r="O617" s="110" t="s">
        <v>2985</v>
      </c>
      <c r="P617" s="111" t="s">
        <v>1543</v>
      </c>
    </row>
    <row r="618" spans="1:16" ht="13.5" thickBot="1">
      <c r="A618" s="10" t="str">
        <f t="shared" si="54"/>
        <v>BAVM 158 </v>
      </c>
      <c r="B618" s="5" t="str">
        <f t="shared" si="55"/>
        <v>I</v>
      </c>
      <c r="C618" s="10">
        <f t="shared" si="56"/>
        <v>52321.348299999998</v>
      </c>
      <c r="D618" s="19" t="str">
        <f t="shared" si="57"/>
        <v>vis</v>
      </c>
      <c r="E618" s="107" t="e">
        <f>VLOOKUP(C618,'Active 1'!C$21:E$968,3,FALSE)</f>
        <v>#N/A</v>
      </c>
      <c r="F618" s="5" t="s">
        <v>2167</v>
      </c>
      <c r="G618" s="19" t="str">
        <f t="shared" si="58"/>
        <v>52321.3483</v>
      </c>
      <c r="H618" s="10">
        <f t="shared" si="59"/>
        <v>-132</v>
      </c>
      <c r="I618" s="108" t="s">
        <v>1582</v>
      </c>
      <c r="J618" s="109" t="s">
        <v>1583</v>
      </c>
      <c r="K618" s="108">
        <v>-132</v>
      </c>
      <c r="L618" s="108" t="s">
        <v>1584</v>
      </c>
      <c r="M618" s="109" t="s">
        <v>2682</v>
      </c>
      <c r="N618" s="109" t="s">
        <v>1585</v>
      </c>
      <c r="O618" s="110" t="s">
        <v>1586</v>
      </c>
      <c r="P618" s="111" t="s">
        <v>1587</v>
      </c>
    </row>
    <row r="619" spans="1:16" ht="13.5" thickBot="1">
      <c r="A619" s="10" t="str">
        <f t="shared" si="54"/>
        <v>BAVM 158 </v>
      </c>
      <c r="B619" s="5" t="str">
        <f t="shared" si="55"/>
        <v>I</v>
      </c>
      <c r="C619" s="10">
        <f t="shared" si="56"/>
        <v>52530.371800000001</v>
      </c>
      <c r="D619" s="19" t="str">
        <f t="shared" si="57"/>
        <v>vis</v>
      </c>
      <c r="E619" s="107" t="e">
        <f>VLOOKUP(C619,'Active 1'!C$21:E$968,3,FALSE)</f>
        <v>#N/A</v>
      </c>
      <c r="F619" s="5" t="s">
        <v>2167</v>
      </c>
      <c r="G619" s="19" t="str">
        <f t="shared" si="58"/>
        <v>52530.3718</v>
      </c>
      <c r="H619" s="10">
        <f t="shared" si="59"/>
        <v>22</v>
      </c>
      <c r="I619" s="108" t="s">
        <v>1593</v>
      </c>
      <c r="J619" s="109" t="s">
        <v>1594</v>
      </c>
      <c r="K619" s="108">
        <v>22</v>
      </c>
      <c r="L619" s="108" t="s">
        <v>1595</v>
      </c>
      <c r="M619" s="109" t="s">
        <v>2682</v>
      </c>
      <c r="N619" s="109" t="e">
        <f>-#NAME?</f>
        <v>#NAME?</v>
      </c>
      <c r="O619" s="110" t="s">
        <v>1596</v>
      </c>
      <c r="P619" s="111" t="s">
        <v>1587</v>
      </c>
    </row>
    <row r="620" spans="1:16" ht="13.5" thickBot="1">
      <c r="A620" s="10" t="str">
        <f t="shared" si="54"/>
        <v> BBS 129 </v>
      </c>
      <c r="B620" s="5" t="str">
        <f t="shared" si="55"/>
        <v>I</v>
      </c>
      <c r="C620" s="10">
        <f t="shared" si="56"/>
        <v>52530.375999999997</v>
      </c>
      <c r="D620" s="19" t="str">
        <f t="shared" si="57"/>
        <v>vis</v>
      </c>
      <c r="E620" s="107" t="e">
        <f>VLOOKUP(C620,'Active 1'!C$21:E$968,3,FALSE)</f>
        <v>#N/A</v>
      </c>
      <c r="F620" s="5" t="s">
        <v>2167</v>
      </c>
      <c r="G620" s="19" t="str">
        <f t="shared" si="58"/>
        <v>52530.376</v>
      </c>
      <c r="H620" s="10">
        <f t="shared" si="59"/>
        <v>22</v>
      </c>
      <c r="I620" s="108" t="s">
        <v>1597</v>
      </c>
      <c r="J620" s="109" t="s">
        <v>1598</v>
      </c>
      <c r="K620" s="108">
        <v>22</v>
      </c>
      <c r="L620" s="108" t="s">
        <v>1052</v>
      </c>
      <c r="M620" s="109" t="s">
        <v>2233</v>
      </c>
      <c r="N620" s="109"/>
      <c r="O620" s="110" t="s">
        <v>152</v>
      </c>
      <c r="P620" s="110" t="s">
        <v>1599</v>
      </c>
    </row>
    <row r="621" spans="1:16" ht="13.5" thickBot="1">
      <c r="A621" s="10" t="str">
        <f t="shared" si="54"/>
        <v>BAVM 157 </v>
      </c>
      <c r="B621" s="5" t="str">
        <f t="shared" si="55"/>
        <v>I</v>
      </c>
      <c r="C621" s="10">
        <f t="shared" si="56"/>
        <v>52530.375999999997</v>
      </c>
      <c r="D621" s="19" t="str">
        <f t="shared" si="57"/>
        <v>vis</v>
      </c>
      <c r="E621" s="107" t="e">
        <f>VLOOKUP(C621,'Active 1'!C$21:E$968,3,FALSE)</f>
        <v>#N/A</v>
      </c>
      <c r="F621" s="5" t="s">
        <v>2167</v>
      </c>
      <c r="G621" s="19" t="str">
        <f t="shared" si="58"/>
        <v>52530.376</v>
      </c>
      <c r="H621" s="10">
        <f t="shared" si="59"/>
        <v>22</v>
      </c>
      <c r="I621" s="108" t="s">
        <v>1597</v>
      </c>
      <c r="J621" s="109" t="s">
        <v>1598</v>
      </c>
      <c r="K621" s="108">
        <v>22</v>
      </c>
      <c r="L621" s="108" t="s">
        <v>1052</v>
      </c>
      <c r="M621" s="109" t="s">
        <v>2233</v>
      </c>
      <c r="N621" s="109"/>
      <c r="O621" s="110" t="s">
        <v>1600</v>
      </c>
      <c r="P621" s="111" t="s">
        <v>1601</v>
      </c>
    </row>
    <row r="622" spans="1:16" ht="13.5" thickBot="1">
      <c r="A622" s="10" t="str">
        <f t="shared" si="54"/>
        <v>IBVS 5434 </v>
      </c>
      <c r="B622" s="5" t="str">
        <f t="shared" si="55"/>
        <v>I</v>
      </c>
      <c r="C622" s="10">
        <f t="shared" si="56"/>
        <v>52534.446000000004</v>
      </c>
      <c r="D622" s="19" t="str">
        <f t="shared" si="57"/>
        <v>vis</v>
      </c>
      <c r="E622" s="107" t="e">
        <f>VLOOKUP(C622,'Active 1'!C$21:E$968,3,FALSE)</f>
        <v>#N/A</v>
      </c>
      <c r="F622" s="5" t="s">
        <v>2167</v>
      </c>
      <c r="G622" s="19" t="str">
        <f t="shared" si="58"/>
        <v>52534.4460</v>
      </c>
      <c r="H622" s="10">
        <f t="shared" si="59"/>
        <v>25</v>
      </c>
      <c r="I622" s="108" t="s">
        <v>1607</v>
      </c>
      <c r="J622" s="109" t="s">
        <v>1608</v>
      </c>
      <c r="K622" s="108">
        <v>25</v>
      </c>
      <c r="L622" s="108" t="s">
        <v>1609</v>
      </c>
      <c r="M622" s="109" t="s">
        <v>2682</v>
      </c>
      <c r="N622" s="109" t="s">
        <v>1449</v>
      </c>
      <c r="O622" s="110" t="s">
        <v>1610</v>
      </c>
      <c r="P622" s="111" t="s">
        <v>1611</v>
      </c>
    </row>
    <row r="623" spans="1:16" ht="13.5" thickBot="1">
      <c r="A623" s="10" t="str">
        <f t="shared" si="54"/>
        <v> BBS 130 </v>
      </c>
      <c r="B623" s="5" t="str">
        <f t="shared" si="55"/>
        <v>I</v>
      </c>
      <c r="C623" s="10">
        <f t="shared" si="56"/>
        <v>52884.631000000001</v>
      </c>
      <c r="D623" s="19" t="str">
        <f t="shared" si="57"/>
        <v>vis</v>
      </c>
      <c r="E623" s="107" t="e">
        <f>VLOOKUP(C623,'Active 1'!C$21:E$968,3,FALSE)</f>
        <v>#N/A</v>
      </c>
      <c r="F623" s="5" t="s">
        <v>2167</v>
      </c>
      <c r="G623" s="19" t="str">
        <f t="shared" si="58"/>
        <v>52884.631</v>
      </c>
      <c r="H623" s="10">
        <f t="shared" si="59"/>
        <v>283</v>
      </c>
      <c r="I623" s="108" t="s">
        <v>1624</v>
      </c>
      <c r="J623" s="109" t="s">
        <v>1625</v>
      </c>
      <c r="K623" s="108">
        <v>283</v>
      </c>
      <c r="L623" s="108" t="s">
        <v>1097</v>
      </c>
      <c r="M623" s="109" t="s">
        <v>2233</v>
      </c>
      <c r="N623" s="109"/>
      <c r="O623" s="110" t="s">
        <v>152</v>
      </c>
      <c r="P623" s="110" t="s">
        <v>1626</v>
      </c>
    </row>
    <row r="624" spans="1:16" ht="13.5" thickBot="1">
      <c r="A624" s="10" t="str">
        <f t="shared" si="54"/>
        <v>IBVS 5636 </v>
      </c>
      <c r="B624" s="5" t="str">
        <f t="shared" si="55"/>
        <v>I</v>
      </c>
      <c r="C624" s="10">
        <f t="shared" si="56"/>
        <v>52934.852599999998</v>
      </c>
      <c r="D624" s="19" t="str">
        <f t="shared" si="57"/>
        <v>vis</v>
      </c>
      <c r="E624" s="107" t="e">
        <f>VLOOKUP(C624,'Active 1'!C$21:E$968,3,FALSE)</f>
        <v>#N/A</v>
      </c>
      <c r="F624" s="5" t="s">
        <v>2167</v>
      </c>
      <c r="G624" s="19" t="str">
        <f t="shared" si="58"/>
        <v>52934.8526</v>
      </c>
      <c r="H624" s="10">
        <f t="shared" si="59"/>
        <v>320</v>
      </c>
      <c r="I624" s="108" t="s">
        <v>1629</v>
      </c>
      <c r="J624" s="109" t="s">
        <v>1630</v>
      </c>
      <c r="K624" s="108">
        <v>320</v>
      </c>
      <c r="L624" s="108" t="s">
        <v>1631</v>
      </c>
      <c r="M624" s="109" t="s">
        <v>2682</v>
      </c>
      <c r="N624" s="109" t="s">
        <v>2683</v>
      </c>
      <c r="O624" s="110" t="s">
        <v>1632</v>
      </c>
      <c r="P624" s="111" t="s">
        <v>1633</v>
      </c>
    </row>
    <row r="625" spans="1:16" ht="13.5" thickBot="1">
      <c r="A625" s="10" t="str">
        <f t="shared" si="54"/>
        <v>BAVM 172 </v>
      </c>
      <c r="B625" s="5" t="str">
        <f t="shared" si="55"/>
        <v>I</v>
      </c>
      <c r="C625" s="10">
        <f t="shared" si="56"/>
        <v>52940.281999999999</v>
      </c>
      <c r="D625" s="19" t="str">
        <f t="shared" si="57"/>
        <v>vis</v>
      </c>
      <c r="E625" s="107" t="e">
        <f>VLOOKUP(C625,'Active 1'!C$21:E$968,3,FALSE)</f>
        <v>#N/A</v>
      </c>
      <c r="F625" s="5" t="s">
        <v>2167</v>
      </c>
      <c r="G625" s="19" t="str">
        <f t="shared" si="58"/>
        <v>52940.2820</v>
      </c>
      <c r="H625" s="10">
        <f t="shared" si="59"/>
        <v>324</v>
      </c>
      <c r="I625" s="108" t="s">
        <v>1638</v>
      </c>
      <c r="J625" s="109" t="s">
        <v>1639</v>
      </c>
      <c r="K625" s="108">
        <v>324</v>
      </c>
      <c r="L625" s="108" t="s">
        <v>1640</v>
      </c>
      <c r="M625" s="109" t="s">
        <v>2682</v>
      </c>
      <c r="N625" s="109" t="s">
        <v>1585</v>
      </c>
      <c r="O625" s="110" t="s">
        <v>1641</v>
      </c>
      <c r="P625" s="111" t="s">
        <v>1642</v>
      </c>
    </row>
    <row r="626" spans="1:16" ht="13.5" thickBot="1">
      <c r="A626" s="10" t="str">
        <f t="shared" si="54"/>
        <v>OEJV 0003 </v>
      </c>
      <c r="B626" s="5" t="str">
        <f t="shared" si="55"/>
        <v>I</v>
      </c>
      <c r="C626" s="10">
        <f t="shared" si="56"/>
        <v>53218.525000000001</v>
      </c>
      <c r="D626" s="19" t="str">
        <f t="shared" si="57"/>
        <v>vis</v>
      </c>
      <c r="E626" s="107" t="e">
        <f>VLOOKUP(C626,'Active 1'!C$21:E$968,3,FALSE)</f>
        <v>#N/A</v>
      </c>
      <c r="F626" s="5" t="s">
        <v>2167</v>
      </c>
      <c r="G626" s="19" t="str">
        <f t="shared" si="58"/>
        <v>53218.525</v>
      </c>
      <c r="H626" s="10">
        <f t="shared" si="59"/>
        <v>529</v>
      </c>
      <c r="I626" s="108" t="s">
        <v>1656</v>
      </c>
      <c r="J626" s="109" t="s">
        <v>1657</v>
      </c>
      <c r="K626" s="108">
        <v>529</v>
      </c>
      <c r="L626" s="108" t="s">
        <v>1113</v>
      </c>
      <c r="M626" s="109" t="s">
        <v>2233</v>
      </c>
      <c r="N626" s="109"/>
      <c r="O626" s="110" t="s">
        <v>152</v>
      </c>
      <c r="P626" s="111" t="s">
        <v>1658</v>
      </c>
    </row>
    <row r="627" spans="1:16" ht="13.5" thickBot="1">
      <c r="A627" s="10" t="str">
        <f t="shared" si="54"/>
        <v>BAVM 173 </v>
      </c>
      <c r="B627" s="5" t="str">
        <f t="shared" si="55"/>
        <v>I</v>
      </c>
      <c r="C627" s="10">
        <f t="shared" si="56"/>
        <v>53267.391900000002</v>
      </c>
      <c r="D627" s="19" t="str">
        <f t="shared" si="57"/>
        <v>vis</v>
      </c>
      <c r="E627" s="107" t="e">
        <f>VLOOKUP(C627,'Active 1'!C$21:E$968,3,FALSE)</f>
        <v>#N/A</v>
      </c>
      <c r="F627" s="5" t="s">
        <v>2167</v>
      </c>
      <c r="G627" s="19" t="str">
        <f t="shared" si="58"/>
        <v>53267.3919</v>
      </c>
      <c r="H627" s="10">
        <f t="shared" si="59"/>
        <v>565</v>
      </c>
      <c r="I627" s="108" t="s">
        <v>1659</v>
      </c>
      <c r="J627" s="109" t="s">
        <v>1660</v>
      </c>
      <c r="K627" s="108">
        <v>565</v>
      </c>
      <c r="L627" s="108" t="s">
        <v>1661</v>
      </c>
      <c r="M627" s="109" t="s">
        <v>2682</v>
      </c>
      <c r="N627" s="109" t="s">
        <v>1585</v>
      </c>
      <c r="O627" s="110" t="s">
        <v>1662</v>
      </c>
      <c r="P627" s="111" t="s">
        <v>1663</v>
      </c>
    </row>
    <row r="628" spans="1:16" ht="13.5" thickBot="1">
      <c r="A628" s="10" t="str">
        <f t="shared" si="54"/>
        <v>BAVM 174 </v>
      </c>
      <c r="B628" s="5" t="str">
        <f t="shared" si="55"/>
        <v>I</v>
      </c>
      <c r="C628" s="10">
        <f t="shared" si="56"/>
        <v>53286.408000000003</v>
      </c>
      <c r="D628" s="19" t="str">
        <f t="shared" si="57"/>
        <v>vis</v>
      </c>
      <c r="E628" s="107" t="e">
        <f>VLOOKUP(C628,'Active 1'!C$21:E$968,3,FALSE)</f>
        <v>#N/A</v>
      </c>
      <c r="F628" s="5" t="s">
        <v>2167</v>
      </c>
      <c r="G628" s="19" t="str">
        <f t="shared" si="58"/>
        <v>53286.408</v>
      </c>
      <c r="H628" s="10">
        <f t="shared" si="59"/>
        <v>579</v>
      </c>
      <c r="I628" s="108" t="s">
        <v>1664</v>
      </c>
      <c r="J628" s="109" t="s">
        <v>1665</v>
      </c>
      <c r="K628" s="108">
        <v>579</v>
      </c>
      <c r="L628" s="108" t="s">
        <v>955</v>
      </c>
      <c r="M628" s="109" t="s">
        <v>2233</v>
      </c>
      <c r="N628" s="109"/>
      <c r="O628" s="110" t="s">
        <v>1666</v>
      </c>
      <c r="P628" s="111" t="s">
        <v>1667</v>
      </c>
    </row>
    <row r="629" spans="1:16" ht="13.5" thickBot="1">
      <c r="A629" s="10" t="str">
        <f t="shared" si="54"/>
        <v>IBVS 5636 </v>
      </c>
      <c r="B629" s="5" t="str">
        <f t="shared" si="55"/>
        <v>I</v>
      </c>
      <c r="C629" s="10">
        <f t="shared" si="56"/>
        <v>53318.970099999999</v>
      </c>
      <c r="D629" s="19" t="str">
        <f t="shared" si="57"/>
        <v>vis</v>
      </c>
      <c r="E629" s="107" t="e">
        <f>VLOOKUP(C629,'Active 1'!C$21:E$968,3,FALSE)</f>
        <v>#N/A</v>
      </c>
      <c r="F629" s="5" t="s">
        <v>2167</v>
      </c>
      <c r="G629" s="19" t="str">
        <f t="shared" si="58"/>
        <v>53318.9701</v>
      </c>
      <c r="H629" s="10">
        <f t="shared" si="59"/>
        <v>603</v>
      </c>
      <c r="I629" s="108" t="s">
        <v>1671</v>
      </c>
      <c r="J629" s="109" t="s">
        <v>1672</v>
      </c>
      <c r="K629" s="108">
        <v>603</v>
      </c>
      <c r="L629" s="108" t="s">
        <v>1673</v>
      </c>
      <c r="M629" s="109" t="s">
        <v>2682</v>
      </c>
      <c r="N629" s="109" t="s">
        <v>2683</v>
      </c>
      <c r="O629" s="110" t="s">
        <v>1632</v>
      </c>
      <c r="P629" s="111" t="s">
        <v>1633</v>
      </c>
    </row>
    <row r="630" spans="1:16" ht="13.5" thickBot="1">
      <c r="A630" s="10" t="str">
        <f t="shared" si="54"/>
        <v>IBVS 5636 </v>
      </c>
      <c r="B630" s="5" t="str">
        <f t="shared" si="55"/>
        <v>I</v>
      </c>
      <c r="C630" s="10">
        <f t="shared" si="56"/>
        <v>53329.828200000004</v>
      </c>
      <c r="D630" s="19" t="str">
        <f t="shared" si="57"/>
        <v>vis</v>
      </c>
      <c r="E630" s="107" t="e">
        <f>VLOOKUP(C630,'Active 1'!C$21:E$968,3,FALSE)</f>
        <v>#N/A</v>
      </c>
      <c r="F630" s="5" t="s">
        <v>2167</v>
      </c>
      <c r="G630" s="19" t="str">
        <f t="shared" si="58"/>
        <v>53329.8282</v>
      </c>
      <c r="H630" s="10">
        <f t="shared" si="59"/>
        <v>611</v>
      </c>
      <c r="I630" s="108" t="s">
        <v>1674</v>
      </c>
      <c r="J630" s="109" t="s">
        <v>1675</v>
      </c>
      <c r="K630" s="108">
        <v>611</v>
      </c>
      <c r="L630" s="108" t="s">
        <v>1661</v>
      </c>
      <c r="M630" s="109" t="s">
        <v>2682</v>
      </c>
      <c r="N630" s="109" t="s">
        <v>2683</v>
      </c>
      <c r="O630" s="110" t="s">
        <v>1632</v>
      </c>
      <c r="P630" s="111" t="s">
        <v>1633</v>
      </c>
    </row>
    <row r="631" spans="1:16" ht="13.5" thickBot="1">
      <c r="A631" s="10" t="str">
        <f t="shared" si="54"/>
        <v>BAVM 178 </v>
      </c>
      <c r="B631" s="5" t="str">
        <f t="shared" si="55"/>
        <v>I</v>
      </c>
      <c r="C631" s="10">
        <f t="shared" si="56"/>
        <v>53335.257299999997</v>
      </c>
      <c r="D631" s="19" t="str">
        <f t="shared" si="57"/>
        <v>vis</v>
      </c>
      <c r="E631" s="107" t="e">
        <f>VLOOKUP(C631,'Active 1'!C$21:E$968,3,FALSE)</f>
        <v>#N/A</v>
      </c>
      <c r="F631" s="5" t="s">
        <v>2167</v>
      </c>
      <c r="G631" s="19" t="str">
        <f t="shared" si="58"/>
        <v>53335.2573</v>
      </c>
      <c r="H631" s="10">
        <f t="shared" si="59"/>
        <v>615</v>
      </c>
      <c r="I631" s="108" t="s">
        <v>1676</v>
      </c>
      <c r="J631" s="109" t="s">
        <v>1677</v>
      </c>
      <c r="K631" s="108">
        <v>615</v>
      </c>
      <c r="L631" s="108" t="s">
        <v>1678</v>
      </c>
      <c r="M631" s="109" t="s">
        <v>1443</v>
      </c>
      <c r="N631" s="109" t="s">
        <v>2167</v>
      </c>
      <c r="O631" s="110" t="s">
        <v>1679</v>
      </c>
      <c r="P631" s="111" t="s">
        <v>1680</v>
      </c>
    </row>
    <row r="632" spans="1:16" ht="13.5" thickBot="1">
      <c r="A632" s="10" t="str">
        <f t="shared" si="54"/>
        <v>IBVS 5636 </v>
      </c>
      <c r="B632" s="5" t="str">
        <f t="shared" si="55"/>
        <v>I</v>
      </c>
      <c r="C632" s="10">
        <f t="shared" si="56"/>
        <v>53348.830800000003</v>
      </c>
      <c r="D632" s="19" t="str">
        <f t="shared" si="57"/>
        <v>vis</v>
      </c>
      <c r="E632" s="107" t="e">
        <f>VLOOKUP(C632,'Active 1'!C$21:E$968,3,FALSE)</f>
        <v>#N/A</v>
      </c>
      <c r="F632" s="5" t="s">
        <v>2167</v>
      </c>
      <c r="G632" s="19" t="str">
        <f t="shared" si="58"/>
        <v>53348.8308</v>
      </c>
      <c r="H632" s="10">
        <f t="shared" si="59"/>
        <v>625</v>
      </c>
      <c r="I632" s="108" t="s">
        <v>1681</v>
      </c>
      <c r="J632" s="109" t="s">
        <v>1682</v>
      </c>
      <c r="K632" s="108">
        <v>625</v>
      </c>
      <c r="L632" s="108" t="s">
        <v>1683</v>
      </c>
      <c r="M632" s="109" t="s">
        <v>2682</v>
      </c>
      <c r="N632" s="109" t="s">
        <v>2683</v>
      </c>
      <c r="O632" s="110" t="s">
        <v>1632</v>
      </c>
      <c r="P632" s="111" t="s">
        <v>1633</v>
      </c>
    </row>
    <row r="633" spans="1:16" ht="13.5" thickBot="1">
      <c r="A633" s="10" t="str">
        <f t="shared" si="54"/>
        <v>OEJV 0003 </v>
      </c>
      <c r="B633" s="5" t="str">
        <f t="shared" si="55"/>
        <v>I</v>
      </c>
      <c r="C633" s="10">
        <f t="shared" si="56"/>
        <v>53579.572</v>
      </c>
      <c r="D633" s="19" t="str">
        <f t="shared" si="57"/>
        <v>vis</v>
      </c>
      <c r="E633" s="107" t="e">
        <f>VLOOKUP(C633,'Active 1'!C$21:E$968,3,FALSE)</f>
        <v>#N/A</v>
      </c>
      <c r="F633" s="5" t="s">
        <v>2167</v>
      </c>
      <c r="G633" s="19" t="str">
        <f t="shared" si="58"/>
        <v>53579.572</v>
      </c>
      <c r="H633" s="10">
        <f t="shared" si="59"/>
        <v>795</v>
      </c>
      <c r="I633" s="108" t="s">
        <v>1689</v>
      </c>
      <c r="J633" s="109" t="s">
        <v>1690</v>
      </c>
      <c r="K633" s="108">
        <v>795</v>
      </c>
      <c r="L633" s="108" t="s">
        <v>1116</v>
      </c>
      <c r="M633" s="109" t="s">
        <v>2233</v>
      </c>
      <c r="N633" s="109"/>
      <c r="O633" s="110" t="s">
        <v>152</v>
      </c>
      <c r="P633" s="111" t="s">
        <v>1658</v>
      </c>
    </row>
    <row r="634" spans="1:16" ht="13.5" thickBot="1">
      <c r="A634" s="10" t="str">
        <f t="shared" si="54"/>
        <v>BAVM 178 </v>
      </c>
      <c r="B634" s="5" t="str">
        <f t="shared" si="55"/>
        <v>I</v>
      </c>
      <c r="C634" s="10">
        <f t="shared" si="56"/>
        <v>53681.371200000001</v>
      </c>
      <c r="D634" s="19" t="str">
        <f t="shared" si="57"/>
        <v>vis</v>
      </c>
      <c r="E634" s="107" t="e">
        <f>VLOOKUP(C634,'Active 1'!C$21:E$968,3,FALSE)</f>
        <v>#N/A</v>
      </c>
      <c r="F634" s="5" t="s">
        <v>2167</v>
      </c>
      <c r="G634" s="19" t="str">
        <f t="shared" si="58"/>
        <v>53681.3712</v>
      </c>
      <c r="H634" s="10">
        <f t="shared" si="59"/>
        <v>870</v>
      </c>
      <c r="I634" s="108" t="s">
        <v>1699</v>
      </c>
      <c r="J634" s="109" t="s">
        <v>1700</v>
      </c>
      <c r="K634" s="108">
        <v>870</v>
      </c>
      <c r="L634" s="108" t="s">
        <v>1661</v>
      </c>
      <c r="M634" s="109" t="s">
        <v>1443</v>
      </c>
      <c r="N634" s="109" t="s">
        <v>1585</v>
      </c>
      <c r="O634" s="110" t="s">
        <v>1662</v>
      </c>
      <c r="P634" s="111" t="s">
        <v>1680</v>
      </c>
    </row>
    <row r="635" spans="1:16" ht="13.5" thickBot="1">
      <c r="A635" s="10" t="str">
        <f t="shared" si="54"/>
        <v>BAVM 178 </v>
      </c>
      <c r="B635" s="5" t="str">
        <f t="shared" si="55"/>
        <v>I</v>
      </c>
      <c r="C635" s="10">
        <f t="shared" si="56"/>
        <v>53715.305500000002</v>
      </c>
      <c r="D635" s="19" t="str">
        <f t="shared" si="57"/>
        <v>vis</v>
      </c>
      <c r="E635" s="107" t="e">
        <f>VLOOKUP(C635,'Active 1'!C$21:E$968,3,FALSE)</f>
        <v>#N/A</v>
      </c>
      <c r="F635" s="5" t="s">
        <v>2167</v>
      </c>
      <c r="G635" s="19" t="str">
        <f t="shared" si="58"/>
        <v>53715.3055</v>
      </c>
      <c r="H635" s="10">
        <f t="shared" si="59"/>
        <v>895</v>
      </c>
      <c r="I635" s="108" t="s">
        <v>1703</v>
      </c>
      <c r="J635" s="109" t="s">
        <v>1704</v>
      </c>
      <c r="K635" s="108">
        <v>895</v>
      </c>
      <c r="L635" s="108" t="s">
        <v>1640</v>
      </c>
      <c r="M635" s="109" t="s">
        <v>1443</v>
      </c>
      <c r="N635" s="109"/>
      <c r="O635" s="110" t="s">
        <v>1705</v>
      </c>
      <c r="P635" s="111" t="s">
        <v>1680</v>
      </c>
    </row>
    <row r="636" spans="1:16" ht="13.5" thickBot="1">
      <c r="A636" s="10" t="str">
        <f t="shared" si="54"/>
        <v>IBVS 5753 </v>
      </c>
      <c r="B636" s="5" t="str">
        <f t="shared" si="55"/>
        <v>I</v>
      </c>
      <c r="C636" s="10">
        <f t="shared" si="56"/>
        <v>54012.553899999999</v>
      </c>
      <c r="D636" s="19" t="str">
        <f t="shared" si="57"/>
        <v>vis</v>
      </c>
      <c r="E636" s="107" t="e">
        <f>VLOOKUP(C636,'Active 1'!C$21:E$968,3,FALSE)</f>
        <v>#N/A</v>
      </c>
      <c r="F636" s="5" t="s">
        <v>2167</v>
      </c>
      <c r="G636" s="19" t="str">
        <f t="shared" si="58"/>
        <v>54012.5539</v>
      </c>
      <c r="H636" s="10">
        <f t="shared" si="59"/>
        <v>1114</v>
      </c>
      <c r="I636" s="108" t="s">
        <v>1712</v>
      </c>
      <c r="J636" s="109" t="s">
        <v>1713</v>
      </c>
      <c r="K636" s="108">
        <v>1114</v>
      </c>
      <c r="L636" s="108" t="s">
        <v>1714</v>
      </c>
      <c r="M636" s="109" t="s">
        <v>2682</v>
      </c>
      <c r="N636" s="109" t="s">
        <v>2683</v>
      </c>
      <c r="O636" s="110" t="s">
        <v>1715</v>
      </c>
      <c r="P636" s="111" t="s">
        <v>1716</v>
      </c>
    </row>
    <row r="637" spans="1:16" ht="13.5" thickBot="1">
      <c r="A637" s="10" t="str">
        <f t="shared" si="54"/>
        <v> JAAVSO 39;177 </v>
      </c>
      <c r="B637" s="5" t="str">
        <f t="shared" si="55"/>
        <v>I</v>
      </c>
      <c r="C637" s="10">
        <f t="shared" si="56"/>
        <v>54107.565499999997</v>
      </c>
      <c r="D637" s="19" t="str">
        <f t="shared" si="57"/>
        <v>vis</v>
      </c>
      <c r="E637" s="107" t="e">
        <f>VLOOKUP(C637,'Active 1'!C$21:E$968,3,FALSE)</f>
        <v>#N/A</v>
      </c>
      <c r="F637" s="5" t="s">
        <v>2167</v>
      </c>
      <c r="G637" s="19" t="str">
        <f t="shared" si="58"/>
        <v>54107.5655</v>
      </c>
      <c r="H637" s="10">
        <f t="shared" si="59"/>
        <v>1184</v>
      </c>
      <c r="I637" s="108" t="s">
        <v>1723</v>
      </c>
      <c r="J637" s="109" t="s">
        <v>1724</v>
      </c>
      <c r="K637" s="108">
        <v>1184</v>
      </c>
      <c r="L637" s="108" t="s">
        <v>1725</v>
      </c>
      <c r="M637" s="109" t="s">
        <v>1443</v>
      </c>
      <c r="N637" s="109" t="s">
        <v>2167</v>
      </c>
      <c r="O637" s="110" t="s">
        <v>1726</v>
      </c>
      <c r="P637" s="110" t="s">
        <v>1727</v>
      </c>
    </row>
    <row r="638" spans="1:16" ht="13.5" thickBot="1">
      <c r="A638" s="10" t="str">
        <f t="shared" si="54"/>
        <v> JAAVSO 39;177 </v>
      </c>
      <c r="B638" s="5" t="str">
        <f t="shared" si="55"/>
        <v>I</v>
      </c>
      <c r="C638" s="10">
        <f t="shared" si="56"/>
        <v>54107.565600000002</v>
      </c>
      <c r="D638" s="19" t="str">
        <f t="shared" si="57"/>
        <v>vis</v>
      </c>
      <c r="E638" s="107" t="e">
        <f>VLOOKUP(C638,'Active 1'!C$21:E$968,3,FALSE)</f>
        <v>#N/A</v>
      </c>
      <c r="F638" s="5" t="s">
        <v>2167</v>
      </c>
      <c r="G638" s="19" t="str">
        <f t="shared" si="58"/>
        <v>54107.5656</v>
      </c>
      <c r="H638" s="10">
        <f t="shared" si="59"/>
        <v>1184</v>
      </c>
      <c r="I638" s="108" t="s">
        <v>1728</v>
      </c>
      <c r="J638" s="109" t="s">
        <v>1724</v>
      </c>
      <c r="K638" s="108">
        <v>1184</v>
      </c>
      <c r="L638" s="108" t="s">
        <v>1714</v>
      </c>
      <c r="M638" s="109" t="s">
        <v>1443</v>
      </c>
      <c r="N638" s="109" t="s">
        <v>2053</v>
      </c>
      <c r="O638" s="110" t="s">
        <v>1726</v>
      </c>
      <c r="P638" s="110" t="s">
        <v>1727</v>
      </c>
    </row>
    <row r="639" spans="1:16" ht="26.25" thickBot="1">
      <c r="A639" s="10" t="str">
        <f t="shared" si="54"/>
        <v>JAAVSO 36(2);171 </v>
      </c>
      <c r="B639" s="5" t="str">
        <f t="shared" si="55"/>
        <v>I</v>
      </c>
      <c r="C639" s="10">
        <f t="shared" si="56"/>
        <v>54381.740599999997</v>
      </c>
      <c r="D639" s="19" t="str">
        <f t="shared" si="57"/>
        <v>vis</v>
      </c>
      <c r="E639" s="107" t="e">
        <f>VLOOKUP(C639,'Active 1'!C$21:E$968,3,FALSE)</f>
        <v>#N/A</v>
      </c>
      <c r="F639" s="5" t="s">
        <v>2167</v>
      </c>
      <c r="G639" s="19" t="str">
        <f t="shared" si="58"/>
        <v>54381.7406</v>
      </c>
      <c r="H639" s="10">
        <f t="shared" si="59"/>
        <v>1386</v>
      </c>
      <c r="I639" s="108" t="s">
        <v>1732</v>
      </c>
      <c r="J639" s="109" t="s">
        <v>1733</v>
      </c>
      <c r="K639" s="108">
        <v>1386</v>
      </c>
      <c r="L639" s="108" t="s">
        <v>1734</v>
      </c>
      <c r="M639" s="109" t="s">
        <v>1443</v>
      </c>
      <c r="N639" s="109" t="s">
        <v>1536</v>
      </c>
      <c r="O639" s="110" t="s">
        <v>1650</v>
      </c>
      <c r="P639" s="111" t="s">
        <v>1735</v>
      </c>
    </row>
    <row r="640" spans="1:16" ht="26.25" thickBot="1">
      <c r="A640" s="10" t="str">
        <f t="shared" si="54"/>
        <v>JAAVSO 36(2);171 </v>
      </c>
      <c r="B640" s="5" t="str">
        <f t="shared" si="55"/>
        <v>I</v>
      </c>
      <c r="C640" s="10">
        <f t="shared" si="56"/>
        <v>54468.607600000003</v>
      </c>
      <c r="D640" s="19" t="str">
        <f t="shared" si="57"/>
        <v>vis</v>
      </c>
      <c r="E640" s="107" t="e">
        <f>VLOOKUP(C640,'Active 1'!C$21:E$968,3,FALSE)</f>
        <v>#N/A</v>
      </c>
      <c r="F640" s="5" t="s">
        <v>2167</v>
      </c>
      <c r="G640" s="19" t="str">
        <f t="shared" si="58"/>
        <v>54468.6076</v>
      </c>
      <c r="H640" s="10">
        <f t="shared" si="59"/>
        <v>1450</v>
      </c>
      <c r="I640" s="108" t="s">
        <v>1740</v>
      </c>
      <c r="J640" s="109" t="s">
        <v>1741</v>
      </c>
      <c r="K640" s="108">
        <v>1450</v>
      </c>
      <c r="L640" s="108" t="s">
        <v>1542</v>
      </c>
      <c r="M640" s="109" t="s">
        <v>1443</v>
      </c>
      <c r="N640" s="109" t="s">
        <v>1536</v>
      </c>
      <c r="O640" s="110" t="s">
        <v>1650</v>
      </c>
      <c r="P640" s="111" t="s">
        <v>1735</v>
      </c>
    </row>
    <row r="641" spans="1:16" ht="26.25" thickBot="1">
      <c r="A641" s="10" t="str">
        <f t="shared" si="54"/>
        <v>JAAVSO 36(2);171 </v>
      </c>
      <c r="B641" s="5" t="str">
        <f t="shared" si="55"/>
        <v>I</v>
      </c>
      <c r="C641" s="10">
        <f t="shared" si="56"/>
        <v>54476.752</v>
      </c>
      <c r="D641" s="19" t="str">
        <f t="shared" si="57"/>
        <v>vis</v>
      </c>
      <c r="E641" s="107" t="e">
        <f>VLOOKUP(C641,'Active 1'!C$21:E$968,3,FALSE)</f>
        <v>#N/A</v>
      </c>
      <c r="F641" s="5" t="s">
        <v>2167</v>
      </c>
      <c r="G641" s="19" t="str">
        <f t="shared" si="58"/>
        <v>54476.7520</v>
      </c>
      <c r="H641" s="10">
        <f t="shared" si="59"/>
        <v>1456</v>
      </c>
      <c r="I641" s="108" t="s">
        <v>1747</v>
      </c>
      <c r="J641" s="109" t="s">
        <v>1748</v>
      </c>
      <c r="K641" s="108">
        <v>1456</v>
      </c>
      <c r="L641" s="108" t="s">
        <v>1535</v>
      </c>
      <c r="M641" s="109" t="s">
        <v>1443</v>
      </c>
      <c r="N641" s="109" t="s">
        <v>1536</v>
      </c>
      <c r="O641" s="110" t="s">
        <v>1749</v>
      </c>
      <c r="P641" s="111" t="s">
        <v>1735</v>
      </c>
    </row>
    <row r="642" spans="1:16" ht="26.25" thickBot="1">
      <c r="A642" s="10" t="str">
        <f t="shared" si="54"/>
        <v>JAAVSO 36(2);186 </v>
      </c>
      <c r="B642" s="5" t="str">
        <f t="shared" si="55"/>
        <v>I</v>
      </c>
      <c r="C642" s="10">
        <f t="shared" si="56"/>
        <v>54708.8488</v>
      </c>
      <c r="D642" s="19" t="str">
        <f t="shared" si="57"/>
        <v>vis</v>
      </c>
      <c r="E642" s="107" t="e">
        <f>VLOOKUP(C642,'Active 1'!C$21:E$968,3,FALSE)</f>
        <v>#N/A</v>
      </c>
      <c r="F642" s="5" t="s">
        <v>2167</v>
      </c>
      <c r="G642" s="19" t="str">
        <f t="shared" si="58"/>
        <v>54708.8488</v>
      </c>
      <c r="H642" s="10">
        <f t="shared" si="59"/>
        <v>1627</v>
      </c>
      <c r="I642" s="108" t="s">
        <v>1750</v>
      </c>
      <c r="J642" s="109" t="s">
        <v>1751</v>
      </c>
      <c r="K642" s="108">
        <v>1627</v>
      </c>
      <c r="L642" s="108" t="s">
        <v>1752</v>
      </c>
      <c r="M642" s="109" t="s">
        <v>1443</v>
      </c>
      <c r="N642" s="109" t="s">
        <v>1585</v>
      </c>
      <c r="O642" s="110" t="s">
        <v>414</v>
      </c>
      <c r="P642" s="111" t="s">
        <v>1753</v>
      </c>
    </row>
    <row r="643" spans="1:16" ht="13.5" thickBot="1">
      <c r="A643" s="10" t="str">
        <f t="shared" si="54"/>
        <v>JAAVSO 37(1);44 </v>
      </c>
      <c r="B643" s="5" t="str">
        <f t="shared" si="55"/>
        <v>I</v>
      </c>
      <c r="C643" s="10">
        <f t="shared" si="56"/>
        <v>54799.787600000003</v>
      </c>
      <c r="D643" s="19" t="str">
        <f t="shared" si="57"/>
        <v>vis</v>
      </c>
      <c r="E643" s="107" t="e">
        <f>VLOOKUP(C643,'Active 1'!C$21:E$968,3,FALSE)</f>
        <v>#N/A</v>
      </c>
      <c r="F643" s="5" t="s">
        <v>2167</v>
      </c>
      <c r="G643" s="19" t="str">
        <f t="shared" si="58"/>
        <v>54799.7876</v>
      </c>
      <c r="H643" s="10">
        <f t="shared" si="59"/>
        <v>1694</v>
      </c>
      <c r="I643" s="108" t="s">
        <v>1759</v>
      </c>
      <c r="J643" s="109" t="s">
        <v>1760</v>
      </c>
      <c r="K643" s="108">
        <v>1694</v>
      </c>
      <c r="L643" s="108" t="s">
        <v>1761</v>
      </c>
      <c r="M643" s="109" t="s">
        <v>1443</v>
      </c>
      <c r="N643" s="109" t="s">
        <v>1536</v>
      </c>
      <c r="O643" s="110" t="s">
        <v>414</v>
      </c>
      <c r="P643" s="111" t="s">
        <v>1762</v>
      </c>
    </row>
    <row r="644" spans="1:16" ht="13.5" thickBot="1">
      <c r="A644" s="10" t="str">
        <f t="shared" si="54"/>
        <v>JAAVSO 37(1);44 </v>
      </c>
      <c r="B644" s="5" t="str">
        <f t="shared" si="55"/>
        <v>I</v>
      </c>
      <c r="C644" s="10">
        <f t="shared" si="56"/>
        <v>54863.579700000002</v>
      </c>
      <c r="D644" s="19" t="str">
        <f t="shared" si="57"/>
        <v>vis</v>
      </c>
      <c r="E644" s="107" t="e">
        <f>VLOOKUP(C644,'Active 1'!C$21:E$968,3,FALSE)</f>
        <v>#N/A</v>
      </c>
      <c r="F644" s="5" t="s">
        <v>2167</v>
      </c>
      <c r="G644" s="19" t="str">
        <f t="shared" si="58"/>
        <v>54863.5797</v>
      </c>
      <c r="H644" s="10">
        <f t="shared" si="59"/>
        <v>1741</v>
      </c>
      <c r="I644" s="108" t="s">
        <v>1766</v>
      </c>
      <c r="J644" s="109" t="s">
        <v>1767</v>
      </c>
      <c r="K644" s="108">
        <v>1741</v>
      </c>
      <c r="L644" s="108" t="s">
        <v>1768</v>
      </c>
      <c r="M644" s="109" t="s">
        <v>1443</v>
      </c>
      <c r="N644" s="109" t="s">
        <v>1536</v>
      </c>
      <c r="O644" s="110" t="s">
        <v>414</v>
      </c>
      <c r="P644" s="111" t="s">
        <v>1762</v>
      </c>
    </row>
    <row r="645" spans="1:16" ht="13.5" thickBot="1">
      <c r="A645" s="10" t="str">
        <f t="shared" si="54"/>
        <v> JAAVSO 38;120 </v>
      </c>
      <c r="B645" s="5" t="str">
        <f t="shared" si="55"/>
        <v>I</v>
      </c>
      <c r="C645" s="10">
        <f t="shared" si="56"/>
        <v>55084.817999999999</v>
      </c>
      <c r="D645" s="19" t="str">
        <f t="shared" si="57"/>
        <v>vis</v>
      </c>
      <c r="E645" s="107" t="e">
        <f>VLOOKUP(C645,'Active 1'!C$21:E$968,3,FALSE)</f>
        <v>#N/A</v>
      </c>
      <c r="F645" s="5" t="s">
        <v>2167</v>
      </c>
      <c r="G645" s="19" t="str">
        <f t="shared" si="58"/>
        <v>55084.8180</v>
      </c>
      <c r="H645" s="10">
        <f t="shared" si="59"/>
        <v>1904</v>
      </c>
      <c r="I645" s="108" t="s">
        <v>1772</v>
      </c>
      <c r="J645" s="109" t="s">
        <v>1773</v>
      </c>
      <c r="K645" s="108">
        <v>1904</v>
      </c>
      <c r="L645" s="108" t="s">
        <v>1774</v>
      </c>
      <c r="M645" s="109" t="s">
        <v>1443</v>
      </c>
      <c r="N645" s="109" t="s">
        <v>1536</v>
      </c>
      <c r="O645" s="110" t="s">
        <v>1775</v>
      </c>
      <c r="P645" s="110" t="s">
        <v>1776</v>
      </c>
    </row>
    <row r="646" spans="1:16" ht="13.5" thickBot="1">
      <c r="A646" s="10" t="str">
        <f t="shared" si="54"/>
        <v>IBVS 5924 </v>
      </c>
      <c r="B646" s="5" t="str">
        <f t="shared" si="55"/>
        <v>I</v>
      </c>
      <c r="C646" s="10">
        <f t="shared" si="56"/>
        <v>55140.4666</v>
      </c>
      <c r="D646" s="19" t="str">
        <f t="shared" si="57"/>
        <v>vis</v>
      </c>
      <c r="E646" s="107" t="e">
        <f>VLOOKUP(C646,'Active 1'!C$21:E$968,3,FALSE)</f>
        <v>#N/A</v>
      </c>
      <c r="F646" s="5" t="s">
        <v>2167</v>
      </c>
      <c r="G646" s="19" t="str">
        <f t="shared" si="58"/>
        <v>55140.4666</v>
      </c>
      <c r="H646" s="10">
        <f t="shared" si="59"/>
        <v>1945</v>
      </c>
      <c r="I646" s="108" t="s">
        <v>1777</v>
      </c>
      <c r="J646" s="109" t="s">
        <v>1778</v>
      </c>
      <c r="K646" s="108">
        <v>1945</v>
      </c>
      <c r="L646" s="108" t="s">
        <v>1779</v>
      </c>
      <c r="M646" s="109" t="s">
        <v>1443</v>
      </c>
      <c r="N646" s="109" t="s">
        <v>2162</v>
      </c>
      <c r="O646" s="110" t="s">
        <v>1780</v>
      </c>
      <c r="P646" s="111" t="s">
        <v>1781</v>
      </c>
    </row>
    <row r="647" spans="1:16" ht="13.5" thickBot="1">
      <c r="A647" s="10" t="str">
        <f t="shared" si="54"/>
        <v>IBVS 5924 </v>
      </c>
      <c r="B647" s="5" t="str">
        <f t="shared" si="55"/>
        <v>II</v>
      </c>
      <c r="C647" s="10">
        <f t="shared" si="56"/>
        <v>55187.293899999997</v>
      </c>
      <c r="D647" s="19" t="str">
        <f t="shared" si="57"/>
        <v>vis</v>
      </c>
      <c r="E647" s="107" t="e">
        <f>VLOOKUP(C647,'Active 1'!C$21:E$968,3,FALSE)</f>
        <v>#N/A</v>
      </c>
      <c r="F647" s="5" t="s">
        <v>2167</v>
      </c>
      <c r="G647" s="19" t="str">
        <f t="shared" si="58"/>
        <v>55187.2939</v>
      </c>
      <c r="H647" s="10">
        <f t="shared" si="59"/>
        <v>1979.5</v>
      </c>
      <c r="I647" s="108" t="s">
        <v>1784</v>
      </c>
      <c r="J647" s="109" t="s">
        <v>1785</v>
      </c>
      <c r="K647" s="108">
        <v>1979.5</v>
      </c>
      <c r="L647" s="108" t="s">
        <v>1786</v>
      </c>
      <c r="M647" s="109" t="s">
        <v>1443</v>
      </c>
      <c r="N647" s="109" t="s">
        <v>2162</v>
      </c>
      <c r="O647" s="110" t="s">
        <v>1780</v>
      </c>
      <c r="P647" s="111" t="s">
        <v>1781</v>
      </c>
    </row>
    <row r="648" spans="1:16" ht="13.5" thickBot="1">
      <c r="A648" s="10" t="str">
        <f t="shared" si="54"/>
        <v> JAAVSO 38;120 </v>
      </c>
      <c r="B648" s="5" t="str">
        <f t="shared" si="55"/>
        <v>I</v>
      </c>
      <c r="C648" s="10">
        <f t="shared" si="56"/>
        <v>55239.548799999997</v>
      </c>
      <c r="D648" s="19" t="str">
        <f t="shared" si="57"/>
        <v>vis</v>
      </c>
      <c r="E648" s="107" t="e">
        <f>VLOOKUP(C648,'Active 1'!C$21:E$968,3,FALSE)</f>
        <v>#N/A</v>
      </c>
      <c r="F648" s="5" t="s">
        <v>2167</v>
      </c>
      <c r="G648" s="19" t="str">
        <f t="shared" si="58"/>
        <v>55239.5488</v>
      </c>
      <c r="H648" s="10">
        <f t="shared" si="59"/>
        <v>2018</v>
      </c>
      <c r="I648" s="108" t="s">
        <v>1787</v>
      </c>
      <c r="J648" s="109" t="s">
        <v>1788</v>
      </c>
      <c r="K648" s="108">
        <v>2018</v>
      </c>
      <c r="L648" s="108" t="s">
        <v>1789</v>
      </c>
      <c r="M648" s="109" t="s">
        <v>1443</v>
      </c>
      <c r="N648" s="109" t="s">
        <v>1536</v>
      </c>
      <c r="O648" s="110" t="s">
        <v>414</v>
      </c>
      <c r="P648" s="110" t="s">
        <v>1776</v>
      </c>
    </row>
    <row r="649" spans="1:16" ht="13.5" thickBot="1">
      <c r="A649" s="10" t="str">
        <f t="shared" si="54"/>
        <v>IBVS 5988 </v>
      </c>
      <c r="B649" s="5" t="str">
        <f t="shared" si="55"/>
        <v>II</v>
      </c>
      <c r="C649" s="10">
        <f t="shared" si="56"/>
        <v>55423.46</v>
      </c>
      <c r="D649" s="19" t="str">
        <f t="shared" si="57"/>
        <v>vis</v>
      </c>
      <c r="E649" s="107" t="e">
        <f>VLOOKUP(C649,'Active 1'!C$21:E$968,3,FALSE)</f>
        <v>#N/A</v>
      </c>
      <c r="F649" s="5" t="s">
        <v>2167</v>
      </c>
      <c r="G649" s="19" t="str">
        <f t="shared" si="58"/>
        <v>55423.4600</v>
      </c>
      <c r="H649" s="10">
        <f t="shared" si="59"/>
        <v>2153.5</v>
      </c>
      <c r="I649" s="108" t="s">
        <v>1790</v>
      </c>
      <c r="J649" s="109" t="s">
        <v>1791</v>
      </c>
      <c r="K649" s="108">
        <v>2153.5</v>
      </c>
      <c r="L649" s="108" t="s">
        <v>1792</v>
      </c>
      <c r="M649" s="109" t="s">
        <v>1443</v>
      </c>
      <c r="N649" s="109" t="s">
        <v>1793</v>
      </c>
      <c r="O649" s="110" t="s">
        <v>1794</v>
      </c>
      <c r="P649" s="111" t="s">
        <v>1795</v>
      </c>
    </row>
    <row r="650" spans="1:16" ht="13.5" thickBot="1">
      <c r="A650" s="10" t="str">
        <f t="shared" si="54"/>
        <v> JAAVSO 39;177 </v>
      </c>
      <c r="B650" s="5" t="str">
        <f t="shared" si="55"/>
        <v>I</v>
      </c>
      <c r="C650" s="10">
        <f t="shared" si="56"/>
        <v>55486.574000000001</v>
      </c>
      <c r="D650" s="19" t="str">
        <f t="shared" si="57"/>
        <v>vis</v>
      </c>
      <c r="E650" s="107" t="e">
        <f>VLOOKUP(C650,'Active 1'!C$21:E$968,3,FALSE)</f>
        <v>#N/A</v>
      </c>
      <c r="F650" s="5" t="s">
        <v>2167</v>
      </c>
      <c r="G650" s="19" t="str">
        <f t="shared" si="58"/>
        <v>55486.5740</v>
      </c>
      <c r="H650" s="10">
        <f t="shared" si="59"/>
        <v>2200</v>
      </c>
      <c r="I650" s="108" t="s">
        <v>1796</v>
      </c>
      <c r="J650" s="109" t="s">
        <v>1797</v>
      </c>
      <c r="K650" s="108">
        <v>2200</v>
      </c>
      <c r="L650" s="108" t="s">
        <v>1798</v>
      </c>
      <c r="M650" s="109" t="s">
        <v>1443</v>
      </c>
      <c r="N650" s="109" t="s">
        <v>2167</v>
      </c>
      <c r="O650" s="110" t="s">
        <v>414</v>
      </c>
      <c r="P650" s="110" t="s">
        <v>1727</v>
      </c>
    </row>
    <row r="651" spans="1:16" ht="13.5" thickBot="1">
      <c r="A651" s="10" t="str">
        <f t="shared" ref="A651:A714" si="60">P651</f>
        <v> JAAVSO 39;177 </v>
      </c>
      <c r="B651" s="5" t="str">
        <f t="shared" ref="B651:B714" si="61">IF(H651=INT(H651),"I","II")</f>
        <v>I</v>
      </c>
      <c r="C651" s="10">
        <f t="shared" ref="C651:C714" si="62">1*G651</f>
        <v>55490.645900000003</v>
      </c>
      <c r="D651" s="19" t="str">
        <f t="shared" ref="D651:D714" si="63">VLOOKUP(F651,I$1:J$5,2,FALSE)</f>
        <v>vis</v>
      </c>
      <c r="E651" s="107" t="e">
        <f>VLOOKUP(C651,'Active 1'!C$21:E$968,3,FALSE)</f>
        <v>#N/A</v>
      </c>
      <c r="F651" s="5" t="s">
        <v>2167</v>
      </c>
      <c r="G651" s="19" t="str">
        <f t="shared" ref="G651:G714" si="64">MID(I651,3,LEN(I651)-3)</f>
        <v>55490.6459</v>
      </c>
      <c r="H651" s="10">
        <f t="shared" ref="H651:H714" si="65">1*K651</f>
        <v>2203</v>
      </c>
      <c r="I651" s="108" t="s">
        <v>1799</v>
      </c>
      <c r="J651" s="109" t="s">
        <v>1800</v>
      </c>
      <c r="K651" s="108">
        <v>2203</v>
      </c>
      <c r="L651" s="108" t="s">
        <v>1798</v>
      </c>
      <c r="M651" s="109" t="s">
        <v>1443</v>
      </c>
      <c r="N651" s="109" t="s">
        <v>2167</v>
      </c>
      <c r="O651" s="110" t="s">
        <v>1775</v>
      </c>
      <c r="P651" s="110" t="s">
        <v>1727</v>
      </c>
    </row>
    <row r="652" spans="1:16" ht="13.5" thickBot="1">
      <c r="A652" s="10" t="str">
        <f t="shared" si="60"/>
        <v> JAAVSO 40;975 </v>
      </c>
      <c r="B652" s="5" t="str">
        <f t="shared" si="61"/>
        <v>I</v>
      </c>
      <c r="C652" s="10">
        <f t="shared" si="62"/>
        <v>55836.751799999998</v>
      </c>
      <c r="D652" s="19" t="str">
        <f t="shared" si="63"/>
        <v>vis</v>
      </c>
      <c r="E652" s="107" t="e">
        <f>VLOOKUP(C652,'Active 1'!C$21:E$968,3,FALSE)</f>
        <v>#N/A</v>
      </c>
      <c r="F652" s="5" t="s">
        <v>2167</v>
      </c>
      <c r="G652" s="19" t="str">
        <f t="shared" si="64"/>
        <v>55836.7518</v>
      </c>
      <c r="H652" s="10">
        <f t="shared" si="65"/>
        <v>2458</v>
      </c>
      <c r="I652" s="108" t="s">
        <v>1810</v>
      </c>
      <c r="J652" s="109" t="s">
        <v>1811</v>
      </c>
      <c r="K652" s="108">
        <v>2458</v>
      </c>
      <c r="L652" s="108" t="s">
        <v>1812</v>
      </c>
      <c r="M652" s="109" t="s">
        <v>1443</v>
      </c>
      <c r="N652" s="109" t="s">
        <v>2167</v>
      </c>
      <c r="O652" s="110" t="s">
        <v>414</v>
      </c>
      <c r="P652" s="110" t="s">
        <v>1813</v>
      </c>
    </row>
    <row r="653" spans="1:16" ht="13.5" thickBot="1">
      <c r="A653" s="10" t="str">
        <f t="shared" si="60"/>
        <v>OEJV 0160 </v>
      </c>
      <c r="B653" s="5" t="str">
        <f t="shared" si="61"/>
        <v>I</v>
      </c>
      <c r="C653" s="10">
        <f t="shared" si="62"/>
        <v>55869.326350000003</v>
      </c>
      <c r="D653" s="19" t="str">
        <f t="shared" si="63"/>
        <v>vis</v>
      </c>
      <c r="E653" s="107" t="e">
        <f>VLOOKUP(C653,'Active 1'!C$21:E$968,3,FALSE)</f>
        <v>#N/A</v>
      </c>
      <c r="F653" s="5" t="s">
        <v>2167</v>
      </c>
      <c r="G653" s="19" t="str">
        <f t="shared" si="64"/>
        <v>55869.32635</v>
      </c>
      <c r="H653" s="10">
        <f t="shared" si="65"/>
        <v>2482</v>
      </c>
      <c r="I653" s="108" t="s">
        <v>1817</v>
      </c>
      <c r="J653" s="109" t="s">
        <v>1818</v>
      </c>
      <c r="K653" s="108">
        <v>2482</v>
      </c>
      <c r="L653" s="108" t="s">
        <v>1819</v>
      </c>
      <c r="M653" s="109" t="s">
        <v>1443</v>
      </c>
      <c r="N653" s="109" t="s">
        <v>2162</v>
      </c>
      <c r="O653" s="110" t="s">
        <v>1820</v>
      </c>
      <c r="P653" s="111" t="s">
        <v>1821</v>
      </c>
    </row>
    <row r="654" spans="1:16" ht="13.5" thickBot="1">
      <c r="A654" s="10" t="str">
        <f t="shared" si="60"/>
        <v> JAAVSO 41;122 </v>
      </c>
      <c r="B654" s="5" t="str">
        <f t="shared" si="61"/>
        <v>I</v>
      </c>
      <c r="C654" s="10">
        <f t="shared" si="62"/>
        <v>55938.547299999998</v>
      </c>
      <c r="D654" s="19" t="str">
        <f t="shared" si="63"/>
        <v>vis</v>
      </c>
      <c r="E654" s="107" t="e">
        <f>VLOOKUP(C654,'Active 1'!C$21:E$968,3,FALSE)</f>
        <v>#N/A</v>
      </c>
      <c r="F654" s="5" t="s">
        <v>2167</v>
      </c>
      <c r="G654" s="19" t="str">
        <f t="shared" si="64"/>
        <v>55938.5473</v>
      </c>
      <c r="H654" s="10">
        <f t="shared" si="65"/>
        <v>2533</v>
      </c>
      <c r="I654" s="108" t="s">
        <v>1825</v>
      </c>
      <c r="J654" s="109" t="s">
        <v>1826</v>
      </c>
      <c r="K654" s="108">
        <v>2533</v>
      </c>
      <c r="L654" s="108" t="s">
        <v>1827</v>
      </c>
      <c r="M654" s="109" t="s">
        <v>1443</v>
      </c>
      <c r="N654" s="109" t="s">
        <v>2167</v>
      </c>
      <c r="O654" s="110" t="s">
        <v>414</v>
      </c>
      <c r="P654" s="110" t="s">
        <v>1828</v>
      </c>
    </row>
    <row r="655" spans="1:16" ht="13.5" thickBot="1">
      <c r="A655" s="10" t="str">
        <f t="shared" si="60"/>
        <v> JAAVSO 41;122 </v>
      </c>
      <c r="B655" s="5" t="str">
        <f t="shared" si="61"/>
        <v>I</v>
      </c>
      <c r="C655" s="10">
        <f t="shared" si="62"/>
        <v>55938.547299999998</v>
      </c>
      <c r="D655" s="19" t="str">
        <f t="shared" si="63"/>
        <v>vis</v>
      </c>
      <c r="E655" s="107" t="e">
        <f>VLOOKUP(C655,'Active 1'!C$21:E$968,3,FALSE)</f>
        <v>#N/A</v>
      </c>
      <c r="F655" s="5" t="s">
        <v>2167</v>
      </c>
      <c r="G655" s="19" t="str">
        <f t="shared" si="64"/>
        <v>55938.5473</v>
      </c>
      <c r="H655" s="10">
        <f t="shared" si="65"/>
        <v>2533</v>
      </c>
      <c r="I655" s="108" t="s">
        <v>1825</v>
      </c>
      <c r="J655" s="109" t="s">
        <v>1826</v>
      </c>
      <c r="K655" s="108">
        <v>2533</v>
      </c>
      <c r="L655" s="108" t="s">
        <v>1827</v>
      </c>
      <c r="M655" s="109" t="s">
        <v>1443</v>
      </c>
      <c r="N655" s="109" t="s">
        <v>2167</v>
      </c>
      <c r="O655" s="110" t="s">
        <v>1829</v>
      </c>
      <c r="P655" s="110" t="s">
        <v>1828</v>
      </c>
    </row>
    <row r="656" spans="1:16" ht="13.5" thickBot="1">
      <c r="A656" s="10" t="str">
        <f t="shared" si="60"/>
        <v> JAAVSO 41;122 </v>
      </c>
      <c r="B656" s="5" t="str">
        <f t="shared" si="61"/>
        <v>I</v>
      </c>
      <c r="C656" s="10">
        <f t="shared" si="62"/>
        <v>56163.855499999998</v>
      </c>
      <c r="D656" s="19" t="str">
        <f t="shared" si="63"/>
        <v>vis</v>
      </c>
      <c r="E656" s="107" t="e">
        <f>VLOOKUP(C656,'Active 1'!C$21:E$968,3,FALSE)</f>
        <v>#N/A</v>
      </c>
      <c r="F656" s="5" t="s">
        <v>2167</v>
      </c>
      <c r="G656" s="19" t="str">
        <f t="shared" si="64"/>
        <v>56163.8555</v>
      </c>
      <c r="H656" s="10">
        <f t="shared" si="65"/>
        <v>2699</v>
      </c>
      <c r="I656" s="108" t="s">
        <v>1830</v>
      </c>
      <c r="J656" s="109" t="s">
        <v>1831</v>
      </c>
      <c r="K656" s="108">
        <v>2699</v>
      </c>
      <c r="L656" s="108" t="s">
        <v>1832</v>
      </c>
      <c r="M656" s="109" t="s">
        <v>1443</v>
      </c>
      <c r="N656" s="109" t="s">
        <v>2167</v>
      </c>
      <c r="O656" s="110" t="s">
        <v>414</v>
      </c>
      <c r="P656" s="110" t="s">
        <v>1828</v>
      </c>
    </row>
    <row r="657" spans="1:16" ht="13.5" thickBot="1">
      <c r="A657" s="10" t="str">
        <f t="shared" si="60"/>
        <v>IBVS 6042 </v>
      </c>
      <c r="B657" s="5" t="str">
        <f t="shared" si="61"/>
        <v>I</v>
      </c>
      <c r="C657" s="10">
        <f t="shared" si="62"/>
        <v>56265.651400000002</v>
      </c>
      <c r="D657" s="19" t="str">
        <f t="shared" si="63"/>
        <v>vis</v>
      </c>
      <c r="E657" s="107" t="e">
        <f>VLOOKUP(C657,'Active 1'!C$21:E$968,3,FALSE)</f>
        <v>#N/A</v>
      </c>
      <c r="F657" s="5" t="s">
        <v>2167</v>
      </c>
      <c r="G657" s="19" t="str">
        <f t="shared" si="64"/>
        <v>56265.6514</v>
      </c>
      <c r="H657" s="10">
        <f t="shared" si="65"/>
        <v>2774</v>
      </c>
      <c r="I657" s="108" t="s">
        <v>1837</v>
      </c>
      <c r="J657" s="109" t="s">
        <v>1838</v>
      </c>
      <c r="K657" s="108">
        <v>2774</v>
      </c>
      <c r="L657" s="108" t="s">
        <v>1839</v>
      </c>
      <c r="M657" s="109" t="s">
        <v>1443</v>
      </c>
      <c r="N657" s="109" t="s">
        <v>2167</v>
      </c>
      <c r="O657" s="110" t="s">
        <v>158</v>
      </c>
      <c r="P657" s="111" t="s">
        <v>1840</v>
      </c>
    </row>
    <row r="658" spans="1:16" ht="13.5" thickBot="1">
      <c r="A658" s="10" t="str">
        <f t="shared" si="60"/>
        <v>OEJV 0160 </v>
      </c>
      <c r="B658" s="5" t="str">
        <f t="shared" si="61"/>
        <v>I</v>
      </c>
      <c r="C658" s="10">
        <f t="shared" si="62"/>
        <v>56291.439749999998</v>
      </c>
      <c r="D658" s="19" t="str">
        <f t="shared" si="63"/>
        <v>vis</v>
      </c>
      <c r="E658" s="107" t="e">
        <f>VLOOKUP(C658,'Active 1'!C$21:E$968,3,FALSE)</f>
        <v>#N/A</v>
      </c>
      <c r="F658" s="5" t="s">
        <v>2167</v>
      </c>
      <c r="G658" s="19" t="str">
        <f t="shared" si="64"/>
        <v>56291.43975</v>
      </c>
      <c r="H658" s="10">
        <f t="shared" si="65"/>
        <v>2793</v>
      </c>
      <c r="I658" s="108" t="s">
        <v>1844</v>
      </c>
      <c r="J658" s="109" t="s">
        <v>1845</v>
      </c>
      <c r="K658" s="108">
        <v>2793</v>
      </c>
      <c r="L658" s="108" t="s">
        <v>1846</v>
      </c>
      <c r="M658" s="109" t="s">
        <v>1443</v>
      </c>
      <c r="N658" s="109" t="s">
        <v>2162</v>
      </c>
      <c r="O658" s="110" t="s">
        <v>1847</v>
      </c>
      <c r="P658" s="111" t="s">
        <v>1821</v>
      </c>
    </row>
    <row r="659" spans="1:16" ht="13.5" thickBot="1">
      <c r="A659" s="10" t="str">
        <f t="shared" si="60"/>
        <v> JAAVSO 41;328 </v>
      </c>
      <c r="B659" s="5" t="str">
        <f t="shared" si="61"/>
        <v>I</v>
      </c>
      <c r="C659" s="10">
        <f t="shared" si="62"/>
        <v>56520.820500000002</v>
      </c>
      <c r="D659" s="19" t="str">
        <f t="shared" si="63"/>
        <v>vis</v>
      </c>
      <c r="E659" s="107" t="e">
        <f>VLOOKUP(C659,'Active 1'!C$21:E$968,3,FALSE)</f>
        <v>#N/A</v>
      </c>
      <c r="F659" s="5" t="s">
        <v>2167</v>
      </c>
      <c r="G659" s="19" t="str">
        <f t="shared" si="64"/>
        <v>56520.8205</v>
      </c>
      <c r="H659" s="10">
        <f t="shared" si="65"/>
        <v>2962</v>
      </c>
      <c r="I659" s="108" t="s">
        <v>1848</v>
      </c>
      <c r="J659" s="109" t="s">
        <v>1849</v>
      </c>
      <c r="K659" s="108">
        <v>2962</v>
      </c>
      <c r="L659" s="108" t="s">
        <v>1850</v>
      </c>
      <c r="M659" s="109" t="s">
        <v>1443</v>
      </c>
      <c r="N659" s="109" t="s">
        <v>2167</v>
      </c>
      <c r="O659" s="110" t="s">
        <v>414</v>
      </c>
      <c r="P659" s="110" t="s">
        <v>1851</v>
      </c>
    </row>
    <row r="660" spans="1:16" ht="13.5" thickBot="1">
      <c r="A660" s="10" t="str">
        <f t="shared" si="60"/>
        <v> JAAVSO 42;426 </v>
      </c>
      <c r="B660" s="5" t="str">
        <f t="shared" si="61"/>
        <v>I</v>
      </c>
      <c r="C660" s="10">
        <f t="shared" si="62"/>
        <v>56603.614999999998</v>
      </c>
      <c r="D660" s="19" t="str">
        <f t="shared" si="63"/>
        <v>vis</v>
      </c>
      <c r="E660" s="107" t="e">
        <f>VLOOKUP(C660,'Active 1'!C$21:E$968,3,FALSE)</f>
        <v>#N/A</v>
      </c>
      <c r="F660" s="5" t="s">
        <v>2167</v>
      </c>
      <c r="G660" s="19" t="str">
        <f t="shared" si="64"/>
        <v>56603.6150</v>
      </c>
      <c r="H660" s="10">
        <f t="shared" si="65"/>
        <v>3023</v>
      </c>
      <c r="I660" s="108" t="s">
        <v>1852</v>
      </c>
      <c r="J660" s="109" t="s">
        <v>1853</v>
      </c>
      <c r="K660" s="108">
        <v>3023</v>
      </c>
      <c r="L660" s="108" t="s">
        <v>1854</v>
      </c>
      <c r="M660" s="109" t="s">
        <v>1443</v>
      </c>
      <c r="N660" s="109" t="s">
        <v>2167</v>
      </c>
      <c r="O660" s="110" t="s">
        <v>414</v>
      </c>
      <c r="P660" s="110" t="s">
        <v>1855</v>
      </c>
    </row>
    <row r="661" spans="1:16" ht="13.5" thickBot="1">
      <c r="A661" s="10" t="str">
        <f t="shared" si="60"/>
        <v> JAAVSO 42;426 </v>
      </c>
      <c r="B661" s="5" t="str">
        <f t="shared" si="61"/>
        <v>I</v>
      </c>
      <c r="C661" s="10">
        <f t="shared" si="62"/>
        <v>56862.856200000002</v>
      </c>
      <c r="D661" s="19" t="str">
        <f t="shared" si="63"/>
        <v>vis</v>
      </c>
      <c r="E661" s="107" t="e">
        <f>VLOOKUP(C661,'Active 1'!C$21:E$968,3,FALSE)</f>
        <v>#N/A</v>
      </c>
      <c r="F661" s="5" t="s">
        <v>2167</v>
      </c>
      <c r="G661" s="19" t="str">
        <f t="shared" si="64"/>
        <v>56862.8562</v>
      </c>
      <c r="H661" s="10">
        <f t="shared" si="65"/>
        <v>3214</v>
      </c>
      <c r="I661" s="108" t="s">
        <v>1856</v>
      </c>
      <c r="J661" s="109" t="s">
        <v>1857</v>
      </c>
      <c r="K661" s="108">
        <v>3214</v>
      </c>
      <c r="L661" s="108" t="s">
        <v>1858</v>
      </c>
      <c r="M661" s="109" t="s">
        <v>1443</v>
      </c>
      <c r="N661" s="109" t="s">
        <v>2167</v>
      </c>
      <c r="O661" s="110" t="s">
        <v>1859</v>
      </c>
      <c r="P661" s="110" t="s">
        <v>1855</v>
      </c>
    </row>
    <row r="662" spans="1:16" ht="13.5" thickBot="1">
      <c r="A662" s="10" t="str">
        <f t="shared" si="60"/>
        <v> CPRI 19.21 </v>
      </c>
      <c r="B662" s="5" t="str">
        <f t="shared" si="61"/>
        <v>I</v>
      </c>
      <c r="C662" s="10">
        <f t="shared" si="62"/>
        <v>11700.59</v>
      </c>
      <c r="D662" s="19" t="str">
        <f t="shared" si="63"/>
        <v>vis</v>
      </c>
      <c r="E662" s="107">
        <f>VLOOKUP(C662,'Active 1'!C$21:E$968,3,FALSE)</f>
        <v>-9045.0162015445621</v>
      </c>
      <c r="F662" s="5" t="s">
        <v>2167</v>
      </c>
      <c r="G662" s="19" t="str">
        <f t="shared" si="64"/>
        <v>11700.590</v>
      </c>
      <c r="H662" s="10">
        <f t="shared" si="65"/>
        <v>-30060</v>
      </c>
      <c r="I662" s="108" t="s">
        <v>2170</v>
      </c>
      <c r="J662" s="109" t="s">
        <v>2171</v>
      </c>
      <c r="K662" s="108">
        <v>-30060</v>
      </c>
      <c r="L662" s="108" t="s">
        <v>2172</v>
      </c>
      <c r="M662" s="109" t="s">
        <v>2173</v>
      </c>
      <c r="N662" s="109"/>
      <c r="O662" s="110" t="s">
        <v>2174</v>
      </c>
      <c r="P662" s="110" t="s">
        <v>2175</v>
      </c>
    </row>
    <row r="663" spans="1:16" ht="13.5" thickBot="1">
      <c r="A663" s="10" t="str">
        <f t="shared" si="60"/>
        <v> CPRI 19.21 </v>
      </c>
      <c r="B663" s="5" t="str">
        <f t="shared" si="61"/>
        <v>I</v>
      </c>
      <c r="C663" s="10">
        <f t="shared" si="62"/>
        <v>12080.629000000001</v>
      </c>
      <c r="D663" s="19" t="str">
        <f t="shared" si="63"/>
        <v>vis</v>
      </c>
      <c r="E663" s="107">
        <f>VLOOKUP(C663,'Active 1'!C$21:E$968,3,FALSE)</f>
        <v>-8765.0153468928256</v>
      </c>
      <c r="F663" s="5" t="s">
        <v>2167</v>
      </c>
      <c r="G663" s="19" t="str">
        <f t="shared" si="64"/>
        <v>12080.629</v>
      </c>
      <c r="H663" s="10">
        <f t="shared" si="65"/>
        <v>-29780</v>
      </c>
      <c r="I663" s="108" t="s">
        <v>2176</v>
      </c>
      <c r="J663" s="109" t="s">
        <v>2177</v>
      </c>
      <c r="K663" s="108">
        <v>-29780</v>
      </c>
      <c r="L663" s="108" t="s">
        <v>2178</v>
      </c>
      <c r="M663" s="109" t="s">
        <v>2173</v>
      </c>
      <c r="N663" s="109"/>
      <c r="O663" s="110" t="s">
        <v>2174</v>
      </c>
      <c r="P663" s="110" t="s">
        <v>2175</v>
      </c>
    </row>
    <row r="664" spans="1:16" ht="13.5" thickBot="1">
      <c r="A664" s="10" t="str">
        <f t="shared" si="60"/>
        <v> CPRI 19.21 </v>
      </c>
      <c r="B664" s="5" t="str">
        <f t="shared" si="61"/>
        <v>I</v>
      </c>
      <c r="C664" s="10">
        <f t="shared" si="62"/>
        <v>12711.78</v>
      </c>
      <c r="D664" s="19" t="str">
        <f t="shared" si="63"/>
        <v>vis</v>
      </c>
      <c r="E664" s="107">
        <f>VLOOKUP(C664,'Active 1'!C$21:E$968,3,FALSE)</f>
        <v>-8300.0030207518284</v>
      </c>
      <c r="F664" s="5" t="s">
        <v>2167</v>
      </c>
      <c r="G664" s="19" t="str">
        <f t="shared" si="64"/>
        <v>12711.780</v>
      </c>
      <c r="H664" s="10">
        <f t="shared" si="65"/>
        <v>-29315</v>
      </c>
      <c r="I664" s="108" t="s">
        <v>2179</v>
      </c>
      <c r="J664" s="109" t="s">
        <v>2180</v>
      </c>
      <c r="K664" s="108">
        <v>-29315</v>
      </c>
      <c r="L664" s="108" t="s">
        <v>2181</v>
      </c>
      <c r="M664" s="109" t="s">
        <v>2173</v>
      </c>
      <c r="N664" s="109"/>
      <c r="O664" s="110" t="s">
        <v>2174</v>
      </c>
      <c r="P664" s="110" t="s">
        <v>2175</v>
      </c>
    </row>
    <row r="665" spans="1:16" ht="13.5" thickBot="1">
      <c r="A665" s="10" t="str">
        <f t="shared" si="60"/>
        <v> CPRI 19.21 </v>
      </c>
      <c r="B665" s="5" t="str">
        <f t="shared" si="61"/>
        <v>I</v>
      </c>
      <c r="C665" s="10">
        <f t="shared" si="62"/>
        <v>14682.562</v>
      </c>
      <c r="D665" s="19" t="str">
        <f t="shared" si="63"/>
        <v>vis</v>
      </c>
      <c r="E665" s="107">
        <f>VLOOKUP(C665,'Active 1'!C$21:E$968,3,FALSE)</f>
        <v>-6847.9924525410424</v>
      </c>
      <c r="F665" s="5" t="s">
        <v>2167</v>
      </c>
      <c r="G665" s="19" t="str">
        <f t="shared" si="64"/>
        <v>14682.562</v>
      </c>
      <c r="H665" s="10">
        <f t="shared" si="65"/>
        <v>-27863</v>
      </c>
      <c r="I665" s="108" t="s">
        <v>2182</v>
      </c>
      <c r="J665" s="109" t="s">
        <v>2183</v>
      </c>
      <c r="K665" s="108">
        <v>-27863</v>
      </c>
      <c r="L665" s="108" t="s">
        <v>2184</v>
      </c>
      <c r="M665" s="109" t="s">
        <v>2173</v>
      </c>
      <c r="N665" s="109"/>
      <c r="O665" s="110" t="s">
        <v>2174</v>
      </c>
      <c r="P665" s="110" t="s">
        <v>2175</v>
      </c>
    </row>
    <row r="666" spans="1:16" ht="13.5" thickBot="1">
      <c r="A666" s="10" t="str">
        <f t="shared" si="60"/>
        <v> CPRI 19.21 </v>
      </c>
      <c r="B666" s="5" t="str">
        <f t="shared" si="61"/>
        <v>I</v>
      </c>
      <c r="C666" s="10">
        <f t="shared" si="62"/>
        <v>15039.532999999999</v>
      </c>
      <c r="D666" s="19" t="str">
        <f t="shared" si="63"/>
        <v>vis</v>
      </c>
      <c r="E666" s="107">
        <f>VLOOKUP(C666,'Active 1'!C$21:E$968,3,FALSE)</f>
        <v>-6584.9873791515083</v>
      </c>
      <c r="F666" s="5" t="s">
        <v>2167</v>
      </c>
      <c r="G666" s="19" t="str">
        <f t="shared" si="64"/>
        <v>15039.533</v>
      </c>
      <c r="H666" s="10">
        <f t="shared" si="65"/>
        <v>-27600</v>
      </c>
      <c r="I666" s="108" t="s">
        <v>2185</v>
      </c>
      <c r="J666" s="109" t="s">
        <v>2186</v>
      </c>
      <c r="K666" s="108">
        <v>-27600</v>
      </c>
      <c r="L666" s="108" t="s">
        <v>2187</v>
      </c>
      <c r="M666" s="109" t="s">
        <v>2173</v>
      </c>
      <c r="N666" s="109"/>
      <c r="O666" s="110" t="s">
        <v>2174</v>
      </c>
      <c r="P666" s="110" t="s">
        <v>2175</v>
      </c>
    </row>
    <row r="667" spans="1:16" ht="13.5" thickBot="1">
      <c r="A667" s="10" t="str">
        <f t="shared" si="60"/>
        <v> CPRI 19.21 </v>
      </c>
      <c r="B667" s="5" t="str">
        <f t="shared" si="61"/>
        <v>I</v>
      </c>
      <c r="C667" s="10">
        <f t="shared" si="62"/>
        <v>15434.502</v>
      </c>
      <c r="D667" s="19" t="str">
        <f t="shared" si="63"/>
        <v>vis</v>
      </c>
      <c r="E667" s="107">
        <f>VLOOKUP(C667,'Active 1'!C$21:E$968,3,FALSE)</f>
        <v>-6293.9865672323576</v>
      </c>
      <c r="F667" s="5" t="s">
        <v>2167</v>
      </c>
      <c r="G667" s="19" t="str">
        <f t="shared" si="64"/>
        <v>15434.502</v>
      </c>
      <c r="H667" s="10">
        <f t="shared" si="65"/>
        <v>-27309</v>
      </c>
      <c r="I667" s="108" t="s">
        <v>2188</v>
      </c>
      <c r="J667" s="109" t="s">
        <v>2189</v>
      </c>
      <c r="K667" s="108">
        <v>-27309</v>
      </c>
      <c r="L667" s="108" t="s">
        <v>2190</v>
      </c>
      <c r="M667" s="109" t="s">
        <v>2173</v>
      </c>
      <c r="N667" s="109"/>
      <c r="O667" s="110" t="s">
        <v>2174</v>
      </c>
      <c r="P667" s="110" t="s">
        <v>2175</v>
      </c>
    </row>
    <row r="668" spans="1:16" ht="13.5" thickBot="1">
      <c r="A668" s="10" t="str">
        <f t="shared" si="60"/>
        <v> CPRI 19.21 </v>
      </c>
      <c r="B668" s="5" t="str">
        <f t="shared" si="61"/>
        <v>I</v>
      </c>
      <c r="C668" s="10">
        <f t="shared" si="62"/>
        <v>15714.098</v>
      </c>
      <c r="D668" s="19" t="str">
        <f t="shared" si="63"/>
        <v>vis</v>
      </c>
      <c r="E668" s="107">
        <f>VLOOKUP(C668,'Active 1'!C$21:E$968,3,FALSE)</f>
        <v>-6087.988974992596</v>
      </c>
      <c r="F668" s="5" t="s">
        <v>2167</v>
      </c>
      <c r="G668" s="19" t="str">
        <f t="shared" si="64"/>
        <v>15714.098</v>
      </c>
      <c r="H668" s="10">
        <f t="shared" si="65"/>
        <v>-27103</v>
      </c>
      <c r="I668" s="108" t="s">
        <v>2191</v>
      </c>
      <c r="J668" s="109" t="s">
        <v>2192</v>
      </c>
      <c r="K668" s="108">
        <v>-27103</v>
      </c>
      <c r="L668" s="108" t="s">
        <v>2193</v>
      </c>
      <c r="M668" s="109" t="s">
        <v>2169</v>
      </c>
      <c r="N668" s="109"/>
      <c r="O668" s="110" t="s">
        <v>2174</v>
      </c>
      <c r="P668" s="110" t="s">
        <v>2175</v>
      </c>
    </row>
    <row r="669" spans="1:16" ht="13.5" thickBot="1">
      <c r="A669" s="10" t="str">
        <f t="shared" si="60"/>
        <v> CPRI 19.21 </v>
      </c>
      <c r="B669" s="5" t="str">
        <f t="shared" si="61"/>
        <v>I</v>
      </c>
      <c r="C669" s="10">
        <f t="shared" si="62"/>
        <v>16099.558999999999</v>
      </c>
      <c r="D669" s="19" t="str">
        <f t="shared" si="63"/>
        <v>vis</v>
      </c>
      <c r="E669" s="107">
        <f>VLOOKUP(C669,'Active 1'!C$21:E$968,3,FALSE)</f>
        <v>-5803.9933602401288</v>
      </c>
      <c r="F669" s="5" t="s">
        <v>2167</v>
      </c>
      <c r="G669" s="19" t="str">
        <f t="shared" si="64"/>
        <v>16099.559</v>
      </c>
      <c r="H669" s="10">
        <f t="shared" si="65"/>
        <v>-26819</v>
      </c>
      <c r="I669" s="108" t="s">
        <v>2194</v>
      </c>
      <c r="J669" s="109" t="s">
        <v>2195</v>
      </c>
      <c r="K669" s="108">
        <v>-26819</v>
      </c>
      <c r="L669" s="108" t="s">
        <v>2196</v>
      </c>
      <c r="M669" s="109" t="s">
        <v>2169</v>
      </c>
      <c r="N669" s="109"/>
      <c r="O669" s="110" t="s">
        <v>2174</v>
      </c>
      <c r="P669" s="110" t="s">
        <v>2175</v>
      </c>
    </row>
    <row r="670" spans="1:16" ht="13.5" thickBot="1">
      <c r="A670" s="10" t="str">
        <f t="shared" si="60"/>
        <v> CPRI 19.21 </v>
      </c>
      <c r="B670" s="5" t="str">
        <f t="shared" si="61"/>
        <v>I</v>
      </c>
      <c r="C670" s="10">
        <f t="shared" si="62"/>
        <v>16457.867999999999</v>
      </c>
      <c r="D670" s="19" t="str">
        <f t="shared" si="63"/>
        <v>vis</v>
      </c>
      <c r="E670" s="107">
        <f>VLOOKUP(C670,'Active 1'!C$21:E$968,3,FALSE)</f>
        <v>-5540.002490278338</v>
      </c>
      <c r="F670" s="5" t="s">
        <v>2167</v>
      </c>
      <c r="G670" s="19" t="str">
        <f t="shared" si="64"/>
        <v>16457.868</v>
      </c>
      <c r="H670" s="10">
        <f t="shared" si="65"/>
        <v>-26555</v>
      </c>
      <c r="I670" s="108" t="s">
        <v>2197</v>
      </c>
      <c r="J670" s="109" t="s">
        <v>2198</v>
      </c>
      <c r="K670" s="108">
        <v>-26555</v>
      </c>
      <c r="L670" s="108" t="s">
        <v>2199</v>
      </c>
      <c r="M670" s="109" t="s">
        <v>2169</v>
      </c>
      <c r="N670" s="109"/>
      <c r="O670" s="110" t="s">
        <v>2174</v>
      </c>
      <c r="P670" s="110" t="s">
        <v>2175</v>
      </c>
    </row>
    <row r="671" spans="1:16" ht="13.5" thickBot="1">
      <c r="A671" s="10" t="str">
        <f t="shared" si="60"/>
        <v> CPRI 19.21 </v>
      </c>
      <c r="B671" s="5" t="str">
        <f t="shared" si="61"/>
        <v>I</v>
      </c>
      <c r="C671" s="10">
        <f t="shared" si="62"/>
        <v>17216.577000000001</v>
      </c>
      <c r="D671" s="19" t="str">
        <f t="shared" si="63"/>
        <v>vis</v>
      </c>
      <c r="E671" s="107">
        <f>VLOOKUP(C671,'Active 1'!C$21:E$968,3,FALSE)</f>
        <v>-4981.0094173780171</v>
      </c>
      <c r="F671" s="5" t="s">
        <v>2167</v>
      </c>
      <c r="G671" s="19" t="str">
        <f t="shared" si="64"/>
        <v>17216.577</v>
      </c>
      <c r="H671" s="10">
        <f t="shared" si="65"/>
        <v>-25996</v>
      </c>
      <c r="I671" s="108" t="s">
        <v>2200</v>
      </c>
      <c r="J671" s="109" t="s">
        <v>2201</v>
      </c>
      <c r="K671" s="108">
        <v>-25996</v>
      </c>
      <c r="L671" s="108" t="s">
        <v>2202</v>
      </c>
      <c r="M671" s="109" t="s">
        <v>2169</v>
      </c>
      <c r="N671" s="109"/>
      <c r="O671" s="110" t="s">
        <v>2174</v>
      </c>
      <c r="P671" s="110" t="s">
        <v>2175</v>
      </c>
    </row>
    <row r="672" spans="1:16" ht="13.5" thickBot="1">
      <c r="A672" s="10" t="str">
        <f t="shared" si="60"/>
        <v> CPRI 19.21 </v>
      </c>
      <c r="B672" s="5" t="str">
        <f t="shared" si="61"/>
        <v>I</v>
      </c>
      <c r="C672" s="10">
        <f t="shared" si="62"/>
        <v>18139.52</v>
      </c>
      <c r="D672" s="19" t="str">
        <f t="shared" si="63"/>
        <v>vis</v>
      </c>
      <c r="E672" s="107">
        <f>VLOOKUP(C672,'Active 1'!C$21:E$968,3,FALSE)</f>
        <v>-4301.0138674611981</v>
      </c>
      <c r="F672" s="5" t="s">
        <v>2167</v>
      </c>
      <c r="G672" s="19" t="str">
        <f t="shared" si="64"/>
        <v>18139.520</v>
      </c>
      <c r="H672" s="10">
        <f t="shared" si="65"/>
        <v>-25316</v>
      </c>
      <c r="I672" s="108" t="s">
        <v>2203</v>
      </c>
      <c r="J672" s="109" t="s">
        <v>2204</v>
      </c>
      <c r="K672" s="108">
        <v>-25316</v>
      </c>
      <c r="L672" s="108" t="s">
        <v>2205</v>
      </c>
      <c r="M672" s="109" t="s">
        <v>2169</v>
      </c>
      <c r="N672" s="109"/>
      <c r="O672" s="110" t="s">
        <v>2174</v>
      </c>
      <c r="P672" s="110" t="s">
        <v>2175</v>
      </c>
    </row>
    <row r="673" spans="1:16" ht="13.5" thickBot="1">
      <c r="A673" s="10" t="str">
        <f t="shared" si="60"/>
        <v> CPRI 19.21 </v>
      </c>
      <c r="B673" s="5" t="str">
        <f t="shared" si="61"/>
        <v>I</v>
      </c>
      <c r="C673" s="10">
        <f t="shared" si="62"/>
        <v>18719.075000000001</v>
      </c>
      <c r="D673" s="19" t="str">
        <f t="shared" si="63"/>
        <v>vis</v>
      </c>
      <c r="E673" s="107">
        <f>VLOOKUP(C673,'Active 1'!C$21:E$968,3,FALSE)</f>
        <v>-3874.0158611574047</v>
      </c>
      <c r="F673" s="5" t="s">
        <v>2167</v>
      </c>
      <c r="G673" s="19" t="str">
        <f t="shared" si="64"/>
        <v>18719.075</v>
      </c>
      <c r="H673" s="10">
        <f t="shared" si="65"/>
        <v>-24889</v>
      </c>
      <c r="I673" s="108" t="s">
        <v>2206</v>
      </c>
      <c r="J673" s="109" t="s">
        <v>2207</v>
      </c>
      <c r="K673" s="108">
        <v>-24889</v>
      </c>
      <c r="L673" s="108" t="s">
        <v>2208</v>
      </c>
      <c r="M673" s="109" t="s">
        <v>2169</v>
      </c>
      <c r="N673" s="109"/>
      <c r="O673" s="110" t="s">
        <v>2174</v>
      </c>
      <c r="P673" s="110" t="s">
        <v>2175</v>
      </c>
    </row>
    <row r="674" spans="1:16" ht="13.5" thickBot="1">
      <c r="A674" s="10" t="str">
        <f t="shared" si="60"/>
        <v> CPRI 19.21 </v>
      </c>
      <c r="B674" s="5" t="str">
        <f t="shared" si="61"/>
        <v>I</v>
      </c>
      <c r="C674" s="10">
        <f t="shared" si="62"/>
        <v>19367.862000000001</v>
      </c>
      <c r="D674" s="19" t="str">
        <f t="shared" si="63"/>
        <v>vis</v>
      </c>
      <c r="E674" s="107">
        <f>VLOOKUP(C674,'Active 1'!C$21:E$968,3,FALSE)</f>
        <v>-3396.0098815423221</v>
      </c>
      <c r="F674" s="5" t="s">
        <v>2167</v>
      </c>
      <c r="G674" s="19" t="str">
        <f t="shared" si="64"/>
        <v>19367.862</v>
      </c>
      <c r="H674" s="10">
        <f t="shared" si="65"/>
        <v>-24411</v>
      </c>
      <c r="I674" s="108" t="s">
        <v>2209</v>
      </c>
      <c r="J674" s="109" t="s">
        <v>2210</v>
      </c>
      <c r="K674" s="108">
        <v>-24411</v>
      </c>
      <c r="L674" s="108" t="s">
        <v>2211</v>
      </c>
      <c r="M674" s="109" t="s">
        <v>2169</v>
      </c>
      <c r="N674" s="109"/>
      <c r="O674" s="110" t="s">
        <v>2174</v>
      </c>
      <c r="P674" s="110" t="s">
        <v>2175</v>
      </c>
    </row>
    <row r="675" spans="1:16" ht="13.5" thickBot="1">
      <c r="A675" s="10" t="str">
        <f t="shared" si="60"/>
        <v> CPRI 19.21 </v>
      </c>
      <c r="B675" s="5" t="str">
        <f t="shared" si="61"/>
        <v>I</v>
      </c>
      <c r="C675" s="10">
        <f t="shared" si="62"/>
        <v>19832.050999999999</v>
      </c>
      <c r="D675" s="19" t="str">
        <f t="shared" si="63"/>
        <v>vis</v>
      </c>
      <c r="E675" s="107">
        <f>VLOOKUP(C675,'Active 1'!C$21:E$968,3,FALSE)</f>
        <v>-3054.0099375367472</v>
      </c>
      <c r="F675" s="5" t="s">
        <v>2167</v>
      </c>
      <c r="G675" s="19" t="str">
        <f t="shared" si="64"/>
        <v>19832.051</v>
      </c>
      <c r="H675" s="10">
        <f t="shared" si="65"/>
        <v>-24069</v>
      </c>
      <c r="I675" s="108" t="s">
        <v>2212</v>
      </c>
      <c r="J675" s="109" t="s">
        <v>2213</v>
      </c>
      <c r="K675" s="108">
        <v>-24069</v>
      </c>
      <c r="L675" s="108" t="s">
        <v>2214</v>
      </c>
      <c r="M675" s="109" t="s">
        <v>2169</v>
      </c>
      <c r="N675" s="109"/>
      <c r="O675" s="110" t="s">
        <v>2174</v>
      </c>
      <c r="P675" s="110" t="s">
        <v>2175</v>
      </c>
    </row>
    <row r="676" spans="1:16" ht="13.5" thickBot="1">
      <c r="A676" s="10" t="str">
        <f t="shared" si="60"/>
        <v> CPRI 19.21 </v>
      </c>
      <c r="B676" s="5" t="str">
        <f t="shared" si="61"/>
        <v>I</v>
      </c>
      <c r="C676" s="10">
        <f t="shared" si="62"/>
        <v>20461.831999999999</v>
      </c>
      <c r="D676" s="19" t="str">
        <f t="shared" si="63"/>
        <v>vis</v>
      </c>
      <c r="E676" s="107">
        <f>VLOOKUP(C676,'Active 1'!C$21:E$968,3,FALSE)</f>
        <v>-2590.0069845676439</v>
      </c>
      <c r="F676" s="5" t="s">
        <v>2167</v>
      </c>
      <c r="G676" s="19" t="str">
        <f t="shared" si="64"/>
        <v>20461.832</v>
      </c>
      <c r="H676" s="10">
        <f t="shared" si="65"/>
        <v>-23605</v>
      </c>
      <c r="I676" s="108" t="s">
        <v>2215</v>
      </c>
      <c r="J676" s="109" t="s">
        <v>2216</v>
      </c>
      <c r="K676" s="108">
        <v>-23605</v>
      </c>
      <c r="L676" s="108" t="s">
        <v>2217</v>
      </c>
      <c r="M676" s="109" t="s">
        <v>2169</v>
      </c>
      <c r="N676" s="109"/>
      <c r="O676" s="110" t="s">
        <v>2174</v>
      </c>
      <c r="P676" s="110" t="s">
        <v>2175</v>
      </c>
    </row>
    <row r="677" spans="1:16" ht="13.5" thickBot="1">
      <c r="A677" s="10" t="str">
        <f t="shared" si="60"/>
        <v> CPRI 19.21 </v>
      </c>
      <c r="B677" s="5" t="str">
        <f t="shared" si="61"/>
        <v>I</v>
      </c>
      <c r="C677" s="10">
        <f t="shared" si="62"/>
        <v>20976.242999999999</v>
      </c>
      <c r="D677" s="19" t="str">
        <f t="shared" si="63"/>
        <v>vis</v>
      </c>
      <c r="E677" s="107">
        <f>VLOOKUP(C677,'Active 1'!C$21:E$968,3,FALSE)</f>
        <v>-2211.0050409717114</v>
      </c>
      <c r="F677" s="5" t="s">
        <v>2167</v>
      </c>
      <c r="G677" s="19" t="str">
        <f t="shared" si="64"/>
        <v>20976.243</v>
      </c>
      <c r="H677" s="10">
        <f t="shared" si="65"/>
        <v>-23226</v>
      </c>
      <c r="I677" s="108" t="s">
        <v>2218</v>
      </c>
      <c r="J677" s="109" t="s">
        <v>2219</v>
      </c>
      <c r="K677" s="108">
        <v>-23226</v>
      </c>
      <c r="L677" s="108" t="s">
        <v>2220</v>
      </c>
      <c r="M677" s="109" t="s">
        <v>2169</v>
      </c>
      <c r="N677" s="109"/>
      <c r="O677" s="110" t="s">
        <v>2174</v>
      </c>
      <c r="P677" s="110" t="s">
        <v>2175</v>
      </c>
    </row>
    <row r="678" spans="1:16" ht="13.5" thickBot="1">
      <c r="A678" s="10" t="str">
        <f t="shared" si="60"/>
        <v> CPRI 19.21 </v>
      </c>
      <c r="B678" s="5" t="str">
        <f t="shared" si="61"/>
        <v>I</v>
      </c>
      <c r="C678" s="10">
        <f t="shared" si="62"/>
        <v>21753.963</v>
      </c>
      <c r="D678" s="19" t="str">
        <f t="shared" si="63"/>
        <v>vis</v>
      </c>
      <c r="E678" s="107">
        <f>VLOOKUP(C678,'Active 1'!C$21:E$968,3,FALSE)</f>
        <v>-1638.0052575817194</v>
      </c>
      <c r="F678" s="5" t="s">
        <v>2167</v>
      </c>
      <c r="G678" s="19" t="str">
        <f t="shared" si="64"/>
        <v>21753.963</v>
      </c>
      <c r="H678" s="10">
        <f t="shared" si="65"/>
        <v>-22653</v>
      </c>
      <c r="I678" s="108" t="s">
        <v>2221</v>
      </c>
      <c r="J678" s="109" t="s">
        <v>2222</v>
      </c>
      <c r="K678" s="108">
        <v>-22653</v>
      </c>
      <c r="L678" s="108" t="s">
        <v>2223</v>
      </c>
      <c r="M678" s="109" t="s">
        <v>2169</v>
      </c>
      <c r="N678" s="109"/>
      <c r="O678" s="110" t="s">
        <v>2174</v>
      </c>
      <c r="P678" s="110" t="s">
        <v>2175</v>
      </c>
    </row>
    <row r="679" spans="1:16" ht="13.5" thickBot="1">
      <c r="A679" s="10" t="str">
        <f t="shared" si="60"/>
        <v> CPRI 19.21 </v>
      </c>
      <c r="B679" s="5" t="str">
        <f t="shared" si="61"/>
        <v>I</v>
      </c>
      <c r="C679" s="10">
        <f t="shared" si="62"/>
        <v>22375.59</v>
      </c>
      <c r="D679" s="19" t="str">
        <f t="shared" si="63"/>
        <v>vis</v>
      </c>
      <c r="E679" s="107">
        <f>VLOOKUP(C679,'Active 1'!C$21:E$968,3,FALSE)</f>
        <v>-1180.0099169072221</v>
      </c>
      <c r="F679" s="5" t="s">
        <v>2167</v>
      </c>
      <c r="G679" s="19" t="str">
        <f t="shared" si="64"/>
        <v>22375.590</v>
      </c>
      <c r="H679" s="10">
        <f t="shared" si="65"/>
        <v>-22195</v>
      </c>
      <c r="I679" s="108" t="s">
        <v>2224</v>
      </c>
      <c r="J679" s="109" t="s">
        <v>2225</v>
      </c>
      <c r="K679" s="108">
        <v>-22195</v>
      </c>
      <c r="L679" s="108" t="s">
        <v>2226</v>
      </c>
      <c r="M679" s="109" t="s">
        <v>2169</v>
      </c>
      <c r="N679" s="109"/>
      <c r="O679" s="110" t="s">
        <v>2174</v>
      </c>
      <c r="P679" s="110" t="s">
        <v>2175</v>
      </c>
    </row>
    <row r="680" spans="1:16" ht="13.5" thickBot="1">
      <c r="A680" s="10" t="str">
        <f t="shared" si="60"/>
        <v> CPRI 19.21 </v>
      </c>
      <c r="B680" s="5" t="str">
        <f t="shared" si="61"/>
        <v>I</v>
      </c>
      <c r="C680" s="10">
        <f t="shared" si="62"/>
        <v>22982.295999999998</v>
      </c>
      <c r="D680" s="19" t="str">
        <f t="shared" si="63"/>
        <v>vis</v>
      </c>
      <c r="E680" s="107">
        <f>VLOOKUP(C680,'Active 1'!C$21:E$968,3,FALSE)</f>
        <v>-733.00790258149209</v>
      </c>
      <c r="F680" s="5" t="s">
        <v>2167</v>
      </c>
      <c r="G680" s="19" t="str">
        <f t="shared" si="64"/>
        <v>22982.296</v>
      </c>
      <c r="H680" s="10">
        <f t="shared" si="65"/>
        <v>-21748</v>
      </c>
      <c r="I680" s="108" t="s">
        <v>2227</v>
      </c>
      <c r="J680" s="109" t="s">
        <v>2228</v>
      </c>
      <c r="K680" s="108">
        <v>-21748</v>
      </c>
      <c r="L680" s="108" t="s">
        <v>2229</v>
      </c>
      <c r="M680" s="109" t="s">
        <v>2169</v>
      </c>
      <c r="N680" s="109"/>
      <c r="O680" s="110" t="s">
        <v>2174</v>
      </c>
      <c r="P680" s="110" t="s">
        <v>2175</v>
      </c>
    </row>
    <row r="681" spans="1:16" ht="13.5" thickBot="1">
      <c r="A681" s="10" t="str">
        <f t="shared" si="60"/>
        <v> AN 221.219 </v>
      </c>
      <c r="B681" s="5" t="str">
        <f t="shared" si="61"/>
        <v>I</v>
      </c>
      <c r="C681" s="10">
        <f t="shared" si="62"/>
        <v>23670.444</v>
      </c>
      <c r="D681" s="19" t="str">
        <f t="shared" si="63"/>
        <v>vis</v>
      </c>
      <c r="E681" s="107">
        <f>VLOOKUP(C681,'Active 1'!C$21:E$968,3,FALSE)</f>
        <v>-226.00196864607054</v>
      </c>
      <c r="F681" s="5" t="s">
        <v>2167</v>
      </c>
      <c r="G681" s="19" t="str">
        <f t="shared" si="64"/>
        <v>23670.444</v>
      </c>
      <c r="H681" s="10">
        <f t="shared" si="65"/>
        <v>-21241</v>
      </c>
      <c r="I681" s="108" t="s">
        <v>2230</v>
      </c>
      <c r="J681" s="109" t="s">
        <v>2231</v>
      </c>
      <c r="K681" s="108">
        <v>-21241</v>
      </c>
      <c r="L681" s="108" t="s">
        <v>2232</v>
      </c>
      <c r="M681" s="109" t="s">
        <v>2233</v>
      </c>
      <c r="N681" s="109"/>
      <c r="O681" s="110" t="s">
        <v>2234</v>
      </c>
      <c r="P681" s="110" t="s">
        <v>2235</v>
      </c>
    </row>
    <row r="682" spans="1:16" ht="13.5" thickBot="1">
      <c r="A682" s="10" t="str">
        <f t="shared" si="60"/>
        <v> AN 223.48 </v>
      </c>
      <c r="B682" s="5" t="str">
        <f t="shared" si="61"/>
        <v>I</v>
      </c>
      <c r="C682" s="10">
        <f t="shared" si="62"/>
        <v>23674.514999999999</v>
      </c>
      <c r="D682" s="19" t="str">
        <f t="shared" si="63"/>
        <v>vis</v>
      </c>
      <c r="E682" s="107">
        <f>VLOOKUP(C682,'Active 1'!C$21:E$968,3,FALSE)</f>
        <v>-223.00258311119859</v>
      </c>
      <c r="F682" s="5" t="s">
        <v>2167</v>
      </c>
      <c r="G682" s="19" t="str">
        <f t="shared" si="64"/>
        <v>23674.515</v>
      </c>
      <c r="H682" s="10">
        <f t="shared" si="65"/>
        <v>-21238</v>
      </c>
      <c r="I682" s="108" t="s">
        <v>2236</v>
      </c>
      <c r="J682" s="109" t="s">
        <v>2237</v>
      </c>
      <c r="K682" s="108">
        <v>-21238</v>
      </c>
      <c r="L682" s="108" t="s">
        <v>2238</v>
      </c>
      <c r="M682" s="109" t="s">
        <v>2233</v>
      </c>
      <c r="N682" s="109"/>
      <c r="O682" s="110" t="s">
        <v>2239</v>
      </c>
      <c r="P682" s="110" t="s">
        <v>2240</v>
      </c>
    </row>
    <row r="683" spans="1:16" ht="13.5" thickBot="1">
      <c r="A683" s="10" t="str">
        <f t="shared" si="60"/>
        <v> AN 221.232 </v>
      </c>
      <c r="B683" s="5" t="str">
        <f t="shared" si="61"/>
        <v>I</v>
      </c>
      <c r="C683" s="10">
        <f t="shared" si="62"/>
        <v>23681.21</v>
      </c>
      <c r="D683" s="19" t="str">
        <f t="shared" si="63"/>
        <v>vis</v>
      </c>
      <c r="E683" s="107">
        <f>VLOOKUP(C683,'Active 1'!C$21:E$968,3,FALSE)</f>
        <v>-218.06991640622016</v>
      </c>
      <c r="F683" s="5" t="s">
        <v>2167</v>
      </c>
      <c r="G683" s="19" t="str">
        <f t="shared" si="64"/>
        <v>23681.21</v>
      </c>
      <c r="H683" s="10">
        <f t="shared" si="65"/>
        <v>-21233</v>
      </c>
      <c r="I683" s="108" t="s">
        <v>2241</v>
      </c>
      <c r="J683" s="109" t="s">
        <v>2242</v>
      </c>
      <c r="K683" s="108">
        <v>-21233</v>
      </c>
      <c r="L683" s="108" t="s">
        <v>2243</v>
      </c>
      <c r="M683" s="109" t="s">
        <v>2233</v>
      </c>
      <c r="N683" s="109"/>
      <c r="O683" s="110" t="s">
        <v>2244</v>
      </c>
      <c r="P683" s="110" t="s">
        <v>2245</v>
      </c>
    </row>
    <row r="684" spans="1:16" ht="13.5" thickBot="1">
      <c r="A684" s="10" t="str">
        <f t="shared" si="60"/>
        <v> AN 221.232 </v>
      </c>
      <c r="B684" s="5" t="str">
        <f t="shared" si="61"/>
        <v>I</v>
      </c>
      <c r="C684" s="10">
        <f t="shared" si="62"/>
        <v>23694.29</v>
      </c>
      <c r="D684" s="19" t="str">
        <f t="shared" si="63"/>
        <v>vis</v>
      </c>
      <c r="E684" s="107">
        <f>VLOOKUP(C684,'Active 1'!C$21:E$968,3,FALSE)</f>
        <v>-208.43298130522999</v>
      </c>
      <c r="F684" s="5" t="s">
        <v>2167</v>
      </c>
      <c r="G684" s="19" t="str">
        <f t="shared" si="64"/>
        <v>23694.29</v>
      </c>
      <c r="H684" s="10">
        <f t="shared" si="65"/>
        <v>-21223</v>
      </c>
      <c r="I684" s="108" t="s">
        <v>2246</v>
      </c>
      <c r="J684" s="109" t="s">
        <v>2247</v>
      </c>
      <c r="K684" s="108">
        <v>-21223</v>
      </c>
      <c r="L684" s="108" t="s">
        <v>2248</v>
      </c>
      <c r="M684" s="109" t="s">
        <v>2233</v>
      </c>
      <c r="N684" s="109"/>
      <c r="O684" s="110" t="s">
        <v>2244</v>
      </c>
      <c r="P684" s="110" t="s">
        <v>2245</v>
      </c>
    </row>
    <row r="685" spans="1:16" ht="13.5" thickBot="1">
      <c r="A685" s="10" t="str">
        <f t="shared" si="60"/>
        <v> AN 221.232 </v>
      </c>
      <c r="B685" s="5" t="str">
        <f t="shared" si="61"/>
        <v>II</v>
      </c>
      <c r="C685" s="10">
        <f t="shared" si="62"/>
        <v>23699.4</v>
      </c>
      <c r="D685" s="19" t="str">
        <f t="shared" si="63"/>
        <v>vis</v>
      </c>
      <c r="E685" s="107">
        <f>VLOOKUP(C685,'Active 1'!C$21:E$968,3,FALSE)</f>
        <v>-204.66809305094415</v>
      </c>
      <c r="F685" s="5" t="s">
        <v>2167</v>
      </c>
      <c r="G685" s="19" t="str">
        <f t="shared" si="64"/>
        <v>23699.40</v>
      </c>
      <c r="H685" s="10">
        <f t="shared" si="65"/>
        <v>-21219.5</v>
      </c>
      <c r="I685" s="108" t="s">
        <v>2249</v>
      </c>
      <c r="J685" s="109" t="s">
        <v>2250</v>
      </c>
      <c r="K685" s="108">
        <v>-21219.5</v>
      </c>
      <c r="L685" s="108" t="s">
        <v>2251</v>
      </c>
      <c r="M685" s="109" t="s">
        <v>2233</v>
      </c>
      <c r="N685" s="109"/>
      <c r="O685" s="110" t="s">
        <v>2244</v>
      </c>
      <c r="P685" s="110" t="s">
        <v>2245</v>
      </c>
    </row>
    <row r="686" spans="1:16" ht="13.5" thickBot="1">
      <c r="A686" s="10" t="str">
        <f t="shared" si="60"/>
        <v> AN 221.232 </v>
      </c>
      <c r="B686" s="5" t="str">
        <f t="shared" si="61"/>
        <v>I</v>
      </c>
      <c r="C686" s="10">
        <f t="shared" si="62"/>
        <v>23704.376</v>
      </c>
      <c r="D686" s="19" t="str">
        <f t="shared" si="63"/>
        <v>vis</v>
      </c>
      <c r="E686" s="107">
        <f>VLOOKUP(C686,'Active 1'!C$21:E$968,3,FALSE)</f>
        <v>-201.00193180763307</v>
      </c>
      <c r="F686" s="5" t="s">
        <v>2167</v>
      </c>
      <c r="G686" s="19" t="str">
        <f t="shared" si="64"/>
        <v>23704.376</v>
      </c>
      <c r="H686" s="10">
        <f t="shared" si="65"/>
        <v>-21216</v>
      </c>
      <c r="I686" s="108" t="s">
        <v>2252</v>
      </c>
      <c r="J686" s="109" t="s">
        <v>2253</v>
      </c>
      <c r="K686" s="108">
        <v>-21216</v>
      </c>
      <c r="L686" s="108" t="s">
        <v>2238</v>
      </c>
      <c r="M686" s="109" t="s">
        <v>2233</v>
      </c>
      <c r="N686" s="109"/>
      <c r="O686" s="110" t="s">
        <v>2244</v>
      </c>
      <c r="P686" s="110" t="s">
        <v>2245</v>
      </c>
    </row>
    <row r="687" spans="1:16" ht="13.5" thickBot="1">
      <c r="A687" s="10" t="str">
        <f t="shared" si="60"/>
        <v> AN 221.219 </v>
      </c>
      <c r="B687" s="5" t="str">
        <f t="shared" si="61"/>
        <v>I</v>
      </c>
      <c r="C687" s="10">
        <f t="shared" si="62"/>
        <v>23704.377</v>
      </c>
      <c r="D687" s="19" t="str">
        <f t="shared" si="63"/>
        <v>vis</v>
      </c>
      <c r="E687" s="107">
        <f>VLOOKUP(C687,'Active 1'!C$21:E$968,3,FALSE)</f>
        <v>-201.00119503889434</v>
      </c>
      <c r="F687" s="5" t="s">
        <v>2167</v>
      </c>
      <c r="G687" s="19" t="str">
        <f t="shared" si="64"/>
        <v>23704.377</v>
      </c>
      <c r="H687" s="10">
        <f t="shared" si="65"/>
        <v>-21216</v>
      </c>
      <c r="I687" s="108" t="s">
        <v>2254</v>
      </c>
      <c r="J687" s="109" t="s">
        <v>2255</v>
      </c>
      <c r="K687" s="108">
        <v>-21216</v>
      </c>
      <c r="L687" s="108" t="s">
        <v>2232</v>
      </c>
      <c r="M687" s="109" t="s">
        <v>2233</v>
      </c>
      <c r="N687" s="109"/>
      <c r="O687" s="110" t="s">
        <v>2234</v>
      </c>
      <c r="P687" s="110" t="s">
        <v>2235</v>
      </c>
    </row>
    <row r="688" spans="1:16" ht="13.5" thickBot="1">
      <c r="A688" s="10" t="str">
        <f t="shared" si="60"/>
        <v> AN 223.48 </v>
      </c>
      <c r="B688" s="5" t="str">
        <f t="shared" si="61"/>
        <v>I</v>
      </c>
      <c r="C688" s="10">
        <f t="shared" si="62"/>
        <v>23728.806</v>
      </c>
      <c r="D688" s="19" t="str">
        <f t="shared" si="63"/>
        <v>vis</v>
      </c>
      <c r="E688" s="107">
        <f>VLOOKUP(C688,'Active 1'!C$21:E$968,3,FALSE)</f>
        <v>-183.00267152344642</v>
      </c>
      <c r="F688" s="5" t="s">
        <v>2167</v>
      </c>
      <c r="G688" s="19" t="str">
        <f t="shared" si="64"/>
        <v>23728.806</v>
      </c>
      <c r="H688" s="10">
        <f t="shared" si="65"/>
        <v>-21198</v>
      </c>
      <c r="I688" s="108" t="s">
        <v>2256</v>
      </c>
      <c r="J688" s="109" t="s">
        <v>2257</v>
      </c>
      <c r="K688" s="108">
        <v>-21198</v>
      </c>
      <c r="L688" s="108" t="s">
        <v>2258</v>
      </c>
      <c r="M688" s="109" t="s">
        <v>2233</v>
      </c>
      <c r="N688" s="109"/>
      <c r="O688" s="110" t="s">
        <v>2239</v>
      </c>
      <c r="P688" s="110" t="s">
        <v>2240</v>
      </c>
    </row>
    <row r="689" spans="1:16" ht="13.5" thickBot="1">
      <c r="A689" s="10" t="str">
        <f t="shared" si="60"/>
        <v> AN 221.232 </v>
      </c>
      <c r="B689" s="5" t="str">
        <f t="shared" si="61"/>
        <v>I</v>
      </c>
      <c r="C689" s="10">
        <f t="shared" si="62"/>
        <v>23738.312000000002</v>
      </c>
      <c r="D689" s="19" t="str">
        <f t="shared" si="63"/>
        <v>vis</v>
      </c>
      <c r="E689" s="107">
        <f>VLOOKUP(C689,'Active 1'!C$21:E$968,3,FALSE)</f>
        <v>-175.99894789424062</v>
      </c>
      <c r="F689" s="5" t="s">
        <v>2167</v>
      </c>
      <c r="G689" s="19" t="str">
        <f t="shared" si="64"/>
        <v>23738.312</v>
      </c>
      <c r="H689" s="10">
        <f t="shared" si="65"/>
        <v>-21191</v>
      </c>
      <c r="I689" s="108" t="s">
        <v>2259</v>
      </c>
      <c r="J689" s="109" t="s">
        <v>2260</v>
      </c>
      <c r="K689" s="108">
        <v>-21191</v>
      </c>
      <c r="L689" s="108" t="s">
        <v>2261</v>
      </c>
      <c r="M689" s="109" t="s">
        <v>2233</v>
      </c>
      <c r="N689" s="109"/>
      <c r="O689" s="110" t="s">
        <v>2244</v>
      </c>
      <c r="P689" s="110" t="s">
        <v>2245</v>
      </c>
    </row>
    <row r="690" spans="1:16" ht="13.5" thickBot="1">
      <c r="A690" s="10" t="str">
        <f t="shared" si="60"/>
        <v> AN 221.232 </v>
      </c>
      <c r="B690" s="5" t="str">
        <f t="shared" si="61"/>
        <v>I</v>
      </c>
      <c r="C690" s="10">
        <f t="shared" si="62"/>
        <v>23756.292000000001</v>
      </c>
      <c r="D690" s="19" t="str">
        <f t="shared" si="63"/>
        <v>vis</v>
      </c>
      <c r="E690" s="107">
        <f>VLOOKUP(C690,'Active 1'!C$21:E$968,3,FALSE)</f>
        <v>-162.75184597407423</v>
      </c>
      <c r="F690" s="5" t="s">
        <v>2167</v>
      </c>
      <c r="G690" s="19" t="str">
        <f t="shared" si="64"/>
        <v>23756.292</v>
      </c>
      <c r="H690" s="10">
        <f t="shared" si="65"/>
        <v>-21178</v>
      </c>
      <c r="I690" s="108" t="s">
        <v>2262</v>
      </c>
      <c r="J690" s="109" t="s">
        <v>2263</v>
      </c>
      <c r="K690" s="108">
        <v>-21178</v>
      </c>
      <c r="L690" s="108" t="s">
        <v>2264</v>
      </c>
      <c r="M690" s="109" t="s">
        <v>2233</v>
      </c>
      <c r="N690" s="109"/>
      <c r="O690" s="110" t="s">
        <v>2244</v>
      </c>
      <c r="P690" s="110" t="s">
        <v>2245</v>
      </c>
    </row>
    <row r="691" spans="1:16" ht="13.5" thickBot="1">
      <c r="A691" s="10" t="str">
        <f t="shared" si="60"/>
        <v> AN 223.48 </v>
      </c>
      <c r="B691" s="5" t="str">
        <f t="shared" si="61"/>
        <v>I</v>
      </c>
      <c r="C691" s="10">
        <f t="shared" si="62"/>
        <v>23785.812000000002</v>
      </c>
      <c r="D691" s="19" t="str">
        <f t="shared" si="63"/>
        <v>vis</v>
      </c>
      <c r="E691" s="107">
        <f>VLOOKUP(C691,'Active 1'!C$21:E$968,3,FALSE)</f>
        <v>-141.00243281037422</v>
      </c>
      <c r="F691" s="5" t="s">
        <v>2167</v>
      </c>
      <c r="G691" s="19" t="str">
        <f t="shared" si="64"/>
        <v>23785.812</v>
      </c>
      <c r="H691" s="10">
        <f t="shared" si="65"/>
        <v>-21156</v>
      </c>
      <c r="I691" s="108" t="s">
        <v>2265</v>
      </c>
      <c r="J691" s="109" t="s">
        <v>2266</v>
      </c>
      <c r="K691" s="108">
        <v>-21156</v>
      </c>
      <c r="L691" s="108" t="s">
        <v>2267</v>
      </c>
      <c r="M691" s="109" t="s">
        <v>2233</v>
      </c>
      <c r="N691" s="109"/>
      <c r="O691" s="110" t="s">
        <v>2239</v>
      </c>
      <c r="P691" s="110" t="s">
        <v>2240</v>
      </c>
    </row>
    <row r="692" spans="1:16" ht="13.5" thickBot="1">
      <c r="A692" s="10" t="str">
        <f t="shared" si="60"/>
        <v> AN 221.232 </v>
      </c>
      <c r="B692" s="5" t="str">
        <f t="shared" si="61"/>
        <v>I</v>
      </c>
      <c r="C692" s="10">
        <f t="shared" si="62"/>
        <v>23799.382000000001</v>
      </c>
      <c r="D692" s="19" t="str">
        <f t="shared" si="63"/>
        <v>vis</v>
      </c>
      <c r="E692" s="107">
        <f>VLOOKUP(C692,'Active 1'!C$21:E$968,3,FALSE)</f>
        <v>-131.00448102746776</v>
      </c>
      <c r="F692" s="5" t="s">
        <v>2167</v>
      </c>
      <c r="G692" s="19" t="str">
        <f t="shared" si="64"/>
        <v>23799.382</v>
      </c>
      <c r="H692" s="10">
        <f t="shared" si="65"/>
        <v>-21146</v>
      </c>
      <c r="I692" s="108" t="s">
        <v>2268</v>
      </c>
      <c r="J692" s="109" t="s">
        <v>2269</v>
      </c>
      <c r="K692" s="108">
        <v>-21146</v>
      </c>
      <c r="L692" s="108" t="s">
        <v>2270</v>
      </c>
      <c r="M692" s="109" t="s">
        <v>2233</v>
      </c>
      <c r="N692" s="109"/>
      <c r="O692" s="110" t="s">
        <v>2244</v>
      </c>
      <c r="P692" s="110" t="s">
        <v>2245</v>
      </c>
    </row>
    <row r="693" spans="1:16" ht="13.5" thickBot="1">
      <c r="A693" s="10" t="str">
        <f t="shared" si="60"/>
        <v> IODE 4.1.27 </v>
      </c>
      <c r="B693" s="5" t="str">
        <f t="shared" si="61"/>
        <v>I</v>
      </c>
      <c r="C693" s="10">
        <f t="shared" si="62"/>
        <v>23810.244999999999</v>
      </c>
      <c r="D693" s="19" t="str">
        <f t="shared" si="63"/>
        <v>vis</v>
      </c>
      <c r="E693" s="107">
        <f>VLOOKUP(C693,'Active 1'!C$21:E$968,3,FALSE)</f>
        <v>-123.00096221997397</v>
      </c>
      <c r="F693" s="5" t="s">
        <v>2167</v>
      </c>
      <c r="G693" s="19" t="str">
        <f t="shared" si="64"/>
        <v>23810.245</v>
      </c>
      <c r="H693" s="10">
        <f t="shared" si="65"/>
        <v>-21138</v>
      </c>
      <c r="I693" s="108" t="s">
        <v>2271</v>
      </c>
      <c r="J693" s="109" t="s">
        <v>2272</v>
      </c>
      <c r="K693" s="108">
        <v>-21138</v>
      </c>
      <c r="L693" s="108" t="s">
        <v>2273</v>
      </c>
      <c r="M693" s="109" t="s">
        <v>2233</v>
      </c>
      <c r="N693" s="109"/>
      <c r="O693" s="110" t="s">
        <v>2244</v>
      </c>
      <c r="P693" s="110" t="s">
        <v>2274</v>
      </c>
    </row>
    <row r="694" spans="1:16" ht="13.5" thickBot="1">
      <c r="A694" s="10" t="str">
        <f t="shared" si="60"/>
        <v> IODE 4.1.27 </v>
      </c>
      <c r="B694" s="5" t="str">
        <f t="shared" si="61"/>
        <v>I</v>
      </c>
      <c r="C694" s="10">
        <f t="shared" si="62"/>
        <v>23814.312999999998</v>
      </c>
      <c r="D694" s="19" t="str">
        <f t="shared" si="63"/>
        <v>vis</v>
      </c>
      <c r="E694" s="107">
        <f>VLOOKUP(C694,'Active 1'!C$21:E$968,3,FALSE)</f>
        <v>-120.00378699131831</v>
      </c>
      <c r="F694" s="5" t="s">
        <v>2167</v>
      </c>
      <c r="G694" s="19" t="str">
        <f t="shared" si="64"/>
        <v>23814.313</v>
      </c>
      <c r="H694" s="10">
        <f t="shared" si="65"/>
        <v>-21135</v>
      </c>
      <c r="I694" s="108" t="s">
        <v>2275</v>
      </c>
      <c r="J694" s="109" t="s">
        <v>2276</v>
      </c>
      <c r="K694" s="108">
        <v>-21135</v>
      </c>
      <c r="L694" s="108" t="s">
        <v>2277</v>
      </c>
      <c r="M694" s="109" t="s">
        <v>2233</v>
      </c>
      <c r="N694" s="109"/>
      <c r="O694" s="110" t="s">
        <v>2244</v>
      </c>
      <c r="P694" s="110" t="s">
        <v>2274</v>
      </c>
    </row>
    <row r="695" spans="1:16" ht="13.5" thickBot="1">
      <c r="A695" s="10" t="str">
        <f t="shared" si="60"/>
        <v> CPRI 19.21 </v>
      </c>
      <c r="B695" s="5" t="str">
        <f t="shared" si="61"/>
        <v>I</v>
      </c>
      <c r="C695" s="10">
        <f t="shared" si="62"/>
        <v>23833.312000000002</v>
      </c>
      <c r="D695" s="19" t="str">
        <f t="shared" si="63"/>
        <v>vis</v>
      </c>
      <c r="E695" s="107">
        <f>VLOOKUP(C695,'Active 1'!C$21:E$968,3,FALSE)</f>
        <v>-106.00591772650783</v>
      </c>
      <c r="F695" s="5" t="s">
        <v>2167</v>
      </c>
      <c r="G695" s="19" t="str">
        <f t="shared" si="64"/>
        <v>23833.312</v>
      </c>
      <c r="H695" s="10">
        <f t="shared" si="65"/>
        <v>-21121</v>
      </c>
      <c r="I695" s="108" t="s">
        <v>2278</v>
      </c>
      <c r="J695" s="109" t="s">
        <v>2279</v>
      </c>
      <c r="K695" s="108">
        <v>-21121</v>
      </c>
      <c r="L695" s="108" t="s">
        <v>2280</v>
      </c>
      <c r="M695" s="109" t="s">
        <v>2169</v>
      </c>
      <c r="N695" s="109"/>
      <c r="O695" s="110" t="s">
        <v>2174</v>
      </c>
      <c r="P695" s="110" t="s">
        <v>2175</v>
      </c>
    </row>
    <row r="696" spans="1:16" ht="13.5" thickBot="1">
      <c r="A696" s="10" t="str">
        <f t="shared" si="60"/>
        <v> IODE 4.1.27 </v>
      </c>
      <c r="B696" s="5" t="str">
        <f t="shared" si="61"/>
        <v>I</v>
      </c>
      <c r="C696" s="10">
        <f t="shared" si="62"/>
        <v>23970.404999999999</v>
      </c>
      <c r="D696" s="19" t="str">
        <f t="shared" si="63"/>
        <v>vis</v>
      </c>
      <c r="E696" s="107">
        <f>VLOOKUP(C696,'Active 1'!C$21:E$968,3,FALSE)</f>
        <v>-5.0000810445627053</v>
      </c>
      <c r="F696" s="5" t="s">
        <v>2167</v>
      </c>
      <c r="G696" s="19" t="str">
        <f t="shared" si="64"/>
        <v>23970.405</v>
      </c>
      <c r="H696" s="10">
        <f t="shared" si="65"/>
        <v>-21020</v>
      </c>
      <c r="I696" s="108" t="s">
        <v>2281</v>
      </c>
      <c r="J696" s="109" t="s">
        <v>2282</v>
      </c>
      <c r="K696" s="108">
        <v>-21020</v>
      </c>
      <c r="L696" s="108" t="s">
        <v>2283</v>
      </c>
      <c r="M696" s="109" t="s">
        <v>2233</v>
      </c>
      <c r="N696" s="109"/>
      <c r="O696" s="110" t="s">
        <v>2244</v>
      </c>
      <c r="P696" s="110" t="s">
        <v>2274</v>
      </c>
    </row>
    <row r="697" spans="1:16" ht="13.5" thickBot="1">
      <c r="A697" s="10" t="str">
        <f t="shared" si="60"/>
        <v> IODE 4.1.27 </v>
      </c>
      <c r="B697" s="5" t="str">
        <f t="shared" si="61"/>
        <v>I</v>
      </c>
      <c r="C697" s="10">
        <f t="shared" si="62"/>
        <v>23974.477999999999</v>
      </c>
      <c r="D697" s="19" t="str">
        <f t="shared" si="63"/>
        <v>vis</v>
      </c>
      <c r="E697" s="107">
        <f>VLOOKUP(C697,'Active 1'!C$21:E$968,3,FALSE)</f>
        <v>-1.9992219722132525</v>
      </c>
      <c r="F697" s="5" t="s">
        <v>2167</v>
      </c>
      <c r="G697" s="19" t="str">
        <f t="shared" si="64"/>
        <v>23974.478</v>
      </c>
      <c r="H697" s="10">
        <f t="shared" si="65"/>
        <v>-21017</v>
      </c>
      <c r="I697" s="108" t="s">
        <v>2284</v>
      </c>
      <c r="J697" s="109" t="s">
        <v>2285</v>
      </c>
      <c r="K697" s="108">
        <v>-21017</v>
      </c>
      <c r="L697" s="108" t="s">
        <v>2267</v>
      </c>
      <c r="M697" s="109" t="s">
        <v>2233</v>
      </c>
      <c r="N697" s="109"/>
      <c r="O697" s="110" t="s">
        <v>2244</v>
      </c>
      <c r="P697" s="110" t="s">
        <v>2274</v>
      </c>
    </row>
    <row r="698" spans="1:16" ht="13.5" thickBot="1">
      <c r="A698" s="10" t="str">
        <f t="shared" si="60"/>
        <v> IODE 4.1.27 </v>
      </c>
      <c r="B698" s="5" t="str">
        <f t="shared" si="61"/>
        <v>I</v>
      </c>
      <c r="C698" s="10">
        <f t="shared" si="62"/>
        <v>23989.404999999999</v>
      </c>
      <c r="D698" s="19" t="str">
        <f t="shared" si="63"/>
        <v>vis</v>
      </c>
      <c r="E698" s="107">
        <f>VLOOKUP(C698,'Active 1'!C$21:E$968,3,FALSE)</f>
        <v>8.9985249889838492</v>
      </c>
      <c r="F698" s="5" t="s">
        <v>2167</v>
      </c>
      <c r="G698" s="19" t="str">
        <f t="shared" si="64"/>
        <v>23989.405</v>
      </c>
      <c r="H698" s="10">
        <f t="shared" si="65"/>
        <v>-21006</v>
      </c>
      <c r="I698" s="108" t="s">
        <v>2286</v>
      </c>
      <c r="J698" s="109" t="s">
        <v>2287</v>
      </c>
      <c r="K698" s="108">
        <v>-21006</v>
      </c>
      <c r="L698" s="108" t="s">
        <v>2270</v>
      </c>
      <c r="M698" s="109" t="s">
        <v>2233</v>
      </c>
      <c r="N698" s="109"/>
      <c r="O698" s="110" t="s">
        <v>2244</v>
      </c>
      <c r="P698" s="110" t="s">
        <v>2274</v>
      </c>
    </row>
    <row r="699" spans="1:16" ht="13.5" thickBot="1">
      <c r="A699" s="10" t="str">
        <f t="shared" si="60"/>
        <v> IODE 4.1.27 </v>
      </c>
      <c r="B699" s="5" t="str">
        <f t="shared" si="61"/>
        <v>I</v>
      </c>
      <c r="C699" s="10">
        <f t="shared" si="62"/>
        <v>23997.552</v>
      </c>
      <c r="D699" s="19" t="str">
        <f t="shared" si="63"/>
        <v>vis</v>
      </c>
      <c r="E699" s="107">
        <f>VLOOKUP(C699,'Active 1'!C$21:E$968,3,FALSE)</f>
        <v>15.000979902421513</v>
      </c>
      <c r="F699" s="5" t="s">
        <v>2167</v>
      </c>
      <c r="G699" s="19" t="str">
        <f t="shared" si="64"/>
        <v>23997.552</v>
      </c>
      <c r="H699" s="10">
        <f t="shared" si="65"/>
        <v>-21000</v>
      </c>
      <c r="I699" s="108" t="s">
        <v>2288</v>
      </c>
      <c r="J699" s="109" t="s">
        <v>2289</v>
      </c>
      <c r="K699" s="108">
        <v>-21000</v>
      </c>
      <c r="L699" s="108" t="s">
        <v>2267</v>
      </c>
      <c r="M699" s="109" t="s">
        <v>2233</v>
      </c>
      <c r="N699" s="109"/>
      <c r="O699" s="110" t="s">
        <v>2244</v>
      </c>
      <c r="P699" s="110" t="s">
        <v>2274</v>
      </c>
    </row>
    <row r="700" spans="1:16" ht="13.5" thickBot="1">
      <c r="A700" s="10" t="str">
        <f t="shared" si="60"/>
        <v> IODE 4.1.27 </v>
      </c>
      <c r="B700" s="5" t="str">
        <f t="shared" si="61"/>
        <v>I</v>
      </c>
      <c r="C700" s="10">
        <f t="shared" si="62"/>
        <v>24008.406999999999</v>
      </c>
      <c r="D700" s="19" t="str">
        <f t="shared" si="63"/>
        <v>vis</v>
      </c>
      <c r="E700" s="107">
        <f>VLOOKUP(C700,'Active 1'!C$21:E$968,3,FALSE)</f>
        <v>22.998604560007919</v>
      </c>
      <c r="F700" s="5" t="s">
        <v>2167</v>
      </c>
      <c r="G700" s="19" t="str">
        <f t="shared" si="64"/>
        <v>24008.407</v>
      </c>
      <c r="H700" s="10">
        <f t="shared" si="65"/>
        <v>-20992</v>
      </c>
      <c r="I700" s="108" t="s">
        <v>2290</v>
      </c>
      <c r="J700" s="109" t="s">
        <v>2291</v>
      </c>
      <c r="K700" s="108">
        <v>-20992</v>
      </c>
      <c r="L700" s="108" t="s">
        <v>2270</v>
      </c>
      <c r="M700" s="109" t="s">
        <v>2233</v>
      </c>
      <c r="N700" s="109"/>
      <c r="O700" s="110" t="s">
        <v>2244</v>
      </c>
      <c r="P700" s="110" t="s">
        <v>2274</v>
      </c>
    </row>
    <row r="701" spans="1:16" ht="13.5" thickBot="1">
      <c r="A701" s="10" t="str">
        <f t="shared" si="60"/>
        <v> IODE 4.1.27 </v>
      </c>
      <c r="B701" s="5" t="str">
        <f t="shared" si="61"/>
        <v>I</v>
      </c>
      <c r="C701" s="10">
        <f t="shared" si="62"/>
        <v>24012.482</v>
      </c>
      <c r="D701" s="19" t="str">
        <f t="shared" si="63"/>
        <v>vis</v>
      </c>
      <c r="E701" s="107">
        <f>VLOOKUP(C701,'Active 1'!C$21:E$968,3,FALSE)</f>
        <v>26.000937169834888</v>
      </c>
      <c r="F701" s="5" t="s">
        <v>2167</v>
      </c>
      <c r="G701" s="19" t="str">
        <f t="shared" si="64"/>
        <v>24012.482</v>
      </c>
      <c r="H701" s="10">
        <f t="shared" si="65"/>
        <v>-20989</v>
      </c>
      <c r="I701" s="108" t="s">
        <v>2292</v>
      </c>
      <c r="J701" s="109" t="s">
        <v>2293</v>
      </c>
      <c r="K701" s="108">
        <v>-20989</v>
      </c>
      <c r="L701" s="108" t="s">
        <v>2267</v>
      </c>
      <c r="M701" s="109" t="s">
        <v>2233</v>
      </c>
      <c r="N701" s="109"/>
      <c r="O701" s="110" t="s">
        <v>2244</v>
      </c>
      <c r="P701" s="110" t="s">
        <v>2274</v>
      </c>
    </row>
    <row r="702" spans="1:16" ht="13.5" thickBot="1">
      <c r="A702" s="10" t="str">
        <f t="shared" si="60"/>
        <v> IODE 4.1.27 </v>
      </c>
      <c r="B702" s="5" t="str">
        <f t="shared" si="61"/>
        <v>I</v>
      </c>
      <c r="C702" s="10">
        <f t="shared" si="62"/>
        <v>24031.482</v>
      </c>
      <c r="D702" s="19" t="str">
        <f t="shared" si="63"/>
        <v>vis</v>
      </c>
      <c r="E702" s="107">
        <f>VLOOKUP(C702,'Active 1'!C$21:E$968,3,FALSE)</f>
        <v>39.999543203381442</v>
      </c>
      <c r="F702" s="5" t="s">
        <v>2167</v>
      </c>
      <c r="G702" s="19" t="str">
        <f t="shared" si="64"/>
        <v>24031.482</v>
      </c>
      <c r="H702" s="10">
        <f t="shared" si="65"/>
        <v>-20975</v>
      </c>
      <c r="I702" s="108" t="s">
        <v>2294</v>
      </c>
      <c r="J702" s="109" t="s">
        <v>2295</v>
      </c>
      <c r="K702" s="108">
        <v>-20975</v>
      </c>
      <c r="L702" s="108" t="s">
        <v>2270</v>
      </c>
      <c r="M702" s="109" t="s">
        <v>2233</v>
      </c>
      <c r="N702" s="109"/>
      <c r="O702" s="110" t="s">
        <v>2244</v>
      </c>
      <c r="P702" s="110" t="s">
        <v>2274</v>
      </c>
    </row>
    <row r="703" spans="1:16" ht="13.5" thickBot="1">
      <c r="A703" s="10" t="str">
        <f t="shared" si="60"/>
        <v> IODE 4.1.27 </v>
      </c>
      <c r="B703" s="5" t="str">
        <f t="shared" si="61"/>
        <v>I</v>
      </c>
      <c r="C703" s="10">
        <f t="shared" si="62"/>
        <v>24035.554</v>
      </c>
      <c r="D703" s="19" t="str">
        <f t="shared" si="63"/>
        <v>vis</v>
      </c>
      <c r="E703" s="107">
        <f>VLOOKUP(C703,'Active 1'!C$21:E$968,3,FALSE)</f>
        <v>42.999665506992137</v>
      </c>
      <c r="F703" s="5" t="s">
        <v>2167</v>
      </c>
      <c r="G703" s="19" t="str">
        <f t="shared" si="64"/>
        <v>24035.554</v>
      </c>
      <c r="H703" s="10">
        <f t="shared" si="65"/>
        <v>-20972</v>
      </c>
      <c r="I703" s="108" t="s">
        <v>2296</v>
      </c>
      <c r="J703" s="109" t="s">
        <v>2297</v>
      </c>
      <c r="K703" s="108">
        <v>-20972</v>
      </c>
      <c r="L703" s="108" t="s">
        <v>2277</v>
      </c>
      <c r="M703" s="109" t="s">
        <v>2233</v>
      </c>
      <c r="N703" s="109"/>
      <c r="O703" s="110" t="s">
        <v>2244</v>
      </c>
      <c r="P703" s="110" t="s">
        <v>2274</v>
      </c>
    </row>
    <row r="704" spans="1:16" ht="13.5" thickBot="1">
      <c r="A704" s="10" t="str">
        <f t="shared" si="60"/>
        <v> IODE 4.1.27 </v>
      </c>
      <c r="B704" s="5" t="str">
        <f t="shared" si="61"/>
        <v>I</v>
      </c>
      <c r="C704" s="10">
        <f t="shared" si="62"/>
        <v>24050.484</v>
      </c>
      <c r="D704" s="19" t="str">
        <f t="shared" si="63"/>
        <v>vis</v>
      </c>
      <c r="E704" s="107">
        <f>VLOOKUP(C704,'Active 1'!C$21:E$968,3,FALSE)</f>
        <v>53.999622774405509</v>
      </c>
      <c r="F704" s="5" t="s">
        <v>2167</v>
      </c>
      <c r="G704" s="19" t="str">
        <f t="shared" si="64"/>
        <v>24050.484</v>
      </c>
      <c r="H704" s="10">
        <f t="shared" si="65"/>
        <v>-20961</v>
      </c>
      <c r="I704" s="108" t="s">
        <v>2298</v>
      </c>
      <c r="J704" s="109" t="s">
        <v>2299</v>
      </c>
      <c r="K704" s="108">
        <v>-20961</v>
      </c>
      <c r="L704" s="108" t="s">
        <v>2270</v>
      </c>
      <c r="M704" s="109" t="s">
        <v>2233</v>
      </c>
      <c r="N704" s="109"/>
      <c r="O704" s="110" t="s">
        <v>2244</v>
      </c>
      <c r="P704" s="110" t="s">
        <v>2274</v>
      </c>
    </row>
    <row r="705" spans="1:16" ht="13.5" thickBot="1">
      <c r="A705" s="10" t="str">
        <f t="shared" si="60"/>
        <v> AN 221.219 </v>
      </c>
      <c r="B705" s="5" t="str">
        <f t="shared" si="61"/>
        <v>I</v>
      </c>
      <c r="C705" s="10">
        <f t="shared" si="62"/>
        <v>24065.42</v>
      </c>
      <c r="D705" s="19" t="str">
        <f t="shared" si="63"/>
        <v>vis</v>
      </c>
      <c r="E705" s="107">
        <f>VLOOKUP(C705,'Active 1'!C$21:E$968,3,FALSE)</f>
        <v>65.004000654248756</v>
      </c>
      <c r="F705" s="5" t="s">
        <v>2167</v>
      </c>
      <c r="G705" s="19" t="str">
        <f t="shared" si="64"/>
        <v>24065.420</v>
      </c>
      <c r="H705" s="10">
        <f t="shared" si="65"/>
        <v>-20950</v>
      </c>
      <c r="I705" s="108" t="s">
        <v>2300</v>
      </c>
      <c r="J705" s="109" t="s">
        <v>2301</v>
      </c>
      <c r="K705" s="108">
        <v>-20950</v>
      </c>
      <c r="L705" s="108" t="s">
        <v>2238</v>
      </c>
      <c r="M705" s="109" t="s">
        <v>2233</v>
      </c>
      <c r="N705" s="109"/>
      <c r="O705" s="110" t="s">
        <v>2234</v>
      </c>
      <c r="P705" s="110" t="s">
        <v>2235</v>
      </c>
    </row>
    <row r="706" spans="1:16" ht="13.5" thickBot="1">
      <c r="A706" s="10" t="str">
        <f t="shared" si="60"/>
        <v> AAC 2.8 </v>
      </c>
      <c r="B706" s="5" t="str">
        <f t="shared" si="61"/>
        <v>I</v>
      </c>
      <c r="C706" s="10">
        <f t="shared" si="62"/>
        <v>24114.28</v>
      </c>
      <c r="D706" s="19" t="str">
        <f t="shared" si="63"/>
        <v>vis</v>
      </c>
      <c r="E706" s="107">
        <f>VLOOKUP(C706,'Active 1'!C$21:E$968,3,FALSE)</f>
        <v>101.00252122262206</v>
      </c>
      <c r="F706" s="5" t="s">
        <v>2167</v>
      </c>
      <c r="G706" s="19" t="str">
        <f t="shared" si="64"/>
        <v>24114.280</v>
      </c>
      <c r="H706" s="10">
        <f t="shared" si="65"/>
        <v>-20914</v>
      </c>
      <c r="I706" s="108" t="s">
        <v>2302</v>
      </c>
      <c r="J706" s="109" t="s">
        <v>2303</v>
      </c>
      <c r="K706" s="108">
        <v>-20914</v>
      </c>
      <c r="L706" s="108" t="s">
        <v>2267</v>
      </c>
      <c r="M706" s="109" t="s">
        <v>2233</v>
      </c>
      <c r="N706" s="109"/>
      <c r="O706" s="110" t="s">
        <v>2304</v>
      </c>
      <c r="P706" s="110" t="s">
        <v>2305</v>
      </c>
    </row>
    <row r="707" spans="1:16" ht="13.5" thickBot="1">
      <c r="A707" s="10" t="str">
        <f t="shared" si="60"/>
        <v> AAC 2.8 </v>
      </c>
      <c r="B707" s="5" t="str">
        <f t="shared" si="61"/>
        <v>I</v>
      </c>
      <c r="C707" s="10">
        <f t="shared" si="62"/>
        <v>24118.362000000001</v>
      </c>
      <c r="D707" s="19" t="str">
        <f t="shared" si="63"/>
        <v>vis</v>
      </c>
      <c r="E707" s="107">
        <f>VLOOKUP(C707,'Active 1'!C$21:E$968,3,FALSE)</f>
        <v>104.01001121362033</v>
      </c>
      <c r="F707" s="5" t="s">
        <v>2167</v>
      </c>
      <c r="G707" s="19" t="str">
        <f t="shared" si="64"/>
        <v>24118.362</v>
      </c>
      <c r="H707" s="10">
        <f t="shared" si="65"/>
        <v>-20911</v>
      </c>
      <c r="I707" s="108" t="s">
        <v>2306</v>
      </c>
      <c r="J707" s="109" t="s">
        <v>2307</v>
      </c>
      <c r="K707" s="108">
        <v>-20911</v>
      </c>
      <c r="L707" s="108" t="s">
        <v>2308</v>
      </c>
      <c r="M707" s="109" t="s">
        <v>2233</v>
      </c>
      <c r="N707" s="109"/>
      <c r="O707" s="110" t="s">
        <v>2304</v>
      </c>
      <c r="P707" s="110" t="s">
        <v>2305</v>
      </c>
    </row>
    <row r="708" spans="1:16" ht="13.5" thickBot="1">
      <c r="A708" s="10" t="str">
        <f t="shared" si="60"/>
        <v> IODE 4.1.27 </v>
      </c>
      <c r="B708" s="5" t="str">
        <f t="shared" si="61"/>
        <v>I</v>
      </c>
      <c r="C708" s="10">
        <f t="shared" si="62"/>
        <v>24134.639999999999</v>
      </c>
      <c r="D708" s="19" t="str">
        <f t="shared" si="63"/>
        <v>vis</v>
      </c>
      <c r="E708" s="107">
        <f>VLOOKUP(C708,'Active 1'!C$21:E$968,3,FALSE)</f>
        <v>116.00313274067553</v>
      </c>
      <c r="F708" s="5" t="s">
        <v>2167</v>
      </c>
      <c r="G708" s="19" t="str">
        <f t="shared" si="64"/>
        <v>24134.640</v>
      </c>
      <c r="H708" s="10">
        <f t="shared" si="65"/>
        <v>-20899</v>
      </c>
      <c r="I708" s="108" t="s">
        <v>2309</v>
      </c>
      <c r="J708" s="109" t="s">
        <v>2310</v>
      </c>
      <c r="K708" s="108">
        <v>-20899</v>
      </c>
      <c r="L708" s="108" t="s">
        <v>2267</v>
      </c>
      <c r="M708" s="109" t="s">
        <v>2233</v>
      </c>
      <c r="N708" s="109"/>
      <c r="O708" s="110" t="s">
        <v>2244</v>
      </c>
      <c r="P708" s="110" t="s">
        <v>2274</v>
      </c>
    </row>
    <row r="709" spans="1:16" ht="13.5" thickBot="1">
      <c r="A709" s="10" t="str">
        <f t="shared" si="60"/>
        <v> BZ 8.46 </v>
      </c>
      <c r="B709" s="5" t="str">
        <f t="shared" si="61"/>
        <v>I</v>
      </c>
      <c r="C709" s="10">
        <f t="shared" si="62"/>
        <v>24152.284</v>
      </c>
      <c r="D709" s="19" t="str">
        <f t="shared" si="63"/>
        <v>vis</v>
      </c>
      <c r="E709" s="107">
        <f>VLOOKUP(C709,'Active 1'!C$21:E$968,3,FALSE)</f>
        <v>129.0026803646702</v>
      </c>
      <c r="F709" s="5" t="s">
        <v>2167</v>
      </c>
      <c r="G709" s="19" t="str">
        <f t="shared" si="64"/>
        <v>24152.284</v>
      </c>
      <c r="H709" s="10">
        <f t="shared" si="65"/>
        <v>-20886</v>
      </c>
      <c r="I709" s="108" t="s">
        <v>2311</v>
      </c>
      <c r="J709" s="109" t="s">
        <v>2312</v>
      </c>
      <c r="K709" s="108">
        <v>-20886</v>
      </c>
      <c r="L709" s="108" t="s">
        <v>2283</v>
      </c>
      <c r="M709" s="109" t="s">
        <v>2233</v>
      </c>
      <c r="N709" s="109"/>
      <c r="O709" s="110" t="s">
        <v>2313</v>
      </c>
      <c r="P709" s="110" t="s">
        <v>2314</v>
      </c>
    </row>
    <row r="710" spans="1:16" ht="13.5" thickBot="1">
      <c r="A710" s="10" t="str">
        <f t="shared" si="60"/>
        <v> IODE 4.1.27 </v>
      </c>
      <c r="B710" s="5" t="str">
        <f t="shared" si="61"/>
        <v>I</v>
      </c>
      <c r="C710" s="10">
        <f t="shared" si="62"/>
        <v>24152.284</v>
      </c>
      <c r="D710" s="19" t="str">
        <f t="shared" si="63"/>
        <v>vis</v>
      </c>
      <c r="E710" s="107">
        <f>VLOOKUP(C710,'Active 1'!C$21:E$968,3,FALSE)</f>
        <v>129.0026803646702</v>
      </c>
      <c r="F710" s="5" t="s">
        <v>2167</v>
      </c>
      <c r="G710" s="19" t="str">
        <f t="shared" si="64"/>
        <v>24152.284</v>
      </c>
      <c r="H710" s="10">
        <f t="shared" si="65"/>
        <v>-20886</v>
      </c>
      <c r="I710" s="108" t="s">
        <v>2311</v>
      </c>
      <c r="J710" s="109" t="s">
        <v>2312</v>
      </c>
      <c r="K710" s="108">
        <v>-20886</v>
      </c>
      <c r="L710" s="108" t="s">
        <v>2283</v>
      </c>
      <c r="M710" s="109" t="s">
        <v>2233</v>
      </c>
      <c r="N710" s="109"/>
      <c r="O710" s="110" t="s">
        <v>2244</v>
      </c>
      <c r="P710" s="110" t="s">
        <v>2274</v>
      </c>
    </row>
    <row r="711" spans="1:16" ht="13.5" thickBot="1">
      <c r="A711" s="10" t="str">
        <f t="shared" si="60"/>
        <v> AN 228.131 </v>
      </c>
      <c r="B711" s="5" t="str">
        <f t="shared" si="61"/>
        <v>I</v>
      </c>
      <c r="C711" s="10">
        <f t="shared" si="62"/>
        <v>24179.43</v>
      </c>
      <c r="D711" s="19" t="str">
        <f t="shared" si="63"/>
        <v>vis</v>
      </c>
      <c r="E711" s="107">
        <f>VLOOKUP(C711,'Active 1'!C$21:E$968,3,FALSE)</f>
        <v>149.00300454291565</v>
      </c>
      <c r="F711" s="5" t="s">
        <v>2167</v>
      </c>
      <c r="G711" s="19" t="str">
        <f t="shared" si="64"/>
        <v>24179.430</v>
      </c>
      <c r="H711" s="10">
        <f t="shared" si="65"/>
        <v>-20866</v>
      </c>
      <c r="I711" s="108" t="s">
        <v>2315</v>
      </c>
      <c r="J711" s="109" t="s">
        <v>2316</v>
      </c>
      <c r="K711" s="108">
        <v>-20866</v>
      </c>
      <c r="L711" s="108" t="s">
        <v>2283</v>
      </c>
      <c r="M711" s="109" t="s">
        <v>2233</v>
      </c>
      <c r="N711" s="109"/>
      <c r="O711" s="110" t="s">
        <v>2313</v>
      </c>
      <c r="P711" s="110" t="s">
        <v>2317</v>
      </c>
    </row>
    <row r="712" spans="1:16" ht="13.5" thickBot="1">
      <c r="A712" s="10" t="str">
        <f t="shared" si="60"/>
        <v> AN 228.131 </v>
      </c>
      <c r="B712" s="5" t="str">
        <f t="shared" si="61"/>
        <v>I</v>
      </c>
      <c r="C712" s="10">
        <f t="shared" si="62"/>
        <v>24228.294999999998</v>
      </c>
      <c r="D712" s="19" t="str">
        <f t="shared" si="63"/>
        <v>vis</v>
      </c>
      <c r="E712" s="107">
        <f>VLOOKUP(C712,'Active 1'!C$21:E$968,3,FALSE)</f>
        <v>185.00520895498008</v>
      </c>
      <c r="F712" s="5" t="s">
        <v>2167</v>
      </c>
      <c r="G712" s="19" t="str">
        <f t="shared" si="64"/>
        <v>24228.295</v>
      </c>
      <c r="H712" s="10">
        <f t="shared" si="65"/>
        <v>-20830</v>
      </c>
      <c r="I712" s="108" t="s">
        <v>2318</v>
      </c>
      <c r="J712" s="109" t="s">
        <v>2319</v>
      </c>
      <c r="K712" s="108">
        <v>-20830</v>
      </c>
      <c r="L712" s="108" t="s">
        <v>2258</v>
      </c>
      <c r="M712" s="109" t="s">
        <v>2233</v>
      </c>
      <c r="N712" s="109"/>
      <c r="O712" s="110" t="s">
        <v>2313</v>
      </c>
      <c r="P712" s="110" t="s">
        <v>2317</v>
      </c>
    </row>
    <row r="713" spans="1:16" ht="13.5" thickBot="1">
      <c r="A713" s="10" t="str">
        <f t="shared" si="60"/>
        <v> AAC 2.8 </v>
      </c>
      <c r="B713" s="5" t="str">
        <f t="shared" si="61"/>
        <v>I</v>
      </c>
      <c r="C713" s="10">
        <f t="shared" si="62"/>
        <v>24251.366000000002</v>
      </c>
      <c r="D713" s="19" t="str">
        <f t="shared" si="63"/>
        <v>vis</v>
      </c>
      <c r="E713" s="107">
        <f>VLOOKUP(C713,'Active 1'!C$21:E$968,3,FALSE)</f>
        <v>202.00320052340123</v>
      </c>
      <c r="F713" s="5" t="s">
        <v>2167</v>
      </c>
      <c r="G713" s="19" t="str">
        <f t="shared" si="64"/>
        <v>24251.366</v>
      </c>
      <c r="H713" s="10">
        <f t="shared" si="65"/>
        <v>-20813</v>
      </c>
      <c r="I713" s="108" t="s">
        <v>2320</v>
      </c>
      <c r="J713" s="109" t="s">
        <v>2321</v>
      </c>
      <c r="K713" s="108">
        <v>-20813</v>
      </c>
      <c r="L713" s="108" t="s">
        <v>2270</v>
      </c>
      <c r="M713" s="109" t="s">
        <v>2233</v>
      </c>
      <c r="N713" s="109"/>
      <c r="O713" s="110" t="s">
        <v>2304</v>
      </c>
      <c r="P713" s="110" t="s">
        <v>2305</v>
      </c>
    </row>
    <row r="714" spans="1:16" ht="13.5" thickBot="1">
      <c r="A714" s="10" t="str">
        <f t="shared" si="60"/>
        <v> CPRI 19.21 </v>
      </c>
      <c r="B714" s="5" t="str">
        <f t="shared" si="61"/>
        <v>I</v>
      </c>
      <c r="C714" s="10">
        <f t="shared" si="62"/>
        <v>24278.506000000001</v>
      </c>
      <c r="D714" s="19" t="str">
        <f t="shared" si="63"/>
        <v>vis</v>
      </c>
      <c r="E714" s="107">
        <f>VLOOKUP(C714,'Active 1'!C$21:E$968,3,FALSE)</f>
        <v>221.99910408921414</v>
      </c>
      <c r="F714" s="5" t="s">
        <v>2167</v>
      </c>
      <c r="G714" s="19" t="str">
        <f t="shared" si="64"/>
        <v>24278.506</v>
      </c>
      <c r="H714" s="10">
        <f t="shared" si="65"/>
        <v>-20793</v>
      </c>
      <c r="I714" s="108" t="s">
        <v>2322</v>
      </c>
      <c r="J714" s="109" t="s">
        <v>2323</v>
      </c>
      <c r="K714" s="108">
        <v>-20793</v>
      </c>
      <c r="L714" s="108" t="s">
        <v>2324</v>
      </c>
      <c r="M714" s="109" t="s">
        <v>2169</v>
      </c>
      <c r="N714" s="109"/>
      <c r="O714" s="110" t="s">
        <v>2174</v>
      </c>
      <c r="P714" s="110" t="s">
        <v>2175</v>
      </c>
    </row>
    <row r="715" spans="1:16" ht="13.5" thickBot="1">
      <c r="A715" s="10" t="str">
        <f t="shared" ref="A715:A778" si="66">P715</f>
        <v> IODE 4.1.27 </v>
      </c>
      <c r="B715" s="5" t="str">
        <f t="shared" ref="B715:B778" si="67">IF(H715=INT(H715),"I","II")</f>
        <v>I</v>
      </c>
      <c r="C715" s="10">
        <f t="shared" ref="C715:C778" si="68">1*G715</f>
        <v>24354.52</v>
      </c>
      <c r="D715" s="19" t="str">
        <f t="shared" ref="D715:D778" si="69">VLOOKUP(F715,I$1:J$5,2,FALSE)</f>
        <v>vis</v>
      </c>
      <c r="E715" s="107">
        <f>VLOOKUP(C715,'Active 1'!C$21:E$968,3,FALSE)</f>
        <v>278.00384298574028</v>
      </c>
      <c r="F715" s="5" t="s">
        <v>2167</v>
      </c>
      <c r="G715" s="19" t="str">
        <f t="shared" ref="G715:G778" si="70">MID(I715,3,LEN(I715)-3)</f>
        <v>24354.520</v>
      </c>
      <c r="H715" s="10">
        <f t="shared" ref="H715:H778" si="71">1*K715</f>
        <v>-20737</v>
      </c>
      <c r="I715" s="108" t="s">
        <v>2325</v>
      </c>
      <c r="J715" s="109" t="s">
        <v>2326</v>
      </c>
      <c r="K715" s="108">
        <v>-20737</v>
      </c>
      <c r="L715" s="108" t="s">
        <v>2327</v>
      </c>
      <c r="M715" s="109" t="s">
        <v>2233</v>
      </c>
      <c r="N715" s="109"/>
      <c r="O715" s="110" t="s">
        <v>2244</v>
      </c>
      <c r="P715" s="110" t="s">
        <v>2274</v>
      </c>
    </row>
    <row r="716" spans="1:16" ht="13.5" thickBot="1">
      <c r="A716" s="10" t="str">
        <f t="shared" si="66"/>
        <v> IODE 4.1.27 </v>
      </c>
      <c r="B716" s="5" t="str">
        <f t="shared" si="67"/>
        <v>I</v>
      </c>
      <c r="C716" s="10">
        <f t="shared" si="68"/>
        <v>24365.38</v>
      </c>
      <c r="D716" s="19" t="str">
        <f t="shared" si="69"/>
        <v>vis</v>
      </c>
      <c r="E716" s="107">
        <f>VLOOKUP(C716,'Active 1'!C$21:E$968,3,FALSE)</f>
        <v>286.0051514870205</v>
      </c>
      <c r="F716" s="5" t="s">
        <v>2167</v>
      </c>
      <c r="G716" s="19" t="str">
        <f t="shared" si="70"/>
        <v>24365.380</v>
      </c>
      <c r="H716" s="10">
        <f t="shared" si="71"/>
        <v>-20729</v>
      </c>
      <c r="I716" s="108" t="s">
        <v>2328</v>
      </c>
      <c r="J716" s="109" t="s">
        <v>2329</v>
      </c>
      <c r="K716" s="108">
        <v>-20729</v>
      </c>
      <c r="L716" s="108" t="s">
        <v>2270</v>
      </c>
      <c r="M716" s="109" t="s">
        <v>2233</v>
      </c>
      <c r="N716" s="109"/>
      <c r="O716" s="110" t="s">
        <v>2244</v>
      </c>
      <c r="P716" s="110" t="s">
        <v>2274</v>
      </c>
    </row>
    <row r="717" spans="1:16" ht="13.5" thickBot="1">
      <c r="A717" s="10" t="str">
        <f t="shared" si="66"/>
        <v> IODE 4.1.27 </v>
      </c>
      <c r="B717" s="5" t="str">
        <f t="shared" si="67"/>
        <v>I</v>
      </c>
      <c r="C717" s="10">
        <f t="shared" si="68"/>
        <v>24388.453000000001</v>
      </c>
      <c r="D717" s="19" t="str">
        <f t="shared" si="69"/>
        <v>vis</v>
      </c>
      <c r="E717" s="107">
        <f>VLOOKUP(C717,'Active 1'!C$21:E$968,3,FALSE)</f>
        <v>303.00461659291648</v>
      </c>
      <c r="F717" s="5" t="s">
        <v>2167</v>
      </c>
      <c r="G717" s="19" t="str">
        <f t="shared" si="70"/>
        <v>24388.453</v>
      </c>
      <c r="H717" s="10">
        <f t="shared" si="71"/>
        <v>-20712</v>
      </c>
      <c r="I717" s="108" t="s">
        <v>2330</v>
      </c>
      <c r="J717" s="109" t="s">
        <v>2331</v>
      </c>
      <c r="K717" s="108">
        <v>-20712</v>
      </c>
      <c r="L717" s="108" t="s">
        <v>2327</v>
      </c>
      <c r="M717" s="109" t="s">
        <v>2233</v>
      </c>
      <c r="N717" s="109"/>
      <c r="O717" s="110" t="s">
        <v>2244</v>
      </c>
      <c r="P717" s="110" t="s">
        <v>2274</v>
      </c>
    </row>
    <row r="718" spans="1:16" ht="13.5" thickBot="1">
      <c r="A718" s="10" t="str">
        <f t="shared" si="66"/>
        <v> IODE 4.1.27 </v>
      </c>
      <c r="B718" s="5" t="str">
        <f t="shared" si="67"/>
        <v>I</v>
      </c>
      <c r="C718" s="10">
        <f t="shared" si="68"/>
        <v>24407.454000000002</v>
      </c>
      <c r="D718" s="19" t="str">
        <f t="shared" si="69"/>
        <v>vis</v>
      </c>
      <c r="E718" s="107">
        <f>VLOOKUP(C718,'Active 1'!C$21:E$968,3,FALSE)</f>
        <v>317.00395939520183</v>
      </c>
      <c r="F718" s="5" t="s">
        <v>2167</v>
      </c>
      <c r="G718" s="19" t="str">
        <f t="shared" si="70"/>
        <v>24407.454</v>
      </c>
      <c r="H718" s="10">
        <f t="shared" si="71"/>
        <v>-20698</v>
      </c>
      <c r="I718" s="108" t="s">
        <v>2332</v>
      </c>
      <c r="J718" s="109" t="s">
        <v>2333</v>
      </c>
      <c r="K718" s="108">
        <v>-20698</v>
      </c>
      <c r="L718" s="108" t="s">
        <v>2280</v>
      </c>
      <c r="M718" s="109" t="s">
        <v>2233</v>
      </c>
      <c r="N718" s="109"/>
      <c r="O718" s="110" t="s">
        <v>2244</v>
      </c>
      <c r="P718" s="110" t="s">
        <v>2274</v>
      </c>
    </row>
    <row r="719" spans="1:16" ht="13.5" thickBot="1">
      <c r="A719" s="10" t="str">
        <f t="shared" si="66"/>
        <v> AAC 2.8 </v>
      </c>
      <c r="B719" s="5" t="str">
        <f t="shared" si="67"/>
        <v>I</v>
      </c>
      <c r="C719" s="10">
        <f t="shared" si="68"/>
        <v>24433.243999999999</v>
      </c>
      <c r="D719" s="19" t="str">
        <f t="shared" si="69"/>
        <v>vis</v>
      </c>
      <c r="E719" s="107">
        <f>VLOOKUP(C719,'Active 1'!C$21:E$968,3,FALSE)</f>
        <v>336.0052251638927</v>
      </c>
      <c r="F719" s="5" t="s">
        <v>2167</v>
      </c>
      <c r="G719" s="19" t="str">
        <f t="shared" si="70"/>
        <v>24433.244</v>
      </c>
      <c r="H719" s="10">
        <f t="shared" si="71"/>
        <v>-20679</v>
      </c>
      <c r="I719" s="108" t="s">
        <v>2334</v>
      </c>
      <c r="J719" s="109" t="s">
        <v>2335</v>
      </c>
      <c r="K719" s="108">
        <v>-20679</v>
      </c>
      <c r="L719" s="108" t="s">
        <v>2327</v>
      </c>
      <c r="M719" s="109" t="s">
        <v>2233</v>
      </c>
      <c r="N719" s="109"/>
      <c r="O719" s="110" t="s">
        <v>2304</v>
      </c>
      <c r="P719" s="110" t="s">
        <v>2305</v>
      </c>
    </row>
    <row r="720" spans="1:16" ht="13.5" thickBot="1">
      <c r="A720" s="10" t="str">
        <f t="shared" si="66"/>
        <v> AAC 2.8 </v>
      </c>
      <c r="B720" s="5" t="str">
        <f t="shared" si="67"/>
        <v>I</v>
      </c>
      <c r="C720" s="10">
        <f t="shared" si="68"/>
        <v>24434.600999999999</v>
      </c>
      <c r="D720" s="19" t="str">
        <f t="shared" si="69"/>
        <v>vis</v>
      </c>
      <c r="E720" s="107">
        <f>VLOOKUP(C720,'Active 1'!C$21:E$968,3,FALSE)</f>
        <v>337.00502034218334</v>
      </c>
      <c r="F720" s="5" t="s">
        <v>2167</v>
      </c>
      <c r="G720" s="19" t="str">
        <f t="shared" si="70"/>
        <v>24434.601</v>
      </c>
      <c r="H720" s="10">
        <f t="shared" si="71"/>
        <v>-20678</v>
      </c>
      <c r="I720" s="108" t="s">
        <v>2336</v>
      </c>
      <c r="J720" s="109" t="s">
        <v>2337</v>
      </c>
      <c r="K720" s="108">
        <v>-20678</v>
      </c>
      <c r="L720" s="108" t="s">
        <v>2327</v>
      </c>
      <c r="M720" s="109" t="s">
        <v>2233</v>
      </c>
      <c r="N720" s="109"/>
      <c r="O720" s="110" t="s">
        <v>2304</v>
      </c>
      <c r="P720" s="110" t="s">
        <v>2305</v>
      </c>
    </row>
    <row r="721" spans="1:16" ht="13.5" thickBot="1">
      <c r="A721" s="10" t="str">
        <f t="shared" si="66"/>
        <v> AAC 2.8 </v>
      </c>
      <c r="B721" s="5" t="str">
        <f t="shared" si="67"/>
        <v>I</v>
      </c>
      <c r="C721" s="10">
        <f t="shared" si="68"/>
        <v>24448.178</v>
      </c>
      <c r="D721" s="19" t="str">
        <f t="shared" si="69"/>
        <v>vis</v>
      </c>
      <c r="E721" s="107">
        <f>VLOOKUP(C721,'Active 1'!C$21:E$968,3,FALSE)</f>
        <v>347.00812950626113</v>
      </c>
      <c r="F721" s="5" t="s">
        <v>2167</v>
      </c>
      <c r="G721" s="19" t="str">
        <f t="shared" si="70"/>
        <v>24448.178</v>
      </c>
      <c r="H721" s="10">
        <f t="shared" si="71"/>
        <v>-20668</v>
      </c>
      <c r="I721" s="108" t="s">
        <v>2338</v>
      </c>
      <c r="J721" s="109" t="s">
        <v>2339</v>
      </c>
      <c r="K721" s="108">
        <v>-20668</v>
      </c>
      <c r="L721" s="108" t="s">
        <v>2267</v>
      </c>
      <c r="M721" s="109" t="s">
        <v>2233</v>
      </c>
      <c r="N721" s="109"/>
      <c r="O721" s="110" t="s">
        <v>2304</v>
      </c>
      <c r="P721" s="110" t="s">
        <v>2305</v>
      </c>
    </row>
    <row r="722" spans="1:16" ht="13.5" thickBot="1">
      <c r="A722" s="10" t="str">
        <f t="shared" si="66"/>
        <v> AAC 2.8 </v>
      </c>
      <c r="B722" s="5" t="str">
        <f t="shared" si="67"/>
        <v>I</v>
      </c>
      <c r="C722" s="10">
        <f t="shared" si="68"/>
        <v>24449.532999999999</v>
      </c>
      <c r="D722" s="19" t="str">
        <f t="shared" si="69"/>
        <v>vis</v>
      </c>
      <c r="E722" s="107">
        <f>VLOOKUP(C722,'Active 1'!C$21:E$968,3,FALSE)</f>
        <v>348.00645114707424</v>
      </c>
      <c r="F722" s="5" t="s">
        <v>2167</v>
      </c>
      <c r="G722" s="19" t="str">
        <f t="shared" si="70"/>
        <v>24449.533</v>
      </c>
      <c r="H722" s="10">
        <f t="shared" si="71"/>
        <v>-20667</v>
      </c>
      <c r="I722" s="108" t="s">
        <v>2340</v>
      </c>
      <c r="J722" s="109" t="s">
        <v>2341</v>
      </c>
      <c r="K722" s="108">
        <v>-20667</v>
      </c>
      <c r="L722" s="108" t="s">
        <v>2270</v>
      </c>
      <c r="M722" s="109" t="s">
        <v>2233</v>
      </c>
      <c r="N722" s="109"/>
      <c r="O722" s="110" t="s">
        <v>2304</v>
      </c>
      <c r="P722" s="110" t="s">
        <v>2305</v>
      </c>
    </row>
    <row r="723" spans="1:16" ht="13.5" thickBot="1">
      <c r="A723" s="10" t="str">
        <f t="shared" si="66"/>
        <v> IODE 4.1.27 </v>
      </c>
      <c r="B723" s="5" t="str">
        <f t="shared" si="67"/>
        <v>I</v>
      </c>
      <c r="C723" s="10">
        <f t="shared" si="68"/>
        <v>24532.329000000002</v>
      </c>
      <c r="D723" s="19" t="str">
        <f t="shared" si="69"/>
        <v>vis</v>
      </c>
      <c r="E723" s="107">
        <f>VLOOKUP(C723,'Active 1'!C$21:E$968,3,FALSE)</f>
        <v>409.00795562884002</v>
      </c>
      <c r="F723" s="5" t="s">
        <v>2167</v>
      </c>
      <c r="G723" s="19" t="str">
        <f t="shared" si="70"/>
        <v>24532.329</v>
      </c>
      <c r="H723" s="10">
        <f t="shared" si="71"/>
        <v>-20606</v>
      </c>
      <c r="I723" s="108" t="s">
        <v>2342</v>
      </c>
      <c r="J723" s="109" t="s">
        <v>2343</v>
      </c>
      <c r="K723" s="108">
        <v>-20606</v>
      </c>
      <c r="L723" s="108" t="s">
        <v>2270</v>
      </c>
      <c r="M723" s="109" t="s">
        <v>2233</v>
      </c>
      <c r="N723" s="109"/>
      <c r="O723" s="110" t="s">
        <v>2244</v>
      </c>
      <c r="P723" s="110" t="s">
        <v>2274</v>
      </c>
    </row>
    <row r="724" spans="1:16" ht="13.5" thickBot="1">
      <c r="A724" s="10" t="str">
        <f t="shared" si="66"/>
        <v> IODE 4.1.27 </v>
      </c>
      <c r="B724" s="5" t="str">
        <f t="shared" si="67"/>
        <v>I</v>
      </c>
      <c r="C724" s="10">
        <f t="shared" si="68"/>
        <v>24551.328000000001</v>
      </c>
      <c r="D724" s="19" t="str">
        <f t="shared" si="69"/>
        <v>vis</v>
      </c>
      <c r="E724" s="107">
        <f>VLOOKUP(C724,'Active 1'!C$21:E$968,3,FALSE)</f>
        <v>423.0058248936478</v>
      </c>
      <c r="F724" s="5" t="s">
        <v>2167</v>
      </c>
      <c r="G724" s="19" t="str">
        <f t="shared" si="70"/>
        <v>24551.328</v>
      </c>
      <c r="H724" s="10">
        <f t="shared" si="71"/>
        <v>-20592</v>
      </c>
      <c r="I724" s="108" t="s">
        <v>2344</v>
      </c>
      <c r="J724" s="109" t="s">
        <v>2345</v>
      </c>
      <c r="K724" s="108">
        <v>-20592</v>
      </c>
      <c r="L724" s="108" t="s">
        <v>2346</v>
      </c>
      <c r="M724" s="109" t="s">
        <v>2233</v>
      </c>
      <c r="N724" s="109"/>
      <c r="O724" s="110" t="s">
        <v>2244</v>
      </c>
      <c r="P724" s="110" t="s">
        <v>2274</v>
      </c>
    </row>
    <row r="725" spans="1:16" ht="13.5" thickBot="1">
      <c r="A725" s="10" t="str">
        <f t="shared" si="66"/>
        <v> IODE 4.1.27 </v>
      </c>
      <c r="B725" s="5" t="str">
        <f t="shared" si="67"/>
        <v>I</v>
      </c>
      <c r="C725" s="10">
        <f t="shared" si="68"/>
        <v>24555.4</v>
      </c>
      <c r="D725" s="19" t="str">
        <f t="shared" si="69"/>
        <v>vis</v>
      </c>
      <c r="E725" s="107">
        <f>VLOOKUP(C725,'Active 1'!C$21:E$968,3,FALSE)</f>
        <v>426.00594719725854</v>
      </c>
      <c r="F725" s="5" t="s">
        <v>2167</v>
      </c>
      <c r="G725" s="19" t="str">
        <f t="shared" si="70"/>
        <v>24555.400</v>
      </c>
      <c r="H725" s="10">
        <f t="shared" si="71"/>
        <v>-20589</v>
      </c>
      <c r="I725" s="108" t="s">
        <v>2347</v>
      </c>
      <c r="J725" s="109" t="s">
        <v>2348</v>
      </c>
      <c r="K725" s="108">
        <v>-20589</v>
      </c>
      <c r="L725" s="108" t="s">
        <v>2346</v>
      </c>
      <c r="M725" s="109" t="s">
        <v>2233</v>
      </c>
      <c r="N725" s="109"/>
      <c r="O725" s="110" t="s">
        <v>2244</v>
      </c>
      <c r="P725" s="110" t="s">
        <v>2274</v>
      </c>
    </row>
    <row r="726" spans="1:16" ht="13.5" thickBot="1">
      <c r="A726" s="10" t="str">
        <f t="shared" si="66"/>
        <v> IODE 4.1.27 </v>
      </c>
      <c r="B726" s="5" t="str">
        <f t="shared" si="67"/>
        <v>I</v>
      </c>
      <c r="C726" s="10">
        <f t="shared" si="68"/>
        <v>24589.331999999999</v>
      </c>
      <c r="D726" s="19" t="str">
        <f t="shared" si="69"/>
        <v>vis</v>
      </c>
      <c r="E726" s="107">
        <f>VLOOKUP(C726,'Active 1'!C$21:E$968,3,FALSE)</f>
        <v>451.0059840356933</v>
      </c>
      <c r="F726" s="5" t="s">
        <v>2167</v>
      </c>
      <c r="G726" s="19" t="str">
        <f t="shared" si="70"/>
        <v>24589.332</v>
      </c>
      <c r="H726" s="10">
        <f t="shared" si="71"/>
        <v>-20564</v>
      </c>
      <c r="I726" s="108" t="s">
        <v>2349</v>
      </c>
      <c r="J726" s="109" t="s">
        <v>2350</v>
      </c>
      <c r="K726" s="108">
        <v>-20564</v>
      </c>
      <c r="L726" s="108" t="s">
        <v>2351</v>
      </c>
      <c r="M726" s="109" t="s">
        <v>2233</v>
      </c>
      <c r="N726" s="109"/>
      <c r="O726" s="110" t="s">
        <v>2244</v>
      </c>
      <c r="P726" s="110" t="s">
        <v>2274</v>
      </c>
    </row>
    <row r="727" spans="1:16" ht="13.5" thickBot="1">
      <c r="A727" s="10" t="str">
        <f t="shared" si="66"/>
        <v> AAC 2.8 </v>
      </c>
      <c r="B727" s="5" t="str">
        <f t="shared" si="67"/>
        <v>I</v>
      </c>
      <c r="C727" s="10">
        <f t="shared" si="68"/>
        <v>24589.34</v>
      </c>
      <c r="D727" s="19" t="str">
        <f t="shared" si="69"/>
        <v>vis</v>
      </c>
      <c r="E727" s="107">
        <f>VLOOKUP(C727,'Active 1'!C$21:E$968,3,FALSE)</f>
        <v>451.01187818560334</v>
      </c>
      <c r="F727" s="5" t="s">
        <v>2167</v>
      </c>
      <c r="G727" s="19" t="str">
        <f t="shared" si="70"/>
        <v>24589.340</v>
      </c>
      <c r="H727" s="10">
        <f t="shared" si="71"/>
        <v>-20564</v>
      </c>
      <c r="I727" s="108" t="s">
        <v>2352</v>
      </c>
      <c r="J727" s="109" t="s">
        <v>2353</v>
      </c>
      <c r="K727" s="108">
        <v>-20564</v>
      </c>
      <c r="L727" s="108" t="s">
        <v>2258</v>
      </c>
      <c r="M727" s="109" t="s">
        <v>2233</v>
      </c>
      <c r="N727" s="109"/>
      <c r="O727" s="110" t="s">
        <v>2304</v>
      </c>
      <c r="P727" s="110" t="s">
        <v>2305</v>
      </c>
    </row>
    <row r="728" spans="1:16" ht="13.5" thickBot="1">
      <c r="A728" s="10" t="str">
        <f t="shared" si="66"/>
        <v> IODE 4.1.27 </v>
      </c>
      <c r="B728" s="5" t="str">
        <f t="shared" si="67"/>
        <v>I</v>
      </c>
      <c r="C728" s="10">
        <f t="shared" si="68"/>
        <v>24593.407999999999</v>
      </c>
      <c r="D728" s="19" t="str">
        <f t="shared" si="69"/>
        <v>vis</v>
      </c>
      <c r="E728" s="107">
        <f>VLOOKUP(C728,'Active 1'!C$21:E$968,3,FALSE)</f>
        <v>454.00905341425903</v>
      </c>
      <c r="F728" s="5" t="s">
        <v>2167</v>
      </c>
      <c r="G728" s="19" t="str">
        <f t="shared" si="70"/>
        <v>24593.408</v>
      </c>
      <c r="H728" s="10">
        <f t="shared" si="71"/>
        <v>-20561</v>
      </c>
      <c r="I728" s="108" t="s">
        <v>2354</v>
      </c>
      <c r="J728" s="109" t="s">
        <v>2355</v>
      </c>
      <c r="K728" s="108">
        <v>-20561</v>
      </c>
      <c r="L728" s="108" t="s">
        <v>2277</v>
      </c>
      <c r="M728" s="109" t="s">
        <v>2233</v>
      </c>
      <c r="N728" s="109"/>
      <c r="O728" s="110" t="s">
        <v>2244</v>
      </c>
      <c r="P728" s="110" t="s">
        <v>2274</v>
      </c>
    </row>
    <row r="729" spans="1:16" ht="13.5" thickBot="1">
      <c r="A729" s="10" t="str">
        <f t="shared" si="66"/>
        <v> IODE 4.1.27 </v>
      </c>
      <c r="B729" s="5" t="str">
        <f t="shared" si="67"/>
        <v>I</v>
      </c>
      <c r="C729" s="10">
        <f t="shared" si="68"/>
        <v>24608.335999999999</v>
      </c>
      <c r="D729" s="19" t="str">
        <f t="shared" si="69"/>
        <v>vis</v>
      </c>
      <c r="E729" s="107">
        <f>VLOOKUP(C729,'Active 1'!C$21:E$968,3,FALSE)</f>
        <v>465.00753714419488</v>
      </c>
      <c r="F729" s="5" t="str">
        <f>LEFT(M729,1)</f>
        <v>V</v>
      </c>
      <c r="G729" s="19" t="str">
        <f t="shared" si="70"/>
        <v>24608.336</v>
      </c>
      <c r="H729" s="10">
        <f t="shared" si="71"/>
        <v>-20550</v>
      </c>
      <c r="I729" s="108" t="s">
        <v>2356</v>
      </c>
      <c r="J729" s="109" t="s">
        <v>2357</v>
      </c>
      <c r="K729" s="108">
        <v>-20550</v>
      </c>
      <c r="L729" s="108" t="s">
        <v>2280</v>
      </c>
      <c r="M729" s="109" t="s">
        <v>2233</v>
      </c>
      <c r="N729" s="109"/>
      <c r="O729" s="110" t="s">
        <v>2244</v>
      </c>
      <c r="P729" s="110" t="s">
        <v>2274</v>
      </c>
    </row>
    <row r="730" spans="1:16" ht="13.5" thickBot="1">
      <c r="A730" s="10" t="str">
        <f t="shared" si="66"/>
        <v> AAC 2.8 </v>
      </c>
      <c r="B730" s="5" t="str">
        <f t="shared" si="67"/>
        <v>I</v>
      </c>
      <c r="C730" s="10">
        <f t="shared" si="68"/>
        <v>24642.274000000001</v>
      </c>
      <c r="D730" s="19" t="str">
        <f t="shared" si="69"/>
        <v>vis</v>
      </c>
      <c r="E730" s="107">
        <f>VLOOKUP(C730,'Active 1'!C$21:E$968,3,FALSE)</f>
        <v>490.01199459506483</v>
      </c>
      <c r="F730" s="5" t="str">
        <f>LEFT(M730,1)</f>
        <v>V</v>
      </c>
      <c r="G730" s="19" t="str">
        <f t="shared" si="70"/>
        <v>24642.274</v>
      </c>
      <c r="H730" s="10">
        <f t="shared" si="71"/>
        <v>-20525</v>
      </c>
      <c r="I730" s="108" t="s">
        <v>2358</v>
      </c>
      <c r="J730" s="109" t="s">
        <v>2359</v>
      </c>
      <c r="K730" s="108">
        <v>-20525</v>
      </c>
      <c r="L730" s="108" t="s">
        <v>2267</v>
      </c>
      <c r="M730" s="109" t="s">
        <v>2233</v>
      </c>
      <c r="N730" s="109"/>
      <c r="O730" s="110" t="s">
        <v>2304</v>
      </c>
      <c r="P730" s="110" t="s">
        <v>2305</v>
      </c>
    </row>
    <row r="731" spans="1:16" ht="13.5" thickBot="1">
      <c r="A731" s="10" t="str">
        <f t="shared" si="66"/>
        <v> CPRI 19.21 </v>
      </c>
      <c r="B731" s="5" t="str">
        <f t="shared" si="67"/>
        <v>I</v>
      </c>
      <c r="C731" s="10">
        <f t="shared" si="68"/>
        <v>24691.134999999998</v>
      </c>
      <c r="D731" s="19" t="str">
        <f t="shared" si="69"/>
        <v>pg</v>
      </c>
      <c r="E731" s="107">
        <f>VLOOKUP(C731,'Active 1'!C$21:E$968,3,FALSE)</f>
        <v>526.01125193217422</v>
      </c>
      <c r="F731" s="5" t="str">
        <f>LEFT(M731,1)</f>
        <v>F</v>
      </c>
      <c r="G731" s="19" t="str">
        <f t="shared" si="70"/>
        <v>24691.135</v>
      </c>
      <c r="H731" s="10">
        <f t="shared" si="71"/>
        <v>-20489</v>
      </c>
      <c r="I731" s="108" t="s">
        <v>2360</v>
      </c>
      <c r="J731" s="109" t="s">
        <v>2361</v>
      </c>
      <c r="K731" s="108">
        <v>-20489</v>
      </c>
      <c r="L731" s="108" t="s">
        <v>2277</v>
      </c>
      <c r="M731" s="109" t="s">
        <v>2169</v>
      </c>
      <c r="N731" s="109"/>
      <c r="O731" s="110" t="s">
        <v>2174</v>
      </c>
      <c r="P731" s="110" t="s">
        <v>2175</v>
      </c>
    </row>
    <row r="732" spans="1:16" ht="13.5" thickBot="1">
      <c r="A732" s="10" t="str">
        <f t="shared" si="66"/>
        <v> IODE 4.1.27 </v>
      </c>
      <c r="B732" s="5" t="str">
        <f t="shared" si="67"/>
        <v>I</v>
      </c>
      <c r="C732" s="10">
        <f t="shared" si="68"/>
        <v>24711.491000000002</v>
      </c>
      <c r="D732" s="19" t="str">
        <f t="shared" si="69"/>
        <v>vis</v>
      </c>
      <c r="E732" s="107">
        <f>VLOOKUP(C732,'Active 1'!C$21:E$968,3,FALSE)</f>
        <v>541.00891637527536</v>
      </c>
      <c r="F732" s="5" t="str">
        <f>LEFT(M732,1)</f>
        <v>V</v>
      </c>
      <c r="G732" s="19" t="str">
        <f t="shared" si="70"/>
        <v>24711.491</v>
      </c>
      <c r="H732" s="10">
        <f t="shared" si="71"/>
        <v>-20474</v>
      </c>
      <c r="I732" s="108" t="s">
        <v>2362</v>
      </c>
      <c r="J732" s="109" t="s">
        <v>2363</v>
      </c>
      <c r="K732" s="108">
        <v>-20474</v>
      </c>
      <c r="L732" s="108" t="s">
        <v>2280</v>
      </c>
      <c r="M732" s="109" t="s">
        <v>2233</v>
      </c>
      <c r="N732" s="109"/>
      <c r="O732" s="110" t="s">
        <v>2244</v>
      </c>
      <c r="P732" s="110" t="s">
        <v>2274</v>
      </c>
    </row>
    <row r="733" spans="1:16" ht="13.5" thickBot="1">
      <c r="A733" s="10" t="str">
        <f t="shared" si="66"/>
        <v> AAC 2.8 </v>
      </c>
      <c r="B733" s="5" t="str">
        <f t="shared" si="67"/>
        <v>I</v>
      </c>
      <c r="C733" s="10">
        <f t="shared" si="68"/>
        <v>24711.493999999999</v>
      </c>
      <c r="D733" s="19" t="str">
        <f t="shared" si="69"/>
        <v>vis</v>
      </c>
      <c r="E733" s="107">
        <f>VLOOKUP(C733,'Active 1'!C$21:E$968,3,FALSE)</f>
        <v>541.01112668148892</v>
      </c>
      <c r="F733" s="5" t="str">
        <f>LEFT(M733,1)</f>
        <v>V</v>
      </c>
      <c r="G733" s="19" t="str">
        <f t="shared" si="70"/>
        <v>24711.494</v>
      </c>
      <c r="H733" s="10">
        <f t="shared" si="71"/>
        <v>-20474</v>
      </c>
      <c r="I733" s="108" t="s">
        <v>2364</v>
      </c>
      <c r="J733" s="109" t="s">
        <v>2365</v>
      </c>
      <c r="K733" s="108">
        <v>-20474</v>
      </c>
      <c r="L733" s="108" t="s">
        <v>2277</v>
      </c>
      <c r="M733" s="109" t="s">
        <v>2233</v>
      </c>
      <c r="N733" s="109"/>
      <c r="O733" s="110" t="s">
        <v>2304</v>
      </c>
      <c r="P733" s="110" t="s">
        <v>2305</v>
      </c>
    </row>
    <row r="734" spans="1:16" ht="13.5" thickBot="1">
      <c r="A734" s="10" t="str">
        <f t="shared" si="66"/>
        <v> IODE 4.1.27 </v>
      </c>
      <c r="B734" s="5" t="str">
        <f t="shared" si="67"/>
        <v>I</v>
      </c>
      <c r="C734" s="10">
        <f t="shared" si="68"/>
        <v>24730.493999999999</v>
      </c>
      <c r="D734" s="19" t="str">
        <f t="shared" si="69"/>
        <v>vis</v>
      </c>
      <c r="E734" s="107">
        <f>VLOOKUP(C734,'Active 1'!C$21:E$968,3,FALSE)</f>
        <v>555.00973271503551</v>
      </c>
      <c r="F734" s="5" t="s">
        <v>2167</v>
      </c>
      <c r="G734" s="19" t="str">
        <f t="shared" si="70"/>
        <v>24730.494</v>
      </c>
      <c r="H734" s="10">
        <f t="shared" si="71"/>
        <v>-20460</v>
      </c>
      <c r="I734" s="108" t="s">
        <v>2366</v>
      </c>
      <c r="J734" s="109" t="s">
        <v>2367</v>
      </c>
      <c r="K734" s="108">
        <v>-20460</v>
      </c>
      <c r="L734" s="108" t="s">
        <v>2280</v>
      </c>
      <c r="M734" s="109" t="s">
        <v>2233</v>
      </c>
      <c r="N734" s="109"/>
      <c r="O734" s="110" t="s">
        <v>2244</v>
      </c>
      <c r="P734" s="110" t="s">
        <v>2274</v>
      </c>
    </row>
    <row r="735" spans="1:16" ht="13.5" thickBot="1">
      <c r="A735" s="10" t="str">
        <f t="shared" si="66"/>
        <v> IODE 4.1.27 </v>
      </c>
      <c r="B735" s="5" t="str">
        <f t="shared" si="67"/>
        <v>I</v>
      </c>
      <c r="C735" s="10">
        <f t="shared" si="68"/>
        <v>24745.425999999999</v>
      </c>
      <c r="D735" s="19" t="str">
        <f t="shared" si="69"/>
        <v>vis</v>
      </c>
      <c r="E735" s="107">
        <f>VLOOKUP(C735,'Active 1'!C$21:E$968,3,FALSE)</f>
        <v>566.01116351992641</v>
      </c>
      <c r="F735" s="5" t="s">
        <v>2167</v>
      </c>
      <c r="G735" s="19" t="str">
        <f t="shared" si="70"/>
        <v>24745.426</v>
      </c>
      <c r="H735" s="10">
        <f t="shared" si="71"/>
        <v>-20449</v>
      </c>
      <c r="I735" s="108" t="s">
        <v>2368</v>
      </c>
      <c r="J735" s="109" t="s">
        <v>2369</v>
      </c>
      <c r="K735" s="108">
        <v>-20449</v>
      </c>
      <c r="L735" s="108" t="s">
        <v>2270</v>
      </c>
      <c r="M735" s="109" t="s">
        <v>2233</v>
      </c>
      <c r="N735" s="109"/>
      <c r="O735" s="110" t="s">
        <v>2244</v>
      </c>
      <c r="P735" s="110" t="s">
        <v>2274</v>
      </c>
    </row>
    <row r="736" spans="1:16" ht="13.5" thickBot="1">
      <c r="A736" s="10" t="str">
        <f t="shared" si="66"/>
        <v> IODE 4.1.27 </v>
      </c>
      <c r="B736" s="5" t="str">
        <f t="shared" si="67"/>
        <v>I</v>
      </c>
      <c r="C736" s="10">
        <f t="shared" si="68"/>
        <v>24760.351999999999</v>
      </c>
      <c r="D736" s="19" t="str">
        <f t="shared" si="69"/>
        <v>vis</v>
      </c>
      <c r="E736" s="107">
        <f>VLOOKUP(C736,'Active 1'!C$21:E$968,3,FALSE)</f>
        <v>577.00817371238475</v>
      </c>
      <c r="F736" s="5" t="s">
        <v>2167</v>
      </c>
      <c r="G736" s="19" t="str">
        <f t="shared" si="70"/>
        <v>24760.352</v>
      </c>
      <c r="H736" s="10">
        <f t="shared" si="71"/>
        <v>-20438</v>
      </c>
      <c r="I736" s="108" t="s">
        <v>2370</v>
      </c>
      <c r="J736" s="109" t="s">
        <v>2371</v>
      </c>
      <c r="K736" s="108">
        <v>-20438</v>
      </c>
      <c r="L736" s="108" t="s">
        <v>2372</v>
      </c>
      <c r="M736" s="109" t="s">
        <v>2233</v>
      </c>
      <c r="N736" s="109"/>
      <c r="O736" s="110" t="s">
        <v>2244</v>
      </c>
      <c r="P736" s="110" t="s">
        <v>2274</v>
      </c>
    </row>
    <row r="737" spans="1:16" ht="13.5" thickBot="1">
      <c r="A737" s="10" t="str">
        <f t="shared" si="66"/>
        <v> IODE 4.1.27 </v>
      </c>
      <c r="B737" s="5" t="str">
        <f t="shared" si="67"/>
        <v>I</v>
      </c>
      <c r="C737" s="10">
        <f t="shared" si="68"/>
        <v>24772.567999999999</v>
      </c>
      <c r="D737" s="19" t="str">
        <f t="shared" si="69"/>
        <v>vis</v>
      </c>
      <c r="E737" s="107">
        <f>VLOOKUP(C737,'Active 1'!C$21:E$968,3,FALSE)</f>
        <v>586.00854062321685</v>
      </c>
      <c r="F737" s="5" t="s">
        <v>2167</v>
      </c>
      <c r="G737" s="19" t="str">
        <f t="shared" si="70"/>
        <v>24772.568</v>
      </c>
      <c r="H737" s="10">
        <f t="shared" si="71"/>
        <v>-20429</v>
      </c>
      <c r="I737" s="108" t="s">
        <v>2373</v>
      </c>
      <c r="J737" s="109" t="s">
        <v>2374</v>
      </c>
      <c r="K737" s="108">
        <v>-20429</v>
      </c>
      <c r="L737" s="108" t="s">
        <v>2351</v>
      </c>
      <c r="M737" s="109" t="s">
        <v>2233</v>
      </c>
      <c r="N737" s="109"/>
      <c r="O737" s="110" t="s">
        <v>2375</v>
      </c>
      <c r="P737" s="110" t="s">
        <v>2274</v>
      </c>
    </row>
    <row r="738" spans="1:16" ht="13.5" thickBot="1">
      <c r="A738" s="10" t="str">
        <f t="shared" si="66"/>
        <v> AAC 2.8 </v>
      </c>
      <c r="B738" s="5" t="str">
        <f t="shared" si="67"/>
        <v>I</v>
      </c>
      <c r="C738" s="10">
        <f t="shared" si="68"/>
        <v>24863.508000000002</v>
      </c>
      <c r="D738" s="19" t="str">
        <f t="shared" si="69"/>
        <v>vis</v>
      </c>
      <c r="E738" s="107">
        <f>VLOOKUP(C738,'Active 1'!C$21:E$968,3,FALSE)</f>
        <v>653.01028971220398</v>
      </c>
      <c r="F738" s="5" t="s">
        <v>2167</v>
      </c>
      <c r="G738" s="19" t="str">
        <f t="shared" si="70"/>
        <v>24863.508</v>
      </c>
      <c r="H738" s="10">
        <f t="shared" si="71"/>
        <v>-20362</v>
      </c>
      <c r="I738" s="108" t="s">
        <v>2376</v>
      </c>
      <c r="J738" s="109" t="s">
        <v>2377</v>
      </c>
      <c r="K738" s="108">
        <v>-20362</v>
      </c>
      <c r="L738" s="108" t="s">
        <v>2351</v>
      </c>
      <c r="M738" s="109" t="s">
        <v>2233</v>
      </c>
      <c r="N738" s="109"/>
      <c r="O738" s="110" t="s">
        <v>2304</v>
      </c>
      <c r="P738" s="110" t="s">
        <v>2305</v>
      </c>
    </row>
    <row r="739" spans="1:16" ht="13.5" thickBot="1">
      <c r="A739" s="10" t="str">
        <f t="shared" si="66"/>
        <v> IODE 4.1.27 </v>
      </c>
      <c r="B739" s="5" t="str">
        <f t="shared" si="67"/>
        <v>I</v>
      </c>
      <c r="C739" s="10">
        <f t="shared" si="68"/>
        <v>25083.393</v>
      </c>
      <c r="D739" s="19" t="str">
        <f t="shared" si="69"/>
        <v>vis</v>
      </c>
      <c r="E739" s="107">
        <f>VLOOKUP(C739,'Active 1'!C$21:E$968,3,FALSE)</f>
        <v>815.01468380095992</v>
      </c>
      <c r="F739" s="5" t="s">
        <v>2167</v>
      </c>
      <c r="G739" s="19" t="str">
        <f t="shared" si="70"/>
        <v>25083.393</v>
      </c>
      <c r="H739" s="10">
        <f t="shared" si="71"/>
        <v>-20200</v>
      </c>
      <c r="I739" s="108" t="s">
        <v>2378</v>
      </c>
      <c r="J739" s="109" t="s">
        <v>2379</v>
      </c>
      <c r="K739" s="108">
        <v>-20200</v>
      </c>
      <c r="L739" s="108" t="s">
        <v>2346</v>
      </c>
      <c r="M739" s="109" t="s">
        <v>2233</v>
      </c>
      <c r="N739" s="109"/>
      <c r="O739" s="110" t="s">
        <v>2244</v>
      </c>
      <c r="P739" s="110" t="s">
        <v>2274</v>
      </c>
    </row>
    <row r="740" spans="1:16" ht="13.5" thickBot="1">
      <c r="A740" s="10" t="str">
        <f t="shared" si="66"/>
        <v> IODE 4.1.27 </v>
      </c>
      <c r="B740" s="5" t="str">
        <f t="shared" si="67"/>
        <v>I</v>
      </c>
      <c r="C740" s="10">
        <f t="shared" si="68"/>
        <v>25098.325000000001</v>
      </c>
      <c r="D740" s="19" t="str">
        <f t="shared" si="69"/>
        <v>vis</v>
      </c>
      <c r="E740" s="107">
        <f>VLOOKUP(C740,'Active 1'!C$21:E$968,3,FALSE)</f>
        <v>826.01611460585082</v>
      </c>
      <c r="F740" s="5" t="s">
        <v>2167</v>
      </c>
      <c r="G740" s="19" t="str">
        <f t="shared" si="70"/>
        <v>25098.325</v>
      </c>
      <c r="H740" s="10">
        <f t="shared" si="71"/>
        <v>-20189</v>
      </c>
      <c r="I740" s="108" t="s">
        <v>2380</v>
      </c>
      <c r="J740" s="109" t="s">
        <v>2381</v>
      </c>
      <c r="K740" s="108">
        <v>-20189</v>
      </c>
      <c r="L740" s="108" t="s">
        <v>2327</v>
      </c>
      <c r="M740" s="109" t="s">
        <v>2233</v>
      </c>
      <c r="N740" s="109"/>
      <c r="O740" s="110" t="s">
        <v>2244</v>
      </c>
      <c r="P740" s="110" t="s">
        <v>2274</v>
      </c>
    </row>
    <row r="741" spans="1:16" ht="13.5" thickBot="1">
      <c r="A741" s="10" t="str">
        <f t="shared" si="66"/>
        <v> IODE 4.1.27 </v>
      </c>
      <c r="B741" s="5" t="str">
        <f t="shared" si="67"/>
        <v>I</v>
      </c>
      <c r="C741" s="10">
        <f t="shared" si="68"/>
        <v>25102.393</v>
      </c>
      <c r="D741" s="19" t="str">
        <f t="shared" si="69"/>
        <v>vis</v>
      </c>
      <c r="E741" s="107">
        <f>VLOOKUP(C741,'Active 1'!C$21:E$968,3,FALSE)</f>
        <v>829.01328983450639</v>
      </c>
      <c r="F741" s="5" t="s">
        <v>2167</v>
      </c>
      <c r="G741" s="19" t="str">
        <f t="shared" si="70"/>
        <v>25102.393</v>
      </c>
      <c r="H741" s="10">
        <f t="shared" si="71"/>
        <v>-20186</v>
      </c>
      <c r="I741" s="108" t="s">
        <v>2382</v>
      </c>
      <c r="J741" s="109" t="s">
        <v>2383</v>
      </c>
      <c r="K741" s="108">
        <v>-20186</v>
      </c>
      <c r="L741" s="108" t="s">
        <v>2372</v>
      </c>
      <c r="M741" s="109" t="s">
        <v>2233</v>
      </c>
      <c r="N741" s="109"/>
      <c r="O741" s="110" t="s">
        <v>2244</v>
      </c>
      <c r="P741" s="110" t="s">
        <v>2274</v>
      </c>
    </row>
    <row r="742" spans="1:16" ht="13.5" thickBot="1">
      <c r="A742" s="10" t="str">
        <f t="shared" si="66"/>
        <v> AAC 2.8 </v>
      </c>
      <c r="B742" s="5" t="str">
        <f t="shared" si="67"/>
        <v>I</v>
      </c>
      <c r="C742" s="10">
        <f t="shared" si="68"/>
        <v>25121.393</v>
      </c>
      <c r="D742" s="19" t="str">
        <f t="shared" si="69"/>
        <v>vis</v>
      </c>
      <c r="E742" s="107">
        <f>VLOOKUP(C742,'Active 1'!C$21:E$968,3,FALSE)</f>
        <v>843.01189586805299</v>
      </c>
      <c r="F742" s="5" t="s">
        <v>2167</v>
      </c>
      <c r="G742" s="19" t="str">
        <f t="shared" si="70"/>
        <v>25121.393</v>
      </c>
      <c r="H742" s="10">
        <f t="shared" si="71"/>
        <v>-20172</v>
      </c>
      <c r="I742" s="108" t="s">
        <v>2384</v>
      </c>
      <c r="J742" s="109" t="s">
        <v>2385</v>
      </c>
      <c r="K742" s="108">
        <v>-20172</v>
      </c>
      <c r="L742" s="108" t="s">
        <v>2386</v>
      </c>
      <c r="M742" s="109" t="s">
        <v>2233</v>
      </c>
      <c r="N742" s="109"/>
      <c r="O742" s="110" t="s">
        <v>2304</v>
      </c>
      <c r="P742" s="110" t="s">
        <v>2305</v>
      </c>
    </row>
    <row r="743" spans="1:16" ht="13.5" thickBot="1">
      <c r="A743" s="10" t="str">
        <f t="shared" si="66"/>
        <v> AAC 2.8 </v>
      </c>
      <c r="B743" s="5" t="str">
        <f t="shared" si="67"/>
        <v>I</v>
      </c>
      <c r="C743" s="10">
        <f t="shared" si="68"/>
        <v>25125.468000000001</v>
      </c>
      <c r="D743" s="19" t="str">
        <f t="shared" si="69"/>
        <v>vis</v>
      </c>
      <c r="E743" s="107">
        <f>VLOOKUP(C743,'Active 1'!C$21:E$968,3,FALSE)</f>
        <v>846.01422847788001</v>
      </c>
      <c r="F743" s="5" t="s">
        <v>2167</v>
      </c>
      <c r="G743" s="19" t="str">
        <f t="shared" si="70"/>
        <v>25125.468</v>
      </c>
      <c r="H743" s="10">
        <f t="shared" si="71"/>
        <v>-20169</v>
      </c>
      <c r="I743" s="108" t="s">
        <v>2387</v>
      </c>
      <c r="J743" s="109" t="s">
        <v>2388</v>
      </c>
      <c r="K743" s="108">
        <v>-20169</v>
      </c>
      <c r="L743" s="108" t="s">
        <v>2372</v>
      </c>
      <c r="M743" s="109" t="s">
        <v>2233</v>
      </c>
      <c r="N743" s="109"/>
      <c r="O743" s="110" t="s">
        <v>2304</v>
      </c>
      <c r="P743" s="110" t="s">
        <v>2305</v>
      </c>
    </row>
    <row r="744" spans="1:16" ht="13.5" thickBot="1">
      <c r="A744" s="10" t="str">
        <f t="shared" si="66"/>
        <v> AAC 2.8 </v>
      </c>
      <c r="B744" s="5" t="str">
        <f t="shared" si="67"/>
        <v>I</v>
      </c>
      <c r="C744" s="10">
        <f t="shared" si="68"/>
        <v>25148.544000000002</v>
      </c>
      <c r="D744" s="19" t="str">
        <f t="shared" si="69"/>
        <v>vis</v>
      </c>
      <c r="E744" s="107">
        <f>VLOOKUP(C744,'Active 1'!C$21:E$968,3,FALSE)</f>
        <v>863.01590388999227</v>
      </c>
      <c r="F744" s="5" t="s">
        <v>2167</v>
      </c>
      <c r="G744" s="19" t="str">
        <f t="shared" si="70"/>
        <v>25148.544</v>
      </c>
      <c r="H744" s="10">
        <f t="shared" si="71"/>
        <v>-20152</v>
      </c>
      <c r="I744" s="108" t="s">
        <v>2389</v>
      </c>
      <c r="J744" s="109" t="s">
        <v>2390</v>
      </c>
      <c r="K744" s="108">
        <v>-20152</v>
      </c>
      <c r="L744" s="108" t="s">
        <v>2346</v>
      </c>
      <c r="M744" s="109" t="s">
        <v>2233</v>
      </c>
      <c r="N744" s="109"/>
      <c r="O744" s="110" t="s">
        <v>2304</v>
      </c>
      <c r="P744" s="110" t="s">
        <v>2305</v>
      </c>
    </row>
    <row r="745" spans="1:16" ht="13.5" thickBot="1">
      <c r="A745" s="10" t="str">
        <f t="shared" si="66"/>
        <v> AAC 2.8 </v>
      </c>
      <c r="B745" s="5" t="str">
        <f t="shared" si="67"/>
        <v>I</v>
      </c>
      <c r="C745" s="10">
        <f t="shared" si="68"/>
        <v>25152.608</v>
      </c>
      <c r="D745" s="19" t="str">
        <f t="shared" si="69"/>
        <v>vis</v>
      </c>
      <c r="E745" s="107">
        <f>VLOOKUP(C745,'Active 1'!C$21:E$968,3,FALSE)</f>
        <v>866.01013204369292</v>
      </c>
      <c r="F745" s="5" t="s">
        <v>2167</v>
      </c>
      <c r="G745" s="19" t="str">
        <f t="shared" si="70"/>
        <v>25152.608</v>
      </c>
      <c r="H745" s="10">
        <f t="shared" si="71"/>
        <v>-20149</v>
      </c>
      <c r="I745" s="108" t="s">
        <v>2391</v>
      </c>
      <c r="J745" s="109" t="s">
        <v>2392</v>
      </c>
      <c r="K745" s="108">
        <v>-20149</v>
      </c>
      <c r="L745" s="108" t="s">
        <v>2393</v>
      </c>
      <c r="M745" s="109" t="s">
        <v>2233</v>
      </c>
      <c r="N745" s="109"/>
      <c r="O745" s="110" t="s">
        <v>2304</v>
      </c>
      <c r="P745" s="110" t="s">
        <v>2305</v>
      </c>
    </row>
    <row r="746" spans="1:16" ht="13.5" thickBot="1">
      <c r="A746" s="10" t="str">
        <f t="shared" si="66"/>
        <v> IODE 4.1.27 </v>
      </c>
      <c r="B746" s="5" t="str">
        <f t="shared" si="67"/>
        <v>I</v>
      </c>
      <c r="C746" s="10">
        <f t="shared" si="68"/>
        <v>25152.61</v>
      </c>
      <c r="D746" s="19" t="str">
        <f t="shared" si="69"/>
        <v>vis</v>
      </c>
      <c r="E746" s="107">
        <f>VLOOKUP(C746,'Active 1'!C$21:E$968,3,FALSE)</f>
        <v>866.01160558117044</v>
      </c>
      <c r="F746" s="5" t="s">
        <v>2167</v>
      </c>
      <c r="G746" s="19" t="str">
        <f t="shared" si="70"/>
        <v>25152.610</v>
      </c>
      <c r="H746" s="10">
        <f t="shared" si="71"/>
        <v>-20149</v>
      </c>
      <c r="I746" s="108" t="s">
        <v>2394</v>
      </c>
      <c r="J746" s="109" t="s">
        <v>2395</v>
      </c>
      <c r="K746" s="108">
        <v>-20149</v>
      </c>
      <c r="L746" s="108" t="s">
        <v>2396</v>
      </c>
      <c r="M746" s="109" t="s">
        <v>2233</v>
      </c>
      <c r="N746" s="109"/>
      <c r="O746" s="110" t="s">
        <v>2244</v>
      </c>
      <c r="P746" s="110" t="s">
        <v>2274</v>
      </c>
    </row>
    <row r="747" spans="1:16" ht="13.5" thickBot="1">
      <c r="A747" s="10" t="str">
        <f t="shared" si="66"/>
        <v> CPRI 19.21 </v>
      </c>
      <c r="B747" s="5" t="str">
        <f t="shared" si="67"/>
        <v>I</v>
      </c>
      <c r="C747" s="10">
        <f t="shared" si="68"/>
        <v>25162.116000000002</v>
      </c>
      <c r="D747" s="19" t="str">
        <f t="shared" si="69"/>
        <v>vis</v>
      </c>
      <c r="E747" s="107">
        <f>VLOOKUP(C747,'Active 1'!C$21:E$968,3,FALSE)</f>
        <v>873.01532921037619</v>
      </c>
      <c r="F747" s="5" t="s">
        <v>2167</v>
      </c>
      <c r="G747" s="19" t="str">
        <f t="shared" si="70"/>
        <v>25162.116</v>
      </c>
      <c r="H747" s="10">
        <f t="shared" si="71"/>
        <v>-20142</v>
      </c>
      <c r="I747" s="108" t="s">
        <v>2397</v>
      </c>
      <c r="J747" s="109" t="s">
        <v>2398</v>
      </c>
      <c r="K747" s="108">
        <v>-20142</v>
      </c>
      <c r="L747" s="108" t="s">
        <v>2351</v>
      </c>
      <c r="M747" s="109" t="s">
        <v>2169</v>
      </c>
      <c r="N747" s="109"/>
      <c r="O747" s="110" t="s">
        <v>2174</v>
      </c>
      <c r="P747" s="110" t="s">
        <v>2175</v>
      </c>
    </row>
    <row r="748" spans="1:16" ht="13.5" thickBot="1">
      <c r="A748" s="10" t="str">
        <f t="shared" si="66"/>
        <v> AAC 2.8 </v>
      </c>
      <c r="B748" s="5" t="str">
        <f t="shared" si="67"/>
        <v>I</v>
      </c>
      <c r="C748" s="10">
        <f t="shared" si="68"/>
        <v>25190.615000000002</v>
      </c>
      <c r="D748" s="19" t="str">
        <f t="shared" si="69"/>
        <v>vis</v>
      </c>
      <c r="E748" s="107">
        <f>VLOOKUP(C748,'Active 1'!C$21:E$968,3,FALSE)</f>
        <v>894.01250149195732</v>
      </c>
      <c r="F748" s="5" t="s">
        <v>2167</v>
      </c>
      <c r="G748" s="19" t="str">
        <f t="shared" si="70"/>
        <v>25190.615</v>
      </c>
      <c r="H748" s="10">
        <f t="shared" si="71"/>
        <v>-20121</v>
      </c>
      <c r="I748" s="108" t="s">
        <v>2399</v>
      </c>
      <c r="J748" s="109" t="s">
        <v>2400</v>
      </c>
      <c r="K748" s="108">
        <v>-20121</v>
      </c>
      <c r="L748" s="108" t="s">
        <v>2386</v>
      </c>
      <c r="M748" s="109" t="s">
        <v>2233</v>
      </c>
      <c r="N748" s="109"/>
      <c r="O748" s="110" t="s">
        <v>2304</v>
      </c>
      <c r="P748" s="110" t="s">
        <v>2305</v>
      </c>
    </row>
    <row r="749" spans="1:16" ht="13.5" thickBot="1">
      <c r="A749" s="10" t="str">
        <f t="shared" si="66"/>
        <v> AAC 2.8 </v>
      </c>
      <c r="B749" s="5" t="str">
        <f t="shared" si="67"/>
        <v>I</v>
      </c>
      <c r="C749" s="10">
        <f t="shared" si="68"/>
        <v>25209.616999999998</v>
      </c>
      <c r="D749" s="19" t="str">
        <f t="shared" si="69"/>
        <v>vis</v>
      </c>
      <c r="E749" s="107">
        <f>VLOOKUP(C749,'Active 1'!C$21:E$968,3,FALSE)</f>
        <v>908.01258106297871</v>
      </c>
      <c r="F749" s="5" t="s">
        <v>2167</v>
      </c>
      <c r="G749" s="19" t="str">
        <f t="shared" si="70"/>
        <v>25209.617</v>
      </c>
      <c r="H749" s="10">
        <f t="shared" si="71"/>
        <v>-20107</v>
      </c>
      <c r="I749" s="108" t="s">
        <v>2401</v>
      </c>
      <c r="J749" s="109" t="s">
        <v>2402</v>
      </c>
      <c r="K749" s="108">
        <v>-20107</v>
      </c>
      <c r="L749" s="108" t="s">
        <v>2396</v>
      </c>
      <c r="M749" s="109" t="s">
        <v>2233</v>
      </c>
      <c r="N749" s="109"/>
      <c r="O749" s="110" t="s">
        <v>2304</v>
      </c>
      <c r="P749" s="110" t="s">
        <v>2305</v>
      </c>
    </row>
    <row r="750" spans="1:16" ht="13.5" thickBot="1">
      <c r="A750" s="10" t="str">
        <f t="shared" si="66"/>
        <v> AAC 2.8 </v>
      </c>
      <c r="B750" s="5" t="str">
        <f t="shared" si="67"/>
        <v>I</v>
      </c>
      <c r="C750" s="10">
        <f t="shared" si="68"/>
        <v>25265.272000000001</v>
      </c>
      <c r="D750" s="19" t="str">
        <f t="shared" si="69"/>
        <v>vis</v>
      </c>
      <c r="E750" s="107">
        <f>VLOOKUP(C750,'Active 1'!C$21:E$968,3,FALSE)</f>
        <v>949.01744521019282</v>
      </c>
      <c r="F750" s="5" t="s">
        <v>2167</v>
      </c>
      <c r="G750" s="19" t="str">
        <f t="shared" si="70"/>
        <v>25265.272</v>
      </c>
      <c r="H750" s="10">
        <f t="shared" si="71"/>
        <v>-20066</v>
      </c>
      <c r="I750" s="108" t="s">
        <v>2403</v>
      </c>
      <c r="J750" s="109" t="s">
        <v>2404</v>
      </c>
      <c r="K750" s="108">
        <v>-20066</v>
      </c>
      <c r="L750" s="108" t="s">
        <v>2346</v>
      </c>
      <c r="M750" s="109" t="s">
        <v>2233</v>
      </c>
      <c r="N750" s="109"/>
      <c r="O750" s="110" t="s">
        <v>2304</v>
      </c>
      <c r="P750" s="110" t="s">
        <v>2305</v>
      </c>
    </row>
    <row r="751" spans="1:16" ht="13.5" thickBot="1">
      <c r="A751" s="10" t="str">
        <f t="shared" si="66"/>
        <v> AAC 2.8 </v>
      </c>
      <c r="B751" s="5" t="str">
        <f t="shared" si="67"/>
        <v>I</v>
      </c>
      <c r="C751" s="10">
        <f t="shared" si="68"/>
        <v>25307.344000000001</v>
      </c>
      <c r="D751" s="19" t="str">
        <f t="shared" si="69"/>
        <v>vis</v>
      </c>
      <c r="E751" s="107">
        <f>VLOOKUP(C751,'Active 1'!C$21:E$968,3,FALSE)</f>
        <v>980.01477958089663</v>
      </c>
      <c r="F751" s="5" t="s">
        <v>2167</v>
      </c>
      <c r="G751" s="19" t="str">
        <f t="shared" si="70"/>
        <v>25307.344</v>
      </c>
      <c r="H751" s="10">
        <f t="shared" si="71"/>
        <v>-20035</v>
      </c>
      <c r="I751" s="108" t="s">
        <v>2405</v>
      </c>
      <c r="J751" s="109" t="s">
        <v>2406</v>
      </c>
      <c r="K751" s="108">
        <v>-20035</v>
      </c>
      <c r="L751" s="108" t="s">
        <v>2386</v>
      </c>
      <c r="M751" s="109" t="s">
        <v>2233</v>
      </c>
      <c r="N751" s="109"/>
      <c r="O751" s="110" t="s">
        <v>2304</v>
      </c>
      <c r="P751" s="110" t="s">
        <v>2305</v>
      </c>
    </row>
    <row r="752" spans="1:16" ht="13.5" thickBot="1">
      <c r="A752" s="10" t="str">
        <f t="shared" si="66"/>
        <v> AAC 2.8 </v>
      </c>
      <c r="B752" s="5" t="str">
        <f t="shared" si="67"/>
        <v>I</v>
      </c>
      <c r="C752" s="10">
        <f t="shared" si="68"/>
        <v>25471.576000000001</v>
      </c>
      <c r="D752" s="19" t="str">
        <f t="shared" si="69"/>
        <v>vis</v>
      </c>
      <c r="E752" s="107">
        <f>VLOOKUP(C752,'Active 1'!C$21:E$968,3,FALSE)</f>
        <v>1101.0157830599185</v>
      </c>
      <c r="F752" s="5" t="s">
        <v>2167</v>
      </c>
      <c r="G752" s="19" t="str">
        <f t="shared" si="70"/>
        <v>25471.576</v>
      </c>
      <c r="H752" s="10">
        <f t="shared" si="71"/>
        <v>-19914</v>
      </c>
      <c r="I752" s="108" t="s">
        <v>2407</v>
      </c>
      <c r="J752" s="109" t="s">
        <v>2408</v>
      </c>
      <c r="K752" s="108">
        <v>-19914</v>
      </c>
      <c r="L752" s="108" t="s">
        <v>2409</v>
      </c>
      <c r="M752" s="109" t="s">
        <v>2233</v>
      </c>
      <c r="N752" s="109"/>
      <c r="O752" s="110" t="s">
        <v>2304</v>
      </c>
      <c r="P752" s="110" t="s">
        <v>2305</v>
      </c>
    </row>
    <row r="753" spans="1:16" ht="13.5" thickBot="1">
      <c r="A753" s="10" t="str">
        <f t="shared" si="66"/>
        <v> AAC 2.8 </v>
      </c>
      <c r="B753" s="5" t="str">
        <f t="shared" si="67"/>
        <v>I</v>
      </c>
      <c r="C753" s="10">
        <f t="shared" si="68"/>
        <v>25482.433000000001</v>
      </c>
      <c r="D753" s="19" t="str">
        <f t="shared" si="69"/>
        <v>vis</v>
      </c>
      <c r="E753" s="107">
        <f>VLOOKUP(C753,'Active 1'!C$21:E$968,3,FALSE)</f>
        <v>1109.0148812549826</v>
      </c>
      <c r="F753" s="5" t="s">
        <v>2167</v>
      </c>
      <c r="G753" s="19" t="str">
        <f t="shared" si="70"/>
        <v>25482.433</v>
      </c>
      <c r="H753" s="10">
        <f t="shared" si="71"/>
        <v>-19906</v>
      </c>
      <c r="I753" s="108" t="s">
        <v>2410</v>
      </c>
      <c r="J753" s="109" t="s">
        <v>2411</v>
      </c>
      <c r="K753" s="108">
        <v>-19906</v>
      </c>
      <c r="L753" s="108" t="s">
        <v>2412</v>
      </c>
      <c r="M753" s="109" t="s">
        <v>2233</v>
      </c>
      <c r="N753" s="109"/>
      <c r="O753" s="110" t="s">
        <v>2304</v>
      </c>
      <c r="P753" s="110" t="s">
        <v>2305</v>
      </c>
    </row>
    <row r="754" spans="1:16" ht="13.5" thickBot="1">
      <c r="A754" s="10" t="str">
        <f t="shared" si="66"/>
        <v> AAC 2.8 </v>
      </c>
      <c r="B754" s="5" t="str">
        <f t="shared" si="67"/>
        <v>I</v>
      </c>
      <c r="C754" s="10">
        <f t="shared" si="68"/>
        <v>25509.579000000002</v>
      </c>
      <c r="D754" s="19" t="str">
        <f t="shared" si="69"/>
        <v>vis</v>
      </c>
      <c r="E754" s="107">
        <f>VLOOKUP(C754,'Active 1'!C$21:E$968,3,FALSE)</f>
        <v>1129.0152054332279</v>
      </c>
      <c r="F754" s="5" t="s">
        <v>2167</v>
      </c>
      <c r="G754" s="19" t="str">
        <f t="shared" si="70"/>
        <v>25509.579</v>
      </c>
      <c r="H754" s="10">
        <f t="shared" si="71"/>
        <v>-19886</v>
      </c>
      <c r="I754" s="108" t="s">
        <v>2413</v>
      </c>
      <c r="J754" s="109" t="s">
        <v>2414</v>
      </c>
      <c r="K754" s="108">
        <v>-19886</v>
      </c>
      <c r="L754" s="108" t="s">
        <v>2412</v>
      </c>
      <c r="M754" s="109" t="s">
        <v>2233</v>
      </c>
      <c r="N754" s="109"/>
      <c r="O754" s="110" t="s">
        <v>2304</v>
      </c>
      <c r="P754" s="110" t="s">
        <v>2305</v>
      </c>
    </row>
    <row r="755" spans="1:16" ht="13.5" thickBot="1">
      <c r="A755" s="10" t="str">
        <f t="shared" si="66"/>
        <v> AAC 2.8 </v>
      </c>
      <c r="B755" s="5" t="str">
        <f t="shared" si="67"/>
        <v>I</v>
      </c>
      <c r="C755" s="10">
        <f t="shared" si="68"/>
        <v>25665.668000000001</v>
      </c>
      <c r="D755" s="19" t="str">
        <f t="shared" si="69"/>
        <v>vis</v>
      </c>
      <c r="E755" s="107">
        <f>VLOOKUP(C755,'Active 1'!C$21:E$968,3,FALSE)</f>
        <v>1244.0167010737673</v>
      </c>
      <c r="F755" s="5" t="s">
        <v>2167</v>
      </c>
      <c r="G755" s="19" t="str">
        <f t="shared" si="70"/>
        <v>25665.668</v>
      </c>
      <c r="H755" s="10">
        <f t="shared" si="71"/>
        <v>-19771</v>
      </c>
      <c r="I755" s="108" t="s">
        <v>2415</v>
      </c>
      <c r="J755" s="109" t="s">
        <v>2416</v>
      </c>
      <c r="K755" s="108">
        <v>-19771</v>
      </c>
      <c r="L755" s="108" t="s">
        <v>2417</v>
      </c>
      <c r="M755" s="109" t="s">
        <v>2233</v>
      </c>
      <c r="N755" s="109"/>
      <c r="O755" s="110" t="s">
        <v>2304</v>
      </c>
      <c r="P755" s="110" t="s">
        <v>2305</v>
      </c>
    </row>
    <row r="756" spans="1:16" ht="13.5" thickBot="1">
      <c r="A756" s="10" t="str">
        <f t="shared" si="66"/>
        <v> CPRI 19.21 </v>
      </c>
      <c r="B756" s="5" t="str">
        <f t="shared" si="67"/>
        <v>I</v>
      </c>
      <c r="C756" s="10">
        <f t="shared" si="68"/>
        <v>25763.394</v>
      </c>
      <c r="D756" s="19" t="str">
        <f t="shared" si="69"/>
        <v>vis</v>
      </c>
      <c r="E756" s="107">
        <f>VLOOKUP(C756,'Active 1'!C$21:E$968,3,FALSE)</f>
        <v>1316.0181628229439</v>
      </c>
      <c r="F756" s="5" t="s">
        <v>2167</v>
      </c>
      <c r="G756" s="19" t="str">
        <f t="shared" si="70"/>
        <v>25763.394</v>
      </c>
      <c r="H756" s="10">
        <f t="shared" si="71"/>
        <v>-19699</v>
      </c>
      <c r="I756" s="108" t="s">
        <v>2418</v>
      </c>
      <c r="J756" s="109" t="s">
        <v>2419</v>
      </c>
      <c r="K756" s="108">
        <v>-19699</v>
      </c>
      <c r="L756" s="108" t="s">
        <v>2417</v>
      </c>
      <c r="M756" s="109" t="s">
        <v>2169</v>
      </c>
      <c r="N756" s="109"/>
      <c r="O756" s="110" t="s">
        <v>2174</v>
      </c>
      <c r="P756" s="110" t="s">
        <v>2175</v>
      </c>
    </row>
    <row r="757" spans="1:16" ht="13.5" thickBot="1">
      <c r="A757" s="10" t="str">
        <f t="shared" si="66"/>
        <v> AAC 2.8 </v>
      </c>
      <c r="B757" s="5" t="str">
        <f t="shared" si="67"/>
        <v>I</v>
      </c>
      <c r="C757" s="10">
        <f t="shared" si="68"/>
        <v>25839.402999999998</v>
      </c>
      <c r="D757" s="19" t="str">
        <f t="shared" si="69"/>
        <v>vis</v>
      </c>
      <c r="E757" s="107">
        <f>VLOOKUP(C757,'Active 1'!C$21:E$968,3,FALSE)</f>
        <v>1372.0192178757761</v>
      </c>
      <c r="F757" s="5" t="s">
        <v>2167</v>
      </c>
      <c r="G757" s="19" t="str">
        <f t="shared" si="70"/>
        <v>25839.403</v>
      </c>
      <c r="H757" s="10">
        <f t="shared" si="71"/>
        <v>-19643</v>
      </c>
      <c r="I757" s="108" t="s">
        <v>2420</v>
      </c>
      <c r="J757" s="109" t="s">
        <v>2421</v>
      </c>
      <c r="K757" s="108">
        <v>-19643</v>
      </c>
      <c r="L757" s="108" t="s">
        <v>2417</v>
      </c>
      <c r="M757" s="109" t="s">
        <v>2233</v>
      </c>
      <c r="N757" s="109"/>
      <c r="O757" s="110" t="s">
        <v>2304</v>
      </c>
      <c r="P757" s="110" t="s">
        <v>2305</v>
      </c>
    </row>
    <row r="758" spans="1:16" ht="13.5" thickBot="1">
      <c r="A758" s="10" t="str">
        <f t="shared" si="66"/>
        <v> AAC 2.8 </v>
      </c>
      <c r="B758" s="5" t="str">
        <f t="shared" si="67"/>
        <v>I</v>
      </c>
      <c r="C758" s="10">
        <f t="shared" si="68"/>
        <v>25866.557000000001</v>
      </c>
      <c r="D758" s="19" t="str">
        <f t="shared" si="69"/>
        <v>vis</v>
      </c>
      <c r="E758" s="107">
        <f>VLOOKUP(C758,'Active 1'!C$21:E$968,3,FALSE)</f>
        <v>1392.0254362039316</v>
      </c>
      <c r="F758" s="5" t="s">
        <v>2167</v>
      </c>
      <c r="G758" s="19" t="str">
        <f t="shared" si="70"/>
        <v>25866.557</v>
      </c>
      <c r="H758" s="10">
        <f t="shared" si="71"/>
        <v>-19623</v>
      </c>
      <c r="I758" s="108" t="s">
        <v>2422</v>
      </c>
      <c r="J758" s="109" t="s">
        <v>2423</v>
      </c>
      <c r="K758" s="108">
        <v>-19623</v>
      </c>
      <c r="L758" s="108" t="s">
        <v>2324</v>
      </c>
      <c r="M758" s="109" t="s">
        <v>2233</v>
      </c>
      <c r="N758" s="109"/>
      <c r="O758" s="110" t="s">
        <v>2304</v>
      </c>
      <c r="P758" s="110" t="s">
        <v>2305</v>
      </c>
    </row>
    <row r="759" spans="1:16" ht="13.5" thickBot="1">
      <c r="A759" s="10" t="str">
        <f t="shared" si="66"/>
        <v> AAC 1.108 </v>
      </c>
      <c r="B759" s="5" t="str">
        <f t="shared" si="67"/>
        <v>I</v>
      </c>
      <c r="C759" s="10">
        <f t="shared" si="68"/>
        <v>26021.277999999998</v>
      </c>
      <c r="D759" s="19" t="str">
        <f t="shared" si="69"/>
        <v>vis</v>
      </c>
      <c r="E759" s="107">
        <f>VLOOKUP(C759,'Active 1'!C$21:E$968,3,FALSE)</f>
        <v>1506.0190322100539</v>
      </c>
      <c r="F759" s="5" t="s">
        <v>2167</v>
      </c>
      <c r="G759" s="19" t="str">
        <f t="shared" si="70"/>
        <v>26021.278</v>
      </c>
      <c r="H759" s="10">
        <f t="shared" si="71"/>
        <v>-19509</v>
      </c>
      <c r="I759" s="108" t="s">
        <v>2424</v>
      </c>
      <c r="J759" s="109" t="s">
        <v>2425</v>
      </c>
      <c r="K759" s="108">
        <v>-19509</v>
      </c>
      <c r="L759" s="108" t="s">
        <v>2426</v>
      </c>
      <c r="M759" s="109" t="s">
        <v>2233</v>
      </c>
      <c r="N759" s="109"/>
      <c r="O759" s="110" t="s">
        <v>2427</v>
      </c>
      <c r="P759" s="110" t="s">
        <v>2428</v>
      </c>
    </row>
    <row r="760" spans="1:16" ht="13.5" thickBot="1">
      <c r="A760" s="10" t="str">
        <f t="shared" si="66"/>
        <v> AAC 2.8 </v>
      </c>
      <c r="B760" s="5" t="str">
        <f t="shared" si="67"/>
        <v>I</v>
      </c>
      <c r="C760" s="10">
        <f t="shared" si="68"/>
        <v>26215.366999999998</v>
      </c>
      <c r="D760" s="19" t="str">
        <f t="shared" si="69"/>
        <v>vis</v>
      </c>
      <c r="E760" s="107">
        <f>VLOOKUP(C760,'Active 1'!C$21:E$968,3,FALSE)</f>
        <v>1649.0177399176864</v>
      </c>
      <c r="F760" s="5" t="s">
        <v>2167</v>
      </c>
      <c r="G760" s="19" t="str">
        <f t="shared" si="70"/>
        <v>26215.367</v>
      </c>
      <c r="H760" s="10">
        <f t="shared" si="71"/>
        <v>-19366</v>
      </c>
      <c r="I760" s="108" t="s">
        <v>2429</v>
      </c>
      <c r="J760" s="109" t="s">
        <v>2430</v>
      </c>
      <c r="K760" s="108">
        <v>-19366</v>
      </c>
      <c r="L760" s="108" t="s">
        <v>2431</v>
      </c>
      <c r="M760" s="109" t="s">
        <v>2233</v>
      </c>
      <c r="N760" s="109"/>
      <c r="O760" s="110" t="s">
        <v>2304</v>
      </c>
      <c r="P760" s="110" t="s">
        <v>2305</v>
      </c>
    </row>
    <row r="761" spans="1:16" ht="13.5" thickBot="1">
      <c r="A761" s="10" t="str">
        <f t="shared" si="66"/>
        <v> IODE 4.1.27 </v>
      </c>
      <c r="B761" s="5" t="str">
        <f t="shared" si="67"/>
        <v>I</v>
      </c>
      <c r="C761" s="10">
        <f t="shared" si="68"/>
        <v>26234.366999999998</v>
      </c>
      <c r="D761" s="19" t="str">
        <f t="shared" si="69"/>
        <v>vis</v>
      </c>
      <c r="E761" s="107">
        <f>VLOOKUP(C761,'Active 1'!C$21:E$968,3,FALSE)</f>
        <v>1663.016345951233</v>
      </c>
      <c r="F761" s="5" t="s">
        <v>2167</v>
      </c>
      <c r="G761" s="19" t="str">
        <f t="shared" si="70"/>
        <v>26234.367</v>
      </c>
      <c r="H761" s="10">
        <f t="shared" si="71"/>
        <v>-19352</v>
      </c>
      <c r="I761" s="108" t="s">
        <v>2432</v>
      </c>
      <c r="J761" s="109" t="s">
        <v>2433</v>
      </c>
      <c r="K761" s="108">
        <v>-19352</v>
      </c>
      <c r="L761" s="108" t="s">
        <v>2434</v>
      </c>
      <c r="M761" s="109" t="s">
        <v>2233</v>
      </c>
      <c r="N761" s="109"/>
      <c r="O761" s="110" t="s">
        <v>2244</v>
      </c>
      <c r="P761" s="110" t="s">
        <v>2274</v>
      </c>
    </row>
    <row r="762" spans="1:16" ht="13.5" thickBot="1">
      <c r="A762" s="10" t="str">
        <f t="shared" si="66"/>
        <v> IODE 4.1.27 </v>
      </c>
      <c r="B762" s="5" t="str">
        <f t="shared" si="67"/>
        <v>I</v>
      </c>
      <c r="C762" s="10">
        <f t="shared" si="68"/>
        <v>26325.311000000002</v>
      </c>
      <c r="D762" s="19" t="str">
        <f t="shared" si="69"/>
        <v>vis</v>
      </c>
      <c r="E762" s="107">
        <f>VLOOKUP(C762,'Active 1'!C$21:E$968,3,FALSE)</f>
        <v>1730.0210421151751</v>
      </c>
      <c r="F762" s="5" t="s">
        <v>2167</v>
      </c>
      <c r="G762" s="19" t="str">
        <f t="shared" si="70"/>
        <v>26325.311</v>
      </c>
      <c r="H762" s="10">
        <f t="shared" si="71"/>
        <v>-19285</v>
      </c>
      <c r="I762" s="108" t="s">
        <v>2435</v>
      </c>
      <c r="J762" s="109" t="s">
        <v>2436</v>
      </c>
      <c r="K762" s="108">
        <v>-19285</v>
      </c>
      <c r="L762" s="108" t="s">
        <v>2437</v>
      </c>
      <c r="M762" s="109" t="s">
        <v>2233</v>
      </c>
      <c r="N762" s="109"/>
      <c r="O762" s="110" t="s">
        <v>2244</v>
      </c>
      <c r="P762" s="110" t="s">
        <v>2274</v>
      </c>
    </row>
    <row r="763" spans="1:16" ht="13.5" thickBot="1">
      <c r="A763" s="10" t="str">
        <f t="shared" si="66"/>
        <v> AAC 2.8 </v>
      </c>
      <c r="B763" s="5" t="str">
        <f t="shared" si="67"/>
        <v>I</v>
      </c>
      <c r="C763" s="10">
        <f t="shared" si="68"/>
        <v>26420.326000000001</v>
      </c>
      <c r="D763" s="19" t="str">
        <f t="shared" si="69"/>
        <v>vis</v>
      </c>
      <c r="E763" s="107">
        <f>VLOOKUP(C763,'Active 1'!C$21:E$968,3,FALSE)</f>
        <v>1800.0251238139867</v>
      </c>
      <c r="F763" s="5" t="s">
        <v>2167</v>
      </c>
      <c r="G763" s="19" t="str">
        <f t="shared" si="70"/>
        <v>26420.326</v>
      </c>
      <c r="H763" s="10">
        <f t="shared" si="71"/>
        <v>-19215</v>
      </c>
      <c r="I763" s="108" t="s">
        <v>2438</v>
      </c>
      <c r="J763" s="109" t="s">
        <v>2439</v>
      </c>
      <c r="K763" s="108">
        <v>-19215</v>
      </c>
      <c r="L763" s="108" t="s">
        <v>2440</v>
      </c>
      <c r="M763" s="109" t="s">
        <v>2233</v>
      </c>
      <c r="N763" s="109"/>
      <c r="O763" s="110" t="s">
        <v>2304</v>
      </c>
      <c r="P763" s="110" t="s">
        <v>2305</v>
      </c>
    </row>
    <row r="764" spans="1:16" ht="13.5" thickBot="1">
      <c r="A764" s="10" t="str">
        <f t="shared" si="66"/>
        <v> AAC 2.8 </v>
      </c>
      <c r="B764" s="5" t="str">
        <f t="shared" si="67"/>
        <v>I</v>
      </c>
      <c r="C764" s="10">
        <f t="shared" si="68"/>
        <v>26435.248</v>
      </c>
      <c r="D764" s="19" t="str">
        <f t="shared" si="69"/>
        <v>vis</v>
      </c>
      <c r="E764" s="107">
        <f>VLOOKUP(C764,'Active 1'!C$21:E$968,3,FALSE)</f>
        <v>1811.0191869314899</v>
      </c>
      <c r="F764" s="5" t="s">
        <v>2167</v>
      </c>
      <c r="G764" s="19" t="str">
        <f t="shared" si="70"/>
        <v>26435.248</v>
      </c>
      <c r="H764" s="10">
        <f t="shared" si="71"/>
        <v>-19204</v>
      </c>
      <c r="I764" s="108" t="s">
        <v>2441</v>
      </c>
      <c r="J764" s="109" t="s">
        <v>2442</v>
      </c>
      <c r="K764" s="108">
        <v>-19204</v>
      </c>
      <c r="L764" s="108" t="s">
        <v>2443</v>
      </c>
      <c r="M764" s="109" t="s">
        <v>2233</v>
      </c>
      <c r="N764" s="109"/>
      <c r="O764" s="110" t="s">
        <v>2304</v>
      </c>
      <c r="P764" s="110" t="s">
        <v>2305</v>
      </c>
    </row>
    <row r="765" spans="1:16" ht="13.5" thickBot="1">
      <c r="A765" s="10" t="str">
        <f t="shared" si="66"/>
        <v> AAC 2.8 </v>
      </c>
      <c r="B765" s="5" t="str">
        <f t="shared" si="67"/>
        <v>I</v>
      </c>
      <c r="C765" s="10">
        <f t="shared" si="68"/>
        <v>26439.315999999999</v>
      </c>
      <c r="D765" s="19" t="str">
        <f t="shared" si="69"/>
        <v>vis</v>
      </c>
      <c r="E765" s="107">
        <f>VLOOKUP(C765,'Active 1'!C$21:E$968,3,FALSE)</f>
        <v>1814.0163621601457</v>
      </c>
      <c r="F765" s="5" t="s">
        <v>2167</v>
      </c>
      <c r="G765" s="19" t="str">
        <f t="shared" si="70"/>
        <v>26439.316</v>
      </c>
      <c r="H765" s="10">
        <f t="shared" si="71"/>
        <v>-19201</v>
      </c>
      <c r="I765" s="108" t="s">
        <v>2444</v>
      </c>
      <c r="J765" s="109" t="s">
        <v>2445</v>
      </c>
      <c r="K765" s="108">
        <v>-19201</v>
      </c>
      <c r="L765" s="108" t="s">
        <v>2446</v>
      </c>
      <c r="M765" s="109" t="s">
        <v>2233</v>
      </c>
      <c r="N765" s="109"/>
      <c r="O765" s="110" t="s">
        <v>2304</v>
      </c>
      <c r="P765" s="110" t="s">
        <v>2305</v>
      </c>
    </row>
    <row r="766" spans="1:16" ht="13.5" thickBot="1">
      <c r="A766" s="10" t="str">
        <f t="shared" si="66"/>
        <v> CPRI 19.21 </v>
      </c>
      <c r="B766" s="5" t="str">
        <f t="shared" si="67"/>
        <v>I</v>
      </c>
      <c r="C766" s="10">
        <f t="shared" si="68"/>
        <v>26480.038</v>
      </c>
      <c r="D766" s="19" t="str">
        <f t="shared" si="69"/>
        <v>vis</v>
      </c>
      <c r="E766" s="107">
        <f>VLOOKUP(C766,'Active 1'!C$21:E$968,3,FALSE)</f>
        <v>1844.0190587337302</v>
      </c>
      <c r="F766" s="5" t="s">
        <v>2167</v>
      </c>
      <c r="G766" s="19" t="str">
        <f t="shared" si="70"/>
        <v>26480.038</v>
      </c>
      <c r="H766" s="10">
        <f t="shared" si="71"/>
        <v>-19171</v>
      </c>
      <c r="I766" s="108" t="s">
        <v>2447</v>
      </c>
      <c r="J766" s="109" t="s">
        <v>2448</v>
      </c>
      <c r="K766" s="108">
        <v>-19171</v>
      </c>
      <c r="L766" s="108" t="s">
        <v>2449</v>
      </c>
      <c r="M766" s="109" t="s">
        <v>2169</v>
      </c>
      <c r="N766" s="109"/>
      <c r="O766" s="110" t="s">
        <v>2174</v>
      </c>
      <c r="P766" s="110" t="s">
        <v>2175</v>
      </c>
    </row>
    <row r="767" spans="1:16" ht="13.5" thickBot="1">
      <c r="A767" s="10" t="str">
        <f t="shared" si="66"/>
        <v> IODE 4.1.27 </v>
      </c>
      <c r="B767" s="5" t="str">
        <f t="shared" si="67"/>
        <v>I</v>
      </c>
      <c r="C767" s="10">
        <f t="shared" si="68"/>
        <v>26606.269</v>
      </c>
      <c r="D767" s="19" t="str">
        <f t="shared" si="69"/>
        <v>vis</v>
      </c>
      <c r="E767" s="107">
        <f>VLOOKUP(C767,'Active 1'!C$21:E$968,3,FALSE)</f>
        <v>1937.0221133769201</v>
      </c>
      <c r="F767" s="5" t="s">
        <v>2167</v>
      </c>
      <c r="G767" s="19" t="str">
        <f t="shared" si="70"/>
        <v>26606.269</v>
      </c>
      <c r="H767" s="10">
        <f t="shared" si="71"/>
        <v>-19078</v>
      </c>
      <c r="I767" s="108" t="s">
        <v>2450</v>
      </c>
      <c r="J767" s="109" t="s">
        <v>2451</v>
      </c>
      <c r="K767" s="108">
        <v>-19078</v>
      </c>
      <c r="L767" s="108" t="s">
        <v>2443</v>
      </c>
      <c r="M767" s="109" t="s">
        <v>2233</v>
      </c>
      <c r="N767" s="109"/>
      <c r="O767" s="110" t="s">
        <v>2244</v>
      </c>
      <c r="P767" s="110" t="s">
        <v>2274</v>
      </c>
    </row>
    <row r="768" spans="1:16" ht="13.5" thickBot="1">
      <c r="A768" s="10" t="str">
        <f t="shared" si="66"/>
        <v> CPRI 19.21 </v>
      </c>
      <c r="B768" s="5" t="str">
        <f t="shared" si="67"/>
        <v>I</v>
      </c>
      <c r="C768" s="10">
        <f t="shared" si="68"/>
        <v>27032.452000000001</v>
      </c>
      <c r="D768" s="19" t="str">
        <f t="shared" si="69"/>
        <v>vis</v>
      </c>
      <c r="E768" s="107">
        <f>VLOOKUP(C768,'Active 1'!C$21:E$968,3,FALSE)</f>
        <v>2251.0204247029719</v>
      </c>
      <c r="F768" s="5" t="s">
        <v>2167</v>
      </c>
      <c r="G768" s="19" t="str">
        <f t="shared" si="70"/>
        <v>27032.452</v>
      </c>
      <c r="H768" s="10">
        <f t="shared" si="71"/>
        <v>-18764</v>
      </c>
      <c r="I768" s="108" t="s">
        <v>2452</v>
      </c>
      <c r="J768" s="109" t="s">
        <v>2453</v>
      </c>
      <c r="K768" s="108">
        <v>-18764</v>
      </c>
      <c r="L768" s="108" t="s">
        <v>2454</v>
      </c>
      <c r="M768" s="109" t="s">
        <v>2169</v>
      </c>
      <c r="N768" s="109"/>
      <c r="O768" s="110" t="s">
        <v>2174</v>
      </c>
      <c r="P768" s="110" t="s">
        <v>2175</v>
      </c>
    </row>
    <row r="769" spans="1:16" ht="13.5" thickBot="1">
      <c r="A769" s="10" t="str">
        <f t="shared" si="66"/>
        <v> AN 253.405 </v>
      </c>
      <c r="B769" s="5" t="str">
        <f t="shared" si="67"/>
        <v>I</v>
      </c>
      <c r="C769" s="10">
        <f t="shared" si="68"/>
        <v>27343.271000000001</v>
      </c>
      <c r="D769" s="19" t="str">
        <f t="shared" si="69"/>
        <v>vis</v>
      </c>
      <c r="E769" s="107">
        <f>VLOOKUP(C769,'Active 1'!C$21:E$968,3,FALSE)</f>
        <v>2480.0221472682824</v>
      </c>
      <c r="F769" s="5" t="s">
        <v>2167</v>
      </c>
      <c r="G769" s="19" t="str">
        <f t="shared" si="70"/>
        <v>27343.271</v>
      </c>
      <c r="H769" s="10">
        <f t="shared" si="71"/>
        <v>-18535</v>
      </c>
      <c r="I769" s="108" t="s">
        <v>2455</v>
      </c>
      <c r="J769" s="109" t="s">
        <v>2456</v>
      </c>
      <c r="K769" s="108">
        <v>-18535</v>
      </c>
      <c r="L769" s="108" t="s">
        <v>2457</v>
      </c>
      <c r="M769" s="109" t="s">
        <v>2233</v>
      </c>
      <c r="N769" s="109"/>
      <c r="O769" s="110" t="s">
        <v>2458</v>
      </c>
      <c r="P769" s="110" t="s">
        <v>2459</v>
      </c>
    </row>
    <row r="770" spans="1:16" ht="13.5" thickBot="1">
      <c r="A770" s="10" t="str">
        <f t="shared" si="66"/>
        <v> AN 253.405 </v>
      </c>
      <c r="B770" s="5" t="str">
        <f t="shared" si="67"/>
        <v>I</v>
      </c>
      <c r="C770" s="10">
        <f t="shared" si="68"/>
        <v>27366.346000000001</v>
      </c>
      <c r="D770" s="19" t="str">
        <f t="shared" si="69"/>
        <v>vis</v>
      </c>
      <c r="E770" s="107">
        <f>VLOOKUP(C770,'Active 1'!C$21:E$968,3,FALSE)</f>
        <v>2497.0230859116559</v>
      </c>
      <c r="F770" s="5" t="s">
        <v>2167</v>
      </c>
      <c r="G770" s="19" t="str">
        <f t="shared" si="70"/>
        <v>27366.346</v>
      </c>
      <c r="H770" s="10">
        <f t="shared" si="71"/>
        <v>-18518</v>
      </c>
      <c r="I770" s="108" t="s">
        <v>2460</v>
      </c>
      <c r="J770" s="109" t="s">
        <v>2461</v>
      </c>
      <c r="K770" s="108">
        <v>-18518</v>
      </c>
      <c r="L770" s="108" t="s">
        <v>2462</v>
      </c>
      <c r="M770" s="109" t="s">
        <v>2233</v>
      </c>
      <c r="N770" s="109"/>
      <c r="O770" s="110" t="s">
        <v>2458</v>
      </c>
      <c r="P770" s="110" t="s">
        <v>2459</v>
      </c>
    </row>
    <row r="771" spans="1:16" ht="13.5" thickBot="1">
      <c r="A771" s="10" t="str">
        <f t="shared" si="66"/>
        <v> AN 253.405 </v>
      </c>
      <c r="B771" s="5" t="str">
        <f t="shared" si="67"/>
        <v>I</v>
      </c>
      <c r="C771" s="10">
        <f t="shared" si="68"/>
        <v>27370.42</v>
      </c>
      <c r="D771" s="19" t="str">
        <f t="shared" si="69"/>
        <v>vis</v>
      </c>
      <c r="E771" s="107">
        <f>VLOOKUP(C771,'Active 1'!C$21:E$968,3,FALSE)</f>
        <v>2500.0246817527413</v>
      </c>
      <c r="F771" s="5" t="s">
        <v>2167</v>
      </c>
      <c r="G771" s="19" t="str">
        <f t="shared" si="70"/>
        <v>27370.420</v>
      </c>
      <c r="H771" s="10">
        <f t="shared" si="71"/>
        <v>-18515</v>
      </c>
      <c r="I771" s="108" t="s">
        <v>2463</v>
      </c>
      <c r="J771" s="109" t="s">
        <v>2464</v>
      </c>
      <c r="K771" s="108">
        <v>-18515</v>
      </c>
      <c r="L771" s="108" t="s">
        <v>2465</v>
      </c>
      <c r="M771" s="109" t="s">
        <v>2233</v>
      </c>
      <c r="N771" s="109"/>
      <c r="O771" s="110" t="s">
        <v>2458</v>
      </c>
      <c r="P771" s="110" t="s">
        <v>2459</v>
      </c>
    </row>
    <row r="772" spans="1:16" ht="13.5" thickBot="1">
      <c r="A772" s="10" t="str">
        <f t="shared" si="66"/>
        <v> AN 253.405 </v>
      </c>
      <c r="B772" s="5" t="str">
        <f t="shared" si="67"/>
        <v>I</v>
      </c>
      <c r="C772" s="10">
        <f t="shared" si="68"/>
        <v>27389.42</v>
      </c>
      <c r="D772" s="19" t="str">
        <f t="shared" si="69"/>
        <v>vis</v>
      </c>
      <c r="E772" s="107">
        <f>VLOOKUP(C772,'Active 1'!C$21:E$968,3,FALSE)</f>
        <v>2514.0232877862882</v>
      </c>
      <c r="F772" s="5" t="s">
        <v>2167</v>
      </c>
      <c r="G772" s="19" t="str">
        <f t="shared" si="70"/>
        <v>27389.420</v>
      </c>
      <c r="H772" s="10">
        <f t="shared" si="71"/>
        <v>-18501</v>
      </c>
      <c r="I772" s="108" t="s">
        <v>2466</v>
      </c>
      <c r="J772" s="109" t="s">
        <v>2467</v>
      </c>
      <c r="K772" s="108">
        <v>-18501</v>
      </c>
      <c r="L772" s="108" t="s">
        <v>2462</v>
      </c>
      <c r="M772" s="109" t="s">
        <v>2233</v>
      </c>
      <c r="N772" s="109"/>
      <c r="O772" s="110" t="s">
        <v>2458</v>
      </c>
      <c r="P772" s="110" t="s">
        <v>2459</v>
      </c>
    </row>
    <row r="773" spans="1:16" ht="13.5" thickBot="1">
      <c r="A773" s="10" t="str">
        <f t="shared" si="66"/>
        <v> AN 253.405 </v>
      </c>
      <c r="B773" s="5" t="str">
        <f t="shared" si="67"/>
        <v>I</v>
      </c>
      <c r="C773" s="10">
        <f t="shared" si="68"/>
        <v>27446.428</v>
      </c>
      <c r="D773" s="19" t="str">
        <f t="shared" si="69"/>
        <v>vis</v>
      </c>
      <c r="E773" s="107">
        <f>VLOOKUP(C773,'Active 1'!C$21:E$968,3,FALSE)</f>
        <v>2556.0250000368378</v>
      </c>
      <c r="F773" s="5" t="s">
        <v>2167</v>
      </c>
      <c r="G773" s="19" t="str">
        <f t="shared" si="70"/>
        <v>27446.428</v>
      </c>
      <c r="H773" s="10">
        <f t="shared" si="71"/>
        <v>-18459</v>
      </c>
      <c r="I773" s="108" t="s">
        <v>2468</v>
      </c>
      <c r="J773" s="109" t="s">
        <v>2469</v>
      </c>
      <c r="K773" s="108">
        <v>-18459</v>
      </c>
      <c r="L773" s="108" t="s">
        <v>2470</v>
      </c>
      <c r="M773" s="109" t="s">
        <v>2233</v>
      </c>
      <c r="N773" s="109"/>
      <c r="O773" s="110" t="s">
        <v>2458</v>
      </c>
      <c r="P773" s="110" t="s">
        <v>2459</v>
      </c>
    </row>
    <row r="774" spans="1:16" ht="13.5" thickBot="1">
      <c r="A774" s="10" t="str">
        <f t="shared" si="66"/>
        <v> AN 253.405 </v>
      </c>
      <c r="B774" s="5" t="str">
        <f t="shared" si="67"/>
        <v>I</v>
      </c>
      <c r="C774" s="10">
        <f t="shared" si="68"/>
        <v>27457.281999999999</v>
      </c>
      <c r="D774" s="19" t="str">
        <f t="shared" si="69"/>
        <v>vis</v>
      </c>
      <c r="E774" s="107">
        <f>VLOOKUP(C774,'Active 1'!C$21:E$968,3,FALSE)</f>
        <v>2564.0218879256854</v>
      </c>
      <c r="F774" s="5" t="s">
        <v>2167</v>
      </c>
      <c r="G774" s="19" t="str">
        <f t="shared" si="70"/>
        <v>27457.282</v>
      </c>
      <c r="H774" s="10">
        <f t="shared" si="71"/>
        <v>-18451</v>
      </c>
      <c r="I774" s="108" t="s">
        <v>2471</v>
      </c>
      <c r="J774" s="109" t="s">
        <v>2472</v>
      </c>
      <c r="K774" s="108">
        <v>-18451</v>
      </c>
      <c r="L774" s="108" t="s">
        <v>2473</v>
      </c>
      <c r="M774" s="109" t="s">
        <v>2233</v>
      </c>
      <c r="N774" s="109"/>
      <c r="O774" s="110" t="s">
        <v>2458</v>
      </c>
      <c r="P774" s="110" t="s">
        <v>2459</v>
      </c>
    </row>
    <row r="775" spans="1:16" ht="13.5" thickBot="1">
      <c r="A775" s="10" t="str">
        <f t="shared" si="66"/>
        <v> GUL 2.4.12 </v>
      </c>
      <c r="B775" s="5" t="str">
        <f t="shared" si="67"/>
        <v>I</v>
      </c>
      <c r="C775" s="10">
        <f t="shared" si="68"/>
        <v>27457.282999999999</v>
      </c>
      <c r="D775" s="19" t="str">
        <f t="shared" si="69"/>
        <v>vis</v>
      </c>
      <c r="E775" s="107">
        <f>VLOOKUP(C775,'Active 1'!C$21:E$968,3,FALSE)</f>
        <v>2564.0226246944244</v>
      </c>
      <c r="F775" s="5" t="s">
        <v>2167</v>
      </c>
      <c r="G775" s="19" t="str">
        <f t="shared" si="70"/>
        <v>27457.283</v>
      </c>
      <c r="H775" s="10">
        <f t="shared" si="71"/>
        <v>-18451</v>
      </c>
      <c r="I775" s="108" t="s">
        <v>2474</v>
      </c>
      <c r="J775" s="109" t="s">
        <v>2475</v>
      </c>
      <c r="K775" s="108">
        <v>-18451</v>
      </c>
      <c r="L775" s="108" t="s">
        <v>2476</v>
      </c>
      <c r="M775" s="109" t="s">
        <v>2233</v>
      </c>
      <c r="N775" s="109"/>
      <c r="O775" s="110" t="s">
        <v>2477</v>
      </c>
      <c r="P775" s="110" t="s">
        <v>2478</v>
      </c>
    </row>
    <row r="776" spans="1:16" ht="13.5" thickBot="1">
      <c r="A776" s="10" t="str">
        <f t="shared" si="66"/>
        <v> AN 253.405 </v>
      </c>
      <c r="B776" s="5" t="str">
        <f t="shared" si="67"/>
        <v>I</v>
      </c>
      <c r="C776" s="10">
        <f t="shared" si="68"/>
        <v>27472.208999999999</v>
      </c>
      <c r="D776" s="19" t="str">
        <f t="shared" si="69"/>
        <v>vis</v>
      </c>
      <c r="E776" s="107">
        <f>VLOOKUP(C776,'Active 1'!C$21:E$968,3,FALSE)</f>
        <v>2575.0196348868826</v>
      </c>
      <c r="F776" s="5" t="s">
        <v>2167</v>
      </c>
      <c r="G776" s="19" t="str">
        <f t="shared" si="70"/>
        <v>27472.209</v>
      </c>
      <c r="H776" s="10">
        <f t="shared" si="71"/>
        <v>-18440</v>
      </c>
      <c r="I776" s="108" t="s">
        <v>2479</v>
      </c>
      <c r="J776" s="109" t="s">
        <v>2480</v>
      </c>
      <c r="K776" s="108">
        <v>-18440</v>
      </c>
      <c r="L776" s="108" t="s">
        <v>2481</v>
      </c>
      <c r="M776" s="109" t="s">
        <v>2233</v>
      </c>
      <c r="N776" s="109"/>
      <c r="O776" s="110" t="s">
        <v>2458</v>
      </c>
      <c r="P776" s="110" t="s">
        <v>2459</v>
      </c>
    </row>
    <row r="777" spans="1:16" ht="13.5" thickBot="1">
      <c r="A777" s="10" t="str">
        <f t="shared" si="66"/>
        <v> AN 253.405 </v>
      </c>
      <c r="B777" s="5" t="str">
        <f t="shared" si="67"/>
        <v>I</v>
      </c>
      <c r="C777" s="10">
        <f t="shared" si="68"/>
        <v>27476.288</v>
      </c>
      <c r="D777" s="19" t="str">
        <f t="shared" si="69"/>
        <v>vis</v>
      </c>
      <c r="E777" s="107">
        <f>VLOOKUP(C777,'Active 1'!C$21:E$968,3,FALSE)</f>
        <v>2578.0249145716643</v>
      </c>
      <c r="F777" s="5" t="s">
        <v>2167</v>
      </c>
      <c r="G777" s="19" t="str">
        <f t="shared" si="70"/>
        <v>27476.288</v>
      </c>
      <c r="H777" s="10">
        <f t="shared" si="71"/>
        <v>-18437</v>
      </c>
      <c r="I777" s="108" t="s">
        <v>2482</v>
      </c>
      <c r="J777" s="109" t="s">
        <v>2483</v>
      </c>
      <c r="K777" s="108">
        <v>-18437</v>
      </c>
      <c r="L777" s="108" t="s">
        <v>2462</v>
      </c>
      <c r="M777" s="109" t="s">
        <v>2233</v>
      </c>
      <c r="N777" s="109"/>
      <c r="O777" s="110" t="s">
        <v>2458</v>
      </c>
      <c r="P777" s="110" t="s">
        <v>2459</v>
      </c>
    </row>
    <row r="778" spans="1:16" ht="13.5" thickBot="1">
      <c r="A778" s="10" t="str">
        <f t="shared" si="66"/>
        <v> AN 253.405 </v>
      </c>
      <c r="B778" s="5" t="str">
        <f t="shared" si="67"/>
        <v>I</v>
      </c>
      <c r="C778" s="10">
        <f t="shared" si="68"/>
        <v>27480.357</v>
      </c>
      <c r="D778" s="19" t="str">
        <f t="shared" si="69"/>
        <v>vis</v>
      </c>
      <c r="E778" s="107">
        <f>VLOOKUP(C778,'Active 1'!C$21:E$968,3,FALSE)</f>
        <v>2581.0228265690589</v>
      </c>
      <c r="F778" s="5" t="s">
        <v>2167</v>
      </c>
      <c r="G778" s="19" t="str">
        <f t="shared" si="70"/>
        <v>27480.357</v>
      </c>
      <c r="H778" s="10">
        <f t="shared" si="71"/>
        <v>-18434</v>
      </c>
      <c r="I778" s="108" t="s">
        <v>2484</v>
      </c>
      <c r="J778" s="109" t="s">
        <v>2485</v>
      </c>
      <c r="K778" s="108">
        <v>-18434</v>
      </c>
      <c r="L778" s="108" t="s">
        <v>2476</v>
      </c>
      <c r="M778" s="109" t="s">
        <v>2233</v>
      </c>
      <c r="N778" s="109"/>
      <c r="O778" s="110" t="s">
        <v>2458</v>
      </c>
      <c r="P778" s="110" t="s">
        <v>2459</v>
      </c>
    </row>
    <row r="779" spans="1:16" ht="13.5" thickBot="1">
      <c r="A779" s="10" t="str">
        <f t="shared" ref="A779:A842" si="72">P779</f>
        <v> AN 253.405 </v>
      </c>
      <c r="B779" s="5" t="str">
        <f t="shared" ref="B779:B842" si="73">IF(H779=INT(H779),"I","II")</f>
        <v>I</v>
      </c>
      <c r="C779" s="10">
        <f t="shared" ref="C779:C842" si="74">1*G779</f>
        <v>27484.42</v>
      </c>
      <c r="D779" s="19" t="str">
        <f t="shared" ref="D779:D842" si="75">VLOOKUP(F779,I$1:J$5,2,FALSE)</f>
        <v>vis</v>
      </c>
      <c r="E779" s="107">
        <f>VLOOKUP(C779,'Active 1'!C$21:E$968,3,FALSE)</f>
        <v>2584.0163179540209</v>
      </c>
      <c r="F779" s="5" t="s">
        <v>2167</v>
      </c>
      <c r="G779" s="19" t="str">
        <f t="shared" ref="G779:G842" si="76">MID(I779,3,LEN(I779)-3)</f>
        <v>27484.420</v>
      </c>
      <c r="H779" s="10">
        <f t="shared" ref="H779:H842" si="77">1*K779</f>
        <v>-18431</v>
      </c>
      <c r="I779" s="108" t="s">
        <v>2486</v>
      </c>
      <c r="J779" s="109" t="s">
        <v>2487</v>
      </c>
      <c r="K779" s="108">
        <v>-18431</v>
      </c>
      <c r="L779" s="108" t="s">
        <v>2488</v>
      </c>
      <c r="M779" s="109" t="s">
        <v>2233</v>
      </c>
      <c r="N779" s="109"/>
      <c r="O779" s="110" t="s">
        <v>2458</v>
      </c>
      <c r="P779" s="110" t="s">
        <v>2459</v>
      </c>
    </row>
    <row r="780" spans="1:16" ht="13.5" thickBot="1">
      <c r="A780" s="10" t="str">
        <f t="shared" si="72"/>
        <v> AAC 4.83 </v>
      </c>
      <c r="B780" s="5" t="str">
        <f t="shared" si="73"/>
        <v>I</v>
      </c>
      <c r="C780" s="10">
        <f t="shared" si="74"/>
        <v>27659.528999999999</v>
      </c>
      <c r="D780" s="19" t="str">
        <f t="shared" si="75"/>
        <v>vis</v>
      </c>
      <c r="E780" s="107">
        <f>VLOOKUP(C780,'Active 1'!C$21:E$968,3,FALSE)</f>
        <v>2713.0311550028791</v>
      </c>
      <c r="F780" s="5" t="s">
        <v>2167</v>
      </c>
      <c r="G780" s="19" t="str">
        <f t="shared" si="76"/>
        <v>27659.529</v>
      </c>
      <c r="H780" s="10">
        <f t="shared" si="77"/>
        <v>-18302</v>
      </c>
      <c r="I780" s="108" t="s">
        <v>2489</v>
      </c>
      <c r="J780" s="109" t="s">
        <v>2490</v>
      </c>
      <c r="K780" s="108">
        <v>-18302</v>
      </c>
      <c r="L780" s="108" t="s">
        <v>2454</v>
      </c>
      <c r="M780" s="109" t="s">
        <v>2233</v>
      </c>
      <c r="N780" s="109"/>
      <c r="O780" s="110" t="s">
        <v>2491</v>
      </c>
      <c r="P780" s="110" t="s">
        <v>2492</v>
      </c>
    </row>
    <row r="781" spans="1:16" ht="13.5" thickBot="1">
      <c r="A781" s="10" t="str">
        <f t="shared" si="72"/>
        <v> AN 261.255 </v>
      </c>
      <c r="B781" s="5" t="str">
        <f t="shared" si="73"/>
        <v>I</v>
      </c>
      <c r="C781" s="10">
        <f t="shared" si="74"/>
        <v>27841.394</v>
      </c>
      <c r="D781" s="19" t="str">
        <f t="shared" si="75"/>
        <v>vis</v>
      </c>
      <c r="E781" s="107">
        <f>VLOOKUP(C781,'Active 1'!C$21:E$968,3,FALSE)</f>
        <v>2847.023601649772</v>
      </c>
      <c r="F781" s="5" t="s">
        <v>2167</v>
      </c>
      <c r="G781" s="19" t="str">
        <f t="shared" si="76"/>
        <v>27841.394</v>
      </c>
      <c r="H781" s="10">
        <f t="shared" si="77"/>
        <v>-18168</v>
      </c>
      <c r="I781" s="108" t="s">
        <v>2493</v>
      </c>
      <c r="J781" s="109" t="s">
        <v>2494</v>
      </c>
      <c r="K781" s="108">
        <v>-18168</v>
      </c>
      <c r="L781" s="108" t="s">
        <v>2495</v>
      </c>
      <c r="M781" s="109" t="s">
        <v>2233</v>
      </c>
      <c r="N781" s="109"/>
      <c r="O781" s="110" t="s">
        <v>2496</v>
      </c>
      <c r="P781" s="110" t="s">
        <v>2497</v>
      </c>
    </row>
    <row r="782" spans="1:16" ht="13.5" thickBot="1">
      <c r="A782" s="10" t="str">
        <f t="shared" si="72"/>
        <v> CPRI 25.8 </v>
      </c>
      <c r="B782" s="5" t="str">
        <f t="shared" si="73"/>
        <v>I</v>
      </c>
      <c r="C782" s="10">
        <f t="shared" si="74"/>
        <v>28096.563999999998</v>
      </c>
      <c r="D782" s="19" t="str">
        <f t="shared" si="75"/>
        <v>vis</v>
      </c>
      <c r="E782" s="107">
        <f>VLOOKUP(C782,'Active 1'!C$21:E$968,3,FALSE)</f>
        <v>3035.0248806803011</v>
      </c>
      <c r="F782" s="5" t="s">
        <v>2167</v>
      </c>
      <c r="G782" s="19" t="str">
        <f t="shared" si="76"/>
        <v>28096.564</v>
      </c>
      <c r="H782" s="10">
        <f t="shared" si="77"/>
        <v>-17980</v>
      </c>
      <c r="I782" s="108" t="s">
        <v>2498</v>
      </c>
      <c r="J782" s="109" t="s">
        <v>2499</v>
      </c>
      <c r="K782" s="108">
        <v>-17980</v>
      </c>
      <c r="L782" s="108" t="s">
        <v>2500</v>
      </c>
      <c r="M782" s="109" t="s">
        <v>2233</v>
      </c>
      <c r="N782" s="109"/>
      <c r="O782" s="110" t="s">
        <v>2501</v>
      </c>
      <c r="P782" s="110" t="s">
        <v>2502</v>
      </c>
    </row>
    <row r="783" spans="1:16" ht="13.5" thickBot="1">
      <c r="A783" s="10" t="str">
        <f t="shared" si="72"/>
        <v> AN 260.289 </v>
      </c>
      <c r="B783" s="5" t="str">
        <f t="shared" si="73"/>
        <v>I</v>
      </c>
      <c r="C783" s="10">
        <f t="shared" si="74"/>
        <v>28107.42</v>
      </c>
      <c r="D783" s="19" t="str">
        <f t="shared" si="75"/>
        <v>vis</v>
      </c>
      <c r="E783" s="107">
        <f>VLOOKUP(C783,'Active 1'!C$21:E$968,3,FALSE)</f>
        <v>3043.0232421066262</v>
      </c>
      <c r="F783" s="5" t="s">
        <v>2167</v>
      </c>
      <c r="G783" s="19" t="str">
        <f t="shared" si="76"/>
        <v>28107.420</v>
      </c>
      <c r="H783" s="10">
        <f t="shared" si="77"/>
        <v>-17972</v>
      </c>
      <c r="I783" s="108" t="s">
        <v>2503</v>
      </c>
      <c r="J783" s="109" t="s">
        <v>2504</v>
      </c>
      <c r="K783" s="108">
        <v>-17972</v>
      </c>
      <c r="L783" s="108" t="s">
        <v>2505</v>
      </c>
      <c r="M783" s="109" t="s">
        <v>2233</v>
      </c>
      <c r="N783" s="109"/>
      <c r="O783" s="110" t="s">
        <v>2458</v>
      </c>
      <c r="P783" s="110" t="s">
        <v>2506</v>
      </c>
    </row>
    <row r="784" spans="1:16" ht="13.5" thickBot="1">
      <c r="A784" s="10" t="str">
        <f t="shared" si="72"/>
        <v> AN 260.289 </v>
      </c>
      <c r="B784" s="5" t="str">
        <f t="shared" si="73"/>
        <v>I</v>
      </c>
      <c r="C784" s="10">
        <f t="shared" si="74"/>
        <v>28122.350999999999</v>
      </c>
      <c r="D784" s="19" t="str">
        <f t="shared" si="75"/>
        <v>vis</v>
      </c>
      <c r="E784" s="107">
        <f>VLOOKUP(C784,'Active 1'!C$21:E$968,3,FALSE)</f>
        <v>3054.0239361427784</v>
      </c>
      <c r="F784" s="5" t="s">
        <v>2167</v>
      </c>
      <c r="G784" s="19" t="str">
        <f t="shared" si="76"/>
        <v>28122.351</v>
      </c>
      <c r="H784" s="10">
        <f t="shared" si="77"/>
        <v>-17961</v>
      </c>
      <c r="I784" s="108" t="s">
        <v>2507</v>
      </c>
      <c r="J784" s="109" t="s">
        <v>2508</v>
      </c>
      <c r="K784" s="108">
        <v>-17961</v>
      </c>
      <c r="L784" s="108" t="s">
        <v>2509</v>
      </c>
      <c r="M784" s="109" t="s">
        <v>2233</v>
      </c>
      <c r="N784" s="109"/>
      <c r="O784" s="110" t="s">
        <v>2458</v>
      </c>
      <c r="P784" s="110" t="s">
        <v>2506</v>
      </c>
    </row>
    <row r="785" spans="1:16" ht="13.5" thickBot="1">
      <c r="A785" s="10" t="str">
        <f t="shared" si="72"/>
        <v> AN 260.289 </v>
      </c>
      <c r="B785" s="5" t="str">
        <f t="shared" si="73"/>
        <v>I</v>
      </c>
      <c r="C785" s="10">
        <f t="shared" si="74"/>
        <v>28126.424999999999</v>
      </c>
      <c r="D785" s="19" t="str">
        <f t="shared" si="75"/>
        <v>vis</v>
      </c>
      <c r="E785" s="107">
        <f>VLOOKUP(C785,'Active 1'!C$21:E$968,3,FALSE)</f>
        <v>3057.0255319838666</v>
      </c>
      <c r="F785" s="5" t="s">
        <v>2167</v>
      </c>
      <c r="G785" s="19" t="str">
        <f t="shared" si="76"/>
        <v>28126.425</v>
      </c>
      <c r="H785" s="10">
        <f t="shared" si="77"/>
        <v>-17958</v>
      </c>
      <c r="I785" s="108" t="s">
        <v>2510</v>
      </c>
      <c r="J785" s="109" t="s">
        <v>2511</v>
      </c>
      <c r="K785" s="108">
        <v>-17958</v>
      </c>
      <c r="L785" s="108" t="s">
        <v>2500</v>
      </c>
      <c r="M785" s="109" t="s">
        <v>2233</v>
      </c>
      <c r="N785" s="109"/>
      <c r="O785" s="110" t="s">
        <v>2458</v>
      </c>
      <c r="P785" s="110" t="s">
        <v>2506</v>
      </c>
    </row>
    <row r="786" spans="1:16" ht="13.5" thickBot="1">
      <c r="A786" s="10" t="str">
        <f t="shared" si="72"/>
        <v> AN 260.289 </v>
      </c>
      <c r="B786" s="5" t="str">
        <f t="shared" si="73"/>
        <v>I</v>
      </c>
      <c r="C786" s="10">
        <f t="shared" si="74"/>
        <v>28179.353999999999</v>
      </c>
      <c r="D786" s="19" t="str">
        <f t="shared" si="75"/>
        <v>vis</v>
      </c>
      <c r="E786" s="107">
        <f>VLOOKUP(C786,'Active 1'!C$21:E$968,3,FALSE)</f>
        <v>3096.0219645496345</v>
      </c>
      <c r="F786" s="5" t="s">
        <v>2167</v>
      </c>
      <c r="G786" s="19" t="str">
        <f t="shared" si="76"/>
        <v>28179.354</v>
      </c>
      <c r="H786" s="10">
        <f t="shared" si="77"/>
        <v>-17919</v>
      </c>
      <c r="I786" s="108" t="s">
        <v>2512</v>
      </c>
      <c r="J786" s="109" t="s">
        <v>2513</v>
      </c>
      <c r="K786" s="108">
        <v>-17919</v>
      </c>
      <c r="L786" s="108" t="s">
        <v>2514</v>
      </c>
      <c r="M786" s="109" t="s">
        <v>2233</v>
      </c>
      <c r="N786" s="109"/>
      <c r="O786" s="110" t="s">
        <v>2458</v>
      </c>
      <c r="P786" s="110" t="s">
        <v>2506</v>
      </c>
    </row>
    <row r="787" spans="1:16" ht="13.5" thickBot="1">
      <c r="A787" s="10" t="str">
        <f t="shared" si="72"/>
        <v> AN 260.289 </v>
      </c>
      <c r="B787" s="5" t="str">
        <f t="shared" si="73"/>
        <v>I</v>
      </c>
      <c r="C787" s="10">
        <f t="shared" si="74"/>
        <v>28213.293000000001</v>
      </c>
      <c r="D787" s="19" t="str">
        <f t="shared" si="75"/>
        <v>vis</v>
      </c>
      <c r="E787" s="107">
        <f>VLOOKUP(C787,'Active 1'!C$21:E$968,3,FALSE)</f>
        <v>3121.0271587692432</v>
      </c>
      <c r="F787" s="5" t="s">
        <v>2167</v>
      </c>
      <c r="G787" s="19" t="str">
        <f t="shared" si="76"/>
        <v>28213.293</v>
      </c>
      <c r="H787" s="10">
        <f t="shared" si="77"/>
        <v>-17894</v>
      </c>
      <c r="I787" s="108" t="s">
        <v>2515</v>
      </c>
      <c r="J787" s="109" t="s">
        <v>2516</v>
      </c>
      <c r="K787" s="108">
        <v>-17894</v>
      </c>
      <c r="L787" s="108" t="s">
        <v>2500</v>
      </c>
      <c r="M787" s="109" t="s">
        <v>2233</v>
      </c>
      <c r="N787" s="109"/>
      <c r="O787" s="110" t="s">
        <v>2458</v>
      </c>
      <c r="P787" s="110" t="s">
        <v>2506</v>
      </c>
    </row>
    <row r="788" spans="1:16" ht="13.5" thickBot="1">
      <c r="A788" s="10" t="str">
        <f t="shared" si="72"/>
        <v> AN 260.289 </v>
      </c>
      <c r="B788" s="5" t="str">
        <f t="shared" si="73"/>
        <v>I</v>
      </c>
      <c r="C788" s="10">
        <f t="shared" si="74"/>
        <v>28247.22</v>
      </c>
      <c r="D788" s="19" t="str">
        <f t="shared" si="75"/>
        <v>vis</v>
      </c>
      <c r="E788" s="107">
        <f>VLOOKUP(C788,'Active 1'!C$21:E$968,3,FALSE)</f>
        <v>3146.0235117639868</v>
      </c>
      <c r="F788" s="5" t="s">
        <v>2167</v>
      </c>
      <c r="G788" s="19" t="str">
        <f t="shared" si="76"/>
        <v>28247.220</v>
      </c>
      <c r="H788" s="10">
        <f t="shared" si="77"/>
        <v>-17869</v>
      </c>
      <c r="I788" s="108" t="s">
        <v>2517</v>
      </c>
      <c r="J788" s="109" t="s">
        <v>2518</v>
      </c>
      <c r="K788" s="108">
        <v>-17869</v>
      </c>
      <c r="L788" s="108" t="s">
        <v>2514</v>
      </c>
      <c r="M788" s="109" t="s">
        <v>2233</v>
      </c>
      <c r="N788" s="109"/>
      <c r="O788" s="110" t="s">
        <v>2458</v>
      </c>
      <c r="P788" s="110" t="s">
        <v>2506</v>
      </c>
    </row>
    <row r="789" spans="1:16" ht="13.5" thickBot="1">
      <c r="A789" s="10" t="str">
        <f t="shared" si="72"/>
        <v> AAC 4.121 </v>
      </c>
      <c r="B789" s="5" t="str">
        <f t="shared" si="73"/>
        <v>I</v>
      </c>
      <c r="C789" s="10">
        <f t="shared" si="74"/>
        <v>28426.383000000002</v>
      </c>
      <c r="D789" s="19" t="str">
        <f t="shared" si="75"/>
        <v>vis</v>
      </c>
      <c r="E789" s="107">
        <f>VLOOKUP(C789,'Active 1'!C$21:E$968,3,FALSE)</f>
        <v>3278.0252092791607</v>
      </c>
      <c r="F789" s="5" t="s">
        <v>2167</v>
      </c>
      <c r="G789" s="19" t="str">
        <f t="shared" si="76"/>
        <v>28426.383</v>
      </c>
      <c r="H789" s="10">
        <f t="shared" si="77"/>
        <v>-17737</v>
      </c>
      <c r="I789" s="108" t="s">
        <v>2519</v>
      </c>
      <c r="J789" s="109" t="s">
        <v>2520</v>
      </c>
      <c r="K789" s="108">
        <v>-17737</v>
      </c>
      <c r="L789" s="108" t="s">
        <v>2521</v>
      </c>
      <c r="M789" s="109" t="s">
        <v>2233</v>
      </c>
      <c r="N789" s="109"/>
      <c r="O789" s="110" t="s">
        <v>2522</v>
      </c>
      <c r="P789" s="110" t="s">
        <v>2523</v>
      </c>
    </row>
    <row r="790" spans="1:16" ht="13.5" thickBot="1">
      <c r="A790" s="10" t="str">
        <f t="shared" si="72"/>
        <v> AAC 4.121 </v>
      </c>
      <c r="B790" s="5" t="str">
        <f t="shared" si="73"/>
        <v>I</v>
      </c>
      <c r="C790" s="10">
        <f t="shared" si="74"/>
        <v>28430.453000000001</v>
      </c>
      <c r="D790" s="19" t="str">
        <f t="shared" si="75"/>
        <v>vis</v>
      </c>
      <c r="E790" s="107">
        <f>VLOOKUP(C790,'Active 1'!C$21:E$968,3,FALSE)</f>
        <v>3281.0238580452942</v>
      </c>
      <c r="F790" s="5" t="s">
        <v>2167</v>
      </c>
      <c r="G790" s="19" t="str">
        <f t="shared" si="76"/>
        <v>28430.453</v>
      </c>
      <c r="H790" s="10">
        <f t="shared" si="77"/>
        <v>-17734</v>
      </c>
      <c r="I790" s="108" t="s">
        <v>2524</v>
      </c>
      <c r="J790" s="109" t="s">
        <v>2525</v>
      </c>
      <c r="K790" s="108">
        <v>-17734</v>
      </c>
      <c r="L790" s="108" t="s">
        <v>2526</v>
      </c>
      <c r="M790" s="109" t="s">
        <v>2233</v>
      </c>
      <c r="N790" s="109"/>
      <c r="O790" s="110" t="s">
        <v>2522</v>
      </c>
      <c r="P790" s="110" t="s">
        <v>2523</v>
      </c>
    </row>
    <row r="791" spans="1:16" ht="13.5" thickBot="1">
      <c r="A791" s="10" t="str">
        <f t="shared" si="72"/>
        <v> AN 277.40 </v>
      </c>
      <c r="B791" s="5" t="str">
        <f t="shared" si="73"/>
        <v>I</v>
      </c>
      <c r="C791" s="10">
        <f t="shared" si="74"/>
        <v>28460.312000000002</v>
      </c>
      <c r="D791" s="19" t="str">
        <f t="shared" si="75"/>
        <v>vis</v>
      </c>
      <c r="E791" s="107">
        <f>VLOOKUP(C791,'Active 1'!C$21:E$968,3,FALSE)</f>
        <v>3303.0230358113822</v>
      </c>
      <c r="F791" s="5" t="s">
        <v>2167</v>
      </c>
      <c r="G791" s="19" t="str">
        <f t="shared" si="76"/>
        <v>28460.312</v>
      </c>
      <c r="H791" s="10">
        <f t="shared" si="77"/>
        <v>-17712</v>
      </c>
      <c r="I791" s="108" t="s">
        <v>2527</v>
      </c>
      <c r="J791" s="109" t="s">
        <v>2528</v>
      </c>
      <c r="K791" s="108">
        <v>-17712</v>
      </c>
      <c r="L791" s="108" t="s">
        <v>2529</v>
      </c>
      <c r="M791" s="109" t="s">
        <v>2233</v>
      </c>
      <c r="N791" s="109"/>
      <c r="O791" s="110" t="s">
        <v>2458</v>
      </c>
      <c r="P791" s="110" t="s">
        <v>2530</v>
      </c>
    </row>
    <row r="792" spans="1:16" ht="13.5" thickBot="1">
      <c r="A792" s="10" t="str">
        <f t="shared" si="72"/>
        <v> GUL 2.4.12 </v>
      </c>
      <c r="B792" s="5" t="str">
        <f t="shared" si="73"/>
        <v>I</v>
      </c>
      <c r="C792" s="10">
        <f t="shared" si="74"/>
        <v>28479.321</v>
      </c>
      <c r="D792" s="19" t="str">
        <f t="shared" si="75"/>
        <v>vis</v>
      </c>
      <c r="E792" s="107">
        <f>VLOOKUP(C792,'Active 1'!C$21:E$968,3,FALSE)</f>
        <v>3317.0282727635749</v>
      </c>
      <c r="F792" s="5" t="s">
        <v>2167</v>
      </c>
      <c r="G792" s="19" t="str">
        <f t="shared" si="76"/>
        <v>28479.321</v>
      </c>
      <c r="H792" s="10">
        <f t="shared" si="77"/>
        <v>-17698</v>
      </c>
      <c r="I792" s="108" t="s">
        <v>2531</v>
      </c>
      <c r="J792" s="109" t="s">
        <v>2532</v>
      </c>
      <c r="K792" s="108">
        <v>-17698</v>
      </c>
      <c r="L792" s="108" t="s">
        <v>2533</v>
      </c>
      <c r="M792" s="109" t="s">
        <v>2233</v>
      </c>
      <c r="N792" s="109"/>
      <c r="O792" s="110" t="s">
        <v>2534</v>
      </c>
      <c r="P792" s="110" t="s">
        <v>2478</v>
      </c>
    </row>
    <row r="793" spans="1:16" ht="13.5" thickBot="1">
      <c r="A793" s="10" t="str">
        <f t="shared" si="72"/>
        <v> AN 277.40 </v>
      </c>
      <c r="B793" s="5" t="str">
        <f t="shared" si="73"/>
        <v>I</v>
      </c>
      <c r="C793" s="10">
        <f t="shared" si="74"/>
        <v>28517.32</v>
      </c>
      <c r="D793" s="19" t="str">
        <f t="shared" si="75"/>
        <v>vis</v>
      </c>
      <c r="E793" s="107">
        <f>VLOOKUP(C793,'Active 1'!C$21:E$968,3,FALSE)</f>
        <v>3345.0247480619291</v>
      </c>
      <c r="F793" s="5" t="s">
        <v>2167</v>
      </c>
      <c r="G793" s="19" t="str">
        <f t="shared" si="76"/>
        <v>28517.320</v>
      </c>
      <c r="H793" s="10">
        <f t="shared" si="77"/>
        <v>-17670</v>
      </c>
      <c r="I793" s="108" t="s">
        <v>2535</v>
      </c>
      <c r="J793" s="109" t="s">
        <v>2536</v>
      </c>
      <c r="K793" s="108">
        <v>-17670</v>
      </c>
      <c r="L793" s="108" t="s">
        <v>2537</v>
      </c>
      <c r="M793" s="109" t="s">
        <v>2233</v>
      </c>
      <c r="N793" s="109"/>
      <c r="O793" s="110" t="s">
        <v>2458</v>
      </c>
      <c r="P793" s="110" t="s">
        <v>2530</v>
      </c>
    </row>
    <row r="794" spans="1:16" ht="13.5" thickBot="1">
      <c r="A794" s="10" t="str">
        <f t="shared" si="72"/>
        <v> AN 277.40 </v>
      </c>
      <c r="B794" s="5" t="str">
        <f t="shared" si="73"/>
        <v>I</v>
      </c>
      <c r="C794" s="10">
        <f t="shared" si="74"/>
        <v>28521.392</v>
      </c>
      <c r="D794" s="19" t="str">
        <f t="shared" si="75"/>
        <v>vis</v>
      </c>
      <c r="E794" s="107">
        <f>VLOOKUP(C794,'Active 1'!C$21:E$968,3,FALSE)</f>
        <v>3348.0248703655398</v>
      </c>
      <c r="F794" s="5" t="s">
        <v>2167</v>
      </c>
      <c r="G794" s="19" t="str">
        <f t="shared" si="76"/>
        <v>28521.392</v>
      </c>
      <c r="H794" s="10">
        <f t="shared" si="77"/>
        <v>-17667</v>
      </c>
      <c r="I794" s="108" t="s">
        <v>2538</v>
      </c>
      <c r="J794" s="109" t="s">
        <v>2539</v>
      </c>
      <c r="K794" s="108">
        <v>-17667</v>
      </c>
      <c r="L794" s="108" t="s">
        <v>2537</v>
      </c>
      <c r="M794" s="109" t="s">
        <v>2233</v>
      </c>
      <c r="N794" s="109"/>
      <c r="O794" s="110" t="s">
        <v>2458</v>
      </c>
      <c r="P794" s="110" t="s">
        <v>2530</v>
      </c>
    </row>
    <row r="795" spans="1:16" ht="13.5" thickBot="1">
      <c r="A795" s="10" t="str">
        <f t="shared" si="72"/>
        <v> AN 277.40 </v>
      </c>
      <c r="B795" s="5" t="str">
        <f t="shared" si="73"/>
        <v>I</v>
      </c>
      <c r="C795" s="10">
        <f t="shared" si="74"/>
        <v>28532.255000000001</v>
      </c>
      <c r="D795" s="19" t="str">
        <f t="shared" si="75"/>
        <v>vis</v>
      </c>
      <c r="E795" s="107">
        <f>VLOOKUP(C795,'Active 1'!C$21:E$968,3,FALSE)</f>
        <v>3356.0283891730364</v>
      </c>
      <c r="F795" s="5" t="s">
        <v>2167</v>
      </c>
      <c r="G795" s="19" t="str">
        <f t="shared" si="76"/>
        <v>28532.255</v>
      </c>
      <c r="H795" s="10">
        <f t="shared" si="77"/>
        <v>-17659</v>
      </c>
      <c r="I795" s="108" t="s">
        <v>2540</v>
      </c>
      <c r="J795" s="109" t="s">
        <v>2541</v>
      </c>
      <c r="K795" s="108">
        <v>-17659</v>
      </c>
      <c r="L795" s="108" t="s">
        <v>2514</v>
      </c>
      <c r="M795" s="109" t="s">
        <v>2233</v>
      </c>
      <c r="N795" s="109"/>
      <c r="O795" s="110" t="s">
        <v>2458</v>
      </c>
      <c r="P795" s="110" t="s">
        <v>2530</v>
      </c>
    </row>
    <row r="796" spans="1:16" ht="13.5" thickBot="1">
      <c r="A796" s="10" t="str">
        <f t="shared" si="72"/>
        <v> AN 277.40 </v>
      </c>
      <c r="B796" s="5" t="str">
        <f t="shared" si="73"/>
        <v>I</v>
      </c>
      <c r="C796" s="10">
        <f t="shared" si="74"/>
        <v>28544.464</v>
      </c>
      <c r="D796" s="19" t="str">
        <f t="shared" si="75"/>
        <v>vis</v>
      </c>
      <c r="E796" s="107">
        <f>VLOOKUP(C796,'Active 1'!C$21:E$968,3,FALSE)</f>
        <v>3365.0235987026972</v>
      </c>
      <c r="F796" s="5" t="s">
        <v>2167</v>
      </c>
      <c r="G796" s="19" t="str">
        <f t="shared" si="76"/>
        <v>28544.464</v>
      </c>
      <c r="H796" s="10">
        <f t="shared" si="77"/>
        <v>-17650</v>
      </c>
      <c r="I796" s="108" t="s">
        <v>2542</v>
      </c>
      <c r="J796" s="109" t="s">
        <v>2543</v>
      </c>
      <c r="K796" s="108">
        <v>-17650</v>
      </c>
      <c r="L796" s="108" t="s">
        <v>2544</v>
      </c>
      <c r="M796" s="109" t="s">
        <v>2233</v>
      </c>
      <c r="N796" s="109"/>
      <c r="O796" s="110" t="s">
        <v>2458</v>
      </c>
      <c r="P796" s="110" t="s">
        <v>2530</v>
      </c>
    </row>
    <row r="797" spans="1:16" ht="13.5" thickBot="1">
      <c r="A797" s="10" t="str">
        <f t="shared" si="72"/>
        <v> AN 277.40 </v>
      </c>
      <c r="B797" s="5" t="str">
        <f t="shared" si="73"/>
        <v>I</v>
      </c>
      <c r="C797" s="10">
        <f t="shared" si="74"/>
        <v>28753.483</v>
      </c>
      <c r="D797" s="19" t="str">
        <f t="shared" si="75"/>
        <v>vis</v>
      </c>
      <c r="E797" s="107">
        <f>VLOOKUP(C797,'Active 1'!C$21:E$968,3,FALSE)</f>
        <v>3519.022263677743</v>
      </c>
      <c r="F797" s="5" t="s">
        <v>2167</v>
      </c>
      <c r="G797" s="19" t="str">
        <f t="shared" si="76"/>
        <v>28753.483</v>
      </c>
      <c r="H797" s="10">
        <f t="shared" si="77"/>
        <v>-17496</v>
      </c>
      <c r="I797" s="108" t="s">
        <v>2545</v>
      </c>
      <c r="J797" s="109" t="s">
        <v>2546</v>
      </c>
      <c r="K797" s="108">
        <v>-17496</v>
      </c>
      <c r="L797" s="108" t="s">
        <v>2547</v>
      </c>
      <c r="M797" s="109" t="s">
        <v>2233</v>
      </c>
      <c r="N797" s="109"/>
      <c r="O797" s="110" t="s">
        <v>2458</v>
      </c>
      <c r="P797" s="110" t="s">
        <v>2530</v>
      </c>
    </row>
    <row r="798" spans="1:16" ht="13.5" thickBot="1">
      <c r="A798" s="10" t="str">
        <f t="shared" si="72"/>
        <v> AAC 4.121 </v>
      </c>
      <c r="B798" s="5" t="str">
        <f t="shared" si="73"/>
        <v>I</v>
      </c>
      <c r="C798" s="10">
        <f t="shared" si="74"/>
        <v>28783.343000000001</v>
      </c>
      <c r="D798" s="19" t="str">
        <f t="shared" si="75"/>
        <v>vis</v>
      </c>
      <c r="E798" s="107">
        <f>VLOOKUP(C798,'Active 1'!C$21:E$968,3,FALSE)</f>
        <v>3541.0221782125695</v>
      </c>
      <c r="F798" s="5" t="s">
        <v>2167</v>
      </c>
      <c r="G798" s="19" t="str">
        <f t="shared" si="76"/>
        <v>28783.343</v>
      </c>
      <c r="H798" s="10">
        <f t="shared" si="77"/>
        <v>-17474</v>
      </c>
      <c r="I798" s="108" t="s">
        <v>2548</v>
      </c>
      <c r="J798" s="109" t="s">
        <v>2549</v>
      </c>
      <c r="K798" s="108">
        <v>-17474</v>
      </c>
      <c r="L798" s="108" t="s">
        <v>2550</v>
      </c>
      <c r="M798" s="109" t="s">
        <v>2233</v>
      </c>
      <c r="N798" s="109"/>
      <c r="O798" s="110" t="s">
        <v>2522</v>
      </c>
      <c r="P798" s="110" t="s">
        <v>2523</v>
      </c>
    </row>
    <row r="799" spans="1:16" ht="13.5" thickBot="1">
      <c r="A799" s="10" t="str">
        <f t="shared" si="72"/>
        <v> GUL 2.4.12 </v>
      </c>
      <c r="B799" s="5" t="str">
        <f t="shared" si="73"/>
        <v>I</v>
      </c>
      <c r="C799" s="10">
        <f t="shared" si="74"/>
        <v>28783.346000000001</v>
      </c>
      <c r="D799" s="19" t="str">
        <f t="shared" si="75"/>
        <v>vis</v>
      </c>
      <c r="E799" s="107">
        <f>VLOOKUP(C799,'Active 1'!C$21:E$968,3,FALSE)</f>
        <v>3541.0243885187861</v>
      </c>
      <c r="F799" s="5" t="s">
        <v>2167</v>
      </c>
      <c r="G799" s="19" t="str">
        <f t="shared" si="76"/>
        <v>28783.346</v>
      </c>
      <c r="H799" s="10">
        <f t="shared" si="77"/>
        <v>-17474</v>
      </c>
      <c r="I799" s="108" t="s">
        <v>2551</v>
      </c>
      <c r="J799" s="109" t="s">
        <v>2552</v>
      </c>
      <c r="K799" s="108">
        <v>-17474</v>
      </c>
      <c r="L799" s="108" t="s">
        <v>2553</v>
      </c>
      <c r="M799" s="109" t="s">
        <v>2233</v>
      </c>
      <c r="N799" s="109"/>
      <c r="O799" s="110" t="s">
        <v>2534</v>
      </c>
      <c r="P799" s="110" t="s">
        <v>2478</v>
      </c>
    </row>
    <row r="800" spans="1:16" ht="13.5" thickBot="1">
      <c r="A800" s="10" t="str">
        <f t="shared" si="72"/>
        <v> AN 277.40 </v>
      </c>
      <c r="B800" s="5" t="str">
        <f t="shared" si="73"/>
        <v>I</v>
      </c>
      <c r="C800" s="10">
        <f t="shared" si="74"/>
        <v>28802.345000000001</v>
      </c>
      <c r="D800" s="19" t="str">
        <f t="shared" si="75"/>
        <v>vis</v>
      </c>
      <c r="E800" s="107">
        <f>VLOOKUP(C800,'Active 1'!C$21:E$968,3,FALSE)</f>
        <v>3555.0222577835934</v>
      </c>
      <c r="F800" s="5" t="s">
        <v>2167</v>
      </c>
      <c r="G800" s="19" t="str">
        <f t="shared" si="76"/>
        <v>28802.345</v>
      </c>
      <c r="H800" s="10">
        <f t="shared" si="77"/>
        <v>-17460</v>
      </c>
      <c r="I800" s="108" t="s">
        <v>2554</v>
      </c>
      <c r="J800" s="109" t="s">
        <v>2555</v>
      </c>
      <c r="K800" s="108">
        <v>-17460</v>
      </c>
      <c r="L800" s="108" t="s">
        <v>2550</v>
      </c>
      <c r="M800" s="109" t="s">
        <v>2233</v>
      </c>
      <c r="N800" s="109"/>
      <c r="O800" s="110" t="s">
        <v>2458</v>
      </c>
      <c r="P800" s="110" t="s">
        <v>2530</v>
      </c>
    </row>
    <row r="801" spans="1:16" ht="13.5" thickBot="1">
      <c r="A801" s="10" t="str">
        <f t="shared" si="72"/>
        <v> AAC 4.121 </v>
      </c>
      <c r="B801" s="5" t="str">
        <f t="shared" si="73"/>
        <v>I</v>
      </c>
      <c r="C801" s="10">
        <f t="shared" si="74"/>
        <v>28833.562999999998</v>
      </c>
      <c r="D801" s="19" t="str">
        <f t="shared" si="75"/>
        <v>vis</v>
      </c>
      <c r="E801" s="107">
        <f>VLOOKUP(C801,'Active 1'!C$21:E$968,3,FALSE)</f>
        <v>3578.0227042654469</v>
      </c>
      <c r="F801" s="5" t="s">
        <v>2167</v>
      </c>
      <c r="G801" s="19" t="str">
        <f t="shared" si="76"/>
        <v>28833.563</v>
      </c>
      <c r="H801" s="10">
        <f t="shared" si="77"/>
        <v>-17437</v>
      </c>
      <c r="I801" s="108" t="s">
        <v>2556</v>
      </c>
      <c r="J801" s="109" t="s">
        <v>2557</v>
      </c>
      <c r="K801" s="108">
        <v>-17437</v>
      </c>
      <c r="L801" s="108" t="s">
        <v>2550</v>
      </c>
      <c r="M801" s="109" t="s">
        <v>2233</v>
      </c>
      <c r="N801" s="109"/>
      <c r="O801" s="110" t="s">
        <v>2522</v>
      </c>
      <c r="P801" s="110" t="s">
        <v>2523</v>
      </c>
    </row>
    <row r="802" spans="1:16" ht="13.5" thickBot="1">
      <c r="A802" s="10" t="str">
        <f t="shared" si="72"/>
        <v> AAC 4.121 </v>
      </c>
      <c r="B802" s="5" t="str">
        <f t="shared" si="73"/>
        <v>I</v>
      </c>
      <c r="C802" s="10">
        <f t="shared" si="74"/>
        <v>28836.28</v>
      </c>
      <c r="D802" s="19" t="str">
        <f t="shared" si="75"/>
        <v>vis</v>
      </c>
      <c r="E802" s="107">
        <f>VLOOKUP(C802,'Active 1'!C$21:E$968,3,FALSE)</f>
        <v>3580.0245049282448</v>
      </c>
      <c r="F802" s="5" t="s">
        <v>2167</v>
      </c>
      <c r="G802" s="19" t="str">
        <f t="shared" si="76"/>
        <v>28836.280</v>
      </c>
      <c r="H802" s="10">
        <f t="shared" si="77"/>
        <v>-17435</v>
      </c>
      <c r="I802" s="108" t="s">
        <v>2558</v>
      </c>
      <c r="J802" s="109" t="s">
        <v>2559</v>
      </c>
      <c r="K802" s="108">
        <v>-17435</v>
      </c>
      <c r="L802" s="108" t="s">
        <v>2560</v>
      </c>
      <c r="M802" s="109" t="s">
        <v>2233</v>
      </c>
      <c r="N802" s="109"/>
      <c r="O802" s="110" t="s">
        <v>2522</v>
      </c>
      <c r="P802" s="110" t="s">
        <v>2523</v>
      </c>
    </row>
    <row r="803" spans="1:16" ht="13.5" thickBot="1">
      <c r="A803" s="10" t="str">
        <f t="shared" si="72"/>
        <v> AN 277.40 </v>
      </c>
      <c r="B803" s="5" t="str">
        <f t="shared" si="73"/>
        <v>I</v>
      </c>
      <c r="C803" s="10">
        <f t="shared" si="74"/>
        <v>28844.420999999998</v>
      </c>
      <c r="D803" s="19" t="str">
        <f t="shared" si="75"/>
        <v>vis</v>
      </c>
      <c r="E803" s="107">
        <f>VLOOKUP(C803,'Active 1'!C$21:E$968,3,FALSE)</f>
        <v>3586.02253922925</v>
      </c>
      <c r="F803" s="5" t="s">
        <v>2167</v>
      </c>
      <c r="G803" s="19" t="str">
        <f t="shared" si="76"/>
        <v>28844.421</v>
      </c>
      <c r="H803" s="10">
        <f t="shared" si="77"/>
        <v>-17429</v>
      </c>
      <c r="I803" s="108" t="s">
        <v>2561</v>
      </c>
      <c r="J803" s="109" t="s">
        <v>2562</v>
      </c>
      <c r="K803" s="108">
        <v>-17429</v>
      </c>
      <c r="L803" s="108" t="s">
        <v>2563</v>
      </c>
      <c r="M803" s="109" t="s">
        <v>2233</v>
      </c>
      <c r="N803" s="109"/>
      <c r="O803" s="110" t="s">
        <v>2458</v>
      </c>
      <c r="P803" s="110" t="s">
        <v>2530</v>
      </c>
    </row>
    <row r="804" spans="1:16" ht="13.5" thickBot="1">
      <c r="A804" s="10" t="str">
        <f t="shared" si="72"/>
        <v> AJ 48.121 </v>
      </c>
      <c r="B804" s="5" t="str">
        <f t="shared" si="73"/>
        <v>I</v>
      </c>
      <c r="C804" s="10">
        <f t="shared" si="74"/>
        <v>28845.7785</v>
      </c>
      <c r="D804" s="19" t="str">
        <f t="shared" si="75"/>
        <v>vis</v>
      </c>
      <c r="E804" s="107">
        <f>VLOOKUP(C804,'Active 1'!C$21:E$968,3,FALSE)</f>
        <v>3587.0227027919113</v>
      </c>
      <c r="F804" s="5" t="s">
        <v>2167</v>
      </c>
      <c r="G804" s="19" t="str">
        <f t="shared" si="76"/>
        <v>28845.7785</v>
      </c>
      <c r="H804" s="10">
        <f t="shared" si="77"/>
        <v>-17428</v>
      </c>
      <c r="I804" s="108" t="s">
        <v>2564</v>
      </c>
      <c r="J804" s="109" t="s">
        <v>2565</v>
      </c>
      <c r="K804" s="108">
        <v>-17428</v>
      </c>
      <c r="L804" s="108" t="s">
        <v>2566</v>
      </c>
      <c r="M804" s="109" t="s">
        <v>2233</v>
      </c>
      <c r="N804" s="109"/>
      <c r="O804" s="110" t="s">
        <v>2567</v>
      </c>
      <c r="P804" s="110" t="s">
        <v>2568</v>
      </c>
    </row>
    <row r="805" spans="1:16" ht="13.5" thickBot="1">
      <c r="A805" s="10" t="str">
        <f t="shared" si="72"/>
        <v> AN 277.40 </v>
      </c>
      <c r="B805" s="5" t="str">
        <f t="shared" si="73"/>
        <v>I</v>
      </c>
      <c r="C805" s="10">
        <f t="shared" si="74"/>
        <v>28874.276000000002</v>
      </c>
      <c r="D805" s="19" t="str">
        <f t="shared" si="75"/>
        <v>vis</v>
      </c>
      <c r="E805" s="107">
        <f>VLOOKUP(C805,'Active 1'!C$21:E$968,3,FALSE)</f>
        <v>3608.0187699203852</v>
      </c>
      <c r="F805" s="5" t="s">
        <v>2167</v>
      </c>
      <c r="G805" s="19" t="str">
        <f t="shared" si="76"/>
        <v>28874.276</v>
      </c>
      <c r="H805" s="10">
        <f t="shared" si="77"/>
        <v>-17407</v>
      </c>
      <c r="I805" s="108" t="s">
        <v>2569</v>
      </c>
      <c r="J805" s="109" t="s">
        <v>2570</v>
      </c>
      <c r="K805" s="108">
        <v>-17407</v>
      </c>
      <c r="L805" s="108" t="s">
        <v>2571</v>
      </c>
      <c r="M805" s="109" t="s">
        <v>2233</v>
      </c>
      <c r="N805" s="109"/>
      <c r="O805" s="110" t="s">
        <v>2458</v>
      </c>
      <c r="P805" s="110" t="s">
        <v>2530</v>
      </c>
    </row>
    <row r="806" spans="1:16" ht="13.5" thickBot="1">
      <c r="A806" s="10" t="str">
        <f t="shared" si="72"/>
        <v> AN 277.40 </v>
      </c>
      <c r="B806" s="5" t="str">
        <f t="shared" si="73"/>
        <v>I</v>
      </c>
      <c r="C806" s="10">
        <f t="shared" si="74"/>
        <v>28889.207999999999</v>
      </c>
      <c r="D806" s="19" t="str">
        <f t="shared" si="75"/>
        <v>vis</v>
      </c>
      <c r="E806" s="107">
        <f>VLOOKUP(C806,'Active 1'!C$21:E$968,3,FALSE)</f>
        <v>3619.0202007252738</v>
      </c>
      <c r="F806" s="5" t="s">
        <v>2167</v>
      </c>
      <c r="G806" s="19" t="str">
        <f t="shared" si="76"/>
        <v>28889.208</v>
      </c>
      <c r="H806" s="10">
        <f t="shared" si="77"/>
        <v>-17396</v>
      </c>
      <c r="I806" s="108" t="s">
        <v>2572</v>
      </c>
      <c r="J806" s="109" t="s">
        <v>2573</v>
      </c>
      <c r="K806" s="108">
        <v>-17396</v>
      </c>
      <c r="L806" s="108" t="s">
        <v>2574</v>
      </c>
      <c r="M806" s="109" t="s">
        <v>2233</v>
      </c>
      <c r="N806" s="109"/>
      <c r="O806" s="110" t="s">
        <v>2458</v>
      </c>
      <c r="P806" s="110" t="s">
        <v>2530</v>
      </c>
    </row>
    <row r="807" spans="1:16" ht="13.5" thickBot="1">
      <c r="A807" s="10" t="str">
        <f t="shared" si="72"/>
        <v> AN 277.40 </v>
      </c>
      <c r="B807" s="5" t="str">
        <f t="shared" si="73"/>
        <v>I</v>
      </c>
      <c r="C807" s="10">
        <f t="shared" si="74"/>
        <v>28920.425999999999</v>
      </c>
      <c r="D807" s="19" t="str">
        <f t="shared" si="75"/>
        <v>vis</v>
      </c>
      <c r="E807" s="107">
        <f>VLOOKUP(C807,'Active 1'!C$21:E$968,3,FALSE)</f>
        <v>3642.02064720713</v>
      </c>
      <c r="F807" s="5" t="s">
        <v>2167</v>
      </c>
      <c r="G807" s="19" t="str">
        <f t="shared" si="76"/>
        <v>28920.426</v>
      </c>
      <c r="H807" s="10">
        <f t="shared" si="77"/>
        <v>-17373</v>
      </c>
      <c r="I807" s="108" t="s">
        <v>2575</v>
      </c>
      <c r="J807" s="109" t="s">
        <v>2576</v>
      </c>
      <c r="K807" s="108">
        <v>-17373</v>
      </c>
      <c r="L807" s="108" t="s">
        <v>2574</v>
      </c>
      <c r="M807" s="109" t="s">
        <v>2233</v>
      </c>
      <c r="N807" s="109"/>
      <c r="O807" s="110" t="s">
        <v>2458</v>
      </c>
      <c r="P807" s="110" t="s">
        <v>2530</v>
      </c>
    </row>
    <row r="808" spans="1:16" ht="13.5" thickBot="1">
      <c r="A808" s="10" t="str">
        <f t="shared" si="72"/>
        <v> AN 277.40 </v>
      </c>
      <c r="B808" s="5" t="str">
        <f t="shared" si="73"/>
        <v>I</v>
      </c>
      <c r="C808" s="10">
        <f t="shared" si="74"/>
        <v>28927.215</v>
      </c>
      <c r="D808" s="19" t="str">
        <f t="shared" si="75"/>
        <v>vis</v>
      </c>
      <c r="E808" s="107">
        <f>VLOOKUP(C808,'Active 1'!C$21:E$968,3,FALSE)</f>
        <v>3647.022570173538</v>
      </c>
      <c r="F808" s="5" t="s">
        <v>2167</v>
      </c>
      <c r="G808" s="19" t="str">
        <f t="shared" si="76"/>
        <v>28927.215</v>
      </c>
      <c r="H808" s="10">
        <f t="shared" si="77"/>
        <v>-17368</v>
      </c>
      <c r="I808" s="108" t="s">
        <v>2577</v>
      </c>
      <c r="J808" s="109" t="s">
        <v>2578</v>
      </c>
      <c r="K808" s="108">
        <v>-17368</v>
      </c>
      <c r="L808" s="108" t="s">
        <v>2579</v>
      </c>
      <c r="M808" s="109" t="s">
        <v>2233</v>
      </c>
      <c r="N808" s="109"/>
      <c r="O808" s="110" t="s">
        <v>2458</v>
      </c>
      <c r="P808" s="110" t="s">
        <v>2530</v>
      </c>
    </row>
    <row r="809" spans="1:16" ht="13.5" thickBot="1">
      <c r="A809" s="10" t="str">
        <f t="shared" si="72"/>
        <v> AN 277.40 </v>
      </c>
      <c r="B809" s="5" t="str">
        <f t="shared" si="73"/>
        <v>I</v>
      </c>
      <c r="C809" s="10">
        <f t="shared" si="74"/>
        <v>28931.286</v>
      </c>
      <c r="D809" s="19" t="str">
        <f t="shared" si="75"/>
        <v>vis</v>
      </c>
      <c r="E809" s="107">
        <f>VLOOKUP(C809,'Active 1'!C$21:E$968,3,FALSE)</f>
        <v>3650.0219557084101</v>
      </c>
      <c r="F809" s="5" t="s">
        <v>2167</v>
      </c>
      <c r="G809" s="19" t="str">
        <f t="shared" si="76"/>
        <v>28931.286</v>
      </c>
      <c r="H809" s="10">
        <f t="shared" si="77"/>
        <v>-17365</v>
      </c>
      <c r="I809" s="108" t="s">
        <v>2580</v>
      </c>
      <c r="J809" s="109" t="s">
        <v>2581</v>
      </c>
      <c r="K809" s="108">
        <v>-17365</v>
      </c>
      <c r="L809" s="108" t="s">
        <v>2582</v>
      </c>
      <c r="M809" s="109" t="s">
        <v>2233</v>
      </c>
      <c r="N809" s="109"/>
      <c r="O809" s="110" t="s">
        <v>2458</v>
      </c>
      <c r="P809" s="110" t="s">
        <v>2530</v>
      </c>
    </row>
    <row r="810" spans="1:16" ht="13.5" thickBot="1">
      <c r="A810" s="10" t="str">
        <f t="shared" si="72"/>
        <v> AN 277.40 </v>
      </c>
      <c r="B810" s="5" t="str">
        <f t="shared" si="73"/>
        <v>I</v>
      </c>
      <c r="C810" s="10">
        <f t="shared" si="74"/>
        <v>28935.359</v>
      </c>
      <c r="D810" s="19" t="str">
        <f t="shared" si="75"/>
        <v>vis</v>
      </c>
      <c r="E810" s="107">
        <f>VLOOKUP(C810,'Active 1'!C$21:E$968,3,FALSE)</f>
        <v>3653.0228147807593</v>
      </c>
      <c r="F810" s="5" t="s">
        <v>2167</v>
      </c>
      <c r="G810" s="19" t="str">
        <f t="shared" si="76"/>
        <v>28935.359</v>
      </c>
      <c r="H810" s="10">
        <f t="shared" si="77"/>
        <v>-17362</v>
      </c>
      <c r="I810" s="108" t="s">
        <v>2583</v>
      </c>
      <c r="J810" s="109" t="s">
        <v>2584</v>
      </c>
      <c r="K810" s="108">
        <v>-17362</v>
      </c>
      <c r="L810" s="108" t="s">
        <v>2579</v>
      </c>
      <c r="M810" s="109" t="s">
        <v>2233</v>
      </c>
      <c r="N810" s="109"/>
      <c r="O810" s="110" t="s">
        <v>2458</v>
      </c>
      <c r="P810" s="110" t="s">
        <v>2530</v>
      </c>
    </row>
    <row r="811" spans="1:16" ht="13.5" thickBot="1">
      <c r="A811" s="10" t="str">
        <f t="shared" si="72"/>
        <v> AN 277.40 </v>
      </c>
      <c r="B811" s="5" t="str">
        <f t="shared" si="73"/>
        <v>I</v>
      </c>
      <c r="C811" s="10">
        <f t="shared" si="74"/>
        <v>28950.287</v>
      </c>
      <c r="D811" s="19" t="str">
        <f t="shared" si="75"/>
        <v>vis</v>
      </c>
      <c r="E811" s="107">
        <f>VLOOKUP(C811,'Active 1'!C$21:E$968,3,FALSE)</f>
        <v>3664.0212985106955</v>
      </c>
      <c r="F811" s="5" t="s">
        <v>2167</v>
      </c>
      <c r="G811" s="19" t="str">
        <f t="shared" si="76"/>
        <v>28950.287</v>
      </c>
      <c r="H811" s="10">
        <f t="shared" si="77"/>
        <v>-17351</v>
      </c>
      <c r="I811" s="108" t="s">
        <v>2585</v>
      </c>
      <c r="J811" s="109" t="s">
        <v>2586</v>
      </c>
      <c r="K811" s="108">
        <v>-17351</v>
      </c>
      <c r="L811" s="108" t="s">
        <v>2574</v>
      </c>
      <c r="M811" s="109" t="s">
        <v>2233</v>
      </c>
      <c r="N811" s="109"/>
      <c r="O811" s="110" t="s">
        <v>2458</v>
      </c>
      <c r="P811" s="110" t="s">
        <v>2530</v>
      </c>
    </row>
    <row r="812" spans="1:16" ht="13.5" thickBot="1">
      <c r="A812" s="10" t="str">
        <f t="shared" si="72"/>
        <v> AN 277.40 </v>
      </c>
      <c r="B812" s="5" t="str">
        <f t="shared" si="73"/>
        <v>I</v>
      </c>
      <c r="C812" s="10">
        <f t="shared" si="74"/>
        <v>28954.355</v>
      </c>
      <c r="D812" s="19" t="str">
        <f t="shared" si="75"/>
        <v>vis</v>
      </c>
      <c r="E812" s="107">
        <f>VLOOKUP(C812,'Active 1'!C$21:E$968,3,FALSE)</f>
        <v>3667.0184737393511</v>
      </c>
      <c r="F812" s="5" t="s">
        <v>2167</v>
      </c>
      <c r="G812" s="19" t="str">
        <f t="shared" si="76"/>
        <v>28954.355</v>
      </c>
      <c r="H812" s="10">
        <f t="shared" si="77"/>
        <v>-17348</v>
      </c>
      <c r="I812" s="108" t="s">
        <v>2587</v>
      </c>
      <c r="J812" s="109" t="s">
        <v>2588</v>
      </c>
      <c r="K812" s="108">
        <v>-17348</v>
      </c>
      <c r="L812" s="108" t="s">
        <v>2589</v>
      </c>
      <c r="M812" s="109" t="s">
        <v>2233</v>
      </c>
      <c r="N812" s="109"/>
      <c r="O812" s="110" t="s">
        <v>2458</v>
      </c>
      <c r="P812" s="110" t="s">
        <v>2530</v>
      </c>
    </row>
    <row r="813" spans="1:16" ht="13.5" thickBot="1">
      <c r="A813" s="10" t="str">
        <f t="shared" si="72"/>
        <v> AN 277.40 </v>
      </c>
      <c r="B813" s="5" t="str">
        <f t="shared" si="73"/>
        <v>I</v>
      </c>
      <c r="C813" s="10">
        <f t="shared" si="74"/>
        <v>29114.514999999999</v>
      </c>
      <c r="D813" s="19" t="str">
        <f t="shared" si="75"/>
        <v>vis</v>
      </c>
      <c r="E813" s="107">
        <f>VLOOKUP(C813,'Active 1'!C$21:E$968,3,FALSE)</f>
        <v>3785.0193549147621</v>
      </c>
      <c r="F813" s="5" t="s">
        <v>2167</v>
      </c>
      <c r="G813" s="19" t="str">
        <f t="shared" si="76"/>
        <v>29114.515</v>
      </c>
      <c r="H813" s="10">
        <f t="shared" si="77"/>
        <v>-17230</v>
      </c>
      <c r="I813" s="108" t="s">
        <v>2590</v>
      </c>
      <c r="J813" s="109" t="s">
        <v>2591</v>
      </c>
      <c r="K813" s="108">
        <v>-17230</v>
      </c>
      <c r="L813" s="108" t="s">
        <v>2592</v>
      </c>
      <c r="M813" s="109" t="s">
        <v>2233</v>
      </c>
      <c r="N813" s="109"/>
      <c r="O813" s="110" t="s">
        <v>2458</v>
      </c>
      <c r="P813" s="110" t="s">
        <v>2530</v>
      </c>
    </row>
    <row r="814" spans="1:16" ht="13.5" thickBot="1">
      <c r="A814" s="10" t="str">
        <f t="shared" si="72"/>
        <v> GUL 2.4.12 </v>
      </c>
      <c r="B814" s="5" t="str">
        <f t="shared" si="73"/>
        <v>I</v>
      </c>
      <c r="C814" s="10">
        <f t="shared" si="74"/>
        <v>29159.309000000001</v>
      </c>
      <c r="D814" s="19" t="str">
        <f t="shared" si="75"/>
        <v>vis</v>
      </c>
      <c r="E814" s="107">
        <f>VLOOKUP(C814,'Active 1'!C$21:E$968,3,FALSE)</f>
        <v>3818.0221737919574</v>
      </c>
      <c r="F814" s="5" t="s">
        <v>2167</v>
      </c>
      <c r="G814" s="19" t="str">
        <f t="shared" si="76"/>
        <v>29159.309</v>
      </c>
      <c r="H814" s="10">
        <f t="shared" si="77"/>
        <v>-17197</v>
      </c>
      <c r="I814" s="108" t="s">
        <v>2593</v>
      </c>
      <c r="J814" s="109" t="s">
        <v>2594</v>
      </c>
      <c r="K814" s="108">
        <v>-17197</v>
      </c>
      <c r="L814" s="108" t="s">
        <v>2595</v>
      </c>
      <c r="M814" s="109" t="s">
        <v>2233</v>
      </c>
      <c r="N814" s="109"/>
      <c r="O814" s="110" t="s">
        <v>2534</v>
      </c>
      <c r="P814" s="110" t="s">
        <v>2478</v>
      </c>
    </row>
    <row r="815" spans="1:16" ht="13.5" thickBot="1">
      <c r="A815" s="10" t="str">
        <f t="shared" si="72"/>
        <v> BZ 20.49 </v>
      </c>
      <c r="B815" s="5" t="str">
        <f t="shared" si="73"/>
        <v>I</v>
      </c>
      <c r="C815" s="10">
        <f t="shared" si="74"/>
        <v>29163.382000000001</v>
      </c>
      <c r="D815" s="19" t="str">
        <f t="shared" si="75"/>
        <v>vis</v>
      </c>
      <c r="E815" s="107">
        <f>VLOOKUP(C815,'Active 1'!C$21:E$968,3,FALSE)</f>
        <v>3821.023032864307</v>
      </c>
      <c r="F815" s="5" t="s">
        <v>2167</v>
      </c>
      <c r="G815" s="19" t="str">
        <f t="shared" si="76"/>
        <v>29163.382</v>
      </c>
      <c r="H815" s="10">
        <f t="shared" si="77"/>
        <v>-17194</v>
      </c>
      <c r="I815" s="108" t="s">
        <v>2596</v>
      </c>
      <c r="J815" s="109" t="s">
        <v>2597</v>
      </c>
      <c r="K815" s="108">
        <v>-17194</v>
      </c>
      <c r="L815" s="108" t="s">
        <v>2598</v>
      </c>
      <c r="M815" s="109" t="s">
        <v>2233</v>
      </c>
      <c r="N815" s="109"/>
      <c r="O815" s="110" t="s">
        <v>2599</v>
      </c>
      <c r="P815" s="110" t="s">
        <v>2600</v>
      </c>
    </row>
    <row r="816" spans="1:16" ht="13.5" thickBot="1">
      <c r="A816" s="10" t="str">
        <f t="shared" si="72"/>
        <v> BZ 20.49 </v>
      </c>
      <c r="B816" s="5" t="str">
        <f t="shared" si="73"/>
        <v>I</v>
      </c>
      <c r="C816" s="10">
        <f t="shared" si="74"/>
        <v>29167.445</v>
      </c>
      <c r="D816" s="19" t="str">
        <f t="shared" si="75"/>
        <v>vis</v>
      </c>
      <c r="E816" s="107">
        <f>VLOOKUP(C816,'Active 1'!C$21:E$968,3,FALSE)</f>
        <v>3824.0165242492685</v>
      </c>
      <c r="F816" s="5" t="s">
        <v>2167</v>
      </c>
      <c r="G816" s="19" t="str">
        <f t="shared" si="76"/>
        <v>29167.445</v>
      </c>
      <c r="H816" s="10">
        <f t="shared" si="77"/>
        <v>-17191</v>
      </c>
      <c r="I816" s="108" t="s">
        <v>2601</v>
      </c>
      <c r="J816" s="109" t="s">
        <v>2602</v>
      </c>
      <c r="K816" s="108">
        <v>-17191</v>
      </c>
      <c r="L816" s="108" t="s">
        <v>2603</v>
      </c>
      <c r="M816" s="109" t="s">
        <v>2233</v>
      </c>
      <c r="N816" s="109"/>
      <c r="O816" s="110" t="s">
        <v>2599</v>
      </c>
      <c r="P816" s="110" t="s">
        <v>2600</v>
      </c>
    </row>
    <row r="817" spans="1:16" ht="13.5" thickBot="1">
      <c r="A817" s="10" t="str">
        <f t="shared" si="72"/>
        <v> AJ 48.121 </v>
      </c>
      <c r="B817" s="5" t="str">
        <f t="shared" si="73"/>
        <v>I</v>
      </c>
      <c r="C817" s="10">
        <f t="shared" si="74"/>
        <v>29175.592499999999</v>
      </c>
      <c r="D817" s="19" t="str">
        <f t="shared" si="75"/>
        <v>vis</v>
      </c>
      <c r="E817" s="107">
        <f>VLOOKUP(C817,'Active 1'!C$21:E$968,3,FALSE)</f>
        <v>3830.0193475470746</v>
      </c>
      <c r="F817" s="5" t="s">
        <v>2167</v>
      </c>
      <c r="G817" s="19" t="str">
        <f t="shared" si="76"/>
        <v>29175.5925</v>
      </c>
      <c r="H817" s="10">
        <f t="shared" si="77"/>
        <v>-17185</v>
      </c>
      <c r="I817" s="108" t="s">
        <v>2604</v>
      </c>
      <c r="J817" s="109" t="s">
        <v>2605</v>
      </c>
      <c r="K817" s="108">
        <v>-17185</v>
      </c>
      <c r="L817" s="108" t="s">
        <v>2606</v>
      </c>
      <c r="M817" s="109" t="s">
        <v>2233</v>
      </c>
      <c r="N817" s="109"/>
      <c r="O817" s="110" t="s">
        <v>2567</v>
      </c>
      <c r="P817" s="110" t="s">
        <v>2568</v>
      </c>
    </row>
    <row r="818" spans="1:16" ht="13.5" thickBot="1">
      <c r="A818" s="10" t="str">
        <f t="shared" si="72"/>
        <v> BZ 20.49 </v>
      </c>
      <c r="B818" s="5" t="str">
        <f t="shared" si="73"/>
        <v>I</v>
      </c>
      <c r="C818" s="10">
        <f t="shared" si="74"/>
        <v>29194.594000000001</v>
      </c>
      <c r="D818" s="19" t="str">
        <f t="shared" si="75"/>
        <v>vis</v>
      </c>
      <c r="E818" s="107">
        <f>VLOOKUP(C818,'Active 1'!C$21:E$968,3,FALSE)</f>
        <v>3844.0190587337306</v>
      </c>
      <c r="F818" s="5" t="s">
        <v>2167</v>
      </c>
      <c r="G818" s="19" t="str">
        <f t="shared" si="76"/>
        <v>29194.594</v>
      </c>
      <c r="H818" s="10">
        <f t="shared" si="77"/>
        <v>-17171</v>
      </c>
      <c r="I818" s="108" t="s">
        <v>2607</v>
      </c>
      <c r="J818" s="109" t="s">
        <v>2608</v>
      </c>
      <c r="K818" s="108">
        <v>-17171</v>
      </c>
      <c r="L818" s="108" t="s">
        <v>2609</v>
      </c>
      <c r="M818" s="109" t="s">
        <v>2233</v>
      </c>
      <c r="N818" s="109"/>
      <c r="O818" s="110" t="s">
        <v>2599</v>
      </c>
      <c r="P818" s="110" t="s">
        <v>2600</v>
      </c>
    </row>
    <row r="819" spans="1:16" ht="13.5" thickBot="1">
      <c r="A819" s="10" t="str">
        <f t="shared" si="72"/>
        <v> GUL 2.4.12 </v>
      </c>
      <c r="B819" s="5" t="str">
        <f t="shared" si="73"/>
        <v>I</v>
      </c>
      <c r="C819" s="10">
        <f t="shared" si="74"/>
        <v>29433.472000000002</v>
      </c>
      <c r="D819" s="19" t="str">
        <f t="shared" si="75"/>
        <v>vis</v>
      </c>
      <c r="E819" s="107">
        <f>VLOOKUP(C819,'Active 1'!C$21:E$968,3,FALSE)</f>
        <v>4020.0169014748644</v>
      </c>
      <c r="F819" s="5" t="s">
        <v>2167</v>
      </c>
      <c r="G819" s="19" t="str">
        <f t="shared" si="76"/>
        <v>29433.472</v>
      </c>
      <c r="H819" s="10">
        <f t="shared" si="77"/>
        <v>-16995</v>
      </c>
      <c r="I819" s="108" t="s">
        <v>2610</v>
      </c>
      <c r="J819" s="109" t="s">
        <v>2611</v>
      </c>
      <c r="K819" s="108">
        <v>-16995</v>
      </c>
      <c r="L819" s="108" t="s">
        <v>2612</v>
      </c>
      <c r="M819" s="109" t="s">
        <v>2233</v>
      </c>
      <c r="N819" s="109"/>
      <c r="O819" s="110" t="s">
        <v>2534</v>
      </c>
      <c r="P819" s="110" t="s">
        <v>2478</v>
      </c>
    </row>
    <row r="820" spans="1:16" ht="13.5" thickBot="1">
      <c r="A820" s="10" t="str">
        <f t="shared" si="72"/>
        <v> CPRI 25.7 </v>
      </c>
      <c r="B820" s="5" t="str">
        <f t="shared" si="73"/>
        <v>I</v>
      </c>
      <c r="C820" s="10">
        <f t="shared" si="74"/>
        <v>29931.5972</v>
      </c>
      <c r="D820" s="19" t="str">
        <f t="shared" si="75"/>
        <v>vis</v>
      </c>
      <c r="E820" s="107">
        <f>VLOOKUP(C820,'Active 1'!C$21:E$968,3,FALSE)</f>
        <v>4387.0199767475779</v>
      </c>
      <c r="F820" s="5" t="s">
        <v>2167</v>
      </c>
      <c r="G820" s="19" t="str">
        <f t="shared" si="76"/>
        <v>29931.5972</v>
      </c>
      <c r="H820" s="10">
        <f t="shared" si="77"/>
        <v>-16628</v>
      </c>
      <c r="I820" s="108" t="s">
        <v>2613</v>
      </c>
      <c r="J820" s="109" t="s">
        <v>2614</v>
      </c>
      <c r="K820" s="108">
        <v>-16628</v>
      </c>
      <c r="L820" s="108" t="s">
        <v>2615</v>
      </c>
      <c r="M820" s="109" t="s">
        <v>2233</v>
      </c>
      <c r="N820" s="109"/>
      <c r="O820" s="110" t="s">
        <v>2567</v>
      </c>
      <c r="P820" s="110" t="s">
        <v>2616</v>
      </c>
    </row>
    <row r="821" spans="1:16" ht="13.5" thickBot="1">
      <c r="A821" s="10" t="str">
        <f t="shared" si="72"/>
        <v> GUL 2.4.12 </v>
      </c>
      <c r="B821" s="5" t="str">
        <f t="shared" si="73"/>
        <v>I</v>
      </c>
      <c r="C821" s="10">
        <f t="shared" si="74"/>
        <v>30257.322</v>
      </c>
      <c r="D821" s="19" t="str">
        <f t="shared" si="75"/>
        <v>vis</v>
      </c>
      <c r="E821" s="107">
        <f>VLOOKUP(C821,'Active 1'!C$21:E$968,3,FALSE)</f>
        <v>4627.0038267768277</v>
      </c>
      <c r="F821" s="5" t="s">
        <v>2167</v>
      </c>
      <c r="G821" s="19" t="str">
        <f t="shared" si="76"/>
        <v>30257.322</v>
      </c>
      <c r="H821" s="10">
        <f t="shared" si="77"/>
        <v>-16388</v>
      </c>
      <c r="I821" s="108" t="s">
        <v>2617</v>
      </c>
      <c r="J821" s="109" t="s">
        <v>2618</v>
      </c>
      <c r="K821" s="108">
        <v>-16388</v>
      </c>
      <c r="L821" s="108" t="s">
        <v>2619</v>
      </c>
      <c r="M821" s="109" t="s">
        <v>2233</v>
      </c>
      <c r="N821" s="109"/>
      <c r="O821" s="110" t="s">
        <v>2534</v>
      </c>
      <c r="P821" s="110" t="s">
        <v>2478</v>
      </c>
    </row>
    <row r="822" spans="1:16" ht="13.5" thickBot="1">
      <c r="A822" s="10" t="str">
        <f t="shared" si="72"/>
        <v> IODE 4.1.27 </v>
      </c>
      <c r="B822" s="5" t="str">
        <f t="shared" si="73"/>
        <v>I</v>
      </c>
      <c r="C822" s="10">
        <f t="shared" si="74"/>
        <v>30603.417000000001</v>
      </c>
      <c r="D822" s="19" t="str">
        <f t="shared" si="75"/>
        <v>vis</v>
      </c>
      <c r="E822" s="107">
        <f>VLOOKUP(C822,'Active 1'!C$21:E$968,3,FALSE)</f>
        <v>4881.9958033652656</v>
      </c>
      <c r="F822" s="5" t="s">
        <v>2167</v>
      </c>
      <c r="G822" s="19" t="str">
        <f t="shared" si="76"/>
        <v>30603.417</v>
      </c>
      <c r="H822" s="10">
        <f t="shared" si="77"/>
        <v>-16133</v>
      </c>
      <c r="I822" s="108" t="s">
        <v>2620</v>
      </c>
      <c r="J822" s="109" t="s">
        <v>2621</v>
      </c>
      <c r="K822" s="108">
        <v>-16133</v>
      </c>
      <c r="L822" s="108" t="s">
        <v>2622</v>
      </c>
      <c r="M822" s="109" t="s">
        <v>2233</v>
      </c>
      <c r="N822" s="109"/>
      <c r="O822" s="110" t="s">
        <v>2244</v>
      </c>
      <c r="P822" s="110" t="s">
        <v>2274</v>
      </c>
    </row>
    <row r="823" spans="1:16" ht="13.5" thickBot="1">
      <c r="A823" s="10" t="str">
        <f t="shared" si="72"/>
        <v> IODE 4.1.27 </v>
      </c>
      <c r="B823" s="5" t="str">
        <f t="shared" si="73"/>
        <v>I</v>
      </c>
      <c r="C823" s="10">
        <f t="shared" si="74"/>
        <v>30614.276000000002</v>
      </c>
      <c r="D823" s="19" t="str">
        <f t="shared" si="75"/>
        <v>vis</v>
      </c>
      <c r="E823" s="107">
        <f>VLOOKUP(C823,'Active 1'!C$21:E$968,3,FALSE)</f>
        <v>4889.9963750978068</v>
      </c>
      <c r="F823" s="5" t="s">
        <v>2167</v>
      </c>
      <c r="G823" s="19" t="str">
        <f t="shared" si="76"/>
        <v>30614.276</v>
      </c>
      <c r="H823" s="10">
        <f t="shared" si="77"/>
        <v>-16125</v>
      </c>
      <c r="I823" s="108" t="s">
        <v>2623</v>
      </c>
      <c r="J823" s="109" t="s">
        <v>2624</v>
      </c>
      <c r="K823" s="108">
        <v>-16125</v>
      </c>
      <c r="L823" s="108" t="s">
        <v>2622</v>
      </c>
      <c r="M823" s="109" t="s">
        <v>2233</v>
      </c>
      <c r="N823" s="109"/>
      <c r="O823" s="110" t="s">
        <v>2244</v>
      </c>
      <c r="P823" s="110" t="s">
        <v>2274</v>
      </c>
    </row>
    <row r="824" spans="1:16" ht="13.5" thickBot="1">
      <c r="A824" s="10" t="str">
        <f t="shared" si="72"/>
        <v> IODE 4.1.27 </v>
      </c>
      <c r="B824" s="5" t="str">
        <f t="shared" si="73"/>
        <v>I</v>
      </c>
      <c r="C824" s="10">
        <f t="shared" si="74"/>
        <v>30637.346000000001</v>
      </c>
      <c r="D824" s="19" t="str">
        <f t="shared" si="75"/>
        <v>vis</v>
      </c>
      <c r="E824" s="107">
        <f>VLOOKUP(C824,'Active 1'!C$21:E$968,3,FALSE)</f>
        <v>4906.9936298974862</v>
      </c>
      <c r="F824" s="5" t="s">
        <v>2167</v>
      </c>
      <c r="G824" s="19" t="str">
        <f t="shared" si="76"/>
        <v>30637.346</v>
      </c>
      <c r="H824" s="10">
        <f t="shared" si="77"/>
        <v>-16108</v>
      </c>
      <c r="I824" s="108" t="s">
        <v>2625</v>
      </c>
      <c r="J824" s="109" t="s">
        <v>2626</v>
      </c>
      <c r="K824" s="108">
        <v>-16108</v>
      </c>
      <c r="L824" s="108" t="s">
        <v>2627</v>
      </c>
      <c r="M824" s="109" t="s">
        <v>2233</v>
      </c>
      <c r="N824" s="109"/>
      <c r="O824" s="110" t="s">
        <v>2244</v>
      </c>
      <c r="P824" s="110" t="s">
        <v>2274</v>
      </c>
    </row>
    <row r="825" spans="1:16" ht="13.5" thickBot="1">
      <c r="A825" s="10" t="str">
        <f t="shared" si="72"/>
        <v> IODE 4.1.27 </v>
      </c>
      <c r="B825" s="5" t="str">
        <f t="shared" si="73"/>
        <v>I</v>
      </c>
      <c r="C825" s="10">
        <f t="shared" si="74"/>
        <v>31302.397000000001</v>
      </c>
      <c r="D825" s="19" t="str">
        <f t="shared" si="75"/>
        <v>vis</v>
      </c>
      <c r="E825" s="107">
        <f>VLOOKUP(C825,'Active 1'!C$21:E$968,3,FALSE)</f>
        <v>5396.9824162772848</v>
      </c>
      <c r="F825" s="5" t="s">
        <v>2167</v>
      </c>
      <c r="G825" s="19" t="str">
        <f t="shared" si="76"/>
        <v>31302.397</v>
      </c>
      <c r="H825" s="10">
        <f t="shared" si="77"/>
        <v>-15618</v>
      </c>
      <c r="I825" s="108" t="s">
        <v>2628</v>
      </c>
      <c r="J825" s="109" t="s">
        <v>2629</v>
      </c>
      <c r="K825" s="108">
        <v>-15618</v>
      </c>
      <c r="L825" s="108" t="s">
        <v>2630</v>
      </c>
      <c r="M825" s="109" t="s">
        <v>2233</v>
      </c>
      <c r="N825" s="109"/>
      <c r="O825" s="110" t="s">
        <v>2244</v>
      </c>
      <c r="P825" s="110" t="s">
        <v>2274</v>
      </c>
    </row>
    <row r="826" spans="1:16" ht="13.5" thickBot="1">
      <c r="A826" s="10" t="str">
        <f t="shared" si="72"/>
        <v> AAC 4.121 </v>
      </c>
      <c r="B826" s="5" t="str">
        <f t="shared" si="73"/>
        <v>I</v>
      </c>
      <c r="C826" s="10">
        <f t="shared" si="74"/>
        <v>31648.493999999999</v>
      </c>
      <c r="D826" s="19" t="str">
        <f t="shared" si="75"/>
        <v>vis</v>
      </c>
      <c r="E826" s="107">
        <f>VLOOKUP(C826,'Active 1'!C$21:E$968,3,FALSE)</f>
        <v>5651.975866403197</v>
      </c>
      <c r="F826" s="5" t="s">
        <v>2167</v>
      </c>
      <c r="G826" s="19" t="str">
        <f t="shared" si="76"/>
        <v>31648.494</v>
      </c>
      <c r="H826" s="10">
        <f t="shared" si="77"/>
        <v>-15363</v>
      </c>
      <c r="I826" s="108" t="s">
        <v>2631</v>
      </c>
      <c r="J826" s="109" t="s">
        <v>2632</v>
      </c>
      <c r="K826" s="108">
        <v>-15363</v>
      </c>
      <c r="L826" s="108" t="s">
        <v>2633</v>
      </c>
      <c r="M826" s="109" t="s">
        <v>2233</v>
      </c>
      <c r="N826" s="109"/>
      <c r="O826" s="110" t="s">
        <v>2522</v>
      </c>
      <c r="P826" s="110" t="s">
        <v>2523</v>
      </c>
    </row>
    <row r="827" spans="1:16" ht="13.5" thickBot="1">
      <c r="A827" s="10" t="str">
        <f t="shared" si="72"/>
        <v> AAC 4.121 </v>
      </c>
      <c r="B827" s="5" t="str">
        <f t="shared" si="73"/>
        <v>I</v>
      </c>
      <c r="C827" s="10">
        <f t="shared" si="74"/>
        <v>31705.494999999999</v>
      </c>
      <c r="D827" s="19" t="str">
        <f t="shared" si="75"/>
        <v>vis</v>
      </c>
      <c r="E827" s="107">
        <f>VLOOKUP(C827,'Active 1'!C$21:E$968,3,FALSE)</f>
        <v>5693.972421272575</v>
      </c>
      <c r="F827" s="5" t="s">
        <v>2167</v>
      </c>
      <c r="G827" s="19" t="str">
        <f t="shared" si="76"/>
        <v>31705.495</v>
      </c>
      <c r="H827" s="10">
        <f t="shared" si="77"/>
        <v>-15321</v>
      </c>
      <c r="I827" s="108" t="s">
        <v>2634</v>
      </c>
      <c r="J827" s="109" t="s">
        <v>2635</v>
      </c>
      <c r="K827" s="108">
        <v>-15321</v>
      </c>
      <c r="L827" s="108" t="s">
        <v>2636</v>
      </c>
      <c r="M827" s="109" t="s">
        <v>2233</v>
      </c>
      <c r="N827" s="109"/>
      <c r="O827" s="110" t="s">
        <v>2522</v>
      </c>
      <c r="P827" s="110" t="s">
        <v>2523</v>
      </c>
    </row>
    <row r="828" spans="1:16" ht="13.5" thickBot="1">
      <c r="A828" s="10" t="str">
        <f t="shared" si="72"/>
        <v> AAC 4.121 </v>
      </c>
      <c r="B828" s="5" t="str">
        <f t="shared" si="73"/>
        <v>I</v>
      </c>
      <c r="C828" s="10">
        <f t="shared" si="74"/>
        <v>31739.424999999999</v>
      </c>
      <c r="D828" s="19" t="str">
        <f t="shared" si="75"/>
        <v>vis</v>
      </c>
      <c r="E828" s="107">
        <f>VLOOKUP(C828,'Active 1'!C$21:E$968,3,FALSE)</f>
        <v>5718.9709845735351</v>
      </c>
      <c r="F828" s="5" t="s">
        <v>2167</v>
      </c>
      <c r="G828" s="19" t="str">
        <f t="shared" si="76"/>
        <v>31739.425</v>
      </c>
      <c r="H828" s="10">
        <f t="shared" si="77"/>
        <v>-15296</v>
      </c>
      <c r="I828" s="108" t="s">
        <v>2637</v>
      </c>
      <c r="J828" s="109" t="s">
        <v>2638</v>
      </c>
      <c r="K828" s="108">
        <v>-15296</v>
      </c>
      <c r="L828" s="108" t="s">
        <v>2639</v>
      </c>
      <c r="M828" s="109" t="s">
        <v>2233</v>
      </c>
      <c r="N828" s="109"/>
      <c r="O828" s="110" t="s">
        <v>2522</v>
      </c>
      <c r="P828" s="110" t="s">
        <v>2523</v>
      </c>
    </row>
    <row r="829" spans="1:16" ht="13.5" thickBot="1">
      <c r="A829" s="10" t="str">
        <f t="shared" si="72"/>
        <v> CPRI 25.7 </v>
      </c>
      <c r="B829" s="5" t="str">
        <f t="shared" si="73"/>
        <v>I</v>
      </c>
      <c r="C829" s="10">
        <f t="shared" si="74"/>
        <v>31747.5736</v>
      </c>
      <c r="D829" s="19" t="str">
        <f t="shared" si="75"/>
        <v>vis</v>
      </c>
      <c r="E829" s="107">
        <f>VLOOKUP(C829,'Active 1'!C$21:E$968,3,FALSE)</f>
        <v>5724.9746183169545</v>
      </c>
      <c r="F829" s="5" t="s">
        <v>2167</v>
      </c>
      <c r="G829" s="19" t="str">
        <f t="shared" si="76"/>
        <v>31747.5736</v>
      </c>
      <c r="H829" s="10">
        <f t="shared" si="77"/>
        <v>-15290</v>
      </c>
      <c r="I829" s="108" t="s">
        <v>2640</v>
      </c>
      <c r="J829" s="109" t="s">
        <v>2641</v>
      </c>
      <c r="K829" s="108">
        <v>-15290</v>
      </c>
      <c r="L829" s="108" t="s">
        <v>2642</v>
      </c>
      <c r="M829" s="109" t="s">
        <v>2233</v>
      </c>
      <c r="N829" s="109"/>
      <c r="O829" s="110" t="s">
        <v>2567</v>
      </c>
      <c r="P829" s="110" t="s">
        <v>2616</v>
      </c>
    </row>
    <row r="830" spans="1:16" ht="13.5" thickBot="1">
      <c r="A830" s="10" t="str">
        <f t="shared" si="72"/>
        <v> AAC 4.121 </v>
      </c>
      <c r="B830" s="5" t="str">
        <f t="shared" si="73"/>
        <v>I</v>
      </c>
      <c r="C830" s="10">
        <f t="shared" si="74"/>
        <v>31758.428</v>
      </c>
      <c r="D830" s="19" t="str">
        <f t="shared" si="75"/>
        <v>vis</v>
      </c>
      <c r="E830" s="107">
        <f>VLOOKUP(C830,'Active 1'!C$21:E$968,3,FALSE)</f>
        <v>5732.9718009132976</v>
      </c>
      <c r="F830" s="5" t="s">
        <v>2167</v>
      </c>
      <c r="G830" s="19" t="str">
        <f t="shared" si="76"/>
        <v>31758.428</v>
      </c>
      <c r="H830" s="10">
        <f t="shared" si="77"/>
        <v>-15282</v>
      </c>
      <c r="I830" s="108" t="s">
        <v>2643</v>
      </c>
      <c r="J830" s="109" t="s">
        <v>2644</v>
      </c>
      <c r="K830" s="108">
        <v>-15282</v>
      </c>
      <c r="L830" s="108" t="s">
        <v>2645</v>
      </c>
      <c r="M830" s="109" t="s">
        <v>2233</v>
      </c>
      <c r="N830" s="109"/>
      <c r="O830" s="110" t="s">
        <v>2522</v>
      </c>
      <c r="P830" s="110" t="s">
        <v>2523</v>
      </c>
    </row>
    <row r="831" spans="1:16" ht="13.5" thickBot="1">
      <c r="A831" s="10" t="str">
        <f t="shared" si="72"/>
        <v> AAC 4.121 </v>
      </c>
      <c r="B831" s="5" t="str">
        <f t="shared" si="73"/>
        <v>I</v>
      </c>
      <c r="C831" s="10">
        <f t="shared" si="74"/>
        <v>31845.294999999998</v>
      </c>
      <c r="D831" s="19" t="str">
        <f t="shared" si="75"/>
        <v>vis</v>
      </c>
      <c r="E831" s="107">
        <f>VLOOKUP(C831,'Active 1'!C$21:E$968,3,FALSE)</f>
        <v>5796.9726909299334</v>
      </c>
      <c r="F831" s="5" t="s">
        <v>2167</v>
      </c>
      <c r="G831" s="19" t="str">
        <f t="shared" si="76"/>
        <v>31845.295</v>
      </c>
      <c r="H831" s="10">
        <f t="shared" si="77"/>
        <v>-15218</v>
      </c>
      <c r="I831" s="108" t="s">
        <v>2646</v>
      </c>
      <c r="J831" s="109" t="s">
        <v>2647</v>
      </c>
      <c r="K831" s="108">
        <v>-15218</v>
      </c>
      <c r="L831" s="108" t="s">
        <v>2639</v>
      </c>
      <c r="M831" s="109" t="s">
        <v>2233</v>
      </c>
      <c r="N831" s="109"/>
      <c r="O831" s="110" t="s">
        <v>2522</v>
      </c>
      <c r="P831" s="110" t="s">
        <v>2523</v>
      </c>
    </row>
    <row r="832" spans="1:16" ht="13.5" thickBot="1">
      <c r="A832" s="10" t="str">
        <f t="shared" si="72"/>
        <v> AAC 4.117 </v>
      </c>
      <c r="B832" s="5" t="str">
        <f t="shared" si="73"/>
        <v>I</v>
      </c>
      <c r="C832" s="10">
        <f t="shared" si="74"/>
        <v>32202.255000000001</v>
      </c>
      <c r="D832" s="19" t="str">
        <f t="shared" si="75"/>
        <v>vis</v>
      </c>
      <c r="E832" s="107">
        <f>VLOOKUP(C832,'Active 1'!C$21:E$968,3,FALSE)</f>
        <v>6059.9696598633445</v>
      </c>
      <c r="F832" s="5" t="s">
        <v>2167</v>
      </c>
      <c r="G832" s="19" t="str">
        <f t="shared" si="76"/>
        <v>32202.255</v>
      </c>
      <c r="H832" s="10">
        <f t="shared" si="77"/>
        <v>-14955</v>
      </c>
      <c r="I832" s="108" t="s">
        <v>2648</v>
      </c>
      <c r="J832" s="109" t="s">
        <v>2649</v>
      </c>
      <c r="K832" s="108">
        <v>-14955</v>
      </c>
      <c r="L832" s="108" t="s">
        <v>2650</v>
      </c>
      <c r="M832" s="109" t="s">
        <v>2233</v>
      </c>
      <c r="N832" s="109"/>
      <c r="O832" s="110" t="s">
        <v>2651</v>
      </c>
      <c r="P832" s="110" t="s">
        <v>2652</v>
      </c>
    </row>
    <row r="833" spans="1:16" ht="13.5" thickBot="1">
      <c r="A833" s="10" t="str">
        <f t="shared" si="72"/>
        <v> IODE 4.1.27 </v>
      </c>
      <c r="B833" s="5" t="str">
        <f t="shared" si="73"/>
        <v>I</v>
      </c>
      <c r="C833" s="10">
        <f t="shared" si="74"/>
        <v>32366.483</v>
      </c>
      <c r="D833" s="19" t="str">
        <f t="shared" si="75"/>
        <v>vis</v>
      </c>
      <c r="E833" s="107">
        <f>VLOOKUP(C833,'Active 1'!C$21:E$968,3,FALSE)</f>
        <v>6180.9677162674116</v>
      </c>
      <c r="F833" s="5" t="s">
        <v>2167</v>
      </c>
      <c r="G833" s="19" t="str">
        <f t="shared" si="76"/>
        <v>32366.483</v>
      </c>
      <c r="H833" s="10">
        <f t="shared" si="77"/>
        <v>-14834</v>
      </c>
      <c r="I833" s="108" t="s">
        <v>2653</v>
      </c>
      <c r="J833" s="109" t="s">
        <v>2654</v>
      </c>
      <c r="K833" s="108">
        <v>-14834</v>
      </c>
      <c r="L833" s="108" t="s">
        <v>2655</v>
      </c>
      <c r="M833" s="109" t="s">
        <v>2233</v>
      </c>
      <c r="N833" s="109"/>
      <c r="O833" s="110" t="s">
        <v>2244</v>
      </c>
      <c r="P833" s="110" t="s">
        <v>2274</v>
      </c>
    </row>
    <row r="834" spans="1:16" ht="13.5" thickBot="1">
      <c r="A834" s="10" t="str">
        <f t="shared" si="72"/>
        <v> AAC 4.83 </v>
      </c>
      <c r="B834" s="5" t="str">
        <f t="shared" si="73"/>
        <v>I</v>
      </c>
      <c r="C834" s="10">
        <f t="shared" si="74"/>
        <v>32434.346000000001</v>
      </c>
      <c r="D834" s="19" t="str">
        <f t="shared" si="75"/>
        <v>vis</v>
      </c>
      <c r="E834" s="107">
        <f>VLOOKUP(C834,'Active 1'!C$21:E$968,3,FALSE)</f>
        <v>6230.9670531755473</v>
      </c>
      <c r="F834" s="5" t="s">
        <v>2167</v>
      </c>
      <c r="G834" s="19" t="str">
        <f t="shared" si="76"/>
        <v>32434.346</v>
      </c>
      <c r="H834" s="10">
        <f t="shared" si="77"/>
        <v>-14784</v>
      </c>
      <c r="I834" s="108" t="s">
        <v>2656</v>
      </c>
      <c r="J834" s="109" t="s">
        <v>2657</v>
      </c>
      <c r="K834" s="108">
        <v>-14784</v>
      </c>
      <c r="L834" s="108" t="s">
        <v>2658</v>
      </c>
      <c r="M834" s="109" t="s">
        <v>2233</v>
      </c>
      <c r="N834" s="109"/>
      <c r="O834" s="110" t="s">
        <v>2491</v>
      </c>
      <c r="P834" s="110" t="s">
        <v>2492</v>
      </c>
    </row>
    <row r="835" spans="1:16" ht="13.5" thickBot="1">
      <c r="A835" s="10" t="str">
        <f t="shared" si="72"/>
        <v> AAC 4.117 </v>
      </c>
      <c r="B835" s="5" t="str">
        <f t="shared" si="73"/>
        <v>I</v>
      </c>
      <c r="C835" s="10">
        <f t="shared" si="74"/>
        <v>32472.345000000001</v>
      </c>
      <c r="D835" s="19" t="str">
        <f t="shared" si="75"/>
        <v>vis</v>
      </c>
      <c r="E835" s="107">
        <f>VLOOKUP(C835,'Active 1'!C$21:E$968,3,FALSE)</f>
        <v>6258.9635284739015</v>
      </c>
      <c r="F835" s="5" t="s">
        <v>2167</v>
      </c>
      <c r="G835" s="19" t="str">
        <f t="shared" si="76"/>
        <v>32472.345</v>
      </c>
      <c r="H835" s="10">
        <f t="shared" si="77"/>
        <v>-14756</v>
      </c>
      <c r="I835" s="108" t="s">
        <v>2659</v>
      </c>
      <c r="J835" s="109" t="s">
        <v>2660</v>
      </c>
      <c r="K835" s="108">
        <v>-14756</v>
      </c>
      <c r="L835" s="108" t="s">
        <v>2661</v>
      </c>
      <c r="M835" s="109" t="s">
        <v>2233</v>
      </c>
      <c r="N835" s="109"/>
      <c r="O835" s="110" t="s">
        <v>2651</v>
      </c>
      <c r="P835" s="110" t="s">
        <v>2652</v>
      </c>
    </row>
    <row r="836" spans="1:16" ht="13.5" thickBot="1">
      <c r="A836" s="10" t="str">
        <f t="shared" si="72"/>
        <v> AAC 4.113 </v>
      </c>
      <c r="B836" s="5" t="str">
        <f t="shared" si="73"/>
        <v>I</v>
      </c>
      <c r="C836" s="10">
        <f t="shared" si="74"/>
        <v>32780.449999999997</v>
      </c>
      <c r="D836" s="19" t="str">
        <f t="shared" si="75"/>
        <v>vis</v>
      </c>
      <c r="E836" s="107">
        <f>VLOOKUP(C836,'Active 1'!C$21:E$968,3,FALSE)</f>
        <v>6485.9656606826284</v>
      </c>
      <c r="F836" s="5" t="s">
        <v>2167</v>
      </c>
      <c r="G836" s="19" t="str">
        <f t="shared" si="76"/>
        <v>32780.450</v>
      </c>
      <c r="H836" s="10">
        <f t="shared" si="77"/>
        <v>-14529</v>
      </c>
      <c r="I836" s="108" t="s">
        <v>2662</v>
      </c>
      <c r="J836" s="109" t="s">
        <v>2663</v>
      </c>
      <c r="K836" s="108">
        <v>-14529</v>
      </c>
      <c r="L836" s="108" t="s">
        <v>2664</v>
      </c>
      <c r="M836" s="109" t="s">
        <v>2233</v>
      </c>
      <c r="N836" s="109"/>
      <c r="O836" s="110" t="s">
        <v>2491</v>
      </c>
      <c r="P836" s="110" t="s">
        <v>2665</v>
      </c>
    </row>
    <row r="837" spans="1:16" ht="13.5" thickBot="1">
      <c r="A837" s="10" t="str">
        <f t="shared" si="72"/>
        <v> SAC 28.106 </v>
      </c>
      <c r="B837" s="5" t="str">
        <f t="shared" si="73"/>
        <v>I</v>
      </c>
      <c r="C837" s="10">
        <f t="shared" si="74"/>
        <v>32780.451000000001</v>
      </c>
      <c r="D837" s="19" t="str">
        <f t="shared" si="75"/>
        <v>vis</v>
      </c>
      <c r="E837" s="107">
        <f>VLOOKUP(C837,'Active 1'!C$21:E$968,3,FALSE)</f>
        <v>6485.9663974513696</v>
      </c>
      <c r="F837" s="5" t="s">
        <v>2167</v>
      </c>
      <c r="G837" s="19" t="str">
        <f t="shared" si="76"/>
        <v>32780.4510</v>
      </c>
      <c r="H837" s="10">
        <f t="shared" si="77"/>
        <v>-14529</v>
      </c>
      <c r="I837" s="108" t="s">
        <v>2666</v>
      </c>
      <c r="J837" s="109" t="s">
        <v>2667</v>
      </c>
      <c r="K837" s="108">
        <v>-14529</v>
      </c>
      <c r="L837" s="108" t="s">
        <v>2668</v>
      </c>
      <c r="M837" s="109" t="s">
        <v>2669</v>
      </c>
      <c r="N837" s="109"/>
      <c r="O837" s="110" t="s">
        <v>2304</v>
      </c>
      <c r="P837" s="110" t="s">
        <v>2670</v>
      </c>
    </row>
    <row r="838" spans="1:16" ht="13.5" thickBot="1">
      <c r="A838" s="10" t="str">
        <f t="shared" si="72"/>
        <v> AAC 4.117 </v>
      </c>
      <c r="B838" s="5" t="str">
        <f t="shared" si="73"/>
        <v>I</v>
      </c>
      <c r="C838" s="10">
        <f t="shared" si="74"/>
        <v>32799.453999999998</v>
      </c>
      <c r="D838" s="19" t="str">
        <f t="shared" si="75"/>
        <v>vis</v>
      </c>
      <c r="E838" s="107">
        <f>VLOOKUP(C838,'Active 1'!C$21:E$968,3,FALSE)</f>
        <v>6499.9672137911302</v>
      </c>
      <c r="F838" s="5" t="s">
        <v>2167</v>
      </c>
      <c r="G838" s="19" t="str">
        <f t="shared" si="76"/>
        <v>32799.454</v>
      </c>
      <c r="H838" s="10">
        <f t="shared" si="77"/>
        <v>-14515</v>
      </c>
      <c r="I838" s="108" t="s">
        <v>2671</v>
      </c>
      <c r="J838" s="109" t="s">
        <v>2672</v>
      </c>
      <c r="K838" s="108">
        <v>-14515</v>
      </c>
      <c r="L838" s="108" t="s">
        <v>2673</v>
      </c>
      <c r="M838" s="109" t="s">
        <v>2233</v>
      </c>
      <c r="N838" s="109"/>
      <c r="O838" s="110" t="s">
        <v>2651</v>
      </c>
      <c r="P838" s="110" t="s">
        <v>2652</v>
      </c>
    </row>
    <row r="839" spans="1:16" ht="13.5" thickBot="1">
      <c r="A839" s="10" t="str">
        <f t="shared" si="72"/>
        <v> AAC 4.113 </v>
      </c>
      <c r="B839" s="5" t="str">
        <f t="shared" si="73"/>
        <v>I</v>
      </c>
      <c r="C839" s="10">
        <f t="shared" si="74"/>
        <v>32807.597000000002</v>
      </c>
      <c r="D839" s="19" t="str">
        <f t="shared" si="75"/>
        <v>vis</v>
      </c>
      <c r="E839" s="107">
        <f>VLOOKUP(C839,'Active 1'!C$21:E$968,3,FALSE)</f>
        <v>6505.9667216296148</v>
      </c>
      <c r="F839" s="5" t="s">
        <v>2167</v>
      </c>
      <c r="G839" s="19" t="str">
        <f t="shared" si="76"/>
        <v>32807.597</v>
      </c>
      <c r="H839" s="10">
        <f t="shared" si="77"/>
        <v>-14509</v>
      </c>
      <c r="I839" s="108" t="s">
        <v>2674</v>
      </c>
      <c r="J839" s="109" t="s">
        <v>2675</v>
      </c>
      <c r="K839" s="108">
        <v>-14509</v>
      </c>
      <c r="L839" s="108" t="s">
        <v>2676</v>
      </c>
      <c r="M839" s="109" t="s">
        <v>2233</v>
      </c>
      <c r="N839" s="109"/>
      <c r="O839" s="110" t="s">
        <v>2491</v>
      </c>
      <c r="P839" s="110" t="s">
        <v>2665</v>
      </c>
    </row>
    <row r="840" spans="1:16" ht="13.5" thickBot="1">
      <c r="A840" s="10" t="str">
        <f t="shared" si="72"/>
        <v> AAC 4.113 </v>
      </c>
      <c r="B840" s="5" t="str">
        <f t="shared" si="73"/>
        <v>I</v>
      </c>
      <c r="C840" s="10">
        <f t="shared" si="74"/>
        <v>32868.671999999999</v>
      </c>
      <c r="D840" s="19" t="str">
        <f t="shared" si="75"/>
        <v>vis</v>
      </c>
      <c r="E840" s="107">
        <f>VLOOKUP(C840,'Active 1'!C$21:E$968,3,FALSE)</f>
        <v>6550.9648723400787</v>
      </c>
      <c r="F840" s="5" t="s">
        <v>2167</v>
      </c>
      <c r="G840" s="19" t="str">
        <f t="shared" si="76"/>
        <v>32868.672</v>
      </c>
      <c r="H840" s="10">
        <f t="shared" si="77"/>
        <v>-14464</v>
      </c>
      <c r="I840" s="108" t="s">
        <v>2677</v>
      </c>
      <c r="J840" s="109" t="s">
        <v>2678</v>
      </c>
      <c r="K840" s="108">
        <v>-14464</v>
      </c>
      <c r="L840" s="108" t="s">
        <v>2679</v>
      </c>
      <c r="M840" s="109" t="s">
        <v>2233</v>
      </c>
      <c r="N840" s="109"/>
      <c r="O840" s="110" t="s">
        <v>2491</v>
      </c>
      <c r="P840" s="110" t="s">
        <v>2665</v>
      </c>
    </row>
    <row r="841" spans="1:16" ht="13.5" thickBot="1">
      <c r="A841" s="10" t="str">
        <f t="shared" si="72"/>
        <v> AJ 59.251 </v>
      </c>
      <c r="B841" s="5" t="str">
        <f t="shared" si="73"/>
        <v>I</v>
      </c>
      <c r="C841" s="10">
        <f t="shared" si="74"/>
        <v>32883.605000000003</v>
      </c>
      <c r="D841" s="19" t="str">
        <f t="shared" si="75"/>
        <v>vis</v>
      </c>
      <c r="E841" s="107">
        <f>VLOOKUP(C841,'Active 1'!C$21:E$968,3,FALSE)</f>
        <v>6561.9670399137112</v>
      </c>
      <c r="F841" s="5" t="s">
        <v>2167</v>
      </c>
      <c r="G841" s="19" t="str">
        <f t="shared" si="76"/>
        <v>32883.605</v>
      </c>
      <c r="H841" s="10">
        <f t="shared" si="77"/>
        <v>-14453</v>
      </c>
      <c r="I841" s="108" t="s">
        <v>2680</v>
      </c>
      <c r="J841" s="109" t="s">
        <v>2681</v>
      </c>
      <c r="K841" s="108">
        <v>-14453</v>
      </c>
      <c r="L841" s="108" t="s">
        <v>2664</v>
      </c>
      <c r="M841" s="109" t="s">
        <v>2682</v>
      </c>
      <c r="N841" s="109" t="s">
        <v>2683</v>
      </c>
      <c r="O841" s="110" t="s">
        <v>2684</v>
      </c>
      <c r="P841" s="110" t="s">
        <v>2685</v>
      </c>
    </row>
    <row r="842" spans="1:16" ht="13.5" thickBot="1">
      <c r="A842" s="10" t="str">
        <f t="shared" si="72"/>
        <v> AJ 59.251 </v>
      </c>
      <c r="B842" s="5" t="str">
        <f t="shared" si="73"/>
        <v>I</v>
      </c>
      <c r="C842" s="10">
        <f t="shared" si="74"/>
        <v>32887.675999999999</v>
      </c>
      <c r="D842" s="19" t="str">
        <f t="shared" si="75"/>
        <v>vis</v>
      </c>
      <c r="E842" s="107">
        <f>VLOOKUP(C842,'Active 1'!C$21:E$968,3,FALSE)</f>
        <v>6564.9664254485806</v>
      </c>
      <c r="F842" s="5" t="s">
        <v>2167</v>
      </c>
      <c r="G842" s="19" t="str">
        <f t="shared" si="76"/>
        <v>32887.676</v>
      </c>
      <c r="H842" s="10">
        <f t="shared" si="77"/>
        <v>-14450</v>
      </c>
      <c r="I842" s="108" t="s">
        <v>2686</v>
      </c>
      <c r="J842" s="109" t="s">
        <v>2687</v>
      </c>
      <c r="K842" s="108">
        <v>-14450</v>
      </c>
      <c r="L842" s="108" t="s">
        <v>2688</v>
      </c>
      <c r="M842" s="109" t="s">
        <v>2682</v>
      </c>
      <c r="N842" s="109" t="s">
        <v>2683</v>
      </c>
      <c r="O842" s="110" t="s">
        <v>2684</v>
      </c>
      <c r="P842" s="110" t="s">
        <v>2685</v>
      </c>
    </row>
    <row r="843" spans="1:16" ht="13.5" thickBot="1">
      <c r="A843" s="10" t="str">
        <f t="shared" ref="A843:A906" si="78">P843</f>
        <v> AAC 4.117 </v>
      </c>
      <c r="B843" s="5" t="str">
        <f t="shared" ref="B843:B906" si="79">IF(H843=INT(H843),"I","II")</f>
        <v>I</v>
      </c>
      <c r="C843" s="10">
        <f t="shared" ref="C843:C906" si="80">1*G843</f>
        <v>32894.466</v>
      </c>
      <c r="D843" s="19" t="str">
        <f t="shared" ref="D843:D906" si="81">VLOOKUP(F843,I$1:J$5,2,FALSE)</f>
        <v>vis</v>
      </c>
      <c r="E843" s="107">
        <f>VLOOKUP(C843,'Active 1'!C$21:E$968,3,FALSE)</f>
        <v>6569.9690851837277</v>
      </c>
      <c r="F843" s="5" t="s">
        <v>2167</v>
      </c>
      <c r="G843" s="19" t="str">
        <f t="shared" ref="G843:G906" si="82">MID(I843,3,LEN(I843)-3)</f>
        <v>32894.466</v>
      </c>
      <c r="H843" s="10">
        <f t="shared" ref="H843:H906" si="83">1*K843</f>
        <v>-14445</v>
      </c>
      <c r="I843" s="108" t="s">
        <v>2689</v>
      </c>
      <c r="J843" s="109" t="s">
        <v>2690</v>
      </c>
      <c r="K843" s="108">
        <v>-14445</v>
      </c>
      <c r="L843" s="108" t="s">
        <v>2673</v>
      </c>
      <c r="M843" s="109" t="s">
        <v>2233</v>
      </c>
      <c r="N843" s="109"/>
      <c r="O843" s="110" t="s">
        <v>2651</v>
      </c>
      <c r="P843" s="110" t="s">
        <v>2652</v>
      </c>
    </row>
    <row r="844" spans="1:16" ht="13.5" thickBot="1">
      <c r="A844" s="10" t="str">
        <f t="shared" si="78"/>
        <v> AAC 5.5 </v>
      </c>
      <c r="B844" s="5" t="str">
        <f t="shared" si="79"/>
        <v>I</v>
      </c>
      <c r="C844" s="10">
        <f t="shared" si="80"/>
        <v>32898.534</v>
      </c>
      <c r="D844" s="19" t="str">
        <f t="shared" si="81"/>
        <v>vis</v>
      </c>
      <c r="E844" s="107">
        <f>VLOOKUP(C844,'Active 1'!C$21:E$968,3,FALSE)</f>
        <v>6572.9662604123832</v>
      </c>
      <c r="F844" s="5" t="s">
        <v>2167</v>
      </c>
      <c r="G844" s="19" t="str">
        <f t="shared" si="82"/>
        <v>32898.534</v>
      </c>
      <c r="H844" s="10">
        <f t="shared" si="83"/>
        <v>-14442</v>
      </c>
      <c r="I844" s="108" t="s">
        <v>2691</v>
      </c>
      <c r="J844" s="109" t="s">
        <v>2692</v>
      </c>
      <c r="K844" s="108">
        <v>-14442</v>
      </c>
      <c r="L844" s="108" t="s">
        <v>2693</v>
      </c>
      <c r="M844" s="109" t="s">
        <v>2233</v>
      </c>
      <c r="N844" s="109"/>
      <c r="O844" s="110" t="s">
        <v>2491</v>
      </c>
      <c r="P844" s="110" t="s">
        <v>2694</v>
      </c>
    </row>
    <row r="845" spans="1:16" ht="13.5" thickBot="1">
      <c r="A845" s="10" t="str">
        <f t="shared" si="78"/>
        <v> AJ 59.251 </v>
      </c>
      <c r="B845" s="5" t="str">
        <f t="shared" si="79"/>
        <v>I</v>
      </c>
      <c r="C845" s="10">
        <f t="shared" si="80"/>
        <v>32955.54</v>
      </c>
      <c r="D845" s="19" t="str">
        <f t="shared" si="81"/>
        <v>vis</v>
      </c>
      <c r="E845" s="107">
        <f>VLOOKUP(C845,'Active 1'!C$21:E$968,3,FALSE)</f>
        <v>6614.9664991254558</v>
      </c>
      <c r="F845" s="5" t="s">
        <v>2167</v>
      </c>
      <c r="G845" s="19" t="str">
        <f t="shared" si="82"/>
        <v>32955.540</v>
      </c>
      <c r="H845" s="10">
        <f t="shared" si="83"/>
        <v>-14400</v>
      </c>
      <c r="I845" s="108" t="s">
        <v>2695</v>
      </c>
      <c r="J845" s="109" t="s">
        <v>2696</v>
      </c>
      <c r="K845" s="108">
        <v>-14400</v>
      </c>
      <c r="L845" s="108" t="s">
        <v>2679</v>
      </c>
      <c r="M845" s="109" t="s">
        <v>2682</v>
      </c>
      <c r="N845" s="109" t="s">
        <v>2683</v>
      </c>
      <c r="O845" s="110" t="s">
        <v>2684</v>
      </c>
      <c r="P845" s="110" t="s">
        <v>2685</v>
      </c>
    </row>
    <row r="846" spans="1:16" ht="13.5" thickBot="1">
      <c r="A846" s="10" t="str">
        <f t="shared" si="78"/>
        <v> AC 101.6 </v>
      </c>
      <c r="B846" s="5" t="str">
        <f t="shared" si="79"/>
        <v>I</v>
      </c>
      <c r="C846" s="10">
        <f t="shared" si="80"/>
        <v>33152.351999999999</v>
      </c>
      <c r="D846" s="19" t="str">
        <f t="shared" si="81"/>
        <v>vis</v>
      </c>
      <c r="E846" s="107">
        <f>VLOOKUP(C846,'Active 1'!C$21:E$968,3,FALSE)</f>
        <v>6759.9714281083152</v>
      </c>
      <c r="F846" s="5" t="s">
        <v>2167</v>
      </c>
      <c r="G846" s="19" t="str">
        <f t="shared" si="82"/>
        <v>33152.352</v>
      </c>
      <c r="H846" s="10">
        <f t="shared" si="83"/>
        <v>-14255</v>
      </c>
      <c r="I846" s="108" t="s">
        <v>2697</v>
      </c>
      <c r="J846" s="109" t="s">
        <v>2698</v>
      </c>
      <c r="K846" s="108">
        <v>-14255</v>
      </c>
      <c r="L846" s="108" t="s">
        <v>2688</v>
      </c>
      <c r="M846" s="109" t="s">
        <v>2233</v>
      </c>
      <c r="N846" s="109"/>
      <c r="O846" s="110" t="s">
        <v>2699</v>
      </c>
      <c r="P846" s="110" t="s">
        <v>2700</v>
      </c>
    </row>
    <row r="847" spans="1:16" ht="13.5" thickBot="1">
      <c r="A847" s="10" t="str">
        <f t="shared" si="78"/>
        <v> AAC 5.74 </v>
      </c>
      <c r="B847" s="5" t="str">
        <f t="shared" si="79"/>
        <v>I</v>
      </c>
      <c r="C847" s="10">
        <f t="shared" si="80"/>
        <v>33156.42</v>
      </c>
      <c r="D847" s="19" t="str">
        <f t="shared" si="81"/>
        <v>vis</v>
      </c>
      <c r="E847" s="107">
        <f>VLOOKUP(C847,'Active 1'!C$21:E$968,3,FALSE)</f>
        <v>6762.9686033369708</v>
      </c>
      <c r="F847" s="5" t="s">
        <v>2167</v>
      </c>
      <c r="G847" s="19" t="str">
        <f t="shared" si="82"/>
        <v>33156.420</v>
      </c>
      <c r="H847" s="10">
        <f t="shared" si="83"/>
        <v>-14252</v>
      </c>
      <c r="I847" s="108" t="s">
        <v>2701</v>
      </c>
      <c r="J847" s="109" t="s">
        <v>2702</v>
      </c>
      <c r="K847" s="108">
        <v>-14252</v>
      </c>
      <c r="L847" s="108" t="s">
        <v>2703</v>
      </c>
      <c r="M847" s="109" t="s">
        <v>2233</v>
      </c>
      <c r="N847" s="109"/>
      <c r="O847" s="110" t="s">
        <v>2651</v>
      </c>
      <c r="P847" s="110" t="s">
        <v>2704</v>
      </c>
    </row>
    <row r="848" spans="1:16" ht="13.5" thickBot="1">
      <c r="A848" s="10" t="str">
        <f t="shared" si="78"/>
        <v> AC 101.6 </v>
      </c>
      <c r="B848" s="5" t="str">
        <f t="shared" si="79"/>
        <v>I</v>
      </c>
      <c r="C848" s="10">
        <f t="shared" si="80"/>
        <v>33156.427000000003</v>
      </c>
      <c r="D848" s="19" t="str">
        <f t="shared" si="81"/>
        <v>vis</v>
      </c>
      <c r="E848" s="107">
        <f>VLOOKUP(C848,'Active 1'!C$21:E$968,3,FALSE)</f>
        <v>6762.9737607181451</v>
      </c>
      <c r="F848" s="5" t="s">
        <v>2167</v>
      </c>
      <c r="G848" s="19" t="str">
        <f t="shared" si="82"/>
        <v>33156.427</v>
      </c>
      <c r="H848" s="10">
        <f t="shared" si="83"/>
        <v>-14252</v>
      </c>
      <c r="I848" s="108" t="s">
        <v>2705</v>
      </c>
      <c r="J848" s="109" t="s">
        <v>2706</v>
      </c>
      <c r="K848" s="108">
        <v>-14252</v>
      </c>
      <c r="L848" s="108" t="s">
        <v>2673</v>
      </c>
      <c r="M848" s="109" t="s">
        <v>2233</v>
      </c>
      <c r="N848" s="109"/>
      <c r="O848" s="110" t="s">
        <v>2699</v>
      </c>
      <c r="P848" s="110" t="s">
        <v>2700</v>
      </c>
    </row>
    <row r="849" spans="1:16" ht="13.5" thickBot="1">
      <c r="A849" s="10" t="str">
        <f t="shared" si="78"/>
        <v> AAC 5.74 </v>
      </c>
      <c r="B849" s="5" t="str">
        <f t="shared" si="79"/>
        <v>I</v>
      </c>
      <c r="C849" s="10">
        <f t="shared" si="80"/>
        <v>33171.347999999998</v>
      </c>
      <c r="D849" s="19" t="str">
        <f t="shared" si="81"/>
        <v>vis</v>
      </c>
      <c r="E849" s="107">
        <f>VLOOKUP(C849,'Active 1'!C$21:E$968,3,FALSE)</f>
        <v>6773.967087066907</v>
      </c>
      <c r="F849" s="5" t="s">
        <v>2167</v>
      </c>
      <c r="G849" s="19" t="str">
        <f t="shared" si="82"/>
        <v>33171.348</v>
      </c>
      <c r="H849" s="10">
        <f t="shared" si="83"/>
        <v>-14241</v>
      </c>
      <c r="I849" s="108" t="s">
        <v>2707</v>
      </c>
      <c r="J849" s="109" t="s">
        <v>2708</v>
      </c>
      <c r="K849" s="108">
        <v>-14241</v>
      </c>
      <c r="L849" s="108" t="s">
        <v>2709</v>
      </c>
      <c r="M849" s="109" t="s">
        <v>2233</v>
      </c>
      <c r="N849" s="109"/>
      <c r="O849" s="110" t="s">
        <v>2651</v>
      </c>
      <c r="P849" s="110" t="s">
        <v>2704</v>
      </c>
    </row>
    <row r="850" spans="1:16" ht="13.5" thickBot="1">
      <c r="A850" s="10" t="str">
        <f t="shared" si="78"/>
        <v> AJ 59.251 </v>
      </c>
      <c r="B850" s="5" t="str">
        <f t="shared" si="79"/>
        <v>I</v>
      </c>
      <c r="C850" s="10">
        <f t="shared" si="80"/>
        <v>33180.847000000002</v>
      </c>
      <c r="D850" s="19" t="str">
        <f t="shared" si="81"/>
        <v>vis</v>
      </c>
      <c r="E850" s="107">
        <f>VLOOKUP(C850,'Active 1'!C$21:E$968,3,FALSE)</f>
        <v>6780.9656533149446</v>
      </c>
      <c r="F850" s="5" t="s">
        <v>2167</v>
      </c>
      <c r="G850" s="19" t="str">
        <f t="shared" si="82"/>
        <v>33180.847</v>
      </c>
      <c r="H850" s="10">
        <f t="shared" si="83"/>
        <v>-14234</v>
      </c>
      <c r="I850" s="108" t="s">
        <v>2710</v>
      </c>
      <c r="J850" s="109" t="s">
        <v>2711</v>
      </c>
      <c r="K850" s="108">
        <v>-14234</v>
      </c>
      <c r="L850" s="108" t="s">
        <v>2712</v>
      </c>
      <c r="M850" s="109" t="s">
        <v>2682</v>
      </c>
      <c r="N850" s="109" t="s">
        <v>2683</v>
      </c>
      <c r="O850" s="110" t="s">
        <v>2684</v>
      </c>
      <c r="P850" s="110" t="s">
        <v>2685</v>
      </c>
    </row>
    <row r="851" spans="1:16" ht="13.5" thickBot="1">
      <c r="A851" s="10" t="str">
        <f t="shared" si="78"/>
        <v> AAC 5.5 </v>
      </c>
      <c r="B851" s="5" t="str">
        <f t="shared" si="79"/>
        <v>I</v>
      </c>
      <c r="C851" s="10">
        <f t="shared" si="80"/>
        <v>33186.275999999998</v>
      </c>
      <c r="D851" s="19" t="str">
        <f t="shared" si="81"/>
        <v>vis</v>
      </c>
      <c r="E851" s="107">
        <f>VLOOKUP(C851,'Active 1'!C$21:E$968,3,FALSE)</f>
        <v>6784.9655707968432</v>
      </c>
      <c r="F851" s="5" t="s">
        <v>2167</v>
      </c>
      <c r="G851" s="19" t="str">
        <f t="shared" si="82"/>
        <v>33186.276</v>
      </c>
      <c r="H851" s="10">
        <f t="shared" si="83"/>
        <v>-14230</v>
      </c>
      <c r="I851" s="108" t="s">
        <v>2713</v>
      </c>
      <c r="J851" s="109" t="s">
        <v>2714</v>
      </c>
      <c r="K851" s="108">
        <v>-14230</v>
      </c>
      <c r="L851" s="108" t="s">
        <v>2712</v>
      </c>
      <c r="M851" s="109" t="s">
        <v>2233</v>
      </c>
      <c r="N851" s="109"/>
      <c r="O851" s="110" t="s">
        <v>2491</v>
      </c>
      <c r="P851" s="110" t="s">
        <v>2694</v>
      </c>
    </row>
    <row r="852" spans="1:16" ht="13.5" thickBot="1">
      <c r="A852" s="10" t="str">
        <f t="shared" si="78"/>
        <v> AAC 5.74 </v>
      </c>
      <c r="B852" s="5" t="str">
        <f t="shared" si="79"/>
        <v>I</v>
      </c>
      <c r="C852" s="10">
        <f t="shared" si="80"/>
        <v>33190.347000000002</v>
      </c>
      <c r="D852" s="19" t="str">
        <f t="shared" si="81"/>
        <v>vis</v>
      </c>
      <c r="E852" s="107">
        <f>VLOOKUP(C852,'Active 1'!C$21:E$968,3,FALSE)</f>
        <v>6787.9649563317171</v>
      </c>
      <c r="F852" s="5" t="s">
        <v>2167</v>
      </c>
      <c r="G852" s="19" t="str">
        <f t="shared" si="82"/>
        <v>33190.347</v>
      </c>
      <c r="H852" s="10">
        <f t="shared" si="83"/>
        <v>-14227</v>
      </c>
      <c r="I852" s="108" t="s">
        <v>2715</v>
      </c>
      <c r="J852" s="109" t="s">
        <v>2716</v>
      </c>
      <c r="K852" s="108">
        <v>-14227</v>
      </c>
      <c r="L852" s="108" t="s">
        <v>2717</v>
      </c>
      <c r="M852" s="109" t="s">
        <v>2233</v>
      </c>
      <c r="N852" s="109"/>
      <c r="O852" s="110" t="s">
        <v>2651</v>
      </c>
      <c r="P852" s="110" t="s">
        <v>2704</v>
      </c>
    </row>
    <row r="853" spans="1:16" ht="13.5" thickBot="1">
      <c r="A853" s="10" t="str">
        <f t="shared" si="78"/>
        <v> AJ 59.251 </v>
      </c>
      <c r="B853" s="5" t="str">
        <f t="shared" si="79"/>
        <v>I</v>
      </c>
      <c r="C853" s="10">
        <f t="shared" si="80"/>
        <v>33206.635000000002</v>
      </c>
      <c r="D853" s="19" t="str">
        <f t="shared" si="81"/>
        <v>vis</v>
      </c>
      <c r="E853" s="107">
        <f>VLOOKUP(C853,'Active 1'!C$21:E$968,3,FALSE)</f>
        <v>6799.9654455461605</v>
      </c>
      <c r="F853" s="5" t="s">
        <v>2167</v>
      </c>
      <c r="G853" s="19" t="str">
        <f t="shared" si="82"/>
        <v>33206.635</v>
      </c>
      <c r="H853" s="10">
        <f t="shared" si="83"/>
        <v>-14215</v>
      </c>
      <c r="I853" s="108" t="s">
        <v>2718</v>
      </c>
      <c r="J853" s="109" t="s">
        <v>2719</v>
      </c>
      <c r="K853" s="108">
        <v>-14215</v>
      </c>
      <c r="L853" s="108" t="s">
        <v>2717</v>
      </c>
      <c r="M853" s="109" t="s">
        <v>2682</v>
      </c>
      <c r="N853" s="109" t="s">
        <v>2683</v>
      </c>
      <c r="O853" s="110" t="s">
        <v>2684</v>
      </c>
      <c r="P853" s="110" t="s">
        <v>2685</v>
      </c>
    </row>
    <row r="854" spans="1:16" ht="13.5" thickBot="1">
      <c r="A854" s="10" t="str">
        <f t="shared" si="78"/>
        <v> AAC 5.5 </v>
      </c>
      <c r="B854" s="5" t="str">
        <f t="shared" si="79"/>
        <v>I</v>
      </c>
      <c r="C854" s="10">
        <f t="shared" si="80"/>
        <v>33209.349000000002</v>
      </c>
      <c r="D854" s="19" t="str">
        <f t="shared" si="81"/>
        <v>vis</v>
      </c>
      <c r="E854" s="107">
        <f>VLOOKUP(C854,'Active 1'!C$21:E$968,3,FALSE)</f>
        <v>6801.9650359027419</v>
      </c>
      <c r="F854" s="5" t="s">
        <v>2167</v>
      </c>
      <c r="G854" s="19" t="str">
        <f t="shared" si="82"/>
        <v>33209.349</v>
      </c>
      <c r="H854" s="10">
        <f t="shared" si="83"/>
        <v>-14213</v>
      </c>
      <c r="I854" s="108" t="s">
        <v>2720</v>
      </c>
      <c r="J854" s="109" t="s">
        <v>2721</v>
      </c>
      <c r="K854" s="108">
        <v>-14213</v>
      </c>
      <c r="L854" s="108" t="s">
        <v>2722</v>
      </c>
      <c r="M854" s="109" t="s">
        <v>2233</v>
      </c>
      <c r="N854" s="109"/>
      <c r="O854" s="110" t="s">
        <v>2491</v>
      </c>
      <c r="P854" s="110" t="s">
        <v>2694</v>
      </c>
    </row>
    <row r="855" spans="1:16" ht="13.5" thickBot="1">
      <c r="A855" s="10" t="str">
        <f t="shared" si="78"/>
        <v> AAC 5.74 </v>
      </c>
      <c r="B855" s="5" t="str">
        <f t="shared" si="79"/>
        <v>I</v>
      </c>
      <c r="C855" s="10">
        <f t="shared" si="80"/>
        <v>33209.35</v>
      </c>
      <c r="D855" s="19" t="str">
        <f t="shared" si="81"/>
        <v>vis</v>
      </c>
      <c r="E855" s="107">
        <f>VLOOKUP(C855,'Active 1'!C$21:E$968,3,FALSE)</f>
        <v>6801.9657726714777</v>
      </c>
      <c r="F855" s="5" t="s">
        <v>2167</v>
      </c>
      <c r="G855" s="19" t="str">
        <f t="shared" si="82"/>
        <v>33209.350</v>
      </c>
      <c r="H855" s="10">
        <f t="shared" si="83"/>
        <v>-14213</v>
      </c>
      <c r="I855" s="108" t="s">
        <v>2723</v>
      </c>
      <c r="J855" s="109" t="s">
        <v>2724</v>
      </c>
      <c r="K855" s="108">
        <v>-14213</v>
      </c>
      <c r="L855" s="108" t="s">
        <v>2717</v>
      </c>
      <c r="M855" s="109" t="s">
        <v>2233</v>
      </c>
      <c r="N855" s="109"/>
      <c r="O855" s="110" t="s">
        <v>2651</v>
      </c>
      <c r="P855" s="110" t="s">
        <v>2704</v>
      </c>
    </row>
    <row r="856" spans="1:16" ht="13.5" thickBot="1">
      <c r="A856" s="10" t="str">
        <f t="shared" si="78"/>
        <v> AAC 5.7 </v>
      </c>
      <c r="B856" s="5" t="str">
        <f t="shared" si="79"/>
        <v>I</v>
      </c>
      <c r="C856" s="10">
        <f t="shared" si="80"/>
        <v>33319.298000000003</v>
      </c>
      <c r="D856" s="19" t="str">
        <f t="shared" si="81"/>
        <v>vis</v>
      </c>
      <c r="E856" s="107">
        <f>VLOOKUP(C856,'Active 1'!C$21:E$968,3,FALSE)</f>
        <v>6882.9720219439214</v>
      </c>
      <c r="F856" s="5" t="s">
        <v>2167</v>
      </c>
      <c r="G856" s="19" t="str">
        <f t="shared" si="82"/>
        <v>33319.298</v>
      </c>
      <c r="H856" s="10">
        <f t="shared" si="83"/>
        <v>-14132</v>
      </c>
      <c r="I856" s="108" t="s">
        <v>2728</v>
      </c>
      <c r="J856" s="109" t="s">
        <v>2729</v>
      </c>
      <c r="K856" s="108">
        <v>-14132</v>
      </c>
      <c r="L856" s="108" t="s">
        <v>2730</v>
      </c>
      <c r="M856" s="109" t="s">
        <v>2233</v>
      </c>
      <c r="N856" s="109"/>
      <c r="O856" s="110" t="s">
        <v>2491</v>
      </c>
      <c r="P856" s="110" t="s">
        <v>2731</v>
      </c>
    </row>
    <row r="857" spans="1:16" ht="13.5" thickBot="1">
      <c r="A857" s="10" t="str">
        <f t="shared" si="78"/>
        <v> AAC 5.7 </v>
      </c>
      <c r="B857" s="5" t="str">
        <f t="shared" si="79"/>
        <v>I</v>
      </c>
      <c r="C857" s="10">
        <f t="shared" si="80"/>
        <v>33517.449000000001</v>
      </c>
      <c r="D857" s="19" t="str">
        <f t="shared" si="81"/>
        <v>vis</v>
      </c>
      <c r="E857" s="107">
        <f>VLOOKUP(C857,'Active 1'!C$21:E$968,3,FALSE)</f>
        <v>7028.9634842677769</v>
      </c>
      <c r="F857" s="5" t="s">
        <v>2167</v>
      </c>
      <c r="G857" s="19" t="str">
        <f t="shared" si="82"/>
        <v>33517.449</v>
      </c>
      <c r="H857" s="10">
        <f t="shared" si="83"/>
        <v>-13986</v>
      </c>
      <c r="I857" s="108" t="s">
        <v>2732</v>
      </c>
      <c r="J857" s="109" t="s">
        <v>2733</v>
      </c>
      <c r="K857" s="108">
        <v>-13986</v>
      </c>
      <c r="L857" s="108" t="s">
        <v>2734</v>
      </c>
      <c r="M857" s="109" t="s">
        <v>2233</v>
      </c>
      <c r="N857" s="109"/>
      <c r="O857" s="110" t="s">
        <v>2491</v>
      </c>
      <c r="P857" s="110" t="s">
        <v>2731</v>
      </c>
    </row>
    <row r="858" spans="1:16" ht="13.5" thickBot="1">
      <c r="A858" s="10" t="str">
        <f t="shared" si="78"/>
        <v> AAC 5.74 </v>
      </c>
      <c r="B858" s="5" t="str">
        <f t="shared" si="79"/>
        <v>I</v>
      </c>
      <c r="C858" s="10">
        <f t="shared" si="80"/>
        <v>33517.449000000001</v>
      </c>
      <c r="D858" s="19" t="str">
        <f t="shared" si="81"/>
        <v>vis</v>
      </c>
      <c r="E858" s="107">
        <f>VLOOKUP(C858,'Active 1'!C$21:E$968,3,FALSE)</f>
        <v>7028.9634842677769</v>
      </c>
      <c r="F858" s="5" t="s">
        <v>2167</v>
      </c>
      <c r="G858" s="19" t="str">
        <f t="shared" si="82"/>
        <v>33517.449</v>
      </c>
      <c r="H858" s="10">
        <f t="shared" si="83"/>
        <v>-13986</v>
      </c>
      <c r="I858" s="108" t="s">
        <v>2732</v>
      </c>
      <c r="J858" s="109" t="s">
        <v>2733</v>
      </c>
      <c r="K858" s="108">
        <v>-13986</v>
      </c>
      <c r="L858" s="108" t="s">
        <v>2734</v>
      </c>
      <c r="M858" s="109" t="s">
        <v>2233</v>
      </c>
      <c r="N858" s="109"/>
      <c r="O858" s="110" t="s">
        <v>2651</v>
      </c>
      <c r="P858" s="110" t="s">
        <v>2704</v>
      </c>
    </row>
    <row r="859" spans="1:16" ht="13.5" thickBot="1">
      <c r="A859" s="10" t="str">
        <f t="shared" si="78"/>
        <v> PZ 8.267 </v>
      </c>
      <c r="B859" s="5" t="str">
        <f t="shared" si="79"/>
        <v>I</v>
      </c>
      <c r="C859" s="10">
        <f t="shared" si="80"/>
        <v>33517.451999999997</v>
      </c>
      <c r="D859" s="19" t="str">
        <f t="shared" si="81"/>
        <v>vis</v>
      </c>
      <c r="E859" s="107">
        <f>VLOOKUP(C859,'Active 1'!C$21:E$968,3,FALSE)</f>
        <v>7028.9656945739907</v>
      </c>
      <c r="F859" s="5" t="s">
        <v>2167</v>
      </c>
      <c r="G859" s="19" t="str">
        <f t="shared" si="82"/>
        <v>33517.452</v>
      </c>
      <c r="H859" s="10">
        <f t="shared" si="83"/>
        <v>-13986</v>
      </c>
      <c r="I859" s="108" t="s">
        <v>2735</v>
      </c>
      <c r="J859" s="109" t="s">
        <v>2736</v>
      </c>
      <c r="K859" s="108">
        <v>-13986</v>
      </c>
      <c r="L859" s="108" t="s">
        <v>2737</v>
      </c>
      <c r="M859" s="109" t="s">
        <v>2233</v>
      </c>
      <c r="N859" s="109"/>
      <c r="O859" s="110" t="s">
        <v>2699</v>
      </c>
      <c r="P859" s="110" t="s">
        <v>2738</v>
      </c>
    </row>
    <row r="860" spans="1:16" ht="13.5" thickBot="1">
      <c r="A860" s="10" t="str">
        <f t="shared" si="78"/>
        <v> PZ 8.267 </v>
      </c>
      <c r="B860" s="5" t="str">
        <f t="shared" si="79"/>
        <v>I</v>
      </c>
      <c r="C860" s="10">
        <f t="shared" si="80"/>
        <v>33532.377999999997</v>
      </c>
      <c r="D860" s="19" t="str">
        <f t="shared" si="81"/>
        <v>vis</v>
      </c>
      <c r="E860" s="107">
        <f>VLOOKUP(C860,'Active 1'!C$21:E$968,3,FALSE)</f>
        <v>7039.962704766449</v>
      </c>
      <c r="F860" s="5" t="s">
        <v>2167</v>
      </c>
      <c r="G860" s="19" t="str">
        <f t="shared" si="82"/>
        <v>33532.378</v>
      </c>
      <c r="H860" s="10">
        <f t="shared" si="83"/>
        <v>-13975</v>
      </c>
      <c r="I860" s="108" t="s">
        <v>2739</v>
      </c>
      <c r="J860" s="109" t="s">
        <v>2740</v>
      </c>
      <c r="K860" s="108">
        <v>-13975</v>
      </c>
      <c r="L860" s="108" t="s">
        <v>2741</v>
      </c>
      <c r="M860" s="109" t="s">
        <v>2233</v>
      </c>
      <c r="N860" s="109"/>
      <c r="O860" s="110" t="s">
        <v>2699</v>
      </c>
      <c r="P860" s="110" t="s">
        <v>2738</v>
      </c>
    </row>
    <row r="861" spans="1:16" ht="13.5" thickBot="1">
      <c r="A861" s="10" t="str">
        <f t="shared" si="78"/>
        <v> PZ 8.267 </v>
      </c>
      <c r="B861" s="5" t="str">
        <f t="shared" si="79"/>
        <v>I</v>
      </c>
      <c r="C861" s="10">
        <f t="shared" si="80"/>
        <v>33536.447999999997</v>
      </c>
      <c r="D861" s="19" t="str">
        <f t="shared" si="81"/>
        <v>vis</v>
      </c>
      <c r="E861" s="107">
        <f>VLOOKUP(C861,'Active 1'!C$21:E$968,3,FALSE)</f>
        <v>7042.9613535325825</v>
      </c>
      <c r="F861" s="5" t="s">
        <v>2167</v>
      </c>
      <c r="G861" s="19" t="str">
        <f t="shared" si="82"/>
        <v>33536.448</v>
      </c>
      <c r="H861" s="10">
        <f t="shared" si="83"/>
        <v>-13972</v>
      </c>
      <c r="I861" s="108" t="s">
        <v>2742</v>
      </c>
      <c r="J861" s="109" t="s">
        <v>2743</v>
      </c>
      <c r="K861" s="108">
        <v>-13972</v>
      </c>
      <c r="L861" s="108" t="s">
        <v>2744</v>
      </c>
      <c r="M861" s="109" t="s">
        <v>2233</v>
      </c>
      <c r="N861" s="109"/>
      <c r="O861" s="110" t="s">
        <v>2699</v>
      </c>
      <c r="P861" s="110" t="s">
        <v>2738</v>
      </c>
    </row>
    <row r="862" spans="1:16" ht="13.5" thickBot="1">
      <c r="A862" s="10" t="str">
        <f t="shared" si="78"/>
        <v> AAC 5.74 </v>
      </c>
      <c r="B862" s="5" t="str">
        <f t="shared" si="79"/>
        <v>I</v>
      </c>
      <c r="C862" s="10">
        <f t="shared" si="80"/>
        <v>33536.453000000001</v>
      </c>
      <c r="D862" s="19" t="str">
        <f t="shared" si="81"/>
        <v>vis</v>
      </c>
      <c r="E862" s="107">
        <f>VLOOKUP(C862,'Active 1'!C$21:E$968,3,FALSE)</f>
        <v>7042.9650373762788</v>
      </c>
      <c r="F862" s="5" t="s">
        <v>2167</v>
      </c>
      <c r="G862" s="19" t="str">
        <f t="shared" si="82"/>
        <v>33536.453</v>
      </c>
      <c r="H862" s="10">
        <f t="shared" si="83"/>
        <v>-13972</v>
      </c>
      <c r="I862" s="108" t="s">
        <v>2745</v>
      </c>
      <c r="J862" s="109" t="s">
        <v>2746</v>
      </c>
      <c r="K862" s="108">
        <v>-13972</v>
      </c>
      <c r="L862" s="108" t="s">
        <v>2747</v>
      </c>
      <c r="M862" s="109" t="s">
        <v>2233</v>
      </c>
      <c r="N862" s="109"/>
      <c r="O862" s="110" t="s">
        <v>2651</v>
      </c>
      <c r="P862" s="110" t="s">
        <v>2704</v>
      </c>
    </row>
    <row r="863" spans="1:16" ht="13.5" thickBot="1">
      <c r="A863" s="10" t="str">
        <f t="shared" si="78"/>
        <v> AAC 5.7 </v>
      </c>
      <c r="B863" s="5" t="str">
        <f t="shared" si="79"/>
        <v>I</v>
      </c>
      <c r="C863" s="10">
        <f t="shared" si="80"/>
        <v>33536.457000000002</v>
      </c>
      <c r="D863" s="19" t="str">
        <f t="shared" si="81"/>
        <v>vis</v>
      </c>
      <c r="E863" s="107">
        <f>VLOOKUP(C863,'Active 1'!C$21:E$968,3,FALSE)</f>
        <v>7042.9679844512339</v>
      </c>
      <c r="F863" s="5" t="s">
        <v>2167</v>
      </c>
      <c r="G863" s="19" t="str">
        <f t="shared" si="82"/>
        <v>33536.457</v>
      </c>
      <c r="H863" s="10">
        <f t="shared" si="83"/>
        <v>-13972</v>
      </c>
      <c r="I863" s="108" t="s">
        <v>2748</v>
      </c>
      <c r="J863" s="109" t="s">
        <v>2749</v>
      </c>
      <c r="K863" s="108">
        <v>-13972</v>
      </c>
      <c r="L863" s="108" t="s">
        <v>2750</v>
      </c>
      <c r="M863" s="109" t="s">
        <v>2233</v>
      </c>
      <c r="N863" s="109"/>
      <c r="O863" s="110" t="s">
        <v>2491</v>
      </c>
      <c r="P863" s="110" t="s">
        <v>2731</v>
      </c>
    </row>
    <row r="864" spans="1:16" ht="13.5" thickBot="1">
      <c r="A864" s="10" t="str">
        <f t="shared" si="78"/>
        <v> AJ 57.63 </v>
      </c>
      <c r="B864" s="5" t="str">
        <f t="shared" si="79"/>
        <v>I</v>
      </c>
      <c r="C864" s="10">
        <f t="shared" si="80"/>
        <v>33548.669000000002</v>
      </c>
      <c r="D864" s="19" t="str">
        <f t="shared" si="81"/>
        <v>vis</v>
      </c>
      <c r="E864" s="107">
        <f>VLOOKUP(C864,'Active 1'!C$21:E$968,3,FALSE)</f>
        <v>7051.9654042871107</v>
      </c>
      <c r="F864" s="5" t="s">
        <v>2167</v>
      </c>
      <c r="G864" s="19" t="str">
        <f t="shared" si="82"/>
        <v>33548.669</v>
      </c>
      <c r="H864" s="10">
        <f t="shared" si="83"/>
        <v>-13963</v>
      </c>
      <c r="I864" s="108" t="s">
        <v>2751</v>
      </c>
      <c r="J864" s="109" t="s">
        <v>2752</v>
      </c>
      <c r="K864" s="108">
        <v>-13963</v>
      </c>
      <c r="L864" s="108" t="s">
        <v>2747</v>
      </c>
      <c r="M864" s="109" t="s">
        <v>2233</v>
      </c>
      <c r="N864" s="109"/>
      <c r="O864" s="110" t="s">
        <v>2753</v>
      </c>
      <c r="P864" s="110" t="s">
        <v>2754</v>
      </c>
    </row>
    <row r="865" spans="1:16" ht="13.5" thickBot="1">
      <c r="A865" s="10" t="str">
        <f t="shared" si="78"/>
        <v> AA 6.144 </v>
      </c>
      <c r="B865" s="5" t="str">
        <f t="shared" si="79"/>
        <v>I</v>
      </c>
      <c r="C865" s="10">
        <f t="shared" si="80"/>
        <v>33836.410000000003</v>
      </c>
      <c r="D865" s="19" t="str">
        <f t="shared" si="81"/>
        <v>vis</v>
      </c>
      <c r="E865" s="107">
        <f>VLOOKUP(C865,'Active 1'!C$21:E$968,3,FALSE)</f>
        <v>7263.9639779028339</v>
      </c>
      <c r="F865" s="5" t="s">
        <v>2167</v>
      </c>
      <c r="G865" s="19" t="str">
        <f t="shared" si="82"/>
        <v>33836.410</v>
      </c>
      <c r="H865" s="10">
        <f t="shared" si="83"/>
        <v>-13751</v>
      </c>
      <c r="I865" s="108" t="s">
        <v>2776</v>
      </c>
      <c r="J865" s="109" t="s">
        <v>2777</v>
      </c>
      <c r="K865" s="108">
        <v>-13751</v>
      </c>
      <c r="L865" s="108" t="s">
        <v>2778</v>
      </c>
      <c r="M865" s="109" t="s">
        <v>2233</v>
      </c>
      <c r="N865" s="109"/>
      <c r="O865" s="110" t="s">
        <v>2651</v>
      </c>
      <c r="P865" s="110" t="s">
        <v>2779</v>
      </c>
    </row>
    <row r="866" spans="1:16" ht="13.5" thickBot="1">
      <c r="A866" s="10" t="str">
        <f t="shared" si="78"/>
        <v> AAC 5.10 </v>
      </c>
      <c r="B866" s="5" t="str">
        <f t="shared" si="79"/>
        <v>I</v>
      </c>
      <c r="C866" s="10">
        <f t="shared" si="80"/>
        <v>33859.476999999999</v>
      </c>
      <c r="D866" s="19" t="str">
        <f t="shared" si="81"/>
        <v>vis</v>
      </c>
      <c r="E866" s="107">
        <f>VLOOKUP(C866,'Active 1'!C$21:E$968,3,FALSE)</f>
        <v>7280.959022396295</v>
      </c>
      <c r="F866" s="5" t="s">
        <v>2167</v>
      </c>
      <c r="G866" s="19" t="str">
        <f t="shared" si="82"/>
        <v>33859.477</v>
      </c>
      <c r="H866" s="10">
        <f t="shared" si="83"/>
        <v>-13734</v>
      </c>
      <c r="I866" s="108" t="s">
        <v>2786</v>
      </c>
      <c r="J866" s="109" t="s">
        <v>2787</v>
      </c>
      <c r="K866" s="108">
        <v>-13734</v>
      </c>
      <c r="L866" s="108" t="s">
        <v>2788</v>
      </c>
      <c r="M866" s="109" t="s">
        <v>2233</v>
      </c>
      <c r="N866" s="109"/>
      <c r="O866" s="110" t="s">
        <v>2491</v>
      </c>
      <c r="P866" s="110" t="s">
        <v>2789</v>
      </c>
    </row>
    <row r="867" spans="1:16" ht="13.5" thickBot="1">
      <c r="A867" s="10" t="str">
        <f t="shared" si="78"/>
        <v> AAC 5.10 </v>
      </c>
      <c r="B867" s="5" t="str">
        <f t="shared" si="79"/>
        <v>I</v>
      </c>
      <c r="C867" s="10">
        <f t="shared" si="80"/>
        <v>33889.339999999997</v>
      </c>
      <c r="D867" s="19" t="str">
        <f t="shared" si="81"/>
        <v>vis</v>
      </c>
      <c r="E867" s="107">
        <f>VLOOKUP(C867,'Active 1'!C$21:E$968,3,FALSE)</f>
        <v>7302.9611472373354</v>
      </c>
      <c r="F867" s="5" t="s">
        <v>2167</v>
      </c>
      <c r="G867" s="19" t="str">
        <f t="shared" si="82"/>
        <v>33889.340</v>
      </c>
      <c r="H867" s="10">
        <f t="shared" si="83"/>
        <v>-13712</v>
      </c>
      <c r="I867" s="108" t="s">
        <v>2790</v>
      </c>
      <c r="J867" s="109" t="s">
        <v>2791</v>
      </c>
      <c r="K867" s="108">
        <v>-13712</v>
      </c>
      <c r="L867" s="108" t="s">
        <v>2785</v>
      </c>
      <c r="M867" s="109" t="s">
        <v>2233</v>
      </c>
      <c r="N867" s="109"/>
      <c r="O867" s="110" t="s">
        <v>2491</v>
      </c>
      <c r="P867" s="110" t="s">
        <v>2789</v>
      </c>
    </row>
    <row r="868" spans="1:16" ht="13.5" thickBot="1">
      <c r="A868" s="10" t="str">
        <f t="shared" si="78"/>
        <v> AAC 5.51 </v>
      </c>
      <c r="B868" s="5" t="str">
        <f t="shared" si="79"/>
        <v>I</v>
      </c>
      <c r="C868" s="10">
        <f t="shared" si="80"/>
        <v>34220.512000000002</v>
      </c>
      <c r="D868" s="19" t="str">
        <f t="shared" si="81"/>
        <v>vis</v>
      </c>
      <c r="E868" s="107">
        <f>VLOOKUP(C868,'Active 1'!C$21:E$968,3,FALSE)</f>
        <v>7546.9583239395333</v>
      </c>
      <c r="F868" s="5" t="s">
        <v>2167</v>
      </c>
      <c r="G868" s="19" t="str">
        <f t="shared" si="82"/>
        <v>34220.512</v>
      </c>
      <c r="H868" s="10">
        <f t="shared" si="83"/>
        <v>-13468</v>
      </c>
      <c r="I868" s="108" t="s">
        <v>2794</v>
      </c>
      <c r="J868" s="109" t="s">
        <v>2795</v>
      </c>
      <c r="K868" s="108">
        <v>-13468</v>
      </c>
      <c r="L868" s="108" t="s">
        <v>2796</v>
      </c>
      <c r="M868" s="109" t="s">
        <v>2233</v>
      </c>
      <c r="N868" s="109"/>
      <c r="O868" s="110" t="s">
        <v>2491</v>
      </c>
      <c r="P868" s="110" t="s">
        <v>2797</v>
      </c>
    </row>
    <row r="869" spans="1:16" ht="13.5" thickBot="1">
      <c r="A869" s="10" t="str">
        <f t="shared" si="78"/>
        <v> AAC 5.51 </v>
      </c>
      <c r="B869" s="5" t="str">
        <f t="shared" si="79"/>
        <v>I</v>
      </c>
      <c r="C869" s="10">
        <f t="shared" si="80"/>
        <v>34239.517</v>
      </c>
      <c r="D869" s="19" t="str">
        <f t="shared" si="81"/>
        <v>vis</v>
      </c>
      <c r="E869" s="107">
        <f>VLOOKUP(C869,'Active 1'!C$21:E$968,3,FALSE)</f>
        <v>7560.960613816771</v>
      </c>
      <c r="F869" s="5" t="s">
        <v>2167</v>
      </c>
      <c r="G869" s="19" t="str">
        <f t="shared" si="82"/>
        <v>34239.517</v>
      </c>
      <c r="H869" s="10">
        <f t="shared" si="83"/>
        <v>-13454</v>
      </c>
      <c r="I869" s="108" t="s">
        <v>2798</v>
      </c>
      <c r="J869" s="109" t="s">
        <v>2799</v>
      </c>
      <c r="K869" s="108">
        <v>-13454</v>
      </c>
      <c r="L869" s="108" t="s">
        <v>2800</v>
      </c>
      <c r="M869" s="109" t="s">
        <v>2233</v>
      </c>
      <c r="N869" s="109"/>
      <c r="O869" s="110" t="s">
        <v>2491</v>
      </c>
      <c r="P869" s="110" t="s">
        <v>2797</v>
      </c>
    </row>
    <row r="870" spans="1:16" ht="13.5" thickBot="1">
      <c r="A870" s="10" t="str">
        <f t="shared" si="78"/>
        <v> AJ 57.259 </v>
      </c>
      <c r="B870" s="5" t="str">
        <f t="shared" si="79"/>
        <v>I</v>
      </c>
      <c r="C870" s="10">
        <f t="shared" si="80"/>
        <v>34247.659</v>
      </c>
      <c r="D870" s="19" t="str">
        <f t="shared" si="81"/>
        <v>vis</v>
      </c>
      <c r="E870" s="107">
        <f>VLOOKUP(C870,'Active 1'!C$21:E$968,3,FALSE)</f>
        <v>7566.9593848865152</v>
      </c>
      <c r="F870" s="5" t="s">
        <v>2167</v>
      </c>
      <c r="G870" s="19" t="str">
        <f t="shared" si="82"/>
        <v>34247.659</v>
      </c>
      <c r="H870" s="10">
        <f t="shared" si="83"/>
        <v>-13448</v>
      </c>
      <c r="I870" s="108" t="s">
        <v>2801</v>
      </c>
      <c r="J870" s="109" t="s">
        <v>2802</v>
      </c>
      <c r="K870" s="108">
        <v>-13448</v>
      </c>
      <c r="L870" s="108" t="s">
        <v>2803</v>
      </c>
      <c r="M870" s="109" t="s">
        <v>2233</v>
      </c>
      <c r="N870" s="109"/>
      <c r="O870" s="110" t="s">
        <v>2753</v>
      </c>
      <c r="P870" s="110" t="s">
        <v>2804</v>
      </c>
    </row>
    <row r="871" spans="1:16" ht="13.5" thickBot="1">
      <c r="A871" s="10" t="str">
        <f t="shared" si="78"/>
        <v> AJ 57.259 </v>
      </c>
      <c r="B871" s="5" t="str">
        <f t="shared" si="79"/>
        <v>I</v>
      </c>
      <c r="C871" s="10">
        <f t="shared" si="80"/>
        <v>34251.728999999999</v>
      </c>
      <c r="D871" s="19" t="str">
        <f t="shared" si="81"/>
        <v>vis</v>
      </c>
      <c r="E871" s="107">
        <f>VLOOKUP(C871,'Active 1'!C$21:E$968,3,FALSE)</f>
        <v>7569.9580336526478</v>
      </c>
      <c r="F871" s="5" t="s">
        <v>2167</v>
      </c>
      <c r="G871" s="19" t="str">
        <f t="shared" si="82"/>
        <v>34251.729</v>
      </c>
      <c r="H871" s="10">
        <f t="shared" si="83"/>
        <v>-13445</v>
      </c>
      <c r="I871" s="108" t="s">
        <v>2808</v>
      </c>
      <c r="J871" s="109" t="s">
        <v>2809</v>
      </c>
      <c r="K871" s="108">
        <v>-13445</v>
      </c>
      <c r="L871" s="108" t="s">
        <v>2810</v>
      </c>
      <c r="M871" s="109" t="s">
        <v>2233</v>
      </c>
      <c r="N871" s="109"/>
      <c r="O871" s="110" t="s">
        <v>2753</v>
      </c>
      <c r="P871" s="110" t="s">
        <v>2804</v>
      </c>
    </row>
    <row r="872" spans="1:16" ht="13.5" thickBot="1">
      <c r="A872" s="10" t="str">
        <f t="shared" si="78"/>
        <v> AAC 5.51 </v>
      </c>
      <c r="B872" s="5" t="str">
        <f t="shared" si="79"/>
        <v>I</v>
      </c>
      <c r="C872" s="10">
        <f t="shared" si="80"/>
        <v>34254.444000000003</v>
      </c>
      <c r="D872" s="19" t="str">
        <f t="shared" si="81"/>
        <v>vis</v>
      </c>
      <c r="E872" s="107">
        <f>VLOOKUP(C872,'Active 1'!C$21:E$968,3,FALSE)</f>
        <v>7571.9583607779705</v>
      </c>
      <c r="F872" s="5" t="s">
        <v>2167</v>
      </c>
      <c r="G872" s="19" t="str">
        <f t="shared" si="82"/>
        <v>34254.444</v>
      </c>
      <c r="H872" s="10">
        <f t="shared" si="83"/>
        <v>-13443</v>
      </c>
      <c r="I872" s="108" t="s">
        <v>2811</v>
      </c>
      <c r="J872" s="109" t="s">
        <v>2812</v>
      </c>
      <c r="K872" s="108">
        <v>-13443</v>
      </c>
      <c r="L872" s="108" t="s">
        <v>2810</v>
      </c>
      <c r="M872" s="109" t="s">
        <v>2233</v>
      </c>
      <c r="N872" s="109"/>
      <c r="O872" s="110" t="s">
        <v>2491</v>
      </c>
      <c r="P872" s="110" t="s">
        <v>2797</v>
      </c>
    </row>
    <row r="873" spans="1:16" ht="13.5" thickBot="1">
      <c r="A873" s="10" t="str">
        <f t="shared" si="78"/>
        <v> AAC 5.51 </v>
      </c>
      <c r="B873" s="5" t="str">
        <f t="shared" si="79"/>
        <v>I</v>
      </c>
      <c r="C873" s="10">
        <f t="shared" si="80"/>
        <v>34273.442999999999</v>
      </c>
      <c r="D873" s="19" t="str">
        <f t="shared" si="81"/>
        <v>vis</v>
      </c>
      <c r="E873" s="107">
        <f>VLOOKUP(C873,'Active 1'!C$21:E$968,3,FALSE)</f>
        <v>7585.956230042776</v>
      </c>
      <c r="F873" s="5" t="s">
        <v>2167</v>
      </c>
      <c r="G873" s="19" t="str">
        <f t="shared" si="82"/>
        <v>34273.443</v>
      </c>
      <c r="H873" s="10">
        <f t="shared" si="83"/>
        <v>-13429</v>
      </c>
      <c r="I873" s="108" t="s">
        <v>2816</v>
      </c>
      <c r="J873" s="109" t="s">
        <v>2817</v>
      </c>
      <c r="K873" s="108">
        <v>-13429</v>
      </c>
      <c r="L873" s="108" t="s">
        <v>2818</v>
      </c>
      <c r="M873" s="109" t="s">
        <v>2233</v>
      </c>
      <c r="N873" s="109"/>
      <c r="O873" s="110" t="s">
        <v>2491</v>
      </c>
      <c r="P873" s="110" t="s">
        <v>2797</v>
      </c>
    </row>
    <row r="874" spans="1:16" ht="13.5" thickBot="1">
      <c r="A874" s="10" t="str">
        <f t="shared" si="78"/>
        <v> AJ 58.171 </v>
      </c>
      <c r="B874" s="5" t="str">
        <f t="shared" si="79"/>
        <v>I</v>
      </c>
      <c r="C874" s="10">
        <f t="shared" si="80"/>
        <v>34353.525000000001</v>
      </c>
      <c r="D874" s="19" t="str">
        <f t="shared" si="81"/>
        <v>vis</v>
      </c>
      <c r="E874" s="107">
        <f>VLOOKUP(C874,'Active 1'!C$21:E$968,3,FALSE)</f>
        <v>7644.9581441679602</v>
      </c>
      <c r="F874" s="5" t="s">
        <v>2167</v>
      </c>
      <c r="G874" s="19" t="str">
        <f t="shared" si="82"/>
        <v>34353.525</v>
      </c>
      <c r="H874" s="10">
        <f t="shared" si="83"/>
        <v>-13370</v>
      </c>
      <c r="I874" s="108" t="s">
        <v>2822</v>
      </c>
      <c r="J874" s="109" t="s">
        <v>2823</v>
      </c>
      <c r="K874" s="108">
        <v>-13370</v>
      </c>
      <c r="L874" s="108" t="s">
        <v>2821</v>
      </c>
      <c r="M874" s="109" t="s">
        <v>2233</v>
      </c>
      <c r="N874" s="109"/>
      <c r="O874" s="110" t="s">
        <v>2824</v>
      </c>
      <c r="P874" s="110" t="s">
        <v>2825</v>
      </c>
    </row>
    <row r="875" spans="1:16" ht="13.5" thickBot="1">
      <c r="A875" s="10" t="str">
        <f t="shared" si="78"/>
        <v> AJ 58.171 </v>
      </c>
      <c r="B875" s="5" t="str">
        <f t="shared" si="79"/>
        <v>I</v>
      </c>
      <c r="C875" s="10">
        <f t="shared" si="80"/>
        <v>34361.667000000001</v>
      </c>
      <c r="D875" s="19" t="str">
        <f t="shared" si="81"/>
        <v>vis</v>
      </c>
      <c r="E875" s="107">
        <f>VLOOKUP(C875,'Active 1'!C$21:E$968,3,FALSE)</f>
        <v>7650.9569152377044</v>
      </c>
      <c r="F875" s="5" t="s">
        <v>2167</v>
      </c>
      <c r="G875" s="19" t="str">
        <f t="shared" si="82"/>
        <v>34361.667</v>
      </c>
      <c r="H875" s="10">
        <f t="shared" si="83"/>
        <v>-13364</v>
      </c>
      <c r="I875" s="108" t="s">
        <v>2826</v>
      </c>
      <c r="J875" s="109" t="s">
        <v>2827</v>
      </c>
      <c r="K875" s="108">
        <v>-13364</v>
      </c>
      <c r="L875" s="108" t="s">
        <v>2828</v>
      </c>
      <c r="M875" s="109" t="s">
        <v>2233</v>
      </c>
      <c r="N875" s="109"/>
      <c r="O875" s="110" t="s">
        <v>2824</v>
      </c>
      <c r="P875" s="110" t="s">
        <v>2825</v>
      </c>
    </row>
    <row r="876" spans="1:16" ht="13.5" thickBot="1">
      <c r="A876" s="10" t="str">
        <f t="shared" si="78"/>
        <v> AJ 58.171 </v>
      </c>
      <c r="B876" s="5" t="str">
        <f t="shared" si="79"/>
        <v>I</v>
      </c>
      <c r="C876" s="10">
        <f t="shared" si="80"/>
        <v>34361.669000000002</v>
      </c>
      <c r="D876" s="19" t="str">
        <f t="shared" si="81"/>
        <v>vis</v>
      </c>
      <c r="E876" s="107">
        <f>VLOOKUP(C876,'Active 1'!C$21:E$968,3,FALSE)</f>
        <v>7650.9583887751814</v>
      </c>
      <c r="F876" s="5" t="s">
        <v>2167</v>
      </c>
      <c r="G876" s="19" t="str">
        <f t="shared" si="82"/>
        <v>34361.669</v>
      </c>
      <c r="H876" s="10">
        <f t="shared" si="83"/>
        <v>-13364</v>
      </c>
      <c r="I876" s="108" t="s">
        <v>2829</v>
      </c>
      <c r="J876" s="109" t="s">
        <v>2830</v>
      </c>
      <c r="K876" s="108">
        <v>-13364</v>
      </c>
      <c r="L876" s="108" t="s">
        <v>2821</v>
      </c>
      <c r="M876" s="109" t="s">
        <v>2233</v>
      </c>
      <c r="N876" s="109"/>
      <c r="O876" s="110" t="s">
        <v>2831</v>
      </c>
      <c r="P876" s="110" t="s">
        <v>2825</v>
      </c>
    </row>
    <row r="877" spans="1:16" ht="13.5" thickBot="1">
      <c r="A877" s="10" t="str">
        <f t="shared" si="78"/>
        <v> AJ 58.171 </v>
      </c>
      <c r="B877" s="5" t="str">
        <f t="shared" si="79"/>
        <v>I</v>
      </c>
      <c r="C877" s="10">
        <f t="shared" si="80"/>
        <v>34361.671999999999</v>
      </c>
      <c r="D877" s="19" t="str">
        <f t="shared" si="81"/>
        <v>vis</v>
      </c>
      <c r="E877" s="107">
        <f>VLOOKUP(C877,'Active 1'!C$21:E$968,3,FALSE)</f>
        <v>7650.9605990813952</v>
      </c>
      <c r="F877" s="5" t="s">
        <v>2167</v>
      </c>
      <c r="G877" s="19" t="str">
        <f t="shared" si="82"/>
        <v>34361.672</v>
      </c>
      <c r="H877" s="10">
        <f t="shared" si="83"/>
        <v>-13364</v>
      </c>
      <c r="I877" s="108" t="s">
        <v>2832</v>
      </c>
      <c r="J877" s="109" t="s">
        <v>2833</v>
      </c>
      <c r="K877" s="108">
        <v>-13364</v>
      </c>
      <c r="L877" s="108" t="s">
        <v>2796</v>
      </c>
      <c r="M877" s="109" t="s">
        <v>2233</v>
      </c>
      <c r="N877" s="109"/>
      <c r="O877" s="110" t="s">
        <v>2753</v>
      </c>
      <c r="P877" s="110" t="s">
        <v>2825</v>
      </c>
    </row>
    <row r="878" spans="1:16" ht="13.5" thickBot="1">
      <c r="A878" s="10" t="str">
        <f t="shared" si="78"/>
        <v> AAC 5.189 </v>
      </c>
      <c r="B878" s="5" t="str">
        <f t="shared" si="79"/>
        <v>I</v>
      </c>
      <c r="C878" s="10">
        <f t="shared" si="80"/>
        <v>34455.32</v>
      </c>
      <c r="D878" s="19" t="str">
        <f t="shared" si="81"/>
        <v>vis</v>
      </c>
      <c r="E878" s="107">
        <f>VLOOKUP(C878,'Active 1'!C$21:E$968,3,FALSE)</f>
        <v>7719.9575179145313</v>
      </c>
      <c r="F878" s="5" t="s">
        <v>2167</v>
      </c>
      <c r="G878" s="19" t="str">
        <f t="shared" si="82"/>
        <v>34455.320</v>
      </c>
      <c r="H878" s="10">
        <f t="shared" si="83"/>
        <v>-13295</v>
      </c>
      <c r="I878" s="108" t="s">
        <v>2834</v>
      </c>
      <c r="J878" s="109" t="s">
        <v>2835</v>
      </c>
      <c r="K878" s="108">
        <v>-13295</v>
      </c>
      <c r="L878" s="108" t="s">
        <v>2836</v>
      </c>
      <c r="M878" s="109" t="s">
        <v>2233</v>
      </c>
      <c r="N878" s="109"/>
      <c r="O878" s="110" t="s">
        <v>2491</v>
      </c>
      <c r="P878" s="110" t="s">
        <v>2837</v>
      </c>
    </row>
    <row r="879" spans="1:16" ht="13.5" thickBot="1">
      <c r="A879" s="10" t="str">
        <f t="shared" si="78"/>
        <v> AAC 5.189 </v>
      </c>
      <c r="B879" s="5" t="str">
        <f t="shared" si="79"/>
        <v>I</v>
      </c>
      <c r="C879" s="10">
        <f t="shared" si="80"/>
        <v>34649.409</v>
      </c>
      <c r="D879" s="19" t="str">
        <f t="shared" si="81"/>
        <v>vis</v>
      </c>
      <c r="E879" s="107">
        <f>VLOOKUP(C879,'Active 1'!C$21:E$968,3,FALSE)</f>
        <v>7862.9562256221634</v>
      </c>
      <c r="F879" s="5" t="s">
        <v>2167</v>
      </c>
      <c r="G879" s="19" t="str">
        <f t="shared" si="82"/>
        <v>34649.409</v>
      </c>
      <c r="H879" s="10">
        <f t="shared" si="83"/>
        <v>-13152</v>
      </c>
      <c r="I879" s="108" t="s">
        <v>2842</v>
      </c>
      <c r="J879" s="109" t="s">
        <v>2843</v>
      </c>
      <c r="K879" s="108">
        <v>-13152</v>
      </c>
      <c r="L879" s="108" t="s">
        <v>2844</v>
      </c>
      <c r="M879" s="109" t="s">
        <v>2233</v>
      </c>
      <c r="N879" s="109"/>
      <c r="O879" s="110" t="s">
        <v>2491</v>
      </c>
      <c r="P879" s="110" t="s">
        <v>2837</v>
      </c>
    </row>
    <row r="880" spans="1:16" ht="13.5" thickBot="1">
      <c r="A880" s="10" t="str">
        <f t="shared" si="78"/>
        <v> SAC 28.106 </v>
      </c>
      <c r="B880" s="5" t="str">
        <f t="shared" si="79"/>
        <v>I</v>
      </c>
      <c r="C880" s="10">
        <f t="shared" si="80"/>
        <v>34649.410000000003</v>
      </c>
      <c r="D880" s="19" t="str">
        <f t="shared" si="81"/>
        <v>vis</v>
      </c>
      <c r="E880" s="107">
        <f>VLOOKUP(C880,'Active 1'!C$21:E$968,3,FALSE)</f>
        <v>7862.9569623909047</v>
      </c>
      <c r="F880" s="5" t="s">
        <v>2167</v>
      </c>
      <c r="G880" s="19" t="str">
        <f t="shared" si="82"/>
        <v>34649.4100</v>
      </c>
      <c r="H880" s="10">
        <f t="shared" si="83"/>
        <v>-13152</v>
      </c>
      <c r="I880" s="108" t="s">
        <v>2845</v>
      </c>
      <c r="J880" s="109" t="s">
        <v>2846</v>
      </c>
      <c r="K880" s="108">
        <v>-13152</v>
      </c>
      <c r="L880" s="108" t="s">
        <v>2847</v>
      </c>
      <c r="M880" s="109" t="s">
        <v>2669</v>
      </c>
      <c r="N880" s="109"/>
      <c r="O880" s="110" t="s">
        <v>2304</v>
      </c>
      <c r="P880" s="110" t="s">
        <v>2670</v>
      </c>
    </row>
    <row r="881" spans="1:16" ht="13.5" thickBot="1">
      <c r="A881" s="10" t="str">
        <f t="shared" si="78"/>
        <v> AAC 5.189 </v>
      </c>
      <c r="B881" s="5" t="str">
        <f t="shared" si="79"/>
        <v>I</v>
      </c>
      <c r="C881" s="10">
        <f t="shared" si="80"/>
        <v>34664.339</v>
      </c>
      <c r="D881" s="19" t="str">
        <f t="shared" si="81"/>
        <v>vis</v>
      </c>
      <c r="E881" s="107">
        <f>VLOOKUP(C881,'Active 1'!C$21:E$968,3,FALSE)</f>
        <v>7873.9561828895767</v>
      </c>
      <c r="F881" s="5" t="s">
        <v>2167</v>
      </c>
      <c r="G881" s="19" t="str">
        <f t="shared" si="82"/>
        <v>34664.339</v>
      </c>
      <c r="H881" s="10">
        <f t="shared" si="83"/>
        <v>-13141</v>
      </c>
      <c r="I881" s="108" t="s">
        <v>2848</v>
      </c>
      <c r="J881" s="109" t="s">
        <v>2849</v>
      </c>
      <c r="K881" s="108">
        <v>-13141</v>
      </c>
      <c r="L881" s="108" t="s">
        <v>2844</v>
      </c>
      <c r="M881" s="109" t="s">
        <v>2233</v>
      </c>
      <c r="N881" s="109"/>
      <c r="O881" s="110" t="s">
        <v>2491</v>
      </c>
      <c r="P881" s="110" t="s">
        <v>2837</v>
      </c>
    </row>
    <row r="882" spans="1:16" ht="13.5" thickBot="1">
      <c r="A882" s="10" t="str">
        <f t="shared" si="78"/>
        <v> AAC 5.193 </v>
      </c>
      <c r="B882" s="5" t="str">
        <f t="shared" si="79"/>
        <v>I</v>
      </c>
      <c r="C882" s="10">
        <f t="shared" si="80"/>
        <v>35010.44</v>
      </c>
      <c r="D882" s="19" t="str">
        <f t="shared" si="81"/>
        <v>vis</v>
      </c>
      <c r="E882" s="107">
        <f>VLOOKUP(C882,'Active 1'!C$21:E$968,3,FALSE)</f>
        <v>8128.9525800904466</v>
      </c>
      <c r="F882" s="5" t="s">
        <v>2167</v>
      </c>
      <c r="G882" s="19" t="str">
        <f t="shared" si="82"/>
        <v>35010.440</v>
      </c>
      <c r="H882" s="10">
        <f t="shared" si="83"/>
        <v>-12886</v>
      </c>
      <c r="I882" s="108" t="s">
        <v>2850</v>
      </c>
      <c r="J882" s="109" t="s">
        <v>2851</v>
      </c>
      <c r="K882" s="108">
        <v>-12886</v>
      </c>
      <c r="L882" s="108" t="s">
        <v>2852</v>
      </c>
      <c r="M882" s="109" t="s">
        <v>2233</v>
      </c>
      <c r="N882" s="109"/>
      <c r="O882" s="110" t="s">
        <v>2491</v>
      </c>
      <c r="P882" s="110" t="s">
        <v>2853</v>
      </c>
    </row>
    <row r="883" spans="1:16" ht="13.5" thickBot="1">
      <c r="A883" s="10" t="str">
        <f t="shared" si="78"/>
        <v> SAC 28.106 </v>
      </c>
      <c r="B883" s="5" t="str">
        <f t="shared" si="79"/>
        <v>I</v>
      </c>
      <c r="C883" s="10">
        <f t="shared" si="80"/>
        <v>35010.442300000002</v>
      </c>
      <c r="D883" s="19" t="str">
        <f t="shared" si="81"/>
        <v>vis</v>
      </c>
      <c r="E883" s="107">
        <f>VLOOKUP(C883,'Active 1'!C$21:E$968,3,FALSE)</f>
        <v>8128.9542746585457</v>
      </c>
      <c r="F883" s="5" t="s">
        <v>2167</v>
      </c>
      <c r="G883" s="19" t="str">
        <f t="shared" si="82"/>
        <v>35010.4423</v>
      </c>
      <c r="H883" s="10">
        <f t="shared" si="83"/>
        <v>-12886</v>
      </c>
      <c r="I883" s="108" t="s">
        <v>2854</v>
      </c>
      <c r="J883" s="109" t="s">
        <v>2855</v>
      </c>
      <c r="K883" s="108">
        <v>-12886</v>
      </c>
      <c r="L883" s="108" t="s">
        <v>2856</v>
      </c>
      <c r="M883" s="109" t="s">
        <v>2669</v>
      </c>
      <c r="N883" s="109"/>
      <c r="O883" s="110" t="s">
        <v>2304</v>
      </c>
      <c r="P883" s="110" t="s">
        <v>2670</v>
      </c>
    </row>
    <row r="884" spans="1:16" ht="13.5" thickBot="1">
      <c r="A884" s="10" t="str">
        <f t="shared" si="78"/>
        <v> AC 174.17 </v>
      </c>
      <c r="B884" s="5" t="str">
        <f t="shared" si="79"/>
        <v>I</v>
      </c>
      <c r="C884" s="10">
        <f t="shared" si="80"/>
        <v>35010.442999999999</v>
      </c>
      <c r="D884" s="19" t="str">
        <f t="shared" si="81"/>
        <v>vis</v>
      </c>
      <c r="E884" s="107">
        <f>VLOOKUP(C884,'Active 1'!C$21:E$968,3,FALSE)</f>
        <v>8128.9547903966604</v>
      </c>
      <c r="F884" s="5" t="s">
        <v>2167</v>
      </c>
      <c r="G884" s="19" t="str">
        <f t="shared" si="82"/>
        <v>35010.443</v>
      </c>
      <c r="H884" s="10">
        <f t="shared" si="83"/>
        <v>-12886</v>
      </c>
      <c r="I884" s="108" t="s">
        <v>2857</v>
      </c>
      <c r="J884" s="109" t="s">
        <v>2858</v>
      </c>
      <c r="K884" s="108">
        <v>-12886</v>
      </c>
      <c r="L884" s="108" t="s">
        <v>2859</v>
      </c>
      <c r="M884" s="109" t="s">
        <v>2233</v>
      </c>
      <c r="N884" s="109"/>
      <c r="O884" s="110" t="s">
        <v>2244</v>
      </c>
      <c r="P884" s="110" t="s">
        <v>2860</v>
      </c>
    </row>
    <row r="885" spans="1:16" ht="13.5" thickBot="1">
      <c r="A885" s="10" t="str">
        <f t="shared" si="78"/>
        <v> AAC 5.193 </v>
      </c>
      <c r="B885" s="5" t="str">
        <f t="shared" si="79"/>
        <v>I</v>
      </c>
      <c r="C885" s="10">
        <f t="shared" si="80"/>
        <v>35075.593000000001</v>
      </c>
      <c r="D885" s="19" t="str">
        <f t="shared" si="81"/>
        <v>vis</v>
      </c>
      <c r="E885" s="107">
        <f>VLOOKUP(C885,'Active 1'!C$21:E$968,3,FALSE)</f>
        <v>8176.9552737169543</v>
      </c>
      <c r="F885" s="5" t="s">
        <v>2167</v>
      </c>
      <c r="G885" s="19" t="str">
        <f t="shared" si="82"/>
        <v>35075.593</v>
      </c>
      <c r="H885" s="10">
        <f t="shared" si="83"/>
        <v>-12838</v>
      </c>
      <c r="I885" s="108" t="s">
        <v>2865</v>
      </c>
      <c r="J885" s="109" t="s">
        <v>2866</v>
      </c>
      <c r="K885" s="108">
        <v>-12838</v>
      </c>
      <c r="L885" s="108" t="s">
        <v>2867</v>
      </c>
      <c r="M885" s="109" t="s">
        <v>2233</v>
      </c>
      <c r="N885" s="109"/>
      <c r="O885" s="110" t="s">
        <v>2491</v>
      </c>
      <c r="P885" s="110" t="s">
        <v>2853</v>
      </c>
    </row>
    <row r="886" spans="1:16" ht="13.5" thickBot="1">
      <c r="A886" s="10" t="str">
        <f t="shared" si="78"/>
        <v> MVS 243 </v>
      </c>
      <c r="B886" s="5" t="str">
        <f t="shared" si="79"/>
        <v>I</v>
      </c>
      <c r="C886" s="10">
        <f t="shared" si="80"/>
        <v>35337.555</v>
      </c>
      <c r="D886" s="19" t="str">
        <f t="shared" si="81"/>
        <v>vis</v>
      </c>
      <c r="E886" s="107">
        <f>VLOOKUP(C886,'Active 1'!C$21:E$968,3,FALSE)</f>
        <v>8369.9606860201075</v>
      </c>
      <c r="F886" s="5" t="s">
        <v>2167</v>
      </c>
      <c r="G886" s="19" t="str">
        <f t="shared" si="82"/>
        <v>35337.555</v>
      </c>
      <c r="H886" s="10">
        <f t="shared" si="83"/>
        <v>-12645</v>
      </c>
      <c r="I886" s="108" t="s">
        <v>2889</v>
      </c>
      <c r="J886" s="109" t="s">
        <v>2890</v>
      </c>
      <c r="K886" s="108">
        <v>-12645</v>
      </c>
      <c r="L886" s="108" t="s">
        <v>2891</v>
      </c>
      <c r="M886" s="109" t="s">
        <v>2233</v>
      </c>
      <c r="N886" s="109"/>
      <c r="O886" s="110" t="s">
        <v>2892</v>
      </c>
      <c r="P886" s="110" t="s">
        <v>2893</v>
      </c>
    </row>
    <row r="887" spans="1:16" ht="13.5" thickBot="1">
      <c r="A887" s="10" t="str">
        <f t="shared" si="78"/>
        <v> AC 174.17 </v>
      </c>
      <c r="B887" s="5" t="str">
        <f t="shared" si="79"/>
        <v>I</v>
      </c>
      <c r="C887" s="10">
        <f t="shared" si="80"/>
        <v>35363.339</v>
      </c>
      <c r="D887" s="19" t="str">
        <f t="shared" si="81"/>
        <v>vis</v>
      </c>
      <c r="E887" s="107">
        <f>VLOOKUP(C887,'Active 1'!C$21:E$968,3,FALSE)</f>
        <v>8388.9575311763692</v>
      </c>
      <c r="F887" s="5" t="s">
        <v>2167</v>
      </c>
      <c r="G887" s="19" t="str">
        <f t="shared" si="82"/>
        <v>35363.339</v>
      </c>
      <c r="H887" s="10">
        <f t="shared" si="83"/>
        <v>-12626</v>
      </c>
      <c r="I887" s="108" t="s">
        <v>2894</v>
      </c>
      <c r="J887" s="109" t="s">
        <v>2895</v>
      </c>
      <c r="K887" s="108">
        <v>-12626</v>
      </c>
      <c r="L887" s="108" t="s">
        <v>2874</v>
      </c>
      <c r="M887" s="109" t="s">
        <v>2233</v>
      </c>
      <c r="N887" s="109"/>
      <c r="O887" s="110" t="s">
        <v>2244</v>
      </c>
      <c r="P887" s="110" t="s">
        <v>2860</v>
      </c>
    </row>
    <row r="888" spans="1:16" ht="13.5" thickBot="1">
      <c r="A888" s="10" t="str">
        <f t="shared" si="78"/>
        <v> AA 6.144 </v>
      </c>
      <c r="B888" s="5" t="str">
        <f t="shared" si="79"/>
        <v>I</v>
      </c>
      <c r="C888" s="10">
        <f t="shared" si="80"/>
        <v>35367.406999999999</v>
      </c>
      <c r="D888" s="19" t="str">
        <f t="shared" si="81"/>
        <v>vis</v>
      </c>
      <c r="E888" s="107">
        <f>VLOOKUP(C888,'Active 1'!C$21:E$968,3,FALSE)</f>
        <v>8391.9547064050239</v>
      </c>
      <c r="F888" s="5" t="s">
        <v>2167</v>
      </c>
      <c r="G888" s="19" t="str">
        <f t="shared" si="82"/>
        <v>35367.407</v>
      </c>
      <c r="H888" s="10">
        <f t="shared" si="83"/>
        <v>-12623</v>
      </c>
      <c r="I888" s="108" t="s">
        <v>2896</v>
      </c>
      <c r="J888" s="109" t="s">
        <v>2897</v>
      </c>
      <c r="K888" s="108">
        <v>-12623</v>
      </c>
      <c r="L888" s="108" t="s">
        <v>2898</v>
      </c>
      <c r="M888" s="109" t="s">
        <v>2233</v>
      </c>
      <c r="N888" s="109"/>
      <c r="O888" s="110" t="s">
        <v>2651</v>
      </c>
      <c r="P888" s="110" t="s">
        <v>2779</v>
      </c>
    </row>
    <row r="889" spans="1:16" ht="13.5" thickBot="1">
      <c r="A889" s="10" t="str">
        <f t="shared" si="78"/>
        <v> AC 174.17 </v>
      </c>
      <c r="B889" s="5" t="str">
        <f t="shared" si="79"/>
        <v>I</v>
      </c>
      <c r="C889" s="10">
        <f t="shared" si="80"/>
        <v>35397.264000000003</v>
      </c>
      <c r="D889" s="19" t="str">
        <f t="shared" si="81"/>
        <v>vis</v>
      </c>
      <c r="E889" s="107">
        <f>VLOOKUP(C889,'Active 1'!C$21:E$968,3,FALSE)</f>
        <v>8413.9524106336376</v>
      </c>
      <c r="F889" s="5" t="s">
        <v>2167</v>
      </c>
      <c r="G889" s="19" t="str">
        <f t="shared" si="82"/>
        <v>35397.264</v>
      </c>
      <c r="H889" s="10">
        <f t="shared" si="83"/>
        <v>-12601</v>
      </c>
      <c r="I889" s="108" t="s">
        <v>2902</v>
      </c>
      <c r="J889" s="109" t="s">
        <v>2903</v>
      </c>
      <c r="K889" s="108">
        <v>-12601</v>
      </c>
      <c r="L889" s="108" t="s">
        <v>2881</v>
      </c>
      <c r="M889" s="109" t="s">
        <v>2233</v>
      </c>
      <c r="N889" s="109"/>
      <c r="O889" s="110" t="s">
        <v>2244</v>
      </c>
      <c r="P889" s="110" t="s">
        <v>2860</v>
      </c>
    </row>
    <row r="890" spans="1:16" ht="13.5" thickBot="1">
      <c r="A890" s="10" t="str">
        <f t="shared" si="78"/>
        <v> AA 6.141 </v>
      </c>
      <c r="B890" s="5" t="str">
        <f t="shared" si="79"/>
        <v>I</v>
      </c>
      <c r="C890" s="10">
        <f t="shared" si="80"/>
        <v>35397.269999999997</v>
      </c>
      <c r="D890" s="19" t="str">
        <f t="shared" si="81"/>
        <v>vis</v>
      </c>
      <c r="E890" s="107">
        <f>VLOOKUP(C890,'Active 1'!C$21:E$968,3,FALSE)</f>
        <v>8413.9568312460651</v>
      </c>
      <c r="F890" s="5" t="s">
        <v>2167</v>
      </c>
      <c r="G890" s="19" t="str">
        <f t="shared" si="82"/>
        <v>35397.270</v>
      </c>
      <c r="H890" s="10">
        <f t="shared" si="83"/>
        <v>-12601</v>
      </c>
      <c r="I890" s="108" t="s">
        <v>2904</v>
      </c>
      <c r="J890" s="109" t="s">
        <v>2905</v>
      </c>
      <c r="K890" s="108">
        <v>-12601</v>
      </c>
      <c r="L890" s="108" t="s">
        <v>2884</v>
      </c>
      <c r="M890" s="109" t="s">
        <v>2233</v>
      </c>
      <c r="N890" s="109"/>
      <c r="O890" s="110" t="s">
        <v>2491</v>
      </c>
      <c r="P890" s="110" t="s">
        <v>2906</v>
      </c>
    </row>
    <row r="891" spans="1:16" ht="13.5" thickBot="1">
      <c r="A891" s="10" t="str">
        <f t="shared" si="78"/>
        <v> AC 174.17 </v>
      </c>
      <c r="B891" s="5" t="str">
        <f t="shared" si="79"/>
        <v>I</v>
      </c>
      <c r="C891" s="10">
        <f t="shared" si="80"/>
        <v>35690.44</v>
      </c>
      <c r="D891" s="19" t="str">
        <f t="shared" si="81"/>
        <v>vis</v>
      </c>
      <c r="E891" s="107">
        <f>VLOOKUP(C891,'Active 1'!C$21:E$968,3,FALSE)</f>
        <v>8629.9553223436924</v>
      </c>
      <c r="F891" s="5" t="s">
        <v>2167</v>
      </c>
      <c r="G891" s="19" t="str">
        <f t="shared" si="82"/>
        <v>35690.440</v>
      </c>
      <c r="H891" s="10">
        <f t="shared" si="83"/>
        <v>-12385</v>
      </c>
      <c r="I891" s="108" t="s">
        <v>2907</v>
      </c>
      <c r="J891" s="109" t="s">
        <v>2908</v>
      </c>
      <c r="K891" s="108">
        <v>-12385</v>
      </c>
      <c r="L891" s="108" t="s">
        <v>2909</v>
      </c>
      <c r="M891" s="109" t="s">
        <v>2233</v>
      </c>
      <c r="N891" s="109"/>
      <c r="O891" s="110" t="s">
        <v>2244</v>
      </c>
      <c r="P891" s="110" t="s">
        <v>2860</v>
      </c>
    </row>
    <row r="892" spans="1:16" ht="13.5" thickBot="1">
      <c r="A892" s="10" t="str">
        <f t="shared" si="78"/>
        <v> AC 174.17 </v>
      </c>
      <c r="B892" s="5" t="str">
        <f t="shared" si="79"/>
        <v>I</v>
      </c>
      <c r="C892" s="10">
        <f t="shared" si="80"/>
        <v>35694.506999999998</v>
      </c>
      <c r="D892" s="19" t="str">
        <f t="shared" si="81"/>
        <v>vis</v>
      </c>
      <c r="E892" s="107">
        <f>VLOOKUP(C892,'Active 1'!C$21:E$968,3,FALSE)</f>
        <v>8632.9517608036058</v>
      </c>
      <c r="F892" s="5" t="s">
        <v>2167</v>
      </c>
      <c r="G892" s="19" t="str">
        <f t="shared" si="82"/>
        <v>35694.507</v>
      </c>
      <c r="H892" s="10">
        <f t="shared" si="83"/>
        <v>-12382</v>
      </c>
      <c r="I892" s="108" t="s">
        <v>2910</v>
      </c>
      <c r="J892" s="109" t="s">
        <v>2911</v>
      </c>
      <c r="K892" s="108">
        <v>-12382</v>
      </c>
      <c r="L892" s="108" t="s">
        <v>2912</v>
      </c>
      <c r="M892" s="109" t="s">
        <v>2233</v>
      </c>
      <c r="N892" s="109"/>
      <c r="O892" s="110" t="s">
        <v>2244</v>
      </c>
      <c r="P892" s="110" t="s">
        <v>2860</v>
      </c>
    </row>
    <row r="893" spans="1:16" ht="13.5" thickBot="1">
      <c r="A893" s="10" t="str">
        <f t="shared" si="78"/>
        <v> AA 7.188 </v>
      </c>
      <c r="B893" s="5" t="str">
        <f t="shared" si="79"/>
        <v>I</v>
      </c>
      <c r="C893" s="10">
        <f t="shared" si="80"/>
        <v>35743.370999999999</v>
      </c>
      <c r="D893" s="19" t="str">
        <f t="shared" si="81"/>
        <v>vis</v>
      </c>
      <c r="E893" s="107">
        <f>VLOOKUP(C893,'Active 1'!C$21:E$968,3,FALSE)</f>
        <v>8668.9532284469351</v>
      </c>
      <c r="F893" s="5" t="s">
        <v>2167</v>
      </c>
      <c r="G893" s="19" t="str">
        <f t="shared" si="82"/>
        <v>35743.371</v>
      </c>
      <c r="H893" s="10">
        <f t="shared" si="83"/>
        <v>-12346</v>
      </c>
      <c r="I893" s="108" t="s">
        <v>2913</v>
      </c>
      <c r="J893" s="109" t="s">
        <v>2914</v>
      </c>
      <c r="K893" s="108">
        <v>-12346</v>
      </c>
      <c r="L893" s="108" t="s">
        <v>2915</v>
      </c>
      <c r="M893" s="109" t="s">
        <v>2233</v>
      </c>
      <c r="N893" s="109"/>
      <c r="O893" s="110" t="s">
        <v>2491</v>
      </c>
      <c r="P893" s="110" t="s">
        <v>2916</v>
      </c>
    </row>
    <row r="894" spans="1:16" ht="13.5" thickBot="1">
      <c r="A894" s="10" t="str">
        <f t="shared" si="78"/>
        <v> AC 175.18 </v>
      </c>
      <c r="B894" s="5" t="str">
        <f t="shared" si="79"/>
        <v>I</v>
      </c>
      <c r="C894" s="10">
        <f t="shared" si="80"/>
        <v>35743.372000000003</v>
      </c>
      <c r="D894" s="19" t="str">
        <f t="shared" si="81"/>
        <v>vis</v>
      </c>
      <c r="E894" s="107">
        <f>VLOOKUP(C894,'Active 1'!C$21:E$968,3,FALSE)</f>
        <v>8668.9539652156764</v>
      </c>
      <c r="F894" s="5" t="s">
        <v>2167</v>
      </c>
      <c r="G894" s="19" t="str">
        <f t="shared" si="82"/>
        <v>35743.372</v>
      </c>
      <c r="H894" s="10">
        <f t="shared" si="83"/>
        <v>-12346</v>
      </c>
      <c r="I894" s="108" t="s">
        <v>2917</v>
      </c>
      <c r="J894" s="109" t="s">
        <v>2918</v>
      </c>
      <c r="K894" s="108">
        <v>-12346</v>
      </c>
      <c r="L894" s="108" t="s">
        <v>2919</v>
      </c>
      <c r="M894" s="109" t="s">
        <v>2233</v>
      </c>
      <c r="N894" s="109"/>
      <c r="O894" s="110" t="s">
        <v>2920</v>
      </c>
      <c r="P894" s="110" t="s">
        <v>2921</v>
      </c>
    </row>
    <row r="895" spans="1:16" ht="13.5" thickBot="1">
      <c r="A895" s="10" t="str">
        <f t="shared" si="78"/>
        <v> AA 9.46 </v>
      </c>
      <c r="B895" s="5" t="str">
        <f t="shared" si="79"/>
        <v>I</v>
      </c>
      <c r="C895" s="10">
        <f t="shared" si="80"/>
        <v>35743.372000000003</v>
      </c>
      <c r="D895" s="19" t="str">
        <f t="shared" si="81"/>
        <v>vis</v>
      </c>
      <c r="E895" s="107">
        <f>VLOOKUP(C895,'Active 1'!C$21:E$968,3,FALSE)</f>
        <v>8668.9539652156764</v>
      </c>
      <c r="F895" s="5" t="s">
        <v>2167</v>
      </c>
      <c r="G895" s="19" t="str">
        <f t="shared" si="82"/>
        <v>35743.372</v>
      </c>
      <c r="H895" s="10">
        <f t="shared" si="83"/>
        <v>-12346</v>
      </c>
      <c r="I895" s="108" t="s">
        <v>2917</v>
      </c>
      <c r="J895" s="109" t="s">
        <v>2918</v>
      </c>
      <c r="K895" s="108">
        <v>-12346</v>
      </c>
      <c r="L895" s="108" t="s">
        <v>2919</v>
      </c>
      <c r="M895" s="109" t="s">
        <v>2233</v>
      </c>
      <c r="N895" s="109"/>
      <c r="O895" s="110" t="s">
        <v>2651</v>
      </c>
      <c r="P895" s="110" t="s">
        <v>2922</v>
      </c>
    </row>
    <row r="896" spans="1:16" ht="13.5" thickBot="1">
      <c r="A896" s="10" t="str">
        <f t="shared" si="78"/>
        <v> SCA 5.330 </v>
      </c>
      <c r="B896" s="5" t="str">
        <f t="shared" si="79"/>
        <v>I</v>
      </c>
      <c r="C896" s="10">
        <f t="shared" si="80"/>
        <v>35758.298999999999</v>
      </c>
      <c r="D896" s="19" t="str">
        <f t="shared" si="81"/>
        <v>vis</v>
      </c>
      <c r="E896" s="107">
        <f>VLOOKUP(C896,'Active 1'!C$21:E$968,3,FALSE)</f>
        <v>8679.9517121768713</v>
      </c>
      <c r="F896" s="5" t="s">
        <v>2167</v>
      </c>
      <c r="G896" s="19" t="str">
        <f t="shared" si="82"/>
        <v>35758.299</v>
      </c>
      <c r="H896" s="10">
        <f t="shared" si="83"/>
        <v>-12335</v>
      </c>
      <c r="I896" s="108" t="s">
        <v>2923</v>
      </c>
      <c r="J896" s="109" t="s">
        <v>2924</v>
      </c>
      <c r="K896" s="108">
        <v>-12335</v>
      </c>
      <c r="L896" s="108" t="s">
        <v>2925</v>
      </c>
      <c r="M896" s="109" t="s">
        <v>2233</v>
      </c>
      <c r="N896" s="109"/>
      <c r="O896" s="110" t="s">
        <v>2926</v>
      </c>
      <c r="P896" s="110" t="s">
        <v>2927</v>
      </c>
    </row>
    <row r="897" spans="1:16" ht="13.5" thickBot="1">
      <c r="A897" s="10" t="str">
        <f t="shared" si="78"/>
        <v> AC 175.18 </v>
      </c>
      <c r="B897" s="5" t="str">
        <f t="shared" si="79"/>
        <v>I</v>
      </c>
      <c r="C897" s="10">
        <f t="shared" si="80"/>
        <v>35758.302000000003</v>
      </c>
      <c r="D897" s="19" t="str">
        <f t="shared" si="81"/>
        <v>vis</v>
      </c>
      <c r="E897" s="107">
        <f>VLOOKUP(C897,'Active 1'!C$21:E$968,3,FALSE)</f>
        <v>8679.9539224830896</v>
      </c>
      <c r="F897" s="5" t="s">
        <v>2167</v>
      </c>
      <c r="G897" s="19" t="str">
        <f t="shared" si="82"/>
        <v>35758.302</v>
      </c>
      <c r="H897" s="10">
        <f t="shared" si="83"/>
        <v>-12335</v>
      </c>
      <c r="I897" s="108" t="s">
        <v>2928</v>
      </c>
      <c r="J897" s="109" t="s">
        <v>2929</v>
      </c>
      <c r="K897" s="108">
        <v>-12335</v>
      </c>
      <c r="L897" s="108" t="s">
        <v>2919</v>
      </c>
      <c r="M897" s="109" t="s">
        <v>2233</v>
      </c>
      <c r="N897" s="109"/>
      <c r="O897" s="110" t="s">
        <v>2920</v>
      </c>
      <c r="P897" s="110" t="s">
        <v>2921</v>
      </c>
    </row>
    <row r="898" spans="1:16" ht="13.5" thickBot="1">
      <c r="A898" s="10" t="str">
        <f t="shared" si="78"/>
        <v> AA 9.46 </v>
      </c>
      <c r="B898" s="5" t="str">
        <f t="shared" si="79"/>
        <v>I</v>
      </c>
      <c r="C898" s="10">
        <f t="shared" si="80"/>
        <v>35758.303999999996</v>
      </c>
      <c r="D898" s="19" t="str">
        <f t="shared" si="81"/>
        <v>vis</v>
      </c>
      <c r="E898" s="107">
        <f>VLOOKUP(C898,'Active 1'!C$21:E$968,3,FALSE)</f>
        <v>8679.9553960205612</v>
      </c>
      <c r="F898" s="5" t="s">
        <v>2167</v>
      </c>
      <c r="G898" s="19" t="str">
        <f t="shared" si="82"/>
        <v>35758.304</v>
      </c>
      <c r="H898" s="10">
        <f t="shared" si="83"/>
        <v>-12335</v>
      </c>
      <c r="I898" s="108" t="s">
        <v>2930</v>
      </c>
      <c r="J898" s="109" t="s">
        <v>2931</v>
      </c>
      <c r="K898" s="108">
        <v>-12335</v>
      </c>
      <c r="L898" s="108" t="s">
        <v>2932</v>
      </c>
      <c r="M898" s="109" t="s">
        <v>2233</v>
      </c>
      <c r="N898" s="109"/>
      <c r="O898" s="110" t="s">
        <v>2651</v>
      </c>
      <c r="P898" s="110" t="s">
        <v>2922</v>
      </c>
    </row>
    <row r="899" spans="1:16" ht="13.5" thickBot="1">
      <c r="A899" s="10" t="str">
        <f t="shared" si="78"/>
        <v> AC 175.20 </v>
      </c>
      <c r="B899" s="5" t="str">
        <f t="shared" si="79"/>
        <v>I</v>
      </c>
      <c r="C899" s="10">
        <f t="shared" si="80"/>
        <v>35758.305</v>
      </c>
      <c r="D899" s="19" t="str">
        <f t="shared" si="81"/>
        <v>vis</v>
      </c>
      <c r="E899" s="107">
        <f>VLOOKUP(C899,'Active 1'!C$21:E$968,3,FALSE)</f>
        <v>8679.9561327893025</v>
      </c>
      <c r="F899" s="5" t="s">
        <v>2167</v>
      </c>
      <c r="G899" s="19" t="str">
        <f t="shared" si="82"/>
        <v>35758.305</v>
      </c>
      <c r="H899" s="10">
        <f t="shared" si="83"/>
        <v>-12335</v>
      </c>
      <c r="I899" s="108" t="s">
        <v>2933</v>
      </c>
      <c r="J899" s="109" t="s">
        <v>2934</v>
      </c>
      <c r="K899" s="108">
        <v>-12335</v>
      </c>
      <c r="L899" s="108" t="s">
        <v>2909</v>
      </c>
      <c r="M899" s="109" t="s">
        <v>2233</v>
      </c>
      <c r="N899" s="109"/>
      <c r="O899" s="110" t="s">
        <v>2935</v>
      </c>
      <c r="P899" s="110" t="s">
        <v>2936</v>
      </c>
    </row>
    <row r="900" spans="1:16" ht="13.5" thickBot="1">
      <c r="A900" s="10" t="str">
        <f t="shared" si="78"/>
        <v> SCA 5.330 </v>
      </c>
      <c r="B900" s="5" t="str">
        <f t="shared" si="79"/>
        <v>I</v>
      </c>
      <c r="C900" s="10">
        <f t="shared" si="80"/>
        <v>35762.375999999997</v>
      </c>
      <c r="D900" s="19" t="str">
        <f t="shared" si="81"/>
        <v>vis</v>
      </c>
      <c r="E900" s="107">
        <f>VLOOKUP(C900,'Active 1'!C$21:E$968,3,FALSE)</f>
        <v>8682.9555183241719</v>
      </c>
      <c r="F900" s="5" t="s">
        <v>2167</v>
      </c>
      <c r="G900" s="19" t="str">
        <f t="shared" si="82"/>
        <v>35762.376</v>
      </c>
      <c r="H900" s="10">
        <f t="shared" si="83"/>
        <v>-12332</v>
      </c>
      <c r="I900" s="108" t="s">
        <v>2937</v>
      </c>
      <c r="J900" s="109" t="s">
        <v>2938</v>
      </c>
      <c r="K900" s="108">
        <v>-12332</v>
      </c>
      <c r="L900" s="108" t="s">
        <v>2932</v>
      </c>
      <c r="M900" s="109" t="s">
        <v>2233</v>
      </c>
      <c r="N900" s="109"/>
      <c r="O900" s="110" t="s">
        <v>2926</v>
      </c>
      <c r="P900" s="110" t="s">
        <v>2927</v>
      </c>
    </row>
    <row r="901" spans="1:16" ht="13.5" thickBot="1">
      <c r="A901" s="10" t="str">
        <f t="shared" si="78"/>
        <v> AA 8.189 </v>
      </c>
      <c r="B901" s="5" t="str">
        <f t="shared" si="79"/>
        <v>I</v>
      </c>
      <c r="C901" s="10">
        <f t="shared" si="80"/>
        <v>35876.383999999998</v>
      </c>
      <c r="D901" s="19" t="str">
        <f t="shared" si="81"/>
        <v>vis</v>
      </c>
      <c r="E901" s="107">
        <f>VLOOKUP(C901,'Active 1'!C$21:E$968,3,FALSE)</f>
        <v>8766.9530486753611</v>
      </c>
      <c r="F901" s="5" t="s">
        <v>2167</v>
      </c>
      <c r="G901" s="19" t="str">
        <f t="shared" si="82"/>
        <v>35876.384</v>
      </c>
      <c r="H901" s="10">
        <f t="shared" si="83"/>
        <v>-12248</v>
      </c>
      <c r="I901" s="108" t="s">
        <v>2939</v>
      </c>
      <c r="J901" s="109" t="s">
        <v>2940</v>
      </c>
      <c r="K901" s="108">
        <v>-12248</v>
      </c>
      <c r="L901" s="108" t="s">
        <v>2941</v>
      </c>
      <c r="M901" s="109" t="s">
        <v>2233</v>
      </c>
      <c r="N901" s="109"/>
      <c r="O901" s="110" t="s">
        <v>2491</v>
      </c>
      <c r="P901" s="110" t="s">
        <v>2942</v>
      </c>
    </row>
    <row r="902" spans="1:16" ht="13.5" thickBot="1">
      <c r="A902" s="10" t="str">
        <f t="shared" si="78"/>
        <v> PZ 13.127 </v>
      </c>
      <c r="B902" s="5" t="str">
        <f t="shared" si="79"/>
        <v>I</v>
      </c>
      <c r="C902" s="10">
        <f t="shared" si="80"/>
        <v>36051.474000000002</v>
      </c>
      <c r="D902" s="19" t="str">
        <f t="shared" si="81"/>
        <v>vis</v>
      </c>
      <c r="E902" s="107">
        <f>VLOOKUP(C902,'Active 1'!C$21:E$968,3,FALSE)</f>
        <v>8895.9538871181885</v>
      </c>
      <c r="F902" s="5" t="s">
        <v>2167</v>
      </c>
      <c r="G902" s="19" t="str">
        <f t="shared" si="82"/>
        <v>36051.474</v>
      </c>
      <c r="H902" s="10">
        <f t="shared" si="83"/>
        <v>-12119</v>
      </c>
      <c r="I902" s="108" t="s">
        <v>2943</v>
      </c>
      <c r="J902" s="109" t="s">
        <v>2944</v>
      </c>
      <c r="K902" s="108">
        <v>-12119</v>
      </c>
      <c r="L902" s="108" t="s">
        <v>2945</v>
      </c>
      <c r="M902" s="109" t="s">
        <v>2233</v>
      </c>
      <c r="N902" s="109"/>
      <c r="O902" s="110" t="s">
        <v>2946</v>
      </c>
      <c r="P902" s="110" t="s">
        <v>2947</v>
      </c>
    </row>
    <row r="903" spans="1:16" ht="13.5" thickBot="1">
      <c r="A903" s="10" t="str">
        <f t="shared" si="78"/>
        <v> PZ 13.127 </v>
      </c>
      <c r="B903" s="5" t="str">
        <f t="shared" si="79"/>
        <v>I</v>
      </c>
      <c r="C903" s="10">
        <f t="shared" si="80"/>
        <v>36070.472999999998</v>
      </c>
      <c r="D903" s="19" t="str">
        <f t="shared" si="81"/>
        <v>vis</v>
      </c>
      <c r="E903" s="107">
        <f>VLOOKUP(C903,'Active 1'!C$21:E$968,3,FALSE)</f>
        <v>8909.9517563829941</v>
      </c>
      <c r="F903" s="5" t="s">
        <v>2167</v>
      </c>
      <c r="G903" s="19" t="str">
        <f t="shared" si="82"/>
        <v>36070.473</v>
      </c>
      <c r="H903" s="10">
        <f t="shared" si="83"/>
        <v>-12105</v>
      </c>
      <c r="I903" s="108" t="s">
        <v>2948</v>
      </c>
      <c r="J903" s="109" t="s">
        <v>2949</v>
      </c>
      <c r="K903" s="108">
        <v>-12105</v>
      </c>
      <c r="L903" s="108" t="s">
        <v>2950</v>
      </c>
      <c r="M903" s="109" t="s">
        <v>2233</v>
      </c>
      <c r="N903" s="109"/>
      <c r="O903" s="110" t="s">
        <v>2946</v>
      </c>
      <c r="P903" s="110" t="s">
        <v>2947</v>
      </c>
    </row>
    <row r="904" spans="1:16" ht="13.5" thickBot="1">
      <c r="A904" s="10" t="str">
        <f t="shared" si="78"/>
        <v> AC 190.24 </v>
      </c>
      <c r="B904" s="5" t="str">
        <f t="shared" si="79"/>
        <v>I</v>
      </c>
      <c r="C904" s="10">
        <f t="shared" si="80"/>
        <v>36070.476000000002</v>
      </c>
      <c r="D904" s="19" t="str">
        <f t="shared" si="81"/>
        <v>vis</v>
      </c>
      <c r="E904" s="107">
        <f>VLOOKUP(C904,'Active 1'!C$21:E$968,3,FALSE)</f>
        <v>8909.9539666892124</v>
      </c>
      <c r="F904" s="5" t="s">
        <v>2167</v>
      </c>
      <c r="G904" s="19" t="str">
        <f t="shared" si="82"/>
        <v>36070.476</v>
      </c>
      <c r="H904" s="10">
        <f t="shared" si="83"/>
        <v>-12105</v>
      </c>
      <c r="I904" s="108" t="s">
        <v>2951</v>
      </c>
      <c r="J904" s="109" t="s">
        <v>2952</v>
      </c>
      <c r="K904" s="108">
        <v>-12105</v>
      </c>
      <c r="L904" s="108" t="s">
        <v>2945</v>
      </c>
      <c r="M904" s="109" t="s">
        <v>2233</v>
      </c>
      <c r="N904" s="109"/>
      <c r="O904" s="110" t="s">
        <v>2920</v>
      </c>
      <c r="P904" s="110" t="s">
        <v>2953</v>
      </c>
    </row>
    <row r="905" spans="1:16" ht="13.5" thickBot="1">
      <c r="A905" s="10" t="str">
        <f t="shared" si="78"/>
        <v> AC 184.21 </v>
      </c>
      <c r="B905" s="5" t="str">
        <f t="shared" si="79"/>
        <v>I</v>
      </c>
      <c r="C905" s="10">
        <f t="shared" si="80"/>
        <v>36070.476000000002</v>
      </c>
      <c r="D905" s="19" t="str">
        <f t="shared" si="81"/>
        <v>vis</v>
      </c>
      <c r="E905" s="107">
        <f>VLOOKUP(C905,'Active 1'!C$21:E$968,3,FALSE)</f>
        <v>8909.9539666892124</v>
      </c>
      <c r="F905" s="5" t="s">
        <v>2167</v>
      </c>
      <c r="G905" s="19" t="str">
        <f t="shared" si="82"/>
        <v>36070.476</v>
      </c>
      <c r="H905" s="10">
        <f t="shared" si="83"/>
        <v>-12105</v>
      </c>
      <c r="I905" s="108" t="s">
        <v>2951</v>
      </c>
      <c r="J905" s="109" t="s">
        <v>2952</v>
      </c>
      <c r="K905" s="108">
        <v>-12105</v>
      </c>
      <c r="L905" s="108" t="s">
        <v>2945</v>
      </c>
      <c r="M905" s="109" t="s">
        <v>2233</v>
      </c>
      <c r="N905" s="109"/>
      <c r="O905" s="110" t="s">
        <v>2954</v>
      </c>
      <c r="P905" s="110" t="s">
        <v>2955</v>
      </c>
    </row>
    <row r="906" spans="1:16" ht="13.5" thickBot="1">
      <c r="A906" s="10" t="str">
        <f t="shared" si="78"/>
        <v> AC 193.24 </v>
      </c>
      <c r="B906" s="5" t="str">
        <f t="shared" si="79"/>
        <v>I</v>
      </c>
      <c r="C906" s="10">
        <f t="shared" si="80"/>
        <v>36070.476000000002</v>
      </c>
      <c r="D906" s="19" t="str">
        <f t="shared" si="81"/>
        <v>vis</v>
      </c>
      <c r="E906" s="107">
        <f>VLOOKUP(C906,'Active 1'!C$21:E$968,3,FALSE)</f>
        <v>8909.9539666892124</v>
      </c>
      <c r="F906" s="5" t="s">
        <v>2167</v>
      </c>
      <c r="G906" s="19" t="str">
        <f t="shared" si="82"/>
        <v>36070.476</v>
      </c>
      <c r="H906" s="10">
        <f t="shared" si="83"/>
        <v>-12105</v>
      </c>
      <c r="I906" s="108" t="s">
        <v>2951</v>
      </c>
      <c r="J906" s="109" t="s">
        <v>2952</v>
      </c>
      <c r="K906" s="108">
        <v>-12105</v>
      </c>
      <c r="L906" s="108" t="s">
        <v>2945</v>
      </c>
      <c r="M906" s="109" t="s">
        <v>2233</v>
      </c>
      <c r="N906" s="109"/>
      <c r="O906" s="110" t="s">
        <v>2956</v>
      </c>
      <c r="P906" s="110" t="s">
        <v>2957</v>
      </c>
    </row>
    <row r="907" spans="1:16" ht="13.5" thickBot="1">
      <c r="A907" s="10" t="str">
        <f t="shared" ref="A907:A970" si="84">P907</f>
        <v> PZ 13.127 </v>
      </c>
      <c r="B907" s="5" t="str">
        <f t="shared" ref="B907:B970" si="85">IF(H907=INT(H907),"I","II")</f>
        <v>I</v>
      </c>
      <c r="C907" s="10">
        <f t="shared" ref="C907:C970" si="86">1*G907</f>
        <v>36074.544000000002</v>
      </c>
      <c r="D907" s="19" t="str">
        <f t="shared" ref="D907:D970" si="87">VLOOKUP(F907,I$1:J$5,2,FALSE)</f>
        <v>vis</v>
      </c>
      <c r="E907" s="107">
        <f>VLOOKUP(C907,'Active 1'!C$21:E$968,3,FALSE)</f>
        <v>8912.9511419178689</v>
      </c>
      <c r="F907" s="5" t="s">
        <v>2167</v>
      </c>
      <c r="G907" s="19" t="str">
        <f t="shared" ref="G907:G970" si="88">MID(I907,3,LEN(I907)-3)</f>
        <v>36074.544</v>
      </c>
      <c r="H907" s="10">
        <f t="shared" ref="H907:H970" si="89">1*K907</f>
        <v>-12102</v>
      </c>
      <c r="I907" s="108" t="s">
        <v>2958</v>
      </c>
      <c r="J907" s="109" t="s">
        <v>2959</v>
      </c>
      <c r="K907" s="108">
        <v>-12102</v>
      </c>
      <c r="L907" s="108" t="s">
        <v>2960</v>
      </c>
      <c r="M907" s="109" t="s">
        <v>2233</v>
      </c>
      <c r="N907" s="109"/>
      <c r="O907" s="110" t="s">
        <v>2946</v>
      </c>
      <c r="P907" s="110" t="s">
        <v>2947</v>
      </c>
    </row>
    <row r="908" spans="1:16" ht="13.5" thickBot="1">
      <c r="A908" s="10" t="str">
        <f t="shared" si="84"/>
        <v> AC 190.24 </v>
      </c>
      <c r="B908" s="5" t="str">
        <f t="shared" si="85"/>
        <v>I</v>
      </c>
      <c r="C908" s="10">
        <f t="shared" si="86"/>
        <v>36081.334000000003</v>
      </c>
      <c r="D908" s="19" t="str">
        <f t="shared" si="87"/>
        <v>vis</v>
      </c>
      <c r="E908" s="107">
        <f>VLOOKUP(C908,'Active 1'!C$21:E$968,3,FALSE)</f>
        <v>8917.953801653015</v>
      </c>
      <c r="F908" s="5" t="s">
        <v>2167</v>
      </c>
      <c r="G908" s="19" t="str">
        <f t="shared" si="88"/>
        <v>36081.334</v>
      </c>
      <c r="H908" s="10">
        <f t="shared" si="89"/>
        <v>-12097</v>
      </c>
      <c r="I908" s="108" t="s">
        <v>2961</v>
      </c>
      <c r="J908" s="109" t="s">
        <v>2962</v>
      </c>
      <c r="K908" s="108">
        <v>-12097</v>
      </c>
      <c r="L908" s="108" t="s">
        <v>2963</v>
      </c>
      <c r="M908" s="109" t="s">
        <v>2233</v>
      </c>
      <c r="N908" s="109"/>
      <c r="O908" s="110" t="s">
        <v>2920</v>
      </c>
      <c r="P908" s="110" t="s">
        <v>2953</v>
      </c>
    </row>
    <row r="909" spans="1:16" ht="13.5" thickBot="1">
      <c r="A909" s="10" t="str">
        <f t="shared" si="84"/>
        <v> PZ 13.127 </v>
      </c>
      <c r="B909" s="5" t="str">
        <f t="shared" si="85"/>
        <v>I</v>
      </c>
      <c r="C909" s="10">
        <f t="shared" si="86"/>
        <v>36081.334000000003</v>
      </c>
      <c r="D909" s="19" t="str">
        <f t="shared" si="87"/>
        <v>vis</v>
      </c>
      <c r="E909" s="107">
        <f>VLOOKUP(C909,'Active 1'!C$21:E$968,3,FALSE)</f>
        <v>8917.953801653015</v>
      </c>
      <c r="F909" s="5" t="s">
        <v>2167</v>
      </c>
      <c r="G909" s="19" t="str">
        <f t="shared" si="88"/>
        <v>36081.334</v>
      </c>
      <c r="H909" s="10">
        <f t="shared" si="89"/>
        <v>-12097</v>
      </c>
      <c r="I909" s="108" t="s">
        <v>2961</v>
      </c>
      <c r="J909" s="109" t="s">
        <v>2962</v>
      </c>
      <c r="K909" s="108">
        <v>-12097</v>
      </c>
      <c r="L909" s="108" t="s">
        <v>2963</v>
      </c>
      <c r="M909" s="109" t="s">
        <v>2233</v>
      </c>
      <c r="N909" s="109"/>
      <c r="O909" s="110" t="s">
        <v>2946</v>
      </c>
      <c r="P909" s="110" t="s">
        <v>2947</v>
      </c>
    </row>
    <row r="910" spans="1:16" ht="13.5" thickBot="1">
      <c r="A910" s="10" t="str">
        <f t="shared" si="84"/>
        <v> AC 193.24 </v>
      </c>
      <c r="B910" s="5" t="str">
        <f t="shared" si="85"/>
        <v>I</v>
      </c>
      <c r="C910" s="10">
        <f t="shared" si="86"/>
        <v>36081.336000000003</v>
      </c>
      <c r="D910" s="19" t="str">
        <f t="shared" si="87"/>
        <v>vis</v>
      </c>
      <c r="E910" s="107">
        <f>VLOOKUP(C910,'Active 1'!C$21:E$968,3,FALSE)</f>
        <v>8917.9552751904939</v>
      </c>
      <c r="F910" s="5" t="s">
        <v>2167</v>
      </c>
      <c r="G910" s="19" t="str">
        <f t="shared" si="88"/>
        <v>36081.336</v>
      </c>
      <c r="H910" s="10">
        <f t="shared" si="89"/>
        <v>-12097</v>
      </c>
      <c r="I910" s="108" t="s">
        <v>2964</v>
      </c>
      <c r="J910" s="109" t="s">
        <v>2965</v>
      </c>
      <c r="K910" s="108">
        <v>-12097</v>
      </c>
      <c r="L910" s="108" t="s">
        <v>2966</v>
      </c>
      <c r="M910" s="109" t="s">
        <v>2233</v>
      </c>
      <c r="N910" s="109"/>
      <c r="O910" s="110" t="s">
        <v>2956</v>
      </c>
      <c r="P910" s="110" t="s">
        <v>2957</v>
      </c>
    </row>
    <row r="911" spans="1:16" ht="13.5" thickBot="1">
      <c r="A911" s="10" t="str">
        <f t="shared" si="84"/>
        <v> PZ 13.127 </v>
      </c>
      <c r="B911" s="5" t="str">
        <f t="shared" si="85"/>
        <v>I</v>
      </c>
      <c r="C911" s="10">
        <f t="shared" si="86"/>
        <v>36096.258999999998</v>
      </c>
      <c r="D911" s="19" t="str">
        <f t="shared" si="87"/>
        <v>vis</v>
      </c>
      <c r="E911" s="107">
        <f>VLOOKUP(C911,'Active 1'!C$21:E$968,3,FALSE)</f>
        <v>8928.9500750767329</v>
      </c>
      <c r="F911" s="5" t="s">
        <v>2167</v>
      </c>
      <c r="G911" s="19" t="str">
        <f t="shared" si="88"/>
        <v>36096.259</v>
      </c>
      <c r="H911" s="10">
        <f t="shared" si="89"/>
        <v>-12086</v>
      </c>
      <c r="I911" s="108" t="s">
        <v>2967</v>
      </c>
      <c r="J911" s="109" t="s">
        <v>2968</v>
      </c>
      <c r="K911" s="108">
        <v>-12086</v>
      </c>
      <c r="L911" s="108" t="s">
        <v>2969</v>
      </c>
      <c r="M911" s="109" t="s">
        <v>2233</v>
      </c>
      <c r="N911" s="109"/>
      <c r="O911" s="110" t="s">
        <v>2946</v>
      </c>
      <c r="P911" s="110" t="s">
        <v>2947</v>
      </c>
    </row>
    <row r="912" spans="1:16" ht="13.5" thickBot="1">
      <c r="A912" s="10" t="str">
        <f t="shared" si="84"/>
        <v> AA 8.189 </v>
      </c>
      <c r="B912" s="5" t="str">
        <f t="shared" si="85"/>
        <v>I</v>
      </c>
      <c r="C912" s="10">
        <f t="shared" si="86"/>
        <v>36100.337</v>
      </c>
      <c r="D912" s="19" t="str">
        <f t="shared" si="87"/>
        <v>vis</v>
      </c>
      <c r="E912" s="107">
        <f>VLOOKUP(C912,'Active 1'!C$21:E$968,3,FALSE)</f>
        <v>8931.9546179927765</v>
      </c>
      <c r="F912" s="5" t="s">
        <v>2167</v>
      </c>
      <c r="G912" s="19" t="str">
        <f t="shared" si="88"/>
        <v>36100.337</v>
      </c>
      <c r="H912" s="10">
        <f t="shared" si="89"/>
        <v>-12083</v>
      </c>
      <c r="I912" s="108" t="s">
        <v>2970</v>
      </c>
      <c r="J912" s="109" t="s">
        <v>2971</v>
      </c>
      <c r="K912" s="108">
        <v>-12083</v>
      </c>
      <c r="L912" s="108" t="s">
        <v>2945</v>
      </c>
      <c r="M912" s="109" t="s">
        <v>2233</v>
      </c>
      <c r="N912" s="109"/>
      <c r="O912" s="110" t="s">
        <v>2491</v>
      </c>
      <c r="P912" s="110" t="s">
        <v>2942</v>
      </c>
    </row>
    <row r="913" spans="1:16" ht="13.5" thickBot="1">
      <c r="A913" s="10" t="str">
        <f t="shared" si="84"/>
        <v> PZ 13.223 </v>
      </c>
      <c r="B913" s="5" t="str">
        <f t="shared" si="85"/>
        <v>I</v>
      </c>
      <c r="C913" s="10">
        <f t="shared" si="86"/>
        <v>36101.694000000003</v>
      </c>
      <c r="D913" s="19" t="str">
        <f t="shared" si="87"/>
        <v>vis</v>
      </c>
      <c r="E913" s="107">
        <f>VLOOKUP(C913,'Active 1'!C$21:E$968,3,FALSE)</f>
        <v>8932.95441317107</v>
      </c>
      <c r="F913" s="5" t="s">
        <v>2167</v>
      </c>
      <c r="G913" s="19" t="str">
        <f t="shared" si="88"/>
        <v>36101.694</v>
      </c>
      <c r="H913" s="10">
        <f t="shared" si="89"/>
        <v>-12082</v>
      </c>
      <c r="I913" s="108" t="s">
        <v>2972</v>
      </c>
      <c r="J913" s="109" t="s">
        <v>2973</v>
      </c>
      <c r="K913" s="108">
        <v>-12082</v>
      </c>
      <c r="L913" s="108" t="s">
        <v>2945</v>
      </c>
      <c r="M913" s="109" t="s">
        <v>2233</v>
      </c>
      <c r="N913" s="109"/>
      <c r="O913" s="110" t="s">
        <v>2956</v>
      </c>
      <c r="P913" s="110" t="s">
        <v>2974</v>
      </c>
    </row>
    <row r="914" spans="1:16" ht="13.5" thickBot="1">
      <c r="A914" s="10" t="str">
        <f t="shared" si="84"/>
        <v> AC 190.24 </v>
      </c>
      <c r="B914" s="5" t="str">
        <f t="shared" si="85"/>
        <v>I</v>
      </c>
      <c r="C914" s="10">
        <f t="shared" si="86"/>
        <v>36104.406000000003</v>
      </c>
      <c r="D914" s="19" t="str">
        <f t="shared" si="87"/>
        <v>vis</v>
      </c>
      <c r="E914" s="107">
        <f>VLOOKUP(C914,'Active 1'!C$21:E$968,3,FALSE)</f>
        <v>8934.9525299901725</v>
      </c>
      <c r="F914" s="5" t="s">
        <v>2167</v>
      </c>
      <c r="G914" s="19" t="str">
        <f t="shared" si="88"/>
        <v>36104.406</v>
      </c>
      <c r="H914" s="10">
        <f t="shared" si="89"/>
        <v>-12080</v>
      </c>
      <c r="I914" s="108" t="s">
        <v>2975</v>
      </c>
      <c r="J914" s="109" t="s">
        <v>2976</v>
      </c>
      <c r="K914" s="108">
        <v>-12080</v>
      </c>
      <c r="L914" s="108" t="s">
        <v>2950</v>
      </c>
      <c r="M914" s="109" t="s">
        <v>2233</v>
      </c>
      <c r="N914" s="109"/>
      <c r="O914" s="110" t="s">
        <v>2920</v>
      </c>
      <c r="P914" s="110" t="s">
        <v>2953</v>
      </c>
    </row>
    <row r="915" spans="1:16" ht="13.5" thickBot="1">
      <c r="A915" s="10" t="str">
        <f t="shared" si="84"/>
        <v> AC 193.24 </v>
      </c>
      <c r="B915" s="5" t="str">
        <f t="shared" si="85"/>
        <v>I</v>
      </c>
      <c r="C915" s="10">
        <f t="shared" si="86"/>
        <v>36104.408000000003</v>
      </c>
      <c r="D915" s="19" t="str">
        <f t="shared" si="87"/>
        <v>vis</v>
      </c>
      <c r="E915" s="107">
        <f>VLOOKUP(C915,'Active 1'!C$21:E$968,3,FALSE)</f>
        <v>8934.9540035276514</v>
      </c>
      <c r="F915" s="5" t="s">
        <v>2167</v>
      </c>
      <c r="G915" s="19" t="str">
        <f t="shared" si="88"/>
        <v>36104.408</v>
      </c>
      <c r="H915" s="10">
        <f t="shared" si="89"/>
        <v>-12080</v>
      </c>
      <c r="I915" s="108" t="s">
        <v>2977</v>
      </c>
      <c r="J915" s="109" t="s">
        <v>2978</v>
      </c>
      <c r="K915" s="108">
        <v>-12080</v>
      </c>
      <c r="L915" s="108" t="s">
        <v>2963</v>
      </c>
      <c r="M915" s="109" t="s">
        <v>2233</v>
      </c>
      <c r="N915" s="109"/>
      <c r="O915" s="110" t="s">
        <v>2956</v>
      </c>
      <c r="P915" s="110" t="s">
        <v>2957</v>
      </c>
    </row>
    <row r="916" spans="1:16" ht="13.5" thickBot="1">
      <c r="A916" s="10" t="str">
        <f t="shared" si="84"/>
        <v> AC 190.24 </v>
      </c>
      <c r="B916" s="5" t="str">
        <f t="shared" si="85"/>
        <v>I</v>
      </c>
      <c r="C916" s="10">
        <f t="shared" si="86"/>
        <v>36112.548999999999</v>
      </c>
      <c r="D916" s="19" t="str">
        <f t="shared" si="87"/>
        <v>vis</v>
      </c>
      <c r="E916" s="107">
        <f>VLOOKUP(C916,'Active 1'!C$21:E$968,3,FALSE)</f>
        <v>8940.9520378286525</v>
      </c>
      <c r="F916" s="5" t="s">
        <v>2167</v>
      </c>
      <c r="G916" s="19" t="str">
        <f t="shared" si="88"/>
        <v>36112.549</v>
      </c>
      <c r="H916" s="10">
        <f t="shared" si="89"/>
        <v>-12074</v>
      </c>
      <c r="I916" s="108" t="s">
        <v>2989</v>
      </c>
      <c r="J916" s="109" t="s">
        <v>2990</v>
      </c>
      <c r="K916" s="108">
        <v>-12074</v>
      </c>
      <c r="L916" s="108" t="s">
        <v>2960</v>
      </c>
      <c r="M916" s="109" t="s">
        <v>2233</v>
      </c>
      <c r="N916" s="109"/>
      <c r="O916" s="110" t="s">
        <v>2920</v>
      </c>
      <c r="P916" s="110" t="s">
        <v>2953</v>
      </c>
    </row>
    <row r="917" spans="1:16" ht="13.5" thickBot="1">
      <c r="A917" s="10" t="str">
        <f t="shared" si="84"/>
        <v> AC 193.24 </v>
      </c>
      <c r="B917" s="5" t="str">
        <f t="shared" si="85"/>
        <v>I</v>
      </c>
      <c r="C917" s="10">
        <f t="shared" si="86"/>
        <v>36119.338000000003</v>
      </c>
      <c r="D917" s="19" t="str">
        <f t="shared" si="87"/>
        <v>vis</v>
      </c>
      <c r="E917" s="107">
        <f>VLOOKUP(C917,'Active 1'!C$21:E$968,3,FALSE)</f>
        <v>8945.9539607950646</v>
      </c>
      <c r="F917" s="5" t="s">
        <v>2167</v>
      </c>
      <c r="G917" s="19" t="str">
        <f t="shared" si="88"/>
        <v>36119.338</v>
      </c>
      <c r="H917" s="10">
        <f t="shared" si="89"/>
        <v>-12069</v>
      </c>
      <c r="I917" s="108" t="s">
        <v>2991</v>
      </c>
      <c r="J917" s="109" t="s">
        <v>2992</v>
      </c>
      <c r="K917" s="108">
        <v>-12069</v>
      </c>
      <c r="L917" s="108" t="s">
        <v>2963</v>
      </c>
      <c r="M917" s="109" t="s">
        <v>2233</v>
      </c>
      <c r="N917" s="109"/>
      <c r="O917" s="110" t="s">
        <v>2956</v>
      </c>
      <c r="P917" s="110" t="s">
        <v>2957</v>
      </c>
    </row>
    <row r="918" spans="1:16" ht="13.5" thickBot="1">
      <c r="A918" s="10" t="str">
        <f t="shared" si="84"/>
        <v> AA 8.189 </v>
      </c>
      <c r="B918" s="5" t="str">
        <f t="shared" si="85"/>
        <v>I</v>
      </c>
      <c r="C918" s="10">
        <f t="shared" si="86"/>
        <v>36138.339</v>
      </c>
      <c r="D918" s="19" t="str">
        <f t="shared" si="87"/>
        <v>vis</v>
      </c>
      <c r="E918" s="107">
        <f>VLOOKUP(C918,'Active 1'!C$21:E$968,3,FALSE)</f>
        <v>8959.9533035973473</v>
      </c>
      <c r="F918" s="5" t="s">
        <v>2167</v>
      </c>
      <c r="G918" s="19" t="str">
        <f t="shared" si="88"/>
        <v>36138.339</v>
      </c>
      <c r="H918" s="10">
        <f t="shared" si="89"/>
        <v>-12055</v>
      </c>
      <c r="I918" s="108" t="s">
        <v>2993</v>
      </c>
      <c r="J918" s="109" t="s">
        <v>2994</v>
      </c>
      <c r="K918" s="108">
        <v>-12055</v>
      </c>
      <c r="L918" s="108" t="s">
        <v>2950</v>
      </c>
      <c r="M918" s="109" t="s">
        <v>2233</v>
      </c>
      <c r="N918" s="109"/>
      <c r="O918" s="110" t="s">
        <v>2491</v>
      </c>
      <c r="P918" s="110" t="s">
        <v>2942</v>
      </c>
    </row>
    <row r="919" spans="1:16" ht="13.5" thickBot="1">
      <c r="A919" s="10" t="str">
        <f t="shared" si="84"/>
        <v> AC 193.24 </v>
      </c>
      <c r="B919" s="5" t="str">
        <f t="shared" si="85"/>
        <v>I</v>
      </c>
      <c r="C919" s="10">
        <f t="shared" si="86"/>
        <v>36138.339999999997</v>
      </c>
      <c r="D919" s="19" t="str">
        <f t="shared" si="87"/>
        <v>vis</v>
      </c>
      <c r="E919" s="107">
        <f>VLOOKUP(C919,'Active 1'!C$21:E$968,3,FALSE)</f>
        <v>8959.9540403660831</v>
      </c>
      <c r="F919" s="5" t="s">
        <v>2167</v>
      </c>
      <c r="G919" s="19" t="str">
        <f t="shared" si="88"/>
        <v>36138.340</v>
      </c>
      <c r="H919" s="10">
        <f t="shared" si="89"/>
        <v>-12055</v>
      </c>
      <c r="I919" s="108" t="s">
        <v>2995</v>
      </c>
      <c r="J919" s="109" t="s">
        <v>2996</v>
      </c>
      <c r="K919" s="108">
        <v>-12055</v>
      </c>
      <c r="L919" s="108" t="s">
        <v>2984</v>
      </c>
      <c r="M919" s="109" t="s">
        <v>2233</v>
      </c>
      <c r="N919" s="109"/>
      <c r="O919" s="110" t="s">
        <v>2956</v>
      </c>
      <c r="P919" s="110" t="s">
        <v>2957</v>
      </c>
    </row>
    <row r="920" spans="1:16" ht="13.5" thickBot="1">
      <c r="A920" s="10" t="str">
        <f t="shared" si="84"/>
        <v> AC 200.14 </v>
      </c>
      <c r="B920" s="5" t="str">
        <f t="shared" si="85"/>
        <v>I</v>
      </c>
      <c r="C920" s="10">
        <f t="shared" si="86"/>
        <v>36408.440999999999</v>
      </c>
      <c r="D920" s="19" t="str">
        <f t="shared" si="87"/>
        <v>vis</v>
      </c>
      <c r="E920" s="107">
        <f>VLOOKUP(C920,'Active 1'!C$21:E$968,3,FALSE)</f>
        <v>9158.9560134327658</v>
      </c>
      <c r="F920" s="5" t="s">
        <v>2167</v>
      </c>
      <c r="G920" s="19" t="str">
        <f t="shared" si="88"/>
        <v>36408.441</v>
      </c>
      <c r="H920" s="10">
        <f t="shared" si="89"/>
        <v>-11856</v>
      </c>
      <c r="I920" s="108" t="s">
        <v>3009</v>
      </c>
      <c r="J920" s="109" t="s">
        <v>3010</v>
      </c>
      <c r="K920" s="108">
        <v>-11856</v>
      </c>
      <c r="L920" s="108" t="s">
        <v>3011</v>
      </c>
      <c r="M920" s="109" t="s">
        <v>2233</v>
      </c>
      <c r="N920" s="109"/>
      <c r="O920" s="110" t="s">
        <v>2920</v>
      </c>
      <c r="P920" s="110" t="s">
        <v>3012</v>
      </c>
    </row>
    <row r="921" spans="1:16" ht="13.5" thickBot="1">
      <c r="A921" s="10" t="str">
        <f t="shared" si="84"/>
        <v> AC 200.14 </v>
      </c>
      <c r="B921" s="5" t="str">
        <f t="shared" si="85"/>
        <v>I</v>
      </c>
      <c r="C921" s="10">
        <f t="shared" si="86"/>
        <v>36427.438999999998</v>
      </c>
      <c r="D921" s="19" t="str">
        <f t="shared" si="87"/>
        <v>vis</v>
      </c>
      <c r="E921" s="107">
        <f>VLOOKUP(C921,'Active 1'!C$21:E$968,3,FALSE)</f>
        <v>9172.9531459288355</v>
      </c>
      <c r="F921" s="5" t="s">
        <v>2167</v>
      </c>
      <c r="G921" s="19" t="str">
        <f t="shared" si="88"/>
        <v>36427.439</v>
      </c>
      <c r="H921" s="10">
        <f t="shared" si="89"/>
        <v>-11842</v>
      </c>
      <c r="I921" s="108" t="s">
        <v>3013</v>
      </c>
      <c r="J921" s="109" t="s">
        <v>3014</v>
      </c>
      <c r="K921" s="108">
        <v>-11842</v>
      </c>
      <c r="L921" s="108" t="s">
        <v>3015</v>
      </c>
      <c r="M921" s="109" t="s">
        <v>2233</v>
      </c>
      <c r="N921" s="109"/>
      <c r="O921" s="110" t="s">
        <v>2920</v>
      </c>
      <c r="P921" s="110" t="s">
        <v>3012</v>
      </c>
    </row>
    <row r="922" spans="1:16" ht="13.5" thickBot="1">
      <c r="A922" s="10" t="str">
        <f t="shared" si="84"/>
        <v> PZ 13.223 </v>
      </c>
      <c r="B922" s="5" t="str">
        <f t="shared" si="85"/>
        <v>I</v>
      </c>
      <c r="C922" s="10">
        <f t="shared" si="86"/>
        <v>36427.442000000003</v>
      </c>
      <c r="D922" s="19" t="str">
        <f t="shared" si="87"/>
        <v>vis</v>
      </c>
      <c r="E922" s="107">
        <f>VLOOKUP(C922,'Active 1'!C$21:E$968,3,FALSE)</f>
        <v>9172.9553562350538</v>
      </c>
      <c r="F922" s="5" t="s">
        <v>2167</v>
      </c>
      <c r="G922" s="19" t="str">
        <f t="shared" si="88"/>
        <v>36427.442</v>
      </c>
      <c r="H922" s="10">
        <f t="shared" si="89"/>
        <v>-11842</v>
      </c>
      <c r="I922" s="108" t="s">
        <v>3016</v>
      </c>
      <c r="J922" s="109" t="s">
        <v>3017</v>
      </c>
      <c r="K922" s="108">
        <v>-11842</v>
      </c>
      <c r="L922" s="108" t="s">
        <v>3018</v>
      </c>
      <c r="M922" s="109" t="s">
        <v>2233</v>
      </c>
      <c r="N922" s="109"/>
      <c r="O922" s="110" t="s">
        <v>2956</v>
      </c>
      <c r="P922" s="110" t="s">
        <v>2974</v>
      </c>
    </row>
    <row r="923" spans="1:16" ht="13.5" thickBot="1">
      <c r="A923" s="10" t="str">
        <f t="shared" si="84"/>
        <v> PZ 13.223 </v>
      </c>
      <c r="B923" s="5" t="str">
        <f t="shared" si="85"/>
        <v>I</v>
      </c>
      <c r="C923" s="10">
        <f t="shared" si="86"/>
        <v>36435.582999999999</v>
      </c>
      <c r="D923" s="19" t="str">
        <f t="shared" si="87"/>
        <v>vis</v>
      </c>
      <c r="E923" s="107">
        <f>VLOOKUP(C923,'Active 1'!C$21:E$968,3,FALSE)</f>
        <v>9178.9533905360568</v>
      </c>
      <c r="F923" s="5" t="s">
        <v>2167</v>
      </c>
      <c r="G923" s="19" t="str">
        <f t="shared" si="88"/>
        <v>36435.583</v>
      </c>
      <c r="H923" s="10">
        <f t="shared" si="89"/>
        <v>-11836</v>
      </c>
      <c r="I923" s="108" t="s">
        <v>3022</v>
      </c>
      <c r="J923" s="109" t="s">
        <v>3023</v>
      </c>
      <c r="K923" s="108">
        <v>-11836</v>
      </c>
      <c r="L923" s="108" t="s">
        <v>3024</v>
      </c>
      <c r="M923" s="109" t="s">
        <v>2233</v>
      </c>
      <c r="N923" s="109"/>
      <c r="O923" s="110" t="s">
        <v>2956</v>
      </c>
      <c r="P923" s="110" t="s">
        <v>2974</v>
      </c>
    </row>
    <row r="924" spans="1:16" ht="13.5" thickBot="1">
      <c r="A924" s="10" t="str">
        <f t="shared" si="84"/>
        <v> PZ 13.223 </v>
      </c>
      <c r="B924" s="5" t="str">
        <f t="shared" si="85"/>
        <v>I</v>
      </c>
      <c r="C924" s="10">
        <f t="shared" si="86"/>
        <v>36454.584000000003</v>
      </c>
      <c r="D924" s="19" t="str">
        <f t="shared" si="87"/>
        <v>vis</v>
      </c>
      <c r="E924" s="107">
        <f>VLOOKUP(C924,'Active 1'!C$21:E$968,3,FALSE)</f>
        <v>9192.9527333383448</v>
      </c>
      <c r="F924" s="5" t="s">
        <v>2167</v>
      </c>
      <c r="G924" s="19" t="str">
        <f t="shared" si="88"/>
        <v>36454.584</v>
      </c>
      <c r="H924" s="10">
        <f t="shared" si="89"/>
        <v>-11822</v>
      </c>
      <c r="I924" s="108" t="s">
        <v>3025</v>
      </c>
      <c r="J924" s="109" t="s">
        <v>3026</v>
      </c>
      <c r="K924" s="108">
        <v>-11822</v>
      </c>
      <c r="L924" s="108" t="s">
        <v>3027</v>
      </c>
      <c r="M924" s="109" t="s">
        <v>2233</v>
      </c>
      <c r="N924" s="109"/>
      <c r="O924" s="110" t="s">
        <v>2956</v>
      </c>
      <c r="P924" s="110" t="s">
        <v>2974</v>
      </c>
    </row>
    <row r="925" spans="1:16" ht="13.5" thickBot="1">
      <c r="A925" s="10" t="str">
        <f t="shared" si="84"/>
        <v> AC 200.14 </v>
      </c>
      <c r="B925" s="5" t="str">
        <f t="shared" si="85"/>
        <v>I</v>
      </c>
      <c r="C925" s="10">
        <f t="shared" si="86"/>
        <v>36461.375999999997</v>
      </c>
      <c r="D925" s="19" t="str">
        <f t="shared" si="87"/>
        <v>vis</v>
      </c>
      <c r="E925" s="107">
        <f>VLOOKUP(C925,'Active 1'!C$21:E$968,3,FALSE)</f>
        <v>9197.9568666109644</v>
      </c>
      <c r="F925" s="5" t="s">
        <v>2167</v>
      </c>
      <c r="G925" s="19" t="str">
        <f t="shared" si="88"/>
        <v>36461.376</v>
      </c>
      <c r="H925" s="10">
        <f t="shared" si="89"/>
        <v>-11817</v>
      </c>
      <c r="I925" s="108" t="s">
        <v>3028</v>
      </c>
      <c r="J925" s="109" t="s">
        <v>3029</v>
      </c>
      <c r="K925" s="108">
        <v>-11817</v>
      </c>
      <c r="L925" s="108" t="s">
        <v>3011</v>
      </c>
      <c r="M925" s="109" t="s">
        <v>2233</v>
      </c>
      <c r="N925" s="109"/>
      <c r="O925" s="110" t="s">
        <v>2920</v>
      </c>
      <c r="P925" s="110" t="s">
        <v>3012</v>
      </c>
    </row>
    <row r="926" spans="1:16" ht="13.5" thickBot="1">
      <c r="A926" s="10" t="str">
        <f t="shared" si="84"/>
        <v> AA 9.48 </v>
      </c>
      <c r="B926" s="5" t="str">
        <f t="shared" si="85"/>
        <v>I</v>
      </c>
      <c r="C926" s="10">
        <f t="shared" si="86"/>
        <v>36461.375999999997</v>
      </c>
      <c r="D926" s="19" t="str">
        <f t="shared" si="87"/>
        <v>vis</v>
      </c>
      <c r="E926" s="107">
        <f>VLOOKUP(C926,'Active 1'!C$21:E$968,3,FALSE)</f>
        <v>9197.9568666109644</v>
      </c>
      <c r="F926" s="5" t="s">
        <v>2167</v>
      </c>
      <c r="G926" s="19" t="str">
        <f t="shared" si="88"/>
        <v>36461.376</v>
      </c>
      <c r="H926" s="10">
        <f t="shared" si="89"/>
        <v>-11817</v>
      </c>
      <c r="I926" s="108" t="s">
        <v>3028</v>
      </c>
      <c r="J926" s="109" t="s">
        <v>3029</v>
      </c>
      <c r="K926" s="108">
        <v>-11817</v>
      </c>
      <c r="L926" s="108" t="s">
        <v>3011</v>
      </c>
      <c r="M926" s="109" t="s">
        <v>2233</v>
      </c>
      <c r="N926" s="109"/>
      <c r="O926" s="110" t="s">
        <v>2491</v>
      </c>
      <c r="P926" s="110" t="s">
        <v>3030</v>
      </c>
    </row>
    <row r="927" spans="1:16" ht="13.5" thickBot="1">
      <c r="A927" s="10" t="str">
        <f t="shared" si="84"/>
        <v> AC 200.14 </v>
      </c>
      <c r="B927" s="5" t="str">
        <f t="shared" si="85"/>
        <v>I</v>
      </c>
      <c r="C927" s="10">
        <f t="shared" si="86"/>
        <v>36484.446000000004</v>
      </c>
      <c r="D927" s="19" t="str">
        <f t="shared" si="87"/>
        <v>vis</v>
      </c>
      <c r="E927" s="107">
        <f>VLOOKUP(C927,'Active 1'!C$21:E$968,3,FALSE)</f>
        <v>9214.9541214106484</v>
      </c>
      <c r="F927" s="5" t="s">
        <v>2167</v>
      </c>
      <c r="G927" s="19" t="str">
        <f t="shared" si="88"/>
        <v>36484.446</v>
      </c>
      <c r="H927" s="10">
        <f t="shared" si="89"/>
        <v>-11800</v>
      </c>
      <c r="I927" s="108" t="s">
        <v>3035</v>
      </c>
      <c r="J927" s="109" t="s">
        <v>3036</v>
      </c>
      <c r="K927" s="108">
        <v>-11800</v>
      </c>
      <c r="L927" s="108" t="s">
        <v>3015</v>
      </c>
      <c r="M927" s="109" t="s">
        <v>2233</v>
      </c>
      <c r="N927" s="109"/>
      <c r="O927" s="110" t="s">
        <v>2920</v>
      </c>
      <c r="P927" s="110" t="s">
        <v>3012</v>
      </c>
    </row>
    <row r="928" spans="1:16" ht="13.5" thickBot="1">
      <c r="A928" s="10" t="str">
        <f t="shared" si="84"/>
        <v> AC 200.14 </v>
      </c>
      <c r="B928" s="5" t="str">
        <f t="shared" si="85"/>
        <v>I</v>
      </c>
      <c r="C928" s="10">
        <f t="shared" si="86"/>
        <v>36488.519</v>
      </c>
      <c r="D928" s="19" t="str">
        <f t="shared" si="87"/>
        <v>vis</v>
      </c>
      <c r="E928" s="107">
        <f>VLOOKUP(C928,'Active 1'!C$21:E$968,3,FALSE)</f>
        <v>9217.9549804829967</v>
      </c>
      <c r="F928" s="5" t="s">
        <v>2167</v>
      </c>
      <c r="G928" s="19" t="str">
        <f t="shared" si="88"/>
        <v>36488.519</v>
      </c>
      <c r="H928" s="10">
        <f t="shared" si="89"/>
        <v>-11797</v>
      </c>
      <c r="I928" s="108" t="s">
        <v>3037</v>
      </c>
      <c r="J928" s="109" t="s">
        <v>3038</v>
      </c>
      <c r="K928" s="108">
        <v>-11797</v>
      </c>
      <c r="L928" s="108" t="s">
        <v>3039</v>
      </c>
      <c r="M928" s="109" t="s">
        <v>2233</v>
      </c>
      <c r="N928" s="109"/>
      <c r="O928" s="110" t="s">
        <v>2920</v>
      </c>
      <c r="P928" s="110" t="s">
        <v>3012</v>
      </c>
    </row>
    <row r="929" spans="1:16" ht="13.5" thickBot="1">
      <c r="A929" s="10" t="str">
        <f t="shared" si="84"/>
        <v> AC 200.14 </v>
      </c>
      <c r="B929" s="5" t="str">
        <f t="shared" si="85"/>
        <v>I</v>
      </c>
      <c r="C929" s="10">
        <f t="shared" si="86"/>
        <v>36495.303999999996</v>
      </c>
      <c r="D929" s="19" t="str">
        <f t="shared" si="87"/>
        <v>vis</v>
      </c>
      <c r="E929" s="107">
        <f>VLOOKUP(C929,'Active 1'!C$21:E$968,3,FALSE)</f>
        <v>9222.9539563744456</v>
      </c>
      <c r="F929" s="5" t="s">
        <v>2167</v>
      </c>
      <c r="G929" s="19" t="str">
        <f t="shared" si="88"/>
        <v>36495.304</v>
      </c>
      <c r="H929" s="10">
        <f t="shared" si="89"/>
        <v>-11792</v>
      </c>
      <c r="I929" s="108" t="s">
        <v>3040</v>
      </c>
      <c r="J929" s="109" t="s">
        <v>3041</v>
      </c>
      <c r="K929" s="108">
        <v>-11792</v>
      </c>
      <c r="L929" s="108" t="s">
        <v>3015</v>
      </c>
      <c r="M929" s="109" t="s">
        <v>2233</v>
      </c>
      <c r="N929" s="109"/>
      <c r="O929" s="110" t="s">
        <v>2920</v>
      </c>
      <c r="P929" s="110" t="s">
        <v>3012</v>
      </c>
    </row>
    <row r="930" spans="1:16" ht="13.5" thickBot="1">
      <c r="A930" s="10" t="str">
        <f t="shared" si="84"/>
        <v> AC 200.14 </v>
      </c>
      <c r="B930" s="5" t="str">
        <f t="shared" si="85"/>
        <v>I</v>
      </c>
      <c r="C930" s="10">
        <f t="shared" si="86"/>
        <v>36518.377</v>
      </c>
      <c r="D930" s="19" t="str">
        <f t="shared" si="87"/>
        <v>vis</v>
      </c>
      <c r="E930" s="107">
        <f>VLOOKUP(C930,'Active 1'!C$21:E$968,3,FALSE)</f>
        <v>9239.9534214803443</v>
      </c>
      <c r="F930" s="5" t="s">
        <v>2167</v>
      </c>
      <c r="G930" s="19" t="str">
        <f t="shared" si="88"/>
        <v>36518.377</v>
      </c>
      <c r="H930" s="10">
        <f t="shared" si="89"/>
        <v>-11775</v>
      </c>
      <c r="I930" s="108" t="s">
        <v>3042</v>
      </c>
      <c r="J930" s="109" t="s">
        <v>3043</v>
      </c>
      <c r="K930" s="108">
        <v>-11775</v>
      </c>
      <c r="L930" s="108" t="s">
        <v>3027</v>
      </c>
      <c r="M930" s="109" t="s">
        <v>2233</v>
      </c>
      <c r="N930" s="109"/>
      <c r="O930" s="110" t="s">
        <v>2920</v>
      </c>
      <c r="P930" s="110" t="s">
        <v>3012</v>
      </c>
    </row>
    <row r="931" spans="1:16" ht="13.5" thickBot="1">
      <c r="A931" s="10" t="str">
        <f t="shared" si="84"/>
        <v> AC 200.14 </v>
      </c>
      <c r="B931" s="5" t="str">
        <f t="shared" si="85"/>
        <v>I</v>
      </c>
      <c r="C931" s="10">
        <f t="shared" si="86"/>
        <v>36529.235000000001</v>
      </c>
      <c r="D931" s="19" t="str">
        <f t="shared" si="87"/>
        <v>vis</v>
      </c>
      <c r="E931" s="107">
        <f>VLOOKUP(C931,'Active 1'!C$21:E$968,3,FALSE)</f>
        <v>9247.953256444147</v>
      </c>
      <c r="F931" s="5" t="s">
        <v>2167</v>
      </c>
      <c r="G931" s="19" t="str">
        <f t="shared" si="88"/>
        <v>36529.235</v>
      </c>
      <c r="H931" s="10">
        <f t="shared" si="89"/>
        <v>-11767</v>
      </c>
      <c r="I931" s="108" t="s">
        <v>3044</v>
      </c>
      <c r="J931" s="109" t="s">
        <v>3045</v>
      </c>
      <c r="K931" s="108">
        <v>-11767</v>
      </c>
      <c r="L931" s="108" t="s">
        <v>3046</v>
      </c>
      <c r="M931" s="109" t="s">
        <v>2233</v>
      </c>
      <c r="N931" s="109"/>
      <c r="O931" s="110" t="s">
        <v>2920</v>
      </c>
      <c r="P931" s="110" t="s">
        <v>3012</v>
      </c>
    </row>
    <row r="932" spans="1:16" ht="13.5" thickBot="1">
      <c r="A932" s="10" t="str">
        <f t="shared" si="84"/>
        <v> AC 200.14 </v>
      </c>
      <c r="B932" s="5" t="str">
        <f t="shared" si="85"/>
        <v>I</v>
      </c>
      <c r="C932" s="10">
        <f t="shared" si="86"/>
        <v>36544.167999999998</v>
      </c>
      <c r="D932" s="19" t="str">
        <f t="shared" si="87"/>
        <v>vis</v>
      </c>
      <c r="E932" s="107">
        <f>VLOOKUP(C932,'Active 1'!C$21:E$968,3,FALSE)</f>
        <v>9258.9554240177749</v>
      </c>
      <c r="F932" s="5" t="s">
        <v>2167</v>
      </c>
      <c r="G932" s="19" t="str">
        <f t="shared" si="88"/>
        <v>36544.168</v>
      </c>
      <c r="H932" s="10">
        <f t="shared" si="89"/>
        <v>-11756</v>
      </c>
      <c r="I932" s="108" t="s">
        <v>3047</v>
      </c>
      <c r="J932" s="109" t="s">
        <v>3048</v>
      </c>
      <c r="K932" s="108">
        <v>-11756</v>
      </c>
      <c r="L932" s="108" t="s">
        <v>3024</v>
      </c>
      <c r="M932" s="109" t="s">
        <v>2233</v>
      </c>
      <c r="N932" s="109"/>
      <c r="O932" s="110" t="s">
        <v>2920</v>
      </c>
      <c r="P932" s="110" t="s">
        <v>3012</v>
      </c>
    </row>
    <row r="933" spans="1:16" ht="13.5" thickBot="1">
      <c r="A933" s="10" t="str">
        <f t="shared" si="84"/>
        <v> AC 200.14 </v>
      </c>
      <c r="B933" s="5" t="str">
        <f t="shared" si="85"/>
        <v>I</v>
      </c>
      <c r="C933" s="10">
        <f t="shared" si="86"/>
        <v>36548.237000000001</v>
      </c>
      <c r="D933" s="19" t="str">
        <f t="shared" si="87"/>
        <v>vis</v>
      </c>
      <c r="E933" s="107">
        <f>VLOOKUP(C933,'Active 1'!C$21:E$968,3,FALSE)</f>
        <v>9261.9533360151727</v>
      </c>
      <c r="F933" s="5" t="s">
        <v>2167</v>
      </c>
      <c r="G933" s="19" t="str">
        <f t="shared" si="88"/>
        <v>36548.237</v>
      </c>
      <c r="H933" s="10">
        <f t="shared" si="89"/>
        <v>-11753</v>
      </c>
      <c r="I933" s="108" t="s">
        <v>3049</v>
      </c>
      <c r="J933" s="109" t="s">
        <v>3050</v>
      </c>
      <c r="K933" s="108">
        <v>-11753</v>
      </c>
      <c r="L933" s="108" t="s">
        <v>3046</v>
      </c>
      <c r="M933" s="109" t="s">
        <v>2233</v>
      </c>
      <c r="N933" s="109"/>
      <c r="O933" s="110" t="s">
        <v>2920</v>
      </c>
      <c r="P933" s="110" t="s">
        <v>3012</v>
      </c>
    </row>
    <row r="934" spans="1:16" ht="13.5" thickBot="1">
      <c r="A934" s="10" t="str">
        <f t="shared" si="84"/>
        <v>IBVS 299 </v>
      </c>
      <c r="B934" s="5" t="str">
        <f t="shared" si="85"/>
        <v>I</v>
      </c>
      <c r="C934" s="10">
        <f t="shared" si="86"/>
        <v>36609.325900000003</v>
      </c>
      <c r="D934" s="19" t="str">
        <f t="shared" si="87"/>
        <v>vis</v>
      </c>
      <c r="E934" s="107" t="e">
        <f>VLOOKUP(C934,'Active 1'!C$21:E$968,3,FALSE)</f>
        <v>#N/A</v>
      </c>
      <c r="F934" s="5" t="s">
        <v>2167</v>
      </c>
      <c r="G934" s="19" t="str">
        <f t="shared" si="88"/>
        <v>36609.3259</v>
      </c>
      <c r="H934" s="10">
        <f t="shared" si="89"/>
        <v>-11708</v>
      </c>
      <c r="I934" s="108" t="s">
        <v>3051</v>
      </c>
      <c r="J934" s="109" t="s">
        <v>3052</v>
      </c>
      <c r="K934" s="108">
        <v>-11708</v>
      </c>
      <c r="L934" s="108" t="s">
        <v>3053</v>
      </c>
      <c r="M934" s="109" t="s">
        <v>2169</v>
      </c>
      <c r="N934" s="109"/>
      <c r="O934" s="110" t="s">
        <v>2926</v>
      </c>
      <c r="P934" s="111" t="s">
        <v>3054</v>
      </c>
    </row>
    <row r="935" spans="1:16" ht="13.5" thickBot="1">
      <c r="A935" s="10" t="str">
        <f t="shared" si="84"/>
        <v> AC 209.23 </v>
      </c>
      <c r="B935" s="5" t="str">
        <f t="shared" si="85"/>
        <v>I</v>
      </c>
      <c r="C935" s="10">
        <f t="shared" si="86"/>
        <v>36833.267800000001</v>
      </c>
      <c r="D935" s="19" t="str">
        <f t="shared" si="87"/>
        <v>vis</v>
      </c>
      <c r="E935" s="107">
        <f>VLOOKUP(C935,'Active 1'!C$21:E$968,3,FALSE)</f>
        <v>9471.95511899552</v>
      </c>
      <c r="F935" s="5" t="s">
        <v>2167</v>
      </c>
      <c r="G935" s="19" t="str">
        <f t="shared" si="88"/>
        <v>36833.2678</v>
      </c>
      <c r="H935" s="10">
        <f t="shared" si="89"/>
        <v>-11543</v>
      </c>
      <c r="I935" s="108" t="s">
        <v>3067</v>
      </c>
      <c r="J935" s="109" t="s">
        <v>3068</v>
      </c>
      <c r="K935" s="108">
        <v>-11543</v>
      </c>
      <c r="L935" s="108" t="s">
        <v>3069</v>
      </c>
      <c r="M935" s="109" t="s">
        <v>2233</v>
      </c>
      <c r="N935" s="109"/>
      <c r="O935" s="110" t="s">
        <v>2920</v>
      </c>
      <c r="P935" s="110" t="s">
        <v>3070</v>
      </c>
    </row>
    <row r="936" spans="1:16" ht="13.5" thickBot="1">
      <c r="A936" s="10" t="str">
        <f t="shared" si="84"/>
        <v> SCA 5.330 </v>
      </c>
      <c r="B936" s="5" t="str">
        <f t="shared" si="85"/>
        <v>I</v>
      </c>
      <c r="C936" s="10">
        <f t="shared" si="86"/>
        <v>36845.478999999999</v>
      </c>
      <c r="D936" s="19" t="str">
        <f t="shared" si="87"/>
        <v>vis</v>
      </c>
      <c r="E936" s="107">
        <f>VLOOKUP(C936,'Active 1'!C$21:E$968,3,FALSE)</f>
        <v>9480.9519494164051</v>
      </c>
      <c r="F936" s="5" t="s">
        <v>2167</v>
      </c>
      <c r="G936" s="19" t="str">
        <f t="shared" si="88"/>
        <v>36845.479</v>
      </c>
      <c r="H936" s="10">
        <f t="shared" si="89"/>
        <v>-11534</v>
      </c>
      <c r="I936" s="108" t="s">
        <v>3073</v>
      </c>
      <c r="J936" s="109" t="s">
        <v>3074</v>
      </c>
      <c r="K936" s="108">
        <v>-11534</v>
      </c>
      <c r="L936" s="108" t="s">
        <v>3075</v>
      </c>
      <c r="M936" s="109" t="s">
        <v>2233</v>
      </c>
      <c r="N936" s="109"/>
      <c r="O936" s="110" t="s">
        <v>2926</v>
      </c>
      <c r="P936" s="110" t="s">
        <v>2927</v>
      </c>
    </row>
    <row r="937" spans="1:16" ht="13.5" thickBot="1">
      <c r="A937" s="10" t="str">
        <f t="shared" si="84"/>
        <v> AC 209.23 </v>
      </c>
      <c r="B937" s="5" t="str">
        <f t="shared" si="85"/>
        <v>I</v>
      </c>
      <c r="C937" s="10">
        <f t="shared" si="86"/>
        <v>36894.350400000003</v>
      </c>
      <c r="D937" s="19" t="str">
        <f t="shared" si="87"/>
        <v>vis</v>
      </c>
      <c r="E937" s="107">
        <f>VLOOKUP(C937,'Active 1'!C$21:E$968,3,FALSE)</f>
        <v>9516.9588691484005</v>
      </c>
      <c r="F937" s="5" t="s">
        <v>2167</v>
      </c>
      <c r="G937" s="19" t="str">
        <f t="shared" si="88"/>
        <v>36894.3504</v>
      </c>
      <c r="H937" s="10">
        <f t="shared" si="89"/>
        <v>-11498</v>
      </c>
      <c r="I937" s="108" t="s">
        <v>3076</v>
      </c>
      <c r="J937" s="109" t="s">
        <v>3077</v>
      </c>
      <c r="K937" s="108">
        <v>-11498</v>
      </c>
      <c r="L937" s="108" t="s">
        <v>3078</v>
      </c>
      <c r="M937" s="109" t="s">
        <v>2233</v>
      </c>
      <c r="N937" s="109"/>
      <c r="O937" s="110" t="s">
        <v>2920</v>
      </c>
      <c r="P937" s="110" t="s">
        <v>3070</v>
      </c>
    </row>
    <row r="938" spans="1:16" ht="13.5" thickBot="1">
      <c r="A938" s="10" t="str">
        <f t="shared" si="84"/>
        <v> AC 209.23 </v>
      </c>
      <c r="B938" s="5" t="str">
        <f t="shared" si="85"/>
        <v>I</v>
      </c>
      <c r="C938" s="10">
        <f t="shared" si="86"/>
        <v>36932.347999999998</v>
      </c>
      <c r="D938" s="19" t="str">
        <f t="shared" si="87"/>
        <v>vis</v>
      </c>
      <c r="E938" s="107">
        <f>VLOOKUP(C938,'Active 1'!C$21:E$968,3,FALSE)</f>
        <v>9544.9543129705162</v>
      </c>
      <c r="F938" s="5" t="s">
        <v>2167</v>
      </c>
      <c r="G938" s="19" t="str">
        <f t="shared" si="88"/>
        <v>36932.348</v>
      </c>
      <c r="H938" s="10">
        <f t="shared" si="89"/>
        <v>-11470</v>
      </c>
      <c r="I938" s="108" t="s">
        <v>3082</v>
      </c>
      <c r="J938" s="109" t="s">
        <v>3083</v>
      </c>
      <c r="K938" s="108">
        <v>-11470</v>
      </c>
      <c r="L938" s="108" t="s">
        <v>3084</v>
      </c>
      <c r="M938" s="109" t="s">
        <v>2233</v>
      </c>
      <c r="N938" s="109"/>
      <c r="O938" s="110" t="s">
        <v>2920</v>
      </c>
      <c r="P938" s="110" t="s">
        <v>3070</v>
      </c>
    </row>
    <row r="939" spans="1:16" ht="13.5" thickBot="1">
      <c r="A939" s="10" t="str">
        <f t="shared" si="84"/>
        <v> AC 217.12 </v>
      </c>
      <c r="B939" s="5" t="str">
        <f t="shared" si="85"/>
        <v>I</v>
      </c>
      <c r="C939" s="10">
        <f t="shared" si="86"/>
        <v>37149.516499999998</v>
      </c>
      <c r="D939" s="19" t="str">
        <f t="shared" si="87"/>
        <v>vis</v>
      </c>
      <c r="E939" s="107">
        <f>VLOOKUP(C939,'Active 1'!C$21:E$968,3,FALSE)</f>
        <v>9704.957274780847</v>
      </c>
      <c r="F939" s="5" t="s">
        <v>2167</v>
      </c>
      <c r="G939" s="19" t="str">
        <f t="shared" si="88"/>
        <v>37149.5165</v>
      </c>
      <c r="H939" s="10">
        <f t="shared" si="89"/>
        <v>-11310</v>
      </c>
      <c r="I939" s="108" t="s">
        <v>3085</v>
      </c>
      <c r="J939" s="109" t="s">
        <v>3086</v>
      </c>
      <c r="K939" s="108">
        <v>-11310</v>
      </c>
      <c r="L939" s="108" t="s">
        <v>3087</v>
      </c>
      <c r="M939" s="109" t="s">
        <v>2233</v>
      </c>
      <c r="N939" s="109"/>
      <c r="O939" s="110" t="s">
        <v>2920</v>
      </c>
      <c r="P939" s="110" t="s">
        <v>3088</v>
      </c>
    </row>
    <row r="940" spans="1:16" ht="13.5" thickBot="1">
      <c r="A940" s="10" t="str">
        <f t="shared" si="84"/>
        <v> AC 217.12 </v>
      </c>
      <c r="B940" s="5" t="str">
        <f t="shared" si="85"/>
        <v>I</v>
      </c>
      <c r="C940" s="10">
        <f t="shared" si="86"/>
        <v>37164.449999999997</v>
      </c>
      <c r="D940" s="19" t="str">
        <f t="shared" si="87"/>
        <v>vis</v>
      </c>
      <c r="E940" s="107">
        <f>VLOOKUP(C940,'Active 1'!C$21:E$968,3,FALSE)</f>
        <v>9715.9598107388447</v>
      </c>
      <c r="F940" s="5" t="s">
        <v>2167</v>
      </c>
      <c r="G940" s="19" t="str">
        <f t="shared" si="88"/>
        <v>37164.450</v>
      </c>
      <c r="H940" s="10">
        <f t="shared" si="89"/>
        <v>-11299</v>
      </c>
      <c r="I940" s="108" t="s">
        <v>3092</v>
      </c>
      <c r="J940" s="109" t="s">
        <v>3093</v>
      </c>
      <c r="K940" s="108">
        <v>-11299</v>
      </c>
      <c r="L940" s="108" t="s">
        <v>3094</v>
      </c>
      <c r="M940" s="109" t="s">
        <v>2233</v>
      </c>
      <c r="N940" s="109"/>
      <c r="O940" s="110" t="s">
        <v>2920</v>
      </c>
      <c r="P940" s="110" t="s">
        <v>3088</v>
      </c>
    </row>
    <row r="941" spans="1:16" ht="13.5" thickBot="1">
      <c r="A941" s="10" t="str">
        <f t="shared" si="84"/>
        <v> AC 217.12 </v>
      </c>
      <c r="B941" s="5" t="str">
        <f t="shared" si="85"/>
        <v>I</v>
      </c>
      <c r="C941" s="10">
        <f t="shared" si="86"/>
        <v>37198.383999999998</v>
      </c>
      <c r="D941" s="19" t="str">
        <f t="shared" si="87"/>
        <v>vis</v>
      </c>
      <c r="E941" s="107">
        <f>VLOOKUP(C941,'Active 1'!C$21:E$968,3,FALSE)</f>
        <v>9740.9613211147589</v>
      </c>
      <c r="F941" s="5" t="s">
        <v>2167</v>
      </c>
      <c r="G941" s="19" t="str">
        <f t="shared" si="88"/>
        <v>37198.384</v>
      </c>
      <c r="H941" s="10">
        <f t="shared" si="89"/>
        <v>-11274</v>
      </c>
      <c r="I941" s="108" t="s">
        <v>3113</v>
      </c>
      <c r="J941" s="109" t="s">
        <v>3114</v>
      </c>
      <c r="K941" s="108">
        <v>-11274</v>
      </c>
      <c r="L941" s="108" t="s">
        <v>3115</v>
      </c>
      <c r="M941" s="109" t="s">
        <v>2233</v>
      </c>
      <c r="N941" s="109"/>
      <c r="O941" s="110" t="s">
        <v>2920</v>
      </c>
      <c r="P941" s="110" t="s">
        <v>3088</v>
      </c>
    </row>
    <row r="942" spans="1:16" ht="13.5" thickBot="1">
      <c r="A942" s="10" t="str">
        <f t="shared" si="84"/>
        <v> AN 288.70 </v>
      </c>
      <c r="B942" s="5" t="str">
        <f t="shared" si="85"/>
        <v>I</v>
      </c>
      <c r="C942" s="10">
        <f t="shared" si="86"/>
        <v>37270.313999999998</v>
      </c>
      <c r="D942" s="19" t="str">
        <f t="shared" si="87"/>
        <v>vis</v>
      </c>
      <c r="E942" s="107">
        <f>VLOOKUP(C942,'Active 1'!C$21:E$968,3,FALSE)</f>
        <v>9793.9570964828126</v>
      </c>
      <c r="F942" s="5" t="s">
        <v>2167</v>
      </c>
      <c r="G942" s="19" t="str">
        <f t="shared" si="88"/>
        <v>37270.314</v>
      </c>
      <c r="H942" s="10">
        <f t="shared" si="89"/>
        <v>-11221</v>
      </c>
      <c r="I942" s="108" t="s">
        <v>3138</v>
      </c>
      <c r="J942" s="109" t="s">
        <v>3139</v>
      </c>
      <c r="K942" s="108">
        <v>-11221</v>
      </c>
      <c r="L942" s="108" t="s">
        <v>3103</v>
      </c>
      <c r="M942" s="109" t="s">
        <v>2233</v>
      </c>
      <c r="N942" s="109"/>
      <c r="O942" s="110" t="s">
        <v>2767</v>
      </c>
      <c r="P942" s="110" t="s">
        <v>3140</v>
      </c>
    </row>
    <row r="943" spans="1:16" ht="13.5" thickBot="1">
      <c r="A943" s="10" t="str">
        <f t="shared" si="84"/>
        <v> AC 228.24 </v>
      </c>
      <c r="B943" s="5" t="str">
        <f t="shared" si="85"/>
        <v>I</v>
      </c>
      <c r="C943" s="10">
        <f t="shared" si="86"/>
        <v>37521.417000000001</v>
      </c>
      <c r="D943" s="19" t="str">
        <f t="shared" si="87"/>
        <v>vis</v>
      </c>
      <c r="E943" s="107">
        <f>VLOOKUP(C943,'Active 1'!C$21:E$968,3,FALSE)</f>
        <v>9978.9619370534274</v>
      </c>
      <c r="F943" s="5" t="s">
        <v>2167</v>
      </c>
      <c r="G943" s="19" t="str">
        <f t="shared" si="88"/>
        <v>37521.417</v>
      </c>
      <c r="H943" s="10">
        <f t="shared" si="89"/>
        <v>-11036</v>
      </c>
      <c r="I943" s="108" t="s">
        <v>3150</v>
      </c>
      <c r="J943" s="109" t="s">
        <v>3151</v>
      </c>
      <c r="K943" s="108">
        <v>-11036</v>
      </c>
      <c r="L943" s="108" t="s">
        <v>3103</v>
      </c>
      <c r="M943" s="109" t="s">
        <v>2233</v>
      </c>
      <c r="N943" s="109"/>
      <c r="O943" s="110" t="s">
        <v>2920</v>
      </c>
      <c r="P943" s="110" t="s">
        <v>3152</v>
      </c>
    </row>
    <row r="944" spans="1:16" ht="13.5" thickBot="1">
      <c r="A944" s="10" t="str">
        <f t="shared" si="84"/>
        <v> AA 18.322 </v>
      </c>
      <c r="B944" s="5" t="str">
        <f t="shared" si="85"/>
        <v>I</v>
      </c>
      <c r="C944" s="10">
        <f t="shared" si="86"/>
        <v>37544.499000000003</v>
      </c>
      <c r="D944" s="19" t="str">
        <f t="shared" si="87"/>
        <v>vis</v>
      </c>
      <c r="E944" s="107">
        <f>VLOOKUP(C944,'Active 1'!C$21:E$968,3,FALSE)</f>
        <v>9995.968033077972</v>
      </c>
      <c r="F944" s="5" t="s">
        <v>2167</v>
      </c>
      <c r="G944" s="19" t="str">
        <f t="shared" si="88"/>
        <v>37544.499</v>
      </c>
      <c r="H944" s="10">
        <f t="shared" si="89"/>
        <v>-11019</v>
      </c>
      <c r="I944" s="108" t="s">
        <v>3159</v>
      </c>
      <c r="J944" s="109" t="s">
        <v>3160</v>
      </c>
      <c r="K944" s="108">
        <v>-11019</v>
      </c>
      <c r="L944" s="108" t="s">
        <v>3125</v>
      </c>
      <c r="M944" s="109" t="s">
        <v>2233</v>
      </c>
      <c r="N944" s="109"/>
      <c r="O944" s="110" t="s">
        <v>3161</v>
      </c>
      <c r="P944" s="110" t="s">
        <v>3162</v>
      </c>
    </row>
    <row r="945" spans="1:16" ht="13.5" thickBot="1">
      <c r="A945" s="10" t="str">
        <f t="shared" si="84"/>
        <v> AA 17.60 </v>
      </c>
      <c r="B945" s="5" t="str">
        <f t="shared" si="85"/>
        <v>I</v>
      </c>
      <c r="C945" s="10">
        <f t="shared" si="86"/>
        <v>37544.499000000003</v>
      </c>
      <c r="D945" s="19" t="str">
        <f t="shared" si="87"/>
        <v>vis</v>
      </c>
      <c r="E945" s="107">
        <f>VLOOKUP(C945,'Active 1'!C$21:E$968,3,FALSE)</f>
        <v>9995.968033077972</v>
      </c>
      <c r="F945" s="5" t="s">
        <v>2167</v>
      </c>
      <c r="G945" s="19" t="str">
        <f t="shared" si="88"/>
        <v>37544.499</v>
      </c>
      <c r="H945" s="10">
        <f t="shared" si="89"/>
        <v>-11019</v>
      </c>
      <c r="I945" s="108" t="s">
        <v>3159</v>
      </c>
      <c r="J945" s="109" t="s">
        <v>3160</v>
      </c>
      <c r="K945" s="108">
        <v>-11019</v>
      </c>
      <c r="L945" s="108" t="s">
        <v>3125</v>
      </c>
      <c r="M945" s="109" t="s">
        <v>2233</v>
      </c>
      <c r="N945" s="109"/>
      <c r="O945" s="110" t="s">
        <v>3163</v>
      </c>
      <c r="P945" s="110" t="s">
        <v>3156</v>
      </c>
    </row>
    <row r="946" spans="1:16" ht="13.5" thickBot="1">
      <c r="A946" s="10" t="str">
        <f t="shared" si="84"/>
        <v>IBVS 119 </v>
      </c>
      <c r="B946" s="5" t="str">
        <f t="shared" si="85"/>
        <v>I</v>
      </c>
      <c r="C946" s="10">
        <f t="shared" si="86"/>
        <v>37552.637999999999</v>
      </c>
      <c r="D946" s="19" t="str">
        <f t="shared" si="87"/>
        <v>vis</v>
      </c>
      <c r="E946" s="107">
        <f>VLOOKUP(C946,'Active 1'!C$21:E$968,3,FALSE)</f>
        <v>10001.964593841496</v>
      </c>
      <c r="F946" s="5" t="s">
        <v>2167</v>
      </c>
      <c r="G946" s="19" t="str">
        <f t="shared" si="88"/>
        <v>37552.638</v>
      </c>
      <c r="H946" s="10">
        <f t="shared" si="89"/>
        <v>-11013</v>
      </c>
      <c r="I946" s="108" t="s">
        <v>3167</v>
      </c>
      <c r="J946" s="109" t="s">
        <v>3168</v>
      </c>
      <c r="K946" s="108">
        <v>-11013</v>
      </c>
      <c r="L946" s="108" t="s">
        <v>3084</v>
      </c>
      <c r="M946" s="109" t="s">
        <v>2233</v>
      </c>
      <c r="N946" s="109"/>
      <c r="O946" s="110" t="s">
        <v>2753</v>
      </c>
      <c r="P946" s="111" t="s">
        <v>2757</v>
      </c>
    </row>
    <row r="947" spans="1:16" ht="13.5" thickBot="1">
      <c r="A947" s="10" t="str">
        <f t="shared" si="84"/>
        <v> AC 228.24 </v>
      </c>
      <c r="B947" s="5" t="str">
        <f t="shared" si="85"/>
        <v>I</v>
      </c>
      <c r="C947" s="10">
        <f t="shared" si="86"/>
        <v>37555.349000000002</v>
      </c>
      <c r="D947" s="19" t="str">
        <f t="shared" si="87"/>
        <v>vis</v>
      </c>
      <c r="E947" s="107">
        <f>VLOOKUP(C947,'Active 1'!C$21:E$968,3,FALSE)</f>
        <v>10003.961973891865</v>
      </c>
      <c r="F947" s="5" t="s">
        <v>2167</v>
      </c>
      <c r="G947" s="19" t="str">
        <f t="shared" si="88"/>
        <v>37555.349</v>
      </c>
      <c r="H947" s="10">
        <f t="shared" si="89"/>
        <v>-11011</v>
      </c>
      <c r="I947" s="108" t="s">
        <v>3169</v>
      </c>
      <c r="J947" s="109" t="s">
        <v>3170</v>
      </c>
      <c r="K947" s="108">
        <v>-11011</v>
      </c>
      <c r="L947" s="108" t="s">
        <v>3103</v>
      </c>
      <c r="M947" s="109" t="s">
        <v>2233</v>
      </c>
      <c r="N947" s="109"/>
      <c r="O947" s="110" t="s">
        <v>2920</v>
      </c>
      <c r="P947" s="110" t="s">
        <v>3152</v>
      </c>
    </row>
    <row r="948" spans="1:16" ht="13.5" thickBot="1">
      <c r="A948" s="10" t="str">
        <f t="shared" si="84"/>
        <v>IBVS 299 </v>
      </c>
      <c r="B948" s="5" t="str">
        <f t="shared" si="85"/>
        <v>I</v>
      </c>
      <c r="C948" s="10">
        <f t="shared" si="86"/>
        <v>37555.351999999999</v>
      </c>
      <c r="D948" s="19" t="str">
        <f t="shared" si="87"/>
        <v>vis</v>
      </c>
      <c r="E948" s="107">
        <f>VLOOKUP(C948,'Active 1'!C$21:E$968,3,FALSE)</f>
        <v>10003.964184198077</v>
      </c>
      <c r="F948" s="5" t="s">
        <v>2167</v>
      </c>
      <c r="G948" s="19" t="str">
        <f t="shared" si="88"/>
        <v>37555.352</v>
      </c>
      <c r="H948" s="10">
        <f t="shared" si="89"/>
        <v>-11011</v>
      </c>
      <c r="I948" s="108" t="s">
        <v>3171</v>
      </c>
      <c r="J948" s="109" t="s">
        <v>3172</v>
      </c>
      <c r="K948" s="108">
        <v>-11011</v>
      </c>
      <c r="L948" s="108" t="s">
        <v>3084</v>
      </c>
      <c r="M948" s="109" t="s">
        <v>2233</v>
      </c>
      <c r="N948" s="109"/>
      <c r="O948" s="110" t="s">
        <v>2926</v>
      </c>
      <c r="P948" s="111" t="s">
        <v>3054</v>
      </c>
    </row>
    <row r="949" spans="1:16" ht="13.5" thickBot="1">
      <c r="A949" s="10" t="str">
        <f t="shared" si="84"/>
        <v> AC 228.24 </v>
      </c>
      <c r="B949" s="5" t="str">
        <f t="shared" si="85"/>
        <v>I</v>
      </c>
      <c r="C949" s="10">
        <f t="shared" si="86"/>
        <v>37582.487999999998</v>
      </c>
      <c r="D949" s="19" t="str">
        <f t="shared" si="87"/>
        <v>vis</v>
      </c>
      <c r="E949" s="107">
        <f>VLOOKUP(C949,'Active 1'!C$21:E$968,3,FALSE)</f>
        <v>10023.957140688935</v>
      </c>
      <c r="F949" s="5" t="s">
        <v>2167</v>
      </c>
      <c r="G949" s="19" t="str">
        <f t="shared" si="88"/>
        <v>37582.488</v>
      </c>
      <c r="H949" s="10">
        <f t="shared" si="89"/>
        <v>-10991</v>
      </c>
      <c r="I949" s="108" t="s">
        <v>3176</v>
      </c>
      <c r="J949" s="109" t="s">
        <v>3177</v>
      </c>
      <c r="K949" s="108">
        <v>-10991</v>
      </c>
      <c r="L949" s="108" t="s">
        <v>3178</v>
      </c>
      <c r="M949" s="109" t="s">
        <v>2233</v>
      </c>
      <c r="N949" s="109"/>
      <c r="O949" s="110" t="s">
        <v>2920</v>
      </c>
      <c r="P949" s="110" t="s">
        <v>3152</v>
      </c>
    </row>
    <row r="950" spans="1:16" ht="13.5" thickBot="1">
      <c r="A950" s="10" t="str">
        <f t="shared" si="84"/>
        <v> PZ 15.105 </v>
      </c>
      <c r="B950" s="5" t="str">
        <f t="shared" si="85"/>
        <v>I</v>
      </c>
      <c r="C950" s="10">
        <f t="shared" si="86"/>
        <v>37882.46</v>
      </c>
      <c r="D950" s="19" t="str">
        <f t="shared" si="87"/>
        <v>vis</v>
      </c>
      <c r="E950" s="107">
        <f>VLOOKUP(C950,'Active 1'!C$21:E$968,3,FALSE)</f>
        <v>10244.967132746569</v>
      </c>
      <c r="F950" s="5" t="s">
        <v>2167</v>
      </c>
      <c r="G950" s="19" t="str">
        <f t="shared" si="88"/>
        <v>37882.460</v>
      </c>
      <c r="H950" s="10">
        <f t="shared" si="89"/>
        <v>-10770</v>
      </c>
      <c r="I950" s="108" t="s">
        <v>3181</v>
      </c>
      <c r="J950" s="109" t="s">
        <v>3182</v>
      </c>
      <c r="K950" s="108">
        <v>-10770</v>
      </c>
      <c r="L950" s="108" t="s">
        <v>3183</v>
      </c>
      <c r="M950" s="109" t="s">
        <v>2233</v>
      </c>
      <c r="N950" s="109"/>
      <c r="O950" s="110" t="s">
        <v>3184</v>
      </c>
      <c r="P950" s="110" t="s">
        <v>3185</v>
      </c>
    </row>
    <row r="951" spans="1:16" ht="13.5" thickBot="1">
      <c r="A951" s="10" t="str">
        <f t="shared" si="84"/>
        <v> AA 17.60 </v>
      </c>
      <c r="B951" s="5" t="str">
        <f t="shared" si="85"/>
        <v>I</v>
      </c>
      <c r="C951" s="10">
        <f t="shared" si="86"/>
        <v>37905.533000000003</v>
      </c>
      <c r="D951" s="19" t="str">
        <f t="shared" si="87"/>
        <v>vis</v>
      </c>
      <c r="E951" s="107">
        <f>VLOOKUP(C951,'Active 1'!C$21:E$968,3,FALSE)</f>
        <v>10261.966597852468</v>
      </c>
      <c r="F951" s="5" t="s">
        <v>2167</v>
      </c>
      <c r="G951" s="19" t="str">
        <f t="shared" si="88"/>
        <v>37905.533</v>
      </c>
      <c r="H951" s="10">
        <f t="shared" si="89"/>
        <v>-10753</v>
      </c>
      <c r="I951" s="108" t="s">
        <v>3186</v>
      </c>
      <c r="J951" s="109" t="s">
        <v>3187</v>
      </c>
      <c r="K951" s="108">
        <v>-10753</v>
      </c>
      <c r="L951" s="108" t="s">
        <v>3166</v>
      </c>
      <c r="M951" s="109" t="s">
        <v>2233</v>
      </c>
      <c r="N951" s="109"/>
      <c r="O951" s="110" t="s">
        <v>3188</v>
      </c>
      <c r="P951" s="110" t="s">
        <v>3156</v>
      </c>
    </row>
    <row r="952" spans="1:16" ht="13.5" thickBot="1">
      <c r="A952" s="10" t="str">
        <f t="shared" si="84"/>
        <v> AN 288.70 </v>
      </c>
      <c r="B952" s="5" t="str">
        <f t="shared" si="85"/>
        <v>I</v>
      </c>
      <c r="C952" s="10">
        <f t="shared" si="86"/>
        <v>37935.394999999997</v>
      </c>
      <c r="D952" s="19" t="str">
        <f t="shared" si="87"/>
        <v>vis</v>
      </c>
      <c r="E952" s="107">
        <f>VLOOKUP(C952,'Active 1'!C$21:E$968,3,FALSE)</f>
        <v>10283.967985924768</v>
      </c>
      <c r="F952" s="5" t="s">
        <v>2167</v>
      </c>
      <c r="G952" s="19" t="str">
        <f t="shared" si="88"/>
        <v>37935.395</v>
      </c>
      <c r="H952" s="10">
        <f t="shared" si="89"/>
        <v>-10731</v>
      </c>
      <c r="I952" s="108" t="s">
        <v>3189</v>
      </c>
      <c r="J952" s="109" t="s">
        <v>3190</v>
      </c>
      <c r="K952" s="108">
        <v>-10731</v>
      </c>
      <c r="L952" s="108" t="s">
        <v>3183</v>
      </c>
      <c r="M952" s="109" t="s">
        <v>2233</v>
      </c>
      <c r="N952" s="109"/>
      <c r="O952" s="110" t="s">
        <v>3191</v>
      </c>
      <c r="P952" s="110" t="s">
        <v>3140</v>
      </c>
    </row>
    <row r="953" spans="1:16" ht="13.5" thickBot="1">
      <c r="A953" s="10" t="str">
        <f t="shared" si="84"/>
        <v> AN 288.70 </v>
      </c>
      <c r="B953" s="5" t="str">
        <f t="shared" si="85"/>
        <v>I</v>
      </c>
      <c r="C953" s="10">
        <f t="shared" si="86"/>
        <v>37935.394999999997</v>
      </c>
      <c r="D953" s="19" t="str">
        <f t="shared" si="87"/>
        <v>vis</v>
      </c>
      <c r="E953" s="107">
        <f>VLOOKUP(C953,'Active 1'!C$21:E$968,3,FALSE)</f>
        <v>10283.967985924768</v>
      </c>
      <c r="F953" s="5" t="s">
        <v>2167</v>
      </c>
      <c r="G953" s="19" t="str">
        <f t="shared" si="88"/>
        <v>37935.395</v>
      </c>
      <c r="H953" s="10">
        <f t="shared" si="89"/>
        <v>-10731</v>
      </c>
      <c r="I953" s="108" t="s">
        <v>3189</v>
      </c>
      <c r="J953" s="109" t="s">
        <v>3190</v>
      </c>
      <c r="K953" s="108">
        <v>-10731</v>
      </c>
      <c r="L953" s="108" t="s">
        <v>3183</v>
      </c>
      <c r="M953" s="109" t="s">
        <v>2233</v>
      </c>
      <c r="N953" s="109"/>
      <c r="O953" s="110" t="s">
        <v>2767</v>
      </c>
      <c r="P953" s="110" t="s">
        <v>3140</v>
      </c>
    </row>
    <row r="954" spans="1:16" ht="13.5" thickBot="1">
      <c r="A954" s="10" t="str">
        <f t="shared" si="84"/>
        <v>IBVS 35 </v>
      </c>
      <c r="B954" s="5" t="str">
        <f t="shared" si="85"/>
        <v>I</v>
      </c>
      <c r="C954" s="10">
        <f t="shared" si="86"/>
        <v>38258.428</v>
      </c>
      <c r="D954" s="19" t="str">
        <f t="shared" si="87"/>
        <v>vis</v>
      </c>
      <c r="E954" s="107">
        <f>VLOOKUP(C954,'Active 1'!C$21:E$968,3,FALSE)</f>
        <v>10521.968601863435</v>
      </c>
      <c r="F954" s="5" t="s">
        <v>2167</v>
      </c>
      <c r="G954" s="19" t="str">
        <f t="shared" si="88"/>
        <v>38258.428</v>
      </c>
      <c r="H954" s="10">
        <f t="shared" si="89"/>
        <v>-10493</v>
      </c>
      <c r="I954" s="108" t="s">
        <v>3194</v>
      </c>
      <c r="J954" s="109" t="s">
        <v>3195</v>
      </c>
      <c r="K954" s="108">
        <v>-10493</v>
      </c>
      <c r="L954" s="108" t="s">
        <v>3178</v>
      </c>
      <c r="M954" s="109" t="s">
        <v>2233</v>
      </c>
      <c r="N954" s="109"/>
      <c r="O954" s="110" t="s">
        <v>2304</v>
      </c>
      <c r="P954" s="111" t="s">
        <v>3196</v>
      </c>
    </row>
    <row r="955" spans="1:16" ht="13.5" thickBot="1">
      <c r="A955" s="10" t="str">
        <f t="shared" si="84"/>
        <v> AN 289.192 </v>
      </c>
      <c r="B955" s="5" t="str">
        <f t="shared" si="85"/>
        <v>I</v>
      </c>
      <c r="C955" s="10">
        <f t="shared" si="86"/>
        <v>38440.307000000001</v>
      </c>
      <c r="D955" s="19" t="str">
        <f t="shared" si="87"/>
        <v>vis</v>
      </c>
      <c r="E955" s="107">
        <f>VLOOKUP(C955,'Active 1'!C$21:E$968,3,FALSE)</f>
        <v>10655.971363272667</v>
      </c>
      <c r="F955" s="5" t="s">
        <v>2167</v>
      </c>
      <c r="G955" s="19" t="str">
        <f t="shared" si="88"/>
        <v>38440.307</v>
      </c>
      <c r="H955" s="10">
        <f t="shared" si="89"/>
        <v>-10359</v>
      </c>
      <c r="I955" s="108" t="s">
        <v>3210</v>
      </c>
      <c r="J955" s="109" t="s">
        <v>3211</v>
      </c>
      <c r="K955" s="108">
        <v>-10359</v>
      </c>
      <c r="L955" s="108" t="s">
        <v>3178</v>
      </c>
      <c r="M955" s="109" t="s">
        <v>2233</v>
      </c>
      <c r="N955" s="109"/>
      <c r="O955" s="110" t="s">
        <v>3212</v>
      </c>
      <c r="P955" s="110" t="s">
        <v>3213</v>
      </c>
    </row>
    <row r="956" spans="1:16" ht="13.5" thickBot="1">
      <c r="A956" s="10" t="str">
        <f t="shared" si="84"/>
        <v>IBVS 299 </v>
      </c>
      <c r="B956" s="5" t="str">
        <f t="shared" si="85"/>
        <v>I</v>
      </c>
      <c r="C956" s="10">
        <f t="shared" si="86"/>
        <v>38638.470800000003</v>
      </c>
      <c r="D956" s="19" t="str">
        <f t="shared" si="87"/>
        <v>vis</v>
      </c>
      <c r="E956" s="107">
        <f>VLOOKUP(C956,'Active 1'!C$21:E$968,3,FALSE)</f>
        <v>10801.97225623638</v>
      </c>
      <c r="F956" s="5" t="s">
        <v>2167</v>
      </c>
      <c r="G956" s="19" t="str">
        <f t="shared" si="88"/>
        <v>38638.4708</v>
      </c>
      <c r="H956" s="10">
        <f t="shared" si="89"/>
        <v>-10213</v>
      </c>
      <c r="I956" s="108" t="s">
        <v>3214</v>
      </c>
      <c r="J956" s="109" t="s">
        <v>3215</v>
      </c>
      <c r="K956" s="108">
        <v>-10213</v>
      </c>
      <c r="L956" s="108" t="s">
        <v>3216</v>
      </c>
      <c r="M956" s="109" t="s">
        <v>2169</v>
      </c>
      <c r="N956" s="109"/>
      <c r="O956" s="110" t="s">
        <v>2926</v>
      </c>
      <c r="P956" s="111" t="s">
        <v>3054</v>
      </c>
    </row>
    <row r="957" spans="1:16" ht="13.5" thickBot="1">
      <c r="A957" s="10" t="str">
        <f t="shared" si="84"/>
        <v> BRNO 6 </v>
      </c>
      <c r="B957" s="5" t="str">
        <f t="shared" si="85"/>
        <v>I</v>
      </c>
      <c r="C957" s="10">
        <f t="shared" si="86"/>
        <v>38642.544999999998</v>
      </c>
      <c r="D957" s="19" t="str">
        <f t="shared" si="87"/>
        <v>vis</v>
      </c>
      <c r="E957" s="107">
        <f>VLOOKUP(C957,'Active 1'!C$21:E$968,3,FALSE)</f>
        <v>10804.973999431213</v>
      </c>
      <c r="F957" s="5" t="s">
        <v>2167</v>
      </c>
      <c r="G957" s="19" t="str">
        <f t="shared" si="88"/>
        <v>38642.545</v>
      </c>
      <c r="H957" s="10">
        <f t="shared" si="89"/>
        <v>-10210</v>
      </c>
      <c r="I957" s="108" t="s">
        <v>3217</v>
      </c>
      <c r="J957" s="109" t="s">
        <v>3218</v>
      </c>
      <c r="K957" s="108">
        <v>-10210</v>
      </c>
      <c r="L957" s="108" t="s">
        <v>3202</v>
      </c>
      <c r="M957" s="109" t="s">
        <v>2233</v>
      </c>
      <c r="N957" s="109"/>
      <c r="O957" s="110" t="s">
        <v>3219</v>
      </c>
      <c r="P957" s="110" t="s">
        <v>3220</v>
      </c>
    </row>
    <row r="958" spans="1:16" ht="13.5" thickBot="1">
      <c r="A958" s="10" t="str">
        <f t="shared" si="84"/>
        <v> ST 29.254 </v>
      </c>
      <c r="B958" s="5" t="str">
        <f t="shared" si="85"/>
        <v>I</v>
      </c>
      <c r="C958" s="10">
        <f t="shared" si="86"/>
        <v>38673.754999999997</v>
      </c>
      <c r="D958" s="19" t="str">
        <f t="shared" si="87"/>
        <v>vis</v>
      </c>
      <c r="E958" s="107">
        <f>VLOOKUP(C958,'Active 1'!C$21:E$968,3,FALSE)</f>
        <v>10827.968551763159</v>
      </c>
      <c r="F958" s="5" t="s">
        <v>2167</v>
      </c>
      <c r="G958" s="19" t="str">
        <f t="shared" si="88"/>
        <v>38673.755</v>
      </c>
      <c r="H958" s="10">
        <f t="shared" si="89"/>
        <v>-10187</v>
      </c>
      <c r="I958" s="108" t="s">
        <v>3221</v>
      </c>
      <c r="J958" s="109" t="s">
        <v>3222</v>
      </c>
      <c r="K958" s="108">
        <v>-10187</v>
      </c>
      <c r="L958" s="108" t="s">
        <v>3223</v>
      </c>
      <c r="M958" s="109" t="s">
        <v>2233</v>
      </c>
      <c r="N958" s="109"/>
      <c r="O958" s="110" t="s">
        <v>3224</v>
      </c>
      <c r="P958" s="110" t="s">
        <v>3225</v>
      </c>
    </row>
    <row r="959" spans="1:16" ht="13.5" thickBot="1">
      <c r="A959" s="10" t="str">
        <f t="shared" si="84"/>
        <v> ST 29.254 </v>
      </c>
      <c r="B959" s="5" t="str">
        <f t="shared" si="85"/>
        <v>I</v>
      </c>
      <c r="C959" s="10">
        <f t="shared" si="86"/>
        <v>38673.760000000002</v>
      </c>
      <c r="D959" s="19" t="str">
        <f t="shared" si="87"/>
        <v>vis</v>
      </c>
      <c r="E959" s="107">
        <f>VLOOKUP(C959,'Active 1'!C$21:E$968,3,FALSE)</f>
        <v>10827.972235606856</v>
      </c>
      <c r="F959" s="5" t="s">
        <v>2167</v>
      </c>
      <c r="G959" s="19" t="str">
        <f t="shared" si="88"/>
        <v>38673.760</v>
      </c>
      <c r="H959" s="10">
        <f t="shared" si="89"/>
        <v>-10187</v>
      </c>
      <c r="I959" s="108" t="s">
        <v>3226</v>
      </c>
      <c r="J959" s="109" t="s">
        <v>3227</v>
      </c>
      <c r="K959" s="108">
        <v>-10187</v>
      </c>
      <c r="L959" s="108" t="s">
        <v>3228</v>
      </c>
      <c r="M959" s="109" t="s">
        <v>2233</v>
      </c>
      <c r="N959" s="109"/>
      <c r="O959" s="110" t="s">
        <v>3229</v>
      </c>
      <c r="P959" s="110" t="s">
        <v>3225</v>
      </c>
    </row>
    <row r="960" spans="1:16" ht="13.5" thickBot="1">
      <c r="A960" s="10" t="str">
        <f t="shared" si="84"/>
        <v> ST 29.254 </v>
      </c>
      <c r="B960" s="5" t="str">
        <f t="shared" si="85"/>
        <v>I</v>
      </c>
      <c r="C960" s="10">
        <f t="shared" si="86"/>
        <v>38673.760999999999</v>
      </c>
      <c r="D960" s="19" t="str">
        <f t="shared" si="87"/>
        <v>vis</v>
      </c>
      <c r="E960" s="107">
        <f>VLOOKUP(C960,'Active 1'!C$21:E$968,3,FALSE)</f>
        <v>10827.972972375592</v>
      </c>
      <c r="F960" s="5" t="s">
        <v>2167</v>
      </c>
      <c r="G960" s="19" t="str">
        <f t="shared" si="88"/>
        <v>38673.761</v>
      </c>
      <c r="H960" s="10">
        <f t="shared" si="89"/>
        <v>-10187</v>
      </c>
      <c r="I960" s="108" t="s">
        <v>3230</v>
      </c>
      <c r="J960" s="109" t="s">
        <v>3231</v>
      </c>
      <c r="K960" s="108">
        <v>-10187</v>
      </c>
      <c r="L960" s="108" t="s">
        <v>3232</v>
      </c>
      <c r="M960" s="109" t="s">
        <v>2233</v>
      </c>
      <c r="N960" s="109"/>
      <c r="O960" s="110" t="s">
        <v>3233</v>
      </c>
      <c r="P960" s="110" t="s">
        <v>3225</v>
      </c>
    </row>
    <row r="961" spans="1:16" ht="13.5" thickBot="1">
      <c r="A961" s="10" t="str">
        <f t="shared" si="84"/>
        <v> ST 29.254 </v>
      </c>
      <c r="B961" s="5" t="str">
        <f t="shared" si="85"/>
        <v>I</v>
      </c>
      <c r="C961" s="10">
        <f t="shared" si="86"/>
        <v>38688.69</v>
      </c>
      <c r="D961" s="19" t="str">
        <f t="shared" si="87"/>
        <v>vis</v>
      </c>
      <c r="E961" s="107">
        <f>VLOOKUP(C961,'Active 1'!C$21:E$968,3,FALSE)</f>
        <v>10838.972192874269</v>
      </c>
      <c r="F961" s="5" t="s">
        <v>2167</v>
      </c>
      <c r="G961" s="19" t="str">
        <f t="shared" si="88"/>
        <v>38688.690</v>
      </c>
      <c r="H961" s="10">
        <f t="shared" si="89"/>
        <v>-10176</v>
      </c>
      <c r="I961" s="108" t="s">
        <v>3234</v>
      </c>
      <c r="J961" s="109" t="s">
        <v>3235</v>
      </c>
      <c r="K961" s="108">
        <v>-10176</v>
      </c>
      <c r="L961" s="108" t="s">
        <v>3228</v>
      </c>
      <c r="M961" s="109" t="s">
        <v>2233</v>
      </c>
      <c r="N961" s="109"/>
      <c r="O961" s="110" t="s">
        <v>3236</v>
      </c>
      <c r="P961" s="110" t="s">
        <v>3225</v>
      </c>
    </row>
    <row r="962" spans="1:16" ht="13.5" thickBot="1">
      <c r="A962" s="10" t="str">
        <f t="shared" si="84"/>
        <v> ST 29.254 </v>
      </c>
      <c r="B962" s="5" t="str">
        <f t="shared" si="85"/>
        <v>I</v>
      </c>
      <c r="C962" s="10">
        <f t="shared" si="86"/>
        <v>38692.76</v>
      </c>
      <c r="D962" s="19" t="str">
        <f t="shared" si="87"/>
        <v>vis</v>
      </c>
      <c r="E962" s="107">
        <f>VLOOKUP(C962,'Active 1'!C$21:E$968,3,FALSE)</f>
        <v>10841.970841640401</v>
      </c>
      <c r="F962" s="5" t="s">
        <v>2167</v>
      </c>
      <c r="G962" s="19" t="str">
        <f t="shared" si="88"/>
        <v>38692.760</v>
      </c>
      <c r="H962" s="10">
        <f t="shared" si="89"/>
        <v>-10173</v>
      </c>
      <c r="I962" s="108" t="s">
        <v>3237</v>
      </c>
      <c r="J962" s="109" t="s">
        <v>3238</v>
      </c>
      <c r="K962" s="108">
        <v>-10173</v>
      </c>
      <c r="L962" s="108" t="s">
        <v>3239</v>
      </c>
      <c r="M962" s="109" t="s">
        <v>2233</v>
      </c>
      <c r="N962" s="109"/>
      <c r="O962" s="110" t="s">
        <v>3236</v>
      </c>
      <c r="P962" s="110" t="s">
        <v>3225</v>
      </c>
    </row>
    <row r="963" spans="1:16" ht="13.5" thickBot="1">
      <c r="A963" s="10" t="str">
        <f t="shared" si="84"/>
        <v>IBVS 299 </v>
      </c>
      <c r="B963" s="5" t="str">
        <f t="shared" si="85"/>
        <v>I</v>
      </c>
      <c r="C963" s="10">
        <f t="shared" si="86"/>
        <v>38699.549099999997</v>
      </c>
      <c r="D963" s="19" t="str">
        <f t="shared" si="87"/>
        <v>vis</v>
      </c>
      <c r="E963" s="107">
        <f>VLOOKUP(C963,'Active 1'!C$21:E$968,3,FALSE)</f>
        <v>10846.97283828368</v>
      </c>
      <c r="F963" s="5" t="s">
        <v>2167</v>
      </c>
      <c r="G963" s="19" t="str">
        <f t="shared" si="88"/>
        <v>38699.5491</v>
      </c>
      <c r="H963" s="10">
        <f t="shared" si="89"/>
        <v>-10168</v>
      </c>
      <c r="I963" s="108" t="s">
        <v>3240</v>
      </c>
      <c r="J963" s="109" t="s">
        <v>3241</v>
      </c>
      <c r="K963" s="108">
        <v>-10168</v>
      </c>
      <c r="L963" s="108" t="s">
        <v>3242</v>
      </c>
      <c r="M963" s="109" t="s">
        <v>2169</v>
      </c>
      <c r="N963" s="109"/>
      <c r="O963" s="110" t="s">
        <v>2926</v>
      </c>
      <c r="P963" s="111" t="s">
        <v>3054</v>
      </c>
    </row>
    <row r="964" spans="1:16" ht="13.5" thickBot="1">
      <c r="A964" s="10" t="str">
        <f t="shared" si="84"/>
        <v> ST 29.254 </v>
      </c>
      <c r="B964" s="5" t="str">
        <f t="shared" si="85"/>
        <v>I</v>
      </c>
      <c r="C964" s="10">
        <f t="shared" si="86"/>
        <v>38703.622000000003</v>
      </c>
      <c r="D964" s="19" t="str">
        <f t="shared" si="87"/>
        <v>vis</v>
      </c>
      <c r="E964" s="107">
        <f>VLOOKUP(C964,'Active 1'!C$21:E$968,3,FALSE)</f>
        <v>10849.97362367916</v>
      </c>
      <c r="F964" s="5" t="s">
        <v>2167</v>
      </c>
      <c r="G964" s="19" t="str">
        <f t="shared" si="88"/>
        <v>38703.622</v>
      </c>
      <c r="H964" s="10">
        <f t="shared" si="89"/>
        <v>-10165</v>
      </c>
      <c r="I964" s="108" t="s">
        <v>3243</v>
      </c>
      <c r="J964" s="109" t="s">
        <v>3244</v>
      </c>
      <c r="K964" s="108">
        <v>-10165</v>
      </c>
      <c r="L964" s="108" t="s">
        <v>3232</v>
      </c>
      <c r="M964" s="109" t="s">
        <v>2233</v>
      </c>
      <c r="N964" s="109"/>
      <c r="O964" s="110" t="s">
        <v>3236</v>
      </c>
      <c r="P964" s="110" t="s">
        <v>3225</v>
      </c>
    </row>
    <row r="965" spans="1:16" ht="13.5" thickBot="1">
      <c r="A965" s="10" t="str">
        <f t="shared" si="84"/>
        <v> ST 29.254 </v>
      </c>
      <c r="B965" s="5" t="str">
        <f t="shared" si="85"/>
        <v>I</v>
      </c>
      <c r="C965" s="10">
        <f t="shared" si="86"/>
        <v>38711.760999999999</v>
      </c>
      <c r="D965" s="19" t="str">
        <f t="shared" si="87"/>
        <v>vis</v>
      </c>
      <c r="E965" s="107">
        <f>VLOOKUP(C965,'Active 1'!C$21:E$968,3,FALSE)</f>
        <v>10855.970184442685</v>
      </c>
      <c r="F965" s="5" t="s">
        <v>2167</v>
      </c>
      <c r="G965" s="19" t="str">
        <f t="shared" si="88"/>
        <v>38711.761</v>
      </c>
      <c r="H965" s="10">
        <f t="shared" si="89"/>
        <v>-10159</v>
      </c>
      <c r="I965" s="108" t="s">
        <v>3245</v>
      </c>
      <c r="J965" s="109" t="s">
        <v>3246</v>
      </c>
      <c r="K965" s="108">
        <v>-10159</v>
      </c>
      <c r="L965" s="108" t="s">
        <v>3247</v>
      </c>
      <c r="M965" s="109" t="s">
        <v>2233</v>
      </c>
      <c r="N965" s="109"/>
      <c r="O965" s="110" t="s">
        <v>3224</v>
      </c>
      <c r="P965" s="110" t="s">
        <v>3225</v>
      </c>
    </row>
    <row r="966" spans="1:16" ht="13.5" thickBot="1">
      <c r="A966" s="10" t="str">
        <f t="shared" si="84"/>
        <v> ST 29.254 </v>
      </c>
      <c r="B966" s="5" t="str">
        <f t="shared" si="85"/>
        <v>I</v>
      </c>
      <c r="C966" s="10">
        <f t="shared" si="86"/>
        <v>38722.623</v>
      </c>
      <c r="D966" s="19" t="str">
        <f t="shared" si="87"/>
        <v>vis</v>
      </c>
      <c r="E966" s="107">
        <f>VLOOKUP(C966,'Active 1'!C$21:E$968,3,FALSE)</f>
        <v>10863.972966481442</v>
      </c>
      <c r="F966" s="5" t="s">
        <v>2167</v>
      </c>
      <c r="G966" s="19" t="str">
        <f t="shared" si="88"/>
        <v>38722.623</v>
      </c>
      <c r="H966" s="10">
        <f t="shared" si="89"/>
        <v>-10151</v>
      </c>
      <c r="I966" s="108" t="s">
        <v>3248</v>
      </c>
      <c r="J966" s="109" t="s">
        <v>3249</v>
      </c>
      <c r="K966" s="108">
        <v>-10151</v>
      </c>
      <c r="L966" s="108" t="s">
        <v>3228</v>
      </c>
      <c r="M966" s="109" t="s">
        <v>2233</v>
      </c>
      <c r="N966" s="109"/>
      <c r="O966" s="110" t="s">
        <v>3229</v>
      </c>
      <c r="P966" s="110" t="s">
        <v>3225</v>
      </c>
    </row>
    <row r="967" spans="1:16" ht="13.5" thickBot="1">
      <c r="A967" s="10" t="str">
        <f t="shared" si="84"/>
        <v> ST 29.254 </v>
      </c>
      <c r="B967" s="5" t="str">
        <f t="shared" si="85"/>
        <v>I</v>
      </c>
      <c r="C967" s="10">
        <f t="shared" si="86"/>
        <v>38726.690999999999</v>
      </c>
      <c r="D967" s="19" t="str">
        <f t="shared" si="87"/>
        <v>vis</v>
      </c>
      <c r="E967" s="107">
        <f>VLOOKUP(C967,'Active 1'!C$21:E$968,3,FALSE)</f>
        <v>10866.970141710099</v>
      </c>
      <c r="F967" s="5" t="s">
        <v>2167</v>
      </c>
      <c r="G967" s="19" t="str">
        <f t="shared" si="88"/>
        <v>38726.691</v>
      </c>
      <c r="H967" s="10">
        <f t="shared" si="89"/>
        <v>-10148</v>
      </c>
      <c r="I967" s="108" t="s">
        <v>3250</v>
      </c>
      <c r="J967" s="109" t="s">
        <v>3251</v>
      </c>
      <c r="K967" s="108">
        <v>-10148</v>
      </c>
      <c r="L967" s="108" t="s">
        <v>3247</v>
      </c>
      <c r="M967" s="109" t="s">
        <v>2233</v>
      </c>
      <c r="N967" s="109"/>
      <c r="O967" s="110" t="s">
        <v>3236</v>
      </c>
      <c r="P967" s="110" t="s">
        <v>3225</v>
      </c>
    </row>
    <row r="968" spans="1:16" ht="13.5" thickBot="1">
      <c r="A968" s="10" t="str">
        <f t="shared" si="84"/>
        <v> ST 29.254 </v>
      </c>
      <c r="B968" s="5" t="str">
        <f t="shared" si="85"/>
        <v>I</v>
      </c>
      <c r="C968" s="10">
        <f t="shared" si="86"/>
        <v>38783.695</v>
      </c>
      <c r="D968" s="19" t="str">
        <f t="shared" si="87"/>
        <v>vis</v>
      </c>
      <c r="E968" s="107">
        <f>VLOOKUP(C968,'Active 1'!C$21:E$968,3,FALSE)</f>
        <v>10908.968906885693</v>
      </c>
      <c r="F968" s="5" t="s">
        <v>2167</v>
      </c>
      <c r="G968" s="19" t="str">
        <f t="shared" si="88"/>
        <v>38783.695</v>
      </c>
      <c r="H968" s="10">
        <f t="shared" si="89"/>
        <v>-10106</v>
      </c>
      <c r="I968" s="108" t="s">
        <v>3252</v>
      </c>
      <c r="J968" s="109" t="s">
        <v>3253</v>
      </c>
      <c r="K968" s="108">
        <v>-10106</v>
      </c>
      <c r="L968" s="108" t="s">
        <v>3254</v>
      </c>
      <c r="M968" s="109" t="s">
        <v>2233</v>
      </c>
      <c r="N968" s="109"/>
      <c r="O968" s="110" t="s">
        <v>3224</v>
      </c>
      <c r="P968" s="110" t="s">
        <v>3225</v>
      </c>
    </row>
    <row r="969" spans="1:16" ht="13.5" thickBot="1">
      <c r="A969" s="10" t="str">
        <f t="shared" si="84"/>
        <v> AA 16.158 </v>
      </c>
      <c r="B969" s="5" t="str">
        <f t="shared" si="85"/>
        <v>I</v>
      </c>
      <c r="C969" s="10">
        <f t="shared" si="86"/>
        <v>39029.379000000001</v>
      </c>
      <c r="D969" s="19" t="str">
        <f t="shared" si="87"/>
        <v>vis</v>
      </c>
      <c r="E969" s="107">
        <f>VLOOKUP(C969,'Active 1'!C$21:E$968,3,FALSE)</f>
        <v>11089.981197661791</v>
      </c>
      <c r="F969" s="5" t="s">
        <v>2167</v>
      </c>
      <c r="G969" s="19" t="str">
        <f t="shared" si="88"/>
        <v>39029.379</v>
      </c>
      <c r="H969" s="10">
        <f t="shared" si="89"/>
        <v>-9925</v>
      </c>
      <c r="I969" s="108" t="s">
        <v>3276</v>
      </c>
      <c r="J969" s="109" t="s">
        <v>3277</v>
      </c>
      <c r="K969" s="108">
        <v>-9925</v>
      </c>
      <c r="L969" s="108" t="s">
        <v>3178</v>
      </c>
      <c r="M969" s="109" t="s">
        <v>2233</v>
      </c>
      <c r="N969" s="109"/>
      <c r="O969" s="110" t="s">
        <v>2491</v>
      </c>
      <c r="P969" s="110" t="s">
        <v>3278</v>
      </c>
    </row>
    <row r="970" spans="1:16" ht="13.5" thickBot="1">
      <c r="A970" s="10" t="str">
        <f t="shared" si="84"/>
        <v> AN 290.19 </v>
      </c>
      <c r="B970" s="5" t="str">
        <f t="shared" si="85"/>
        <v>I</v>
      </c>
      <c r="C970" s="10">
        <f t="shared" si="86"/>
        <v>39033.445200000002</v>
      </c>
      <c r="D970" s="19" t="str">
        <f t="shared" si="87"/>
        <v>vis</v>
      </c>
      <c r="E970" s="107">
        <f>VLOOKUP(C970,'Active 1'!C$21:E$968,3,FALSE)</f>
        <v>11092.977046706719</v>
      </c>
      <c r="F970" s="5" t="s">
        <v>2167</v>
      </c>
      <c r="G970" s="19" t="str">
        <f t="shared" si="88"/>
        <v>39033.4452</v>
      </c>
      <c r="H970" s="10">
        <f t="shared" si="89"/>
        <v>-9922</v>
      </c>
      <c r="I970" s="108" t="s">
        <v>3284</v>
      </c>
      <c r="J970" s="109" t="s">
        <v>3285</v>
      </c>
      <c r="K970" s="108">
        <v>-9922</v>
      </c>
      <c r="L970" s="108" t="s">
        <v>3286</v>
      </c>
      <c r="M970" s="109" t="s">
        <v>2682</v>
      </c>
      <c r="N970" s="109" t="s">
        <v>2683</v>
      </c>
      <c r="O970" s="110" t="s">
        <v>3270</v>
      </c>
      <c r="P970" s="110" t="s">
        <v>3271</v>
      </c>
    </row>
    <row r="971" spans="1:16" ht="13.5" thickBot="1">
      <c r="A971" s="10" t="str">
        <f t="shared" ref="A971:A1034" si="90">P971</f>
        <v> HABZ 80 </v>
      </c>
      <c r="B971" s="5" t="str">
        <f t="shared" ref="B971:B1034" si="91">IF(H971=INT(H971),"I","II")</f>
        <v>I</v>
      </c>
      <c r="C971" s="10">
        <f t="shared" ref="C971:C1034" si="92">1*G971</f>
        <v>39033.449000000001</v>
      </c>
      <c r="D971" s="19" t="str">
        <f t="shared" ref="D971:D1034" si="93">VLOOKUP(F971,I$1:J$5,2,FALSE)</f>
        <v>vis</v>
      </c>
      <c r="E971" s="107">
        <f>VLOOKUP(C971,'Active 1'!C$21:E$968,3,FALSE)</f>
        <v>11092.979846427925</v>
      </c>
      <c r="F971" s="5" t="s">
        <v>2167</v>
      </c>
      <c r="G971" s="19" t="str">
        <f t="shared" ref="G971:G1034" si="94">MID(I971,3,LEN(I971)-3)</f>
        <v>39033.449</v>
      </c>
      <c r="H971" s="10">
        <f t="shared" ref="H971:H1034" si="95">1*K971</f>
        <v>-9922</v>
      </c>
      <c r="I971" s="108" t="s">
        <v>3287</v>
      </c>
      <c r="J971" s="109" t="s">
        <v>3288</v>
      </c>
      <c r="K971" s="108">
        <v>-9922</v>
      </c>
      <c r="L971" s="108" t="s">
        <v>3149</v>
      </c>
      <c r="M971" s="109" t="s">
        <v>2169</v>
      </c>
      <c r="N971" s="109"/>
      <c r="O971" s="110" t="s">
        <v>3289</v>
      </c>
      <c r="P971" s="110" t="s">
        <v>3290</v>
      </c>
    </row>
    <row r="972" spans="1:16" ht="13.5" thickBot="1">
      <c r="A972" s="10" t="str">
        <f t="shared" si="90"/>
        <v>IBVS 299 </v>
      </c>
      <c r="B972" s="5" t="str">
        <f t="shared" si="91"/>
        <v>I</v>
      </c>
      <c r="C972" s="10">
        <f t="shared" si="92"/>
        <v>39037.522900000004</v>
      </c>
      <c r="D972" s="19" t="str">
        <f t="shared" si="93"/>
        <v>vis</v>
      </c>
      <c r="E972" s="107">
        <f>VLOOKUP(C972,'Active 1'!C$21:E$968,3,FALSE)</f>
        <v>11095.98136859214</v>
      </c>
      <c r="F972" s="5" t="s">
        <v>2167</v>
      </c>
      <c r="G972" s="19" t="str">
        <f t="shared" si="94"/>
        <v>39037.5229</v>
      </c>
      <c r="H972" s="10">
        <f t="shared" si="95"/>
        <v>-9919</v>
      </c>
      <c r="I972" s="108" t="s">
        <v>3293</v>
      </c>
      <c r="J972" s="109" t="s">
        <v>3294</v>
      </c>
      <c r="K972" s="108">
        <v>-9919</v>
      </c>
      <c r="L972" s="108" t="s">
        <v>3295</v>
      </c>
      <c r="M972" s="109" t="s">
        <v>2169</v>
      </c>
      <c r="N972" s="109"/>
      <c r="O972" s="110" t="s">
        <v>2926</v>
      </c>
      <c r="P972" s="111" t="s">
        <v>3054</v>
      </c>
    </row>
    <row r="973" spans="1:16" ht="13.5" thickBot="1">
      <c r="A973" s="10" t="str">
        <f t="shared" si="90"/>
        <v> AN 289.192 </v>
      </c>
      <c r="B973" s="5" t="str">
        <f t="shared" si="91"/>
        <v>I</v>
      </c>
      <c r="C973" s="10">
        <f t="shared" si="92"/>
        <v>39048.36</v>
      </c>
      <c r="D973" s="19" t="str">
        <f t="shared" si="93"/>
        <v>vis</v>
      </c>
      <c r="E973" s="107">
        <f>VLOOKUP(C973,'Active 1'!C$21:E$968,3,FALSE)</f>
        <v>11103.965805089303</v>
      </c>
      <c r="F973" s="5" t="s">
        <v>2167</v>
      </c>
      <c r="G973" s="19" t="str">
        <f t="shared" si="94"/>
        <v>39048.360</v>
      </c>
      <c r="H973" s="10">
        <f t="shared" si="95"/>
        <v>-9911</v>
      </c>
      <c r="I973" s="108" t="s">
        <v>3301</v>
      </c>
      <c r="J973" s="109" t="s">
        <v>3302</v>
      </c>
      <c r="K973" s="108">
        <v>-9911</v>
      </c>
      <c r="L973" s="108" t="s">
        <v>3303</v>
      </c>
      <c r="M973" s="109" t="s">
        <v>2233</v>
      </c>
      <c r="N973" s="109"/>
      <c r="O973" s="110" t="s">
        <v>3304</v>
      </c>
      <c r="P973" s="110" t="s">
        <v>3213</v>
      </c>
    </row>
    <row r="974" spans="1:16" ht="13.5" thickBot="1">
      <c r="A974" s="10" t="str">
        <f t="shared" si="90"/>
        <v> BRNO 5 </v>
      </c>
      <c r="B974" s="5" t="str">
        <f t="shared" si="91"/>
        <v>I</v>
      </c>
      <c r="C974" s="10">
        <f t="shared" si="92"/>
        <v>39071.453000000001</v>
      </c>
      <c r="D974" s="19" t="str">
        <f t="shared" si="93"/>
        <v>vis</v>
      </c>
      <c r="E974" s="107">
        <f>VLOOKUP(C974,'Active 1'!C$21:E$968,3,FALSE)</f>
        <v>11120.980005569972</v>
      </c>
      <c r="F974" s="5" t="s">
        <v>2167</v>
      </c>
      <c r="G974" s="19" t="str">
        <f t="shared" si="94"/>
        <v>39071.453</v>
      </c>
      <c r="H974" s="10">
        <f t="shared" si="95"/>
        <v>-9894</v>
      </c>
      <c r="I974" s="108" t="s">
        <v>3318</v>
      </c>
      <c r="J974" s="109" t="s">
        <v>3319</v>
      </c>
      <c r="K974" s="108">
        <v>-9894</v>
      </c>
      <c r="L974" s="108" t="s">
        <v>3232</v>
      </c>
      <c r="M974" s="109" t="s">
        <v>2233</v>
      </c>
      <c r="N974" s="109"/>
      <c r="O974" s="110" t="s">
        <v>3320</v>
      </c>
      <c r="P974" s="110" t="s">
        <v>3321</v>
      </c>
    </row>
    <row r="975" spans="1:16" ht="13.5" thickBot="1">
      <c r="A975" s="10" t="str">
        <f t="shared" si="90"/>
        <v> BRNO 9 </v>
      </c>
      <c r="B975" s="5" t="str">
        <f t="shared" si="91"/>
        <v>I</v>
      </c>
      <c r="C975" s="10">
        <f t="shared" si="92"/>
        <v>39322.540999999997</v>
      </c>
      <c r="D975" s="19" t="str">
        <f t="shared" si="93"/>
        <v>vis</v>
      </c>
      <c r="E975" s="107">
        <f>VLOOKUP(C975,'Active 1'!C$21:E$968,3,FALSE)</f>
        <v>11305.973794609503</v>
      </c>
      <c r="F975" s="5" t="s">
        <v>2167</v>
      </c>
      <c r="G975" s="19" t="str">
        <f t="shared" si="94"/>
        <v>39322.541</v>
      </c>
      <c r="H975" s="10">
        <f t="shared" si="95"/>
        <v>-9709</v>
      </c>
      <c r="I975" s="108" t="s">
        <v>3341</v>
      </c>
      <c r="J975" s="109" t="s">
        <v>3342</v>
      </c>
      <c r="K975" s="108">
        <v>-9709</v>
      </c>
      <c r="L975" s="108" t="s">
        <v>3281</v>
      </c>
      <c r="M975" s="109" t="s">
        <v>2233</v>
      </c>
      <c r="N975" s="109"/>
      <c r="O975" s="110" t="s">
        <v>3343</v>
      </c>
      <c r="P975" s="110" t="s">
        <v>3344</v>
      </c>
    </row>
    <row r="976" spans="1:16" ht="13.5" thickBot="1">
      <c r="A976" s="10" t="str">
        <f t="shared" si="90"/>
        <v> BRNO 9 </v>
      </c>
      <c r="B976" s="5" t="str">
        <f t="shared" si="91"/>
        <v>I</v>
      </c>
      <c r="C976" s="10">
        <f t="shared" si="92"/>
        <v>39322.540999999997</v>
      </c>
      <c r="D976" s="19" t="str">
        <f t="shared" si="93"/>
        <v>vis</v>
      </c>
      <c r="E976" s="107">
        <f>VLOOKUP(C976,'Active 1'!C$21:E$968,3,FALSE)</f>
        <v>11305.973794609503</v>
      </c>
      <c r="F976" s="5" t="s">
        <v>2167</v>
      </c>
      <c r="G976" s="19" t="str">
        <f t="shared" si="94"/>
        <v>39322.541</v>
      </c>
      <c r="H976" s="10">
        <f t="shared" si="95"/>
        <v>-9709</v>
      </c>
      <c r="I976" s="108" t="s">
        <v>3341</v>
      </c>
      <c r="J976" s="109" t="s">
        <v>3342</v>
      </c>
      <c r="K976" s="108">
        <v>-9709</v>
      </c>
      <c r="L976" s="108" t="s">
        <v>3281</v>
      </c>
      <c r="M976" s="109" t="s">
        <v>2233</v>
      </c>
      <c r="N976" s="109"/>
      <c r="O976" s="110" t="s">
        <v>3345</v>
      </c>
      <c r="P976" s="110" t="s">
        <v>3344</v>
      </c>
    </row>
    <row r="977" spans="1:16" ht="13.5" thickBot="1">
      <c r="A977" s="10" t="str">
        <f t="shared" si="90"/>
        <v> BRNO 9 </v>
      </c>
      <c r="B977" s="5" t="str">
        <f t="shared" si="91"/>
        <v>I</v>
      </c>
      <c r="C977" s="10">
        <f t="shared" si="92"/>
        <v>39322.542000000001</v>
      </c>
      <c r="D977" s="19" t="str">
        <f t="shared" si="93"/>
        <v>vis</v>
      </c>
      <c r="E977" s="107">
        <f>VLOOKUP(C977,'Active 1'!C$21:E$968,3,FALSE)</f>
        <v>11305.974531378244</v>
      </c>
      <c r="F977" s="5" t="s">
        <v>2167</v>
      </c>
      <c r="G977" s="19" t="str">
        <f t="shared" si="94"/>
        <v>39322.542</v>
      </c>
      <c r="H977" s="10">
        <f t="shared" si="95"/>
        <v>-9709</v>
      </c>
      <c r="I977" s="108" t="s">
        <v>3346</v>
      </c>
      <c r="J977" s="109" t="s">
        <v>3347</v>
      </c>
      <c r="K977" s="108">
        <v>-9709</v>
      </c>
      <c r="L977" s="108" t="s">
        <v>0</v>
      </c>
      <c r="M977" s="109" t="s">
        <v>2233</v>
      </c>
      <c r="N977" s="109"/>
      <c r="O977" s="110" t="s">
        <v>1</v>
      </c>
      <c r="P977" s="110" t="s">
        <v>3344</v>
      </c>
    </row>
    <row r="978" spans="1:16" ht="13.5" thickBot="1">
      <c r="A978" s="10" t="str">
        <f t="shared" si="90"/>
        <v> BRNO 9 </v>
      </c>
      <c r="B978" s="5" t="str">
        <f t="shared" si="91"/>
        <v>I</v>
      </c>
      <c r="C978" s="10">
        <f t="shared" si="92"/>
        <v>39322.542999999998</v>
      </c>
      <c r="D978" s="19" t="str">
        <f t="shared" si="93"/>
        <v>vis</v>
      </c>
      <c r="E978" s="107">
        <f>VLOOKUP(C978,'Active 1'!C$21:E$968,3,FALSE)</f>
        <v>11305.97526814698</v>
      </c>
      <c r="F978" s="5" t="s">
        <v>2167</v>
      </c>
      <c r="G978" s="19" t="str">
        <f t="shared" si="94"/>
        <v>39322.543</v>
      </c>
      <c r="H978" s="10">
        <f t="shared" si="95"/>
        <v>-9709</v>
      </c>
      <c r="I978" s="108" t="s">
        <v>2</v>
      </c>
      <c r="J978" s="109" t="s">
        <v>3</v>
      </c>
      <c r="K978" s="108">
        <v>-9709</v>
      </c>
      <c r="L978" s="108" t="s">
        <v>4</v>
      </c>
      <c r="M978" s="109" t="s">
        <v>2233</v>
      </c>
      <c r="N978" s="109"/>
      <c r="O978" s="110" t="s">
        <v>5</v>
      </c>
      <c r="P978" s="110" t="s">
        <v>3344</v>
      </c>
    </row>
    <row r="979" spans="1:16" ht="13.5" thickBot="1">
      <c r="A979" s="10" t="str">
        <f t="shared" si="90"/>
        <v>IBVS 180 </v>
      </c>
      <c r="B979" s="5" t="str">
        <f t="shared" si="91"/>
        <v>I</v>
      </c>
      <c r="C979" s="10">
        <f t="shared" si="92"/>
        <v>39349.696000000004</v>
      </c>
      <c r="D979" s="19" t="str">
        <f t="shared" si="93"/>
        <v>vis</v>
      </c>
      <c r="E979" s="107">
        <f>VLOOKUP(C979,'Active 1'!C$21:E$968,3,FALSE)</f>
        <v>11325.980749706399</v>
      </c>
      <c r="F979" s="5" t="s">
        <v>2167</v>
      </c>
      <c r="G979" s="19" t="str">
        <f t="shared" si="94"/>
        <v>39349.696</v>
      </c>
      <c r="H979" s="10">
        <f t="shared" si="95"/>
        <v>-9689</v>
      </c>
      <c r="I979" s="108" t="s">
        <v>6</v>
      </c>
      <c r="J979" s="109" t="s">
        <v>7</v>
      </c>
      <c r="K979" s="108">
        <v>-9689</v>
      </c>
      <c r="L979" s="108" t="s">
        <v>3247</v>
      </c>
      <c r="M979" s="109" t="s">
        <v>2233</v>
      </c>
      <c r="N979" s="109"/>
      <c r="O979" s="110" t="s">
        <v>3236</v>
      </c>
      <c r="P979" s="111" t="s">
        <v>8</v>
      </c>
    </row>
    <row r="980" spans="1:16" ht="13.5" thickBot="1">
      <c r="A980" s="10" t="str">
        <f t="shared" si="90"/>
        <v> AA 18.322 </v>
      </c>
      <c r="B980" s="5" t="str">
        <f t="shared" si="91"/>
        <v>I</v>
      </c>
      <c r="C980" s="10">
        <f t="shared" si="92"/>
        <v>39356.480000000003</v>
      </c>
      <c r="D980" s="19" t="str">
        <f t="shared" si="93"/>
        <v>vis</v>
      </c>
      <c r="E980" s="107">
        <f>VLOOKUP(C980,'Active 1'!C$21:E$968,3,FALSE)</f>
        <v>11330.978988829114</v>
      </c>
      <c r="F980" s="5" t="s">
        <v>2167</v>
      </c>
      <c r="G980" s="19" t="str">
        <f t="shared" si="94"/>
        <v>39356.480</v>
      </c>
      <c r="H980" s="10">
        <f t="shared" si="95"/>
        <v>-9684</v>
      </c>
      <c r="I980" s="108" t="s">
        <v>12</v>
      </c>
      <c r="J980" s="109" t="s">
        <v>13</v>
      </c>
      <c r="K980" s="108">
        <v>-9684</v>
      </c>
      <c r="L980" s="108" t="s">
        <v>3254</v>
      </c>
      <c r="M980" s="109" t="s">
        <v>2233</v>
      </c>
      <c r="N980" s="109"/>
      <c r="O980" s="110" t="s">
        <v>14</v>
      </c>
      <c r="P980" s="110" t="s">
        <v>3162</v>
      </c>
    </row>
    <row r="981" spans="1:16" ht="13.5" thickBot="1">
      <c r="A981" s="10" t="str">
        <f t="shared" si="90"/>
        <v> AA 18.322 </v>
      </c>
      <c r="B981" s="5" t="str">
        <f t="shared" si="91"/>
        <v>I</v>
      </c>
      <c r="C981" s="10">
        <f t="shared" si="92"/>
        <v>39356.481</v>
      </c>
      <c r="D981" s="19" t="str">
        <f t="shared" si="93"/>
        <v>vis</v>
      </c>
      <c r="E981" s="107">
        <f>VLOOKUP(C981,'Active 1'!C$21:E$968,3,FALSE)</f>
        <v>11330.97972559785</v>
      </c>
      <c r="F981" s="5" t="s">
        <v>2167</v>
      </c>
      <c r="G981" s="19" t="str">
        <f t="shared" si="94"/>
        <v>39356.481</v>
      </c>
      <c r="H981" s="10">
        <f t="shared" si="95"/>
        <v>-9684</v>
      </c>
      <c r="I981" s="108" t="s">
        <v>15</v>
      </c>
      <c r="J981" s="109" t="s">
        <v>16</v>
      </c>
      <c r="K981" s="108">
        <v>-9684</v>
      </c>
      <c r="L981" s="108" t="s">
        <v>11</v>
      </c>
      <c r="M981" s="109" t="s">
        <v>2233</v>
      </c>
      <c r="N981" s="109"/>
      <c r="O981" s="110" t="s">
        <v>17</v>
      </c>
      <c r="P981" s="110" t="s">
        <v>3162</v>
      </c>
    </row>
    <row r="982" spans="1:16" ht="13.5" thickBot="1">
      <c r="A982" s="10" t="str">
        <f t="shared" si="90"/>
        <v> AA 18.322 </v>
      </c>
      <c r="B982" s="5" t="str">
        <f t="shared" si="91"/>
        <v>I</v>
      </c>
      <c r="C982" s="10">
        <f t="shared" si="92"/>
        <v>39356.483999999997</v>
      </c>
      <c r="D982" s="19" t="str">
        <f t="shared" si="93"/>
        <v>vis</v>
      </c>
      <c r="E982" s="107">
        <f>VLOOKUP(C982,'Active 1'!C$21:E$968,3,FALSE)</f>
        <v>11330.981935904065</v>
      </c>
      <c r="F982" s="5" t="s">
        <v>2167</v>
      </c>
      <c r="G982" s="19" t="str">
        <f t="shared" si="94"/>
        <v>39356.484</v>
      </c>
      <c r="H982" s="10">
        <f t="shared" si="95"/>
        <v>-9684</v>
      </c>
      <c r="I982" s="108" t="s">
        <v>21</v>
      </c>
      <c r="J982" s="109" t="s">
        <v>22</v>
      </c>
      <c r="K982" s="108">
        <v>-9684</v>
      </c>
      <c r="L982" s="108" t="s">
        <v>3274</v>
      </c>
      <c r="M982" s="109" t="s">
        <v>2233</v>
      </c>
      <c r="N982" s="109"/>
      <c r="O982" s="110" t="s">
        <v>23</v>
      </c>
      <c r="P982" s="110" t="s">
        <v>3162</v>
      </c>
    </row>
    <row r="983" spans="1:16" ht="13.5" thickBot="1">
      <c r="A983" s="10" t="str">
        <f t="shared" si="90"/>
        <v> AA 18.322 </v>
      </c>
      <c r="B983" s="5" t="str">
        <f t="shared" si="91"/>
        <v>I</v>
      </c>
      <c r="C983" s="10">
        <f t="shared" si="92"/>
        <v>39356.485000000001</v>
      </c>
      <c r="D983" s="19" t="str">
        <f t="shared" si="93"/>
        <v>vis</v>
      </c>
      <c r="E983" s="107">
        <f>VLOOKUP(C983,'Active 1'!C$21:E$968,3,FALSE)</f>
        <v>11330.982672672806</v>
      </c>
      <c r="F983" s="5" t="s">
        <v>2167</v>
      </c>
      <c r="G983" s="19" t="str">
        <f t="shared" si="94"/>
        <v>39356.485</v>
      </c>
      <c r="H983" s="10">
        <f t="shared" si="95"/>
        <v>-9684</v>
      </c>
      <c r="I983" s="108" t="s">
        <v>24</v>
      </c>
      <c r="J983" s="109" t="s">
        <v>25</v>
      </c>
      <c r="K983" s="108">
        <v>-9684</v>
      </c>
      <c r="L983" s="108" t="s">
        <v>3239</v>
      </c>
      <c r="M983" s="109" t="s">
        <v>2233</v>
      </c>
      <c r="N983" s="109"/>
      <c r="O983" s="110" t="s">
        <v>3188</v>
      </c>
      <c r="P983" s="110" t="s">
        <v>3162</v>
      </c>
    </row>
    <row r="984" spans="1:16" ht="13.5" thickBot="1">
      <c r="A984" s="10" t="str">
        <f t="shared" si="90"/>
        <v> HABZ 80 </v>
      </c>
      <c r="B984" s="5" t="str">
        <f t="shared" si="91"/>
        <v>I</v>
      </c>
      <c r="C984" s="10">
        <f t="shared" si="92"/>
        <v>39443.343000000001</v>
      </c>
      <c r="D984" s="19" t="str">
        <f t="shared" si="93"/>
        <v>vis</v>
      </c>
      <c r="E984" s="107">
        <f>VLOOKUP(C984,'Active 1'!C$21:E$968,3,FALSE)</f>
        <v>11394.976931770794</v>
      </c>
      <c r="F984" s="5" t="s">
        <v>2167</v>
      </c>
      <c r="G984" s="19" t="str">
        <f t="shared" si="94"/>
        <v>39443.343</v>
      </c>
      <c r="H984" s="10">
        <f t="shared" si="95"/>
        <v>-9620</v>
      </c>
      <c r="I984" s="108" t="s">
        <v>45</v>
      </c>
      <c r="J984" s="109" t="s">
        <v>46</v>
      </c>
      <c r="K984" s="108">
        <v>-9620</v>
      </c>
      <c r="L984" s="108" t="s">
        <v>4</v>
      </c>
      <c r="M984" s="109" t="s">
        <v>2169</v>
      </c>
      <c r="N984" s="109"/>
      <c r="O984" s="110" t="s">
        <v>3289</v>
      </c>
      <c r="P984" s="110" t="s">
        <v>3290</v>
      </c>
    </row>
    <row r="985" spans="1:16" ht="13.5" thickBot="1">
      <c r="A985" s="10" t="str">
        <f t="shared" si="90"/>
        <v>IBVS 299 </v>
      </c>
      <c r="B985" s="5" t="str">
        <f t="shared" si="91"/>
        <v>I</v>
      </c>
      <c r="C985" s="10">
        <f t="shared" si="92"/>
        <v>39713.446000000004</v>
      </c>
      <c r="D985" s="19" t="str">
        <f t="shared" si="93"/>
        <v>vis</v>
      </c>
      <c r="E985" s="107">
        <f>VLOOKUP(C985,'Active 1'!C$21:E$968,3,FALSE)</f>
        <v>11593.980378374956</v>
      </c>
      <c r="F985" s="5" t="s">
        <v>2167</v>
      </c>
      <c r="G985" s="19" t="str">
        <f t="shared" si="94"/>
        <v>39713.4460</v>
      </c>
      <c r="H985" s="10">
        <f t="shared" si="95"/>
        <v>-9421</v>
      </c>
      <c r="I985" s="108" t="s">
        <v>63</v>
      </c>
      <c r="J985" s="109" t="s">
        <v>64</v>
      </c>
      <c r="K985" s="108">
        <v>-9421</v>
      </c>
      <c r="L985" s="108" t="s">
        <v>65</v>
      </c>
      <c r="M985" s="109" t="s">
        <v>2169</v>
      </c>
      <c r="N985" s="109"/>
      <c r="O985" s="110" t="s">
        <v>2926</v>
      </c>
      <c r="P985" s="111" t="s">
        <v>3054</v>
      </c>
    </row>
    <row r="986" spans="1:16" ht="13.5" thickBot="1">
      <c r="A986" s="10" t="str">
        <f t="shared" si="90"/>
        <v> AA 18.322 </v>
      </c>
      <c r="B986" s="5" t="str">
        <f t="shared" si="91"/>
        <v>I</v>
      </c>
      <c r="C986" s="10">
        <f t="shared" si="92"/>
        <v>39717.521999999997</v>
      </c>
      <c r="D986" s="19" t="str">
        <f t="shared" si="93"/>
        <v>vis</v>
      </c>
      <c r="E986" s="107">
        <f>VLOOKUP(C986,'Active 1'!C$21:E$968,3,FALSE)</f>
        <v>11596.983447753515</v>
      </c>
      <c r="F986" s="5" t="s">
        <v>2167</v>
      </c>
      <c r="G986" s="19" t="str">
        <f t="shared" si="94"/>
        <v>39717.522</v>
      </c>
      <c r="H986" s="10">
        <f t="shared" si="95"/>
        <v>-9418</v>
      </c>
      <c r="I986" s="108" t="s">
        <v>66</v>
      </c>
      <c r="J986" s="109" t="s">
        <v>67</v>
      </c>
      <c r="K986" s="108">
        <v>-9418</v>
      </c>
      <c r="L986" s="108" t="s">
        <v>68</v>
      </c>
      <c r="M986" s="109" t="s">
        <v>2233</v>
      </c>
      <c r="N986" s="109"/>
      <c r="O986" s="110" t="s">
        <v>3188</v>
      </c>
      <c r="P986" s="110" t="s">
        <v>3162</v>
      </c>
    </row>
    <row r="987" spans="1:16" ht="13.5" thickBot="1">
      <c r="A987" s="10" t="str">
        <f t="shared" si="90"/>
        <v> MVS 5.114 </v>
      </c>
      <c r="B987" s="5" t="str">
        <f t="shared" si="91"/>
        <v>I</v>
      </c>
      <c r="C987" s="10">
        <f t="shared" si="92"/>
        <v>40150.502</v>
      </c>
      <c r="D987" s="19" t="str">
        <f t="shared" si="93"/>
        <v>vis</v>
      </c>
      <c r="E987" s="107">
        <f>VLOOKUP(C987,'Active 1'!C$21:E$968,3,FALSE)</f>
        <v>11915.989576195887</v>
      </c>
      <c r="F987" s="5" t="s">
        <v>2167</v>
      </c>
      <c r="G987" s="19" t="str">
        <f t="shared" si="94"/>
        <v>40150.502</v>
      </c>
      <c r="H987" s="10">
        <f t="shared" si="95"/>
        <v>-9099</v>
      </c>
      <c r="I987" s="108" t="s">
        <v>163</v>
      </c>
      <c r="J987" s="109" t="s">
        <v>164</v>
      </c>
      <c r="K987" s="108">
        <v>-9099</v>
      </c>
      <c r="L987" s="108" t="s">
        <v>113</v>
      </c>
      <c r="M987" s="109" t="s">
        <v>2169</v>
      </c>
      <c r="N987" s="109"/>
      <c r="O987" s="110" t="s">
        <v>2599</v>
      </c>
      <c r="P987" s="110" t="s">
        <v>165</v>
      </c>
    </row>
    <row r="988" spans="1:16" ht="13.5" thickBot="1">
      <c r="A988" s="10" t="str">
        <f t="shared" si="90"/>
        <v>IBVS 328 </v>
      </c>
      <c r="B988" s="5" t="str">
        <f t="shared" si="91"/>
        <v>I</v>
      </c>
      <c r="C988" s="10">
        <f t="shared" si="92"/>
        <v>40203.436000000002</v>
      </c>
      <c r="D988" s="19" t="str">
        <f t="shared" si="93"/>
        <v>vis</v>
      </c>
      <c r="E988" s="107">
        <f>VLOOKUP(C988,'Active 1'!C$21:E$968,3,FALSE)</f>
        <v>11954.989692605348</v>
      </c>
      <c r="F988" s="5" t="s">
        <v>2167</v>
      </c>
      <c r="G988" s="19" t="str">
        <f t="shared" si="94"/>
        <v>40203.436</v>
      </c>
      <c r="H988" s="10">
        <f t="shared" si="95"/>
        <v>-9060</v>
      </c>
      <c r="I988" s="108" t="s">
        <v>179</v>
      </c>
      <c r="J988" s="109" t="s">
        <v>180</v>
      </c>
      <c r="K988" s="108">
        <v>-9060</v>
      </c>
      <c r="L988" s="108" t="s">
        <v>4</v>
      </c>
      <c r="M988" s="109" t="s">
        <v>2233</v>
      </c>
      <c r="N988" s="109"/>
      <c r="O988" s="110" t="s">
        <v>173</v>
      </c>
      <c r="P988" s="111" t="s">
        <v>174</v>
      </c>
    </row>
    <row r="989" spans="1:16" ht="13.5" thickBot="1">
      <c r="A989" s="10" t="str">
        <f t="shared" si="90"/>
        <v> MVS 5.114 </v>
      </c>
      <c r="B989" s="5" t="str">
        <f t="shared" si="91"/>
        <v>I</v>
      </c>
      <c r="C989" s="10">
        <f t="shared" si="92"/>
        <v>40507.464999999997</v>
      </c>
      <c r="D989" s="19" t="str">
        <f t="shared" si="93"/>
        <v>vis</v>
      </c>
      <c r="E989" s="107">
        <f>VLOOKUP(C989,'Active 1'!C$21:E$968,3,FALSE)</f>
        <v>12178.988755435508</v>
      </c>
      <c r="F989" s="5" t="s">
        <v>2167</v>
      </c>
      <c r="G989" s="19" t="str">
        <f t="shared" si="94"/>
        <v>40507.465</v>
      </c>
      <c r="H989" s="10">
        <f t="shared" si="95"/>
        <v>-8836</v>
      </c>
      <c r="I989" s="108" t="s">
        <v>229</v>
      </c>
      <c r="J989" s="109" t="s">
        <v>230</v>
      </c>
      <c r="K989" s="108">
        <v>-8836</v>
      </c>
      <c r="L989" s="108" t="s">
        <v>208</v>
      </c>
      <c r="M989" s="109" t="s">
        <v>2169</v>
      </c>
      <c r="N989" s="109"/>
      <c r="O989" s="110" t="s">
        <v>2599</v>
      </c>
      <c r="P989" s="110" t="s">
        <v>165</v>
      </c>
    </row>
    <row r="990" spans="1:16" ht="13.5" thickBot="1">
      <c r="A990" s="10" t="str">
        <f t="shared" si="90"/>
        <v> BRNO 12 </v>
      </c>
      <c r="B990" s="5" t="str">
        <f t="shared" si="91"/>
        <v>I</v>
      </c>
      <c r="C990" s="10">
        <f t="shared" si="92"/>
        <v>40826.425000000003</v>
      </c>
      <c r="D990" s="19" t="str">
        <f t="shared" si="93"/>
        <v>vis</v>
      </c>
      <c r="E990" s="107">
        <f>VLOOKUP(C990,'Active 1'!C$21:E$968,3,FALSE)</f>
        <v>12413.988512301828</v>
      </c>
      <c r="F990" s="5" t="s">
        <v>2167</v>
      </c>
      <c r="G990" s="19" t="str">
        <f t="shared" si="94"/>
        <v>40826.425</v>
      </c>
      <c r="H990" s="10">
        <f t="shared" si="95"/>
        <v>-8601</v>
      </c>
      <c r="I990" s="108" t="s">
        <v>251</v>
      </c>
      <c r="J990" s="109" t="s">
        <v>252</v>
      </c>
      <c r="K990" s="108">
        <v>-8601</v>
      </c>
      <c r="L990" s="108" t="s">
        <v>253</v>
      </c>
      <c r="M990" s="109" t="s">
        <v>2233</v>
      </c>
      <c r="N990" s="109"/>
      <c r="O990" s="110" t="s">
        <v>254</v>
      </c>
      <c r="P990" s="110" t="s">
        <v>255</v>
      </c>
    </row>
    <row r="991" spans="1:16" ht="13.5" thickBot="1">
      <c r="A991" s="10" t="str">
        <f t="shared" si="90"/>
        <v> AVSJ 4.2 </v>
      </c>
      <c r="B991" s="5" t="str">
        <f t="shared" si="91"/>
        <v>I</v>
      </c>
      <c r="C991" s="10">
        <f t="shared" si="92"/>
        <v>40865.794999999998</v>
      </c>
      <c r="D991" s="19" t="str">
        <f t="shared" si="93"/>
        <v>vis</v>
      </c>
      <c r="E991" s="107">
        <f>VLOOKUP(C991,'Active 1'!C$21:E$968,3,FALSE)</f>
        <v>12442.995097540812</v>
      </c>
      <c r="F991" s="5" t="s">
        <v>2167</v>
      </c>
      <c r="G991" s="19" t="str">
        <f t="shared" si="94"/>
        <v>40865.795</v>
      </c>
      <c r="H991" s="10">
        <f t="shared" si="95"/>
        <v>-8572</v>
      </c>
      <c r="I991" s="108" t="s">
        <v>262</v>
      </c>
      <c r="J991" s="109" t="s">
        <v>263</v>
      </c>
      <c r="K991" s="108">
        <v>-8572</v>
      </c>
      <c r="L991" s="108" t="s">
        <v>237</v>
      </c>
      <c r="M991" s="109" t="s">
        <v>2233</v>
      </c>
      <c r="N991" s="109"/>
      <c r="O991" s="110" t="s">
        <v>3229</v>
      </c>
      <c r="P991" s="110" t="s">
        <v>264</v>
      </c>
    </row>
    <row r="992" spans="1:16" ht="13.5" thickBot="1">
      <c r="A992" s="10" t="str">
        <f t="shared" si="90"/>
        <v> AVSJ 4.2 </v>
      </c>
      <c r="B992" s="5" t="str">
        <f t="shared" si="91"/>
        <v>I</v>
      </c>
      <c r="C992" s="10">
        <f t="shared" si="92"/>
        <v>40917.368000000002</v>
      </c>
      <c r="D992" s="19" t="str">
        <f t="shared" si="93"/>
        <v>vis</v>
      </c>
      <c r="E992" s="107">
        <f>VLOOKUP(C992,'Active 1'!C$21:E$968,3,FALSE)</f>
        <v>12480.992471697031</v>
      </c>
      <c r="F992" s="5" t="s">
        <v>2167</v>
      </c>
      <c r="G992" s="19" t="str">
        <f t="shared" si="94"/>
        <v>40917.368</v>
      </c>
      <c r="H992" s="10">
        <f t="shared" si="95"/>
        <v>-8534</v>
      </c>
      <c r="I992" s="108" t="s">
        <v>265</v>
      </c>
      <c r="J992" s="109" t="s">
        <v>266</v>
      </c>
      <c r="K992" s="108">
        <v>-8534</v>
      </c>
      <c r="L992" s="108" t="s">
        <v>247</v>
      </c>
      <c r="M992" s="109" t="s">
        <v>2233</v>
      </c>
      <c r="N992" s="109"/>
      <c r="O992" s="110" t="s">
        <v>3236</v>
      </c>
      <c r="P992" s="110" t="s">
        <v>264</v>
      </c>
    </row>
    <row r="993" spans="1:16" ht="13.5" thickBot="1">
      <c r="A993" s="10" t="str">
        <f t="shared" si="90"/>
        <v> BRNO 20 </v>
      </c>
      <c r="B993" s="5" t="str">
        <f t="shared" si="91"/>
        <v>I</v>
      </c>
      <c r="C993" s="10">
        <f t="shared" si="92"/>
        <v>41217.332999999999</v>
      </c>
      <c r="D993" s="19" t="str">
        <f t="shared" si="93"/>
        <v>vis</v>
      </c>
      <c r="E993" s="107">
        <f>VLOOKUP(C993,'Active 1'!C$21:E$968,3,FALSE)</f>
        <v>12701.997306373491</v>
      </c>
      <c r="F993" s="5" t="s">
        <v>2167</v>
      </c>
      <c r="G993" s="19" t="str">
        <f t="shared" si="94"/>
        <v>41217.333</v>
      </c>
      <c r="H993" s="10">
        <f t="shared" si="95"/>
        <v>-8313</v>
      </c>
      <c r="I993" s="108" t="s">
        <v>282</v>
      </c>
      <c r="J993" s="109" t="s">
        <v>283</v>
      </c>
      <c r="K993" s="108">
        <v>-8313</v>
      </c>
      <c r="L993" s="108" t="s">
        <v>247</v>
      </c>
      <c r="M993" s="109" t="s">
        <v>2233</v>
      </c>
      <c r="N993" s="109"/>
      <c r="O993" s="110" t="s">
        <v>5</v>
      </c>
      <c r="P993" s="110" t="s">
        <v>284</v>
      </c>
    </row>
    <row r="994" spans="1:16" ht="13.5" thickBot="1">
      <c r="A994" s="10" t="str">
        <f t="shared" si="90"/>
        <v> AVSJ 5.1 </v>
      </c>
      <c r="B994" s="5" t="str">
        <f t="shared" si="91"/>
        <v>I</v>
      </c>
      <c r="C994" s="10">
        <f t="shared" si="92"/>
        <v>41236.332000000002</v>
      </c>
      <c r="D994" s="19" t="str">
        <f t="shared" si="93"/>
        <v>vis</v>
      </c>
      <c r="E994" s="107">
        <f>VLOOKUP(C994,'Active 1'!C$21:E$968,3,FALSE)</f>
        <v>12715.995175638302</v>
      </c>
      <c r="F994" s="5" t="s">
        <v>2167</v>
      </c>
      <c r="G994" s="19" t="str">
        <f t="shared" si="94"/>
        <v>41236.332</v>
      </c>
      <c r="H994" s="10">
        <f t="shared" si="95"/>
        <v>-8299</v>
      </c>
      <c r="I994" s="108" t="s">
        <v>292</v>
      </c>
      <c r="J994" s="109" t="s">
        <v>293</v>
      </c>
      <c r="K994" s="108">
        <v>-8299</v>
      </c>
      <c r="L994" s="108" t="s">
        <v>278</v>
      </c>
      <c r="M994" s="109" t="s">
        <v>2233</v>
      </c>
      <c r="N994" s="109"/>
      <c r="O994" s="110" t="s">
        <v>3236</v>
      </c>
      <c r="P994" s="110" t="s">
        <v>294</v>
      </c>
    </row>
    <row r="995" spans="1:16" ht="13.5" thickBot="1">
      <c r="A995" s="10" t="str">
        <f t="shared" si="90"/>
        <v> AVSJ 5.1 </v>
      </c>
      <c r="B995" s="5" t="str">
        <f t="shared" si="91"/>
        <v>I</v>
      </c>
      <c r="C995" s="10">
        <f t="shared" si="92"/>
        <v>41240.404000000002</v>
      </c>
      <c r="D995" s="19" t="str">
        <f t="shared" si="93"/>
        <v>vis</v>
      </c>
      <c r="E995" s="107">
        <f>VLOOKUP(C995,'Active 1'!C$21:E$968,3,FALSE)</f>
        <v>12718.995297941912</v>
      </c>
      <c r="F995" s="5" t="s">
        <v>2167</v>
      </c>
      <c r="G995" s="19" t="str">
        <f t="shared" si="94"/>
        <v>41240.404</v>
      </c>
      <c r="H995" s="10">
        <f t="shared" si="95"/>
        <v>-8296</v>
      </c>
      <c r="I995" s="108" t="s">
        <v>295</v>
      </c>
      <c r="J995" s="109" t="s">
        <v>296</v>
      </c>
      <c r="K995" s="108">
        <v>-8296</v>
      </c>
      <c r="L995" s="108" t="s">
        <v>278</v>
      </c>
      <c r="M995" s="109" t="s">
        <v>2233</v>
      </c>
      <c r="N995" s="109"/>
      <c r="O995" s="110" t="s">
        <v>3236</v>
      </c>
      <c r="P995" s="110" t="s">
        <v>294</v>
      </c>
    </row>
    <row r="996" spans="1:16" ht="13.5" thickBot="1">
      <c r="A996" s="10" t="str">
        <f t="shared" si="90"/>
        <v> AVSJ 5.1 </v>
      </c>
      <c r="B996" s="5" t="str">
        <f t="shared" si="91"/>
        <v>I</v>
      </c>
      <c r="C996" s="10">
        <f t="shared" si="92"/>
        <v>41335.415000000001</v>
      </c>
      <c r="D996" s="19" t="str">
        <f t="shared" si="93"/>
        <v>vis</v>
      </c>
      <c r="E996" s="107">
        <f>VLOOKUP(C996,'Active 1'!C$21:E$968,3,FALSE)</f>
        <v>12788.996432565767</v>
      </c>
      <c r="F996" s="5" t="s">
        <v>2167</v>
      </c>
      <c r="G996" s="19" t="str">
        <f t="shared" si="94"/>
        <v>41335.415</v>
      </c>
      <c r="H996" s="10">
        <f t="shared" si="95"/>
        <v>-8226</v>
      </c>
      <c r="I996" s="108" t="s">
        <v>304</v>
      </c>
      <c r="J996" s="109" t="s">
        <v>305</v>
      </c>
      <c r="K996" s="108">
        <v>-8226</v>
      </c>
      <c r="L996" s="108" t="s">
        <v>278</v>
      </c>
      <c r="M996" s="109" t="s">
        <v>2233</v>
      </c>
      <c r="N996" s="109"/>
      <c r="O996" s="110" t="s">
        <v>3236</v>
      </c>
      <c r="P996" s="110" t="s">
        <v>294</v>
      </c>
    </row>
    <row r="997" spans="1:16" ht="13.5" thickBot="1">
      <c r="A997" s="10" t="str">
        <f t="shared" si="90"/>
        <v> AVSJ 5.1 </v>
      </c>
      <c r="B997" s="5" t="str">
        <f t="shared" si="91"/>
        <v>I</v>
      </c>
      <c r="C997" s="10">
        <f t="shared" si="92"/>
        <v>41347.631000000001</v>
      </c>
      <c r="D997" s="19" t="str">
        <f t="shared" si="93"/>
        <v>vis</v>
      </c>
      <c r="E997" s="107">
        <f>VLOOKUP(C997,'Active 1'!C$21:E$968,3,FALSE)</f>
        <v>12797.996799476599</v>
      </c>
      <c r="F997" s="5" t="s">
        <v>2167</v>
      </c>
      <c r="G997" s="19" t="str">
        <f t="shared" si="94"/>
        <v>41347.631</v>
      </c>
      <c r="H997" s="10">
        <f t="shared" si="95"/>
        <v>-8217</v>
      </c>
      <c r="I997" s="108" t="s">
        <v>306</v>
      </c>
      <c r="J997" s="109" t="s">
        <v>307</v>
      </c>
      <c r="K997" s="108">
        <v>-8217</v>
      </c>
      <c r="L997" s="108" t="s">
        <v>278</v>
      </c>
      <c r="M997" s="109" t="s">
        <v>2233</v>
      </c>
      <c r="N997" s="109"/>
      <c r="O997" s="110" t="s">
        <v>3229</v>
      </c>
      <c r="P997" s="110" t="s">
        <v>294</v>
      </c>
    </row>
    <row r="998" spans="1:16" ht="13.5" thickBot="1">
      <c r="A998" s="10" t="str">
        <f t="shared" si="90"/>
        <v> AVSJ 5.1 </v>
      </c>
      <c r="B998" s="5" t="str">
        <f t="shared" si="91"/>
        <v>I</v>
      </c>
      <c r="C998" s="10">
        <f t="shared" si="92"/>
        <v>41560.728000000003</v>
      </c>
      <c r="D998" s="19" t="str">
        <f t="shared" si="93"/>
        <v>vis</v>
      </c>
      <c r="E998" s="107">
        <f>VLOOKUP(C998,'Active 1'!C$21:E$968,3,FALSE)</f>
        <v>12955.000007367689</v>
      </c>
      <c r="F998" s="5" t="s">
        <v>2167</v>
      </c>
      <c r="G998" s="19" t="str">
        <f t="shared" si="94"/>
        <v>41560.728</v>
      </c>
      <c r="H998" s="10">
        <f t="shared" si="95"/>
        <v>-8060</v>
      </c>
      <c r="I998" s="108" t="s">
        <v>316</v>
      </c>
      <c r="J998" s="109" t="s">
        <v>317</v>
      </c>
      <c r="K998" s="108">
        <v>-8060</v>
      </c>
      <c r="L998" s="108" t="s">
        <v>226</v>
      </c>
      <c r="M998" s="109" t="s">
        <v>2233</v>
      </c>
      <c r="N998" s="109"/>
      <c r="O998" s="110" t="s">
        <v>3326</v>
      </c>
      <c r="P998" s="110" t="s">
        <v>294</v>
      </c>
    </row>
    <row r="999" spans="1:16" ht="13.5" thickBot="1">
      <c r="A999" s="10" t="str">
        <f t="shared" si="90"/>
        <v> AVSJ 5.1 </v>
      </c>
      <c r="B999" s="5" t="str">
        <f t="shared" si="91"/>
        <v>I</v>
      </c>
      <c r="C999" s="10">
        <f t="shared" si="92"/>
        <v>41593.298000000003</v>
      </c>
      <c r="D999" s="19" t="str">
        <f t="shared" si="93"/>
        <v>vis</v>
      </c>
      <c r="E999" s="107">
        <f>VLOOKUP(C999,'Active 1'!C$21:E$968,3,FALSE)</f>
        <v>12978.996565184141</v>
      </c>
      <c r="F999" s="5" t="s">
        <v>2167</v>
      </c>
      <c r="G999" s="19" t="str">
        <f t="shared" si="94"/>
        <v>41593.298</v>
      </c>
      <c r="H999" s="10">
        <f t="shared" si="95"/>
        <v>-8036</v>
      </c>
      <c r="I999" s="108" t="s">
        <v>324</v>
      </c>
      <c r="J999" s="109" t="s">
        <v>325</v>
      </c>
      <c r="K999" s="108">
        <v>-8036</v>
      </c>
      <c r="L999" s="108" t="s">
        <v>326</v>
      </c>
      <c r="M999" s="109" t="s">
        <v>2233</v>
      </c>
      <c r="N999" s="109"/>
      <c r="O999" s="110" t="s">
        <v>3236</v>
      </c>
      <c r="P999" s="110" t="s">
        <v>294</v>
      </c>
    </row>
    <row r="1000" spans="1:16" ht="13.5" thickBot="1">
      <c r="A1000" s="10" t="str">
        <f t="shared" si="90"/>
        <v> AVSJ 5.1 </v>
      </c>
      <c r="B1000" s="5" t="str">
        <f t="shared" si="91"/>
        <v>I</v>
      </c>
      <c r="C1000" s="10">
        <f t="shared" si="92"/>
        <v>41597.372000000003</v>
      </c>
      <c r="D1000" s="19" t="str">
        <f t="shared" si="93"/>
        <v>vis</v>
      </c>
      <c r="E1000" s="107">
        <f>VLOOKUP(C1000,'Active 1'!C$21:E$968,3,FALSE)</f>
        <v>12981.998161025231</v>
      </c>
      <c r="F1000" s="5" t="s">
        <v>2167</v>
      </c>
      <c r="G1000" s="19" t="str">
        <f t="shared" si="94"/>
        <v>41597.372</v>
      </c>
      <c r="H1000" s="10">
        <f t="shared" si="95"/>
        <v>-8033</v>
      </c>
      <c r="I1000" s="108" t="s">
        <v>327</v>
      </c>
      <c r="J1000" s="109" t="s">
        <v>328</v>
      </c>
      <c r="K1000" s="108">
        <v>-8033</v>
      </c>
      <c r="L1000" s="108" t="s">
        <v>329</v>
      </c>
      <c r="M1000" s="109" t="s">
        <v>2233</v>
      </c>
      <c r="N1000" s="109"/>
      <c r="O1000" s="110" t="s">
        <v>3236</v>
      </c>
      <c r="P1000" s="110" t="s">
        <v>294</v>
      </c>
    </row>
    <row r="1001" spans="1:16" ht="13.5" thickBot="1">
      <c r="A1001" s="10" t="str">
        <f t="shared" si="90"/>
        <v> AVSJ 5.1 </v>
      </c>
      <c r="B1001" s="5" t="str">
        <f t="shared" si="91"/>
        <v>I</v>
      </c>
      <c r="C1001" s="10">
        <f t="shared" si="92"/>
        <v>41605.514000000003</v>
      </c>
      <c r="D1001" s="19" t="str">
        <f t="shared" si="93"/>
        <v>vis</v>
      </c>
      <c r="E1001" s="107">
        <f>VLOOKUP(C1001,'Active 1'!C$21:E$968,3,FALSE)</f>
        <v>12987.996932094975</v>
      </c>
      <c r="F1001" s="5" t="s">
        <v>2167</v>
      </c>
      <c r="G1001" s="19" t="str">
        <f t="shared" si="94"/>
        <v>41605.514</v>
      </c>
      <c r="H1001" s="10">
        <f t="shared" si="95"/>
        <v>-8027</v>
      </c>
      <c r="I1001" s="108" t="s">
        <v>330</v>
      </c>
      <c r="J1001" s="109" t="s">
        <v>331</v>
      </c>
      <c r="K1001" s="108">
        <v>-8027</v>
      </c>
      <c r="L1001" s="108" t="s">
        <v>326</v>
      </c>
      <c r="M1001" s="109" t="s">
        <v>2233</v>
      </c>
      <c r="N1001" s="109"/>
      <c r="O1001" s="110" t="s">
        <v>3236</v>
      </c>
      <c r="P1001" s="110" t="s">
        <v>294</v>
      </c>
    </row>
    <row r="1002" spans="1:16" ht="13.5" thickBot="1">
      <c r="A1002" s="10" t="str">
        <f t="shared" si="90"/>
        <v> BBS 6 </v>
      </c>
      <c r="B1002" s="5" t="str">
        <f t="shared" si="91"/>
        <v>I</v>
      </c>
      <c r="C1002" s="10">
        <f t="shared" si="92"/>
        <v>41616.374000000003</v>
      </c>
      <c r="D1002" s="19" t="str">
        <f t="shared" si="93"/>
        <v>vis</v>
      </c>
      <c r="E1002" s="107">
        <f>VLOOKUP(C1002,'Active 1'!C$21:E$968,3,FALSE)</f>
        <v>12995.998240596255</v>
      </c>
      <c r="F1002" s="5" t="s">
        <v>2167</v>
      </c>
      <c r="G1002" s="19" t="str">
        <f t="shared" si="94"/>
        <v>41616.374</v>
      </c>
      <c r="H1002" s="10">
        <f t="shared" si="95"/>
        <v>-8019</v>
      </c>
      <c r="I1002" s="108" t="s">
        <v>332</v>
      </c>
      <c r="J1002" s="109" t="s">
        <v>333</v>
      </c>
      <c r="K1002" s="108">
        <v>-8019</v>
      </c>
      <c r="L1002" s="108" t="s">
        <v>329</v>
      </c>
      <c r="M1002" s="109" t="s">
        <v>2233</v>
      </c>
      <c r="N1002" s="109"/>
      <c r="O1002" s="110" t="s">
        <v>152</v>
      </c>
      <c r="P1002" s="110" t="s">
        <v>334</v>
      </c>
    </row>
    <row r="1003" spans="1:16" ht="13.5" thickBot="1">
      <c r="A1003" s="10" t="str">
        <f t="shared" si="90"/>
        <v> BBS 6 </v>
      </c>
      <c r="B1003" s="5" t="str">
        <f t="shared" si="91"/>
        <v>I</v>
      </c>
      <c r="C1003" s="10">
        <f t="shared" si="92"/>
        <v>41616.374000000003</v>
      </c>
      <c r="D1003" s="19" t="str">
        <f t="shared" si="93"/>
        <v>vis</v>
      </c>
      <c r="E1003" s="107">
        <f>VLOOKUP(C1003,'Active 1'!C$21:E$968,3,FALSE)</f>
        <v>12995.998240596255</v>
      </c>
      <c r="F1003" s="5" t="s">
        <v>2167</v>
      </c>
      <c r="G1003" s="19" t="str">
        <f t="shared" si="94"/>
        <v>41616.374</v>
      </c>
      <c r="H1003" s="10">
        <f t="shared" si="95"/>
        <v>-8019</v>
      </c>
      <c r="I1003" s="108" t="s">
        <v>332</v>
      </c>
      <c r="J1003" s="109" t="s">
        <v>333</v>
      </c>
      <c r="K1003" s="108">
        <v>-8019</v>
      </c>
      <c r="L1003" s="108" t="s">
        <v>329</v>
      </c>
      <c r="M1003" s="109" t="s">
        <v>2233</v>
      </c>
      <c r="N1003" s="109"/>
      <c r="O1003" s="110" t="s">
        <v>3275</v>
      </c>
      <c r="P1003" s="110" t="s">
        <v>334</v>
      </c>
    </row>
    <row r="1004" spans="1:16" ht="13.5" thickBot="1">
      <c r="A1004" s="10" t="str">
        <f t="shared" si="90"/>
        <v> AVSJ 6.1 </v>
      </c>
      <c r="B1004" s="5" t="str">
        <f t="shared" si="91"/>
        <v>I</v>
      </c>
      <c r="C1004" s="10">
        <f t="shared" si="92"/>
        <v>42365.591</v>
      </c>
      <c r="D1004" s="19" t="str">
        <f t="shared" si="93"/>
        <v>vis</v>
      </c>
      <c r="E1004" s="107">
        <f>VLOOKUP(C1004,'Active 1'!C$21:E$968,3,FALSE)</f>
        <v>13547.997904629707</v>
      </c>
      <c r="F1004" s="5" t="s">
        <v>2167</v>
      </c>
      <c r="G1004" s="19" t="str">
        <f t="shared" si="94"/>
        <v>42365.591</v>
      </c>
      <c r="H1004" s="10">
        <f t="shared" si="95"/>
        <v>-7467</v>
      </c>
      <c r="I1004" s="108" t="s">
        <v>384</v>
      </c>
      <c r="J1004" s="109" t="s">
        <v>385</v>
      </c>
      <c r="K1004" s="108">
        <v>-7467</v>
      </c>
      <c r="L1004" s="108" t="s">
        <v>386</v>
      </c>
      <c r="M1004" s="109" t="s">
        <v>2233</v>
      </c>
      <c r="N1004" s="109"/>
      <c r="O1004" s="110" t="s">
        <v>387</v>
      </c>
      <c r="P1004" s="110" t="s">
        <v>388</v>
      </c>
    </row>
    <row r="1005" spans="1:16" ht="13.5" thickBot="1">
      <c r="A1005" s="10" t="str">
        <f t="shared" si="90"/>
        <v> AVSJ 6.1 </v>
      </c>
      <c r="B1005" s="5" t="str">
        <f t="shared" si="91"/>
        <v>I</v>
      </c>
      <c r="C1005" s="10">
        <f t="shared" si="92"/>
        <v>42365.595999999998</v>
      </c>
      <c r="D1005" s="19" t="str">
        <f t="shared" si="93"/>
        <v>vis</v>
      </c>
      <c r="E1005" s="107">
        <f>VLOOKUP(C1005,'Active 1'!C$21:E$968,3,FALSE)</f>
        <v>13548.001588473398</v>
      </c>
      <c r="F1005" s="5" t="s">
        <v>2167</v>
      </c>
      <c r="G1005" s="19" t="str">
        <f t="shared" si="94"/>
        <v>42365.596</v>
      </c>
      <c r="H1005" s="10">
        <f t="shared" si="95"/>
        <v>-7467</v>
      </c>
      <c r="I1005" s="108" t="s">
        <v>389</v>
      </c>
      <c r="J1005" s="109" t="s">
        <v>390</v>
      </c>
      <c r="K1005" s="108">
        <v>-7467</v>
      </c>
      <c r="L1005" s="108" t="s">
        <v>391</v>
      </c>
      <c r="M1005" s="109" t="s">
        <v>2233</v>
      </c>
      <c r="N1005" s="109"/>
      <c r="O1005" s="110" t="s">
        <v>392</v>
      </c>
      <c r="P1005" s="110" t="s">
        <v>388</v>
      </c>
    </row>
    <row r="1006" spans="1:16" ht="13.5" thickBot="1">
      <c r="A1006" s="10" t="str">
        <f t="shared" si="90"/>
        <v> AVSJ 6.1 </v>
      </c>
      <c r="B1006" s="5" t="str">
        <f t="shared" si="91"/>
        <v>I</v>
      </c>
      <c r="C1006" s="10">
        <f t="shared" si="92"/>
        <v>42403.599000000002</v>
      </c>
      <c r="D1006" s="19" t="str">
        <f t="shared" si="93"/>
        <v>vis</v>
      </c>
      <c r="E1006" s="107">
        <f>VLOOKUP(C1006,'Active 1'!C$21:E$968,3,FALSE)</f>
        <v>13576.00101084671</v>
      </c>
      <c r="F1006" s="5" t="s">
        <v>2167</v>
      </c>
      <c r="G1006" s="19" t="str">
        <f t="shared" si="94"/>
        <v>42403.599</v>
      </c>
      <c r="H1006" s="10">
        <f t="shared" si="95"/>
        <v>-7439</v>
      </c>
      <c r="I1006" s="108" t="s">
        <v>408</v>
      </c>
      <c r="J1006" s="109" t="s">
        <v>409</v>
      </c>
      <c r="K1006" s="108">
        <v>-7439</v>
      </c>
      <c r="L1006" s="108" t="s">
        <v>379</v>
      </c>
      <c r="M1006" s="109" t="s">
        <v>2233</v>
      </c>
      <c r="N1006" s="109"/>
      <c r="O1006" s="110" t="s">
        <v>410</v>
      </c>
      <c r="P1006" s="110" t="s">
        <v>388</v>
      </c>
    </row>
    <row r="1007" spans="1:16" ht="13.5" thickBot="1">
      <c r="A1007" s="10" t="str">
        <f t="shared" si="90"/>
        <v> AVSJ 6.1 </v>
      </c>
      <c r="B1007" s="5" t="str">
        <f t="shared" si="91"/>
        <v>I</v>
      </c>
      <c r="C1007" s="10">
        <f t="shared" si="92"/>
        <v>42407.686000000002</v>
      </c>
      <c r="D1007" s="19" t="str">
        <f t="shared" si="93"/>
        <v>vis</v>
      </c>
      <c r="E1007" s="107">
        <f>VLOOKUP(C1007,'Active 1'!C$21:E$968,3,FALSE)</f>
        <v>13579.0121846814</v>
      </c>
      <c r="F1007" s="5" t="s">
        <v>2167</v>
      </c>
      <c r="G1007" s="19" t="str">
        <f t="shared" si="94"/>
        <v>42407.686</v>
      </c>
      <c r="H1007" s="10">
        <f t="shared" si="95"/>
        <v>-7436</v>
      </c>
      <c r="I1007" s="108" t="s">
        <v>411</v>
      </c>
      <c r="J1007" s="109" t="s">
        <v>412</v>
      </c>
      <c r="K1007" s="108">
        <v>-7436</v>
      </c>
      <c r="L1007" s="108" t="s">
        <v>413</v>
      </c>
      <c r="M1007" s="109" t="s">
        <v>2233</v>
      </c>
      <c r="N1007" s="109"/>
      <c r="O1007" s="110" t="s">
        <v>414</v>
      </c>
      <c r="P1007" s="110" t="s">
        <v>388</v>
      </c>
    </row>
    <row r="1008" spans="1:16" ht="13.5" thickBot="1">
      <c r="A1008" s="10" t="str">
        <f t="shared" si="90"/>
        <v> AVSJ 7.1 </v>
      </c>
      <c r="B1008" s="5" t="str">
        <f t="shared" si="91"/>
        <v>I</v>
      </c>
      <c r="C1008" s="10">
        <f t="shared" si="92"/>
        <v>42422.601999999999</v>
      </c>
      <c r="D1008" s="19" t="str">
        <f t="shared" si="93"/>
        <v>vis</v>
      </c>
      <c r="E1008" s="107">
        <f>VLOOKUP(C1008,'Active 1'!C$21:E$968,3,FALSE)</f>
        <v>13590.00182718647</v>
      </c>
      <c r="F1008" s="5" t="s">
        <v>2167</v>
      </c>
      <c r="G1008" s="19" t="str">
        <f t="shared" si="94"/>
        <v>42422.602</v>
      </c>
      <c r="H1008" s="10">
        <f t="shared" si="95"/>
        <v>-7425</v>
      </c>
      <c r="I1008" s="108" t="s">
        <v>415</v>
      </c>
      <c r="J1008" s="109" t="s">
        <v>416</v>
      </c>
      <c r="K1008" s="108">
        <v>-7425</v>
      </c>
      <c r="L1008" s="108" t="s">
        <v>417</v>
      </c>
      <c r="M1008" s="109" t="s">
        <v>2233</v>
      </c>
      <c r="N1008" s="109"/>
      <c r="O1008" s="110" t="s">
        <v>3236</v>
      </c>
      <c r="P1008" s="110" t="s">
        <v>418</v>
      </c>
    </row>
    <row r="1009" spans="1:16" ht="13.5" thickBot="1">
      <c r="A1009" s="10" t="str">
        <f t="shared" si="90"/>
        <v> HABZ 80 </v>
      </c>
      <c r="B1009" s="5" t="str">
        <f t="shared" si="91"/>
        <v>I</v>
      </c>
      <c r="C1009" s="10">
        <f t="shared" si="92"/>
        <v>42425.302000000003</v>
      </c>
      <c r="D1009" s="19" t="str">
        <f t="shared" si="93"/>
        <v>vis</v>
      </c>
      <c r="E1009" s="107">
        <f>VLOOKUP(C1009,'Active 1'!C$21:E$968,3,FALSE)</f>
        <v>13591.991102780714</v>
      </c>
      <c r="F1009" s="5" t="s">
        <v>2167</v>
      </c>
      <c r="G1009" s="19" t="str">
        <f t="shared" si="94"/>
        <v>42425.302</v>
      </c>
      <c r="H1009" s="10">
        <f t="shared" si="95"/>
        <v>-7423</v>
      </c>
      <c r="I1009" s="108" t="s">
        <v>419</v>
      </c>
      <c r="J1009" s="109" t="s">
        <v>420</v>
      </c>
      <c r="K1009" s="108">
        <v>-7423</v>
      </c>
      <c r="L1009" s="108" t="s">
        <v>421</v>
      </c>
      <c r="M1009" s="109" t="s">
        <v>2173</v>
      </c>
      <c r="N1009" s="109"/>
      <c r="O1009" s="110" t="s">
        <v>3289</v>
      </c>
      <c r="P1009" s="110" t="s">
        <v>3290</v>
      </c>
    </row>
    <row r="1010" spans="1:16" ht="13.5" thickBot="1">
      <c r="A1010" s="10" t="str">
        <f t="shared" si="90"/>
        <v> AVSJ 7.1 </v>
      </c>
      <c r="B1010" s="5" t="str">
        <f t="shared" si="91"/>
        <v>I</v>
      </c>
      <c r="C1010" s="10">
        <f t="shared" si="92"/>
        <v>42445.677000000003</v>
      </c>
      <c r="D1010" s="19" t="str">
        <f t="shared" si="93"/>
        <v>vis</v>
      </c>
      <c r="E1010" s="107">
        <f>VLOOKUP(C1010,'Active 1'!C$21:E$968,3,FALSE)</f>
        <v>13607.002765829846</v>
      </c>
      <c r="F1010" s="5" t="s">
        <v>2167</v>
      </c>
      <c r="G1010" s="19" t="str">
        <f t="shared" si="94"/>
        <v>42445.677</v>
      </c>
      <c r="H1010" s="10">
        <f t="shared" si="95"/>
        <v>-7408</v>
      </c>
      <c r="I1010" s="108" t="s">
        <v>427</v>
      </c>
      <c r="J1010" s="109" t="s">
        <v>428</v>
      </c>
      <c r="K1010" s="108">
        <v>-7408</v>
      </c>
      <c r="L1010" s="108" t="s">
        <v>391</v>
      </c>
      <c r="M1010" s="109" t="s">
        <v>2233</v>
      </c>
      <c r="N1010" s="109"/>
      <c r="O1010" s="110" t="s">
        <v>3229</v>
      </c>
      <c r="P1010" s="110" t="s">
        <v>418</v>
      </c>
    </row>
    <row r="1011" spans="1:16" ht="13.5" thickBot="1">
      <c r="A1011" s="10" t="str">
        <f t="shared" si="90"/>
        <v> AVSJ 7.1 </v>
      </c>
      <c r="B1011" s="5" t="str">
        <f t="shared" si="91"/>
        <v>I</v>
      </c>
      <c r="C1011" s="10">
        <f t="shared" si="92"/>
        <v>42456.533000000003</v>
      </c>
      <c r="D1011" s="19" t="str">
        <f t="shared" si="93"/>
        <v>vis</v>
      </c>
      <c r="E1011" s="107">
        <f>VLOOKUP(C1011,'Active 1'!C$21:E$968,3,FALSE)</f>
        <v>13615.001127256171</v>
      </c>
      <c r="F1011" s="5" t="s">
        <v>2167</v>
      </c>
      <c r="G1011" s="19" t="str">
        <f t="shared" si="94"/>
        <v>42456.533</v>
      </c>
      <c r="H1011" s="10">
        <f t="shared" si="95"/>
        <v>-7400</v>
      </c>
      <c r="I1011" s="108" t="s">
        <v>429</v>
      </c>
      <c r="J1011" s="109" t="s">
        <v>430</v>
      </c>
      <c r="K1011" s="108">
        <v>-7400</v>
      </c>
      <c r="L1011" s="108" t="s">
        <v>340</v>
      </c>
      <c r="M1011" s="109" t="s">
        <v>2233</v>
      </c>
      <c r="N1011" s="109"/>
      <c r="O1011" s="110" t="s">
        <v>3236</v>
      </c>
      <c r="P1011" s="110" t="s">
        <v>418</v>
      </c>
    </row>
    <row r="1012" spans="1:16" ht="13.5" thickBot="1">
      <c r="A1012" s="10" t="str">
        <f t="shared" si="90"/>
        <v> AVSJ 7.1 </v>
      </c>
      <c r="B1012" s="5" t="str">
        <f t="shared" si="91"/>
        <v>I</v>
      </c>
      <c r="C1012" s="10">
        <f t="shared" si="92"/>
        <v>42658.767</v>
      </c>
      <c r="D1012" s="19" t="str">
        <f t="shared" si="93"/>
        <v>vis</v>
      </c>
      <c r="E1012" s="107">
        <f>VLOOKUP(C1012,'Active 1'!C$21:E$968,3,FALSE)</f>
        <v>13764.000816339762</v>
      </c>
      <c r="F1012" s="5" t="s">
        <v>2167</v>
      </c>
      <c r="G1012" s="19" t="str">
        <f t="shared" si="94"/>
        <v>42658.767</v>
      </c>
      <c r="H1012" s="10">
        <f t="shared" si="95"/>
        <v>-7251</v>
      </c>
      <c r="I1012" s="108" t="s">
        <v>439</v>
      </c>
      <c r="J1012" s="109" t="s">
        <v>440</v>
      </c>
      <c r="K1012" s="108">
        <v>-7251</v>
      </c>
      <c r="L1012" s="108" t="s">
        <v>441</v>
      </c>
      <c r="M1012" s="109" t="s">
        <v>2233</v>
      </c>
      <c r="N1012" s="109"/>
      <c r="O1012" s="110" t="s">
        <v>3236</v>
      </c>
      <c r="P1012" s="110" t="s">
        <v>418</v>
      </c>
    </row>
    <row r="1013" spans="1:16" ht="13.5" thickBot="1">
      <c r="A1013" s="10" t="str">
        <f t="shared" si="90"/>
        <v> AVSJ 7.1 </v>
      </c>
      <c r="B1013" s="5" t="str">
        <f t="shared" si="91"/>
        <v>I</v>
      </c>
      <c r="C1013" s="10">
        <f t="shared" si="92"/>
        <v>42669.624000000003</v>
      </c>
      <c r="D1013" s="19" t="str">
        <f t="shared" si="93"/>
        <v>vis</v>
      </c>
      <c r="E1013" s="107">
        <f>VLOOKUP(C1013,'Active 1'!C$21:E$968,3,FALSE)</f>
        <v>13771.999914534828</v>
      </c>
      <c r="F1013" s="5" t="s">
        <v>2167</v>
      </c>
      <c r="G1013" s="19" t="str">
        <f t="shared" si="94"/>
        <v>42669.624</v>
      </c>
      <c r="H1013" s="10">
        <f t="shared" si="95"/>
        <v>-7243</v>
      </c>
      <c r="I1013" s="108" t="s">
        <v>446</v>
      </c>
      <c r="J1013" s="109" t="s">
        <v>447</v>
      </c>
      <c r="K1013" s="108">
        <v>-7243</v>
      </c>
      <c r="L1013" s="108" t="s">
        <v>448</v>
      </c>
      <c r="M1013" s="109" t="s">
        <v>2233</v>
      </c>
      <c r="N1013" s="109"/>
      <c r="O1013" s="110" t="s">
        <v>3236</v>
      </c>
      <c r="P1013" s="110" t="s">
        <v>418</v>
      </c>
    </row>
    <row r="1014" spans="1:16" ht="13.5" thickBot="1">
      <c r="A1014" s="10" t="str">
        <f t="shared" si="90"/>
        <v> AVSJ 7.1 </v>
      </c>
      <c r="B1014" s="5" t="str">
        <f t="shared" si="91"/>
        <v>I</v>
      </c>
      <c r="C1014" s="10">
        <f t="shared" si="92"/>
        <v>42684.555</v>
      </c>
      <c r="D1014" s="19" t="str">
        <f t="shared" si="93"/>
        <v>vis</v>
      </c>
      <c r="E1014" s="107">
        <f>VLOOKUP(C1014,'Active 1'!C$21:E$968,3,FALSE)</f>
        <v>13783.000608570977</v>
      </c>
      <c r="F1014" s="5" t="s">
        <v>2167</v>
      </c>
      <c r="G1014" s="19" t="str">
        <f t="shared" si="94"/>
        <v>42684.555</v>
      </c>
      <c r="H1014" s="10">
        <f t="shared" si="95"/>
        <v>-7232</v>
      </c>
      <c r="I1014" s="108" t="s">
        <v>452</v>
      </c>
      <c r="J1014" s="109" t="s">
        <v>453</v>
      </c>
      <c r="K1014" s="108">
        <v>-7232</v>
      </c>
      <c r="L1014" s="108" t="s">
        <v>441</v>
      </c>
      <c r="M1014" s="109" t="s">
        <v>2233</v>
      </c>
      <c r="N1014" s="109"/>
      <c r="O1014" s="110" t="s">
        <v>3236</v>
      </c>
      <c r="P1014" s="110" t="s">
        <v>418</v>
      </c>
    </row>
    <row r="1015" spans="1:16" ht="13.5" thickBot="1">
      <c r="A1015" s="10" t="str">
        <f t="shared" si="90"/>
        <v> AVSJ 7.1 </v>
      </c>
      <c r="B1015" s="5" t="str">
        <f t="shared" si="91"/>
        <v>I</v>
      </c>
      <c r="C1015" s="10">
        <f t="shared" si="92"/>
        <v>42692.696000000004</v>
      </c>
      <c r="D1015" s="19" t="str">
        <f t="shared" si="93"/>
        <v>vis</v>
      </c>
      <c r="E1015" s="107">
        <f>VLOOKUP(C1015,'Active 1'!C$21:E$968,3,FALSE)</f>
        <v>13788.998642871986</v>
      </c>
      <c r="F1015" s="5" t="s">
        <v>2167</v>
      </c>
      <c r="G1015" s="19" t="str">
        <f t="shared" si="94"/>
        <v>42692.696</v>
      </c>
      <c r="H1015" s="10">
        <f t="shared" si="95"/>
        <v>-7226</v>
      </c>
      <c r="I1015" s="108" t="s">
        <v>454</v>
      </c>
      <c r="J1015" s="109" t="s">
        <v>455</v>
      </c>
      <c r="K1015" s="108">
        <v>-7226</v>
      </c>
      <c r="L1015" s="108" t="s">
        <v>444</v>
      </c>
      <c r="M1015" s="109" t="s">
        <v>2233</v>
      </c>
      <c r="N1015" s="109"/>
      <c r="O1015" s="110" t="s">
        <v>3236</v>
      </c>
      <c r="P1015" s="110" t="s">
        <v>418</v>
      </c>
    </row>
    <row r="1016" spans="1:16" ht="13.5" thickBot="1">
      <c r="A1016" s="10" t="str">
        <f t="shared" si="90"/>
        <v> AVSJ 7.1 </v>
      </c>
      <c r="B1016" s="5" t="str">
        <f t="shared" si="91"/>
        <v>I</v>
      </c>
      <c r="C1016" s="10">
        <f t="shared" si="92"/>
        <v>42722.555</v>
      </c>
      <c r="D1016" s="19" t="str">
        <f t="shared" si="93"/>
        <v>vis</v>
      </c>
      <c r="E1016" s="107">
        <f>VLOOKUP(C1016,'Active 1'!C$21:E$968,3,FALSE)</f>
        <v>13810.997820638071</v>
      </c>
      <c r="F1016" s="5" t="s">
        <v>2167</v>
      </c>
      <c r="G1016" s="19" t="str">
        <f t="shared" si="94"/>
        <v>42722.555</v>
      </c>
      <c r="H1016" s="10">
        <f t="shared" si="95"/>
        <v>-7204</v>
      </c>
      <c r="I1016" s="108" t="s">
        <v>464</v>
      </c>
      <c r="J1016" s="109" t="s">
        <v>465</v>
      </c>
      <c r="K1016" s="108">
        <v>-7204</v>
      </c>
      <c r="L1016" s="108" t="s">
        <v>451</v>
      </c>
      <c r="M1016" s="109" t="s">
        <v>2233</v>
      </c>
      <c r="N1016" s="109"/>
      <c r="O1016" s="110" t="s">
        <v>3236</v>
      </c>
      <c r="P1016" s="110" t="s">
        <v>418</v>
      </c>
    </row>
    <row r="1017" spans="1:16" ht="13.5" thickBot="1">
      <c r="A1017" s="10" t="str">
        <f t="shared" si="90"/>
        <v> AN 301.327 </v>
      </c>
      <c r="B1017" s="5" t="str">
        <f t="shared" si="91"/>
        <v>I</v>
      </c>
      <c r="C1017" s="10">
        <f t="shared" si="92"/>
        <v>42725.271000000001</v>
      </c>
      <c r="D1017" s="19" t="str">
        <f t="shared" si="93"/>
        <v>vis</v>
      </c>
      <c r="E1017" s="107">
        <f>VLOOKUP(C1017,'Active 1'!C$21:E$968,3,FALSE)</f>
        <v>13812.99888453213</v>
      </c>
      <c r="F1017" s="5" t="s">
        <v>2167</v>
      </c>
      <c r="G1017" s="19" t="str">
        <f t="shared" si="94"/>
        <v>42725.271</v>
      </c>
      <c r="H1017" s="10">
        <f t="shared" si="95"/>
        <v>-7202</v>
      </c>
      <c r="I1017" s="108" t="s">
        <v>469</v>
      </c>
      <c r="J1017" s="109" t="s">
        <v>470</v>
      </c>
      <c r="K1017" s="108">
        <v>-7202</v>
      </c>
      <c r="L1017" s="108" t="s">
        <v>458</v>
      </c>
      <c r="M1017" s="109" t="s">
        <v>2233</v>
      </c>
      <c r="N1017" s="109"/>
      <c r="O1017" s="110" t="s">
        <v>95</v>
      </c>
      <c r="P1017" s="110" t="s">
        <v>471</v>
      </c>
    </row>
    <row r="1018" spans="1:16" ht="13.5" thickBot="1">
      <c r="A1018" s="10" t="str">
        <f t="shared" si="90"/>
        <v> AVSJ 7.1 </v>
      </c>
      <c r="B1018" s="5" t="str">
        <f t="shared" si="91"/>
        <v>I</v>
      </c>
      <c r="C1018" s="10">
        <f t="shared" si="92"/>
        <v>42726.631999999998</v>
      </c>
      <c r="D1018" s="19" t="str">
        <f t="shared" si="93"/>
        <v>vis</v>
      </c>
      <c r="E1018" s="107">
        <f>VLOOKUP(C1018,'Active 1'!C$21:E$968,3,FALSE)</f>
        <v>13814.001626785373</v>
      </c>
      <c r="F1018" s="5" t="s">
        <v>2167</v>
      </c>
      <c r="G1018" s="19" t="str">
        <f t="shared" si="94"/>
        <v>42726.632</v>
      </c>
      <c r="H1018" s="10">
        <f t="shared" si="95"/>
        <v>-7201</v>
      </c>
      <c r="I1018" s="108" t="s">
        <v>476</v>
      </c>
      <c r="J1018" s="109" t="s">
        <v>477</v>
      </c>
      <c r="K1018" s="108">
        <v>-7201</v>
      </c>
      <c r="L1018" s="108" t="s">
        <v>441</v>
      </c>
      <c r="M1018" s="109" t="s">
        <v>2233</v>
      </c>
      <c r="N1018" s="109"/>
      <c r="O1018" s="110" t="s">
        <v>410</v>
      </c>
      <c r="P1018" s="110" t="s">
        <v>418</v>
      </c>
    </row>
    <row r="1019" spans="1:16" ht="13.5" thickBot="1">
      <c r="A1019" s="10" t="str">
        <f t="shared" si="90"/>
        <v> AN 301.327 </v>
      </c>
      <c r="B1019" s="5" t="str">
        <f t="shared" si="91"/>
        <v>I</v>
      </c>
      <c r="C1019" s="10">
        <f t="shared" si="92"/>
        <v>42726.633000000002</v>
      </c>
      <c r="D1019" s="19" t="str">
        <f t="shared" si="93"/>
        <v>vis</v>
      </c>
      <c r="E1019" s="107">
        <f>VLOOKUP(C1019,'Active 1'!C$21:E$968,3,FALSE)</f>
        <v>13814.002363554115</v>
      </c>
      <c r="F1019" s="5" t="s">
        <v>2167</v>
      </c>
      <c r="G1019" s="19" t="str">
        <f t="shared" si="94"/>
        <v>42726.633</v>
      </c>
      <c r="H1019" s="10">
        <f t="shared" si="95"/>
        <v>-7201</v>
      </c>
      <c r="I1019" s="108" t="s">
        <v>478</v>
      </c>
      <c r="J1019" s="109" t="s">
        <v>479</v>
      </c>
      <c r="K1019" s="108">
        <v>-7201</v>
      </c>
      <c r="L1019" s="108" t="s">
        <v>480</v>
      </c>
      <c r="M1019" s="109" t="s">
        <v>2233</v>
      </c>
      <c r="N1019" s="109"/>
      <c r="O1019" s="110" t="s">
        <v>95</v>
      </c>
      <c r="P1019" s="110" t="s">
        <v>471</v>
      </c>
    </row>
    <row r="1020" spans="1:16" ht="13.5" thickBot="1">
      <c r="A1020" s="10" t="str">
        <f t="shared" si="90"/>
        <v> AVSJ 7.1 </v>
      </c>
      <c r="B1020" s="5" t="str">
        <f t="shared" si="91"/>
        <v>I</v>
      </c>
      <c r="C1020" s="10">
        <f t="shared" si="92"/>
        <v>42745.627</v>
      </c>
      <c r="D1020" s="19" t="str">
        <f t="shared" si="93"/>
        <v>vis</v>
      </c>
      <c r="E1020" s="107">
        <f>VLOOKUP(C1020,'Active 1'!C$21:E$968,3,FALSE)</f>
        <v>13827.996548975229</v>
      </c>
      <c r="F1020" s="5" t="s">
        <v>2167</v>
      </c>
      <c r="G1020" s="19" t="str">
        <f t="shared" si="94"/>
        <v>42745.627</v>
      </c>
      <c r="H1020" s="10">
        <f t="shared" si="95"/>
        <v>-7187</v>
      </c>
      <c r="I1020" s="108" t="s">
        <v>492</v>
      </c>
      <c r="J1020" s="109" t="s">
        <v>493</v>
      </c>
      <c r="K1020" s="108">
        <v>-7187</v>
      </c>
      <c r="L1020" s="108" t="s">
        <v>421</v>
      </c>
      <c r="M1020" s="109" t="s">
        <v>2233</v>
      </c>
      <c r="N1020" s="109"/>
      <c r="O1020" s="110" t="s">
        <v>3236</v>
      </c>
      <c r="P1020" s="110" t="s">
        <v>418</v>
      </c>
    </row>
    <row r="1021" spans="1:16" ht="13.5" thickBot="1">
      <c r="A1021" s="10" t="str">
        <f t="shared" si="90"/>
        <v> AVSJ 7.1 </v>
      </c>
      <c r="B1021" s="5" t="str">
        <f t="shared" si="91"/>
        <v>I</v>
      </c>
      <c r="C1021" s="10">
        <f t="shared" si="92"/>
        <v>42768.703000000001</v>
      </c>
      <c r="D1021" s="19" t="str">
        <f t="shared" si="93"/>
        <v>vis</v>
      </c>
      <c r="E1021" s="107">
        <f>VLOOKUP(C1021,'Active 1'!C$21:E$968,3,FALSE)</f>
        <v>13844.99822438734</v>
      </c>
      <c r="F1021" s="5" t="s">
        <v>2167</v>
      </c>
      <c r="G1021" s="19" t="str">
        <f t="shared" si="94"/>
        <v>42768.703</v>
      </c>
      <c r="H1021" s="10">
        <f t="shared" si="95"/>
        <v>-7170</v>
      </c>
      <c r="I1021" s="108" t="s">
        <v>497</v>
      </c>
      <c r="J1021" s="109" t="s">
        <v>498</v>
      </c>
      <c r="K1021" s="108">
        <v>-7170</v>
      </c>
      <c r="L1021" s="108" t="s">
        <v>499</v>
      </c>
      <c r="M1021" s="109" t="s">
        <v>2233</v>
      </c>
      <c r="N1021" s="109"/>
      <c r="O1021" s="110" t="s">
        <v>414</v>
      </c>
      <c r="P1021" s="110" t="s">
        <v>418</v>
      </c>
    </row>
    <row r="1022" spans="1:16" ht="13.5" thickBot="1">
      <c r="A1022" s="10" t="str">
        <f t="shared" si="90"/>
        <v> AVSJ 7.1 </v>
      </c>
      <c r="B1022" s="5" t="str">
        <f t="shared" si="91"/>
        <v>I</v>
      </c>
      <c r="C1022" s="10">
        <f t="shared" si="92"/>
        <v>42768.707000000002</v>
      </c>
      <c r="D1022" s="19" t="str">
        <f t="shared" si="93"/>
        <v>vis</v>
      </c>
      <c r="E1022" s="107">
        <f>VLOOKUP(C1022,'Active 1'!C$21:E$968,3,FALSE)</f>
        <v>13845.001171462296</v>
      </c>
      <c r="F1022" s="5" t="s">
        <v>2167</v>
      </c>
      <c r="G1022" s="19" t="str">
        <f t="shared" si="94"/>
        <v>42768.707</v>
      </c>
      <c r="H1022" s="10">
        <f t="shared" si="95"/>
        <v>-7170</v>
      </c>
      <c r="I1022" s="108" t="s">
        <v>500</v>
      </c>
      <c r="J1022" s="109" t="s">
        <v>501</v>
      </c>
      <c r="K1022" s="108">
        <v>-7170</v>
      </c>
      <c r="L1022" s="108" t="s">
        <v>468</v>
      </c>
      <c r="M1022" s="109" t="s">
        <v>2233</v>
      </c>
      <c r="N1022" s="109"/>
      <c r="O1022" s="110" t="s">
        <v>502</v>
      </c>
      <c r="P1022" s="110" t="s">
        <v>418</v>
      </c>
    </row>
    <row r="1023" spans="1:16" ht="13.5" thickBot="1">
      <c r="A1023" s="10" t="str">
        <f t="shared" si="90"/>
        <v> BRNO 21 </v>
      </c>
      <c r="B1023" s="5" t="str">
        <f t="shared" si="91"/>
        <v>I</v>
      </c>
      <c r="C1023" s="10">
        <f t="shared" si="92"/>
        <v>43143.328999999998</v>
      </c>
      <c r="D1023" s="19" t="str">
        <f t="shared" si="93"/>
        <v>vis</v>
      </c>
      <c r="E1023" s="107">
        <f>VLOOKUP(C1023,'Active 1'!C$21:E$968,3,FALSE)</f>
        <v>14121.010949856991</v>
      </c>
      <c r="F1023" s="5" t="s">
        <v>2167</v>
      </c>
      <c r="G1023" s="19" t="str">
        <f t="shared" si="94"/>
        <v>43143.329</v>
      </c>
      <c r="H1023" s="10">
        <f t="shared" si="95"/>
        <v>-6894</v>
      </c>
      <c r="I1023" s="108" t="s">
        <v>553</v>
      </c>
      <c r="J1023" s="109" t="s">
        <v>554</v>
      </c>
      <c r="K1023" s="108">
        <v>-6894</v>
      </c>
      <c r="L1023" s="108" t="s">
        <v>386</v>
      </c>
      <c r="M1023" s="109" t="s">
        <v>2233</v>
      </c>
      <c r="N1023" s="109"/>
      <c r="O1023" s="110" t="s">
        <v>555</v>
      </c>
      <c r="P1023" s="110" t="s">
        <v>556</v>
      </c>
    </row>
    <row r="1024" spans="1:16" ht="13.5" thickBot="1">
      <c r="A1024" s="10" t="str">
        <f t="shared" si="90"/>
        <v>VSB 47 </v>
      </c>
      <c r="B1024" s="5" t="str">
        <f t="shared" si="91"/>
        <v>I</v>
      </c>
      <c r="C1024" s="10">
        <f t="shared" si="92"/>
        <v>43393.055</v>
      </c>
      <c r="D1024" s="19" t="str">
        <f t="shared" si="93"/>
        <v>vis</v>
      </c>
      <c r="E1024" s="107">
        <f>VLOOKUP(C1024,'Active 1'!C$21:E$968,3,FALSE)</f>
        <v>14305.001259874543</v>
      </c>
      <c r="F1024" s="5" t="s">
        <v>2167</v>
      </c>
      <c r="G1024" s="19" t="str">
        <f t="shared" si="94"/>
        <v>43393.055</v>
      </c>
      <c r="H1024" s="10">
        <f t="shared" si="95"/>
        <v>-6710</v>
      </c>
      <c r="I1024" s="108" t="s">
        <v>567</v>
      </c>
      <c r="J1024" s="109" t="s">
        <v>568</v>
      </c>
      <c r="K1024" s="108">
        <v>-6710</v>
      </c>
      <c r="L1024" s="108" t="s">
        <v>565</v>
      </c>
      <c r="M1024" s="109" t="s">
        <v>2233</v>
      </c>
      <c r="N1024" s="109"/>
      <c r="O1024" s="110" t="s">
        <v>569</v>
      </c>
      <c r="P1024" s="111" t="s">
        <v>570</v>
      </c>
    </row>
    <row r="1025" spans="1:16" ht="13.5" thickBot="1">
      <c r="A1025" s="10" t="str">
        <f t="shared" si="90"/>
        <v>VSB 47 </v>
      </c>
      <c r="B1025" s="5" t="str">
        <f t="shared" si="91"/>
        <v>I</v>
      </c>
      <c r="C1025" s="10">
        <f t="shared" si="92"/>
        <v>43397.122000000003</v>
      </c>
      <c r="D1025" s="19" t="str">
        <f t="shared" si="93"/>
        <v>vis</v>
      </c>
      <c r="E1025" s="107">
        <f>VLOOKUP(C1025,'Active 1'!C$21:E$968,3,FALSE)</f>
        <v>14307.997698334462</v>
      </c>
      <c r="F1025" s="5" t="s">
        <v>2167</v>
      </c>
      <c r="G1025" s="19" t="str">
        <f t="shared" si="94"/>
        <v>43397.122</v>
      </c>
      <c r="H1025" s="10">
        <f t="shared" si="95"/>
        <v>-6707</v>
      </c>
      <c r="I1025" s="108" t="s">
        <v>577</v>
      </c>
      <c r="J1025" s="109" t="s">
        <v>578</v>
      </c>
      <c r="K1025" s="108">
        <v>-6707</v>
      </c>
      <c r="L1025" s="108" t="s">
        <v>579</v>
      </c>
      <c r="M1025" s="109" t="s">
        <v>2233</v>
      </c>
      <c r="N1025" s="109"/>
      <c r="O1025" s="110" t="s">
        <v>569</v>
      </c>
      <c r="P1025" s="111" t="s">
        <v>570</v>
      </c>
    </row>
    <row r="1026" spans="1:16" ht="13.5" thickBot="1">
      <c r="A1026" s="10" t="str">
        <f t="shared" si="90"/>
        <v> BBS 36 </v>
      </c>
      <c r="B1026" s="5" t="str">
        <f t="shared" si="91"/>
        <v>I</v>
      </c>
      <c r="C1026" s="10">
        <f t="shared" si="92"/>
        <v>43538.281999999999</v>
      </c>
      <c r="D1026" s="19" t="str">
        <f t="shared" si="93"/>
        <v>vis</v>
      </c>
      <c r="E1026" s="107">
        <f>VLOOKUP(C1026,'Active 1'!C$21:E$968,3,FALSE)</f>
        <v>14411.999973476324</v>
      </c>
      <c r="F1026" s="5" t="s">
        <v>2167</v>
      </c>
      <c r="G1026" s="19" t="str">
        <f t="shared" si="94"/>
        <v>43538.282</v>
      </c>
      <c r="H1026" s="10">
        <f t="shared" si="95"/>
        <v>-6603</v>
      </c>
      <c r="I1026" s="108" t="s">
        <v>604</v>
      </c>
      <c r="J1026" s="109" t="s">
        <v>605</v>
      </c>
      <c r="K1026" s="108">
        <v>-6603</v>
      </c>
      <c r="L1026" s="108" t="s">
        <v>579</v>
      </c>
      <c r="M1026" s="109" t="s">
        <v>2233</v>
      </c>
      <c r="N1026" s="109"/>
      <c r="O1026" s="110" t="s">
        <v>152</v>
      </c>
      <c r="P1026" s="110" t="s">
        <v>589</v>
      </c>
    </row>
    <row r="1027" spans="1:16" ht="13.5" thickBot="1">
      <c r="A1027" s="10" t="str">
        <f t="shared" si="90"/>
        <v> BBS 36 </v>
      </c>
      <c r="B1027" s="5" t="str">
        <f t="shared" si="91"/>
        <v>I</v>
      </c>
      <c r="C1027" s="10">
        <f t="shared" si="92"/>
        <v>43668.572999999997</v>
      </c>
      <c r="D1027" s="19" t="str">
        <f t="shared" si="93"/>
        <v>vis</v>
      </c>
      <c r="E1027" s="107">
        <f>VLOOKUP(C1027,'Active 1'!C$21:E$968,3,FALSE)</f>
        <v>14507.99430919826</v>
      </c>
      <c r="F1027" s="5" t="s">
        <v>2167</v>
      </c>
      <c r="G1027" s="19" t="str">
        <f t="shared" si="94"/>
        <v>43668.573</v>
      </c>
      <c r="H1027" s="10">
        <f t="shared" si="95"/>
        <v>-6507</v>
      </c>
      <c r="I1027" s="108" t="s">
        <v>606</v>
      </c>
      <c r="J1027" s="109" t="s">
        <v>607</v>
      </c>
      <c r="K1027" s="108">
        <v>-6507</v>
      </c>
      <c r="L1027" s="108" t="s">
        <v>608</v>
      </c>
      <c r="M1027" s="109" t="s">
        <v>2233</v>
      </c>
      <c r="N1027" s="109"/>
      <c r="O1027" s="110" t="s">
        <v>152</v>
      </c>
      <c r="P1027" s="110" t="s">
        <v>589</v>
      </c>
    </row>
    <row r="1028" spans="1:16" ht="13.5" thickBot="1">
      <c r="A1028" s="10" t="str">
        <f t="shared" si="90"/>
        <v>VSB 47 </v>
      </c>
      <c r="B1028" s="5" t="str">
        <f t="shared" si="91"/>
        <v>I</v>
      </c>
      <c r="C1028" s="10">
        <f t="shared" si="92"/>
        <v>47059.06</v>
      </c>
      <c r="D1028" s="19" t="str">
        <f t="shared" si="93"/>
        <v>vis</v>
      </c>
      <c r="E1028" s="107">
        <f>VLOOKUP(C1028,'Active 1'!C$21:E$968,3,FALSE)</f>
        <v>17005.99913945411</v>
      </c>
      <c r="F1028" s="5" t="s">
        <v>2167</v>
      </c>
      <c r="G1028" s="19" t="str">
        <f t="shared" si="94"/>
        <v>47059.06</v>
      </c>
      <c r="H1028" s="10">
        <f t="shared" si="95"/>
        <v>-4009</v>
      </c>
      <c r="I1028" s="108" t="s">
        <v>1074</v>
      </c>
      <c r="J1028" s="109" t="s">
        <v>1075</v>
      </c>
      <c r="K1028" s="108">
        <v>-4009</v>
      </c>
      <c r="L1028" s="108" t="s">
        <v>1076</v>
      </c>
      <c r="M1028" s="109" t="s">
        <v>2233</v>
      </c>
      <c r="N1028" s="109"/>
      <c r="O1028" s="110" t="s">
        <v>1077</v>
      </c>
      <c r="P1028" s="111" t="s">
        <v>570</v>
      </c>
    </row>
    <row r="1029" spans="1:16" ht="13.5" thickBot="1">
      <c r="A1029" s="10" t="str">
        <f t="shared" si="90"/>
        <v>VSB 47 </v>
      </c>
      <c r="B1029" s="5" t="str">
        <f t="shared" si="91"/>
        <v>I</v>
      </c>
      <c r="C1029" s="10">
        <f t="shared" si="92"/>
        <v>47097.065999999999</v>
      </c>
      <c r="D1029" s="19" t="str">
        <f t="shared" si="93"/>
        <v>vis</v>
      </c>
      <c r="E1029" s="107">
        <f>VLOOKUP(C1029,'Active 1'!C$21:E$968,3,FALSE)</f>
        <v>17034.000772133637</v>
      </c>
      <c r="F1029" s="5" t="s">
        <v>2167</v>
      </c>
      <c r="G1029" s="19" t="str">
        <f t="shared" si="94"/>
        <v>47097.066</v>
      </c>
      <c r="H1029" s="10">
        <f t="shared" si="95"/>
        <v>-3981</v>
      </c>
      <c r="I1029" s="108" t="s">
        <v>1088</v>
      </c>
      <c r="J1029" s="109" t="s">
        <v>1089</v>
      </c>
      <c r="K1029" s="108">
        <v>-3981</v>
      </c>
      <c r="L1029" s="108" t="s">
        <v>1016</v>
      </c>
      <c r="M1029" s="109" t="s">
        <v>2233</v>
      </c>
      <c r="N1029" s="109"/>
      <c r="O1029" s="110" t="s">
        <v>1077</v>
      </c>
      <c r="P1029" s="111" t="s">
        <v>570</v>
      </c>
    </row>
    <row r="1030" spans="1:16" ht="13.5" thickBot="1">
      <c r="A1030" s="10" t="str">
        <f t="shared" si="90"/>
        <v>VSB 47 </v>
      </c>
      <c r="B1030" s="5" t="str">
        <f t="shared" si="91"/>
        <v>I</v>
      </c>
      <c r="C1030" s="10">
        <f t="shared" si="92"/>
        <v>49661.002</v>
      </c>
      <c r="D1030" s="19" t="str">
        <f t="shared" si="93"/>
        <v>vis</v>
      </c>
      <c r="E1030" s="107">
        <f>VLOOKUP(C1030,'Active 1'!C$21:E$968,3,FALSE)</f>
        <v>18923.028664724545</v>
      </c>
      <c r="F1030" s="5" t="s">
        <v>2167</v>
      </c>
      <c r="G1030" s="19" t="str">
        <f t="shared" si="94"/>
        <v>49661.002</v>
      </c>
      <c r="H1030" s="10">
        <f t="shared" si="95"/>
        <v>-2092</v>
      </c>
      <c r="I1030" s="108" t="s">
        <v>1376</v>
      </c>
      <c r="J1030" s="109" t="s">
        <v>1377</v>
      </c>
      <c r="K1030" s="108">
        <v>-2092</v>
      </c>
      <c r="L1030" s="108" t="s">
        <v>1338</v>
      </c>
      <c r="M1030" s="109" t="s">
        <v>2233</v>
      </c>
      <c r="N1030" s="109"/>
      <c r="O1030" s="110" t="s">
        <v>1378</v>
      </c>
      <c r="P1030" s="111" t="s">
        <v>570</v>
      </c>
    </row>
    <row r="1031" spans="1:16" ht="13.5" thickBot="1">
      <c r="A1031" s="10" t="str">
        <f t="shared" si="90"/>
        <v>VSB 47 </v>
      </c>
      <c r="B1031" s="5" t="str">
        <f t="shared" si="91"/>
        <v>I</v>
      </c>
      <c r="C1031" s="10">
        <f t="shared" si="92"/>
        <v>50007.116999999998</v>
      </c>
      <c r="D1031" s="19" t="str">
        <f t="shared" si="93"/>
        <v>vis</v>
      </c>
      <c r="E1031" s="107">
        <f>VLOOKUP(C1031,'Active 1'!C$21:E$968,3,FALSE)</f>
        <v>19178.035376687752</v>
      </c>
      <c r="F1031" s="5" t="s">
        <v>2167</v>
      </c>
      <c r="G1031" s="19" t="str">
        <f t="shared" si="94"/>
        <v>50007.117</v>
      </c>
      <c r="H1031" s="10">
        <f t="shared" si="95"/>
        <v>-1837</v>
      </c>
      <c r="I1031" s="108" t="s">
        <v>1399</v>
      </c>
      <c r="J1031" s="109" t="s">
        <v>1400</v>
      </c>
      <c r="K1031" s="108">
        <v>-1837</v>
      </c>
      <c r="L1031" s="108" t="s">
        <v>1308</v>
      </c>
      <c r="M1031" s="109" t="s">
        <v>2233</v>
      </c>
      <c r="N1031" s="109"/>
      <c r="O1031" s="110" t="s">
        <v>1378</v>
      </c>
      <c r="P1031" s="111" t="s">
        <v>570</v>
      </c>
    </row>
    <row r="1032" spans="1:16" ht="13.5" thickBot="1">
      <c r="A1032" s="10" t="str">
        <f t="shared" si="90"/>
        <v> AOEB 6 </v>
      </c>
      <c r="B1032" s="5" t="str">
        <f t="shared" si="91"/>
        <v>I</v>
      </c>
      <c r="C1032" s="10">
        <f t="shared" si="92"/>
        <v>50632.843999999997</v>
      </c>
      <c r="D1032" s="19" t="str">
        <f t="shared" si="93"/>
        <v>vis</v>
      </c>
      <c r="E1032" s="107" t="e">
        <f>VLOOKUP(C1032,'Active 1'!C$21:E$968,3,FALSE)</f>
        <v>#N/A</v>
      </c>
      <c r="F1032" s="5" t="s">
        <v>2167</v>
      </c>
      <c r="G1032" s="19" t="str">
        <f t="shared" si="94"/>
        <v>50632.844</v>
      </c>
      <c r="H1032" s="10">
        <f t="shared" si="95"/>
        <v>-1376</v>
      </c>
      <c r="I1032" s="108" t="s">
        <v>1459</v>
      </c>
      <c r="J1032" s="109" t="s">
        <v>1460</v>
      </c>
      <c r="K1032" s="108">
        <v>-1376</v>
      </c>
      <c r="L1032" s="108" t="s">
        <v>1234</v>
      </c>
      <c r="M1032" s="109" t="s">
        <v>2233</v>
      </c>
      <c r="N1032" s="109"/>
      <c r="O1032" s="110" t="s">
        <v>3236</v>
      </c>
      <c r="P1032" s="110" t="s">
        <v>1461</v>
      </c>
    </row>
    <row r="1033" spans="1:16" ht="13.5" thickBot="1">
      <c r="A1033" s="10" t="str">
        <f t="shared" si="90"/>
        <v> AOEB 6 </v>
      </c>
      <c r="B1033" s="5" t="str">
        <f t="shared" si="91"/>
        <v>I</v>
      </c>
      <c r="C1033" s="10">
        <f t="shared" si="92"/>
        <v>50696.637999999999</v>
      </c>
      <c r="D1033" s="19" t="str">
        <f t="shared" si="93"/>
        <v>vis</v>
      </c>
      <c r="E1033" s="107" t="e">
        <f>VLOOKUP(C1033,'Active 1'!C$21:E$968,3,FALSE)</f>
        <v>#N/A</v>
      </c>
      <c r="F1033" s="5" t="s">
        <v>2167</v>
      </c>
      <c r="G1033" s="19" t="str">
        <f t="shared" si="94"/>
        <v>50696.638</v>
      </c>
      <c r="H1033" s="10">
        <f t="shared" si="95"/>
        <v>-1329</v>
      </c>
      <c r="I1033" s="108" t="s">
        <v>1467</v>
      </c>
      <c r="J1033" s="109" t="s">
        <v>1468</v>
      </c>
      <c r="K1033" s="108">
        <v>-1329</v>
      </c>
      <c r="L1033" s="108" t="s">
        <v>1069</v>
      </c>
      <c r="M1033" s="109" t="s">
        <v>2233</v>
      </c>
      <c r="N1033" s="109"/>
      <c r="O1033" s="110" t="s">
        <v>3236</v>
      </c>
      <c r="P1033" s="110" t="s">
        <v>1461</v>
      </c>
    </row>
    <row r="1034" spans="1:16" ht="13.5" thickBot="1">
      <c r="A1034" s="10" t="str">
        <f t="shared" si="90"/>
        <v> AOEB 6 </v>
      </c>
      <c r="B1034" s="5" t="str">
        <f t="shared" si="91"/>
        <v>I</v>
      </c>
      <c r="C1034" s="10">
        <f t="shared" si="92"/>
        <v>50719.713000000003</v>
      </c>
      <c r="D1034" s="19" t="str">
        <f t="shared" si="93"/>
        <v>vis</v>
      </c>
      <c r="E1034" s="107" t="e">
        <f>VLOOKUP(C1034,'Active 1'!C$21:E$968,3,FALSE)</f>
        <v>#N/A</v>
      </c>
      <c r="F1034" s="5" t="s">
        <v>2167</v>
      </c>
      <c r="G1034" s="19" t="str">
        <f t="shared" si="94"/>
        <v>50719.713</v>
      </c>
      <c r="H1034" s="10">
        <f t="shared" si="95"/>
        <v>-1312</v>
      </c>
      <c r="I1034" s="108" t="s">
        <v>1474</v>
      </c>
      <c r="J1034" s="109" t="s">
        <v>1475</v>
      </c>
      <c r="K1034" s="108">
        <v>-1312</v>
      </c>
      <c r="L1034" s="108" t="s">
        <v>1182</v>
      </c>
      <c r="M1034" s="109" t="s">
        <v>2233</v>
      </c>
      <c r="N1034" s="109"/>
      <c r="O1034" s="110" t="s">
        <v>3236</v>
      </c>
      <c r="P1034" s="110" t="s">
        <v>1461</v>
      </c>
    </row>
    <row r="1035" spans="1:16" ht="13.5" thickBot="1">
      <c r="A1035" s="10" t="str">
        <f t="shared" ref="A1035:A1102" si="96">P1035</f>
        <v> AOEB 6 </v>
      </c>
      <c r="B1035" s="5" t="str">
        <f t="shared" ref="B1035:B1102" si="97">IF(H1035=INT(H1035),"I","II")</f>
        <v>I</v>
      </c>
      <c r="C1035" s="10">
        <f t="shared" ref="C1035:C1102" si="98">1*G1035</f>
        <v>50727.853000000003</v>
      </c>
      <c r="D1035" s="19" t="str">
        <f t="shared" ref="D1035:D1102" si="99">VLOOKUP(F1035,I$1:J$5,2,FALSE)</f>
        <v>vis</v>
      </c>
      <c r="E1035" s="107" t="e">
        <f>VLOOKUP(C1035,'Active 1'!C$21:E$968,3,FALSE)</f>
        <v>#N/A</v>
      </c>
      <c r="F1035" s="5" t="s">
        <v>2167</v>
      </c>
      <c r="G1035" s="19" t="str">
        <f t="shared" ref="G1035:G1102" si="100">MID(I1035,3,LEN(I1035)-3)</f>
        <v>50727.853</v>
      </c>
      <c r="H1035" s="10">
        <f t="shared" ref="H1035:H1102" si="101">1*K1035</f>
        <v>-1306</v>
      </c>
      <c r="I1035" s="108" t="s">
        <v>1476</v>
      </c>
      <c r="J1035" s="109" t="s">
        <v>1477</v>
      </c>
      <c r="K1035" s="108">
        <v>-1306</v>
      </c>
      <c r="L1035" s="108" t="s">
        <v>1238</v>
      </c>
      <c r="M1035" s="109" t="s">
        <v>2233</v>
      </c>
      <c r="N1035" s="109"/>
      <c r="O1035" s="110" t="s">
        <v>1056</v>
      </c>
      <c r="P1035" s="110" t="s">
        <v>1461</v>
      </c>
    </row>
    <row r="1036" spans="1:16" ht="13.5" thickBot="1">
      <c r="A1036" s="10" t="str">
        <f t="shared" si="96"/>
        <v> AOEB 6 </v>
      </c>
      <c r="B1036" s="5" t="str">
        <f t="shared" si="97"/>
        <v>I</v>
      </c>
      <c r="C1036" s="10">
        <f t="shared" si="98"/>
        <v>51027.824999999997</v>
      </c>
      <c r="D1036" s="19" t="str">
        <f t="shared" si="99"/>
        <v>vis</v>
      </c>
      <c r="E1036" s="107" t="e">
        <f>VLOOKUP(C1036,'Active 1'!C$21:E$968,3,FALSE)</f>
        <v>#N/A</v>
      </c>
      <c r="F1036" s="5" t="s">
        <v>2167</v>
      </c>
      <c r="G1036" s="19" t="str">
        <f t="shared" si="100"/>
        <v>51027.825</v>
      </c>
      <c r="H1036" s="10">
        <f t="shared" si="101"/>
        <v>-1085</v>
      </c>
      <c r="I1036" s="108" t="s">
        <v>1480</v>
      </c>
      <c r="J1036" s="109" t="s">
        <v>1481</v>
      </c>
      <c r="K1036" s="108">
        <v>-1085</v>
      </c>
      <c r="L1036" s="108" t="s">
        <v>1211</v>
      </c>
      <c r="M1036" s="109" t="s">
        <v>2233</v>
      </c>
      <c r="N1036" s="109"/>
      <c r="O1036" s="110" t="s">
        <v>3236</v>
      </c>
      <c r="P1036" s="110" t="s">
        <v>1461</v>
      </c>
    </row>
    <row r="1037" spans="1:16" ht="13.5" thickBot="1">
      <c r="A1037" s="10" t="str">
        <f t="shared" si="96"/>
        <v> AOEB 6 </v>
      </c>
      <c r="B1037" s="5" t="str">
        <f t="shared" si="97"/>
        <v>I</v>
      </c>
      <c r="C1037" s="10">
        <f t="shared" si="98"/>
        <v>51046.826000000001</v>
      </c>
      <c r="D1037" s="19" t="str">
        <f t="shared" si="99"/>
        <v>vis</v>
      </c>
      <c r="E1037" s="107" t="e">
        <f>VLOOKUP(C1037,'Active 1'!C$21:E$968,3,FALSE)</f>
        <v>#N/A</v>
      </c>
      <c r="F1037" s="5" t="s">
        <v>2167</v>
      </c>
      <c r="G1037" s="19" t="str">
        <f t="shared" si="100"/>
        <v>51046.826</v>
      </c>
      <c r="H1037" s="10">
        <f t="shared" si="101"/>
        <v>-1071</v>
      </c>
      <c r="I1037" s="108" t="s">
        <v>1485</v>
      </c>
      <c r="J1037" s="109" t="s">
        <v>1486</v>
      </c>
      <c r="K1037" s="108">
        <v>-1071</v>
      </c>
      <c r="L1037" s="108" t="s">
        <v>1123</v>
      </c>
      <c r="M1037" s="109" t="s">
        <v>2233</v>
      </c>
      <c r="N1037" s="109"/>
      <c r="O1037" s="110" t="s">
        <v>3236</v>
      </c>
      <c r="P1037" s="110" t="s">
        <v>1461</v>
      </c>
    </row>
    <row r="1038" spans="1:16" ht="13.5" thickBot="1">
      <c r="A1038" s="10" t="str">
        <f t="shared" si="96"/>
        <v> AOEB 6 </v>
      </c>
      <c r="B1038" s="5" t="str">
        <f t="shared" si="97"/>
        <v>I</v>
      </c>
      <c r="C1038" s="10">
        <f t="shared" si="98"/>
        <v>51076.684000000001</v>
      </c>
      <c r="D1038" s="19" t="str">
        <f t="shared" si="99"/>
        <v>vis</v>
      </c>
      <c r="E1038" s="107" t="e">
        <f>VLOOKUP(C1038,'Active 1'!C$21:E$968,3,FALSE)</f>
        <v>#N/A</v>
      </c>
      <c r="F1038" s="5" t="s">
        <v>2167</v>
      </c>
      <c r="G1038" s="19" t="str">
        <f t="shared" si="100"/>
        <v>51076.684</v>
      </c>
      <c r="H1038" s="10">
        <f t="shared" si="101"/>
        <v>-1049</v>
      </c>
      <c r="I1038" s="108" t="s">
        <v>1487</v>
      </c>
      <c r="J1038" s="109" t="s">
        <v>1488</v>
      </c>
      <c r="K1038" s="108">
        <v>-1049</v>
      </c>
      <c r="L1038" s="108" t="s">
        <v>1234</v>
      </c>
      <c r="M1038" s="109" t="s">
        <v>2233</v>
      </c>
      <c r="N1038" s="109"/>
      <c r="O1038" s="110" t="s">
        <v>414</v>
      </c>
      <c r="P1038" s="110" t="s">
        <v>1461</v>
      </c>
    </row>
    <row r="1039" spans="1:16" ht="13.5" thickBot="1">
      <c r="A1039" s="10" t="str">
        <f t="shared" si="96"/>
        <v> AOEB 6 </v>
      </c>
      <c r="B1039" s="5" t="str">
        <f t="shared" si="97"/>
        <v>I</v>
      </c>
      <c r="C1039" s="10">
        <f t="shared" si="98"/>
        <v>51080.76</v>
      </c>
      <c r="D1039" s="19" t="str">
        <f t="shared" si="99"/>
        <v>vis</v>
      </c>
      <c r="E1039" s="107" t="e">
        <f>VLOOKUP(C1039,'Active 1'!C$21:E$968,3,FALSE)</f>
        <v>#N/A</v>
      </c>
      <c r="F1039" s="5" t="s">
        <v>2167</v>
      </c>
      <c r="G1039" s="19" t="str">
        <f t="shared" si="100"/>
        <v>51080.760</v>
      </c>
      <c r="H1039" s="10">
        <f t="shared" si="101"/>
        <v>-1046</v>
      </c>
      <c r="I1039" s="108" t="s">
        <v>1489</v>
      </c>
      <c r="J1039" s="109" t="s">
        <v>1490</v>
      </c>
      <c r="K1039" s="108">
        <v>-1046</v>
      </c>
      <c r="L1039" s="108" t="s">
        <v>1211</v>
      </c>
      <c r="M1039" s="109" t="s">
        <v>2233</v>
      </c>
      <c r="N1039" s="109"/>
      <c r="O1039" s="110" t="s">
        <v>3236</v>
      </c>
      <c r="P1039" s="110" t="s">
        <v>1461</v>
      </c>
    </row>
    <row r="1040" spans="1:16" ht="13.5" thickBot="1">
      <c r="A1040" s="10" t="str">
        <f t="shared" si="96"/>
        <v>VSB 47 </v>
      </c>
      <c r="B1040" s="5" t="str">
        <f t="shared" si="97"/>
        <v>I</v>
      </c>
      <c r="C1040" s="10">
        <f t="shared" si="98"/>
        <v>51111.978000000003</v>
      </c>
      <c r="D1040" s="19" t="str">
        <f t="shared" si="99"/>
        <v>vis</v>
      </c>
      <c r="E1040" s="107" t="e">
        <f>VLOOKUP(C1040,'Active 1'!C$21:E$968,3,FALSE)</f>
        <v>#N/A</v>
      </c>
      <c r="F1040" s="5" t="s">
        <v>2167</v>
      </c>
      <c r="G1040" s="19" t="str">
        <f t="shared" si="100"/>
        <v>51111.978</v>
      </c>
      <c r="H1040" s="10">
        <f t="shared" si="101"/>
        <v>-1023</v>
      </c>
      <c r="I1040" s="108" t="s">
        <v>1491</v>
      </c>
      <c r="J1040" s="109" t="s">
        <v>1495</v>
      </c>
      <c r="K1040" s="108">
        <v>-1023</v>
      </c>
      <c r="L1040" s="108" t="s">
        <v>1211</v>
      </c>
      <c r="M1040" s="109" t="s">
        <v>2233</v>
      </c>
      <c r="N1040" s="109"/>
      <c r="O1040" s="110" t="s">
        <v>1496</v>
      </c>
      <c r="P1040" s="111" t="s">
        <v>570</v>
      </c>
    </row>
    <row r="1041" spans="1:16" ht="13.5" thickBot="1">
      <c r="A1041" s="10" t="str">
        <f t="shared" si="96"/>
        <v> AOEB 6 </v>
      </c>
      <c r="B1041" s="5" t="str">
        <f t="shared" si="97"/>
        <v>I</v>
      </c>
      <c r="C1041" s="10">
        <f t="shared" si="98"/>
        <v>51125.552000000003</v>
      </c>
      <c r="D1041" s="19" t="str">
        <f t="shared" si="99"/>
        <v>vis</v>
      </c>
      <c r="E1041" s="107" t="e">
        <f>VLOOKUP(C1041,'Active 1'!C$21:E$968,3,FALSE)</f>
        <v>#N/A</v>
      </c>
      <c r="F1041" s="5" t="s">
        <v>2167</v>
      </c>
      <c r="G1041" s="19" t="str">
        <f t="shared" si="100"/>
        <v>51125.552</v>
      </c>
      <c r="H1041" s="10">
        <f t="shared" si="101"/>
        <v>-1013</v>
      </c>
      <c r="I1041" s="108" t="s">
        <v>1497</v>
      </c>
      <c r="J1041" s="109" t="s">
        <v>1498</v>
      </c>
      <c r="K1041" s="108">
        <v>-1013</v>
      </c>
      <c r="L1041" s="108" t="s">
        <v>1147</v>
      </c>
      <c r="M1041" s="109" t="s">
        <v>2233</v>
      </c>
      <c r="N1041" s="109"/>
      <c r="O1041" s="110" t="s">
        <v>1440</v>
      </c>
      <c r="P1041" s="110" t="s">
        <v>1461</v>
      </c>
    </row>
    <row r="1042" spans="1:16" ht="13.5" thickBot="1">
      <c r="A1042" s="10" t="str">
        <f t="shared" si="96"/>
        <v> AOEB 6 </v>
      </c>
      <c r="B1042" s="5" t="str">
        <f t="shared" si="97"/>
        <v>I</v>
      </c>
      <c r="C1042" s="10">
        <f t="shared" si="98"/>
        <v>51129.624000000003</v>
      </c>
      <c r="D1042" s="19" t="str">
        <f t="shared" si="99"/>
        <v>vis</v>
      </c>
      <c r="E1042" s="107" t="e">
        <f>VLOOKUP(C1042,'Active 1'!C$21:E$968,3,FALSE)</f>
        <v>#N/A</v>
      </c>
      <c r="F1042" s="5" t="s">
        <v>2167</v>
      </c>
      <c r="G1042" s="19" t="str">
        <f t="shared" si="100"/>
        <v>51129.624</v>
      </c>
      <c r="H1042" s="10">
        <f t="shared" si="101"/>
        <v>-1010</v>
      </c>
      <c r="I1042" s="108" t="s">
        <v>1499</v>
      </c>
      <c r="J1042" s="109" t="s">
        <v>1500</v>
      </c>
      <c r="K1042" s="108">
        <v>-1010</v>
      </c>
      <c r="L1042" s="108" t="s">
        <v>1147</v>
      </c>
      <c r="M1042" s="109" t="s">
        <v>2233</v>
      </c>
      <c r="N1042" s="109"/>
      <c r="O1042" s="110" t="s">
        <v>3236</v>
      </c>
      <c r="P1042" s="110" t="s">
        <v>1461</v>
      </c>
    </row>
    <row r="1043" spans="1:16" ht="13.5" thickBot="1">
      <c r="A1043" s="10" t="str">
        <f t="shared" si="96"/>
        <v> AOEB 6 </v>
      </c>
      <c r="B1043" s="5" t="str">
        <f t="shared" si="97"/>
        <v>I</v>
      </c>
      <c r="C1043" s="10">
        <f t="shared" si="98"/>
        <v>51133.695</v>
      </c>
      <c r="D1043" s="19" t="str">
        <f t="shared" si="99"/>
        <v>vis</v>
      </c>
      <c r="E1043" s="107" t="e">
        <f>VLOOKUP(C1043,'Active 1'!C$21:E$968,3,FALSE)</f>
        <v>#N/A</v>
      </c>
      <c r="F1043" s="5" t="s">
        <v>2167</v>
      </c>
      <c r="G1043" s="19" t="str">
        <f t="shared" si="100"/>
        <v>51133.695</v>
      </c>
      <c r="H1043" s="10">
        <f t="shared" si="101"/>
        <v>-1007</v>
      </c>
      <c r="I1043" s="108" t="s">
        <v>1501</v>
      </c>
      <c r="J1043" s="109" t="s">
        <v>1502</v>
      </c>
      <c r="K1043" s="108">
        <v>-1007</v>
      </c>
      <c r="L1043" s="108" t="s">
        <v>1211</v>
      </c>
      <c r="M1043" s="109" t="s">
        <v>2233</v>
      </c>
      <c r="N1043" s="109"/>
      <c r="O1043" s="110" t="s">
        <v>1056</v>
      </c>
      <c r="P1043" s="110" t="s">
        <v>1461</v>
      </c>
    </row>
    <row r="1044" spans="1:16" ht="13.5" thickBot="1">
      <c r="A1044" s="10" t="str">
        <f t="shared" si="96"/>
        <v> AOEB 6 </v>
      </c>
      <c r="B1044" s="5" t="str">
        <f t="shared" si="97"/>
        <v>I</v>
      </c>
      <c r="C1044" s="10">
        <f t="shared" si="98"/>
        <v>51133.696000000004</v>
      </c>
      <c r="D1044" s="19" t="str">
        <f t="shared" si="99"/>
        <v>vis</v>
      </c>
      <c r="E1044" s="107" t="e">
        <f>VLOOKUP(C1044,'Active 1'!C$21:E$968,3,FALSE)</f>
        <v>#N/A</v>
      </c>
      <c r="F1044" s="5" t="s">
        <v>2167</v>
      </c>
      <c r="G1044" s="19" t="str">
        <f t="shared" si="100"/>
        <v>51133.696</v>
      </c>
      <c r="H1044" s="10">
        <f t="shared" si="101"/>
        <v>-1007</v>
      </c>
      <c r="I1044" s="108" t="s">
        <v>1503</v>
      </c>
      <c r="J1044" s="109" t="s">
        <v>1504</v>
      </c>
      <c r="K1044" s="108">
        <v>-1007</v>
      </c>
      <c r="L1044" s="108" t="s">
        <v>1147</v>
      </c>
      <c r="M1044" s="109" t="s">
        <v>2233</v>
      </c>
      <c r="N1044" s="109"/>
      <c r="O1044" s="110" t="s">
        <v>3236</v>
      </c>
      <c r="P1044" s="110" t="s">
        <v>1461</v>
      </c>
    </row>
    <row r="1045" spans="1:16" ht="13.5" thickBot="1">
      <c r="A1045" s="10" t="str">
        <f t="shared" si="96"/>
        <v> AOEB 6 </v>
      </c>
      <c r="B1045" s="5" t="str">
        <f t="shared" si="97"/>
        <v>I</v>
      </c>
      <c r="C1045" s="10">
        <f t="shared" si="98"/>
        <v>51224.635000000002</v>
      </c>
      <c r="D1045" s="19" t="str">
        <f t="shared" si="99"/>
        <v>vis</v>
      </c>
      <c r="E1045" s="107" t="e">
        <f>VLOOKUP(C1045,'Active 1'!C$21:E$968,3,FALSE)</f>
        <v>#N/A</v>
      </c>
      <c r="F1045" s="5" t="s">
        <v>2167</v>
      </c>
      <c r="G1045" s="19" t="str">
        <f t="shared" si="100"/>
        <v>51224.635</v>
      </c>
      <c r="H1045" s="10">
        <f t="shared" si="101"/>
        <v>-940</v>
      </c>
      <c r="I1045" s="108" t="s">
        <v>1509</v>
      </c>
      <c r="J1045" s="109" t="s">
        <v>1510</v>
      </c>
      <c r="K1045" s="108">
        <v>-940</v>
      </c>
      <c r="L1045" s="108" t="s">
        <v>1147</v>
      </c>
      <c r="M1045" s="109" t="s">
        <v>2233</v>
      </c>
      <c r="N1045" s="109"/>
      <c r="O1045" s="110" t="s">
        <v>414</v>
      </c>
      <c r="P1045" s="110" t="s">
        <v>1461</v>
      </c>
    </row>
    <row r="1046" spans="1:16" ht="13.5" thickBot="1">
      <c r="A1046" s="10" t="str">
        <f t="shared" si="96"/>
        <v> AOEB 6 </v>
      </c>
      <c r="B1046" s="5" t="str">
        <f t="shared" si="97"/>
        <v>I</v>
      </c>
      <c r="C1046" s="10">
        <f t="shared" si="98"/>
        <v>51224.637000000002</v>
      </c>
      <c r="D1046" s="19" t="str">
        <f t="shared" si="99"/>
        <v>vis</v>
      </c>
      <c r="E1046" s="107" t="e">
        <f>VLOOKUP(C1046,'Active 1'!C$21:E$968,3,FALSE)</f>
        <v>#N/A</v>
      </c>
      <c r="F1046" s="5" t="s">
        <v>2167</v>
      </c>
      <c r="G1046" s="19" t="str">
        <f t="shared" si="100"/>
        <v>51224.637</v>
      </c>
      <c r="H1046" s="10">
        <f t="shared" si="101"/>
        <v>-940</v>
      </c>
      <c r="I1046" s="108" t="s">
        <v>1511</v>
      </c>
      <c r="J1046" s="109" t="s">
        <v>1512</v>
      </c>
      <c r="K1046" s="108">
        <v>-940</v>
      </c>
      <c r="L1046" s="108" t="s">
        <v>1066</v>
      </c>
      <c r="M1046" s="109" t="s">
        <v>2233</v>
      </c>
      <c r="N1046" s="109"/>
      <c r="O1046" s="110" t="s">
        <v>3236</v>
      </c>
      <c r="P1046" s="110" t="s">
        <v>1461</v>
      </c>
    </row>
    <row r="1047" spans="1:16" ht="13.5" thickBot="1">
      <c r="A1047" s="10" t="str">
        <f t="shared" si="96"/>
        <v> AOEB 6 </v>
      </c>
      <c r="B1047" s="5" t="str">
        <f t="shared" si="97"/>
        <v>I</v>
      </c>
      <c r="C1047" s="10">
        <f t="shared" si="98"/>
        <v>51407.875</v>
      </c>
      <c r="D1047" s="19" t="str">
        <f t="shared" si="99"/>
        <v>vis</v>
      </c>
      <c r="E1047" s="107" t="e">
        <f>VLOOKUP(C1047,'Active 1'!C$21:E$968,3,FALSE)</f>
        <v>#N/A</v>
      </c>
      <c r="F1047" s="5" t="s">
        <v>2167</v>
      </c>
      <c r="G1047" s="19" t="str">
        <f t="shared" si="100"/>
        <v>51407.875</v>
      </c>
      <c r="H1047" s="10">
        <f t="shared" si="101"/>
        <v>-805</v>
      </c>
      <c r="I1047" s="108" t="s">
        <v>1515</v>
      </c>
      <c r="J1047" s="109" t="s">
        <v>1516</v>
      </c>
      <c r="K1047" s="108">
        <v>-805</v>
      </c>
      <c r="L1047" s="108" t="s">
        <v>1113</v>
      </c>
      <c r="M1047" s="109" t="s">
        <v>2233</v>
      </c>
      <c r="N1047" s="109"/>
      <c r="O1047" s="110" t="s">
        <v>3236</v>
      </c>
      <c r="P1047" s="110" t="s">
        <v>1461</v>
      </c>
    </row>
    <row r="1048" spans="1:16" ht="13.5" thickBot="1">
      <c r="A1048" s="10" t="str">
        <f t="shared" si="96"/>
        <v> BBS 121 </v>
      </c>
      <c r="B1048" s="5" t="str">
        <f t="shared" si="97"/>
        <v>I</v>
      </c>
      <c r="C1048" s="10">
        <f t="shared" si="98"/>
        <v>51421.447999999997</v>
      </c>
      <c r="D1048" s="19" t="str">
        <f t="shared" si="99"/>
        <v>vis</v>
      </c>
      <c r="E1048" s="107" t="e">
        <f>VLOOKUP(C1048,'Active 1'!C$21:E$968,3,FALSE)</f>
        <v>#N/A</v>
      </c>
      <c r="F1048" s="5" t="s">
        <v>2167</v>
      </c>
      <c r="G1048" s="19" t="str">
        <f t="shared" si="100"/>
        <v>51421.448</v>
      </c>
      <c r="H1048" s="10">
        <f t="shared" si="101"/>
        <v>-795</v>
      </c>
      <c r="I1048" s="108" t="s">
        <v>1517</v>
      </c>
      <c r="J1048" s="109" t="s">
        <v>1518</v>
      </c>
      <c r="K1048" s="108">
        <v>-795</v>
      </c>
      <c r="L1048" s="108" t="s">
        <v>1113</v>
      </c>
      <c r="M1048" s="109" t="s">
        <v>2233</v>
      </c>
      <c r="N1048" s="109"/>
      <c r="O1048" s="110" t="s">
        <v>152</v>
      </c>
      <c r="P1048" s="110" t="s">
        <v>1519</v>
      </c>
    </row>
    <row r="1049" spans="1:16" ht="13.5" thickBot="1">
      <c r="A1049" s="10" t="str">
        <f t="shared" si="96"/>
        <v> AOEB 6 </v>
      </c>
      <c r="B1049" s="5" t="str">
        <f t="shared" si="97"/>
        <v>I</v>
      </c>
      <c r="C1049" s="10">
        <f t="shared" si="98"/>
        <v>51426.875</v>
      </c>
      <c r="D1049" s="19" t="str">
        <f t="shared" si="99"/>
        <v>vis</v>
      </c>
      <c r="E1049" s="107" t="e">
        <f>VLOOKUP(C1049,'Active 1'!C$21:E$968,3,FALSE)</f>
        <v>#N/A</v>
      </c>
      <c r="F1049" s="5" t="s">
        <v>2167</v>
      </c>
      <c r="G1049" s="19" t="str">
        <f t="shared" si="100"/>
        <v>51426.875</v>
      </c>
      <c r="H1049" s="10">
        <f t="shared" si="101"/>
        <v>-791</v>
      </c>
      <c r="I1049" s="108" t="s">
        <v>1520</v>
      </c>
      <c r="J1049" s="109" t="s">
        <v>1521</v>
      </c>
      <c r="K1049" s="108">
        <v>-791</v>
      </c>
      <c r="L1049" s="108" t="s">
        <v>1150</v>
      </c>
      <c r="M1049" s="109" t="s">
        <v>2233</v>
      </c>
      <c r="N1049" s="109"/>
      <c r="O1049" s="110" t="s">
        <v>3236</v>
      </c>
      <c r="P1049" s="110" t="s">
        <v>1461</v>
      </c>
    </row>
    <row r="1050" spans="1:16" ht="13.5" thickBot="1">
      <c r="A1050" s="10" t="str">
        <f t="shared" si="96"/>
        <v> AOEB 6 </v>
      </c>
      <c r="B1050" s="5" t="str">
        <f t="shared" si="97"/>
        <v>I</v>
      </c>
      <c r="C1050" s="10">
        <f t="shared" si="98"/>
        <v>51433.665000000001</v>
      </c>
      <c r="D1050" s="19" t="str">
        <f t="shared" si="99"/>
        <v>vis</v>
      </c>
      <c r="E1050" s="107" t="e">
        <f>VLOOKUP(C1050,'Active 1'!C$21:E$968,3,FALSE)</f>
        <v>#N/A</v>
      </c>
      <c r="F1050" s="5" t="s">
        <v>2167</v>
      </c>
      <c r="G1050" s="19" t="str">
        <f t="shared" si="100"/>
        <v>51433.665</v>
      </c>
      <c r="H1050" s="10">
        <f t="shared" si="101"/>
        <v>-786</v>
      </c>
      <c r="I1050" s="108" t="s">
        <v>1522</v>
      </c>
      <c r="J1050" s="109" t="s">
        <v>1523</v>
      </c>
      <c r="K1050" s="108">
        <v>-786</v>
      </c>
      <c r="L1050" s="108" t="s">
        <v>2168</v>
      </c>
      <c r="M1050" s="109" t="s">
        <v>2233</v>
      </c>
      <c r="N1050" s="109"/>
      <c r="O1050" s="110" t="s">
        <v>3236</v>
      </c>
      <c r="P1050" s="110" t="s">
        <v>1461</v>
      </c>
    </row>
    <row r="1051" spans="1:16" ht="13.5" thickBot="1">
      <c r="A1051" s="10" t="str">
        <f t="shared" si="96"/>
        <v> AOEB 6 </v>
      </c>
      <c r="B1051" s="5" t="str">
        <f t="shared" si="97"/>
        <v>I</v>
      </c>
      <c r="C1051" s="10">
        <f t="shared" si="98"/>
        <v>51433.665999999997</v>
      </c>
      <c r="D1051" s="19" t="str">
        <f t="shared" si="99"/>
        <v>vis</v>
      </c>
      <c r="E1051" s="107" t="e">
        <f>VLOOKUP(C1051,'Active 1'!C$21:E$968,3,FALSE)</f>
        <v>#N/A</v>
      </c>
      <c r="F1051" s="5" t="s">
        <v>2167</v>
      </c>
      <c r="G1051" s="19" t="str">
        <f t="shared" si="100"/>
        <v>51433.666</v>
      </c>
      <c r="H1051" s="10">
        <f t="shared" si="101"/>
        <v>-786</v>
      </c>
      <c r="I1051" s="108" t="s">
        <v>1524</v>
      </c>
      <c r="J1051" s="109" t="s">
        <v>1525</v>
      </c>
      <c r="K1051" s="108">
        <v>-786</v>
      </c>
      <c r="L1051" s="108" t="s">
        <v>1116</v>
      </c>
      <c r="M1051" s="109" t="s">
        <v>2233</v>
      </c>
      <c r="N1051" s="109"/>
      <c r="O1051" s="110" t="s">
        <v>414</v>
      </c>
      <c r="P1051" s="110" t="s">
        <v>1461</v>
      </c>
    </row>
    <row r="1052" spans="1:16" ht="13.5" thickBot="1">
      <c r="A1052" s="10" t="str">
        <f t="shared" si="96"/>
        <v> AOEB 6 </v>
      </c>
      <c r="B1052" s="5" t="str">
        <f t="shared" si="97"/>
        <v>I</v>
      </c>
      <c r="C1052" s="10">
        <f t="shared" si="98"/>
        <v>51437.737000000001</v>
      </c>
      <c r="D1052" s="19" t="str">
        <f t="shared" si="99"/>
        <v>vis</v>
      </c>
      <c r="E1052" s="107" t="e">
        <f>VLOOKUP(C1052,'Active 1'!C$21:E$968,3,FALSE)</f>
        <v>#N/A</v>
      </c>
      <c r="F1052" s="5" t="s">
        <v>2167</v>
      </c>
      <c r="G1052" s="19" t="str">
        <f t="shared" si="100"/>
        <v>51437.737</v>
      </c>
      <c r="H1052" s="10">
        <f t="shared" si="101"/>
        <v>-783</v>
      </c>
      <c r="I1052" s="108" t="s">
        <v>1526</v>
      </c>
      <c r="J1052" s="109" t="s">
        <v>1527</v>
      </c>
      <c r="K1052" s="108">
        <v>-783</v>
      </c>
      <c r="L1052" s="108" t="s">
        <v>2168</v>
      </c>
      <c r="M1052" s="109" t="s">
        <v>2233</v>
      </c>
      <c r="N1052" s="109"/>
      <c r="O1052" s="110" t="s">
        <v>3236</v>
      </c>
      <c r="P1052" s="110" t="s">
        <v>1461</v>
      </c>
    </row>
    <row r="1053" spans="1:16" ht="13.5" thickBot="1">
      <c r="A1053" s="10" t="str">
        <f t="shared" si="96"/>
        <v> AOEB 6 </v>
      </c>
      <c r="B1053" s="5" t="str">
        <f t="shared" si="97"/>
        <v>I</v>
      </c>
      <c r="C1053" s="10">
        <f t="shared" si="98"/>
        <v>51456.735999999997</v>
      </c>
      <c r="D1053" s="19" t="str">
        <f t="shared" si="99"/>
        <v>vis</v>
      </c>
      <c r="E1053" s="107" t="e">
        <f>VLOOKUP(C1053,'Active 1'!C$21:E$968,3,FALSE)</f>
        <v>#N/A</v>
      </c>
      <c r="F1053" s="5" t="s">
        <v>2167</v>
      </c>
      <c r="G1053" s="19" t="str">
        <f t="shared" si="100"/>
        <v>51456.736</v>
      </c>
      <c r="H1053" s="10">
        <f t="shared" si="101"/>
        <v>-769</v>
      </c>
      <c r="I1053" s="108" t="s">
        <v>1528</v>
      </c>
      <c r="J1053" s="109" t="s">
        <v>1529</v>
      </c>
      <c r="K1053" s="108">
        <v>-769</v>
      </c>
      <c r="L1053" s="108" t="s">
        <v>1150</v>
      </c>
      <c r="M1053" s="109" t="s">
        <v>2233</v>
      </c>
      <c r="N1053" s="109"/>
      <c r="O1053" s="110" t="s">
        <v>1056</v>
      </c>
      <c r="P1053" s="110" t="s">
        <v>1461</v>
      </c>
    </row>
    <row r="1054" spans="1:16" ht="13.5" thickBot="1">
      <c r="A1054" s="10" t="str">
        <f t="shared" si="96"/>
        <v> AOEB 6 </v>
      </c>
      <c r="B1054" s="5" t="str">
        <f t="shared" si="97"/>
        <v>I</v>
      </c>
      <c r="C1054" s="10">
        <f t="shared" si="98"/>
        <v>51467.597999999998</v>
      </c>
      <c r="D1054" s="19" t="str">
        <f t="shared" si="99"/>
        <v>vis</v>
      </c>
      <c r="E1054" s="107" t="e">
        <f>VLOOKUP(C1054,'Active 1'!C$21:E$968,3,FALSE)</f>
        <v>#N/A</v>
      </c>
      <c r="F1054" s="5" t="s">
        <v>2167</v>
      </c>
      <c r="G1054" s="19" t="str">
        <f t="shared" si="100"/>
        <v>51467.598</v>
      </c>
      <c r="H1054" s="10">
        <f t="shared" si="101"/>
        <v>-761</v>
      </c>
      <c r="I1054" s="108" t="s">
        <v>1530</v>
      </c>
      <c r="J1054" s="109" t="s">
        <v>1531</v>
      </c>
      <c r="K1054" s="108">
        <v>-761</v>
      </c>
      <c r="L1054" s="108" t="s">
        <v>2168</v>
      </c>
      <c r="M1054" s="109" t="s">
        <v>2233</v>
      </c>
      <c r="N1054" s="109"/>
      <c r="O1054" s="110" t="s">
        <v>3313</v>
      </c>
      <c r="P1054" s="110" t="s">
        <v>1461</v>
      </c>
    </row>
    <row r="1055" spans="1:16" ht="13.5" thickBot="1">
      <c r="A1055" s="10" t="str">
        <f t="shared" si="96"/>
        <v> AOEB 6 </v>
      </c>
      <c r="B1055" s="5" t="str">
        <f t="shared" si="97"/>
        <v>I</v>
      </c>
      <c r="C1055" s="10">
        <f t="shared" si="98"/>
        <v>51486.6</v>
      </c>
      <c r="D1055" s="19" t="str">
        <f t="shared" si="99"/>
        <v>vis</v>
      </c>
      <c r="E1055" s="107" t="e">
        <f>VLOOKUP(C1055,'Active 1'!C$21:E$968,3,FALSE)</f>
        <v>#N/A</v>
      </c>
      <c r="F1055" s="5" t="s">
        <v>2167</v>
      </c>
      <c r="G1055" s="19" t="str">
        <f t="shared" si="100"/>
        <v>51486.600</v>
      </c>
      <c r="H1055" s="10">
        <f t="shared" si="101"/>
        <v>-747</v>
      </c>
      <c r="I1055" s="108" t="s">
        <v>1532</v>
      </c>
      <c r="J1055" s="109" t="s">
        <v>1533</v>
      </c>
      <c r="K1055" s="108">
        <v>-747</v>
      </c>
      <c r="L1055" s="108" t="s">
        <v>2168</v>
      </c>
      <c r="M1055" s="109" t="s">
        <v>2233</v>
      </c>
      <c r="N1055" s="109"/>
      <c r="O1055" s="110" t="s">
        <v>3236</v>
      </c>
      <c r="P1055" s="110" t="s">
        <v>1461</v>
      </c>
    </row>
    <row r="1056" spans="1:16" ht="13.5" thickBot="1">
      <c r="A1056" s="10" t="str">
        <f t="shared" si="96"/>
        <v> AOEB 6 </v>
      </c>
      <c r="B1056" s="5" t="str">
        <f t="shared" si="97"/>
        <v>I</v>
      </c>
      <c r="C1056" s="10">
        <f t="shared" si="98"/>
        <v>51486.600100000003</v>
      </c>
      <c r="D1056" s="19" t="str">
        <f t="shared" si="99"/>
        <v>vis</v>
      </c>
      <c r="E1056" s="107" t="e">
        <f>VLOOKUP(C1056,'Active 1'!C$21:E$968,3,FALSE)</f>
        <v>#N/A</v>
      </c>
      <c r="F1056" s="5" t="s">
        <v>2167</v>
      </c>
      <c r="G1056" s="19" t="str">
        <f t="shared" si="100"/>
        <v>51486.6001</v>
      </c>
      <c r="H1056" s="10">
        <f t="shared" si="101"/>
        <v>-747</v>
      </c>
      <c r="I1056" s="108" t="s">
        <v>1534</v>
      </c>
      <c r="J1056" s="109" t="s">
        <v>1533</v>
      </c>
      <c r="K1056" s="108">
        <v>-747</v>
      </c>
      <c r="L1056" s="108" t="s">
        <v>1535</v>
      </c>
      <c r="M1056" s="109" t="s">
        <v>1443</v>
      </c>
      <c r="N1056" s="109" t="s">
        <v>1536</v>
      </c>
      <c r="O1056" s="110" t="s">
        <v>1537</v>
      </c>
      <c r="P1056" s="110" t="s">
        <v>1461</v>
      </c>
    </row>
    <row r="1057" spans="1:16" ht="13.5" thickBot="1">
      <c r="A1057" s="10" t="str">
        <f t="shared" si="96"/>
        <v> AOEB 6 </v>
      </c>
      <c r="B1057" s="5" t="str">
        <f t="shared" si="97"/>
        <v>I</v>
      </c>
      <c r="C1057" s="10">
        <f t="shared" si="98"/>
        <v>51486.603999999999</v>
      </c>
      <c r="D1057" s="19" t="str">
        <f t="shared" si="99"/>
        <v>vis</v>
      </c>
      <c r="E1057" s="107" t="e">
        <f>VLOOKUP(C1057,'Active 1'!C$21:E$968,3,FALSE)</f>
        <v>#N/A</v>
      </c>
      <c r="F1057" s="5" t="s">
        <v>2167</v>
      </c>
      <c r="G1057" s="19" t="str">
        <f t="shared" si="100"/>
        <v>51486.604</v>
      </c>
      <c r="H1057" s="10">
        <f t="shared" si="101"/>
        <v>-747</v>
      </c>
      <c r="I1057" s="108" t="s">
        <v>1538</v>
      </c>
      <c r="J1057" s="109" t="s">
        <v>1539</v>
      </c>
      <c r="K1057" s="108">
        <v>-747</v>
      </c>
      <c r="L1057" s="108" t="s">
        <v>1016</v>
      </c>
      <c r="M1057" s="109" t="s">
        <v>2233</v>
      </c>
      <c r="N1057" s="109"/>
      <c r="O1057" s="110" t="s">
        <v>414</v>
      </c>
      <c r="P1057" s="110" t="s">
        <v>1461</v>
      </c>
    </row>
    <row r="1058" spans="1:16" ht="13.5" thickBot="1">
      <c r="A1058" s="10" t="str">
        <f t="shared" si="96"/>
        <v> AOEB 6 </v>
      </c>
      <c r="B1058" s="5" t="str">
        <f t="shared" si="97"/>
        <v>I</v>
      </c>
      <c r="C1058" s="10">
        <f t="shared" si="98"/>
        <v>51539.536999999997</v>
      </c>
      <c r="D1058" s="19" t="str">
        <f t="shared" si="99"/>
        <v>vis</v>
      </c>
      <c r="E1058" s="107" t="e">
        <f>VLOOKUP(C1058,'Active 1'!C$21:E$968,3,FALSE)</f>
        <v>#N/A</v>
      </c>
      <c r="F1058" s="5" t="s">
        <v>2167</v>
      </c>
      <c r="G1058" s="19" t="str">
        <f t="shared" si="100"/>
        <v>51539.537</v>
      </c>
      <c r="H1058" s="10">
        <f t="shared" si="101"/>
        <v>-708</v>
      </c>
      <c r="I1058" s="108" t="s">
        <v>1544</v>
      </c>
      <c r="J1058" s="109" t="s">
        <v>1545</v>
      </c>
      <c r="K1058" s="108">
        <v>-708</v>
      </c>
      <c r="L1058" s="108" t="s">
        <v>1094</v>
      </c>
      <c r="M1058" s="109" t="s">
        <v>2233</v>
      </c>
      <c r="N1058" s="109"/>
      <c r="O1058" s="110" t="s">
        <v>1440</v>
      </c>
      <c r="P1058" s="110" t="s">
        <v>1461</v>
      </c>
    </row>
    <row r="1059" spans="1:16" ht="13.5" thickBot="1">
      <c r="A1059" s="10" t="str">
        <f t="shared" si="96"/>
        <v> BBS 122 </v>
      </c>
      <c r="B1059" s="5" t="str">
        <f t="shared" si="97"/>
        <v>I</v>
      </c>
      <c r="C1059" s="10">
        <f t="shared" si="98"/>
        <v>51569.394999999997</v>
      </c>
      <c r="D1059" s="19" t="str">
        <f t="shared" si="99"/>
        <v>vis</v>
      </c>
      <c r="E1059" s="107" t="e">
        <f>VLOOKUP(C1059,'Active 1'!C$21:E$968,3,FALSE)</f>
        <v>#N/A</v>
      </c>
      <c r="F1059" s="5" t="s">
        <v>2167</v>
      </c>
      <c r="G1059" s="19" t="str">
        <f t="shared" si="100"/>
        <v>51569.395</v>
      </c>
      <c r="H1059" s="10">
        <f t="shared" si="101"/>
        <v>-686</v>
      </c>
      <c r="I1059" s="108" t="s">
        <v>1546</v>
      </c>
      <c r="J1059" s="109" t="s">
        <v>1547</v>
      </c>
      <c r="K1059" s="108">
        <v>-686</v>
      </c>
      <c r="L1059" s="108" t="s">
        <v>1113</v>
      </c>
      <c r="M1059" s="109" t="s">
        <v>2233</v>
      </c>
      <c r="N1059" s="109"/>
      <c r="O1059" s="110" t="s">
        <v>152</v>
      </c>
      <c r="P1059" s="110" t="s">
        <v>1548</v>
      </c>
    </row>
    <row r="1060" spans="1:16" ht="13.5" thickBot="1">
      <c r="A1060" s="10" t="str">
        <f t="shared" si="96"/>
        <v> BBS 123 </v>
      </c>
      <c r="B1060" s="5" t="str">
        <f t="shared" si="97"/>
        <v>I</v>
      </c>
      <c r="C1060" s="10">
        <f t="shared" si="98"/>
        <v>51812.356</v>
      </c>
      <c r="D1060" s="19" t="str">
        <f t="shared" si="99"/>
        <v>vis</v>
      </c>
      <c r="E1060" s="107" t="e">
        <f>VLOOKUP(C1060,'Active 1'!C$21:E$968,3,FALSE)</f>
        <v>#N/A</v>
      </c>
      <c r="F1060" s="5" t="s">
        <v>2167</v>
      </c>
      <c r="G1060" s="19" t="str">
        <f t="shared" si="100"/>
        <v>51812.356</v>
      </c>
      <c r="H1060" s="10">
        <f t="shared" si="101"/>
        <v>-507</v>
      </c>
      <c r="I1060" s="108" t="s">
        <v>1549</v>
      </c>
      <c r="J1060" s="109" t="s">
        <v>1550</v>
      </c>
      <c r="K1060" s="108">
        <v>-507</v>
      </c>
      <c r="L1060" s="108" t="s">
        <v>1094</v>
      </c>
      <c r="M1060" s="109" t="s">
        <v>2233</v>
      </c>
      <c r="N1060" s="109"/>
      <c r="O1060" s="110" t="s">
        <v>152</v>
      </c>
      <c r="P1060" s="110" t="s">
        <v>1551</v>
      </c>
    </row>
    <row r="1061" spans="1:16" ht="13.5" thickBot="1">
      <c r="A1061" s="10" t="str">
        <f t="shared" si="96"/>
        <v> BBS 124 </v>
      </c>
      <c r="B1061" s="5" t="str">
        <f t="shared" si="97"/>
        <v>I</v>
      </c>
      <c r="C1061" s="10">
        <f t="shared" si="98"/>
        <v>51854.436000000002</v>
      </c>
      <c r="D1061" s="19" t="str">
        <f t="shared" si="99"/>
        <v>vis</v>
      </c>
      <c r="E1061" s="107" t="e">
        <f>VLOOKUP(C1061,'Active 1'!C$21:E$968,3,FALSE)</f>
        <v>#N/A</v>
      </c>
      <c r="F1061" s="5" t="s">
        <v>2167</v>
      </c>
      <c r="G1061" s="19" t="str">
        <f t="shared" si="100"/>
        <v>51854.436</v>
      </c>
      <c r="H1061" s="10">
        <f t="shared" si="101"/>
        <v>-476</v>
      </c>
      <c r="I1061" s="108" t="s">
        <v>1555</v>
      </c>
      <c r="J1061" s="109" t="s">
        <v>1556</v>
      </c>
      <c r="K1061" s="108">
        <v>-476</v>
      </c>
      <c r="L1061" s="108" t="s">
        <v>1052</v>
      </c>
      <c r="M1061" s="109" t="s">
        <v>2233</v>
      </c>
      <c r="N1061" s="109"/>
      <c r="O1061" s="110" t="s">
        <v>152</v>
      </c>
      <c r="P1061" s="110" t="s">
        <v>1557</v>
      </c>
    </row>
    <row r="1062" spans="1:16" ht="13.5" thickBot="1">
      <c r="A1062" s="10" t="str">
        <f t="shared" si="96"/>
        <v> AOEB 9 </v>
      </c>
      <c r="B1062" s="5" t="str">
        <f t="shared" si="97"/>
        <v>I</v>
      </c>
      <c r="C1062" s="10">
        <f t="shared" si="98"/>
        <v>51874.79</v>
      </c>
      <c r="D1062" s="19" t="str">
        <f t="shared" si="99"/>
        <v>vis</v>
      </c>
      <c r="E1062" s="107" t="e">
        <f>VLOOKUP(C1062,'Active 1'!C$21:E$968,3,FALSE)</f>
        <v>#N/A</v>
      </c>
      <c r="F1062" s="5" t="s">
        <v>2167</v>
      </c>
      <c r="G1062" s="19" t="str">
        <f t="shared" si="100"/>
        <v>51874.790</v>
      </c>
      <c r="H1062" s="10">
        <f t="shared" si="101"/>
        <v>-461</v>
      </c>
      <c r="I1062" s="108" t="s">
        <v>1558</v>
      </c>
      <c r="J1062" s="109" t="s">
        <v>1559</v>
      </c>
      <c r="K1062" s="108">
        <v>-461</v>
      </c>
      <c r="L1062" s="108" t="s">
        <v>2168</v>
      </c>
      <c r="M1062" s="109" t="s">
        <v>2233</v>
      </c>
      <c r="N1062" s="109"/>
      <c r="O1062" s="110" t="s">
        <v>1056</v>
      </c>
      <c r="P1062" s="110" t="s">
        <v>1560</v>
      </c>
    </row>
    <row r="1063" spans="1:16" ht="13.5" thickBot="1">
      <c r="A1063" s="10" t="str">
        <f t="shared" si="96"/>
        <v> AOEB 9 </v>
      </c>
      <c r="B1063" s="5" t="str">
        <f t="shared" si="97"/>
        <v>I</v>
      </c>
      <c r="C1063" s="10">
        <f t="shared" si="98"/>
        <v>51881.578200000004</v>
      </c>
      <c r="D1063" s="19" t="str">
        <f t="shared" si="99"/>
        <v>vis</v>
      </c>
      <c r="E1063" s="107" t="e">
        <f>VLOOKUP(C1063,'Active 1'!C$21:E$968,3,FALSE)</f>
        <v>#N/A</v>
      </c>
      <c r="F1063" s="5" t="s">
        <v>2167</v>
      </c>
      <c r="G1063" s="19" t="str">
        <f t="shared" si="100"/>
        <v>51881.5782</v>
      </c>
      <c r="H1063" s="10">
        <f t="shared" si="101"/>
        <v>-456</v>
      </c>
      <c r="I1063" s="108" t="s">
        <v>1561</v>
      </c>
      <c r="J1063" s="109" t="s">
        <v>1562</v>
      </c>
      <c r="K1063" s="108">
        <v>-456</v>
      </c>
      <c r="L1063" s="108" t="s">
        <v>1563</v>
      </c>
      <c r="M1063" s="109" t="s">
        <v>1443</v>
      </c>
      <c r="N1063" s="109" t="s">
        <v>1536</v>
      </c>
      <c r="O1063" s="110" t="s">
        <v>1564</v>
      </c>
      <c r="P1063" s="110" t="s">
        <v>1560</v>
      </c>
    </row>
    <row r="1064" spans="1:16" ht="13.5" thickBot="1">
      <c r="A1064" s="10" t="str">
        <f t="shared" si="96"/>
        <v> BBS 126 </v>
      </c>
      <c r="B1064" s="5" t="str">
        <f t="shared" si="97"/>
        <v>I</v>
      </c>
      <c r="C1064" s="10">
        <f t="shared" si="98"/>
        <v>52120.462</v>
      </c>
      <c r="D1064" s="19" t="str">
        <f t="shared" si="99"/>
        <v>vis</v>
      </c>
      <c r="E1064" s="107" t="e">
        <f>VLOOKUP(C1064,'Active 1'!C$21:E$968,3,FALSE)</f>
        <v>#N/A</v>
      </c>
      <c r="F1064" s="5" t="s">
        <v>2167</v>
      </c>
      <c r="G1064" s="19" t="str">
        <f t="shared" si="100"/>
        <v>52120.462</v>
      </c>
      <c r="H1064" s="10">
        <f t="shared" si="101"/>
        <v>-280</v>
      </c>
      <c r="I1064" s="108" t="s">
        <v>1565</v>
      </c>
      <c r="J1064" s="109" t="s">
        <v>1566</v>
      </c>
      <c r="K1064" s="108">
        <v>-280</v>
      </c>
      <c r="L1064" s="108" t="s">
        <v>1113</v>
      </c>
      <c r="M1064" s="109" t="s">
        <v>2233</v>
      </c>
      <c r="N1064" s="109"/>
      <c r="O1064" s="110" t="s">
        <v>152</v>
      </c>
      <c r="P1064" s="110" t="s">
        <v>1567</v>
      </c>
    </row>
    <row r="1065" spans="1:16" ht="13.5" thickBot="1">
      <c r="A1065" s="10" t="str">
        <f t="shared" si="96"/>
        <v> AOEB 9 </v>
      </c>
      <c r="B1065" s="5" t="str">
        <f t="shared" si="97"/>
        <v>I</v>
      </c>
      <c r="C1065" s="10">
        <f t="shared" si="98"/>
        <v>52219.55</v>
      </c>
      <c r="D1065" s="19" t="str">
        <f t="shared" si="99"/>
        <v>vis</v>
      </c>
      <c r="E1065" s="107" t="e">
        <f>VLOOKUP(C1065,'Active 1'!C$21:E$968,3,FALSE)</f>
        <v>#N/A</v>
      </c>
      <c r="F1065" s="5" t="s">
        <v>2167</v>
      </c>
      <c r="G1065" s="19" t="str">
        <f t="shared" si="100"/>
        <v>52219.550</v>
      </c>
      <c r="H1065" s="10">
        <f t="shared" si="101"/>
        <v>-207</v>
      </c>
      <c r="I1065" s="108" t="s">
        <v>1568</v>
      </c>
      <c r="J1065" s="109" t="s">
        <v>1569</v>
      </c>
      <c r="K1065" s="108">
        <v>-207</v>
      </c>
      <c r="L1065" s="108" t="s">
        <v>1570</v>
      </c>
      <c r="M1065" s="109" t="s">
        <v>2233</v>
      </c>
      <c r="N1065" s="109"/>
      <c r="O1065" s="110" t="s">
        <v>414</v>
      </c>
      <c r="P1065" s="110" t="s">
        <v>1560</v>
      </c>
    </row>
    <row r="1066" spans="1:16" ht="13.5" thickBot="1">
      <c r="A1066" s="10" t="str">
        <f t="shared" si="96"/>
        <v> AOEB 9 </v>
      </c>
      <c r="B1066" s="5" t="str">
        <f t="shared" si="97"/>
        <v>I</v>
      </c>
      <c r="C1066" s="10">
        <f t="shared" si="98"/>
        <v>52223.62</v>
      </c>
      <c r="D1066" s="19" t="str">
        <f t="shared" si="99"/>
        <v>vis</v>
      </c>
      <c r="E1066" s="107" t="e">
        <f>VLOOKUP(C1066,'Active 1'!C$21:E$968,3,FALSE)</f>
        <v>#N/A</v>
      </c>
      <c r="F1066" s="5" t="s">
        <v>2167</v>
      </c>
      <c r="G1066" s="19" t="str">
        <f t="shared" si="100"/>
        <v>52223.620</v>
      </c>
      <c r="H1066" s="10">
        <f t="shared" si="101"/>
        <v>-204</v>
      </c>
      <c r="I1066" s="108" t="s">
        <v>1571</v>
      </c>
      <c r="J1066" s="109" t="s">
        <v>1572</v>
      </c>
      <c r="K1066" s="108">
        <v>-204</v>
      </c>
      <c r="L1066" s="108" t="s">
        <v>1116</v>
      </c>
      <c r="M1066" s="109" t="s">
        <v>2233</v>
      </c>
      <c r="N1066" s="109"/>
      <c r="O1066" s="110" t="s">
        <v>3236</v>
      </c>
      <c r="P1066" s="110" t="s">
        <v>1560</v>
      </c>
    </row>
    <row r="1067" spans="1:16" ht="13.5" thickBot="1">
      <c r="A1067" s="10" t="str">
        <f t="shared" si="96"/>
        <v> BBS 127 </v>
      </c>
      <c r="B1067" s="5" t="str">
        <f t="shared" si="97"/>
        <v>I</v>
      </c>
      <c r="C1067" s="10">
        <f t="shared" si="98"/>
        <v>52234.483</v>
      </c>
      <c r="D1067" s="19" t="str">
        <f t="shared" si="99"/>
        <v>vis</v>
      </c>
      <c r="E1067" s="107" t="e">
        <f>VLOOKUP(C1067,'Active 1'!C$21:E$968,3,FALSE)</f>
        <v>#N/A</v>
      </c>
      <c r="F1067" s="5" t="s">
        <v>2167</v>
      </c>
      <c r="G1067" s="19" t="str">
        <f t="shared" si="100"/>
        <v>52234.483</v>
      </c>
      <c r="H1067" s="10">
        <f t="shared" si="101"/>
        <v>-196</v>
      </c>
      <c r="I1067" s="108" t="s">
        <v>1573</v>
      </c>
      <c r="J1067" s="109" t="s">
        <v>1574</v>
      </c>
      <c r="K1067" s="108">
        <v>-196</v>
      </c>
      <c r="L1067" s="108" t="s">
        <v>1036</v>
      </c>
      <c r="M1067" s="109" t="s">
        <v>2233</v>
      </c>
      <c r="N1067" s="109"/>
      <c r="O1067" s="110" t="s">
        <v>152</v>
      </c>
      <c r="P1067" s="110" t="s">
        <v>1575</v>
      </c>
    </row>
    <row r="1068" spans="1:16" ht="13.5" thickBot="1">
      <c r="A1068" s="10" t="str">
        <f t="shared" si="96"/>
        <v> AOEB 9 </v>
      </c>
      <c r="B1068" s="5" t="str">
        <f t="shared" si="97"/>
        <v>I</v>
      </c>
      <c r="C1068" s="10">
        <f t="shared" si="98"/>
        <v>52250.771000000001</v>
      </c>
      <c r="D1068" s="19" t="str">
        <f t="shared" si="99"/>
        <v>vis</v>
      </c>
      <c r="E1068" s="107" t="e">
        <f>VLOOKUP(C1068,'Active 1'!C$21:E$968,3,FALSE)</f>
        <v>#N/A</v>
      </c>
      <c r="F1068" s="5" t="s">
        <v>2167</v>
      </c>
      <c r="G1068" s="19" t="str">
        <f t="shared" si="100"/>
        <v>52250.771</v>
      </c>
      <c r="H1068" s="10">
        <f t="shared" si="101"/>
        <v>-184</v>
      </c>
      <c r="I1068" s="108" t="s">
        <v>1576</v>
      </c>
      <c r="J1068" s="109" t="s">
        <v>1577</v>
      </c>
      <c r="K1068" s="108">
        <v>-184</v>
      </c>
      <c r="L1068" s="108" t="s">
        <v>1036</v>
      </c>
      <c r="M1068" s="109" t="s">
        <v>2233</v>
      </c>
      <c r="N1068" s="109"/>
      <c r="O1068" s="110" t="s">
        <v>1578</v>
      </c>
      <c r="P1068" s="110" t="s">
        <v>1560</v>
      </c>
    </row>
    <row r="1069" spans="1:16" ht="13.5" thickBot="1">
      <c r="A1069" s="10" t="str">
        <f t="shared" si="96"/>
        <v> BBS 127 </v>
      </c>
      <c r="B1069" s="5" t="str">
        <f t="shared" si="97"/>
        <v>I</v>
      </c>
      <c r="C1069" s="10">
        <f t="shared" si="98"/>
        <v>52279.271399999998</v>
      </c>
      <c r="D1069" s="19" t="str">
        <f t="shared" si="99"/>
        <v>vis</v>
      </c>
      <c r="E1069" s="107" t="e">
        <f>VLOOKUP(C1069,'Active 1'!C$21:E$968,3,FALSE)</f>
        <v>#N/A</v>
      </c>
      <c r="F1069" s="5" t="s">
        <v>2167</v>
      </c>
      <c r="G1069" s="19" t="str">
        <f t="shared" si="100"/>
        <v>52279.2714</v>
      </c>
      <c r="H1069" s="10">
        <f t="shared" si="101"/>
        <v>-163</v>
      </c>
      <c r="I1069" s="108" t="s">
        <v>1579</v>
      </c>
      <c r="J1069" s="109" t="s">
        <v>1580</v>
      </c>
      <c r="K1069" s="108">
        <v>-163</v>
      </c>
      <c r="L1069" s="108" t="s">
        <v>1581</v>
      </c>
      <c r="M1069" s="109" t="s">
        <v>2682</v>
      </c>
      <c r="N1069" s="109" t="s">
        <v>2683</v>
      </c>
      <c r="O1069" s="110" t="s">
        <v>158</v>
      </c>
      <c r="P1069" s="110" t="s">
        <v>1575</v>
      </c>
    </row>
    <row r="1070" spans="1:16" ht="13.5" thickBot="1">
      <c r="A1070" s="10" t="str">
        <f t="shared" si="96"/>
        <v> AOEB 9 </v>
      </c>
      <c r="B1070" s="5" t="str">
        <f t="shared" si="97"/>
        <v>I</v>
      </c>
      <c r="C1070" s="10">
        <f t="shared" si="98"/>
        <v>52497.8</v>
      </c>
      <c r="D1070" s="19" t="str">
        <f t="shared" si="99"/>
        <v>vis</v>
      </c>
      <c r="E1070" s="107" t="e">
        <f>VLOOKUP(C1070,'Active 1'!C$21:E$968,3,FALSE)</f>
        <v>#N/A</v>
      </c>
      <c r="F1070" s="5" t="s">
        <v>2167</v>
      </c>
      <c r="G1070" s="19" t="str">
        <f t="shared" si="100"/>
        <v>52497.800</v>
      </c>
      <c r="H1070" s="10">
        <f t="shared" si="101"/>
        <v>-2</v>
      </c>
      <c r="I1070" s="108" t="s">
        <v>1588</v>
      </c>
      <c r="J1070" s="109" t="s">
        <v>1589</v>
      </c>
      <c r="K1070" s="108">
        <v>-2</v>
      </c>
      <c r="L1070" s="108" t="s">
        <v>1052</v>
      </c>
      <c r="M1070" s="109" t="s">
        <v>2233</v>
      </c>
      <c r="N1070" s="109"/>
      <c r="O1070" s="110" t="s">
        <v>3313</v>
      </c>
      <c r="P1070" s="110" t="s">
        <v>1560</v>
      </c>
    </row>
    <row r="1071" spans="1:16" ht="13.5" thickBot="1">
      <c r="A1071" s="10" t="str">
        <f t="shared" si="96"/>
        <v> BBS 128 </v>
      </c>
      <c r="B1071" s="5" t="str">
        <f t="shared" si="97"/>
        <v>I</v>
      </c>
      <c r="C1071" s="10">
        <f t="shared" si="98"/>
        <v>52500.514000000003</v>
      </c>
      <c r="D1071" s="19" t="str">
        <f t="shared" si="99"/>
        <v>vis</v>
      </c>
      <c r="E1071" s="107" t="e">
        <f>VLOOKUP(C1071,'Active 1'!C$21:E$968,3,FALSE)</f>
        <v>#N/A</v>
      </c>
      <c r="F1071" s="5" t="s">
        <v>2167</v>
      </c>
      <c r="G1071" s="19" t="str">
        <f t="shared" si="100"/>
        <v>52500.514</v>
      </c>
      <c r="H1071" s="10">
        <f t="shared" si="101"/>
        <v>0</v>
      </c>
      <c r="I1071" s="108" t="s">
        <v>1590</v>
      </c>
      <c r="J1071" s="109" t="s">
        <v>1591</v>
      </c>
      <c r="K1071" s="108">
        <v>0</v>
      </c>
      <c r="L1071" s="108" t="s">
        <v>1016</v>
      </c>
      <c r="M1071" s="109" t="s">
        <v>2233</v>
      </c>
      <c r="N1071" s="109"/>
      <c r="O1071" s="110" t="s">
        <v>152</v>
      </c>
      <c r="P1071" s="110" t="s">
        <v>1592</v>
      </c>
    </row>
    <row r="1072" spans="1:16" ht="13.5" thickBot="1">
      <c r="A1072" s="10" t="str">
        <f t="shared" si="96"/>
        <v> AOEB 9 </v>
      </c>
      <c r="B1072" s="5" t="str">
        <f t="shared" si="97"/>
        <v>I</v>
      </c>
      <c r="C1072" s="10">
        <f t="shared" si="98"/>
        <v>52531.728000000003</v>
      </c>
      <c r="D1072" s="19" t="str">
        <f t="shared" si="99"/>
        <v>vis</v>
      </c>
      <c r="E1072" s="107" t="e">
        <f>VLOOKUP(C1072,'Active 1'!C$21:E$968,3,FALSE)</f>
        <v>#N/A</v>
      </c>
      <c r="F1072" s="5" t="s">
        <v>2167</v>
      </c>
      <c r="G1072" s="19" t="str">
        <f t="shared" si="100"/>
        <v>52531.728</v>
      </c>
      <c r="H1072" s="10">
        <f t="shared" si="101"/>
        <v>23</v>
      </c>
      <c r="I1072" s="108" t="s">
        <v>1602</v>
      </c>
      <c r="J1072" s="109" t="s">
        <v>1603</v>
      </c>
      <c r="K1072" s="108">
        <v>23</v>
      </c>
      <c r="L1072" s="108" t="s">
        <v>2168</v>
      </c>
      <c r="M1072" s="109" t="s">
        <v>2233</v>
      </c>
      <c r="N1072" s="109"/>
      <c r="O1072" s="110" t="s">
        <v>1056</v>
      </c>
      <c r="P1072" s="110" t="s">
        <v>1560</v>
      </c>
    </row>
    <row r="1073" spans="1:16" ht="13.5" thickBot="1">
      <c r="A1073" s="10" t="str">
        <f t="shared" si="96"/>
        <v> AOEB 9 </v>
      </c>
      <c r="B1073" s="5" t="str">
        <f t="shared" si="97"/>
        <v>I</v>
      </c>
      <c r="C1073" s="10">
        <f t="shared" si="98"/>
        <v>52531.732000000004</v>
      </c>
      <c r="D1073" s="19" t="str">
        <f t="shared" si="99"/>
        <v>vis</v>
      </c>
      <c r="E1073" s="107" t="e">
        <f>VLOOKUP(C1073,'Active 1'!C$21:E$968,3,FALSE)</f>
        <v>#N/A</v>
      </c>
      <c r="F1073" s="5" t="s">
        <v>2167</v>
      </c>
      <c r="G1073" s="19" t="str">
        <f t="shared" si="100"/>
        <v>52531.732</v>
      </c>
      <c r="H1073" s="10">
        <f t="shared" si="101"/>
        <v>23</v>
      </c>
      <c r="I1073" s="108" t="s">
        <v>1604</v>
      </c>
      <c r="J1073" s="109" t="s">
        <v>1605</v>
      </c>
      <c r="K1073" s="108">
        <v>23</v>
      </c>
      <c r="L1073" s="108" t="s">
        <v>1016</v>
      </c>
      <c r="M1073" s="109" t="s">
        <v>2233</v>
      </c>
      <c r="N1073" s="109"/>
      <c r="O1073" s="110" t="s">
        <v>1606</v>
      </c>
      <c r="P1073" s="110" t="s">
        <v>1560</v>
      </c>
    </row>
    <row r="1074" spans="1:16" ht="13.5" thickBot="1">
      <c r="A1074" s="10" t="str">
        <f t="shared" si="96"/>
        <v> AOEB 9 </v>
      </c>
      <c r="B1074" s="5" t="str">
        <f t="shared" si="97"/>
        <v>I</v>
      </c>
      <c r="C1074" s="10">
        <f t="shared" si="98"/>
        <v>52542.589899999999</v>
      </c>
      <c r="D1074" s="19" t="str">
        <f t="shared" si="99"/>
        <v>vis</v>
      </c>
      <c r="E1074" s="107" t="e">
        <f>VLOOKUP(C1074,'Active 1'!C$21:E$968,3,FALSE)</f>
        <v>#N/A</v>
      </c>
      <c r="F1074" s="5" t="s">
        <v>2167</v>
      </c>
      <c r="G1074" s="19" t="str">
        <f t="shared" si="100"/>
        <v>52542.5899</v>
      </c>
      <c r="H1074" s="10">
        <f t="shared" si="101"/>
        <v>31</v>
      </c>
      <c r="I1074" s="108" t="s">
        <v>1612</v>
      </c>
      <c r="J1074" s="109" t="s">
        <v>1613</v>
      </c>
      <c r="K1074" s="108">
        <v>31</v>
      </c>
      <c r="L1074" s="108" t="s">
        <v>1609</v>
      </c>
      <c r="M1074" s="109" t="s">
        <v>1443</v>
      </c>
      <c r="N1074" s="109" t="s">
        <v>1536</v>
      </c>
      <c r="O1074" s="110" t="s">
        <v>414</v>
      </c>
      <c r="P1074" s="110" t="s">
        <v>1560</v>
      </c>
    </row>
    <row r="1075" spans="1:16" ht="13.5" thickBot="1">
      <c r="A1075" s="10" t="str">
        <f t="shared" si="96"/>
        <v> AOEB 9 </v>
      </c>
      <c r="B1075" s="5" t="str">
        <f t="shared" si="97"/>
        <v>I</v>
      </c>
      <c r="C1075" s="10">
        <f t="shared" si="98"/>
        <v>52546.663999999997</v>
      </c>
      <c r="D1075" s="19" t="str">
        <f t="shared" si="99"/>
        <v>vis</v>
      </c>
      <c r="E1075" s="107" t="e">
        <f>VLOOKUP(C1075,'Active 1'!C$21:E$968,3,FALSE)</f>
        <v>#N/A</v>
      </c>
      <c r="F1075" s="5" t="s">
        <v>2167</v>
      </c>
      <c r="G1075" s="19" t="str">
        <f t="shared" si="100"/>
        <v>52546.664</v>
      </c>
      <c r="H1075" s="10">
        <f t="shared" si="101"/>
        <v>34</v>
      </c>
      <c r="I1075" s="108" t="s">
        <v>1614</v>
      </c>
      <c r="J1075" s="109" t="s">
        <v>1615</v>
      </c>
      <c r="K1075" s="108">
        <v>34</v>
      </c>
      <c r="L1075" s="108" t="s">
        <v>1036</v>
      </c>
      <c r="M1075" s="109" t="s">
        <v>2233</v>
      </c>
      <c r="N1075" s="109"/>
      <c r="O1075" s="110" t="s">
        <v>3236</v>
      </c>
      <c r="P1075" s="110" t="s">
        <v>1560</v>
      </c>
    </row>
    <row r="1076" spans="1:16" ht="13.5" thickBot="1">
      <c r="A1076" s="10" t="str">
        <f t="shared" si="96"/>
        <v> AOEB 9 </v>
      </c>
      <c r="B1076" s="5" t="str">
        <f t="shared" si="97"/>
        <v>I</v>
      </c>
      <c r="C1076" s="10">
        <f t="shared" si="98"/>
        <v>52580.595000000001</v>
      </c>
      <c r="D1076" s="19" t="str">
        <f t="shared" si="99"/>
        <v>vis</v>
      </c>
      <c r="E1076" s="107" t="e">
        <f>VLOOKUP(C1076,'Active 1'!C$21:E$968,3,FALSE)</f>
        <v>#N/A</v>
      </c>
      <c r="F1076" s="5" t="s">
        <v>2167</v>
      </c>
      <c r="G1076" s="19" t="str">
        <f t="shared" si="100"/>
        <v>52580.595</v>
      </c>
      <c r="H1076" s="10">
        <f t="shared" si="101"/>
        <v>59</v>
      </c>
      <c r="I1076" s="108" t="s">
        <v>1616</v>
      </c>
      <c r="J1076" s="109" t="s">
        <v>1617</v>
      </c>
      <c r="K1076" s="108">
        <v>59</v>
      </c>
      <c r="L1076" s="108" t="s">
        <v>1016</v>
      </c>
      <c r="M1076" s="109" t="s">
        <v>2233</v>
      </c>
      <c r="N1076" s="109"/>
      <c r="O1076" s="110" t="s">
        <v>1618</v>
      </c>
      <c r="P1076" s="110" t="s">
        <v>1560</v>
      </c>
    </row>
    <row r="1077" spans="1:16" ht="13.5" thickBot="1">
      <c r="A1077" s="10" t="str">
        <f t="shared" si="96"/>
        <v> AOEB 9 </v>
      </c>
      <c r="B1077" s="5" t="str">
        <f t="shared" si="97"/>
        <v>I</v>
      </c>
      <c r="C1077" s="10">
        <f t="shared" si="98"/>
        <v>52637.605000000003</v>
      </c>
      <c r="D1077" s="19" t="str">
        <f t="shared" si="99"/>
        <v>vis</v>
      </c>
      <c r="E1077" s="107" t="e">
        <f>VLOOKUP(C1077,'Active 1'!C$21:E$968,3,FALSE)</f>
        <v>#N/A</v>
      </c>
      <c r="F1077" s="5" t="s">
        <v>2167</v>
      </c>
      <c r="G1077" s="19" t="str">
        <f t="shared" si="100"/>
        <v>52637.605</v>
      </c>
      <c r="H1077" s="10">
        <f t="shared" si="101"/>
        <v>101</v>
      </c>
      <c r="I1077" s="108" t="s">
        <v>1619</v>
      </c>
      <c r="J1077" s="109" t="s">
        <v>1620</v>
      </c>
      <c r="K1077" s="108">
        <v>101</v>
      </c>
      <c r="L1077" s="108" t="s">
        <v>1621</v>
      </c>
      <c r="M1077" s="109" t="s">
        <v>2233</v>
      </c>
      <c r="N1077" s="109"/>
      <c r="O1077" s="110" t="s">
        <v>1440</v>
      </c>
      <c r="P1077" s="110" t="s">
        <v>1560</v>
      </c>
    </row>
    <row r="1078" spans="1:16" ht="13.5" thickBot="1">
      <c r="A1078" s="10" t="str">
        <f t="shared" si="96"/>
        <v> AOEB 9 </v>
      </c>
      <c r="B1078" s="5" t="str">
        <f t="shared" si="97"/>
        <v>I</v>
      </c>
      <c r="C1078" s="10">
        <f t="shared" si="98"/>
        <v>52934.841999999997</v>
      </c>
      <c r="D1078" s="19" t="str">
        <f t="shared" si="99"/>
        <v>vis</v>
      </c>
      <c r="E1078" s="107" t="e">
        <f>VLOOKUP(C1078,'Active 1'!C$21:E$968,3,FALSE)</f>
        <v>#N/A</v>
      </c>
      <c r="F1078" s="5" t="s">
        <v>2167</v>
      </c>
      <c r="G1078" s="19" t="str">
        <f t="shared" si="100"/>
        <v>52934.842</v>
      </c>
      <c r="H1078" s="10">
        <f t="shared" si="101"/>
        <v>320</v>
      </c>
      <c r="I1078" s="108" t="s">
        <v>1627</v>
      </c>
      <c r="J1078" s="109" t="s">
        <v>1628</v>
      </c>
      <c r="K1078" s="108">
        <v>320</v>
      </c>
      <c r="L1078" s="108" t="s">
        <v>1182</v>
      </c>
      <c r="M1078" s="109" t="s">
        <v>2233</v>
      </c>
      <c r="N1078" s="109"/>
      <c r="O1078" s="110" t="s">
        <v>1056</v>
      </c>
      <c r="P1078" s="110" t="s">
        <v>1560</v>
      </c>
    </row>
    <row r="1079" spans="1:16" ht="13.5" thickBot="1">
      <c r="A1079" s="10" t="str">
        <f t="shared" si="96"/>
        <v>VSB 42 </v>
      </c>
      <c r="B1079" s="5" t="str">
        <f t="shared" si="97"/>
        <v>I</v>
      </c>
      <c r="C1079" s="10">
        <f t="shared" si="98"/>
        <v>52938.928</v>
      </c>
      <c r="D1079" s="19" t="str">
        <f t="shared" si="99"/>
        <v>vis</v>
      </c>
      <c r="E1079" s="107" t="e">
        <f>VLOOKUP(C1079,'Active 1'!C$21:E$968,3,FALSE)</f>
        <v>#N/A</v>
      </c>
      <c r="F1079" s="5" t="s">
        <v>2167</v>
      </c>
      <c r="G1079" s="19" t="str">
        <f t="shared" si="100"/>
        <v>52938.928</v>
      </c>
      <c r="H1079" s="10">
        <f t="shared" si="101"/>
        <v>323</v>
      </c>
      <c r="I1079" s="108" t="s">
        <v>1634</v>
      </c>
      <c r="J1079" s="109" t="s">
        <v>1635</v>
      </c>
      <c r="K1079" s="108">
        <v>323</v>
      </c>
      <c r="L1079" s="108" t="s">
        <v>1621</v>
      </c>
      <c r="M1079" s="109" t="s">
        <v>2233</v>
      </c>
      <c r="N1079" s="109"/>
      <c r="O1079" s="110" t="s">
        <v>1636</v>
      </c>
      <c r="P1079" s="111" t="s">
        <v>1637</v>
      </c>
    </row>
    <row r="1080" spans="1:16" ht="13.5" thickBot="1">
      <c r="A1080" s="10" t="str">
        <f t="shared" si="96"/>
        <v>IBVS 5493 </v>
      </c>
      <c r="B1080" s="5" t="str">
        <f t="shared" si="97"/>
        <v>I</v>
      </c>
      <c r="C1080" s="10">
        <f t="shared" si="98"/>
        <v>52949.782700000003</v>
      </c>
      <c r="D1080" s="19" t="str">
        <f t="shared" si="99"/>
        <v>vis</v>
      </c>
      <c r="E1080" s="107" t="e">
        <f>VLOOKUP(C1080,'Active 1'!C$21:E$968,3,FALSE)</f>
        <v>#N/A</v>
      </c>
      <c r="F1080" s="5" t="s">
        <v>2167</v>
      </c>
      <c r="G1080" s="19" t="str">
        <f t="shared" si="100"/>
        <v>52949.7827</v>
      </c>
      <c r="H1080" s="10">
        <f t="shared" si="101"/>
        <v>331</v>
      </c>
      <c r="I1080" s="108" t="s">
        <v>1643</v>
      </c>
      <c r="J1080" s="109" t="s">
        <v>1644</v>
      </c>
      <c r="K1080" s="108">
        <v>331</v>
      </c>
      <c r="L1080" s="108" t="s">
        <v>1645</v>
      </c>
      <c r="M1080" s="109" t="s">
        <v>2682</v>
      </c>
      <c r="N1080" s="109" t="s">
        <v>2683</v>
      </c>
      <c r="O1080" s="110" t="s">
        <v>1646</v>
      </c>
      <c r="P1080" s="111" t="s">
        <v>1647</v>
      </c>
    </row>
    <row r="1081" spans="1:16" ht="13.5" thickBot="1">
      <c r="A1081" s="10" t="str">
        <f t="shared" si="96"/>
        <v> AOEB 9 </v>
      </c>
      <c r="B1081" s="5" t="str">
        <f t="shared" si="97"/>
        <v>I</v>
      </c>
      <c r="C1081" s="10">
        <f t="shared" si="98"/>
        <v>52975.571600000003</v>
      </c>
      <c r="D1081" s="19" t="str">
        <f t="shared" si="99"/>
        <v>vis</v>
      </c>
      <c r="E1081" s="107" t="e">
        <f>VLOOKUP(C1081,'Active 1'!C$21:E$968,3,FALSE)</f>
        <v>#N/A</v>
      </c>
      <c r="F1081" s="5" t="s">
        <v>2167</v>
      </c>
      <c r="G1081" s="19" t="str">
        <f t="shared" si="100"/>
        <v>52975.5716</v>
      </c>
      <c r="H1081" s="10">
        <f t="shared" si="101"/>
        <v>350</v>
      </c>
      <c r="I1081" s="108" t="s">
        <v>1648</v>
      </c>
      <c r="J1081" s="109" t="s">
        <v>1649</v>
      </c>
      <c r="K1081" s="108">
        <v>350</v>
      </c>
      <c r="L1081" s="108" t="s">
        <v>1645</v>
      </c>
      <c r="M1081" s="109" t="s">
        <v>1443</v>
      </c>
      <c r="N1081" s="109" t="s">
        <v>1536</v>
      </c>
      <c r="O1081" s="110" t="s">
        <v>1650</v>
      </c>
      <c r="P1081" s="110" t="s">
        <v>1560</v>
      </c>
    </row>
    <row r="1082" spans="1:16" ht="13.5" thickBot="1">
      <c r="A1082" s="10" t="str">
        <f t="shared" si="96"/>
        <v> AOEB 9 </v>
      </c>
      <c r="B1082" s="5" t="str">
        <f t="shared" si="97"/>
        <v>I</v>
      </c>
      <c r="C1082" s="10">
        <f t="shared" si="98"/>
        <v>52975.571600000003</v>
      </c>
      <c r="D1082" s="19" t="str">
        <f t="shared" si="99"/>
        <v>vis</v>
      </c>
      <c r="E1082" s="107" t="e">
        <f>VLOOKUP(C1082,'Active 1'!C$21:E$968,3,FALSE)</f>
        <v>#N/A</v>
      </c>
      <c r="F1082" s="5" t="s">
        <v>2167</v>
      </c>
      <c r="G1082" s="19" t="str">
        <f t="shared" si="100"/>
        <v>52975.5716</v>
      </c>
      <c r="H1082" s="10">
        <f t="shared" si="101"/>
        <v>350</v>
      </c>
      <c r="I1082" s="108" t="s">
        <v>1648</v>
      </c>
      <c r="J1082" s="109" t="s">
        <v>1649</v>
      </c>
      <c r="K1082" s="108">
        <v>350</v>
      </c>
      <c r="L1082" s="108" t="s">
        <v>1645</v>
      </c>
      <c r="M1082" s="109" t="s">
        <v>1443</v>
      </c>
      <c r="N1082" s="109" t="s">
        <v>1536</v>
      </c>
      <c r="O1082" s="110" t="s">
        <v>1564</v>
      </c>
      <c r="P1082" s="110" t="s">
        <v>1560</v>
      </c>
    </row>
    <row r="1083" spans="1:16" ht="13.5" thickBot="1">
      <c r="A1083" s="10" t="str">
        <f t="shared" si="96"/>
        <v> AOEB 9 </v>
      </c>
      <c r="B1083" s="5" t="str">
        <f t="shared" si="97"/>
        <v>I</v>
      </c>
      <c r="C1083" s="10">
        <f t="shared" si="98"/>
        <v>52994.58</v>
      </c>
      <c r="D1083" s="19" t="str">
        <f t="shared" si="99"/>
        <v>vis</v>
      </c>
      <c r="E1083" s="107" t="e">
        <f>VLOOKUP(C1083,'Active 1'!C$21:E$968,3,FALSE)</f>
        <v>#N/A</v>
      </c>
      <c r="F1083" s="5" t="s">
        <v>2167</v>
      </c>
      <c r="G1083" s="19" t="str">
        <f t="shared" si="100"/>
        <v>52994.580</v>
      </c>
      <c r="H1083" s="10">
        <f t="shared" si="101"/>
        <v>364</v>
      </c>
      <c r="I1083" s="108" t="s">
        <v>1651</v>
      </c>
      <c r="J1083" s="109" t="s">
        <v>1652</v>
      </c>
      <c r="K1083" s="108">
        <v>364</v>
      </c>
      <c r="L1083" s="108" t="s">
        <v>1042</v>
      </c>
      <c r="M1083" s="109" t="s">
        <v>2233</v>
      </c>
      <c r="N1083" s="109"/>
      <c r="O1083" s="110" t="s">
        <v>414</v>
      </c>
      <c r="P1083" s="110" t="s">
        <v>1560</v>
      </c>
    </row>
    <row r="1084" spans="1:16" ht="13.5" thickBot="1">
      <c r="A1084" s="10" t="str">
        <f t="shared" si="96"/>
        <v> AOEB 12 </v>
      </c>
      <c r="B1084" s="5" t="str">
        <f t="shared" si="97"/>
        <v>I</v>
      </c>
      <c r="C1084" s="10">
        <f t="shared" si="98"/>
        <v>53313.540999999997</v>
      </c>
      <c r="D1084" s="19" t="str">
        <f t="shared" si="99"/>
        <v>vis</v>
      </c>
      <c r="E1084" s="107" t="e">
        <f>VLOOKUP(C1084,'Active 1'!C$21:E$968,3,FALSE)</f>
        <v>#N/A</v>
      </c>
      <c r="F1084" s="5" t="s">
        <v>2167</v>
      </c>
      <c r="G1084" s="19" t="str">
        <f t="shared" si="100"/>
        <v>53313.541</v>
      </c>
      <c r="H1084" s="10">
        <f t="shared" si="101"/>
        <v>599</v>
      </c>
      <c r="I1084" s="108" t="s">
        <v>1668</v>
      </c>
      <c r="J1084" s="109" t="s">
        <v>1669</v>
      </c>
      <c r="K1084" s="108">
        <v>599</v>
      </c>
      <c r="L1084" s="108" t="s">
        <v>1097</v>
      </c>
      <c r="M1084" s="109" t="s">
        <v>2233</v>
      </c>
      <c r="N1084" s="109"/>
      <c r="O1084" s="110" t="s">
        <v>1618</v>
      </c>
      <c r="P1084" s="110" t="s">
        <v>1670</v>
      </c>
    </row>
    <row r="1085" spans="1:16" ht="13.5" thickBot="1">
      <c r="A1085" s="10" t="str">
        <f t="shared" si="96"/>
        <v>VSB 44 </v>
      </c>
      <c r="B1085" s="5" t="str">
        <f t="shared" si="97"/>
        <v>I</v>
      </c>
      <c r="C1085" s="10">
        <f t="shared" si="98"/>
        <v>53375.982000000004</v>
      </c>
      <c r="D1085" s="19" t="str">
        <f t="shared" si="99"/>
        <v>vis</v>
      </c>
      <c r="E1085" s="107" t="e">
        <f>VLOOKUP(C1085,'Active 1'!C$21:E$968,3,FALSE)</f>
        <v>#N/A</v>
      </c>
      <c r="F1085" s="5" t="s">
        <v>2167</v>
      </c>
      <c r="G1085" s="19" t="str">
        <f t="shared" si="100"/>
        <v>53375.982</v>
      </c>
      <c r="H1085" s="10">
        <f t="shared" si="101"/>
        <v>645</v>
      </c>
      <c r="I1085" s="108" t="s">
        <v>1684</v>
      </c>
      <c r="J1085" s="109" t="s">
        <v>1685</v>
      </c>
      <c r="K1085" s="108">
        <v>645</v>
      </c>
      <c r="L1085" s="108" t="s">
        <v>1055</v>
      </c>
      <c r="M1085" s="109" t="s">
        <v>2233</v>
      </c>
      <c r="N1085" s="109"/>
      <c r="O1085" s="110" t="s">
        <v>1636</v>
      </c>
      <c r="P1085" s="111" t="s">
        <v>1686</v>
      </c>
    </row>
    <row r="1086" spans="1:16" ht="13.5" thickBot="1">
      <c r="A1086" s="10" t="str">
        <f t="shared" si="96"/>
        <v> AOEB 12 </v>
      </c>
      <c r="B1086" s="5" t="str">
        <f t="shared" si="97"/>
        <v>I</v>
      </c>
      <c r="C1086" s="10">
        <f t="shared" si="98"/>
        <v>53393.618999999999</v>
      </c>
      <c r="D1086" s="19" t="str">
        <f t="shared" si="99"/>
        <v>vis</v>
      </c>
      <c r="E1086" s="107" t="e">
        <f>VLOOKUP(C1086,'Active 1'!C$21:E$968,3,FALSE)</f>
        <v>#N/A</v>
      </c>
      <c r="F1086" s="5" t="s">
        <v>2167</v>
      </c>
      <c r="G1086" s="19" t="str">
        <f t="shared" si="100"/>
        <v>53393.619</v>
      </c>
      <c r="H1086" s="10">
        <f t="shared" si="101"/>
        <v>658</v>
      </c>
      <c r="I1086" s="108" t="s">
        <v>1687</v>
      </c>
      <c r="J1086" s="109" t="s">
        <v>1688</v>
      </c>
      <c r="K1086" s="108">
        <v>658</v>
      </c>
      <c r="L1086" s="108" t="s">
        <v>2168</v>
      </c>
      <c r="M1086" s="109" t="s">
        <v>2233</v>
      </c>
      <c r="N1086" s="109"/>
      <c r="O1086" s="110" t="s">
        <v>99</v>
      </c>
      <c r="P1086" s="110" t="s">
        <v>1670</v>
      </c>
    </row>
    <row r="1087" spans="1:16" ht="13.5" thickBot="1">
      <c r="A1087" s="10" t="str">
        <f t="shared" si="96"/>
        <v>OEJV 0137 </v>
      </c>
      <c r="B1087" s="5" t="str">
        <f t="shared" si="97"/>
        <v>I</v>
      </c>
      <c r="C1087" s="10">
        <f t="shared" si="98"/>
        <v>53624.370900000002</v>
      </c>
      <c r="D1087" s="19" t="str">
        <f t="shared" si="99"/>
        <v>vis</v>
      </c>
      <c r="E1087" s="107" t="e">
        <f>VLOOKUP(C1087,'Active 1'!C$21:E$968,3,FALSE)</f>
        <v>#N/A</v>
      </c>
      <c r="F1087" s="5" t="s">
        <v>2167</v>
      </c>
      <c r="G1087" s="19" t="str">
        <f t="shared" si="100"/>
        <v>53624.3709</v>
      </c>
      <c r="H1087" s="10">
        <f t="shared" si="101"/>
        <v>828</v>
      </c>
      <c r="I1087" s="108" t="s">
        <v>1691</v>
      </c>
      <c r="J1087" s="109" t="s">
        <v>1692</v>
      </c>
      <c r="K1087" s="108">
        <v>828</v>
      </c>
      <c r="L1087" s="108" t="s">
        <v>1693</v>
      </c>
      <c r="M1087" s="109" t="s">
        <v>2233</v>
      </c>
      <c r="N1087" s="109"/>
      <c r="O1087" s="110" t="s">
        <v>1694</v>
      </c>
      <c r="P1087" s="111" t="s">
        <v>1695</v>
      </c>
    </row>
    <row r="1088" spans="1:16" ht="13.5" thickBot="1">
      <c r="A1088" s="10" t="str">
        <f t="shared" si="96"/>
        <v> AOEB 12 </v>
      </c>
      <c r="B1088" s="5" t="str">
        <f t="shared" si="97"/>
        <v>I</v>
      </c>
      <c r="C1088" s="10">
        <f t="shared" si="98"/>
        <v>53644.724000000002</v>
      </c>
      <c r="D1088" s="19" t="str">
        <f t="shared" si="99"/>
        <v>vis</v>
      </c>
      <c r="E1088" s="107" t="e">
        <f>VLOOKUP(C1088,'Active 1'!C$21:E$968,3,FALSE)</f>
        <v>#N/A</v>
      </c>
      <c r="F1088" s="5" t="s">
        <v>2167</v>
      </c>
      <c r="G1088" s="19" t="str">
        <f t="shared" si="100"/>
        <v>53644.7240</v>
      </c>
      <c r="H1088" s="10">
        <f t="shared" si="101"/>
        <v>843</v>
      </c>
      <c r="I1088" s="108" t="s">
        <v>1696</v>
      </c>
      <c r="J1088" s="109" t="s">
        <v>1697</v>
      </c>
      <c r="K1088" s="108">
        <v>843</v>
      </c>
      <c r="L1088" s="108" t="s">
        <v>1698</v>
      </c>
      <c r="M1088" s="109" t="s">
        <v>1443</v>
      </c>
      <c r="N1088" s="109" t="s">
        <v>1536</v>
      </c>
      <c r="O1088" s="110" t="s">
        <v>414</v>
      </c>
      <c r="P1088" s="110" t="s">
        <v>1670</v>
      </c>
    </row>
    <row r="1089" spans="1:16" ht="13.5" thickBot="1">
      <c r="A1089" s="10" t="str">
        <f t="shared" si="96"/>
        <v> AOEB 12 </v>
      </c>
      <c r="B1089" s="5" t="str">
        <f t="shared" si="97"/>
        <v>I</v>
      </c>
      <c r="C1089" s="10">
        <f t="shared" si="98"/>
        <v>53708.517999999996</v>
      </c>
      <c r="D1089" s="19" t="str">
        <f t="shared" si="99"/>
        <v>vis</v>
      </c>
      <c r="E1089" s="107" t="e">
        <f>VLOOKUP(C1089,'Active 1'!C$21:E$968,3,FALSE)</f>
        <v>#N/A</v>
      </c>
      <c r="F1089" s="5" t="s">
        <v>2167</v>
      </c>
      <c r="G1089" s="19" t="str">
        <f t="shared" si="100"/>
        <v>53708.518</v>
      </c>
      <c r="H1089" s="10">
        <f t="shared" si="101"/>
        <v>890</v>
      </c>
      <c r="I1089" s="108" t="s">
        <v>1701</v>
      </c>
      <c r="J1089" s="109" t="s">
        <v>1702</v>
      </c>
      <c r="K1089" s="108">
        <v>890</v>
      </c>
      <c r="L1089" s="108" t="s">
        <v>1570</v>
      </c>
      <c r="M1089" s="109" t="s">
        <v>2233</v>
      </c>
      <c r="N1089" s="109"/>
      <c r="O1089" s="110" t="s">
        <v>1618</v>
      </c>
      <c r="P1089" s="110" t="s">
        <v>1670</v>
      </c>
    </row>
    <row r="1090" spans="1:16" ht="13.5" thickBot="1">
      <c r="A1090" s="10" t="str">
        <f t="shared" si="96"/>
        <v> AOEB 12 </v>
      </c>
      <c r="B1090" s="5" t="str">
        <f t="shared" si="97"/>
        <v>I</v>
      </c>
      <c r="C1090" s="10">
        <f t="shared" si="98"/>
        <v>53952.832600000002</v>
      </c>
      <c r="D1090" s="19" t="str">
        <f t="shared" si="99"/>
        <v>vis</v>
      </c>
      <c r="E1090" s="107" t="e">
        <f>VLOOKUP(C1090,'Active 1'!C$21:E$968,3,FALSE)</f>
        <v>#N/A</v>
      </c>
      <c r="F1090" s="5" t="s">
        <v>2167</v>
      </c>
      <c r="G1090" s="19" t="str">
        <f t="shared" si="100"/>
        <v>53952.8326</v>
      </c>
      <c r="H1090" s="10">
        <f t="shared" si="101"/>
        <v>1070</v>
      </c>
      <c r="I1090" s="108" t="s">
        <v>1706</v>
      </c>
      <c r="J1090" s="109" t="s">
        <v>1707</v>
      </c>
      <c r="K1090" s="108">
        <v>1070</v>
      </c>
      <c r="L1090" s="108" t="s">
        <v>1708</v>
      </c>
      <c r="M1090" s="109" t="s">
        <v>1443</v>
      </c>
      <c r="N1090" s="109" t="s">
        <v>1536</v>
      </c>
      <c r="O1090" s="110" t="s">
        <v>414</v>
      </c>
      <c r="P1090" s="110" t="s">
        <v>1670</v>
      </c>
    </row>
    <row r="1091" spans="1:16" ht="13.5" thickBot="1">
      <c r="A1091" s="10" t="str">
        <f t="shared" si="96"/>
        <v>VSB 45 </v>
      </c>
      <c r="B1091" s="5" t="str">
        <f t="shared" si="97"/>
        <v>I</v>
      </c>
      <c r="C1091" s="10">
        <f t="shared" si="98"/>
        <v>54017.985999999997</v>
      </c>
      <c r="D1091" s="19" t="str">
        <f t="shared" si="99"/>
        <v>vis</v>
      </c>
      <c r="E1091" s="107" t="e">
        <f>VLOOKUP(C1091,'Active 1'!C$21:E$968,3,FALSE)</f>
        <v>#N/A</v>
      </c>
      <c r="F1091" s="5" t="s">
        <v>2167</v>
      </c>
      <c r="G1091" s="19" t="str">
        <f t="shared" si="100"/>
        <v>54017.986</v>
      </c>
      <c r="H1091" s="10">
        <f t="shared" si="101"/>
        <v>1118</v>
      </c>
      <c r="I1091" s="108" t="s">
        <v>1717</v>
      </c>
      <c r="J1091" s="109" t="s">
        <v>1718</v>
      </c>
      <c r="K1091" s="108">
        <v>1118</v>
      </c>
      <c r="L1091" s="108" t="s">
        <v>1052</v>
      </c>
      <c r="M1091" s="109" t="s">
        <v>2233</v>
      </c>
      <c r="N1091" s="109"/>
      <c r="O1091" s="110" t="s">
        <v>1719</v>
      </c>
      <c r="P1091" s="111" t="s">
        <v>1720</v>
      </c>
    </row>
    <row r="1092" spans="1:16" ht="13.5" thickBot="1">
      <c r="A1092" s="10" t="str">
        <f t="shared" si="96"/>
        <v>VSB 45 </v>
      </c>
      <c r="B1092" s="5" t="str">
        <f t="shared" si="97"/>
        <v>I</v>
      </c>
      <c r="C1092" s="10">
        <f t="shared" si="98"/>
        <v>54032.915000000001</v>
      </c>
      <c r="D1092" s="19" t="str">
        <f t="shared" si="99"/>
        <v>vis</v>
      </c>
      <c r="E1092" s="107" t="e">
        <f>VLOOKUP(C1092,'Active 1'!C$21:E$968,3,FALSE)</f>
        <v>#N/A</v>
      </c>
      <c r="F1092" s="5" t="s">
        <v>2167</v>
      </c>
      <c r="G1092" s="19" t="str">
        <f t="shared" si="100"/>
        <v>54032.915</v>
      </c>
      <c r="H1092" s="10">
        <f t="shared" si="101"/>
        <v>1129</v>
      </c>
      <c r="I1092" s="108" t="s">
        <v>1721</v>
      </c>
      <c r="J1092" s="109" t="s">
        <v>1722</v>
      </c>
      <c r="K1092" s="108">
        <v>1129</v>
      </c>
      <c r="L1092" s="108" t="s">
        <v>1570</v>
      </c>
      <c r="M1092" s="109" t="s">
        <v>2233</v>
      </c>
      <c r="N1092" s="109"/>
      <c r="O1092" s="110" t="s">
        <v>1719</v>
      </c>
      <c r="P1092" s="111" t="s">
        <v>1720</v>
      </c>
    </row>
    <row r="1093" spans="1:16" ht="13.5" thickBot="1">
      <c r="A1093" s="10" t="str">
        <f t="shared" si="96"/>
        <v>VSB 46 </v>
      </c>
      <c r="B1093" s="5" t="str">
        <f t="shared" si="97"/>
        <v>I</v>
      </c>
      <c r="C1093" s="10">
        <f t="shared" si="98"/>
        <v>54379.025999999998</v>
      </c>
      <c r="D1093" s="19" t="str">
        <f t="shared" si="99"/>
        <v>vis</v>
      </c>
      <c r="E1093" s="107" t="e">
        <f>VLOOKUP(C1093,'Active 1'!C$21:E$968,3,FALSE)</f>
        <v>#N/A</v>
      </c>
      <c r="F1093" s="5" t="s">
        <v>2167</v>
      </c>
      <c r="G1093" s="19" t="str">
        <f t="shared" si="100"/>
        <v>54379.026</v>
      </c>
      <c r="H1093" s="10">
        <f t="shared" si="101"/>
        <v>1384</v>
      </c>
      <c r="I1093" s="108" t="s">
        <v>1729</v>
      </c>
      <c r="J1093" s="109" t="s">
        <v>1730</v>
      </c>
      <c r="K1093" s="108">
        <v>1384</v>
      </c>
      <c r="L1093" s="108" t="s">
        <v>2168</v>
      </c>
      <c r="M1093" s="109" t="s">
        <v>2233</v>
      </c>
      <c r="N1093" s="109"/>
      <c r="O1093" s="110" t="s">
        <v>1077</v>
      </c>
      <c r="P1093" s="111" t="s">
        <v>1731</v>
      </c>
    </row>
    <row r="1094" spans="1:16" ht="13.5" thickBot="1">
      <c r="A1094" s="10" t="str">
        <f t="shared" si="96"/>
        <v>OEJV 0094 </v>
      </c>
      <c r="B1094" s="5" t="str">
        <f t="shared" si="97"/>
        <v>II</v>
      </c>
      <c r="C1094" s="10">
        <f t="shared" si="98"/>
        <v>54469.286099999998</v>
      </c>
      <c r="D1094" s="19" t="str">
        <f t="shared" si="99"/>
        <v>vis</v>
      </c>
      <c r="E1094" s="107" t="e">
        <f>VLOOKUP(C1094,'Active 1'!C$21:E$968,3,FALSE)</f>
        <v>#N/A</v>
      </c>
      <c r="F1094" s="5" t="s">
        <v>2167</v>
      </c>
      <c r="G1094" s="19" t="str">
        <f t="shared" si="100"/>
        <v>54469.2861</v>
      </c>
      <c r="H1094" s="10">
        <f t="shared" si="101"/>
        <v>1450.5</v>
      </c>
      <c r="I1094" s="108" t="s">
        <v>1742</v>
      </c>
      <c r="J1094" s="109" t="s">
        <v>1743</v>
      </c>
      <c r="K1094" s="108">
        <v>1450.5</v>
      </c>
      <c r="L1094" s="108" t="s">
        <v>1744</v>
      </c>
      <c r="M1094" s="109" t="s">
        <v>1443</v>
      </c>
      <c r="N1094" s="109" t="s">
        <v>1449</v>
      </c>
      <c r="O1094" s="110" t="s">
        <v>1745</v>
      </c>
      <c r="P1094" s="111" t="s">
        <v>1746</v>
      </c>
    </row>
    <row r="1095" spans="1:16" ht="13.5" thickBot="1">
      <c r="A1095" s="10" t="str">
        <f t="shared" si="96"/>
        <v>VSB 50 </v>
      </c>
      <c r="B1095" s="5" t="str">
        <f t="shared" si="97"/>
        <v>I</v>
      </c>
      <c r="C1095" s="10">
        <f t="shared" si="98"/>
        <v>54883.942999999999</v>
      </c>
      <c r="D1095" s="19" t="str">
        <f t="shared" si="99"/>
        <v>vis</v>
      </c>
      <c r="E1095" s="107" t="e">
        <f>VLOOKUP(C1095,'Active 1'!C$21:E$968,3,FALSE)</f>
        <v>#N/A</v>
      </c>
      <c r="F1095" s="5" t="s">
        <v>2167</v>
      </c>
      <c r="G1095" s="19" t="str">
        <f t="shared" si="100"/>
        <v>54883.943</v>
      </c>
      <c r="H1095" s="10">
        <f t="shared" si="101"/>
        <v>1756</v>
      </c>
      <c r="I1095" s="108" t="s">
        <v>1769</v>
      </c>
      <c r="J1095" s="109" t="s">
        <v>1770</v>
      </c>
      <c r="K1095" s="108">
        <v>1756</v>
      </c>
      <c r="L1095" s="108" t="s">
        <v>1066</v>
      </c>
      <c r="M1095" s="109" t="s">
        <v>2233</v>
      </c>
      <c r="N1095" s="109"/>
      <c r="O1095" s="110" t="s">
        <v>1077</v>
      </c>
      <c r="P1095" s="111" t="s">
        <v>1771</v>
      </c>
    </row>
    <row r="1096" spans="1:16" ht="13.5" thickBot="1">
      <c r="A1096" s="10" t="str">
        <f t="shared" si="96"/>
        <v>VSB 50 </v>
      </c>
      <c r="B1096" s="5" t="str">
        <f t="shared" si="97"/>
        <v>I</v>
      </c>
      <c r="C1096" s="10">
        <f t="shared" si="98"/>
        <v>55149.97</v>
      </c>
      <c r="D1096" s="19" t="str">
        <f t="shared" si="99"/>
        <v>vis</v>
      </c>
      <c r="E1096" s="107" t="e">
        <f>VLOOKUP(C1096,'Active 1'!C$21:E$968,3,FALSE)</f>
        <v>#N/A</v>
      </c>
      <c r="F1096" s="5" t="s">
        <v>2167</v>
      </c>
      <c r="G1096" s="19" t="str">
        <f t="shared" si="100"/>
        <v>55149.970</v>
      </c>
      <c r="H1096" s="10">
        <f t="shared" si="101"/>
        <v>1952</v>
      </c>
      <c r="I1096" s="108" t="s">
        <v>1782</v>
      </c>
      <c r="J1096" s="109" t="s">
        <v>1783</v>
      </c>
      <c r="K1096" s="108">
        <v>1952</v>
      </c>
      <c r="L1096" s="108" t="s">
        <v>1182</v>
      </c>
      <c r="M1096" s="109" t="s">
        <v>2233</v>
      </c>
      <c r="N1096" s="109"/>
      <c r="O1096" s="110" t="s">
        <v>1077</v>
      </c>
      <c r="P1096" s="111" t="s">
        <v>1771</v>
      </c>
    </row>
    <row r="1097" spans="1:16" ht="13.5" thickBot="1">
      <c r="A1097" s="10" t="str">
        <f t="shared" si="96"/>
        <v>OEJV 0137 </v>
      </c>
      <c r="B1097" s="5" t="str">
        <f t="shared" si="97"/>
        <v>I</v>
      </c>
      <c r="C1097" s="10">
        <f t="shared" si="98"/>
        <v>55561.224199999997</v>
      </c>
      <c r="D1097" s="19" t="str">
        <f t="shared" si="99"/>
        <v>vis</v>
      </c>
      <c r="E1097" s="107" t="e">
        <f>VLOOKUP(C1097,'Active 1'!C$21:E$968,3,FALSE)</f>
        <v>#N/A</v>
      </c>
      <c r="F1097" s="5" t="s">
        <v>2167</v>
      </c>
      <c r="G1097" s="19" t="str">
        <f t="shared" si="100"/>
        <v>55561.2242</v>
      </c>
      <c r="H1097" s="10">
        <f t="shared" si="101"/>
        <v>2255</v>
      </c>
      <c r="I1097" s="108" t="s">
        <v>1801</v>
      </c>
      <c r="J1097" s="109" t="s">
        <v>1802</v>
      </c>
      <c r="K1097" s="108">
        <v>2255</v>
      </c>
      <c r="L1097" s="108" t="s">
        <v>1803</v>
      </c>
      <c r="M1097" s="109" t="s">
        <v>1443</v>
      </c>
      <c r="N1097" s="109" t="s">
        <v>2162</v>
      </c>
      <c r="O1097" s="110" t="s">
        <v>1804</v>
      </c>
      <c r="P1097" s="111" t="s">
        <v>1695</v>
      </c>
    </row>
    <row r="1098" spans="1:16" ht="13.5" thickBot="1">
      <c r="A1098" s="10" t="str">
        <f t="shared" si="96"/>
        <v>VSB 53 </v>
      </c>
      <c r="B1098" s="5" t="str">
        <f t="shared" si="97"/>
        <v>I</v>
      </c>
      <c r="C1098" s="10">
        <f t="shared" si="98"/>
        <v>55563.938600000001</v>
      </c>
      <c r="D1098" s="19" t="str">
        <f t="shared" si="99"/>
        <v>vis</v>
      </c>
      <c r="E1098" s="107" t="e">
        <f>VLOOKUP(C1098,'Active 1'!C$21:E$968,3,FALSE)</f>
        <v>#N/A</v>
      </c>
      <c r="F1098" s="5" t="s">
        <v>2167</v>
      </c>
      <c r="G1098" s="19" t="str">
        <f t="shared" si="100"/>
        <v>55563.9386</v>
      </c>
      <c r="H1098" s="10">
        <f t="shared" si="101"/>
        <v>2257</v>
      </c>
      <c r="I1098" s="108" t="s">
        <v>1805</v>
      </c>
      <c r="J1098" s="109" t="s">
        <v>1806</v>
      </c>
      <c r="K1098" s="108">
        <v>2257</v>
      </c>
      <c r="L1098" s="108" t="s">
        <v>1807</v>
      </c>
      <c r="M1098" s="109" t="s">
        <v>1443</v>
      </c>
      <c r="N1098" s="109" t="s">
        <v>1808</v>
      </c>
      <c r="O1098" s="110" t="s">
        <v>1077</v>
      </c>
      <c r="P1098" s="111" t="s">
        <v>1809</v>
      </c>
    </row>
    <row r="1099" spans="1:16" ht="13.5" thickBot="1">
      <c r="A1099" s="10" t="str">
        <f t="shared" si="96"/>
        <v>VSB 53 </v>
      </c>
      <c r="B1099" s="5" t="str">
        <f t="shared" si="97"/>
        <v>I</v>
      </c>
      <c r="C1099" s="10">
        <f t="shared" si="98"/>
        <v>55842.180899999999</v>
      </c>
      <c r="D1099" s="19" t="str">
        <f t="shared" si="99"/>
        <v>vis</v>
      </c>
      <c r="E1099" s="107" t="e">
        <f>VLOOKUP(C1099,'Active 1'!C$21:E$968,3,FALSE)</f>
        <v>#N/A</v>
      </c>
      <c r="F1099" s="5" t="s">
        <v>2167</v>
      </c>
      <c r="G1099" s="19" t="str">
        <f t="shared" si="100"/>
        <v>55842.1809</v>
      </c>
      <c r="H1099" s="10">
        <f t="shared" si="101"/>
        <v>2462</v>
      </c>
      <c r="I1099" s="108" t="s">
        <v>1814</v>
      </c>
      <c r="J1099" s="109" t="s">
        <v>1815</v>
      </c>
      <c r="K1099" s="108">
        <v>2462</v>
      </c>
      <c r="L1099" s="108" t="s">
        <v>1816</v>
      </c>
      <c r="M1099" s="109" t="s">
        <v>1443</v>
      </c>
      <c r="N1099" s="109" t="s">
        <v>1808</v>
      </c>
      <c r="O1099" s="110" t="s">
        <v>1077</v>
      </c>
      <c r="P1099" s="111" t="s">
        <v>1809</v>
      </c>
    </row>
    <row r="1100" spans="1:16" ht="13.5" thickBot="1">
      <c r="A1100" s="10" t="str">
        <f t="shared" si="96"/>
        <v>VSB 53 </v>
      </c>
      <c r="B1100" s="5" t="str">
        <f t="shared" si="97"/>
        <v>I</v>
      </c>
      <c r="C1100" s="10">
        <f t="shared" si="98"/>
        <v>55885.616999999998</v>
      </c>
      <c r="D1100" s="19" t="str">
        <f t="shared" si="99"/>
        <v>vis</v>
      </c>
      <c r="E1100" s="107" t="e">
        <f>VLOOKUP(C1100,'Active 1'!C$21:E$968,3,FALSE)</f>
        <v>#N/A</v>
      </c>
      <c r="F1100" s="5" t="s">
        <v>2167</v>
      </c>
      <c r="G1100" s="19" t="str">
        <f t="shared" si="100"/>
        <v>55885.617</v>
      </c>
      <c r="H1100" s="10">
        <f t="shared" si="101"/>
        <v>2494</v>
      </c>
      <c r="I1100" s="108" t="s">
        <v>1822</v>
      </c>
      <c r="J1100" s="109" t="s">
        <v>1823</v>
      </c>
      <c r="K1100" s="108">
        <v>2494</v>
      </c>
      <c r="L1100" s="108" t="s">
        <v>1824</v>
      </c>
      <c r="M1100" s="109" t="s">
        <v>2233</v>
      </c>
      <c r="N1100" s="109"/>
      <c r="O1100" s="110" t="s">
        <v>1440</v>
      </c>
      <c r="P1100" s="111" t="s">
        <v>1809</v>
      </c>
    </row>
    <row r="1101" spans="1:16" ht="13.5" thickBot="1">
      <c r="A1101" s="10" t="str">
        <f t="shared" si="96"/>
        <v>VSB 55 </v>
      </c>
      <c r="B1101" s="5" t="str">
        <f t="shared" si="97"/>
        <v>I</v>
      </c>
      <c r="C1101" s="10">
        <f t="shared" si="98"/>
        <v>56243.935100000002</v>
      </c>
      <c r="D1101" s="19" t="str">
        <f t="shared" si="99"/>
        <v>vis</v>
      </c>
      <c r="E1101" s="107" t="e">
        <f>VLOOKUP(C1101,'Active 1'!C$21:E$968,3,FALSE)</f>
        <v>#N/A</v>
      </c>
      <c r="F1101" s="5" t="s">
        <v>2167</v>
      </c>
      <c r="G1101" s="19" t="str">
        <f t="shared" si="100"/>
        <v>56243.9351</v>
      </c>
      <c r="H1101" s="10">
        <f t="shared" si="101"/>
        <v>2758</v>
      </c>
      <c r="I1101" s="108" t="s">
        <v>1833</v>
      </c>
      <c r="J1101" s="109" t="s">
        <v>1834</v>
      </c>
      <c r="K1101" s="108">
        <v>2758</v>
      </c>
      <c r="L1101" s="108" t="s">
        <v>1835</v>
      </c>
      <c r="M1101" s="109" t="s">
        <v>1443</v>
      </c>
      <c r="N1101" s="109" t="s">
        <v>1808</v>
      </c>
      <c r="O1101" s="110" t="s">
        <v>1077</v>
      </c>
      <c r="P1101" s="111" t="s">
        <v>1836</v>
      </c>
    </row>
    <row r="1102" spans="1:16" ht="13.5" thickBot="1">
      <c r="A1102" s="10" t="str">
        <f t="shared" si="96"/>
        <v>VSB 55 </v>
      </c>
      <c r="B1102" s="5" t="str">
        <f t="shared" si="97"/>
        <v>I</v>
      </c>
      <c r="C1102" s="10">
        <f t="shared" si="98"/>
        <v>56286.010699999999</v>
      </c>
      <c r="D1102" s="19" t="str">
        <f t="shared" si="99"/>
        <v>vis</v>
      </c>
      <c r="E1102" s="107" t="e">
        <f>VLOOKUP(C1102,'Active 1'!C$21:E$968,3,FALSE)</f>
        <v>#N/A</v>
      </c>
      <c r="F1102" s="5" t="s">
        <v>2167</v>
      </c>
      <c r="G1102" s="19" t="str">
        <f t="shared" si="100"/>
        <v>56286.0107</v>
      </c>
      <c r="H1102" s="10">
        <f t="shared" si="101"/>
        <v>2789</v>
      </c>
      <c r="I1102" s="108" t="s">
        <v>1841</v>
      </c>
      <c r="J1102" s="109" t="s">
        <v>1842</v>
      </c>
      <c r="K1102" s="108">
        <v>2789</v>
      </c>
      <c r="L1102" s="108" t="s">
        <v>1843</v>
      </c>
      <c r="M1102" s="109" t="s">
        <v>1443</v>
      </c>
      <c r="N1102" s="109" t="s">
        <v>1808</v>
      </c>
      <c r="O1102" s="110" t="s">
        <v>1077</v>
      </c>
      <c r="P1102" s="111" t="s">
        <v>1836</v>
      </c>
    </row>
    <row r="1103" spans="1:16">
      <c r="B1103" s="5"/>
      <c r="E1103" s="107"/>
      <c r="F1103" s="5"/>
    </row>
    <row r="1104" spans="1:16">
      <c r="B1104" s="5"/>
      <c r="E1104" s="107"/>
      <c r="F1104" s="5"/>
    </row>
    <row r="1105" spans="2:6">
      <c r="B1105" s="5"/>
      <c r="E1105" s="107"/>
      <c r="F1105" s="5"/>
    </row>
    <row r="1106" spans="2:6">
      <c r="B1106" s="5"/>
      <c r="E1106" s="107"/>
      <c r="F1106" s="5"/>
    </row>
    <row r="1107" spans="2:6">
      <c r="B1107" s="5"/>
      <c r="E1107" s="107"/>
      <c r="F1107" s="5"/>
    </row>
    <row r="1108" spans="2:6">
      <c r="B1108" s="5"/>
      <c r="E1108" s="107"/>
      <c r="F1108" s="5"/>
    </row>
    <row r="1109" spans="2:6">
      <c r="B1109" s="5"/>
      <c r="E1109" s="107"/>
      <c r="F1109" s="5"/>
    </row>
    <row r="1110" spans="2:6">
      <c r="B1110" s="5"/>
      <c r="E1110" s="107"/>
      <c r="F1110" s="5"/>
    </row>
    <row r="1111" spans="2:6">
      <c r="B1111" s="5"/>
      <c r="E1111" s="107"/>
      <c r="F1111" s="5"/>
    </row>
    <row r="1112" spans="2:6">
      <c r="B1112" s="5"/>
      <c r="E1112" s="107"/>
      <c r="F1112" s="5"/>
    </row>
    <row r="1113" spans="2:6">
      <c r="B1113" s="5"/>
      <c r="E1113" s="107"/>
      <c r="F1113" s="5"/>
    </row>
    <row r="1114" spans="2:6">
      <c r="B1114" s="5"/>
      <c r="E1114" s="107"/>
      <c r="F1114" s="5"/>
    </row>
    <row r="1115" spans="2:6">
      <c r="B1115" s="5"/>
      <c r="E1115" s="107"/>
      <c r="F1115" s="5"/>
    </row>
    <row r="1116" spans="2:6">
      <c r="B1116" s="5"/>
      <c r="E1116" s="107"/>
      <c r="F1116" s="5"/>
    </row>
    <row r="1117" spans="2:6">
      <c r="B1117" s="5"/>
      <c r="E1117" s="107"/>
      <c r="F1117" s="5"/>
    </row>
    <row r="1118" spans="2:6">
      <c r="B1118" s="5"/>
      <c r="E1118" s="107"/>
      <c r="F1118" s="5"/>
    </row>
    <row r="1119" spans="2:6">
      <c r="B1119" s="5"/>
      <c r="E1119" s="107"/>
      <c r="F1119" s="5"/>
    </row>
    <row r="1120" spans="2:6">
      <c r="B1120" s="5"/>
      <c r="E1120" s="107"/>
      <c r="F1120" s="5"/>
    </row>
    <row r="1121" spans="2:6">
      <c r="B1121" s="5"/>
      <c r="E1121" s="107"/>
      <c r="F1121" s="5"/>
    </row>
    <row r="1122" spans="2:6">
      <c r="B1122" s="5"/>
      <c r="E1122" s="107"/>
      <c r="F1122" s="5"/>
    </row>
    <row r="1123" spans="2:6">
      <c r="B1123" s="5"/>
      <c r="E1123" s="107"/>
      <c r="F1123" s="5"/>
    </row>
    <row r="1124" spans="2:6">
      <c r="B1124" s="5"/>
      <c r="E1124" s="107"/>
      <c r="F1124" s="5"/>
    </row>
    <row r="1125" spans="2:6">
      <c r="B1125" s="5"/>
      <c r="E1125" s="107"/>
      <c r="F1125" s="5"/>
    </row>
    <row r="1126" spans="2:6">
      <c r="B1126" s="5"/>
      <c r="E1126" s="107"/>
      <c r="F1126" s="5"/>
    </row>
    <row r="1127" spans="2:6">
      <c r="B1127" s="5"/>
      <c r="E1127" s="107"/>
      <c r="F1127" s="5"/>
    </row>
    <row r="1128" spans="2:6">
      <c r="B1128" s="5"/>
      <c r="E1128" s="107"/>
      <c r="F1128" s="5"/>
    </row>
    <row r="1129" spans="2:6">
      <c r="B1129" s="5"/>
      <c r="E1129" s="107"/>
      <c r="F1129" s="5"/>
    </row>
    <row r="1130" spans="2:6">
      <c r="B1130" s="5"/>
      <c r="E1130" s="107"/>
      <c r="F1130" s="5"/>
    </row>
    <row r="1131" spans="2:6">
      <c r="B1131" s="5"/>
      <c r="E1131" s="107"/>
      <c r="F1131" s="5"/>
    </row>
    <row r="1132" spans="2:6">
      <c r="B1132" s="5"/>
      <c r="E1132" s="107"/>
      <c r="F1132" s="5"/>
    </row>
    <row r="1133" spans="2:6">
      <c r="B1133" s="5"/>
      <c r="E1133" s="107"/>
      <c r="F1133" s="5"/>
    </row>
    <row r="1134" spans="2:6">
      <c r="B1134" s="5"/>
      <c r="E1134" s="107"/>
      <c r="F1134" s="5"/>
    </row>
    <row r="1135" spans="2:6">
      <c r="B1135" s="5"/>
      <c r="E1135" s="107"/>
      <c r="F1135" s="5"/>
    </row>
    <row r="1136" spans="2:6">
      <c r="B1136" s="5"/>
      <c r="E1136" s="107"/>
      <c r="F1136" s="5"/>
    </row>
    <row r="1137" spans="2:6">
      <c r="B1137" s="5"/>
      <c r="E1137" s="107"/>
      <c r="F1137" s="5"/>
    </row>
    <row r="1138" spans="2:6">
      <c r="B1138" s="5"/>
      <c r="E1138" s="107"/>
      <c r="F1138" s="5"/>
    </row>
    <row r="1139" spans="2:6">
      <c r="B1139" s="5"/>
      <c r="E1139" s="107"/>
      <c r="F1139" s="5"/>
    </row>
    <row r="1140" spans="2:6">
      <c r="B1140" s="5"/>
      <c r="E1140" s="107"/>
      <c r="F1140" s="5"/>
    </row>
    <row r="1141" spans="2:6">
      <c r="B1141" s="5"/>
      <c r="E1141" s="107"/>
      <c r="F1141" s="5"/>
    </row>
    <row r="1142" spans="2:6">
      <c r="B1142" s="5"/>
      <c r="E1142" s="107"/>
      <c r="F1142" s="5"/>
    </row>
    <row r="1143" spans="2:6">
      <c r="B1143" s="5"/>
      <c r="E1143" s="107"/>
      <c r="F1143" s="5"/>
    </row>
    <row r="1144" spans="2:6">
      <c r="B1144" s="5"/>
      <c r="E1144" s="107"/>
      <c r="F1144" s="5"/>
    </row>
    <row r="1145" spans="2:6">
      <c r="B1145" s="5"/>
      <c r="E1145" s="107"/>
      <c r="F1145" s="5"/>
    </row>
    <row r="1146" spans="2:6">
      <c r="B1146" s="5"/>
      <c r="E1146" s="107"/>
      <c r="F1146" s="5"/>
    </row>
    <row r="1147" spans="2:6">
      <c r="B1147" s="5"/>
      <c r="E1147" s="107"/>
      <c r="F1147" s="5"/>
    </row>
    <row r="1148" spans="2:6">
      <c r="B1148" s="5"/>
      <c r="E1148" s="107"/>
      <c r="F1148" s="5"/>
    </row>
    <row r="1149" spans="2:6">
      <c r="B1149" s="5"/>
      <c r="E1149" s="107"/>
      <c r="F1149" s="5"/>
    </row>
    <row r="1150" spans="2:6">
      <c r="B1150" s="5"/>
      <c r="E1150" s="107"/>
      <c r="F1150" s="5"/>
    </row>
    <row r="1151" spans="2:6">
      <c r="B1151" s="5"/>
      <c r="E1151" s="107"/>
      <c r="F1151" s="5"/>
    </row>
    <row r="1152" spans="2:6">
      <c r="B1152" s="5"/>
      <c r="E1152" s="107"/>
      <c r="F1152" s="5"/>
    </row>
    <row r="1153" spans="2:6">
      <c r="B1153" s="5"/>
      <c r="E1153" s="107"/>
      <c r="F1153" s="5"/>
    </row>
    <row r="1154" spans="2:6">
      <c r="B1154" s="5"/>
      <c r="E1154" s="107"/>
      <c r="F1154" s="5"/>
    </row>
    <row r="1155" spans="2:6">
      <c r="B1155" s="5"/>
      <c r="E1155" s="107"/>
      <c r="F1155" s="5"/>
    </row>
    <row r="1156" spans="2:6">
      <c r="B1156" s="5"/>
      <c r="E1156" s="107"/>
      <c r="F1156" s="5"/>
    </row>
    <row r="1157" spans="2:6">
      <c r="B1157" s="5"/>
      <c r="E1157" s="107"/>
      <c r="F1157" s="5"/>
    </row>
    <row r="1158" spans="2:6">
      <c r="B1158" s="5"/>
      <c r="E1158" s="107"/>
      <c r="F1158" s="5"/>
    </row>
    <row r="1159" spans="2:6">
      <c r="B1159" s="5"/>
      <c r="E1159" s="107"/>
      <c r="F1159" s="5"/>
    </row>
    <row r="1160" spans="2:6">
      <c r="B1160" s="5"/>
      <c r="E1160" s="107"/>
      <c r="F1160" s="5"/>
    </row>
    <row r="1161" spans="2:6">
      <c r="B1161" s="5"/>
      <c r="E1161" s="107"/>
      <c r="F1161" s="5"/>
    </row>
    <row r="1162" spans="2:6">
      <c r="B1162" s="5"/>
      <c r="E1162" s="107"/>
      <c r="F1162" s="5"/>
    </row>
    <row r="1163" spans="2:6">
      <c r="B1163" s="5"/>
      <c r="E1163" s="107"/>
      <c r="F1163" s="5"/>
    </row>
    <row r="1164" spans="2:6">
      <c r="B1164" s="5"/>
      <c r="E1164" s="107"/>
      <c r="F1164" s="5"/>
    </row>
    <row r="1165" spans="2:6">
      <c r="B1165" s="5"/>
      <c r="E1165" s="107"/>
      <c r="F1165" s="5"/>
    </row>
    <row r="1166" spans="2:6">
      <c r="B1166" s="5"/>
      <c r="E1166" s="107"/>
      <c r="F1166" s="5"/>
    </row>
    <row r="1167" spans="2:6">
      <c r="B1167" s="5"/>
      <c r="E1167" s="107"/>
      <c r="F1167" s="5"/>
    </row>
    <row r="1168" spans="2:6">
      <c r="B1168" s="5"/>
      <c r="E1168" s="107"/>
      <c r="F1168" s="5"/>
    </row>
    <row r="1169" spans="2:6">
      <c r="B1169" s="5"/>
      <c r="E1169" s="107"/>
      <c r="F1169" s="5"/>
    </row>
    <row r="1170" spans="2:6">
      <c r="B1170" s="5"/>
      <c r="E1170" s="107"/>
      <c r="F1170" s="5"/>
    </row>
    <row r="1171" spans="2:6">
      <c r="B1171" s="5"/>
      <c r="E1171" s="107"/>
      <c r="F1171" s="5"/>
    </row>
    <row r="1172" spans="2:6">
      <c r="B1172" s="5"/>
      <c r="E1172" s="107"/>
      <c r="F1172" s="5"/>
    </row>
    <row r="1173" spans="2:6">
      <c r="B1173" s="5"/>
      <c r="E1173" s="107"/>
      <c r="F1173" s="5"/>
    </row>
    <row r="1174" spans="2:6">
      <c r="B1174" s="5"/>
      <c r="E1174" s="107"/>
      <c r="F1174" s="5"/>
    </row>
    <row r="1175" spans="2:6">
      <c r="B1175" s="5"/>
      <c r="E1175" s="107"/>
      <c r="F1175" s="5"/>
    </row>
    <row r="1176" spans="2:6">
      <c r="B1176" s="5"/>
      <c r="E1176" s="107"/>
      <c r="F1176" s="5"/>
    </row>
    <row r="1177" spans="2:6">
      <c r="B1177" s="5"/>
      <c r="E1177" s="107"/>
      <c r="F1177" s="5"/>
    </row>
    <row r="1178" spans="2:6">
      <c r="B1178" s="5"/>
      <c r="E1178" s="107"/>
      <c r="F1178" s="5"/>
    </row>
    <row r="1179" spans="2:6">
      <c r="B1179" s="5"/>
      <c r="E1179" s="107"/>
      <c r="F1179" s="5"/>
    </row>
    <row r="1180" spans="2:6">
      <c r="B1180" s="5"/>
      <c r="E1180" s="107"/>
      <c r="F1180" s="5"/>
    </row>
    <row r="1181" spans="2:6">
      <c r="B1181" s="5"/>
      <c r="E1181" s="107"/>
      <c r="F1181" s="5"/>
    </row>
    <row r="1182" spans="2:6">
      <c r="B1182" s="5"/>
      <c r="E1182" s="107"/>
      <c r="F1182" s="5"/>
    </row>
    <row r="1183" spans="2:6">
      <c r="B1183" s="5"/>
      <c r="E1183" s="107"/>
      <c r="F1183" s="5"/>
    </row>
    <row r="1184" spans="2:6">
      <c r="B1184" s="5"/>
      <c r="E1184" s="107"/>
      <c r="F1184" s="5"/>
    </row>
    <row r="1185" spans="2:6">
      <c r="B1185" s="5"/>
      <c r="E1185" s="107"/>
      <c r="F1185" s="5"/>
    </row>
    <row r="1186" spans="2:6">
      <c r="B1186" s="5"/>
      <c r="E1186" s="107"/>
      <c r="F1186" s="5"/>
    </row>
    <row r="1187" spans="2:6">
      <c r="B1187" s="5"/>
      <c r="E1187" s="107"/>
      <c r="F1187" s="5"/>
    </row>
    <row r="1188" spans="2:6">
      <c r="B1188" s="5"/>
      <c r="E1188" s="107"/>
      <c r="F1188" s="5"/>
    </row>
    <row r="1189" spans="2:6">
      <c r="B1189" s="5"/>
      <c r="E1189" s="107"/>
      <c r="F1189" s="5"/>
    </row>
    <row r="1190" spans="2:6">
      <c r="B1190" s="5"/>
      <c r="E1190" s="107"/>
      <c r="F1190" s="5"/>
    </row>
    <row r="1191" spans="2:6">
      <c r="B1191" s="5"/>
      <c r="E1191" s="107"/>
      <c r="F1191" s="5"/>
    </row>
    <row r="1192" spans="2:6">
      <c r="B1192" s="5"/>
      <c r="E1192" s="107"/>
      <c r="F1192" s="5"/>
    </row>
    <row r="1193" spans="2:6">
      <c r="B1193" s="5"/>
      <c r="E1193" s="107"/>
      <c r="F1193" s="5"/>
    </row>
    <row r="1194" spans="2:6">
      <c r="B1194" s="5"/>
      <c r="E1194" s="107"/>
      <c r="F1194" s="5"/>
    </row>
    <row r="1195" spans="2:6">
      <c r="B1195" s="5"/>
      <c r="E1195" s="107"/>
      <c r="F1195" s="5"/>
    </row>
    <row r="1196" spans="2:6">
      <c r="B1196" s="5"/>
      <c r="E1196" s="107"/>
      <c r="F1196" s="5"/>
    </row>
    <row r="1197" spans="2:6">
      <c r="B1197" s="5"/>
      <c r="E1197" s="107"/>
      <c r="F1197" s="5"/>
    </row>
    <row r="1198" spans="2:6">
      <c r="B1198" s="5"/>
      <c r="E1198" s="107"/>
      <c r="F1198" s="5"/>
    </row>
    <row r="1199" spans="2:6">
      <c r="B1199" s="5"/>
      <c r="E1199" s="107"/>
      <c r="F1199" s="5"/>
    </row>
    <row r="1200" spans="2:6">
      <c r="B1200" s="5"/>
      <c r="E1200" s="107"/>
      <c r="F1200" s="5"/>
    </row>
    <row r="1201" spans="2:6">
      <c r="B1201" s="5"/>
      <c r="E1201" s="107"/>
      <c r="F1201" s="5"/>
    </row>
    <row r="1202" spans="2:6">
      <c r="B1202" s="5"/>
      <c r="E1202" s="107"/>
      <c r="F1202" s="5"/>
    </row>
    <row r="1203" spans="2:6">
      <c r="B1203" s="5"/>
      <c r="E1203" s="107"/>
      <c r="F1203" s="5"/>
    </row>
    <row r="1204" spans="2:6">
      <c r="B1204" s="5"/>
      <c r="E1204" s="107"/>
      <c r="F1204" s="5"/>
    </row>
    <row r="1205" spans="2:6">
      <c r="B1205" s="5"/>
      <c r="E1205" s="107"/>
      <c r="F1205" s="5"/>
    </row>
    <row r="1206" spans="2:6">
      <c r="B1206" s="5"/>
      <c r="E1206" s="107"/>
      <c r="F1206" s="5"/>
    </row>
    <row r="1207" spans="2:6">
      <c r="B1207" s="5"/>
      <c r="E1207" s="107"/>
      <c r="F1207" s="5"/>
    </row>
    <row r="1208" spans="2:6">
      <c r="B1208" s="5"/>
      <c r="E1208" s="107"/>
      <c r="F1208" s="5"/>
    </row>
    <row r="1209" spans="2:6">
      <c r="B1209" s="5"/>
      <c r="E1209" s="107"/>
      <c r="F1209" s="5"/>
    </row>
    <row r="1210" spans="2:6">
      <c r="B1210" s="5"/>
      <c r="E1210" s="107"/>
      <c r="F1210" s="5"/>
    </row>
    <row r="1211" spans="2:6">
      <c r="B1211" s="5"/>
      <c r="E1211" s="107"/>
      <c r="F1211" s="5"/>
    </row>
    <row r="1212" spans="2:6">
      <c r="B1212" s="5"/>
      <c r="E1212" s="107"/>
      <c r="F1212" s="5"/>
    </row>
    <row r="1213" spans="2:6">
      <c r="B1213" s="5"/>
      <c r="E1213" s="107"/>
      <c r="F1213" s="5"/>
    </row>
    <row r="1214" spans="2:6">
      <c r="B1214" s="5"/>
      <c r="E1214" s="107"/>
      <c r="F1214" s="5"/>
    </row>
    <row r="1215" spans="2:6">
      <c r="B1215" s="5"/>
      <c r="E1215" s="107"/>
      <c r="F1215" s="5"/>
    </row>
    <row r="1216" spans="2:6">
      <c r="B1216" s="5"/>
      <c r="E1216" s="107"/>
      <c r="F1216" s="5"/>
    </row>
    <row r="1217" spans="2:6">
      <c r="B1217" s="5"/>
      <c r="E1217" s="107"/>
      <c r="F1217" s="5"/>
    </row>
    <row r="1218" spans="2:6">
      <c r="B1218" s="5"/>
      <c r="E1218" s="107"/>
      <c r="F1218" s="5"/>
    </row>
    <row r="1219" spans="2:6">
      <c r="B1219" s="5"/>
      <c r="E1219" s="107"/>
      <c r="F1219" s="5"/>
    </row>
    <row r="1220" spans="2:6">
      <c r="B1220" s="5"/>
      <c r="E1220" s="107"/>
      <c r="F1220" s="5"/>
    </row>
    <row r="1221" spans="2:6">
      <c r="B1221" s="5"/>
      <c r="E1221" s="107"/>
      <c r="F1221" s="5"/>
    </row>
    <row r="1222" spans="2:6">
      <c r="B1222" s="5"/>
      <c r="E1222" s="107"/>
      <c r="F1222" s="5"/>
    </row>
    <row r="1223" spans="2:6">
      <c r="B1223" s="5"/>
      <c r="E1223" s="107"/>
      <c r="F1223" s="5"/>
    </row>
    <row r="1224" spans="2:6">
      <c r="B1224" s="5"/>
      <c r="E1224" s="107"/>
      <c r="F1224" s="5"/>
    </row>
    <row r="1225" spans="2:6">
      <c r="B1225" s="5"/>
      <c r="E1225" s="107"/>
      <c r="F1225" s="5"/>
    </row>
    <row r="1226" spans="2:6">
      <c r="B1226" s="5"/>
      <c r="E1226" s="107"/>
      <c r="F1226" s="5"/>
    </row>
    <row r="1227" spans="2:6">
      <c r="B1227" s="5"/>
      <c r="E1227" s="107"/>
      <c r="F1227" s="5"/>
    </row>
    <row r="1228" spans="2:6">
      <c r="B1228" s="5"/>
      <c r="E1228" s="107"/>
      <c r="F1228" s="5"/>
    </row>
    <row r="1229" spans="2:6">
      <c r="B1229" s="5"/>
      <c r="E1229" s="107"/>
      <c r="F1229" s="5"/>
    </row>
    <row r="1230" spans="2:6">
      <c r="B1230" s="5"/>
      <c r="E1230" s="107"/>
      <c r="F1230" s="5"/>
    </row>
    <row r="1231" spans="2:6">
      <c r="B1231" s="5"/>
      <c r="E1231" s="107"/>
      <c r="F1231" s="5"/>
    </row>
    <row r="1232" spans="2:6">
      <c r="B1232" s="5"/>
      <c r="E1232" s="107"/>
      <c r="F1232" s="5"/>
    </row>
    <row r="1233" spans="2:6">
      <c r="B1233" s="5"/>
      <c r="E1233" s="107"/>
      <c r="F1233" s="5"/>
    </row>
    <row r="1234" spans="2:6">
      <c r="B1234" s="5"/>
      <c r="E1234" s="107"/>
      <c r="F1234" s="5"/>
    </row>
    <row r="1235" spans="2:6">
      <c r="B1235" s="5"/>
      <c r="E1235" s="107"/>
      <c r="F1235" s="5"/>
    </row>
    <row r="1236" spans="2:6">
      <c r="B1236" s="5"/>
      <c r="E1236" s="107"/>
      <c r="F1236" s="5"/>
    </row>
    <row r="1237" spans="2:6">
      <c r="B1237" s="5"/>
      <c r="E1237" s="107"/>
      <c r="F1237" s="5"/>
    </row>
    <row r="1238" spans="2:6">
      <c r="B1238" s="5"/>
      <c r="E1238" s="107"/>
      <c r="F1238" s="5"/>
    </row>
    <row r="1239" spans="2:6">
      <c r="B1239" s="5"/>
      <c r="E1239" s="107"/>
      <c r="F1239" s="5"/>
    </row>
    <row r="1240" spans="2:6">
      <c r="B1240" s="5"/>
      <c r="E1240" s="107"/>
      <c r="F1240" s="5"/>
    </row>
    <row r="1241" spans="2:6">
      <c r="B1241" s="5"/>
      <c r="E1241" s="107"/>
      <c r="F1241" s="5"/>
    </row>
    <row r="1242" spans="2:6">
      <c r="B1242" s="5"/>
      <c r="E1242" s="107"/>
      <c r="F1242" s="5"/>
    </row>
    <row r="1243" spans="2:6">
      <c r="B1243" s="5"/>
      <c r="E1243" s="107"/>
      <c r="F1243" s="5"/>
    </row>
    <row r="1244" spans="2:6">
      <c r="B1244" s="5"/>
      <c r="E1244" s="107"/>
      <c r="F1244" s="5"/>
    </row>
    <row r="1245" spans="2:6">
      <c r="B1245" s="5"/>
      <c r="E1245" s="107"/>
      <c r="F1245" s="5"/>
    </row>
    <row r="1246" spans="2:6">
      <c r="B1246" s="5"/>
      <c r="E1246" s="107"/>
      <c r="F1246" s="5"/>
    </row>
    <row r="1247" spans="2:6">
      <c r="B1247" s="5"/>
      <c r="E1247" s="107"/>
      <c r="F1247" s="5"/>
    </row>
    <row r="1248" spans="2:6">
      <c r="B1248" s="5"/>
      <c r="E1248" s="107"/>
      <c r="F1248" s="5"/>
    </row>
    <row r="1249" spans="2:6">
      <c r="B1249" s="5"/>
      <c r="E1249" s="107"/>
      <c r="F1249" s="5"/>
    </row>
    <row r="1250" spans="2:6">
      <c r="B1250" s="5"/>
      <c r="E1250" s="107"/>
      <c r="F1250" s="5"/>
    </row>
    <row r="1251" spans="2:6">
      <c r="B1251" s="5"/>
      <c r="E1251" s="107"/>
      <c r="F1251" s="5"/>
    </row>
    <row r="1252" spans="2:6">
      <c r="B1252" s="5"/>
      <c r="E1252" s="107"/>
      <c r="F1252" s="5"/>
    </row>
    <row r="1253" spans="2:6">
      <c r="B1253" s="5"/>
      <c r="E1253" s="107"/>
      <c r="F1253" s="5"/>
    </row>
    <row r="1254" spans="2:6">
      <c r="B1254" s="5"/>
      <c r="E1254" s="107"/>
      <c r="F1254" s="5"/>
    </row>
    <row r="1255" spans="2:6">
      <c r="B1255" s="5"/>
      <c r="E1255" s="107"/>
      <c r="F1255" s="5"/>
    </row>
    <row r="1256" spans="2:6">
      <c r="B1256" s="5"/>
      <c r="E1256" s="107"/>
      <c r="F1256" s="5"/>
    </row>
    <row r="1257" spans="2:6">
      <c r="B1257" s="5"/>
      <c r="E1257" s="107"/>
      <c r="F1257" s="5"/>
    </row>
    <row r="1258" spans="2:6">
      <c r="B1258" s="5"/>
      <c r="E1258" s="107"/>
      <c r="F1258" s="5"/>
    </row>
    <row r="1259" spans="2:6">
      <c r="B1259" s="5"/>
      <c r="E1259" s="107"/>
      <c r="F1259" s="5"/>
    </row>
    <row r="1260" spans="2:6">
      <c r="B1260" s="5"/>
      <c r="E1260" s="107"/>
      <c r="F1260" s="5"/>
    </row>
    <row r="1261" spans="2:6">
      <c r="B1261" s="5"/>
      <c r="E1261" s="107"/>
      <c r="F1261" s="5"/>
    </row>
    <row r="1262" spans="2:6">
      <c r="B1262" s="5"/>
      <c r="E1262" s="107"/>
      <c r="F1262" s="5"/>
    </row>
    <row r="1263" spans="2:6">
      <c r="B1263" s="5"/>
      <c r="E1263" s="107"/>
      <c r="F1263" s="5"/>
    </row>
    <row r="1264" spans="2:6">
      <c r="B1264" s="5"/>
      <c r="E1264" s="107"/>
      <c r="F1264" s="5"/>
    </row>
    <row r="1265" spans="2:6">
      <c r="B1265" s="5"/>
      <c r="E1265" s="107"/>
      <c r="F1265" s="5"/>
    </row>
    <row r="1266" spans="2:6">
      <c r="B1266" s="5"/>
      <c r="E1266" s="107"/>
      <c r="F1266" s="5"/>
    </row>
    <row r="1267" spans="2:6">
      <c r="B1267" s="5"/>
      <c r="E1267" s="107"/>
      <c r="F1267" s="5"/>
    </row>
    <row r="1268" spans="2:6">
      <c r="B1268" s="5"/>
      <c r="E1268" s="107"/>
      <c r="F1268" s="5"/>
    </row>
    <row r="1269" spans="2:6">
      <c r="B1269" s="5"/>
      <c r="E1269" s="107"/>
      <c r="F1269" s="5"/>
    </row>
    <row r="1270" spans="2:6">
      <c r="B1270" s="5"/>
      <c r="E1270" s="107"/>
      <c r="F1270" s="5"/>
    </row>
    <row r="1271" spans="2:6">
      <c r="B1271" s="5"/>
      <c r="E1271" s="107"/>
      <c r="F1271" s="5"/>
    </row>
    <row r="1272" spans="2:6">
      <c r="B1272" s="5"/>
      <c r="E1272" s="107"/>
      <c r="F1272" s="5"/>
    </row>
    <row r="1273" spans="2:6">
      <c r="B1273" s="5"/>
      <c r="E1273" s="107"/>
      <c r="F1273" s="5"/>
    </row>
    <row r="1274" spans="2:6">
      <c r="B1274" s="5"/>
      <c r="E1274" s="107"/>
      <c r="F1274" s="5"/>
    </row>
    <row r="1275" spans="2:6">
      <c r="B1275" s="5"/>
      <c r="E1275" s="107"/>
      <c r="F1275" s="5"/>
    </row>
    <row r="1276" spans="2:6">
      <c r="B1276" s="5"/>
      <c r="E1276" s="107"/>
      <c r="F1276" s="5"/>
    </row>
    <row r="1277" spans="2:6">
      <c r="B1277" s="5"/>
      <c r="E1277" s="107"/>
      <c r="F1277" s="5"/>
    </row>
    <row r="1278" spans="2:6">
      <c r="B1278" s="5"/>
      <c r="E1278" s="107"/>
      <c r="F1278" s="5"/>
    </row>
    <row r="1279" spans="2:6">
      <c r="B1279" s="5"/>
      <c r="E1279" s="107"/>
      <c r="F1279" s="5"/>
    </row>
    <row r="1280" spans="2:6">
      <c r="B1280" s="5"/>
      <c r="E1280" s="107"/>
      <c r="F1280" s="5"/>
    </row>
    <row r="1281" spans="2:6">
      <c r="B1281" s="5"/>
      <c r="E1281" s="107"/>
      <c r="F1281" s="5"/>
    </row>
    <row r="1282" spans="2:6">
      <c r="B1282" s="5"/>
      <c r="E1282" s="107"/>
      <c r="F1282" s="5"/>
    </row>
    <row r="1283" spans="2:6">
      <c r="B1283" s="5"/>
      <c r="E1283" s="107"/>
      <c r="F1283" s="5"/>
    </row>
    <row r="1284" spans="2:6">
      <c r="B1284" s="5"/>
      <c r="E1284" s="107"/>
      <c r="F1284" s="5"/>
    </row>
    <row r="1285" spans="2:6">
      <c r="B1285" s="5"/>
      <c r="E1285" s="107"/>
      <c r="F1285" s="5"/>
    </row>
    <row r="1286" spans="2:6">
      <c r="B1286" s="5"/>
      <c r="E1286" s="107"/>
      <c r="F1286" s="5"/>
    </row>
    <row r="1287" spans="2:6">
      <c r="B1287" s="5"/>
      <c r="E1287" s="107"/>
      <c r="F1287" s="5"/>
    </row>
    <row r="1288" spans="2:6">
      <c r="B1288" s="5"/>
      <c r="E1288" s="107"/>
      <c r="F1288" s="5"/>
    </row>
    <row r="1289" spans="2:6">
      <c r="B1289" s="5"/>
      <c r="E1289" s="107"/>
      <c r="F1289" s="5"/>
    </row>
    <row r="1290" spans="2:6">
      <c r="B1290" s="5"/>
      <c r="E1290" s="107"/>
      <c r="F1290" s="5"/>
    </row>
    <row r="1291" spans="2:6">
      <c r="B1291" s="5"/>
      <c r="E1291" s="107"/>
      <c r="F1291" s="5"/>
    </row>
    <row r="1292" spans="2:6">
      <c r="B1292" s="5"/>
      <c r="E1292" s="107"/>
      <c r="F1292" s="5"/>
    </row>
    <row r="1293" spans="2:6">
      <c r="B1293" s="5"/>
      <c r="E1293" s="107"/>
      <c r="F1293" s="5"/>
    </row>
    <row r="1294" spans="2:6">
      <c r="B1294" s="5"/>
      <c r="E1294" s="107"/>
      <c r="F1294" s="5"/>
    </row>
    <row r="1295" spans="2:6">
      <c r="B1295" s="5"/>
      <c r="E1295" s="107"/>
      <c r="F1295" s="5"/>
    </row>
    <row r="1296" spans="2:6">
      <c r="B1296" s="5"/>
      <c r="E1296" s="107"/>
      <c r="F1296" s="5"/>
    </row>
    <row r="1297" spans="2:6">
      <c r="B1297" s="5"/>
      <c r="E1297" s="107"/>
      <c r="F1297" s="5"/>
    </row>
    <row r="1298" spans="2:6">
      <c r="B1298" s="5"/>
      <c r="E1298" s="107"/>
      <c r="F1298" s="5"/>
    </row>
    <row r="1299" spans="2:6">
      <c r="B1299" s="5"/>
      <c r="E1299" s="107"/>
      <c r="F1299" s="5"/>
    </row>
    <row r="1300" spans="2:6">
      <c r="B1300" s="5"/>
      <c r="E1300" s="107"/>
      <c r="F1300" s="5"/>
    </row>
    <row r="1301" spans="2:6">
      <c r="B1301" s="5"/>
      <c r="E1301" s="107"/>
      <c r="F1301" s="5"/>
    </row>
    <row r="1302" spans="2:6">
      <c r="B1302" s="5"/>
      <c r="E1302" s="107"/>
      <c r="F1302" s="5"/>
    </row>
    <row r="1303" spans="2:6">
      <c r="B1303" s="5"/>
      <c r="E1303" s="107"/>
      <c r="F1303" s="5"/>
    </row>
    <row r="1304" spans="2:6">
      <c r="B1304" s="5"/>
      <c r="E1304" s="107"/>
      <c r="F1304" s="5"/>
    </row>
    <row r="1305" spans="2:6">
      <c r="B1305" s="5"/>
      <c r="E1305" s="107"/>
      <c r="F1305" s="5"/>
    </row>
    <row r="1306" spans="2:6">
      <c r="B1306" s="5"/>
      <c r="E1306" s="107"/>
      <c r="F1306" s="5"/>
    </row>
    <row r="1307" spans="2:6">
      <c r="B1307" s="5"/>
      <c r="E1307" s="107"/>
      <c r="F1307" s="5"/>
    </row>
    <row r="1308" spans="2:6">
      <c r="B1308" s="5"/>
      <c r="E1308" s="107"/>
      <c r="F1308" s="5"/>
    </row>
    <row r="1309" spans="2:6">
      <c r="B1309" s="5"/>
      <c r="E1309" s="107"/>
      <c r="F1309" s="5"/>
    </row>
    <row r="1310" spans="2:6">
      <c r="B1310" s="5"/>
      <c r="E1310" s="107"/>
      <c r="F1310" s="5"/>
    </row>
    <row r="1311" spans="2:6">
      <c r="B1311" s="5"/>
      <c r="E1311" s="107"/>
      <c r="F1311" s="5"/>
    </row>
    <row r="1312" spans="2:6">
      <c r="B1312" s="5"/>
      <c r="E1312" s="107"/>
      <c r="F1312" s="5"/>
    </row>
    <row r="1313" spans="2:6">
      <c r="B1313" s="5"/>
      <c r="E1313" s="107"/>
      <c r="F1313" s="5"/>
    </row>
    <row r="1314" spans="2:6">
      <c r="B1314" s="5"/>
      <c r="E1314" s="107"/>
      <c r="F1314" s="5"/>
    </row>
    <row r="1315" spans="2:6">
      <c r="B1315" s="5"/>
      <c r="E1315" s="107"/>
      <c r="F1315" s="5"/>
    </row>
    <row r="1316" spans="2:6">
      <c r="B1316" s="5"/>
      <c r="E1316" s="107"/>
      <c r="F1316" s="5"/>
    </row>
    <row r="1317" spans="2:6">
      <c r="B1317" s="5"/>
      <c r="E1317" s="107"/>
      <c r="F1317" s="5"/>
    </row>
    <row r="1318" spans="2:6">
      <c r="B1318" s="5"/>
      <c r="E1318" s="107"/>
      <c r="F1318" s="5"/>
    </row>
    <row r="1319" spans="2:6">
      <c r="B1319" s="5"/>
      <c r="E1319" s="107"/>
      <c r="F1319" s="5"/>
    </row>
    <row r="1320" spans="2:6">
      <c r="B1320" s="5"/>
      <c r="E1320" s="107"/>
      <c r="F1320" s="5"/>
    </row>
    <row r="1321" spans="2:6">
      <c r="B1321" s="5"/>
      <c r="E1321" s="107"/>
      <c r="F1321" s="5"/>
    </row>
    <row r="1322" spans="2:6">
      <c r="B1322" s="5"/>
      <c r="E1322" s="107"/>
      <c r="F1322" s="5"/>
    </row>
    <row r="1323" spans="2:6">
      <c r="B1323" s="5"/>
      <c r="E1323" s="107"/>
      <c r="F1323" s="5"/>
    </row>
    <row r="1324" spans="2:6">
      <c r="B1324" s="5"/>
      <c r="E1324" s="107"/>
      <c r="F1324" s="5"/>
    </row>
    <row r="1325" spans="2:6">
      <c r="B1325" s="5"/>
      <c r="E1325" s="107"/>
      <c r="F1325" s="5"/>
    </row>
    <row r="1326" spans="2:6">
      <c r="B1326" s="5"/>
      <c r="E1326" s="107"/>
      <c r="F1326" s="5"/>
    </row>
    <row r="1327" spans="2:6">
      <c r="B1327" s="5"/>
      <c r="E1327" s="107"/>
      <c r="F1327" s="5"/>
    </row>
    <row r="1328" spans="2:6">
      <c r="B1328" s="5"/>
      <c r="E1328" s="107"/>
      <c r="F1328" s="5"/>
    </row>
    <row r="1329" spans="2:6">
      <c r="B1329" s="5"/>
      <c r="E1329" s="107"/>
      <c r="F1329" s="5"/>
    </row>
    <row r="1330" spans="2:6">
      <c r="B1330" s="5"/>
      <c r="E1330" s="107"/>
      <c r="F1330" s="5"/>
    </row>
    <row r="1331" spans="2:6">
      <c r="B1331" s="5"/>
      <c r="E1331" s="107"/>
      <c r="F1331" s="5"/>
    </row>
    <row r="1332" spans="2:6">
      <c r="B1332" s="5"/>
      <c r="E1332" s="107"/>
      <c r="F1332" s="5"/>
    </row>
    <row r="1333" spans="2:6">
      <c r="B1333" s="5"/>
      <c r="E1333" s="107"/>
      <c r="F1333" s="5"/>
    </row>
    <row r="1334" spans="2:6">
      <c r="B1334" s="5"/>
      <c r="E1334" s="107"/>
      <c r="F1334" s="5"/>
    </row>
    <row r="1335" spans="2:6">
      <c r="B1335" s="5"/>
      <c r="E1335" s="107"/>
      <c r="F1335" s="5"/>
    </row>
    <row r="1336" spans="2:6">
      <c r="B1336" s="5"/>
      <c r="E1336" s="107"/>
      <c r="F1336" s="5"/>
    </row>
    <row r="1337" spans="2:6">
      <c r="B1337" s="5"/>
      <c r="E1337" s="107"/>
      <c r="F1337" s="5"/>
    </row>
    <row r="1338" spans="2:6">
      <c r="B1338" s="5"/>
      <c r="E1338" s="107"/>
      <c r="F1338" s="5"/>
    </row>
    <row r="1339" spans="2:6">
      <c r="B1339" s="5"/>
      <c r="E1339" s="107"/>
      <c r="F1339" s="5"/>
    </row>
    <row r="1340" spans="2:6">
      <c r="B1340" s="5"/>
      <c r="E1340" s="107"/>
      <c r="F1340" s="5"/>
    </row>
    <row r="1341" spans="2:6">
      <c r="B1341" s="5"/>
      <c r="E1341" s="107"/>
      <c r="F1341" s="5"/>
    </row>
    <row r="1342" spans="2:6">
      <c r="B1342" s="5"/>
      <c r="E1342" s="107"/>
      <c r="F1342" s="5"/>
    </row>
    <row r="1343" spans="2:6">
      <c r="B1343" s="5"/>
      <c r="E1343" s="107"/>
      <c r="F1343" s="5"/>
    </row>
    <row r="1344" spans="2:6">
      <c r="B1344" s="5"/>
      <c r="E1344" s="107"/>
      <c r="F1344" s="5"/>
    </row>
    <row r="1345" spans="2:6">
      <c r="B1345" s="5"/>
      <c r="E1345" s="107"/>
      <c r="F1345" s="5"/>
    </row>
    <row r="1346" spans="2:6">
      <c r="B1346" s="5"/>
      <c r="E1346" s="107"/>
      <c r="F1346" s="5"/>
    </row>
    <row r="1347" spans="2:6">
      <c r="B1347" s="5"/>
      <c r="E1347" s="107"/>
      <c r="F1347" s="5"/>
    </row>
    <row r="1348" spans="2:6">
      <c r="B1348" s="5"/>
      <c r="E1348" s="107"/>
      <c r="F1348" s="5"/>
    </row>
    <row r="1349" spans="2:6">
      <c r="B1349" s="5"/>
      <c r="E1349" s="107"/>
      <c r="F1349" s="5"/>
    </row>
    <row r="1350" spans="2:6">
      <c r="B1350" s="5"/>
      <c r="E1350" s="107"/>
      <c r="F1350" s="5"/>
    </row>
    <row r="1351" spans="2:6">
      <c r="B1351" s="5"/>
      <c r="E1351" s="107"/>
      <c r="F1351" s="5"/>
    </row>
    <row r="1352" spans="2:6">
      <c r="B1352" s="5"/>
      <c r="E1352" s="107"/>
      <c r="F1352" s="5"/>
    </row>
    <row r="1353" spans="2:6">
      <c r="B1353" s="5"/>
      <c r="E1353" s="107"/>
      <c r="F1353" s="5"/>
    </row>
    <row r="1354" spans="2:6">
      <c r="B1354" s="5"/>
      <c r="E1354" s="107"/>
      <c r="F1354" s="5"/>
    </row>
    <row r="1355" spans="2:6">
      <c r="B1355" s="5"/>
      <c r="E1355" s="107"/>
      <c r="F1355" s="5"/>
    </row>
    <row r="1356" spans="2:6">
      <c r="B1356" s="5"/>
      <c r="E1356" s="107"/>
      <c r="F1356" s="5"/>
    </row>
    <row r="1357" spans="2:6">
      <c r="B1357" s="5"/>
      <c r="E1357" s="107"/>
      <c r="F1357" s="5"/>
    </row>
    <row r="1358" spans="2:6">
      <c r="B1358" s="5"/>
      <c r="E1358" s="107"/>
      <c r="F1358" s="5"/>
    </row>
    <row r="1359" spans="2:6">
      <c r="B1359" s="5"/>
      <c r="E1359" s="107"/>
      <c r="F1359" s="5"/>
    </row>
    <row r="1360" spans="2:6">
      <c r="B1360" s="5"/>
      <c r="E1360" s="107"/>
      <c r="F1360" s="5"/>
    </row>
    <row r="1361" spans="2:6">
      <c r="B1361" s="5"/>
      <c r="E1361" s="107"/>
      <c r="F1361" s="5"/>
    </row>
    <row r="1362" spans="2:6">
      <c r="B1362" s="5"/>
      <c r="E1362" s="107"/>
      <c r="F1362" s="5"/>
    </row>
    <row r="1363" spans="2:6">
      <c r="B1363" s="5"/>
      <c r="E1363" s="107"/>
      <c r="F1363" s="5"/>
    </row>
    <row r="1364" spans="2:6">
      <c r="B1364" s="5"/>
      <c r="E1364" s="107"/>
      <c r="F1364" s="5"/>
    </row>
    <row r="1365" spans="2:6">
      <c r="B1365" s="5"/>
      <c r="E1365" s="107"/>
      <c r="F1365" s="5"/>
    </row>
    <row r="1366" spans="2:6">
      <c r="B1366" s="5"/>
      <c r="E1366" s="107"/>
      <c r="F1366" s="5"/>
    </row>
    <row r="1367" spans="2:6">
      <c r="B1367" s="5"/>
      <c r="E1367" s="107"/>
      <c r="F1367" s="5"/>
    </row>
    <row r="1368" spans="2:6">
      <c r="B1368" s="5"/>
      <c r="E1368" s="107"/>
      <c r="F1368" s="5"/>
    </row>
    <row r="1369" spans="2:6">
      <c r="B1369" s="5"/>
      <c r="E1369" s="107"/>
      <c r="F1369" s="5"/>
    </row>
    <row r="1370" spans="2:6">
      <c r="B1370" s="5"/>
      <c r="E1370" s="107"/>
      <c r="F1370" s="5"/>
    </row>
    <row r="1371" spans="2:6">
      <c r="B1371" s="5"/>
      <c r="E1371" s="107"/>
      <c r="F1371" s="5"/>
    </row>
    <row r="1372" spans="2:6">
      <c r="B1372" s="5"/>
      <c r="E1372" s="107"/>
      <c r="F1372" s="5"/>
    </row>
    <row r="1373" spans="2:6">
      <c r="B1373" s="5"/>
      <c r="E1373" s="107"/>
      <c r="F1373" s="5"/>
    </row>
    <row r="1374" spans="2:6">
      <c r="B1374" s="5"/>
      <c r="E1374" s="107"/>
      <c r="F1374" s="5"/>
    </row>
    <row r="1375" spans="2:6">
      <c r="B1375" s="5"/>
      <c r="E1375" s="107"/>
      <c r="F1375" s="5"/>
    </row>
    <row r="1376" spans="2:6">
      <c r="B1376" s="5"/>
      <c r="E1376" s="107"/>
      <c r="F1376" s="5"/>
    </row>
    <row r="1377" spans="2:6">
      <c r="B1377" s="5"/>
      <c r="E1377" s="107"/>
      <c r="F1377" s="5"/>
    </row>
    <row r="1378" spans="2:6">
      <c r="B1378" s="5"/>
      <c r="E1378" s="107"/>
      <c r="F1378" s="5"/>
    </row>
    <row r="1379" spans="2:6">
      <c r="B1379" s="5"/>
      <c r="E1379" s="107"/>
      <c r="F1379" s="5"/>
    </row>
    <row r="1380" spans="2:6">
      <c r="B1380" s="5"/>
      <c r="E1380" s="107"/>
      <c r="F1380" s="5"/>
    </row>
    <row r="1381" spans="2:6">
      <c r="B1381" s="5"/>
      <c r="E1381" s="107"/>
      <c r="F1381" s="5"/>
    </row>
    <row r="1382" spans="2:6">
      <c r="B1382" s="5"/>
      <c r="E1382" s="107"/>
      <c r="F1382" s="5"/>
    </row>
    <row r="1383" spans="2:6">
      <c r="B1383" s="5"/>
      <c r="E1383" s="107"/>
      <c r="F1383" s="5"/>
    </row>
    <row r="1384" spans="2:6">
      <c r="B1384" s="5"/>
      <c r="E1384" s="107"/>
      <c r="F1384" s="5"/>
    </row>
    <row r="1385" spans="2:6">
      <c r="B1385" s="5"/>
      <c r="E1385" s="107"/>
      <c r="F1385" s="5"/>
    </row>
    <row r="1386" spans="2:6">
      <c r="B1386" s="5"/>
      <c r="E1386" s="107"/>
      <c r="F1386" s="5"/>
    </row>
    <row r="1387" spans="2:6">
      <c r="B1387" s="5"/>
      <c r="E1387" s="107"/>
      <c r="F1387" s="5"/>
    </row>
    <row r="1388" spans="2:6">
      <c r="B1388" s="5"/>
      <c r="E1388" s="107"/>
      <c r="F1388" s="5"/>
    </row>
    <row r="1389" spans="2:6">
      <c r="B1389" s="5"/>
      <c r="E1389" s="107"/>
      <c r="F1389" s="5"/>
    </row>
    <row r="1390" spans="2:6">
      <c r="B1390" s="5"/>
      <c r="E1390" s="107"/>
      <c r="F1390" s="5"/>
    </row>
    <row r="1391" spans="2:6">
      <c r="B1391" s="5"/>
      <c r="E1391" s="107"/>
      <c r="F1391" s="5"/>
    </row>
    <row r="1392" spans="2:6">
      <c r="B1392" s="5"/>
      <c r="E1392" s="107"/>
      <c r="F1392" s="5"/>
    </row>
    <row r="1393" spans="2:6">
      <c r="B1393" s="5"/>
      <c r="E1393" s="107"/>
      <c r="F1393" s="5"/>
    </row>
    <row r="1394" spans="2:6">
      <c r="B1394" s="5"/>
      <c r="E1394" s="107"/>
      <c r="F1394" s="5"/>
    </row>
    <row r="1395" spans="2:6">
      <c r="B1395" s="5"/>
      <c r="E1395" s="107"/>
      <c r="F1395" s="5"/>
    </row>
    <row r="1396" spans="2:6">
      <c r="B1396" s="5"/>
      <c r="E1396" s="107"/>
      <c r="F1396" s="5"/>
    </row>
    <row r="1397" spans="2:6">
      <c r="B1397" s="5"/>
      <c r="E1397" s="107"/>
      <c r="F1397" s="5"/>
    </row>
    <row r="1398" spans="2:6">
      <c r="B1398" s="5"/>
      <c r="E1398" s="107"/>
      <c r="F1398" s="5"/>
    </row>
    <row r="1399" spans="2:6">
      <c r="B1399" s="5"/>
      <c r="E1399" s="107"/>
      <c r="F1399" s="5"/>
    </row>
    <row r="1400" spans="2:6">
      <c r="B1400" s="5"/>
      <c r="E1400" s="107"/>
      <c r="F1400" s="5"/>
    </row>
    <row r="1401" spans="2:6">
      <c r="B1401" s="5"/>
      <c r="E1401" s="107"/>
      <c r="F1401" s="5"/>
    </row>
    <row r="1402" spans="2:6">
      <c r="B1402" s="5"/>
      <c r="E1402" s="107"/>
      <c r="F1402" s="5"/>
    </row>
    <row r="1403" spans="2:6">
      <c r="B1403" s="5"/>
      <c r="E1403" s="107"/>
      <c r="F1403" s="5"/>
    </row>
    <row r="1404" spans="2:6">
      <c r="B1404" s="5"/>
      <c r="E1404" s="107"/>
      <c r="F1404" s="5"/>
    </row>
    <row r="1405" spans="2:6">
      <c r="B1405" s="5"/>
      <c r="E1405" s="107"/>
      <c r="F1405" s="5"/>
    </row>
    <row r="1406" spans="2:6">
      <c r="B1406" s="5"/>
      <c r="E1406" s="107"/>
      <c r="F1406" s="5"/>
    </row>
    <row r="1407" spans="2:6">
      <c r="B1407" s="5"/>
      <c r="E1407" s="107"/>
      <c r="F1407" s="5"/>
    </row>
    <row r="1408" spans="2:6">
      <c r="B1408" s="5"/>
      <c r="E1408" s="107"/>
      <c r="F1408" s="5"/>
    </row>
    <row r="1409" spans="2:6">
      <c r="B1409" s="5"/>
      <c r="E1409" s="107"/>
      <c r="F1409" s="5"/>
    </row>
    <row r="1410" spans="2:6">
      <c r="B1410" s="5"/>
      <c r="E1410" s="107"/>
      <c r="F1410" s="5"/>
    </row>
    <row r="1411" spans="2:6">
      <c r="B1411" s="5"/>
      <c r="E1411" s="107"/>
      <c r="F1411" s="5"/>
    </row>
    <row r="1412" spans="2:6">
      <c r="B1412" s="5"/>
      <c r="E1412" s="107"/>
      <c r="F1412" s="5"/>
    </row>
    <row r="1413" spans="2:6">
      <c r="B1413" s="5"/>
      <c r="E1413" s="107"/>
      <c r="F1413" s="5"/>
    </row>
    <row r="1414" spans="2:6">
      <c r="B1414" s="5"/>
      <c r="E1414" s="107"/>
      <c r="F1414" s="5"/>
    </row>
    <row r="1415" spans="2:6">
      <c r="B1415" s="5"/>
      <c r="E1415" s="107"/>
      <c r="F1415" s="5"/>
    </row>
    <row r="1416" spans="2:6">
      <c r="B1416" s="5"/>
      <c r="E1416" s="107"/>
      <c r="F1416" s="5"/>
    </row>
    <row r="1417" spans="2:6">
      <c r="B1417" s="5"/>
      <c r="E1417" s="107"/>
      <c r="F1417" s="5"/>
    </row>
    <row r="1418" spans="2:6">
      <c r="B1418" s="5"/>
      <c r="E1418" s="107"/>
      <c r="F1418" s="5"/>
    </row>
    <row r="1419" spans="2:6">
      <c r="B1419" s="5"/>
      <c r="E1419" s="107"/>
      <c r="F1419" s="5"/>
    </row>
    <row r="1420" spans="2:6">
      <c r="B1420" s="5"/>
      <c r="E1420" s="107"/>
      <c r="F1420" s="5"/>
    </row>
    <row r="1421" spans="2:6">
      <c r="B1421" s="5"/>
      <c r="E1421" s="107"/>
      <c r="F1421" s="5"/>
    </row>
  </sheetData>
  <phoneticPr fontId="32" type="noConversion"/>
  <hyperlinks>
    <hyperlink ref="A3" r:id="rId1" xr:uid="{00000000-0004-0000-0300-000000000000}"/>
    <hyperlink ref="P65" r:id="rId2" display="http://www.konkoly.hu/cgi-bin/IBVS?119" xr:uid="{00000000-0004-0000-0300-000001000000}"/>
    <hyperlink ref="P11" r:id="rId3" display="http://www.bav-astro.de/sfs/BAVM_link.php?BAVMnr=8" xr:uid="{00000000-0004-0000-0300-000002000000}"/>
    <hyperlink ref="P66" r:id="rId4" display="http://www.konkoly.hu/cgi-bin/IBVS?119" xr:uid="{00000000-0004-0000-0300-000003000000}"/>
    <hyperlink ref="P13" r:id="rId5" display="http://www.bav-astro.de/sfs/BAVM_link.php?BAVMnr=8" xr:uid="{00000000-0004-0000-0300-000004000000}"/>
    <hyperlink ref="P14" r:id="rId6" display="http://www.bav-astro.de/sfs/BAVM_link.php?BAVMnr=8" xr:uid="{00000000-0004-0000-0300-000005000000}"/>
    <hyperlink ref="P15" r:id="rId7" display="http://www.bav-astro.de/sfs/BAVM_link.php?BAVMnr=8" xr:uid="{00000000-0004-0000-0300-000006000000}"/>
    <hyperlink ref="P16" r:id="rId8" display="http://www.bav-astro.de/sfs/BAVM_link.php?BAVMnr=8" xr:uid="{00000000-0004-0000-0300-000007000000}"/>
    <hyperlink ref="P17" r:id="rId9" display="http://www.bav-astro.de/sfs/BAVM_link.php?BAVMnr=8" xr:uid="{00000000-0004-0000-0300-000008000000}"/>
    <hyperlink ref="P18" r:id="rId10" display="http://www.bav-astro.de/sfs/BAVM_link.php?BAVMnr=8" xr:uid="{00000000-0004-0000-0300-000009000000}"/>
    <hyperlink ref="P19" r:id="rId11" display="http://www.bav-astro.de/sfs/BAVM_link.php?BAVMnr=8" xr:uid="{00000000-0004-0000-0300-00000A000000}"/>
    <hyperlink ref="P20" r:id="rId12" display="http://www.bav-astro.de/sfs/BAVM_link.php?BAVMnr=10" xr:uid="{00000000-0004-0000-0300-00000B000000}"/>
    <hyperlink ref="P67" r:id="rId13" display="http://www.konkoly.hu/cgi-bin/IBVS?119" xr:uid="{00000000-0004-0000-0300-00000C000000}"/>
    <hyperlink ref="P21" r:id="rId14" display="http://www.bav-astro.de/sfs/BAVM_link.php?BAVMnr=10" xr:uid="{00000000-0004-0000-0300-00000D000000}"/>
    <hyperlink ref="P22" r:id="rId15" display="http://www.bav-astro.de/sfs/BAVM_link.php?BAVMnr=10" xr:uid="{00000000-0004-0000-0300-00000E000000}"/>
    <hyperlink ref="P23" r:id="rId16" display="http://www.bav-astro.de/sfs/BAVM_link.php?BAVMnr=10" xr:uid="{00000000-0004-0000-0300-00000F000000}"/>
    <hyperlink ref="P24" r:id="rId17" display="http://www.bav-astro.de/sfs/BAVM_link.php?BAVMnr=12" xr:uid="{00000000-0004-0000-0300-000010000000}"/>
    <hyperlink ref="P25" r:id="rId18" display="http://www.bav-astro.de/sfs/BAVM_link.php?BAVMnr=12" xr:uid="{00000000-0004-0000-0300-000011000000}"/>
    <hyperlink ref="P26" r:id="rId19" display="http://www.bav-astro.de/sfs/BAVM_link.php?BAVMnr=12" xr:uid="{00000000-0004-0000-0300-000012000000}"/>
    <hyperlink ref="P27" r:id="rId20" display="http://www.bav-astro.de/sfs/BAVM_link.php?BAVMnr=12" xr:uid="{00000000-0004-0000-0300-000013000000}"/>
    <hyperlink ref="P28" r:id="rId21" display="http://www.bav-astro.de/sfs/BAVM_link.php?BAVMnr=12" xr:uid="{00000000-0004-0000-0300-000014000000}"/>
    <hyperlink ref="P29" r:id="rId22" display="http://www.bav-astro.de/sfs/BAVM_link.php?BAVMnr=12" xr:uid="{00000000-0004-0000-0300-000015000000}"/>
    <hyperlink ref="P30" r:id="rId23" display="http://www.bav-astro.de/sfs/BAVM_link.php?BAVMnr=12" xr:uid="{00000000-0004-0000-0300-000016000000}"/>
    <hyperlink ref="P31" r:id="rId24" display="http://www.bav-astro.de/sfs/BAVM_link.php?BAVMnr=12" xr:uid="{00000000-0004-0000-0300-000017000000}"/>
    <hyperlink ref="P32" r:id="rId25" display="http://www.bav-astro.de/sfs/BAVM_link.php?BAVMnr=12" xr:uid="{00000000-0004-0000-0300-000018000000}"/>
    <hyperlink ref="P33" r:id="rId26" display="http://www.bav-astro.de/sfs/BAVM_link.php?BAVMnr=12" xr:uid="{00000000-0004-0000-0300-000019000000}"/>
    <hyperlink ref="P34" r:id="rId27" display="http://www.bav-astro.de/sfs/BAVM_link.php?BAVMnr=12" xr:uid="{00000000-0004-0000-0300-00001A000000}"/>
    <hyperlink ref="P35" r:id="rId28" display="http://www.bav-astro.de/sfs/BAVM_link.php?BAVMnr=12" xr:uid="{00000000-0004-0000-0300-00001B000000}"/>
    <hyperlink ref="P36" r:id="rId29" display="http://www.bav-astro.de/sfs/BAVM_link.php?BAVMnr=12" xr:uid="{00000000-0004-0000-0300-00001C000000}"/>
    <hyperlink ref="P37" r:id="rId30" display="http://www.bav-astro.de/sfs/BAVM_link.php?BAVMnr=12" xr:uid="{00000000-0004-0000-0300-00001D000000}"/>
    <hyperlink ref="P38" r:id="rId31" display="http://www.bav-astro.de/sfs/BAVM_link.php?BAVMnr=13" xr:uid="{00000000-0004-0000-0300-00001E000000}"/>
    <hyperlink ref="P39" r:id="rId32" display="http://www.bav-astro.de/sfs/BAVM_link.php?BAVMnr=13" xr:uid="{00000000-0004-0000-0300-00001F000000}"/>
    <hyperlink ref="P40" r:id="rId33" display="http://www.bav-astro.de/sfs/BAVM_link.php?BAVMnr=13" xr:uid="{00000000-0004-0000-0300-000020000000}"/>
    <hyperlink ref="P41" r:id="rId34" display="http://www.bav-astro.de/sfs/BAVM_link.php?BAVMnr=13" xr:uid="{00000000-0004-0000-0300-000021000000}"/>
    <hyperlink ref="P42" r:id="rId35" display="http://www.bav-astro.de/sfs/BAVM_link.php?BAVMnr=13" xr:uid="{00000000-0004-0000-0300-000022000000}"/>
    <hyperlink ref="P43" r:id="rId36" display="http://www.bav-astro.de/sfs/BAVM_link.php?BAVMnr=13" xr:uid="{00000000-0004-0000-0300-000023000000}"/>
    <hyperlink ref="P934" r:id="rId37" display="http://www.konkoly.hu/cgi-bin/IBVS?299" xr:uid="{00000000-0004-0000-0300-000024000000}"/>
    <hyperlink ref="P68" r:id="rId38" display="http://www.konkoly.hu/cgi-bin/IBVS?299" xr:uid="{00000000-0004-0000-0300-000025000000}"/>
    <hyperlink ref="P69" r:id="rId39" display="http://www.konkoly.hu/cgi-bin/IBVS?299" xr:uid="{00000000-0004-0000-0300-000026000000}"/>
    <hyperlink ref="P44" r:id="rId40" display="http://www.bav-astro.de/sfs/BAVM_link.php?BAVMnr=13" xr:uid="{00000000-0004-0000-0300-000027000000}"/>
    <hyperlink ref="P70" r:id="rId41" display="http://www.konkoly.hu/cgi-bin/IBVS?299" xr:uid="{00000000-0004-0000-0300-000028000000}"/>
    <hyperlink ref="P71" r:id="rId42" display="http://www.konkoly.hu/cgi-bin/IBVS?299" xr:uid="{00000000-0004-0000-0300-000029000000}"/>
    <hyperlink ref="P72" r:id="rId43" display="http://www.konkoly.hu/cgi-bin/IBVS?299" xr:uid="{00000000-0004-0000-0300-00002A000000}"/>
    <hyperlink ref="P73" r:id="rId44" display="http://www.konkoly.hu/cgi-bin/IBVS?299" xr:uid="{00000000-0004-0000-0300-00002B000000}"/>
    <hyperlink ref="P74" r:id="rId45" display="http://www.konkoly.hu/cgi-bin/IBVS?119" xr:uid="{00000000-0004-0000-0300-00002C000000}"/>
    <hyperlink ref="P75" r:id="rId46" display="http://www.konkoly.hu/cgi-bin/IBVS?299" xr:uid="{00000000-0004-0000-0300-00002D000000}"/>
    <hyperlink ref="P76" r:id="rId47" display="http://www.konkoly.hu/cgi-bin/IBVS?299" xr:uid="{00000000-0004-0000-0300-00002E000000}"/>
    <hyperlink ref="P77" r:id="rId48" display="http://www.konkoly.hu/cgi-bin/IBVS?299" xr:uid="{00000000-0004-0000-0300-00002F000000}"/>
    <hyperlink ref="P45" r:id="rId49" display="http://www.bav-astro.de/sfs/BAVM_link.php?BAVMnr=15" xr:uid="{00000000-0004-0000-0300-000030000000}"/>
    <hyperlink ref="P78" r:id="rId50" display="http://www.konkoly.hu/cgi-bin/IBVS?299" xr:uid="{00000000-0004-0000-0300-000031000000}"/>
    <hyperlink ref="P46" r:id="rId51" display="http://www.bav-astro.de/sfs/BAVM_link.php?BAVMnr=15" xr:uid="{00000000-0004-0000-0300-000032000000}"/>
    <hyperlink ref="P47" r:id="rId52" display="http://www.bav-astro.de/sfs/BAVM_link.php?BAVMnr=15" xr:uid="{00000000-0004-0000-0300-000033000000}"/>
    <hyperlink ref="P48" r:id="rId53" display="http://www.konkoly.hu/cgi-bin/IBVS?299" xr:uid="{00000000-0004-0000-0300-000034000000}"/>
    <hyperlink ref="P79" r:id="rId54" display="http://www.konkoly.hu/cgi-bin/IBVS?299" xr:uid="{00000000-0004-0000-0300-000035000000}"/>
    <hyperlink ref="P80" r:id="rId55" display="http://www.konkoly.hu/cgi-bin/IBVS?299" xr:uid="{00000000-0004-0000-0300-000036000000}"/>
    <hyperlink ref="P81" r:id="rId56" display="http://www.konkoly.hu/cgi-bin/IBVS?299" xr:uid="{00000000-0004-0000-0300-000037000000}"/>
    <hyperlink ref="P82" r:id="rId57" display="http://www.konkoly.hu/cgi-bin/IBVS?299" xr:uid="{00000000-0004-0000-0300-000038000000}"/>
    <hyperlink ref="P83" r:id="rId58" display="http://www.konkoly.hu/cgi-bin/IBVS?299" xr:uid="{00000000-0004-0000-0300-000039000000}"/>
    <hyperlink ref="P84" r:id="rId59" display="http://www.konkoly.hu/cgi-bin/IBVS?299" xr:uid="{00000000-0004-0000-0300-00003A000000}"/>
    <hyperlink ref="P50" r:id="rId60" display="http://www.bav-astro.de/sfs/BAVM_link.php?BAVMnr=15" xr:uid="{00000000-0004-0000-0300-00003B000000}"/>
    <hyperlink ref="P51" r:id="rId61" display="http://www.bav-astro.de/sfs/BAVM_link.php?BAVMnr=15" xr:uid="{00000000-0004-0000-0300-00003C000000}"/>
    <hyperlink ref="P85" r:id="rId62" display="http://www.konkoly.hu/cgi-bin/IBVS?299" xr:uid="{00000000-0004-0000-0300-00003D000000}"/>
    <hyperlink ref="P946" r:id="rId63" display="http://www.konkoly.hu/cgi-bin/IBVS?119" xr:uid="{00000000-0004-0000-0300-00003E000000}"/>
    <hyperlink ref="P948" r:id="rId64" display="http://www.konkoly.hu/cgi-bin/IBVS?299" xr:uid="{00000000-0004-0000-0300-00003F000000}"/>
    <hyperlink ref="P86" r:id="rId65" display="http://www.konkoly.hu/cgi-bin/IBVS?299" xr:uid="{00000000-0004-0000-0300-000040000000}"/>
    <hyperlink ref="P87" r:id="rId66" display="http://www.konkoly.hu/cgi-bin/IBVS?299" xr:uid="{00000000-0004-0000-0300-000041000000}"/>
    <hyperlink ref="P88" r:id="rId67" display="http://www.konkoly.hu/cgi-bin/IBVS?299" xr:uid="{00000000-0004-0000-0300-000042000000}"/>
    <hyperlink ref="P954" r:id="rId68" display="http://www.konkoly.hu/cgi-bin/IBVS?35" xr:uid="{00000000-0004-0000-0300-000043000000}"/>
    <hyperlink ref="P89" r:id="rId69" display="http://www.konkoly.hu/cgi-bin/IBVS?299" xr:uid="{00000000-0004-0000-0300-000044000000}"/>
    <hyperlink ref="P90" r:id="rId70" display="http://www.konkoly.hu/cgi-bin/IBVS?187" xr:uid="{00000000-0004-0000-0300-000045000000}"/>
    <hyperlink ref="P91" r:id="rId71" display="http://www.konkoly.hu/cgi-bin/IBVS?299" xr:uid="{00000000-0004-0000-0300-000046000000}"/>
    <hyperlink ref="P92" r:id="rId72" display="http://www.konkoly.hu/cgi-bin/IBVS?187" xr:uid="{00000000-0004-0000-0300-000047000000}"/>
    <hyperlink ref="P956" r:id="rId73" display="http://www.konkoly.hu/cgi-bin/IBVS?299" xr:uid="{00000000-0004-0000-0300-000048000000}"/>
    <hyperlink ref="P963" r:id="rId74" display="http://www.konkoly.hu/cgi-bin/IBVS?299" xr:uid="{00000000-0004-0000-0300-000049000000}"/>
    <hyperlink ref="P52" r:id="rId75" display="http://www.bav-astro.de/sfs/BAVM_link.php?BAVMnr=18" xr:uid="{00000000-0004-0000-0300-00004A000000}"/>
    <hyperlink ref="P93" r:id="rId76" display="http://www.konkoly.hu/cgi-bin/IBVS?114" xr:uid="{00000000-0004-0000-0300-00004B000000}"/>
    <hyperlink ref="P94" r:id="rId77" display="http://www.konkoly.hu/cgi-bin/IBVS?129" xr:uid="{00000000-0004-0000-0300-00004C000000}"/>
    <hyperlink ref="P95" r:id="rId78" display="http://www.konkoly.hu/cgi-bin/IBVS?114" xr:uid="{00000000-0004-0000-0300-00004D000000}"/>
    <hyperlink ref="P97" r:id="rId79" display="http://www.bav-astro.de/sfs/BAVM_link.php?BAVMnr=18" xr:uid="{00000000-0004-0000-0300-00004E000000}"/>
    <hyperlink ref="P98" r:id="rId80" display="http://www.konkoly.hu/cgi-bin/IBVS?299" xr:uid="{00000000-0004-0000-0300-00004F000000}"/>
    <hyperlink ref="P53" r:id="rId81" display="http://www.bav-astro.de/sfs/BAVM_link.php?BAVMnr=18" xr:uid="{00000000-0004-0000-0300-000050000000}"/>
    <hyperlink ref="P99" r:id="rId82" display="http://www.konkoly.hu/cgi-bin/IBVS?299" xr:uid="{00000000-0004-0000-0300-000051000000}"/>
    <hyperlink ref="P972" r:id="rId83" display="http://www.konkoly.hu/cgi-bin/IBVS?299" xr:uid="{00000000-0004-0000-0300-000052000000}"/>
    <hyperlink ref="P100" r:id="rId84" display="http://www.bav-astro.de/sfs/BAVM_link.php?BAVMnr=18" xr:uid="{00000000-0004-0000-0300-000053000000}"/>
    <hyperlink ref="P101" r:id="rId85" display="http://www.konkoly.hu/cgi-bin/IBVS?119" xr:uid="{00000000-0004-0000-0300-000054000000}"/>
    <hyperlink ref="P102" r:id="rId86" display="http://www.konkoly.hu/cgi-bin/IBVS?119" xr:uid="{00000000-0004-0000-0300-000055000000}"/>
    <hyperlink ref="P103" r:id="rId87" display="http://www.konkoly.hu/cgi-bin/IBVS?119" xr:uid="{00000000-0004-0000-0300-000056000000}"/>
    <hyperlink ref="P104" r:id="rId88" display="http://www.konkoly.hu/cgi-bin/IBVS?119" xr:uid="{00000000-0004-0000-0300-000057000000}"/>
    <hyperlink ref="P105" r:id="rId89" display="http://www.konkoly.hu/cgi-bin/IBVS?119" xr:uid="{00000000-0004-0000-0300-000058000000}"/>
    <hyperlink ref="P106" r:id="rId90" display="http://www.konkoly.hu/cgi-bin/IBVS?119" xr:uid="{00000000-0004-0000-0300-000059000000}"/>
    <hyperlink ref="P107" r:id="rId91" display="http://www.konkoly.hu/cgi-bin/IBVS?119" xr:uid="{00000000-0004-0000-0300-00005A000000}"/>
    <hyperlink ref="P108" r:id="rId92" display="http://www.konkoly.hu/cgi-bin/IBVS?119" xr:uid="{00000000-0004-0000-0300-00005B000000}"/>
    <hyperlink ref="P109" r:id="rId93" display="http://www.konkoly.hu/cgi-bin/IBVS?129" xr:uid="{00000000-0004-0000-0300-00005C000000}"/>
    <hyperlink ref="P110" r:id="rId94" display="http://www.konkoly.hu/cgi-bin/IBVS?129" xr:uid="{00000000-0004-0000-0300-00005D000000}"/>
    <hyperlink ref="P111" r:id="rId95" display="http://www.konkoly.hu/cgi-bin/IBVS?129" xr:uid="{00000000-0004-0000-0300-00005E000000}"/>
    <hyperlink ref="P112" r:id="rId96" display="http://www.konkoly.hu/cgi-bin/IBVS?129" xr:uid="{00000000-0004-0000-0300-00005F000000}"/>
    <hyperlink ref="P113" r:id="rId97" display="http://www.konkoly.hu/cgi-bin/IBVS?129" xr:uid="{00000000-0004-0000-0300-000060000000}"/>
    <hyperlink ref="P114" r:id="rId98" display="http://www.konkoly.hu/cgi-bin/IBVS?129" xr:uid="{00000000-0004-0000-0300-000061000000}"/>
    <hyperlink ref="P115" r:id="rId99" display="http://www.konkoly.hu/cgi-bin/IBVS?129" xr:uid="{00000000-0004-0000-0300-000062000000}"/>
    <hyperlink ref="P116" r:id="rId100" display="http://www.konkoly.hu/cgi-bin/IBVS?129" xr:uid="{00000000-0004-0000-0300-000063000000}"/>
    <hyperlink ref="P117" r:id="rId101" display="http://www.konkoly.hu/cgi-bin/IBVS?129" xr:uid="{00000000-0004-0000-0300-000064000000}"/>
    <hyperlink ref="P979" r:id="rId102" display="http://www.konkoly.hu/cgi-bin/IBVS?180" xr:uid="{00000000-0004-0000-0300-000065000000}"/>
    <hyperlink ref="P118" r:id="rId103" display="http://www.konkoly.hu/cgi-bin/IBVS?180" xr:uid="{00000000-0004-0000-0300-000066000000}"/>
    <hyperlink ref="P119" r:id="rId104" display="http://www.konkoly.hu/cgi-bin/IBVS?299" xr:uid="{00000000-0004-0000-0300-000067000000}"/>
    <hyperlink ref="P120" r:id="rId105" display="http://www.konkoly.hu/cgi-bin/IBVS?299" xr:uid="{00000000-0004-0000-0300-000068000000}"/>
    <hyperlink ref="P122" r:id="rId106" display="http://www.konkoly.hu/cgi-bin/IBVS?180" xr:uid="{00000000-0004-0000-0300-000069000000}"/>
    <hyperlink ref="P123" r:id="rId107" display="http://www.konkoly.hu/cgi-bin/IBVS?180" xr:uid="{00000000-0004-0000-0300-00006A000000}"/>
    <hyperlink ref="P124" r:id="rId108" display="http://www.konkoly.hu/cgi-bin/IBVS?221" xr:uid="{00000000-0004-0000-0300-00006B000000}"/>
    <hyperlink ref="P125" r:id="rId109" display="http://www.konkoly.hu/cgi-bin/IBVS?180" xr:uid="{00000000-0004-0000-0300-00006C000000}"/>
    <hyperlink ref="P126" r:id="rId110" display="http://www.konkoly.hu/cgi-bin/IBVS?180" xr:uid="{00000000-0004-0000-0300-00006D000000}"/>
    <hyperlink ref="P127" r:id="rId111" display="http://www.konkoly.hu/cgi-bin/IBVS?221" xr:uid="{00000000-0004-0000-0300-00006E000000}"/>
    <hyperlink ref="P128" r:id="rId112" display="http://www.konkoly.hu/cgi-bin/IBVS?221" xr:uid="{00000000-0004-0000-0300-00006F000000}"/>
    <hyperlink ref="P129" r:id="rId113" display="http://www.konkoly.hu/cgi-bin/IBVS?221" xr:uid="{00000000-0004-0000-0300-000070000000}"/>
    <hyperlink ref="P130" r:id="rId114" display="http://www.konkoly.hu/cgi-bin/IBVS?221" xr:uid="{00000000-0004-0000-0300-000071000000}"/>
    <hyperlink ref="P131" r:id="rId115" display="http://www.konkoly.hu/cgi-bin/IBVS?221" xr:uid="{00000000-0004-0000-0300-000072000000}"/>
    <hyperlink ref="P132" r:id="rId116" display="http://www.konkoly.hu/cgi-bin/IBVS?299" xr:uid="{00000000-0004-0000-0300-000073000000}"/>
    <hyperlink ref="P133" r:id="rId117" display="http://www.konkoly.hu/cgi-bin/IBVS?299" xr:uid="{00000000-0004-0000-0300-000074000000}"/>
    <hyperlink ref="P985" r:id="rId118" display="http://www.konkoly.hu/cgi-bin/IBVS?299" xr:uid="{00000000-0004-0000-0300-000075000000}"/>
    <hyperlink ref="P134" r:id="rId119" display="http://www.konkoly.hu/cgi-bin/IBVS?247" xr:uid="{00000000-0004-0000-0300-000076000000}"/>
    <hyperlink ref="P135" r:id="rId120" display="http://www.konkoly.hu/cgi-bin/IBVS?247" xr:uid="{00000000-0004-0000-0300-000077000000}"/>
    <hyperlink ref="P136" r:id="rId121" display="http://www.konkoly.hu/cgi-bin/IBVS?247" xr:uid="{00000000-0004-0000-0300-000078000000}"/>
    <hyperlink ref="P137" r:id="rId122" display="http://www.konkoly.hu/cgi-bin/IBVS?247" xr:uid="{00000000-0004-0000-0300-000079000000}"/>
    <hyperlink ref="P138" r:id="rId123" display="http://www.konkoly.hu/cgi-bin/IBVS?299" xr:uid="{00000000-0004-0000-0300-00007A000000}"/>
    <hyperlink ref="P139" r:id="rId124" display="http://www.konkoly.hu/cgi-bin/IBVS?299" xr:uid="{00000000-0004-0000-0300-00007B000000}"/>
    <hyperlink ref="P140" r:id="rId125" display="http://www.konkoly.hu/cgi-bin/IBVS?795" xr:uid="{00000000-0004-0000-0300-00007C000000}"/>
    <hyperlink ref="P141" r:id="rId126" display="http://www.konkoly.hu/cgi-bin/IBVS?795" xr:uid="{00000000-0004-0000-0300-00007D000000}"/>
    <hyperlink ref="P142" r:id="rId127" display="http://www.konkoly.hu/cgi-bin/IBVS?299" xr:uid="{00000000-0004-0000-0300-00007E000000}"/>
    <hyperlink ref="P143" r:id="rId128" display="http://www.konkoly.hu/cgi-bin/IBVS?1255" xr:uid="{00000000-0004-0000-0300-00007F000000}"/>
    <hyperlink ref="P144" r:id="rId129" display="http://www.konkoly.hu/cgi-bin/IBVS?795" xr:uid="{00000000-0004-0000-0300-000080000000}"/>
    <hyperlink ref="P145" r:id="rId130" display="http://www.konkoly.hu/cgi-bin/IBVS?795" xr:uid="{00000000-0004-0000-0300-000081000000}"/>
    <hyperlink ref="P146" r:id="rId131" display="http://www.konkoly.hu/cgi-bin/IBVS?795" xr:uid="{00000000-0004-0000-0300-000082000000}"/>
    <hyperlink ref="P147" r:id="rId132" display="http://www.konkoly.hu/cgi-bin/IBVS?795" xr:uid="{00000000-0004-0000-0300-000083000000}"/>
    <hyperlink ref="P148" r:id="rId133" display="http://www.konkoly.hu/cgi-bin/IBVS?795" xr:uid="{00000000-0004-0000-0300-000084000000}"/>
    <hyperlink ref="P149" r:id="rId134" display="http://www.konkoly.hu/cgi-bin/IBVS?795" xr:uid="{00000000-0004-0000-0300-000085000000}"/>
    <hyperlink ref="P150" r:id="rId135" display="http://www.konkoly.hu/cgi-bin/IBVS?775" xr:uid="{00000000-0004-0000-0300-000086000000}"/>
    <hyperlink ref="P151" r:id="rId136" display="http://www.konkoly.hu/cgi-bin/IBVS?795" xr:uid="{00000000-0004-0000-0300-000087000000}"/>
    <hyperlink ref="P152" r:id="rId137" display="http://www.konkoly.hu/cgi-bin/IBVS?795" xr:uid="{00000000-0004-0000-0300-000088000000}"/>
    <hyperlink ref="P153" r:id="rId138" display="http://www.konkoly.hu/cgi-bin/IBVS?795" xr:uid="{00000000-0004-0000-0300-000089000000}"/>
    <hyperlink ref="P154" r:id="rId139" display="http://www.konkoly.hu/cgi-bin/IBVS?795" xr:uid="{00000000-0004-0000-0300-00008A000000}"/>
    <hyperlink ref="P155" r:id="rId140" display="http://www.konkoly.hu/cgi-bin/IBVS?795" xr:uid="{00000000-0004-0000-0300-00008B000000}"/>
    <hyperlink ref="P156" r:id="rId141" display="http://www.konkoly.hu/cgi-bin/IBVS?775" xr:uid="{00000000-0004-0000-0300-00008C000000}"/>
    <hyperlink ref="P157" r:id="rId142" display="http://www.konkoly.hu/cgi-bin/IBVS?775" xr:uid="{00000000-0004-0000-0300-00008D000000}"/>
    <hyperlink ref="P159" r:id="rId143" display="http://www.konkoly.hu/cgi-bin/IBVS?795" xr:uid="{00000000-0004-0000-0300-00008E000000}"/>
    <hyperlink ref="P160" r:id="rId144" display="http://www.konkoly.hu/cgi-bin/IBVS?795" xr:uid="{00000000-0004-0000-0300-00008F000000}"/>
    <hyperlink ref="P161" r:id="rId145" display="http://www.konkoly.hu/cgi-bin/IBVS?775" xr:uid="{00000000-0004-0000-0300-000090000000}"/>
    <hyperlink ref="P163" r:id="rId146" display="http://www.konkoly.hu/cgi-bin/IBVS?795" xr:uid="{00000000-0004-0000-0300-000091000000}"/>
    <hyperlink ref="P164" r:id="rId147" display="http://www.konkoly.hu/cgi-bin/IBVS?795" xr:uid="{00000000-0004-0000-0300-000092000000}"/>
    <hyperlink ref="P165" r:id="rId148" display="http://www.konkoly.hu/cgi-bin/IBVS?775" xr:uid="{00000000-0004-0000-0300-000093000000}"/>
    <hyperlink ref="P166" r:id="rId149" display="http://www.konkoly.hu/cgi-bin/IBVS?775" xr:uid="{00000000-0004-0000-0300-000094000000}"/>
    <hyperlink ref="P171" r:id="rId150" display="http://www.konkoly.hu/cgi-bin/IBVS?795" xr:uid="{00000000-0004-0000-0300-000095000000}"/>
    <hyperlink ref="P173" r:id="rId151" display="http://www.konkoly.hu/cgi-bin/IBVS?775" xr:uid="{00000000-0004-0000-0300-000096000000}"/>
    <hyperlink ref="P174" r:id="rId152" display="http://www.konkoly.hu/cgi-bin/IBVS?328" xr:uid="{00000000-0004-0000-0300-000097000000}"/>
    <hyperlink ref="P175" r:id="rId153" display="http://www.konkoly.hu/cgi-bin/IBVS?795" xr:uid="{00000000-0004-0000-0300-000098000000}"/>
    <hyperlink ref="P988" r:id="rId154" display="http://www.konkoly.hu/cgi-bin/IBVS?328" xr:uid="{00000000-0004-0000-0300-000099000000}"/>
    <hyperlink ref="P176" r:id="rId155" display="http://www.konkoly.hu/cgi-bin/IBVS?328" xr:uid="{00000000-0004-0000-0300-00009A000000}"/>
    <hyperlink ref="P177" r:id="rId156" display="http://www.konkoly.hu/cgi-bin/IBVS?328" xr:uid="{00000000-0004-0000-0300-00009B000000}"/>
    <hyperlink ref="P179" r:id="rId157" display="http://www.konkoly.hu/cgi-bin/IBVS?795" xr:uid="{00000000-0004-0000-0300-00009C000000}"/>
    <hyperlink ref="P183" r:id="rId158" display="http://www.konkoly.hu/cgi-bin/IBVS?795" xr:uid="{00000000-0004-0000-0300-00009D000000}"/>
    <hyperlink ref="P184" r:id="rId159" display="http://www.konkoly.hu/cgi-bin/IBVS?775" xr:uid="{00000000-0004-0000-0300-00009E000000}"/>
    <hyperlink ref="P185" r:id="rId160" display="http://www.konkoly.hu/cgi-bin/IBVS?795" xr:uid="{00000000-0004-0000-0300-00009F000000}"/>
    <hyperlink ref="P186" r:id="rId161" display="http://www.konkoly.hu/cgi-bin/IBVS?795" xr:uid="{00000000-0004-0000-0300-0000A0000000}"/>
    <hyperlink ref="P187" r:id="rId162" display="http://www.konkoly.hu/cgi-bin/IBVS?775" xr:uid="{00000000-0004-0000-0300-0000A1000000}"/>
    <hyperlink ref="P188" r:id="rId163" display="http://www.konkoly.hu/cgi-bin/IBVS?795" xr:uid="{00000000-0004-0000-0300-0000A2000000}"/>
    <hyperlink ref="P189" r:id="rId164" display="http://www.konkoly.hu/cgi-bin/IBVS?795" xr:uid="{00000000-0004-0000-0300-0000A3000000}"/>
    <hyperlink ref="P190" r:id="rId165" display="http://www.konkoly.hu/cgi-bin/IBVS?456" xr:uid="{00000000-0004-0000-0300-0000A4000000}"/>
    <hyperlink ref="P193" r:id="rId166" display="http://www.konkoly.hu/cgi-bin/IBVS?795" xr:uid="{00000000-0004-0000-0300-0000A5000000}"/>
    <hyperlink ref="P194" r:id="rId167" display="http://www.konkoly.hu/cgi-bin/IBVS?795" xr:uid="{00000000-0004-0000-0300-0000A6000000}"/>
    <hyperlink ref="P197" r:id="rId168" display="http://www.konkoly.hu/cgi-bin/IBVS?795" xr:uid="{00000000-0004-0000-0300-0000A7000000}"/>
    <hyperlink ref="P198" r:id="rId169" display="http://www.konkoly.hu/cgi-bin/IBVS?795" xr:uid="{00000000-0004-0000-0300-0000A8000000}"/>
    <hyperlink ref="P199" r:id="rId170" display="http://www.konkoly.hu/cgi-bin/IBVS?795" xr:uid="{00000000-0004-0000-0300-0000A9000000}"/>
    <hyperlink ref="P215" r:id="rId171" display="http://www.konkoly.hu/cgi-bin/IBVS?779" xr:uid="{00000000-0004-0000-0300-0000AA000000}"/>
    <hyperlink ref="P235" r:id="rId172" display="http://www.bav-astro.de/sfs/BAVM_link.php?BAVMnr=28" xr:uid="{00000000-0004-0000-0300-0000AB000000}"/>
    <hyperlink ref="P236" r:id="rId173" display="http://www.bav-astro.de/sfs/BAVM_link.php?BAVMnr=28" xr:uid="{00000000-0004-0000-0300-0000AC000000}"/>
    <hyperlink ref="P245" r:id="rId174" display="http://www.konkoly.hu/cgi-bin/IBVS?1249" xr:uid="{00000000-0004-0000-0300-0000AD000000}"/>
    <hyperlink ref="P246" r:id="rId175" display="http://www.konkoly.hu/cgi-bin/IBVS?1249" xr:uid="{00000000-0004-0000-0300-0000AE000000}"/>
    <hyperlink ref="P247" r:id="rId176" display="http://www.konkoly.hu/cgi-bin/IBVS?1249" xr:uid="{00000000-0004-0000-0300-0000AF000000}"/>
    <hyperlink ref="P250" r:id="rId177" display="http://www.konkoly.hu/cgi-bin/IBVS?1249" xr:uid="{00000000-0004-0000-0300-0000B0000000}"/>
    <hyperlink ref="P255" r:id="rId178" display="http://www.konkoly.hu/cgi-bin/IBVS?1119" xr:uid="{00000000-0004-0000-0300-0000B1000000}"/>
    <hyperlink ref="P54" r:id="rId179" display="http://www.bav-astro.de/sfs/BAVM_link.php?BAVMnr=29" xr:uid="{00000000-0004-0000-0300-0000B2000000}"/>
    <hyperlink ref="P55" r:id="rId180" display="http://www.bav-astro.de/sfs/BAVM_link.php?BAVMnr=29" xr:uid="{00000000-0004-0000-0300-0000B3000000}"/>
    <hyperlink ref="P1024" r:id="rId181" display="http://vsolj.cetus-net.org/no47.pdf" xr:uid="{00000000-0004-0000-0300-0000B4000000}"/>
    <hyperlink ref="P1025" r:id="rId182" display="http://vsolj.cetus-net.org/no47.pdf" xr:uid="{00000000-0004-0000-0300-0000B5000000}"/>
    <hyperlink ref="P294" r:id="rId183" display="http://www.konkoly.hu/cgi-bin/IBVS?1938" xr:uid="{00000000-0004-0000-0300-0000B6000000}"/>
    <hyperlink ref="P298" r:id="rId184" display="http://www.konkoly.hu/cgi-bin/IBVS?1938" xr:uid="{00000000-0004-0000-0300-0000B7000000}"/>
    <hyperlink ref="P303" r:id="rId185" display="http://www.konkoly.hu/cgi-bin/IBVS?1938" xr:uid="{00000000-0004-0000-0300-0000B8000000}"/>
    <hyperlink ref="P315" r:id="rId186" display="http://www.konkoly.hu/cgi-bin/IBVS?1938" xr:uid="{00000000-0004-0000-0300-0000B9000000}"/>
    <hyperlink ref="P323" r:id="rId187" display="http://www.konkoly.hu/cgi-bin/IBVS?1938" xr:uid="{00000000-0004-0000-0300-0000BA000000}"/>
    <hyperlink ref="P438" r:id="rId188" display="http://www.bav-astro.de/sfs/BAVM_link.php?BAVMnr=46" xr:uid="{00000000-0004-0000-0300-0000BB000000}"/>
    <hyperlink ref="P440" r:id="rId189" display="http://www.bav-astro.de/sfs/BAVM_link.php?BAVMnr=46" xr:uid="{00000000-0004-0000-0300-0000BC000000}"/>
    <hyperlink ref="P445" r:id="rId190" display="http://www.bav-astro.de/sfs/BAVM_link.php?BAVMnr=46" xr:uid="{00000000-0004-0000-0300-0000BD000000}"/>
    <hyperlink ref="P1028" r:id="rId191" display="http://vsolj.cetus-net.org/no47.pdf" xr:uid="{00000000-0004-0000-0300-0000BE000000}"/>
    <hyperlink ref="P1029" r:id="rId192" display="http://vsolj.cetus-net.org/no47.pdf" xr:uid="{00000000-0004-0000-0300-0000BF000000}"/>
    <hyperlink ref="P491" r:id="rId193" display="http://www.bav-astro.de/sfs/BAVM_link.php?BAVMnr=52" xr:uid="{00000000-0004-0000-0300-0000C0000000}"/>
    <hyperlink ref="P496" r:id="rId194" display="http://www.bav-astro.de/sfs/BAVM_link.php?BAVMnr=56" xr:uid="{00000000-0004-0000-0300-0000C1000000}"/>
    <hyperlink ref="P564" r:id="rId195" display="http://www.bav-astro.de/sfs/BAVM_link.php?BAVMnr=68" xr:uid="{00000000-0004-0000-0300-0000C2000000}"/>
    <hyperlink ref="P570" r:id="rId196" display="http://www.konkoly.hu/cgi-bin/IBVS?4108" xr:uid="{00000000-0004-0000-0300-0000C3000000}"/>
    <hyperlink ref="P575" r:id="rId197" display="http://www.konkoly.hu/cgi-bin/IBVS?4340" xr:uid="{00000000-0004-0000-0300-0000C4000000}"/>
    <hyperlink ref="P576" r:id="rId198" display="http://www.konkoly.hu/cgi-bin/IBVS?4340" xr:uid="{00000000-0004-0000-0300-0000C5000000}"/>
    <hyperlink ref="P1030" r:id="rId199" display="http://vsolj.cetus-net.org/no47.pdf" xr:uid="{00000000-0004-0000-0300-0000C6000000}"/>
    <hyperlink ref="P1031" r:id="rId200" display="http://vsolj.cetus-net.org/no47.pdf" xr:uid="{00000000-0004-0000-0300-0000C7000000}"/>
    <hyperlink ref="P585" r:id="rId201" display="http://www.konkoly.hu/cgi-bin/IBVS?4380" xr:uid="{00000000-0004-0000-0300-0000C8000000}"/>
    <hyperlink ref="P606" r:id="rId202" display="http://www.bav-astro.de/sfs/BAVM_link.php?BAVMnr=101" xr:uid="{00000000-0004-0000-0300-0000C9000000}"/>
    <hyperlink ref="P1040" r:id="rId203" display="http://vsolj.cetus-net.org/no47.pdf" xr:uid="{00000000-0004-0000-0300-0000CA000000}"/>
    <hyperlink ref="P56" r:id="rId204" display="http://www.bav-astro.de/sfs/BAVM_link.php?BAVMnr=122" xr:uid="{00000000-0004-0000-0300-0000CB000000}"/>
    <hyperlink ref="P617" r:id="rId205" display="http://www.bav-astro.de/sfs/BAVM_link.php?BAVMnr=132" xr:uid="{00000000-0004-0000-0300-0000CC000000}"/>
    <hyperlink ref="P57" r:id="rId206" display="http://www.bav-astro.de/sfs/BAVM_link.php?BAVMnr=143" xr:uid="{00000000-0004-0000-0300-0000CD000000}"/>
    <hyperlink ref="P618" r:id="rId207" display="http://www.bav-astro.de/sfs/BAVM_link.php?BAVMnr=158" xr:uid="{00000000-0004-0000-0300-0000CE000000}"/>
    <hyperlink ref="P619" r:id="rId208" display="http://www.bav-astro.de/sfs/BAVM_link.php?BAVMnr=158" xr:uid="{00000000-0004-0000-0300-0000CF000000}"/>
    <hyperlink ref="P621" r:id="rId209" display="http://www.bav-astro.de/sfs/BAVM_link.php?BAVMnr=157" xr:uid="{00000000-0004-0000-0300-0000D0000000}"/>
    <hyperlink ref="P622" r:id="rId210" display="http://www.konkoly.hu/cgi-bin/IBVS?5434" xr:uid="{00000000-0004-0000-0300-0000D1000000}"/>
    <hyperlink ref="P58" r:id="rId211" display="http://www.bav-astro.de/sfs/BAVM_link.php?BAVMnr=157" xr:uid="{00000000-0004-0000-0300-0000D2000000}"/>
    <hyperlink ref="P624" r:id="rId212" display="http://www.konkoly.hu/cgi-bin/IBVS?5636" xr:uid="{00000000-0004-0000-0300-0000D3000000}"/>
    <hyperlink ref="P1079" r:id="rId213" display="http://vsolj.cetus-net.org/no42.pdf" xr:uid="{00000000-0004-0000-0300-0000D4000000}"/>
    <hyperlink ref="P625" r:id="rId214" display="http://www.bav-astro.de/sfs/BAVM_link.php?BAVMnr=172" xr:uid="{00000000-0004-0000-0300-0000D5000000}"/>
    <hyperlink ref="P1080" r:id="rId215" display="http://www.konkoly.hu/cgi-bin/IBVS?5493" xr:uid="{00000000-0004-0000-0300-0000D6000000}"/>
    <hyperlink ref="P59" r:id="rId216" display="http://www.bav-astro.de/sfs/BAVM_link.php?BAVMnr=171" xr:uid="{00000000-0004-0000-0300-0000D7000000}"/>
    <hyperlink ref="P626" r:id="rId217" display="http://var.astro.cz/oejv/issues/oejv0003.pdf" xr:uid="{00000000-0004-0000-0300-0000D8000000}"/>
    <hyperlink ref="P627" r:id="rId218" display="http://www.bav-astro.de/sfs/BAVM_link.php?BAVMnr=173" xr:uid="{00000000-0004-0000-0300-0000D9000000}"/>
    <hyperlink ref="P628" r:id="rId219" display="http://www.bav-astro.de/sfs/BAVM_link.php?BAVMnr=174" xr:uid="{00000000-0004-0000-0300-0000DA000000}"/>
    <hyperlink ref="P629" r:id="rId220" display="http://www.konkoly.hu/cgi-bin/IBVS?5636" xr:uid="{00000000-0004-0000-0300-0000DB000000}"/>
    <hyperlink ref="P630" r:id="rId221" display="http://www.konkoly.hu/cgi-bin/IBVS?5636" xr:uid="{00000000-0004-0000-0300-0000DC000000}"/>
    <hyperlink ref="P631" r:id="rId222" display="http://www.bav-astro.de/sfs/BAVM_link.php?BAVMnr=178" xr:uid="{00000000-0004-0000-0300-0000DD000000}"/>
    <hyperlink ref="P632" r:id="rId223" display="http://www.konkoly.hu/cgi-bin/IBVS?5636" xr:uid="{00000000-0004-0000-0300-0000DE000000}"/>
    <hyperlink ref="P1085" r:id="rId224" display="http://vsolj.cetus-net.org/no44.pdf" xr:uid="{00000000-0004-0000-0300-0000DF000000}"/>
    <hyperlink ref="P633" r:id="rId225" display="http://var.astro.cz/oejv/issues/oejv0003.pdf" xr:uid="{00000000-0004-0000-0300-0000E0000000}"/>
    <hyperlink ref="P1087" r:id="rId226" display="http://var.astro.cz/oejv/issues/oejv0137.pdf" xr:uid="{00000000-0004-0000-0300-0000E1000000}"/>
    <hyperlink ref="P634" r:id="rId227" display="http://www.bav-astro.de/sfs/BAVM_link.php?BAVMnr=178" xr:uid="{00000000-0004-0000-0300-0000E2000000}"/>
    <hyperlink ref="P635" r:id="rId228" display="http://www.bav-astro.de/sfs/BAVM_link.php?BAVMnr=178" xr:uid="{00000000-0004-0000-0300-0000E3000000}"/>
    <hyperlink ref="P60" r:id="rId229" display="http://www.bav-astro.de/sfs/BAVM_link.php?BAVMnr=187" xr:uid="{00000000-0004-0000-0300-0000E4000000}"/>
    <hyperlink ref="P636" r:id="rId230" display="http://www.konkoly.hu/cgi-bin/IBVS?5753" xr:uid="{00000000-0004-0000-0300-0000E5000000}"/>
    <hyperlink ref="P1091" r:id="rId231" display="http://vsolj.cetus-net.org/no45.pdf" xr:uid="{00000000-0004-0000-0300-0000E6000000}"/>
    <hyperlink ref="P1092" r:id="rId232" display="http://vsolj.cetus-net.org/no45.pdf" xr:uid="{00000000-0004-0000-0300-0000E7000000}"/>
    <hyperlink ref="P1093" r:id="rId233" display="http://vsolj.cetus-net.org/no46.pdf" xr:uid="{00000000-0004-0000-0300-0000E8000000}"/>
    <hyperlink ref="P639" r:id="rId234" display="http://www.aavso.org/sites/default/files/jaavso/v36n2/171.pdf" xr:uid="{00000000-0004-0000-0300-0000E9000000}"/>
    <hyperlink ref="P61" r:id="rId235" display="http://www.bav-astro.de/sfs/BAVM_link.php?BAVMnr=193" xr:uid="{00000000-0004-0000-0300-0000EA000000}"/>
    <hyperlink ref="P640" r:id="rId236" display="http://www.aavso.org/sites/default/files/jaavso/v36n2/171.pdf" xr:uid="{00000000-0004-0000-0300-0000EB000000}"/>
    <hyperlink ref="P1094" r:id="rId237" display="http://var.astro.cz/oejv/issues/oejv0094.pdf" xr:uid="{00000000-0004-0000-0300-0000EC000000}"/>
    <hyperlink ref="P641" r:id="rId238" display="http://www.aavso.org/sites/default/files/jaavso/v36n2/171.pdf" xr:uid="{00000000-0004-0000-0300-0000ED000000}"/>
    <hyperlink ref="P642" r:id="rId239" display="http://www.aavso.org/sites/default/files/jaavso/v36n2/186.pdf" xr:uid="{00000000-0004-0000-0300-0000EE000000}"/>
    <hyperlink ref="P62" r:id="rId240" display="http://www.bav-astro.de/sfs/BAVM_link.php?BAVMnr=203" xr:uid="{00000000-0004-0000-0300-0000EF000000}"/>
    <hyperlink ref="P643" r:id="rId241" display="http://www.aavso.org/sites/default/files/jaavso/v37n1/44.pdf" xr:uid="{00000000-0004-0000-0300-0000F0000000}"/>
    <hyperlink ref="P63" r:id="rId242" display="http://www.bav-astro.de/sfs/BAVM_link.php?BAVMnr=203" xr:uid="{00000000-0004-0000-0300-0000F1000000}"/>
    <hyperlink ref="P644" r:id="rId243" display="http://www.aavso.org/sites/default/files/jaavso/v37n1/44.pdf" xr:uid="{00000000-0004-0000-0300-0000F2000000}"/>
    <hyperlink ref="P1095" r:id="rId244" display="http://vsolj.cetus-net.org/vsoljno50.pdf" xr:uid="{00000000-0004-0000-0300-0000F3000000}"/>
    <hyperlink ref="P646" r:id="rId245" display="http://www.konkoly.hu/cgi-bin/IBVS?5924" xr:uid="{00000000-0004-0000-0300-0000F4000000}"/>
    <hyperlink ref="P1096" r:id="rId246" display="http://vsolj.cetus-net.org/vsoljno50.pdf" xr:uid="{00000000-0004-0000-0300-0000F5000000}"/>
    <hyperlink ref="P647" r:id="rId247" display="http://www.konkoly.hu/cgi-bin/IBVS?5924" xr:uid="{00000000-0004-0000-0300-0000F6000000}"/>
    <hyperlink ref="P649" r:id="rId248" display="http://www.konkoly.hu/cgi-bin/IBVS?5988" xr:uid="{00000000-0004-0000-0300-0000F7000000}"/>
    <hyperlink ref="P1097" r:id="rId249" display="http://var.astro.cz/oejv/issues/oejv0137.pdf" xr:uid="{00000000-0004-0000-0300-0000F8000000}"/>
    <hyperlink ref="P1098" r:id="rId250" display="http://vsolj.cetus-net.org/vsoljno53.pdf" xr:uid="{00000000-0004-0000-0300-0000F9000000}"/>
    <hyperlink ref="P1099" r:id="rId251" display="http://vsolj.cetus-net.org/vsoljno53.pdf" xr:uid="{00000000-0004-0000-0300-0000FA000000}"/>
    <hyperlink ref="P653" r:id="rId252" display="http://var.astro.cz/oejv/issues/oejv0160.pdf" xr:uid="{00000000-0004-0000-0300-0000FB000000}"/>
    <hyperlink ref="P1100" r:id="rId253" display="http://vsolj.cetus-net.org/vsoljno53.pdf" xr:uid="{00000000-0004-0000-0300-0000FC000000}"/>
    <hyperlink ref="P1101" r:id="rId254" display="http://vsolj.cetus-net.org/vsoljno55.pdf" xr:uid="{00000000-0004-0000-0300-0000FD000000}"/>
    <hyperlink ref="P657" r:id="rId255" display="http://www.konkoly.hu/cgi-bin/IBVS?6042" xr:uid="{00000000-0004-0000-0300-0000FE000000}"/>
    <hyperlink ref="P1102" r:id="rId256" display="http://vsolj.cetus-net.org/vsoljno55.pdf" xr:uid="{00000000-0004-0000-0300-0000FF000000}"/>
    <hyperlink ref="P658" r:id="rId257" display="http://var.astro.cz/oejv/issues/oejv0160.pdf" xr:uid="{00000000-0004-0000-0300-000000010000}"/>
  </hyperlinks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Active 1</vt:lpstr>
      <vt:lpstr>Active 2</vt:lpstr>
      <vt:lpstr>Graphs 2</vt:lpstr>
      <vt:lpstr>A (2)</vt:lpstr>
      <vt:lpstr>BAV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2024-09-16T06:58:05Z</dcterms:modified>
</cp:coreProperties>
</file>